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diana.belaia\Desktop\Publicare\Raport anual\2022\Anexa 2\"/>
    </mc:Choice>
  </mc:AlternateContent>
  <bookViews>
    <workbookView xWindow="0" yWindow="0" windowWidth="15525" windowHeight="6165"/>
  </bookViews>
  <sheets>
    <sheet name="F 1" sheetId="1" r:id="rId1"/>
    <sheet name="F 2" sheetId="2" r:id="rId2"/>
    <sheet name="F 3" sheetId="3" r:id="rId3"/>
    <sheet name="F 3.1" sheetId="4" r:id="rId4"/>
    <sheet name="F 3.2" sheetId="5" r:id="rId5"/>
    <sheet name="F 3.3" sheetId="6" r:id="rId6"/>
    <sheet name="F 3.4" sheetId="7" r:id="rId7"/>
    <sheet name="F 4" sheetId="8" r:id="rId8"/>
    <sheet name="F 5" sheetId="9" r:id="rId9"/>
    <sheet name="F 6" sheetId="10" r:id="rId10"/>
    <sheet name="F 6.1" sheetId="11" r:id="rId11"/>
    <sheet name="F 6.2" sheetId="12" r:id="rId12"/>
    <sheet name="F 7" sheetId="13" r:id="rId13"/>
    <sheet name="F 7.1" sheetId="14" r:id="rId14"/>
    <sheet name="F 7.1.1" sheetId="15" r:id="rId15"/>
    <sheet name="F 8" sheetId="16" r:id="rId16"/>
    <sheet name="F 9" sheetId="17" r:id="rId17"/>
    <sheet name="F 10" sheetId="18" r:id="rId18"/>
    <sheet name="F 11" sheetId="19" r:id="rId19"/>
    <sheet name="F 12" sheetId="20" r:id="rId20"/>
    <sheet name="F 13" sheetId="21" r:id="rId21"/>
    <sheet name="F 14" sheetId="22" r:id="rId22"/>
    <sheet name="F 15" sheetId="23" r:id="rId23"/>
    <sheet name="F 16" sheetId="24" r:id="rId24"/>
  </sheets>
  <definedNames>
    <definedName name="_xlnm.Print_Titles" localSheetId="0">'F 1'!$4:$7</definedName>
    <definedName name="_xlnm.Print_Area" localSheetId="20">'F 13'!$A$1:$H$245</definedName>
  </definedNames>
  <calcPr calcId="162913"/>
</workbook>
</file>

<file path=xl/calcChain.xml><?xml version="1.0" encoding="utf-8"?>
<calcChain xmlns="http://schemas.openxmlformats.org/spreadsheetml/2006/main">
  <c r="I473" i="23" l="1"/>
  <c r="H473" i="23"/>
  <c r="G472" i="23"/>
  <c r="I472" i="23" s="1"/>
  <c r="F472" i="23"/>
  <c r="H472" i="23" s="1"/>
  <c r="G471" i="23"/>
  <c r="I471" i="23" s="1"/>
  <c r="F471" i="23"/>
  <c r="H471" i="23" s="1"/>
  <c r="I394" i="23"/>
  <c r="H394" i="23"/>
  <c r="G393" i="23"/>
  <c r="I393" i="23" s="1"/>
  <c r="F393" i="23"/>
  <c r="H393" i="23" s="1"/>
  <c r="E393" i="23"/>
  <c r="G392" i="23"/>
  <c r="I392" i="23" s="1"/>
  <c r="F392" i="23"/>
  <c r="E392" i="23"/>
  <c r="I328" i="23"/>
  <c r="H328" i="23"/>
  <c r="G327" i="23"/>
  <c r="I327" i="23" s="1"/>
  <c r="F327" i="23"/>
  <c r="H327" i="23" s="1"/>
  <c r="H306" i="23"/>
  <c r="G305" i="23"/>
  <c r="I305" i="23" s="1"/>
  <c r="F305" i="23"/>
  <c r="H305" i="23" l="1"/>
  <c r="H392" i="23"/>
  <c r="AK1053" i="15" l="1"/>
  <c r="AJ1053" i="15"/>
  <c r="AI1053" i="15"/>
  <c r="AH1053" i="15"/>
  <c r="AG1053" i="15"/>
  <c r="AF1053" i="15"/>
  <c r="AD1053" i="15"/>
  <c r="AC1053" i="15"/>
  <c r="AB1053" i="15"/>
  <c r="AA1053" i="15"/>
  <c r="Z1053" i="15"/>
  <c r="Y1053" i="15"/>
  <c r="Q1053" i="15"/>
  <c r="J1053" i="15"/>
  <c r="AE1053" i="15" s="1"/>
  <c r="C1053" i="15"/>
  <c r="X1052" i="15"/>
  <c r="AK1051" i="15"/>
  <c r="AJ1051" i="15"/>
  <c r="AI1051" i="15"/>
  <c r="AH1051" i="15"/>
  <c r="AG1051" i="15"/>
  <c r="AF1051" i="15"/>
  <c r="AD1051" i="15"/>
  <c r="AC1051" i="15"/>
  <c r="AB1051" i="15"/>
  <c r="AA1051" i="15"/>
  <c r="Z1051" i="15"/>
  <c r="Y1051" i="15"/>
  <c r="X1051" i="15"/>
  <c r="Q1051" i="15"/>
  <c r="J1051" i="15"/>
  <c r="AE1051" i="15" s="1"/>
  <c r="C1051" i="15"/>
  <c r="AK1050" i="15"/>
  <c r="AJ1050" i="15"/>
  <c r="AI1050" i="15"/>
  <c r="AH1050" i="15"/>
  <c r="AG1050" i="15"/>
  <c r="AF1050" i="15"/>
  <c r="AD1050" i="15"/>
  <c r="AC1050" i="15"/>
  <c r="AB1050" i="15"/>
  <c r="AA1050" i="15"/>
  <c r="Z1050" i="15"/>
  <c r="Y1050" i="15"/>
  <c r="Q1050" i="15"/>
  <c r="X1050" i="15" s="1"/>
  <c r="J1050" i="15"/>
  <c r="AE1050" i="15" s="1"/>
  <c r="C1050" i="15"/>
  <c r="AK1049" i="15"/>
  <c r="AJ1049" i="15"/>
  <c r="AI1049" i="15"/>
  <c r="AH1049" i="15"/>
  <c r="AG1049" i="15"/>
  <c r="AF1049" i="15"/>
  <c r="AD1049" i="15"/>
  <c r="AC1049" i="15"/>
  <c r="AB1049" i="15"/>
  <c r="AA1049" i="15"/>
  <c r="Z1049" i="15"/>
  <c r="Y1049" i="15"/>
  <c r="Q1049" i="15"/>
  <c r="J1049" i="15"/>
  <c r="C1049" i="15"/>
  <c r="AK1048" i="15"/>
  <c r="AJ1048" i="15"/>
  <c r="AI1048" i="15"/>
  <c r="AH1048" i="15"/>
  <c r="AG1048" i="15"/>
  <c r="AF1048" i="15"/>
  <c r="AE1048" i="15"/>
  <c r="AD1048" i="15"/>
  <c r="AC1048" i="15"/>
  <c r="AB1048" i="15"/>
  <c r="AA1048" i="15"/>
  <c r="Z1048" i="15"/>
  <c r="Y1048" i="15"/>
  <c r="Q1048" i="15"/>
  <c r="X1048" i="15" s="1"/>
  <c r="J1048" i="15"/>
  <c r="C1048" i="15"/>
  <c r="AK1047" i="15"/>
  <c r="AJ1047" i="15"/>
  <c r="AI1047" i="15"/>
  <c r="AH1047" i="15"/>
  <c r="AG1047" i="15"/>
  <c r="AF1047" i="15"/>
  <c r="AD1047" i="15"/>
  <c r="AC1047" i="15"/>
  <c r="AB1047" i="15"/>
  <c r="AA1047" i="15"/>
  <c r="Z1047" i="15"/>
  <c r="Y1047" i="15"/>
  <c r="X1047" i="15"/>
  <c r="Q1047" i="15"/>
  <c r="J1047" i="15"/>
  <c r="AE1047" i="15" s="1"/>
  <c r="C1047" i="15"/>
  <c r="AK1046" i="15"/>
  <c r="AJ1046" i="15"/>
  <c r="AI1046" i="15"/>
  <c r="AH1046" i="15"/>
  <c r="AG1046" i="15"/>
  <c r="AF1046" i="15"/>
  <c r="AD1046" i="15"/>
  <c r="AC1046" i="15"/>
  <c r="AB1046" i="15"/>
  <c r="AA1046" i="15"/>
  <c r="Z1046" i="15"/>
  <c r="Y1046" i="15"/>
  <c r="Q1046" i="15"/>
  <c r="X1046" i="15" s="1"/>
  <c r="J1046" i="15"/>
  <c r="AE1046" i="15" s="1"/>
  <c r="C1046" i="15"/>
  <c r="AK1045" i="15"/>
  <c r="AJ1045" i="15"/>
  <c r="AI1045" i="15"/>
  <c r="AH1045" i="15"/>
  <c r="AG1045" i="15"/>
  <c r="AF1045" i="15"/>
  <c r="AD1045" i="15"/>
  <c r="AC1045" i="15"/>
  <c r="AB1045" i="15"/>
  <c r="AA1045" i="15"/>
  <c r="Z1045" i="15"/>
  <c r="Y1045" i="15"/>
  <c r="Q1045" i="15"/>
  <c r="J1045" i="15"/>
  <c r="C1045" i="15"/>
  <c r="AK1044" i="15"/>
  <c r="AJ1044" i="15"/>
  <c r="AI1044" i="15"/>
  <c r="AH1044" i="15"/>
  <c r="AG1044" i="15"/>
  <c r="AF1044" i="15"/>
  <c r="AE1044" i="15"/>
  <c r="AD1044" i="15"/>
  <c r="AC1044" i="15"/>
  <c r="AB1044" i="15"/>
  <c r="AA1044" i="15"/>
  <c r="Z1044" i="15"/>
  <c r="Y1044" i="15"/>
  <c r="Q1044" i="15"/>
  <c r="X1044" i="15" s="1"/>
  <c r="J1044" i="15"/>
  <c r="C1044" i="15"/>
  <c r="AK1043" i="15"/>
  <c r="AJ1043" i="15"/>
  <c r="AI1043" i="15"/>
  <c r="AH1043" i="15"/>
  <c r="AG1043" i="15"/>
  <c r="AF1043" i="15"/>
  <c r="AD1043" i="15"/>
  <c r="AC1043" i="15"/>
  <c r="AB1043" i="15"/>
  <c r="AA1043" i="15"/>
  <c r="Z1043" i="15"/>
  <c r="Y1043" i="15"/>
  <c r="X1043" i="15"/>
  <c r="Q1043" i="15"/>
  <c r="J1043" i="15"/>
  <c r="AE1043" i="15" s="1"/>
  <c r="C1043" i="15"/>
  <c r="AK1042" i="15"/>
  <c r="AJ1042" i="15"/>
  <c r="AI1042" i="15"/>
  <c r="AH1042" i="15"/>
  <c r="AG1042" i="15"/>
  <c r="AF1042" i="15"/>
  <c r="AE1042" i="15"/>
  <c r="AD1042" i="15"/>
  <c r="AC1042" i="15"/>
  <c r="AB1042" i="15"/>
  <c r="AA1042" i="15"/>
  <c r="Z1042" i="15"/>
  <c r="Y1042" i="15"/>
  <c r="Q1042" i="15"/>
  <c r="X1042" i="15" s="1"/>
  <c r="J1042" i="15"/>
  <c r="C1042" i="15"/>
  <c r="AK1041" i="15"/>
  <c r="AJ1041" i="15"/>
  <c r="AI1041" i="15"/>
  <c r="AH1041" i="15"/>
  <c r="AG1041" i="15"/>
  <c r="AF1041" i="15"/>
  <c r="AD1041" i="15"/>
  <c r="AC1041" i="15"/>
  <c r="AB1041" i="15"/>
  <c r="AA1041" i="15"/>
  <c r="Z1041" i="15"/>
  <c r="Y1041" i="15"/>
  <c r="Q1041" i="15"/>
  <c r="J1041" i="15"/>
  <c r="C1041" i="15"/>
  <c r="AK1040" i="15"/>
  <c r="AJ1040" i="15"/>
  <c r="AI1040" i="15"/>
  <c r="AH1040" i="15"/>
  <c r="AG1040" i="15"/>
  <c r="AF1040" i="15"/>
  <c r="AE1040" i="15"/>
  <c r="AD1040" i="15"/>
  <c r="AC1040" i="15"/>
  <c r="AB1040" i="15"/>
  <c r="AA1040" i="15"/>
  <c r="Z1040" i="15"/>
  <c r="Y1040" i="15"/>
  <c r="Q1040" i="15"/>
  <c r="X1040" i="15" s="1"/>
  <c r="J1040" i="15"/>
  <c r="C1040" i="15"/>
  <c r="AK1039" i="15"/>
  <c r="AJ1039" i="15"/>
  <c r="AI1039" i="15"/>
  <c r="AH1039" i="15"/>
  <c r="AG1039" i="15"/>
  <c r="AF1039" i="15"/>
  <c r="AD1039" i="15"/>
  <c r="AC1039" i="15"/>
  <c r="AB1039" i="15"/>
  <c r="AA1039" i="15"/>
  <c r="Z1039" i="15"/>
  <c r="Y1039" i="15"/>
  <c r="X1039" i="15"/>
  <c r="Q1039" i="15"/>
  <c r="J1039" i="15"/>
  <c r="AE1039" i="15" s="1"/>
  <c r="C1039" i="15"/>
  <c r="AK1038" i="15"/>
  <c r="AJ1038" i="15"/>
  <c r="AI1038" i="15"/>
  <c r="AH1038" i="15"/>
  <c r="AG1038" i="15"/>
  <c r="AF1038" i="15"/>
  <c r="AE1038" i="15"/>
  <c r="AD1038" i="15"/>
  <c r="AC1038" i="15"/>
  <c r="AB1038" i="15"/>
  <c r="AA1038" i="15"/>
  <c r="Z1038" i="15"/>
  <c r="Y1038" i="15"/>
  <c r="Q1038" i="15"/>
  <c r="X1038" i="15" s="1"/>
  <c r="J1038" i="15"/>
  <c r="C1038" i="15"/>
  <c r="AK1037" i="15"/>
  <c r="AJ1037" i="15"/>
  <c r="AI1037" i="15"/>
  <c r="AH1037" i="15"/>
  <c r="AG1037" i="15"/>
  <c r="AF1037" i="15"/>
  <c r="AD1037" i="15"/>
  <c r="AC1037" i="15"/>
  <c r="AB1037" i="15"/>
  <c r="AA1037" i="15"/>
  <c r="Z1037" i="15"/>
  <c r="Y1037" i="15"/>
  <c r="Q1037" i="15"/>
  <c r="J1037" i="15"/>
  <c r="C1037" i="15"/>
  <c r="AK1036" i="15"/>
  <c r="AJ1036" i="15"/>
  <c r="AI1036" i="15"/>
  <c r="AH1036" i="15"/>
  <c r="AG1036" i="15"/>
  <c r="AF1036" i="15"/>
  <c r="AE1036" i="15"/>
  <c r="AD1036" i="15"/>
  <c r="AC1036" i="15"/>
  <c r="AB1036" i="15"/>
  <c r="AA1036" i="15"/>
  <c r="Z1036" i="15"/>
  <c r="Y1036" i="15"/>
  <c r="Q1036" i="15"/>
  <c r="X1036" i="15" s="1"/>
  <c r="J1036" i="15"/>
  <c r="C1036" i="15"/>
  <c r="AK1035" i="15"/>
  <c r="AJ1035" i="15"/>
  <c r="AI1035" i="15"/>
  <c r="AH1035" i="15"/>
  <c r="AG1035" i="15"/>
  <c r="AF1035" i="15"/>
  <c r="AD1035" i="15"/>
  <c r="AC1035" i="15"/>
  <c r="AB1035" i="15"/>
  <c r="AA1035" i="15"/>
  <c r="Z1035" i="15"/>
  <c r="Y1035" i="15"/>
  <c r="X1035" i="15"/>
  <c r="Q1035" i="15"/>
  <c r="J1035" i="15"/>
  <c r="AE1035" i="15" s="1"/>
  <c r="C1035" i="15"/>
  <c r="AK1034" i="15"/>
  <c r="AJ1034" i="15"/>
  <c r="AI1034" i="15"/>
  <c r="AH1034" i="15"/>
  <c r="AG1034" i="15"/>
  <c r="AF1034" i="15"/>
  <c r="AE1034" i="15"/>
  <c r="AD1034" i="15"/>
  <c r="AC1034" i="15"/>
  <c r="AB1034" i="15"/>
  <c r="AA1034" i="15"/>
  <c r="Z1034" i="15"/>
  <c r="Y1034" i="15"/>
  <c r="Q1034" i="15"/>
  <c r="X1034" i="15" s="1"/>
  <c r="J1034" i="15"/>
  <c r="C1034" i="15"/>
  <c r="AK1033" i="15"/>
  <c r="AJ1033" i="15"/>
  <c r="AI1033" i="15"/>
  <c r="AH1033" i="15"/>
  <c r="AG1033" i="15"/>
  <c r="AF1033" i="15"/>
  <c r="AD1033" i="15"/>
  <c r="AC1033" i="15"/>
  <c r="AB1033" i="15"/>
  <c r="AA1033" i="15"/>
  <c r="Z1033" i="15"/>
  <c r="Y1033" i="15"/>
  <c r="Q1033" i="15"/>
  <c r="J1033" i="15"/>
  <c r="C1033" i="15"/>
  <c r="AK1032" i="15"/>
  <c r="AJ1032" i="15"/>
  <c r="AI1032" i="15"/>
  <c r="AH1032" i="15"/>
  <c r="AG1032" i="15"/>
  <c r="AF1032" i="15"/>
  <c r="AE1032" i="15"/>
  <c r="AD1032" i="15"/>
  <c r="AC1032" i="15"/>
  <c r="AB1032" i="15"/>
  <c r="AA1032" i="15"/>
  <c r="Z1032" i="15"/>
  <c r="Y1032" i="15"/>
  <c r="Q1032" i="15"/>
  <c r="X1032" i="15" s="1"/>
  <c r="J1032" i="15"/>
  <c r="C1032" i="15"/>
  <c r="AK1031" i="15"/>
  <c r="AJ1031" i="15"/>
  <c r="AI1031" i="15"/>
  <c r="AH1031" i="15"/>
  <c r="AG1031" i="15"/>
  <c r="AF1031" i="15"/>
  <c r="AD1031" i="15"/>
  <c r="AC1031" i="15"/>
  <c r="AB1031" i="15"/>
  <c r="AA1031" i="15"/>
  <c r="Z1031" i="15"/>
  <c r="Y1031" i="15"/>
  <c r="X1031" i="15"/>
  <c r="Q1031" i="15"/>
  <c r="J1031" i="15"/>
  <c r="AE1031" i="15" s="1"/>
  <c r="C1031" i="15"/>
  <c r="AK1030" i="15"/>
  <c r="AJ1030" i="15"/>
  <c r="AI1030" i="15"/>
  <c r="AH1030" i="15"/>
  <c r="AG1030" i="15"/>
  <c r="AF1030" i="15"/>
  <c r="AE1030" i="15"/>
  <c r="AD1030" i="15"/>
  <c r="AC1030" i="15"/>
  <c r="AB1030" i="15"/>
  <c r="AA1030" i="15"/>
  <c r="Z1030" i="15"/>
  <c r="Y1030" i="15"/>
  <c r="Q1030" i="15"/>
  <c r="X1030" i="15" s="1"/>
  <c r="J1030" i="15"/>
  <c r="C1030" i="15"/>
  <c r="AK1029" i="15"/>
  <c r="AJ1029" i="15"/>
  <c r="AI1029" i="15"/>
  <c r="AH1029" i="15"/>
  <c r="AG1029" i="15"/>
  <c r="AF1029" i="15"/>
  <c r="AD1029" i="15"/>
  <c r="AC1029" i="15"/>
  <c r="AB1029" i="15"/>
  <c r="AA1029" i="15"/>
  <c r="Z1029" i="15"/>
  <c r="Y1029" i="15"/>
  <c r="Q1029" i="15"/>
  <c r="J1029" i="15"/>
  <c r="C1029" i="15"/>
  <c r="AK1028" i="15"/>
  <c r="AJ1028" i="15"/>
  <c r="AI1028" i="15"/>
  <c r="AH1028" i="15"/>
  <c r="AG1028" i="15"/>
  <c r="AF1028" i="15"/>
  <c r="AE1028" i="15"/>
  <c r="AD1028" i="15"/>
  <c r="AC1028" i="15"/>
  <c r="AB1028" i="15"/>
  <c r="AA1028" i="15"/>
  <c r="Z1028" i="15"/>
  <c r="Y1028" i="15"/>
  <c r="Q1028" i="15"/>
  <c r="X1028" i="15" s="1"/>
  <c r="J1028" i="15"/>
  <c r="C1028" i="15"/>
  <c r="AK1027" i="15"/>
  <c r="AJ1027" i="15"/>
  <c r="AI1027" i="15"/>
  <c r="AH1027" i="15"/>
  <c r="AG1027" i="15"/>
  <c r="AF1027" i="15"/>
  <c r="AD1027" i="15"/>
  <c r="AC1027" i="15"/>
  <c r="AB1027" i="15"/>
  <c r="AA1027" i="15"/>
  <c r="Z1027" i="15"/>
  <c r="Y1027" i="15"/>
  <c r="X1027" i="15"/>
  <c r="Q1027" i="15"/>
  <c r="J1027" i="15"/>
  <c r="AE1027" i="15" s="1"/>
  <c r="C1027" i="15"/>
  <c r="AK1026" i="15"/>
  <c r="AJ1026" i="15"/>
  <c r="AI1026" i="15"/>
  <c r="AH1026" i="15"/>
  <c r="AG1026" i="15"/>
  <c r="AF1026" i="15"/>
  <c r="AE1026" i="15"/>
  <c r="AD1026" i="15"/>
  <c r="AC1026" i="15"/>
  <c r="AB1026" i="15"/>
  <c r="AA1026" i="15"/>
  <c r="Z1026" i="15"/>
  <c r="Y1026" i="15"/>
  <c r="Q1026" i="15"/>
  <c r="X1026" i="15" s="1"/>
  <c r="J1026" i="15"/>
  <c r="C1026" i="15"/>
  <c r="AK1025" i="15"/>
  <c r="AJ1025" i="15"/>
  <c r="AI1025" i="15"/>
  <c r="AH1025" i="15"/>
  <c r="AG1025" i="15"/>
  <c r="AF1025" i="15"/>
  <c r="AD1025" i="15"/>
  <c r="AC1025" i="15"/>
  <c r="AB1025" i="15"/>
  <c r="AA1025" i="15"/>
  <c r="Z1025" i="15"/>
  <c r="Y1025" i="15"/>
  <c r="Q1025" i="15"/>
  <c r="J1025" i="15"/>
  <c r="C1025" i="15"/>
  <c r="AK1024" i="15"/>
  <c r="AJ1024" i="15"/>
  <c r="AI1024" i="15"/>
  <c r="AH1024" i="15"/>
  <c r="AG1024" i="15"/>
  <c r="AF1024" i="15"/>
  <c r="AE1024" i="15"/>
  <c r="AD1024" i="15"/>
  <c r="AC1024" i="15"/>
  <c r="AB1024" i="15"/>
  <c r="AA1024" i="15"/>
  <c r="Z1024" i="15"/>
  <c r="Y1024" i="15"/>
  <c r="Q1024" i="15"/>
  <c r="X1024" i="15" s="1"/>
  <c r="J1024" i="15"/>
  <c r="C1024" i="15"/>
  <c r="AK1023" i="15"/>
  <c r="AJ1023" i="15"/>
  <c r="AI1023" i="15"/>
  <c r="AH1023" i="15"/>
  <c r="AG1023" i="15"/>
  <c r="AF1023" i="15"/>
  <c r="AD1023" i="15"/>
  <c r="AC1023" i="15"/>
  <c r="AB1023" i="15"/>
  <c r="AA1023" i="15"/>
  <c r="Z1023" i="15"/>
  <c r="Y1023" i="15"/>
  <c r="X1023" i="15"/>
  <c r="Q1023" i="15"/>
  <c r="J1023" i="15"/>
  <c r="AE1023" i="15" s="1"/>
  <c r="C1023" i="15"/>
  <c r="AK1022" i="15"/>
  <c r="AJ1022" i="15"/>
  <c r="AI1022" i="15"/>
  <c r="AH1022" i="15"/>
  <c r="AG1022" i="15"/>
  <c r="AF1022" i="15"/>
  <c r="AE1022" i="15"/>
  <c r="AD1022" i="15"/>
  <c r="AC1022" i="15"/>
  <c r="AB1022" i="15"/>
  <c r="AA1022" i="15"/>
  <c r="Z1022" i="15"/>
  <c r="Y1022" i="15"/>
  <c r="Q1022" i="15"/>
  <c r="X1022" i="15" s="1"/>
  <c r="J1022" i="15"/>
  <c r="C1022" i="15"/>
  <c r="AK1021" i="15"/>
  <c r="AJ1021" i="15"/>
  <c r="AI1021" i="15"/>
  <c r="AH1021" i="15"/>
  <c r="AG1021" i="15"/>
  <c r="AF1021" i="15"/>
  <c r="AD1021" i="15"/>
  <c r="AC1021" i="15"/>
  <c r="AB1021" i="15"/>
  <c r="AA1021" i="15"/>
  <c r="Z1021" i="15"/>
  <c r="Y1021" i="15"/>
  <c r="Q1021" i="15"/>
  <c r="J1021" i="15"/>
  <c r="C1021" i="15"/>
  <c r="AK1020" i="15"/>
  <c r="AJ1020" i="15"/>
  <c r="AI1020" i="15"/>
  <c r="AH1020" i="15"/>
  <c r="AG1020" i="15"/>
  <c r="AF1020" i="15"/>
  <c r="AE1020" i="15"/>
  <c r="AD1020" i="15"/>
  <c r="AC1020" i="15"/>
  <c r="AB1020" i="15"/>
  <c r="AA1020" i="15"/>
  <c r="Z1020" i="15"/>
  <c r="Y1020" i="15"/>
  <c r="Q1020" i="15"/>
  <c r="X1020" i="15" s="1"/>
  <c r="J1020" i="15"/>
  <c r="C1020" i="15"/>
  <c r="AK1019" i="15"/>
  <c r="AJ1019" i="15"/>
  <c r="AI1019" i="15"/>
  <c r="AH1019" i="15"/>
  <c r="AG1019" i="15"/>
  <c r="AF1019" i="15"/>
  <c r="AD1019" i="15"/>
  <c r="AC1019" i="15"/>
  <c r="AB1019" i="15"/>
  <c r="AA1019" i="15"/>
  <c r="Z1019" i="15"/>
  <c r="Y1019" i="15"/>
  <c r="X1019" i="15"/>
  <c r="Q1019" i="15"/>
  <c r="J1019" i="15"/>
  <c r="AE1019" i="15" s="1"/>
  <c r="C1019" i="15"/>
  <c r="AK1018" i="15"/>
  <c r="AJ1018" i="15"/>
  <c r="AI1018" i="15"/>
  <c r="AH1018" i="15"/>
  <c r="AG1018" i="15"/>
  <c r="AF1018" i="15"/>
  <c r="AD1018" i="15"/>
  <c r="AC1018" i="15"/>
  <c r="AB1018" i="15"/>
  <c r="AA1018" i="15"/>
  <c r="Z1018" i="15"/>
  <c r="Y1018" i="15"/>
  <c r="Q1018" i="15"/>
  <c r="X1018" i="15" s="1"/>
  <c r="J1018" i="15"/>
  <c r="C1018" i="15"/>
  <c r="AH1017" i="15"/>
  <c r="AD1017" i="15"/>
  <c r="Z1017" i="15"/>
  <c r="W1017" i="15"/>
  <c r="V1017" i="15"/>
  <c r="U1017" i="15"/>
  <c r="T1017" i="15"/>
  <c r="AA1017" i="15" s="1"/>
  <c r="S1017" i="15"/>
  <c r="R1017" i="15"/>
  <c r="P1017" i="15"/>
  <c r="AK1017" i="15" s="1"/>
  <c r="O1017" i="15"/>
  <c r="AJ1017" i="15" s="1"/>
  <c r="N1017" i="15"/>
  <c r="M1017" i="15"/>
  <c r="L1017" i="15"/>
  <c r="AG1017" i="15" s="1"/>
  <c r="K1017" i="15"/>
  <c r="AF1017" i="15" s="1"/>
  <c r="J1017" i="15"/>
  <c r="AE1017" i="15" s="1"/>
  <c r="I1017" i="15"/>
  <c r="H1017" i="15"/>
  <c r="G1017" i="15"/>
  <c r="F1017" i="15"/>
  <c r="F1015" i="15" s="1"/>
  <c r="E1017" i="15"/>
  <c r="D1017" i="15"/>
  <c r="AK1016" i="15"/>
  <c r="AG1016" i="15"/>
  <c r="AC1016" i="15"/>
  <c r="Y1016" i="15"/>
  <c r="W1016" i="15"/>
  <c r="AD1016" i="15" s="1"/>
  <c r="V1016" i="15"/>
  <c r="U1016" i="15"/>
  <c r="T1016" i="15"/>
  <c r="S1016" i="15"/>
  <c r="Z1016" i="15" s="1"/>
  <c r="R1016" i="15"/>
  <c r="Q1016" i="15"/>
  <c r="P1016" i="15"/>
  <c r="O1016" i="15"/>
  <c r="AJ1016" i="15" s="1"/>
  <c r="N1016" i="15"/>
  <c r="M1016" i="15"/>
  <c r="L1016" i="15"/>
  <c r="K1016" i="15"/>
  <c r="AF1016" i="15" s="1"/>
  <c r="I1016" i="15"/>
  <c r="I1015" i="15" s="1"/>
  <c r="H1016" i="15"/>
  <c r="G1016" i="15"/>
  <c r="F1016" i="15"/>
  <c r="E1016" i="15"/>
  <c r="D1016" i="15"/>
  <c r="AJ1015" i="15"/>
  <c r="W1015" i="15"/>
  <c r="T1015" i="15"/>
  <c r="S1015" i="15"/>
  <c r="P1015" i="15"/>
  <c r="O1015" i="15"/>
  <c r="L1015" i="15"/>
  <c r="K1015" i="15"/>
  <c r="H1015" i="15"/>
  <c r="G1015" i="15"/>
  <c r="D1015" i="15"/>
  <c r="X1014" i="15"/>
  <c r="AK1013" i="15"/>
  <c r="AJ1013" i="15"/>
  <c r="AI1013" i="15"/>
  <c r="AH1013" i="15"/>
  <c r="AG1013" i="15"/>
  <c r="AF1013" i="15"/>
  <c r="AD1013" i="15"/>
  <c r="AC1013" i="15"/>
  <c r="AB1013" i="15"/>
  <c r="AA1013" i="15"/>
  <c r="Z1013" i="15"/>
  <c r="Y1013" i="15"/>
  <c r="X1013" i="15"/>
  <c r="Q1013" i="15"/>
  <c r="J1013" i="15"/>
  <c r="AE1013" i="15" s="1"/>
  <c r="C1013" i="15"/>
  <c r="AK1012" i="15"/>
  <c r="AJ1012" i="15"/>
  <c r="AI1012" i="15"/>
  <c r="AH1012" i="15"/>
  <c r="AG1012" i="15"/>
  <c r="AF1012" i="15"/>
  <c r="AE1012" i="15"/>
  <c r="AD1012" i="15"/>
  <c r="AC1012" i="15"/>
  <c r="AB1012" i="15"/>
  <c r="AA1012" i="15"/>
  <c r="Z1012" i="15"/>
  <c r="Y1012" i="15"/>
  <c r="Q1012" i="15"/>
  <c r="X1012" i="15" s="1"/>
  <c r="J1012" i="15"/>
  <c r="C1012" i="15"/>
  <c r="AK1011" i="15"/>
  <c r="AJ1011" i="15"/>
  <c r="AI1011" i="15"/>
  <c r="AH1011" i="15"/>
  <c r="AG1011" i="15"/>
  <c r="AF1011" i="15"/>
  <c r="AD1011" i="15"/>
  <c r="AC1011" i="15"/>
  <c r="AB1011" i="15"/>
  <c r="AA1011" i="15"/>
  <c r="Z1011" i="15"/>
  <c r="Y1011" i="15"/>
  <c r="Q1011" i="15"/>
  <c r="J1011" i="15"/>
  <c r="C1011" i="15"/>
  <c r="AK1010" i="15"/>
  <c r="AJ1010" i="15"/>
  <c r="AI1010" i="15"/>
  <c r="AH1010" i="15"/>
  <c r="AG1010" i="15"/>
  <c r="AF1010" i="15"/>
  <c r="AE1010" i="15"/>
  <c r="AD1010" i="15"/>
  <c r="AC1010" i="15"/>
  <c r="AB1010" i="15"/>
  <c r="AA1010" i="15"/>
  <c r="Z1010" i="15"/>
  <c r="Y1010" i="15"/>
  <c r="Q1010" i="15"/>
  <c r="X1010" i="15" s="1"/>
  <c r="J1010" i="15"/>
  <c r="C1010" i="15"/>
  <c r="AK1009" i="15"/>
  <c r="AJ1009" i="15"/>
  <c r="AI1009" i="15"/>
  <c r="AH1009" i="15"/>
  <c r="AG1009" i="15"/>
  <c r="AF1009" i="15"/>
  <c r="AD1009" i="15"/>
  <c r="AC1009" i="15"/>
  <c r="AB1009" i="15"/>
  <c r="AA1009" i="15"/>
  <c r="Z1009" i="15"/>
  <c r="Y1009" i="15"/>
  <c r="X1009" i="15"/>
  <c r="Q1009" i="15"/>
  <c r="J1009" i="15"/>
  <c r="AE1009" i="15" s="1"/>
  <c r="C1009" i="15"/>
  <c r="AK1008" i="15"/>
  <c r="AJ1008" i="15"/>
  <c r="AI1008" i="15"/>
  <c r="AH1008" i="15"/>
  <c r="AG1008" i="15"/>
  <c r="AF1008" i="15"/>
  <c r="AE1008" i="15"/>
  <c r="AD1008" i="15"/>
  <c r="AC1008" i="15"/>
  <c r="AB1008" i="15"/>
  <c r="AA1008" i="15"/>
  <c r="Z1008" i="15"/>
  <c r="Y1008" i="15"/>
  <c r="Q1008" i="15"/>
  <c r="X1008" i="15" s="1"/>
  <c r="J1008" i="15"/>
  <c r="C1008" i="15"/>
  <c r="AK1007" i="15"/>
  <c r="AJ1007" i="15"/>
  <c r="AI1007" i="15"/>
  <c r="AH1007" i="15"/>
  <c r="AG1007" i="15"/>
  <c r="AF1007" i="15"/>
  <c r="AD1007" i="15"/>
  <c r="AC1007" i="15"/>
  <c r="AB1007" i="15"/>
  <c r="AA1007" i="15"/>
  <c r="Z1007" i="15"/>
  <c r="Y1007" i="15"/>
  <c r="Q1007" i="15"/>
  <c r="J1007" i="15"/>
  <c r="C1007" i="15"/>
  <c r="AK1006" i="15"/>
  <c r="AJ1006" i="15"/>
  <c r="AI1006" i="15"/>
  <c r="AH1006" i="15"/>
  <c r="AG1006" i="15"/>
  <c r="AF1006" i="15"/>
  <c r="AE1006" i="15"/>
  <c r="AD1006" i="15"/>
  <c r="AC1006" i="15"/>
  <c r="AB1006" i="15"/>
  <c r="AA1006" i="15"/>
  <c r="Z1006" i="15"/>
  <c r="Y1006" i="15"/>
  <c r="Q1006" i="15"/>
  <c r="X1006" i="15" s="1"/>
  <c r="J1006" i="15"/>
  <c r="C1006" i="15"/>
  <c r="AK1005" i="15"/>
  <c r="AJ1005" i="15"/>
  <c r="AI1005" i="15"/>
  <c r="AH1005" i="15"/>
  <c r="AG1005" i="15"/>
  <c r="AF1005" i="15"/>
  <c r="AD1005" i="15"/>
  <c r="AC1005" i="15"/>
  <c r="AB1005" i="15"/>
  <c r="AA1005" i="15"/>
  <c r="Z1005" i="15"/>
  <c r="Y1005" i="15"/>
  <c r="X1005" i="15"/>
  <c r="Q1005" i="15"/>
  <c r="J1005" i="15"/>
  <c r="AE1005" i="15" s="1"/>
  <c r="C1005" i="15"/>
  <c r="AK1004" i="15"/>
  <c r="AJ1004" i="15"/>
  <c r="AI1004" i="15"/>
  <c r="AH1004" i="15"/>
  <c r="AG1004" i="15"/>
  <c r="AF1004" i="15"/>
  <c r="AE1004" i="15"/>
  <c r="AD1004" i="15"/>
  <c r="AC1004" i="15"/>
  <c r="AB1004" i="15"/>
  <c r="AA1004" i="15"/>
  <c r="Z1004" i="15"/>
  <c r="Y1004" i="15"/>
  <c r="Q1004" i="15"/>
  <c r="X1004" i="15" s="1"/>
  <c r="J1004" i="15"/>
  <c r="C1004" i="15"/>
  <c r="AK1003" i="15"/>
  <c r="AJ1003" i="15"/>
  <c r="AI1003" i="15"/>
  <c r="AH1003" i="15"/>
  <c r="AG1003" i="15"/>
  <c r="AF1003" i="15"/>
  <c r="AD1003" i="15"/>
  <c r="AC1003" i="15"/>
  <c r="AB1003" i="15"/>
  <c r="AA1003" i="15"/>
  <c r="Z1003" i="15"/>
  <c r="Y1003" i="15"/>
  <c r="Q1003" i="15"/>
  <c r="J1003" i="15"/>
  <c r="C1003" i="15"/>
  <c r="AK1002" i="15"/>
  <c r="AJ1002" i="15"/>
  <c r="AI1002" i="15"/>
  <c r="AH1002" i="15"/>
  <c r="AG1002" i="15"/>
  <c r="AF1002" i="15"/>
  <c r="AE1002" i="15"/>
  <c r="AD1002" i="15"/>
  <c r="AC1002" i="15"/>
  <c r="AB1002" i="15"/>
  <c r="AA1002" i="15"/>
  <c r="Z1002" i="15"/>
  <c r="Y1002" i="15"/>
  <c r="Q1002" i="15"/>
  <c r="X1002" i="15" s="1"/>
  <c r="J1002" i="15"/>
  <c r="C1002" i="15"/>
  <c r="AK1001" i="15"/>
  <c r="AJ1001" i="15"/>
  <c r="AI1001" i="15"/>
  <c r="AH1001" i="15"/>
  <c r="AG1001" i="15"/>
  <c r="AF1001" i="15"/>
  <c r="AD1001" i="15"/>
  <c r="AC1001" i="15"/>
  <c r="AB1001" i="15"/>
  <c r="AA1001" i="15"/>
  <c r="Z1001" i="15"/>
  <c r="Y1001" i="15"/>
  <c r="X1001" i="15"/>
  <c r="Q1001" i="15"/>
  <c r="J1001" i="15"/>
  <c r="AE1001" i="15" s="1"/>
  <c r="C1001" i="15"/>
  <c r="AK1000" i="15"/>
  <c r="AJ1000" i="15"/>
  <c r="AI1000" i="15"/>
  <c r="AH1000" i="15"/>
  <c r="AG1000" i="15"/>
  <c r="AF1000" i="15"/>
  <c r="AE1000" i="15"/>
  <c r="AD1000" i="15"/>
  <c r="AC1000" i="15"/>
  <c r="AB1000" i="15"/>
  <c r="AA1000" i="15"/>
  <c r="Z1000" i="15"/>
  <c r="Y1000" i="15"/>
  <c r="Q1000" i="15"/>
  <c r="X1000" i="15" s="1"/>
  <c r="J1000" i="15"/>
  <c r="C1000" i="15"/>
  <c r="AK999" i="15"/>
  <c r="AJ999" i="15"/>
  <c r="AI999" i="15"/>
  <c r="AH999" i="15"/>
  <c r="AG999" i="15"/>
  <c r="AF999" i="15"/>
  <c r="AD999" i="15"/>
  <c r="AC999" i="15"/>
  <c r="AB999" i="15"/>
  <c r="AA999" i="15"/>
  <c r="Z999" i="15"/>
  <c r="Y999" i="15"/>
  <c r="Q999" i="15"/>
  <c r="J999" i="15"/>
  <c r="C999" i="15"/>
  <c r="AK998" i="15"/>
  <c r="AJ998" i="15"/>
  <c r="AI998" i="15"/>
  <c r="AH998" i="15"/>
  <c r="AG998" i="15"/>
  <c r="AF998" i="15"/>
  <c r="AE998" i="15"/>
  <c r="AD998" i="15"/>
  <c r="AC998" i="15"/>
  <c r="AB998" i="15"/>
  <c r="AA998" i="15"/>
  <c r="Z998" i="15"/>
  <c r="Y998" i="15"/>
  <c r="Q998" i="15"/>
  <c r="X998" i="15" s="1"/>
  <c r="J998" i="15"/>
  <c r="C998" i="15"/>
  <c r="AK997" i="15"/>
  <c r="AJ997" i="15"/>
  <c r="AI997" i="15"/>
  <c r="AH997" i="15"/>
  <c r="AG997" i="15"/>
  <c r="AF997" i="15"/>
  <c r="AD997" i="15"/>
  <c r="AC997" i="15"/>
  <c r="AB997" i="15"/>
  <c r="AA997" i="15"/>
  <c r="Z997" i="15"/>
  <c r="Y997" i="15"/>
  <c r="X997" i="15"/>
  <c r="Q997" i="15"/>
  <c r="J997" i="15"/>
  <c r="AE997" i="15" s="1"/>
  <c r="C997" i="15"/>
  <c r="AK996" i="15"/>
  <c r="AJ996" i="15"/>
  <c r="AI996" i="15"/>
  <c r="AH996" i="15"/>
  <c r="AG996" i="15"/>
  <c r="AF996" i="15"/>
  <c r="AE996" i="15"/>
  <c r="AD996" i="15"/>
  <c r="AC996" i="15"/>
  <c r="AB996" i="15"/>
  <c r="AA996" i="15"/>
  <c r="Z996" i="15"/>
  <c r="Y996" i="15"/>
  <c r="Q996" i="15"/>
  <c r="X996" i="15" s="1"/>
  <c r="J996" i="15"/>
  <c r="C996" i="15"/>
  <c r="AK995" i="15"/>
  <c r="AJ995" i="15"/>
  <c r="AI995" i="15"/>
  <c r="AH995" i="15"/>
  <c r="AG995" i="15"/>
  <c r="AF995" i="15"/>
  <c r="AD995" i="15"/>
  <c r="AC995" i="15"/>
  <c r="AB995" i="15"/>
  <c r="AA995" i="15"/>
  <c r="Z995" i="15"/>
  <c r="Y995" i="15"/>
  <c r="Q995" i="15"/>
  <c r="J995" i="15"/>
  <c r="C995" i="15"/>
  <c r="AK994" i="15"/>
  <c r="AJ994" i="15"/>
  <c r="AI994" i="15"/>
  <c r="AH994" i="15"/>
  <c r="AG994" i="15"/>
  <c r="AF994" i="15"/>
  <c r="AE994" i="15"/>
  <c r="AD994" i="15"/>
  <c r="AC994" i="15"/>
  <c r="AB994" i="15"/>
  <c r="AA994" i="15"/>
  <c r="Z994" i="15"/>
  <c r="Y994" i="15"/>
  <c r="Q994" i="15"/>
  <c r="X994" i="15" s="1"/>
  <c r="J994" i="15"/>
  <c r="C994" i="15"/>
  <c r="AK993" i="15"/>
  <c r="AJ993" i="15"/>
  <c r="AI993" i="15"/>
  <c r="AH993" i="15"/>
  <c r="AG993" i="15"/>
  <c r="AF993" i="15"/>
  <c r="AD993" i="15"/>
  <c r="AC993" i="15"/>
  <c r="AB993" i="15"/>
  <c r="AA993" i="15"/>
  <c r="Z993" i="15"/>
  <c r="Y993" i="15"/>
  <c r="X993" i="15"/>
  <c r="Q993" i="15"/>
  <c r="J993" i="15"/>
  <c r="AE993" i="15" s="1"/>
  <c r="C993" i="15"/>
  <c r="AK992" i="15"/>
  <c r="AJ992" i="15"/>
  <c r="AI992" i="15"/>
  <c r="AH992" i="15"/>
  <c r="AG992" i="15"/>
  <c r="AF992" i="15"/>
  <c r="AE992" i="15"/>
  <c r="AD992" i="15"/>
  <c r="AC992" i="15"/>
  <c r="AB992" i="15"/>
  <c r="AA992" i="15"/>
  <c r="Z992" i="15"/>
  <c r="Y992" i="15"/>
  <c r="Q992" i="15"/>
  <c r="X992" i="15" s="1"/>
  <c r="J992" i="15"/>
  <c r="C992" i="15"/>
  <c r="AK991" i="15"/>
  <c r="AJ991" i="15"/>
  <c r="AI991" i="15"/>
  <c r="AH991" i="15"/>
  <c r="AG991" i="15"/>
  <c r="AF991" i="15"/>
  <c r="AD991" i="15"/>
  <c r="AC991" i="15"/>
  <c r="AB991" i="15"/>
  <c r="AA991" i="15"/>
  <c r="Z991" i="15"/>
  <c r="Y991" i="15"/>
  <c r="Q991" i="15"/>
  <c r="J991" i="15"/>
  <c r="C991" i="15"/>
  <c r="AK990" i="15"/>
  <c r="AJ990" i="15"/>
  <c r="AI990" i="15"/>
  <c r="AH990" i="15"/>
  <c r="AG990" i="15"/>
  <c r="AF990" i="15"/>
  <c r="AE990" i="15"/>
  <c r="AD990" i="15"/>
  <c r="AC990" i="15"/>
  <c r="AB990" i="15"/>
  <c r="AA990" i="15"/>
  <c r="Z990" i="15"/>
  <c r="Y990" i="15"/>
  <c r="Q990" i="15"/>
  <c r="X990" i="15" s="1"/>
  <c r="J990" i="15"/>
  <c r="C990" i="15"/>
  <c r="AK989" i="15"/>
  <c r="AJ989" i="15"/>
  <c r="AI989" i="15"/>
  <c r="AH989" i="15"/>
  <c r="AG989" i="15"/>
  <c r="AF989" i="15"/>
  <c r="AD989" i="15"/>
  <c r="AC989" i="15"/>
  <c r="AB989" i="15"/>
  <c r="AA989" i="15"/>
  <c r="Z989" i="15"/>
  <c r="Y989" i="15"/>
  <c r="X989" i="15"/>
  <c r="Q989" i="15"/>
  <c r="J989" i="15"/>
  <c r="AE989" i="15" s="1"/>
  <c r="C989" i="15"/>
  <c r="AK988" i="15"/>
  <c r="AJ988" i="15"/>
  <c r="AI988" i="15"/>
  <c r="AH988" i="15"/>
  <c r="AG988" i="15"/>
  <c r="AF988" i="15"/>
  <c r="AE988" i="15"/>
  <c r="AD988" i="15"/>
  <c r="AC988" i="15"/>
  <c r="AB988" i="15"/>
  <c r="AA988" i="15"/>
  <c r="Z988" i="15"/>
  <c r="Y988" i="15"/>
  <c r="Q988" i="15"/>
  <c r="X988" i="15" s="1"/>
  <c r="J988" i="15"/>
  <c r="C988" i="15"/>
  <c r="AK987" i="15"/>
  <c r="AJ987" i="15"/>
  <c r="AI987" i="15"/>
  <c r="AH987" i="15"/>
  <c r="AG987" i="15"/>
  <c r="AF987" i="15"/>
  <c r="AD987" i="15"/>
  <c r="AC987" i="15"/>
  <c r="AB987" i="15"/>
  <c r="AA987" i="15"/>
  <c r="Z987" i="15"/>
  <c r="Y987" i="15"/>
  <c r="Q987" i="15"/>
  <c r="J987" i="15"/>
  <c r="C987" i="15"/>
  <c r="AK986" i="15"/>
  <c r="AJ986" i="15"/>
  <c r="AI986" i="15"/>
  <c r="AH986" i="15"/>
  <c r="AG986" i="15"/>
  <c r="AF986" i="15"/>
  <c r="AE986" i="15"/>
  <c r="AD986" i="15"/>
  <c r="AC986" i="15"/>
  <c r="AB986" i="15"/>
  <c r="AA986" i="15"/>
  <c r="Z986" i="15"/>
  <c r="Y986" i="15"/>
  <c r="Q986" i="15"/>
  <c r="X986" i="15" s="1"/>
  <c r="J986" i="15"/>
  <c r="C986" i="15"/>
  <c r="AK985" i="15"/>
  <c r="AJ985" i="15"/>
  <c r="AI985" i="15"/>
  <c r="AH985" i="15"/>
  <c r="AG985" i="15"/>
  <c r="AF985" i="15"/>
  <c r="AD985" i="15"/>
  <c r="AC985" i="15"/>
  <c r="AB985" i="15"/>
  <c r="AA985" i="15"/>
  <c r="Z985" i="15"/>
  <c r="Y985" i="15"/>
  <c r="X985" i="15"/>
  <c r="Q985" i="15"/>
  <c r="J985" i="15"/>
  <c r="AE985" i="15" s="1"/>
  <c r="C985" i="15"/>
  <c r="AK984" i="15"/>
  <c r="AJ984" i="15"/>
  <c r="AI984" i="15"/>
  <c r="AH984" i="15"/>
  <c r="AG984" i="15"/>
  <c r="AF984" i="15"/>
  <c r="AE984" i="15"/>
  <c r="AD984" i="15"/>
  <c r="AC984" i="15"/>
  <c r="AB984" i="15"/>
  <c r="AA984" i="15"/>
  <c r="Z984" i="15"/>
  <c r="Y984" i="15"/>
  <c r="Q984" i="15"/>
  <c r="X984" i="15" s="1"/>
  <c r="J984" i="15"/>
  <c r="C984" i="15"/>
  <c r="AK983" i="15"/>
  <c r="AJ983" i="15"/>
  <c r="AI983" i="15"/>
  <c r="AH983" i="15"/>
  <c r="AG983" i="15"/>
  <c r="AF983" i="15"/>
  <c r="AD983" i="15"/>
  <c r="AC983" i="15"/>
  <c r="AB983" i="15"/>
  <c r="AA983" i="15"/>
  <c r="Z983" i="15"/>
  <c r="Y983" i="15"/>
  <c r="Q983" i="15"/>
  <c r="J983" i="15"/>
  <c r="C983" i="15"/>
  <c r="AK982" i="15"/>
  <c r="AJ982" i="15"/>
  <c r="AI982" i="15"/>
  <c r="AH982" i="15"/>
  <c r="AG982" i="15"/>
  <c r="AF982" i="15"/>
  <c r="AE982" i="15"/>
  <c r="AD982" i="15"/>
  <c r="AC982" i="15"/>
  <c r="AB982" i="15"/>
  <c r="AA982" i="15"/>
  <c r="Z982" i="15"/>
  <c r="Y982" i="15"/>
  <c r="Q982" i="15"/>
  <c r="X982" i="15" s="1"/>
  <c r="J982" i="15"/>
  <c r="C982" i="15"/>
  <c r="AJ981" i="15"/>
  <c r="AH981" i="15"/>
  <c r="AF981" i="15"/>
  <c r="AB981" i="15"/>
  <c r="W981" i="15"/>
  <c r="V981" i="15"/>
  <c r="AC981" i="15" s="1"/>
  <c r="U981" i="15"/>
  <c r="T981" i="15"/>
  <c r="S981" i="15"/>
  <c r="R981" i="15"/>
  <c r="Y981" i="15" s="1"/>
  <c r="P981" i="15"/>
  <c r="O981" i="15"/>
  <c r="N981" i="15"/>
  <c r="AI981" i="15" s="1"/>
  <c r="M981" i="15"/>
  <c r="L981" i="15"/>
  <c r="K981" i="15"/>
  <c r="I981" i="15"/>
  <c r="H981" i="15"/>
  <c r="H979" i="15" s="1"/>
  <c r="G981" i="15"/>
  <c r="F981" i="15"/>
  <c r="E981" i="15"/>
  <c r="D981" i="15"/>
  <c r="AI980" i="15"/>
  <c r="AA980" i="15"/>
  <c r="W980" i="15"/>
  <c r="V980" i="15"/>
  <c r="U980" i="15"/>
  <c r="U979" i="15" s="1"/>
  <c r="T980" i="15"/>
  <c r="S980" i="15"/>
  <c r="R980" i="15"/>
  <c r="P980" i="15"/>
  <c r="O980" i="15"/>
  <c r="N980" i="15"/>
  <c r="M980" i="15"/>
  <c r="AH980" i="15" s="1"/>
  <c r="L980" i="15"/>
  <c r="K980" i="15"/>
  <c r="I980" i="15"/>
  <c r="I979" i="15" s="1"/>
  <c r="H980" i="15"/>
  <c r="G980" i="15"/>
  <c r="G979" i="15" s="1"/>
  <c r="F980" i="15"/>
  <c r="E980" i="15"/>
  <c r="E979" i="15" s="1"/>
  <c r="D980" i="15"/>
  <c r="C980" i="15"/>
  <c r="V979" i="15"/>
  <c r="R979" i="15"/>
  <c r="N979" i="15"/>
  <c r="AI979" i="15" s="1"/>
  <c r="F979" i="15"/>
  <c r="X978" i="15"/>
  <c r="AK977" i="15"/>
  <c r="AJ977" i="15"/>
  <c r="AI977" i="15"/>
  <c r="AH977" i="15"/>
  <c r="AG977" i="15"/>
  <c r="AF977" i="15"/>
  <c r="AD977" i="15"/>
  <c r="AC977" i="15"/>
  <c r="AB977" i="15"/>
  <c r="AA977" i="15"/>
  <c r="Z977" i="15"/>
  <c r="Y977" i="15"/>
  <c r="Q977" i="15"/>
  <c r="J977" i="15"/>
  <c r="C977" i="15"/>
  <c r="AK976" i="15"/>
  <c r="AJ976" i="15"/>
  <c r="AI976" i="15"/>
  <c r="AH976" i="15"/>
  <c r="AG976" i="15"/>
  <c r="AF976" i="15"/>
  <c r="AE976" i="15"/>
  <c r="AD976" i="15"/>
  <c r="AC976" i="15"/>
  <c r="AB976" i="15"/>
  <c r="AA976" i="15"/>
  <c r="Z976" i="15"/>
  <c r="Y976" i="15"/>
  <c r="Q976" i="15"/>
  <c r="X976" i="15" s="1"/>
  <c r="J976" i="15"/>
  <c r="C976" i="15"/>
  <c r="AK975" i="15"/>
  <c r="AJ975" i="15"/>
  <c r="AI975" i="15"/>
  <c r="AH975" i="15"/>
  <c r="AG975" i="15"/>
  <c r="AF975" i="15"/>
  <c r="AD975" i="15"/>
  <c r="AC975" i="15"/>
  <c r="AB975" i="15"/>
  <c r="AA975" i="15"/>
  <c r="Z975" i="15"/>
  <c r="Y975" i="15"/>
  <c r="X975" i="15"/>
  <c r="Q975" i="15"/>
  <c r="J975" i="15"/>
  <c r="AE975" i="15" s="1"/>
  <c r="C975" i="15"/>
  <c r="AK974" i="15"/>
  <c r="AJ974" i="15"/>
  <c r="AI974" i="15"/>
  <c r="AH974" i="15"/>
  <c r="AG974" i="15"/>
  <c r="AF974" i="15"/>
  <c r="AD974" i="15"/>
  <c r="AC974" i="15"/>
  <c r="AB974" i="15"/>
  <c r="AA974" i="15"/>
  <c r="Z974" i="15"/>
  <c r="Y974" i="15"/>
  <c r="Q974" i="15"/>
  <c r="X974" i="15" s="1"/>
  <c r="J974" i="15"/>
  <c r="C974" i="15"/>
  <c r="AK973" i="15"/>
  <c r="AJ973" i="15"/>
  <c r="AI973" i="15"/>
  <c r="AH973" i="15"/>
  <c r="AG973" i="15"/>
  <c r="AF973" i="15"/>
  <c r="AD973" i="15"/>
  <c r="AC973" i="15"/>
  <c r="AB973" i="15"/>
  <c r="AA973" i="15"/>
  <c r="Z973" i="15"/>
  <c r="Y973" i="15"/>
  <c r="Q973" i="15"/>
  <c r="J973" i="15"/>
  <c r="C973" i="15"/>
  <c r="AK972" i="15"/>
  <c r="AJ972" i="15"/>
  <c r="AI972" i="15"/>
  <c r="AH972" i="15"/>
  <c r="AG972" i="15"/>
  <c r="AF972" i="15"/>
  <c r="AE972" i="15"/>
  <c r="AD972" i="15"/>
  <c r="AC972" i="15"/>
  <c r="AB972" i="15"/>
  <c r="AA972" i="15"/>
  <c r="Z972" i="15"/>
  <c r="Y972" i="15"/>
  <c r="Q972" i="15"/>
  <c r="X972" i="15" s="1"/>
  <c r="J972" i="15"/>
  <c r="C972" i="15"/>
  <c r="AK971" i="15"/>
  <c r="AJ971" i="15"/>
  <c r="AI971" i="15"/>
  <c r="AH971" i="15"/>
  <c r="AG971" i="15"/>
  <c r="AF971" i="15"/>
  <c r="AD971" i="15"/>
  <c r="AC971" i="15"/>
  <c r="AB971" i="15"/>
  <c r="AA971" i="15"/>
  <c r="Z971" i="15"/>
  <c r="Y971" i="15"/>
  <c r="X971" i="15"/>
  <c r="Q971" i="15"/>
  <c r="J971" i="15"/>
  <c r="AE971" i="15" s="1"/>
  <c r="C971" i="15"/>
  <c r="AK970" i="15"/>
  <c r="AJ970" i="15"/>
  <c r="AI970" i="15"/>
  <c r="AH970" i="15"/>
  <c r="AG970" i="15"/>
  <c r="AF970" i="15"/>
  <c r="AE970" i="15"/>
  <c r="AD970" i="15"/>
  <c r="AC970" i="15"/>
  <c r="AB970" i="15"/>
  <c r="AA970" i="15"/>
  <c r="Z970" i="15"/>
  <c r="Y970" i="15"/>
  <c r="Q970" i="15"/>
  <c r="X970" i="15" s="1"/>
  <c r="J970" i="15"/>
  <c r="C970" i="15"/>
  <c r="AK969" i="15"/>
  <c r="AJ969" i="15"/>
  <c r="AI969" i="15"/>
  <c r="AH969" i="15"/>
  <c r="AG969" i="15"/>
  <c r="AF969" i="15"/>
  <c r="AD969" i="15"/>
  <c r="AC969" i="15"/>
  <c r="AB969" i="15"/>
  <c r="AA969" i="15"/>
  <c r="Z969" i="15"/>
  <c r="Y969" i="15"/>
  <c r="Q969" i="15"/>
  <c r="J969" i="15"/>
  <c r="C969" i="15"/>
  <c r="AK968" i="15"/>
  <c r="AJ968" i="15"/>
  <c r="AI968" i="15"/>
  <c r="AH968" i="15"/>
  <c r="AG968" i="15"/>
  <c r="AF968" i="15"/>
  <c r="AE968" i="15"/>
  <c r="AD968" i="15"/>
  <c r="AC968" i="15"/>
  <c r="AB968" i="15"/>
  <c r="AA968" i="15"/>
  <c r="Z968" i="15"/>
  <c r="Y968" i="15"/>
  <c r="Q968" i="15"/>
  <c r="X968" i="15" s="1"/>
  <c r="J968" i="15"/>
  <c r="C968" i="15"/>
  <c r="AK967" i="15"/>
  <c r="AJ967" i="15"/>
  <c r="AI967" i="15"/>
  <c r="AH967" i="15"/>
  <c r="AG967" i="15"/>
  <c r="AF967" i="15"/>
  <c r="AD967" i="15"/>
  <c r="AC967" i="15"/>
  <c r="AB967" i="15"/>
  <c r="AA967" i="15"/>
  <c r="Z967" i="15"/>
  <c r="Y967" i="15"/>
  <c r="X967" i="15"/>
  <c r="Q967" i="15"/>
  <c r="J967" i="15"/>
  <c r="AE967" i="15" s="1"/>
  <c r="C967" i="15"/>
  <c r="AK966" i="15"/>
  <c r="AJ966" i="15"/>
  <c r="AI966" i="15"/>
  <c r="AH966" i="15"/>
  <c r="AG966" i="15"/>
  <c r="AF966" i="15"/>
  <c r="AE966" i="15"/>
  <c r="AD966" i="15"/>
  <c r="AC966" i="15"/>
  <c r="AB966" i="15"/>
  <c r="AA966" i="15"/>
  <c r="Z966" i="15"/>
  <c r="Y966" i="15"/>
  <c r="Q966" i="15"/>
  <c r="X966" i="15" s="1"/>
  <c r="J966" i="15"/>
  <c r="C966" i="15"/>
  <c r="AK965" i="15"/>
  <c r="AJ965" i="15"/>
  <c r="AI965" i="15"/>
  <c r="AH965" i="15"/>
  <c r="AG965" i="15"/>
  <c r="AF965" i="15"/>
  <c r="AD965" i="15"/>
  <c r="AC965" i="15"/>
  <c r="AB965" i="15"/>
  <c r="AA965" i="15"/>
  <c r="Z965" i="15"/>
  <c r="Y965" i="15"/>
  <c r="Q965" i="15"/>
  <c r="J965" i="15"/>
  <c r="C965" i="15"/>
  <c r="AK964" i="15"/>
  <c r="AJ964" i="15"/>
  <c r="AI964" i="15"/>
  <c r="AH964" i="15"/>
  <c r="AG964" i="15"/>
  <c r="AF964" i="15"/>
  <c r="AE964" i="15"/>
  <c r="AD964" i="15"/>
  <c r="AC964" i="15"/>
  <c r="AB964" i="15"/>
  <c r="AA964" i="15"/>
  <c r="Z964" i="15"/>
  <c r="Y964" i="15"/>
  <c r="Q964" i="15"/>
  <c r="X964" i="15" s="1"/>
  <c r="J964" i="15"/>
  <c r="C964" i="15"/>
  <c r="AK963" i="15"/>
  <c r="AJ963" i="15"/>
  <c r="AI963" i="15"/>
  <c r="AH963" i="15"/>
  <c r="AG963" i="15"/>
  <c r="AF963" i="15"/>
  <c r="AD963" i="15"/>
  <c r="AC963" i="15"/>
  <c r="AB963" i="15"/>
  <c r="AA963" i="15"/>
  <c r="Z963" i="15"/>
  <c r="Y963" i="15"/>
  <c r="X963" i="15"/>
  <c r="Q963" i="15"/>
  <c r="J963" i="15"/>
  <c r="AE963" i="15" s="1"/>
  <c r="C963" i="15"/>
  <c r="AK962" i="15"/>
  <c r="AJ962" i="15"/>
  <c r="AI962" i="15"/>
  <c r="AH962" i="15"/>
  <c r="AG962" i="15"/>
  <c r="AF962" i="15"/>
  <c r="AD962" i="15"/>
  <c r="AC962" i="15"/>
  <c r="AB962" i="15"/>
  <c r="AA962" i="15"/>
  <c r="Z962" i="15"/>
  <c r="Y962" i="15"/>
  <c r="Q962" i="15"/>
  <c r="X962" i="15" s="1"/>
  <c r="J962" i="15"/>
  <c r="C962" i="15"/>
  <c r="AH961" i="15"/>
  <c r="AF961" i="15"/>
  <c r="W961" i="15"/>
  <c r="V961" i="15"/>
  <c r="U961" i="15"/>
  <c r="T961" i="15"/>
  <c r="AA961" i="15" s="1"/>
  <c r="S961" i="15"/>
  <c r="R961" i="15"/>
  <c r="P961" i="15"/>
  <c r="O961" i="15"/>
  <c r="N961" i="15"/>
  <c r="M961" i="15"/>
  <c r="L961" i="15"/>
  <c r="K961" i="15"/>
  <c r="I961" i="15"/>
  <c r="H961" i="15"/>
  <c r="H959" i="15" s="1"/>
  <c r="G961" i="15"/>
  <c r="F961" i="15"/>
  <c r="E961" i="15"/>
  <c r="D961" i="15"/>
  <c r="W960" i="15"/>
  <c r="V960" i="15"/>
  <c r="U960" i="15"/>
  <c r="AB960" i="15" s="1"/>
  <c r="T960" i="15"/>
  <c r="S960" i="15"/>
  <c r="R960" i="15"/>
  <c r="P960" i="15"/>
  <c r="O960" i="15"/>
  <c r="N960" i="15"/>
  <c r="M960" i="15"/>
  <c r="AH960" i="15" s="1"/>
  <c r="L960" i="15"/>
  <c r="K960" i="15"/>
  <c r="I960" i="15"/>
  <c r="H960" i="15"/>
  <c r="G960" i="15"/>
  <c r="F960" i="15"/>
  <c r="E960" i="15"/>
  <c r="C960" i="15" s="1"/>
  <c r="D960" i="15"/>
  <c r="V959" i="15"/>
  <c r="T959" i="15"/>
  <c r="R959" i="15"/>
  <c r="N959" i="15"/>
  <c r="I959" i="15"/>
  <c r="G959" i="15"/>
  <c r="F959" i="15"/>
  <c r="E959" i="15"/>
  <c r="X958" i="15"/>
  <c r="AK957" i="15"/>
  <c r="AJ957" i="15"/>
  <c r="AI957" i="15"/>
  <c r="AH957" i="15"/>
  <c r="AG957" i="15"/>
  <c r="AF957" i="15"/>
  <c r="AD957" i="15"/>
  <c r="AC957" i="15"/>
  <c r="AB957" i="15"/>
  <c r="AA957" i="15"/>
  <c r="Z957" i="15"/>
  <c r="Y957" i="15"/>
  <c r="Q957" i="15"/>
  <c r="J957" i="15"/>
  <c r="C957" i="15"/>
  <c r="AK956" i="15"/>
  <c r="AJ956" i="15"/>
  <c r="AI956" i="15"/>
  <c r="AH956" i="15"/>
  <c r="AG956" i="15"/>
  <c r="AF956" i="15"/>
  <c r="AE956" i="15"/>
  <c r="AD956" i="15"/>
  <c r="AC956" i="15"/>
  <c r="AB956" i="15"/>
  <c r="AA956" i="15"/>
  <c r="Z956" i="15"/>
  <c r="Y956" i="15"/>
  <c r="Q956" i="15"/>
  <c r="X956" i="15" s="1"/>
  <c r="J956" i="15"/>
  <c r="C956" i="15"/>
  <c r="AK955" i="15"/>
  <c r="AJ955" i="15"/>
  <c r="AI955" i="15"/>
  <c r="AH955" i="15"/>
  <c r="AG955" i="15"/>
  <c r="AF955" i="15"/>
  <c r="AD955" i="15"/>
  <c r="AC955" i="15"/>
  <c r="AB955" i="15"/>
  <c r="AA955" i="15"/>
  <c r="Z955" i="15"/>
  <c r="Y955" i="15"/>
  <c r="X955" i="15"/>
  <c r="Q955" i="15"/>
  <c r="J955" i="15"/>
  <c r="AE955" i="15" s="1"/>
  <c r="C955" i="15"/>
  <c r="AK954" i="15"/>
  <c r="AJ954" i="15"/>
  <c r="AI954" i="15"/>
  <c r="AH954" i="15"/>
  <c r="AG954" i="15"/>
  <c r="AF954" i="15"/>
  <c r="AE954" i="15"/>
  <c r="AD954" i="15"/>
  <c r="AC954" i="15"/>
  <c r="AB954" i="15"/>
  <c r="AA954" i="15"/>
  <c r="Z954" i="15"/>
  <c r="Y954" i="15"/>
  <c r="Q954" i="15"/>
  <c r="X954" i="15" s="1"/>
  <c r="J954" i="15"/>
  <c r="C954" i="15"/>
  <c r="AK953" i="15"/>
  <c r="AJ953" i="15"/>
  <c r="AI953" i="15"/>
  <c r="AH953" i="15"/>
  <c r="AG953" i="15"/>
  <c r="AF953" i="15"/>
  <c r="AD953" i="15"/>
  <c r="AC953" i="15"/>
  <c r="AB953" i="15"/>
  <c r="AA953" i="15"/>
  <c r="Z953" i="15"/>
  <c r="Y953" i="15"/>
  <c r="Q953" i="15"/>
  <c r="J953" i="15"/>
  <c r="C953" i="15"/>
  <c r="AK952" i="15"/>
  <c r="AJ952" i="15"/>
  <c r="AI952" i="15"/>
  <c r="AH952" i="15"/>
  <c r="AG952" i="15"/>
  <c r="AF952" i="15"/>
  <c r="AE952" i="15"/>
  <c r="AD952" i="15"/>
  <c r="AC952" i="15"/>
  <c r="AB952" i="15"/>
  <c r="AA952" i="15"/>
  <c r="Z952" i="15"/>
  <c r="Y952" i="15"/>
  <c r="Q952" i="15"/>
  <c r="X952" i="15" s="1"/>
  <c r="J952" i="15"/>
  <c r="C952" i="15"/>
  <c r="AK951" i="15"/>
  <c r="AJ951" i="15"/>
  <c r="AI951" i="15"/>
  <c r="AH951" i="15"/>
  <c r="AG951" i="15"/>
  <c r="AF951" i="15"/>
  <c r="AD951" i="15"/>
  <c r="AC951" i="15"/>
  <c r="AB951" i="15"/>
  <c r="AA951" i="15"/>
  <c r="Z951" i="15"/>
  <c r="Y951" i="15"/>
  <c r="X951" i="15"/>
  <c r="Q951" i="15"/>
  <c r="J951" i="15"/>
  <c r="AE951" i="15" s="1"/>
  <c r="C951" i="15"/>
  <c r="AK950" i="15"/>
  <c r="AJ950" i="15"/>
  <c r="AI950" i="15"/>
  <c r="AH950" i="15"/>
  <c r="AG950" i="15"/>
  <c r="AF950" i="15"/>
  <c r="AE950" i="15"/>
  <c r="AD950" i="15"/>
  <c r="AC950" i="15"/>
  <c r="AB950" i="15"/>
  <c r="AA950" i="15"/>
  <c r="Z950" i="15"/>
  <c r="Y950" i="15"/>
  <c r="Q950" i="15"/>
  <c r="X950" i="15" s="1"/>
  <c r="J950" i="15"/>
  <c r="C950" i="15"/>
  <c r="AK949" i="15"/>
  <c r="AJ949" i="15"/>
  <c r="AI949" i="15"/>
  <c r="AH949" i="15"/>
  <c r="AG949" i="15"/>
  <c r="AF949" i="15"/>
  <c r="AD949" i="15"/>
  <c r="AC949" i="15"/>
  <c r="AB949" i="15"/>
  <c r="AA949" i="15"/>
  <c r="Z949" i="15"/>
  <c r="Y949" i="15"/>
  <c r="Q949" i="15"/>
  <c r="J949" i="15"/>
  <c r="C949" i="15"/>
  <c r="AK948" i="15"/>
  <c r="AJ948" i="15"/>
  <c r="AI948" i="15"/>
  <c r="AH948" i="15"/>
  <c r="AG948" i="15"/>
  <c r="AF948" i="15"/>
  <c r="AE948" i="15"/>
  <c r="AD948" i="15"/>
  <c r="AC948" i="15"/>
  <c r="AB948" i="15"/>
  <c r="AA948" i="15"/>
  <c r="Z948" i="15"/>
  <c r="Y948" i="15"/>
  <c r="Q948" i="15"/>
  <c r="X948" i="15" s="1"/>
  <c r="J948" i="15"/>
  <c r="C948" i="15"/>
  <c r="AK947" i="15"/>
  <c r="AJ947" i="15"/>
  <c r="AI947" i="15"/>
  <c r="AH947" i="15"/>
  <c r="AG947" i="15"/>
  <c r="AF947" i="15"/>
  <c r="AD947" i="15"/>
  <c r="AC947" i="15"/>
  <c r="AB947" i="15"/>
  <c r="AA947" i="15"/>
  <c r="Z947" i="15"/>
  <c r="Y947" i="15"/>
  <c r="X947" i="15"/>
  <c r="Q947" i="15"/>
  <c r="J947" i="15"/>
  <c r="AE947" i="15" s="1"/>
  <c r="C947" i="15"/>
  <c r="AK946" i="15"/>
  <c r="AJ946" i="15"/>
  <c r="AI946" i="15"/>
  <c r="AH946" i="15"/>
  <c r="AG946" i="15"/>
  <c r="AF946" i="15"/>
  <c r="AE946" i="15"/>
  <c r="AD946" i="15"/>
  <c r="AC946" i="15"/>
  <c r="AB946" i="15"/>
  <c r="AA946" i="15"/>
  <c r="Z946" i="15"/>
  <c r="Y946" i="15"/>
  <c r="Q946" i="15"/>
  <c r="X946" i="15" s="1"/>
  <c r="J946" i="15"/>
  <c r="C946" i="15"/>
  <c r="AK945" i="15"/>
  <c r="AJ945" i="15"/>
  <c r="AI945" i="15"/>
  <c r="AH945" i="15"/>
  <c r="AG945" i="15"/>
  <c r="AF945" i="15"/>
  <c r="AD945" i="15"/>
  <c r="AC945" i="15"/>
  <c r="AB945" i="15"/>
  <c r="AA945" i="15"/>
  <c r="Z945" i="15"/>
  <c r="Y945" i="15"/>
  <c r="Q945" i="15"/>
  <c r="J945" i="15"/>
  <c r="C945" i="15"/>
  <c r="AK944" i="15"/>
  <c r="AJ944" i="15"/>
  <c r="AI944" i="15"/>
  <c r="AH944" i="15"/>
  <c r="AG944" i="15"/>
  <c r="AF944" i="15"/>
  <c r="AE944" i="15"/>
  <c r="AD944" i="15"/>
  <c r="AC944" i="15"/>
  <c r="AB944" i="15"/>
  <c r="AA944" i="15"/>
  <c r="Z944" i="15"/>
  <c r="Y944" i="15"/>
  <c r="Q944" i="15"/>
  <c r="X944" i="15" s="1"/>
  <c r="J944" i="15"/>
  <c r="C944" i="15"/>
  <c r="AK943" i="15"/>
  <c r="AJ943" i="15"/>
  <c r="AI943" i="15"/>
  <c r="AH943" i="15"/>
  <c r="AG943" i="15"/>
  <c r="AF943" i="15"/>
  <c r="AD943" i="15"/>
  <c r="AC943" i="15"/>
  <c r="AB943" i="15"/>
  <c r="AA943" i="15"/>
  <c r="Z943" i="15"/>
  <c r="Y943" i="15"/>
  <c r="X943" i="15"/>
  <c r="Q943" i="15"/>
  <c r="J943" i="15"/>
  <c r="AE943" i="15" s="1"/>
  <c r="C943" i="15"/>
  <c r="AK942" i="15"/>
  <c r="AJ942" i="15"/>
  <c r="AI942" i="15"/>
  <c r="AH942" i="15"/>
  <c r="AG942" i="15"/>
  <c r="AF942" i="15"/>
  <c r="AE942" i="15"/>
  <c r="AD942" i="15"/>
  <c r="AC942" i="15"/>
  <c r="AB942" i="15"/>
  <c r="AA942" i="15"/>
  <c r="Z942" i="15"/>
  <c r="Y942" i="15"/>
  <c r="Q942" i="15"/>
  <c r="X942" i="15" s="1"/>
  <c r="J942" i="15"/>
  <c r="C942" i="15"/>
  <c r="AK941" i="15"/>
  <c r="AJ941" i="15"/>
  <c r="AI941" i="15"/>
  <c r="AH941" i="15"/>
  <c r="AG941" i="15"/>
  <c r="AF941" i="15"/>
  <c r="AD941" i="15"/>
  <c r="AC941" i="15"/>
  <c r="AB941" i="15"/>
  <c r="AA941" i="15"/>
  <c r="Z941" i="15"/>
  <c r="Y941" i="15"/>
  <c r="Q941" i="15"/>
  <c r="J941" i="15"/>
  <c r="C941" i="15"/>
  <c r="AK940" i="15"/>
  <c r="AJ940" i="15"/>
  <c r="AI940" i="15"/>
  <c r="AH940" i="15"/>
  <c r="AG940" i="15"/>
  <c r="AF940" i="15"/>
  <c r="AE940" i="15"/>
  <c r="AD940" i="15"/>
  <c r="AC940" i="15"/>
  <c r="AB940" i="15"/>
  <c r="AA940" i="15"/>
  <c r="Z940" i="15"/>
  <c r="Y940" i="15"/>
  <c r="Q940" i="15"/>
  <c r="X940" i="15" s="1"/>
  <c r="J940" i="15"/>
  <c r="C940" i="15"/>
  <c r="AK939" i="15"/>
  <c r="AJ939" i="15"/>
  <c r="AI939" i="15"/>
  <c r="AH939" i="15"/>
  <c r="AG939" i="15"/>
  <c r="AF939" i="15"/>
  <c r="AD939" i="15"/>
  <c r="AC939" i="15"/>
  <c r="AB939" i="15"/>
  <c r="AA939" i="15"/>
  <c r="Z939" i="15"/>
  <c r="Y939" i="15"/>
  <c r="X939" i="15"/>
  <c r="Q939" i="15"/>
  <c r="J939" i="15"/>
  <c r="AE939" i="15" s="1"/>
  <c r="C939" i="15"/>
  <c r="AK938" i="15"/>
  <c r="AJ938" i="15"/>
  <c r="AI938" i="15"/>
  <c r="AH938" i="15"/>
  <c r="AG938" i="15"/>
  <c r="AF938" i="15"/>
  <c r="AE938" i="15"/>
  <c r="AD938" i="15"/>
  <c r="AC938" i="15"/>
  <c r="AB938" i="15"/>
  <c r="AA938" i="15"/>
  <c r="Z938" i="15"/>
  <c r="Y938" i="15"/>
  <c r="Q938" i="15"/>
  <c r="X938" i="15" s="1"/>
  <c r="J938" i="15"/>
  <c r="C938" i="15"/>
  <c r="AK937" i="15"/>
  <c r="AJ937" i="15"/>
  <c r="AI937" i="15"/>
  <c r="AH937" i="15"/>
  <c r="AG937" i="15"/>
  <c r="AF937" i="15"/>
  <c r="AD937" i="15"/>
  <c r="AC937" i="15"/>
  <c r="AB937" i="15"/>
  <c r="AA937" i="15"/>
  <c r="Z937" i="15"/>
  <c r="Y937" i="15"/>
  <c r="Q937" i="15"/>
  <c r="J937" i="15"/>
  <c r="C937" i="15"/>
  <c r="AK936" i="15"/>
  <c r="AJ936" i="15"/>
  <c r="AI936" i="15"/>
  <c r="AH936" i="15"/>
  <c r="AG936" i="15"/>
  <c r="AF936" i="15"/>
  <c r="AE936" i="15"/>
  <c r="AD936" i="15"/>
  <c r="AC936" i="15"/>
  <c r="AB936" i="15"/>
  <c r="AA936" i="15"/>
  <c r="Z936" i="15"/>
  <c r="Y936" i="15"/>
  <c r="Q936" i="15"/>
  <c r="X936" i="15" s="1"/>
  <c r="J936" i="15"/>
  <c r="C936" i="15"/>
  <c r="AK935" i="15"/>
  <c r="AJ935" i="15"/>
  <c r="AI935" i="15"/>
  <c r="AH935" i="15"/>
  <c r="AG935" i="15"/>
  <c r="AF935" i="15"/>
  <c r="AD935" i="15"/>
  <c r="AC935" i="15"/>
  <c r="AB935" i="15"/>
  <c r="AA935" i="15"/>
  <c r="Z935" i="15"/>
  <c r="Y935" i="15"/>
  <c r="X935" i="15"/>
  <c r="Q935" i="15"/>
  <c r="J935" i="15"/>
  <c r="AE935" i="15" s="1"/>
  <c r="C935" i="15"/>
  <c r="AK934" i="15"/>
  <c r="AJ934" i="15"/>
  <c r="AI934" i="15"/>
  <c r="AH934" i="15"/>
  <c r="AG934" i="15"/>
  <c r="AF934" i="15"/>
  <c r="AD934" i="15"/>
  <c r="AC934" i="15"/>
  <c r="AB934" i="15"/>
  <c r="AA934" i="15"/>
  <c r="Z934" i="15"/>
  <c r="Y934" i="15"/>
  <c r="Q934" i="15"/>
  <c r="X934" i="15" s="1"/>
  <c r="J934" i="15"/>
  <c r="C934" i="15"/>
  <c r="AH933" i="15"/>
  <c r="AF933" i="15"/>
  <c r="AD933" i="15"/>
  <c r="Z933" i="15"/>
  <c r="W933" i="15"/>
  <c r="V933" i="15"/>
  <c r="U933" i="15"/>
  <c r="T933" i="15"/>
  <c r="AA933" i="15" s="1"/>
  <c r="S933" i="15"/>
  <c r="R933" i="15"/>
  <c r="P933" i="15"/>
  <c r="AK933" i="15" s="1"/>
  <c r="O933" i="15"/>
  <c r="N933" i="15"/>
  <c r="M933" i="15"/>
  <c r="L933" i="15"/>
  <c r="AG933" i="15" s="1"/>
  <c r="K933" i="15"/>
  <c r="J933" i="15"/>
  <c r="I933" i="15"/>
  <c r="H933" i="15"/>
  <c r="G933" i="15"/>
  <c r="F933" i="15"/>
  <c r="F931" i="15" s="1"/>
  <c r="E933" i="15"/>
  <c r="D933" i="15"/>
  <c r="AK932" i="15"/>
  <c r="AG932" i="15"/>
  <c r="AC932" i="15"/>
  <c r="Y932" i="15"/>
  <c r="W932" i="15"/>
  <c r="W931" i="15" s="1"/>
  <c r="V932" i="15"/>
  <c r="U932" i="15"/>
  <c r="T932" i="15"/>
  <c r="S932" i="15"/>
  <c r="S931" i="15" s="1"/>
  <c r="Z931" i="15" s="1"/>
  <c r="R932" i="15"/>
  <c r="Q932" i="15"/>
  <c r="P932" i="15"/>
  <c r="O932" i="15"/>
  <c r="AJ932" i="15" s="1"/>
  <c r="N932" i="15"/>
  <c r="M932" i="15"/>
  <c r="L932" i="15"/>
  <c r="K932" i="15"/>
  <c r="AF932" i="15" s="1"/>
  <c r="I932" i="15"/>
  <c r="I931" i="15" s="1"/>
  <c r="H932" i="15"/>
  <c r="G932" i="15"/>
  <c r="G931" i="15" s="1"/>
  <c r="F932" i="15"/>
  <c r="E932" i="15"/>
  <c r="D932" i="15"/>
  <c r="T931" i="15"/>
  <c r="P931" i="15"/>
  <c r="AK931" i="15" s="1"/>
  <c r="L931" i="15"/>
  <c r="H931" i="15"/>
  <c r="D931" i="15"/>
  <c r="X930" i="15"/>
  <c r="AK929" i="15"/>
  <c r="AJ929" i="15"/>
  <c r="AI929" i="15"/>
  <c r="AH929" i="15"/>
  <c r="AG929" i="15"/>
  <c r="AF929" i="15"/>
  <c r="AD929" i="15"/>
  <c r="AC929" i="15"/>
  <c r="AB929" i="15"/>
  <c r="AA929" i="15"/>
  <c r="Z929" i="15"/>
  <c r="Y929" i="15"/>
  <c r="X929" i="15"/>
  <c r="Q929" i="15"/>
  <c r="J929" i="15"/>
  <c r="AE929" i="15" s="1"/>
  <c r="C929" i="15"/>
  <c r="AK928" i="15"/>
  <c r="AJ928" i="15"/>
  <c r="AI928" i="15"/>
  <c r="AH928" i="15"/>
  <c r="AG928" i="15"/>
  <c r="AF928" i="15"/>
  <c r="AE928" i="15"/>
  <c r="AD928" i="15"/>
  <c r="AC928" i="15"/>
  <c r="AB928" i="15"/>
  <c r="AA928" i="15"/>
  <c r="Z928" i="15"/>
  <c r="Y928" i="15"/>
  <c r="Q928" i="15"/>
  <c r="X928" i="15" s="1"/>
  <c r="J928" i="15"/>
  <c r="C928" i="15"/>
  <c r="AK927" i="15"/>
  <c r="AJ927" i="15"/>
  <c r="AI927" i="15"/>
  <c r="AH927" i="15"/>
  <c r="AG927" i="15"/>
  <c r="AF927" i="15"/>
  <c r="AD927" i="15"/>
  <c r="AC927" i="15"/>
  <c r="AB927" i="15"/>
  <c r="AA927" i="15"/>
  <c r="Z927" i="15"/>
  <c r="Y927" i="15"/>
  <c r="Q927" i="15"/>
  <c r="J927" i="15"/>
  <c r="C927" i="15"/>
  <c r="AK926" i="15"/>
  <c r="AJ926" i="15"/>
  <c r="AI926" i="15"/>
  <c r="AH926" i="15"/>
  <c r="AG926" i="15"/>
  <c r="AF926" i="15"/>
  <c r="AE926" i="15"/>
  <c r="AD926" i="15"/>
  <c r="AC926" i="15"/>
  <c r="AB926" i="15"/>
  <c r="AA926" i="15"/>
  <c r="Z926" i="15"/>
  <c r="Y926" i="15"/>
  <c r="Q926" i="15"/>
  <c r="X926" i="15" s="1"/>
  <c r="J926" i="15"/>
  <c r="C926" i="15"/>
  <c r="AK925" i="15"/>
  <c r="AJ925" i="15"/>
  <c r="AI925" i="15"/>
  <c r="AH925" i="15"/>
  <c r="AG925" i="15"/>
  <c r="AF925" i="15"/>
  <c r="AD925" i="15"/>
  <c r="AC925" i="15"/>
  <c r="AB925" i="15"/>
  <c r="AA925" i="15"/>
  <c r="Z925" i="15"/>
  <c r="Y925" i="15"/>
  <c r="X925" i="15"/>
  <c r="Q925" i="15"/>
  <c r="J925" i="15"/>
  <c r="AE925" i="15" s="1"/>
  <c r="C925" i="15"/>
  <c r="AK924" i="15"/>
  <c r="AJ924" i="15"/>
  <c r="AI924" i="15"/>
  <c r="AH924" i="15"/>
  <c r="AG924" i="15"/>
  <c r="AF924" i="15"/>
  <c r="AE924" i="15"/>
  <c r="AD924" i="15"/>
  <c r="AC924" i="15"/>
  <c r="AB924" i="15"/>
  <c r="AA924" i="15"/>
  <c r="Z924" i="15"/>
  <c r="Y924" i="15"/>
  <c r="Q924" i="15"/>
  <c r="X924" i="15" s="1"/>
  <c r="J924" i="15"/>
  <c r="C924" i="15"/>
  <c r="AK923" i="15"/>
  <c r="AJ923" i="15"/>
  <c r="AI923" i="15"/>
  <c r="AH923" i="15"/>
  <c r="AG923" i="15"/>
  <c r="AF923" i="15"/>
  <c r="AD923" i="15"/>
  <c r="AC923" i="15"/>
  <c r="AB923" i="15"/>
  <c r="AA923" i="15"/>
  <c r="Z923" i="15"/>
  <c r="Y923" i="15"/>
  <c r="Q923" i="15"/>
  <c r="J923" i="15"/>
  <c r="C923" i="15"/>
  <c r="AK922" i="15"/>
  <c r="AJ922" i="15"/>
  <c r="AI922" i="15"/>
  <c r="AH922" i="15"/>
  <c r="AG922" i="15"/>
  <c r="AF922" i="15"/>
  <c r="AD922" i="15"/>
  <c r="AC922" i="15"/>
  <c r="AB922" i="15"/>
  <c r="AA922" i="15"/>
  <c r="Z922" i="15"/>
  <c r="Y922" i="15"/>
  <c r="Q922" i="15"/>
  <c r="J922" i="15"/>
  <c r="C922" i="15"/>
  <c r="AK921" i="15"/>
  <c r="AJ921" i="15"/>
  <c r="AI921" i="15"/>
  <c r="AH921" i="15"/>
  <c r="AG921" i="15"/>
  <c r="AF921" i="15"/>
  <c r="AD921" i="15"/>
  <c r="AC921" i="15"/>
  <c r="AB921" i="15"/>
  <c r="AA921" i="15"/>
  <c r="Z921" i="15"/>
  <c r="Y921" i="15"/>
  <c r="X921" i="15"/>
  <c r="Q921" i="15"/>
  <c r="J921" i="15"/>
  <c r="AE921" i="15" s="1"/>
  <c r="C921" i="15"/>
  <c r="AK920" i="15"/>
  <c r="AJ920" i="15"/>
  <c r="AI920" i="15"/>
  <c r="AH920" i="15"/>
  <c r="AG920" i="15"/>
  <c r="AF920" i="15"/>
  <c r="AE920" i="15"/>
  <c r="AD920" i="15"/>
  <c r="AC920" i="15"/>
  <c r="AB920" i="15"/>
  <c r="AA920" i="15"/>
  <c r="Z920" i="15"/>
  <c r="Y920" i="15"/>
  <c r="Q920" i="15"/>
  <c r="X920" i="15" s="1"/>
  <c r="J920" i="15"/>
  <c r="C920" i="15"/>
  <c r="AK919" i="15"/>
  <c r="AJ919" i="15"/>
  <c r="AI919" i="15"/>
  <c r="AH919" i="15"/>
  <c r="AG919" i="15"/>
  <c r="AF919" i="15"/>
  <c r="AD919" i="15"/>
  <c r="AC919" i="15"/>
  <c r="AB919" i="15"/>
  <c r="AA919" i="15"/>
  <c r="Z919" i="15"/>
  <c r="Y919" i="15"/>
  <c r="Q919" i="15"/>
  <c r="J919" i="15"/>
  <c r="C919" i="15"/>
  <c r="AK918" i="15"/>
  <c r="AJ918" i="15"/>
  <c r="AI918" i="15"/>
  <c r="AH918" i="15"/>
  <c r="AG918" i="15"/>
  <c r="AF918" i="15"/>
  <c r="AE918" i="15"/>
  <c r="AD918" i="15"/>
  <c r="AC918" i="15"/>
  <c r="AB918" i="15"/>
  <c r="AA918" i="15"/>
  <c r="Z918" i="15"/>
  <c r="Y918" i="15"/>
  <c r="Q918" i="15"/>
  <c r="X918" i="15" s="1"/>
  <c r="J918" i="15"/>
  <c r="C918" i="15"/>
  <c r="AK917" i="15"/>
  <c r="AJ917" i="15"/>
  <c r="AI917" i="15"/>
  <c r="AH917" i="15"/>
  <c r="AG917" i="15"/>
  <c r="AF917" i="15"/>
  <c r="AD917" i="15"/>
  <c r="AC917" i="15"/>
  <c r="AB917" i="15"/>
  <c r="AA917" i="15"/>
  <c r="Z917" i="15"/>
  <c r="Y917" i="15"/>
  <c r="X917" i="15"/>
  <c r="Q917" i="15"/>
  <c r="J917" i="15"/>
  <c r="AE917" i="15" s="1"/>
  <c r="C917" i="15"/>
  <c r="AK916" i="15"/>
  <c r="AJ916" i="15"/>
  <c r="AI916" i="15"/>
  <c r="AH916" i="15"/>
  <c r="AG916" i="15"/>
  <c r="AF916" i="15"/>
  <c r="AE916" i="15"/>
  <c r="AD916" i="15"/>
  <c r="AC916" i="15"/>
  <c r="AB916" i="15"/>
  <c r="AA916" i="15"/>
  <c r="Z916" i="15"/>
  <c r="Y916" i="15"/>
  <c r="Q916" i="15"/>
  <c r="X916" i="15" s="1"/>
  <c r="J916" i="15"/>
  <c r="C916" i="15"/>
  <c r="AK915" i="15"/>
  <c r="AJ915" i="15"/>
  <c r="AI915" i="15"/>
  <c r="AH915" i="15"/>
  <c r="AG915" i="15"/>
  <c r="AF915" i="15"/>
  <c r="AD915" i="15"/>
  <c r="AC915" i="15"/>
  <c r="AB915" i="15"/>
  <c r="AA915" i="15"/>
  <c r="Z915" i="15"/>
  <c r="Y915" i="15"/>
  <c r="Q915" i="15"/>
  <c r="J915" i="15"/>
  <c r="C915" i="15"/>
  <c r="AK914" i="15"/>
  <c r="AJ914" i="15"/>
  <c r="AI914" i="15"/>
  <c r="AH914" i="15"/>
  <c r="AG914" i="15"/>
  <c r="AF914" i="15"/>
  <c r="AE914" i="15"/>
  <c r="AD914" i="15"/>
  <c r="AC914" i="15"/>
  <c r="AB914" i="15"/>
  <c r="AA914" i="15"/>
  <c r="Z914" i="15"/>
  <c r="Y914" i="15"/>
  <c r="Q914" i="15"/>
  <c r="X914" i="15" s="1"/>
  <c r="J914" i="15"/>
  <c r="C914" i="15"/>
  <c r="AK913" i="15"/>
  <c r="AJ913" i="15"/>
  <c r="AI913" i="15"/>
  <c r="AH913" i="15"/>
  <c r="AG913" i="15"/>
  <c r="AF913" i="15"/>
  <c r="AD913" i="15"/>
  <c r="AC913" i="15"/>
  <c r="AB913" i="15"/>
  <c r="AA913" i="15"/>
  <c r="Z913" i="15"/>
  <c r="Y913" i="15"/>
  <c r="X913" i="15"/>
  <c r="Q913" i="15"/>
  <c r="J913" i="15"/>
  <c r="AE913" i="15" s="1"/>
  <c r="C913" i="15"/>
  <c r="AK912" i="15"/>
  <c r="AJ912" i="15"/>
  <c r="AI912" i="15"/>
  <c r="AH912" i="15"/>
  <c r="AG912" i="15"/>
  <c r="AF912" i="15"/>
  <c r="AE912" i="15"/>
  <c r="AD912" i="15"/>
  <c r="AC912" i="15"/>
  <c r="AB912" i="15"/>
  <c r="AA912" i="15"/>
  <c r="Z912" i="15"/>
  <c r="Y912" i="15"/>
  <c r="Q912" i="15"/>
  <c r="X912" i="15" s="1"/>
  <c r="J912" i="15"/>
  <c r="C912" i="15"/>
  <c r="AK911" i="15"/>
  <c r="AJ911" i="15"/>
  <c r="AI911" i="15"/>
  <c r="AH911" i="15"/>
  <c r="AG911" i="15"/>
  <c r="AF911" i="15"/>
  <c r="AD911" i="15"/>
  <c r="AC911" i="15"/>
  <c r="AB911" i="15"/>
  <c r="AA911" i="15"/>
  <c r="Z911" i="15"/>
  <c r="Y911" i="15"/>
  <c r="Q911" i="15"/>
  <c r="J911" i="15"/>
  <c r="C911" i="15"/>
  <c r="AK910" i="15"/>
  <c r="AJ910" i="15"/>
  <c r="AI910" i="15"/>
  <c r="AH910" i="15"/>
  <c r="AG910" i="15"/>
  <c r="AF910" i="15"/>
  <c r="AE910" i="15"/>
  <c r="AD910" i="15"/>
  <c r="AC910" i="15"/>
  <c r="AB910" i="15"/>
  <c r="AA910" i="15"/>
  <c r="Z910" i="15"/>
  <c r="Y910" i="15"/>
  <c r="Q910" i="15"/>
  <c r="X910" i="15" s="1"/>
  <c r="J910" i="15"/>
  <c r="C910" i="15"/>
  <c r="AK909" i="15"/>
  <c r="AJ909" i="15"/>
  <c r="AI909" i="15"/>
  <c r="AH909" i="15"/>
  <c r="AG909" i="15"/>
  <c r="AF909" i="15"/>
  <c r="AD909" i="15"/>
  <c r="AC909" i="15"/>
  <c r="AB909" i="15"/>
  <c r="AA909" i="15"/>
  <c r="Z909" i="15"/>
  <c r="Y909" i="15"/>
  <c r="X909" i="15"/>
  <c r="Q909" i="15"/>
  <c r="J909" i="15"/>
  <c r="AE909" i="15" s="1"/>
  <c r="C909" i="15"/>
  <c r="AK908" i="15"/>
  <c r="AJ908" i="15"/>
  <c r="AI908" i="15"/>
  <c r="AH908" i="15"/>
  <c r="AG908" i="15"/>
  <c r="AF908" i="15"/>
  <c r="AE908" i="15"/>
  <c r="AD908" i="15"/>
  <c r="AC908" i="15"/>
  <c r="AB908" i="15"/>
  <c r="AA908" i="15"/>
  <c r="Z908" i="15"/>
  <c r="Y908" i="15"/>
  <c r="Q908" i="15"/>
  <c r="X908" i="15" s="1"/>
  <c r="J908" i="15"/>
  <c r="C908" i="15"/>
  <c r="AK907" i="15"/>
  <c r="AJ907" i="15"/>
  <c r="AI907" i="15"/>
  <c r="AH907" i="15"/>
  <c r="AG907" i="15"/>
  <c r="AF907" i="15"/>
  <c r="AD907" i="15"/>
  <c r="AC907" i="15"/>
  <c r="AB907" i="15"/>
  <c r="AA907" i="15"/>
  <c r="Z907" i="15"/>
  <c r="Y907" i="15"/>
  <c r="Q907" i="15"/>
  <c r="J907" i="15"/>
  <c r="C907" i="15"/>
  <c r="AK906" i="15"/>
  <c r="AJ906" i="15"/>
  <c r="AI906" i="15"/>
  <c r="AH906" i="15"/>
  <c r="AG906" i="15"/>
  <c r="AF906" i="15"/>
  <c r="AD906" i="15"/>
  <c r="AC906" i="15"/>
  <c r="AB906" i="15"/>
  <c r="AA906" i="15"/>
  <c r="Z906" i="15"/>
  <c r="Y906" i="15"/>
  <c r="Q906" i="15"/>
  <c r="J906" i="15"/>
  <c r="C906" i="15"/>
  <c r="AJ905" i="15"/>
  <c r="AH905" i="15"/>
  <c r="AF905" i="15"/>
  <c r="AB905" i="15"/>
  <c r="W905" i="15"/>
  <c r="V905" i="15"/>
  <c r="AC905" i="15" s="1"/>
  <c r="U905" i="15"/>
  <c r="T905" i="15"/>
  <c r="S905" i="15"/>
  <c r="R905" i="15"/>
  <c r="Y905" i="15" s="1"/>
  <c r="P905" i="15"/>
  <c r="O905" i="15"/>
  <c r="N905" i="15"/>
  <c r="AI905" i="15" s="1"/>
  <c r="M905" i="15"/>
  <c r="L905" i="15"/>
  <c r="K905" i="15"/>
  <c r="I905" i="15"/>
  <c r="H905" i="15"/>
  <c r="H903" i="15" s="1"/>
  <c r="G905" i="15"/>
  <c r="F905" i="15"/>
  <c r="E905" i="15"/>
  <c r="D905" i="15"/>
  <c r="AI904" i="15"/>
  <c r="AA904" i="15"/>
  <c r="W904" i="15"/>
  <c r="V904" i="15"/>
  <c r="U904" i="15"/>
  <c r="U903" i="15" s="1"/>
  <c r="T904" i="15"/>
  <c r="S904" i="15"/>
  <c r="R904" i="15"/>
  <c r="P904" i="15"/>
  <c r="O904" i="15"/>
  <c r="N904" i="15"/>
  <c r="M904" i="15"/>
  <c r="AH904" i="15" s="1"/>
  <c r="L904" i="15"/>
  <c r="K904" i="15"/>
  <c r="I904" i="15"/>
  <c r="I903" i="15" s="1"/>
  <c r="H904" i="15"/>
  <c r="G904" i="15"/>
  <c r="G903" i="15" s="1"/>
  <c r="F904" i="15"/>
  <c r="E904" i="15"/>
  <c r="E903" i="15" s="1"/>
  <c r="D904" i="15"/>
  <c r="C904" i="15"/>
  <c r="V903" i="15"/>
  <c r="R903" i="15"/>
  <c r="N903" i="15"/>
  <c r="AI903" i="15" s="1"/>
  <c r="F903" i="15"/>
  <c r="X902" i="15"/>
  <c r="AK901" i="15"/>
  <c r="AJ901" i="15"/>
  <c r="AI901" i="15"/>
  <c r="AH901" i="15"/>
  <c r="AG901" i="15"/>
  <c r="AF901" i="15"/>
  <c r="AD901" i="15"/>
  <c r="AC901" i="15"/>
  <c r="AB901" i="15"/>
  <c r="AA901" i="15"/>
  <c r="Z901" i="15"/>
  <c r="Y901" i="15"/>
  <c r="Q901" i="15"/>
  <c r="J901" i="15"/>
  <c r="C901" i="15"/>
  <c r="AK900" i="15"/>
  <c r="AJ900" i="15"/>
  <c r="AI900" i="15"/>
  <c r="AH900" i="15"/>
  <c r="AG900" i="15"/>
  <c r="AF900" i="15"/>
  <c r="AE900" i="15"/>
  <c r="AD900" i="15"/>
  <c r="AC900" i="15"/>
  <c r="AB900" i="15"/>
  <c r="AA900" i="15"/>
  <c r="Z900" i="15"/>
  <c r="Y900" i="15"/>
  <c r="Q900" i="15"/>
  <c r="X900" i="15" s="1"/>
  <c r="J900" i="15"/>
  <c r="C900" i="15"/>
  <c r="AK899" i="15"/>
  <c r="AJ899" i="15"/>
  <c r="AI899" i="15"/>
  <c r="AH899" i="15"/>
  <c r="AG899" i="15"/>
  <c r="AF899" i="15"/>
  <c r="AD899" i="15"/>
  <c r="AC899" i="15"/>
  <c r="AB899" i="15"/>
  <c r="AA899" i="15"/>
  <c r="Z899" i="15"/>
  <c r="Y899" i="15"/>
  <c r="X899" i="15"/>
  <c r="Q899" i="15"/>
  <c r="J899" i="15"/>
  <c r="AE899" i="15" s="1"/>
  <c r="C899" i="15"/>
  <c r="AK898" i="15"/>
  <c r="AJ898" i="15"/>
  <c r="AI898" i="15"/>
  <c r="AH898" i="15"/>
  <c r="AG898" i="15"/>
  <c r="AF898" i="15"/>
  <c r="AE898" i="15"/>
  <c r="AD898" i="15"/>
  <c r="AC898" i="15"/>
  <c r="AB898" i="15"/>
  <c r="AA898" i="15"/>
  <c r="Z898" i="15"/>
  <c r="Y898" i="15"/>
  <c r="Q898" i="15"/>
  <c r="X898" i="15" s="1"/>
  <c r="J898" i="15"/>
  <c r="C898" i="15"/>
  <c r="AK897" i="15"/>
  <c r="AJ897" i="15"/>
  <c r="AI897" i="15"/>
  <c r="AH897" i="15"/>
  <c r="AG897" i="15"/>
  <c r="AF897" i="15"/>
  <c r="AD897" i="15"/>
  <c r="AC897" i="15"/>
  <c r="AB897" i="15"/>
  <c r="AA897" i="15"/>
  <c r="Z897" i="15"/>
  <c r="Y897" i="15"/>
  <c r="X897" i="15"/>
  <c r="Q897" i="15"/>
  <c r="J897" i="15"/>
  <c r="AE897" i="15" s="1"/>
  <c r="C897" i="15"/>
  <c r="AK896" i="15"/>
  <c r="AJ896" i="15"/>
  <c r="AI896" i="15"/>
  <c r="AH896" i="15"/>
  <c r="AG896" i="15"/>
  <c r="AF896" i="15"/>
  <c r="AE896" i="15"/>
  <c r="AD896" i="15"/>
  <c r="AC896" i="15"/>
  <c r="AB896" i="15"/>
  <c r="AA896" i="15"/>
  <c r="Z896" i="15"/>
  <c r="Y896" i="15"/>
  <c r="Q896" i="15"/>
  <c r="X896" i="15" s="1"/>
  <c r="J896" i="15"/>
  <c r="C896" i="15"/>
  <c r="AK895" i="15"/>
  <c r="AJ895" i="15"/>
  <c r="AI895" i="15"/>
  <c r="AH895" i="15"/>
  <c r="AG895" i="15"/>
  <c r="AF895" i="15"/>
  <c r="AD895" i="15"/>
  <c r="AC895" i="15"/>
  <c r="AB895" i="15"/>
  <c r="AA895" i="15"/>
  <c r="Z895" i="15"/>
  <c r="Y895" i="15"/>
  <c r="X895" i="15"/>
  <c r="Q895" i="15"/>
  <c r="J895" i="15"/>
  <c r="AE895" i="15" s="1"/>
  <c r="C895" i="15"/>
  <c r="AK894" i="15"/>
  <c r="AJ894" i="15"/>
  <c r="AI894" i="15"/>
  <c r="AH894" i="15"/>
  <c r="AG894" i="15"/>
  <c r="AF894" i="15"/>
  <c r="AE894" i="15"/>
  <c r="AD894" i="15"/>
  <c r="AC894" i="15"/>
  <c r="AB894" i="15"/>
  <c r="AA894" i="15"/>
  <c r="Z894" i="15"/>
  <c r="Y894" i="15"/>
  <c r="Q894" i="15"/>
  <c r="X894" i="15" s="1"/>
  <c r="J894" i="15"/>
  <c r="C894" i="15"/>
  <c r="AK893" i="15"/>
  <c r="AJ893" i="15"/>
  <c r="AI893" i="15"/>
  <c r="AH893" i="15"/>
  <c r="AG893" i="15"/>
  <c r="AF893" i="15"/>
  <c r="AD893" i="15"/>
  <c r="AC893" i="15"/>
  <c r="AB893" i="15"/>
  <c r="AA893" i="15"/>
  <c r="Z893" i="15"/>
  <c r="Y893" i="15"/>
  <c r="X893" i="15"/>
  <c r="Q893" i="15"/>
  <c r="J893" i="15"/>
  <c r="AE893" i="15" s="1"/>
  <c r="C893" i="15"/>
  <c r="AK892" i="15"/>
  <c r="AJ892" i="15"/>
  <c r="AI892" i="15"/>
  <c r="AH892" i="15"/>
  <c r="AG892" i="15"/>
  <c r="AF892" i="15"/>
  <c r="AE892" i="15"/>
  <c r="AD892" i="15"/>
  <c r="AC892" i="15"/>
  <c r="AB892" i="15"/>
  <c r="AA892" i="15"/>
  <c r="Z892" i="15"/>
  <c r="Y892" i="15"/>
  <c r="Q892" i="15"/>
  <c r="X892" i="15" s="1"/>
  <c r="J892" i="15"/>
  <c r="C892" i="15"/>
  <c r="AK891" i="15"/>
  <c r="AJ891" i="15"/>
  <c r="AI891" i="15"/>
  <c r="AH891" i="15"/>
  <c r="AG891" i="15"/>
  <c r="AF891" i="15"/>
  <c r="AD891" i="15"/>
  <c r="AC891" i="15"/>
  <c r="AB891" i="15"/>
  <c r="AA891" i="15"/>
  <c r="Z891" i="15"/>
  <c r="Y891" i="15"/>
  <c r="X891" i="15"/>
  <c r="Q891" i="15"/>
  <c r="J891" i="15"/>
  <c r="AE891" i="15" s="1"/>
  <c r="C891" i="15"/>
  <c r="AK890" i="15"/>
  <c r="AJ890" i="15"/>
  <c r="AI890" i="15"/>
  <c r="AH890" i="15"/>
  <c r="AG890" i="15"/>
  <c r="AF890" i="15"/>
  <c r="AE890" i="15"/>
  <c r="AD890" i="15"/>
  <c r="AC890" i="15"/>
  <c r="AB890" i="15"/>
  <c r="AA890" i="15"/>
  <c r="Z890" i="15"/>
  <c r="Y890" i="15"/>
  <c r="Q890" i="15"/>
  <c r="X890" i="15" s="1"/>
  <c r="J890" i="15"/>
  <c r="C890" i="15"/>
  <c r="AK889" i="15"/>
  <c r="AJ889" i="15"/>
  <c r="AI889" i="15"/>
  <c r="AH889" i="15"/>
  <c r="AG889" i="15"/>
  <c r="AF889" i="15"/>
  <c r="AD889" i="15"/>
  <c r="AC889" i="15"/>
  <c r="AB889" i="15"/>
  <c r="AA889" i="15"/>
  <c r="Z889" i="15"/>
  <c r="Y889" i="15"/>
  <c r="X889" i="15"/>
  <c r="Q889" i="15"/>
  <c r="J889" i="15"/>
  <c r="AE889" i="15" s="1"/>
  <c r="C889" i="15"/>
  <c r="AK888" i="15"/>
  <c r="AJ888" i="15"/>
  <c r="AI888" i="15"/>
  <c r="AH888" i="15"/>
  <c r="AG888" i="15"/>
  <c r="AF888" i="15"/>
  <c r="AE888" i="15"/>
  <c r="AD888" i="15"/>
  <c r="AC888" i="15"/>
  <c r="AB888" i="15"/>
  <c r="AA888" i="15"/>
  <c r="Z888" i="15"/>
  <c r="Y888" i="15"/>
  <c r="Q888" i="15"/>
  <c r="X888" i="15" s="1"/>
  <c r="J888" i="15"/>
  <c r="C888" i="15"/>
  <c r="AK887" i="15"/>
  <c r="AJ887" i="15"/>
  <c r="AI887" i="15"/>
  <c r="AH887" i="15"/>
  <c r="AG887" i="15"/>
  <c r="AF887" i="15"/>
  <c r="AD887" i="15"/>
  <c r="AC887" i="15"/>
  <c r="AB887" i="15"/>
  <c r="AA887" i="15"/>
  <c r="Z887" i="15"/>
  <c r="Y887" i="15"/>
  <c r="X887" i="15"/>
  <c r="Q887" i="15"/>
  <c r="J887" i="15"/>
  <c r="AE887" i="15" s="1"/>
  <c r="C887" i="15"/>
  <c r="AK886" i="15"/>
  <c r="AJ886" i="15"/>
  <c r="AI886" i="15"/>
  <c r="AH886" i="15"/>
  <c r="AG886" i="15"/>
  <c r="AF886" i="15"/>
  <c r="AE886" i="15"/>
  <c r="AD886" i="15"/>
  <c r="AC886" i="15"/>
  <c r="AB886" i="15"/>
  <c r="AA886" i="15"/>
  <c r="Z886" i="15"/>
  <c r="Y886" i="15"/>
  <c r="Q886" i="15"/>
  <c r="X886" i="15" s="1"/>
  <c r="J886" i="15"/>
  <c r="C886" i="15"/>
  <c r="AK885" i="15"/>
  <c r="AJ885" i="15"/>
  <c r="AI885" i="15"/>
  <c r="AH885" i="15"/>
  <c r="AG885" i="15"/>
  <c r="AF885" i="15"/>
  <c r="AE885" i="15"/>
  <c r="AD885" i="15"/>
  <c r="AC885" i="15"/>
  <c r="AB885" i="15"/>
  <c r="AA885" i="15"/>
  <c r="Z885" i="15"/>
  <c r="Y885" i="15"/>
  <c r="Q885" i="15"/>
  <c r="X885" i="15" s="1"/>
  <c r="J885" i="15"/>
  <c r="C885" i="15"/>
  <c r="AK884" i="15"/>
  <c r="AJ884" i="15"/>
  <c r="AI884" i="15"/>
  <c r="AH884" i="15"/>
  <c r="AG884" i="15"/>
  <c r="AF884" i="15"/>
  <c r="AD884" i="15"/>
  <c r="AC884" i="15"/>
  <c r="AB884" i="15"/>
  <c r="AA884" i="15"/>
  <c r="Z884" i="15"/>
  <c r="Y884" i="15"/>
  <c r="Q884" i="15"/>
  <c r="J884" i="15"/>
  <c r="C884" i="15"/>
  <c r="AK883" i="15"/>
  <c r="AJ883" i="15"/>
  <c r="AI883" i="15"/>
  <c r="AH883" i="15"/>
  <c r="AG883" i="15"/>
  <c r="AF883" i="15"/>
  <c r="AE883" i="15"/>
  <c r="AD883" i="15"/>
  <c r="AC883" i="15"/>
  <c r="AB883" i="15"/>
  <c r="AA883" i="15"/>
  <c r="Z883" i="15"/>
  <c r="Y883" i="15"/>
  <c r="Q883" i="15"/>
  <c r="X883" i="15" s="1"/>
  <c r="J883" i="15"/>
  <c r="C883" i="15"/>
  <c r="AK882" i="15"/>
  <c r="AJ882" i="15"/>
  <c r="AI882" i="15"/>
  <c r="AH882" i="15"/>
  <c r="AG882" i="15"/>
  <c r="AF882" i="15"/>
  <c r="AD882" i="15"/>
  <c r="AC882" i="15"/>
  <c r="AB882" i="15"/>
  <c r="AA882" i="15"/>
  <c r="Z882" i="15"/>
  <c r="Y882" i="15"/>
  <c r="X882" i="15"/>
  <c r="Q882" i="15"/>
  <c r="J882" i="15"/>
  <c r="AE882" i="15" s="1"/>
  <c r="C882" i="15"/>
  <c r="AK881" i="15"/>
  <c r="AJ881" i="15"/>
  <c r="AI881" i="15"/>
  <c r="AH881" i="15"/>
  <c r="AG881" i="15"/>
  <c r="AF881" i="15"/>
  <c r="AE881" i="15"/>
  <c r="AD881" i="15"/>
  <c r="AC881" i="15"/>
  <c r="AB881" i="15"/>
  <c r="AA881" i="15"/>
  <c r="Z881" i="15"/>
  <c r="Y881" i="15"/>
  <c r="Q881" i="15"/>
  <c r="X881" i="15" s="1"/>
  <c r="J881" i="15"/>
  <c r="C881" i="15"/>
  <c r="AK880" i="15"/>
  <c r="AJ880" i="15"/>
  <c r="AI880" i="15"/>
  <c r="AH880" i="15"/>
  <c r="AG880" i="15"/>
  <c r="AF880" i="15"/>
  <c r="AD880" i="15"/>
  <c r="AC880" i="15"/>
  <c r="AB880" i="15"/>
  <c r="AA880" i="15"/>
  <c r="Z880" i="15"/>
  <c r="Y880" i="15"/>
  <c r="Q880" i="15"/>
  <c r="J880" i="15"/>
  <c r="C880" i="15"/>
  <c r="AK879" i="15"/>
  <c r="AJ879" i="15"/>
  <c r="AI879" i="15"/>
  <c r="AH879" i="15"/>
  <c r="AG879" i="15"/>
  <c r="AF879" i="15"/>
  <c r="AE879" i="15"/>
  <c r="AD879" i="15"/>
  <c r="AC879" i="15"/>
  <c r="AB879" i="15"/>
  <c r="AA879" i="15"/>
  <c r="Z879" i="15"/>
  <c r="Y879" i="15"/>
  <c r="Q879" i="15"/>
  <c r="X879" i="15" s="1"/>
  <c r="J879" i="15"/>
  <c r="C879" i="15"/>
  <c r="AK878" i="15"/>
  <c r="AJ878" i="15"/>
  <c r="AI878" i="15"/>
  <c r="AH878" i="15"/>
  <c r="AG878" i="15"/>
  <c r="AF878" i="15"/>
  <c r="AD878" i="15"/>
  <c r="AC878" i="15"/>
  <c r="AB878" i="15"/>
  <c r="AA878" i="15"/>
  <c r="Z878" i="15"/>
  <c r="Y878" i="15"/>
  <c r="X878" i="15"/>
  <c r="Q878" i="15"/>
  <c r="J878" i="15"/>
  <c r="AE878" i="15" s="1"/>
  <c r="C878" i="15"/>
  <c r="AK877" i="15"/>
  <c r="AJ877" i="15"/>
  <c r="AI877" i="15"/>
  <c r="AH877" i="15"/>
  <c r="AG877" i="15"/>
  <c r="AF877" i="15"/>
  <c r="AE877" i="15"/>
  <c r="AD877" i="15"/>
  <c r="AC877" i="15"/>
  <c r="AB877" i="15"/>
  <c r="AA877" i="15"/>
  <c r="Z877" i="15"/>
  <c r="Y877" i="15"/>
  <c r="Q877" i="15"/>
  <c r="X877" i="15" s="1"/>
  <c r="J877" i="15"/>
  <c r="C877" i="15"/>
  <c r="AK876" i="15"/>
  <c r="AJ876" i="15"/>
  <c r="AI876" i="15"/>
  <c r="AH876" i="15"/>
  <c r="AG876" i="15"/>
  <c r="AF876" i="15"/>
  <c r="AD876" i="15"/>
  <c r="AC876" i="15"/>
  <c r="AB876" i="15"/>
  <c r="AA876" i="15"/>
  <c r="Z876" i="15"/>
  <c r="Y876" i="15"/>
  <c r="Q876" i="15"/>
  <c r="J876" i="15"/>
  <c r="C876" i="15"/>
  <c r="AK875" i="15"/>
  <c r="AJ875" i="15"/>
  <c r="AI875" i="15"/>
  <c r="AH875" i="15"/>
  <c r="AG875" i="15"/>
  <c r="AF875" i="15"/>
  <c r="AE875" i="15"/>
  <c r="AD875" i="15"/>
  <c r="AC875" i="15"/>
  <c r="AB875" i="15"/>
  <c r="AA875" i="15"/>
  <c r="Z875" i="15"/>
  <c r="Y875" i="15"/>
  <c r="Q875" i="15"/>
  <c r="X875" i="15" s="1"/>
  <c r="J875" i="15"/>
  <c r="C875" i="15"/>
  <c r="AK874" i="15"/>
  <c r="AJ874" i="15"/>
  <c r="AI874" i="15"/>
  <c r="AH874" i="15"/>
  <c r="AG874" i="15"/>
  <c r="AF874" i="15"/>
  <c r="AD874" i="15"/>
  <c r="AC874" i="15"/>
  <c r="AB874" i="15"/>
  <c r="AA874" i="15"/>
  <c r="Z874" i="15"/>
  <c r="Y874" i="15"/>
  <c r="X874" i="15"/>
  <c r="Q874" i="15"/>
  <c r="J874" i="15"/>
  <c r="AE874" i="15" s="1"/>
  <c r="C874" i="15"/>
  <c r="AK873" i="15"/>
  <c r="AI873" i="15"/>
  <c r="AG873" i="15"/>
  <c r="AC873" i="15"/>
  <c r="Y873" i="15"/>
  <c r="W873" i="15"/>
  <c r="AD873" i="15" s="1"/>
  <c r="V873" i="15"/>
  <c r="U873" i="15"/>
  <c r="T873" i="15"/>
  <c r="S873" i="15"/>
  <c r="Z873" i="15" s="1"/>
  <c r="R873" i="15"/>
  <c r="Q873" i="15"/>
  <c r="P873" i="15"/>
  <c r="O873" i="15"/>
  <c r="AJ873" i="15" s="1"/>
  <c r="N873" i="15"/>
  <c r="M873" i="15"/>
  <c r="L873" i="15"/>
  <c r="K873" i="15"/>
  <c r="AF873" i="15" s="1"/>
  <c r="I873" i="15"/>
  <c r="I871" i="15" s="1"/>
  <c r="H873" i="15"/>
  <c r="G873" i="15"/>
  <c r="F873" i="15"/>
  <c r="E873" i="15"/>
  <c r="D873" i="15"/>
  <c r="AJ872" i="15"/>
  <c r="AH872" i="15"/>
  <c r="AF872" i="15"/>
  <c r="AB872" i="15"/>
  <c r="W872" i="15"/>
  <c r="V872" i="15"/>
  <c r="V871" i="15" s="1"/>
  <c r="AC871" i="15" s="1"/>
  <c r="U872" i="15"/>
  <c r="T872" i="15"/>
  <c r="S872" i="15"/>
  <c r="R872" i="15"/>
  <c r="R871" i="15" s="1"/>
  <c r="P872" i="15"/>
  <c r="O872" i="15"/>
  <c r="N872" i="15"/>
  <c r="AI872" i="15" s="1"/>
  <c r="M872" i="15"/>
  <c r="L872" i="15"/>
  <c r="K872" i="15"/>
  <c r="I872" i="15"/>
  <c r="H872" i="15"/>
  <c r="H871" i="15" s="1"/>
  <c r="G872" i="15"/>
  <c r="F872" i="15"/>
  <c r="F871" i="15" s="1"/>
  <c r="E872" i="15"/>
  <c r="D872" i="15"/>
  <c r="W871" i="15"/>
  <c r="S871" i="15"/>
  <c r="O871" i="15"/>
  <c r="K871" i="15"/>
  <c r="G871" i="15"/>
  <c r="X870" i="15"/>
  <c r="AK869" i="15"/>
  <c r="AJ869" i="15"/>
  <c r="AI869" i="15"/>
  <c r="AH869" i="15"/>
  <c r="AG869" i="15"/>
  <c r="AF869" i="15"/>
  <c r="AE869" i="15"/>
  <c r="AD869" i="15"/>
  <c r="AC869" i="15"/>
  <c r="AB869" i="15"/>
  <c r="AA869" i="15"/>
  <c r="Z869" i="15"/>
  <c r="Y869" i="15"/>
  <c r="Q869" i="15"/>
  <c r="X869" i="15" s="1"/>
  <c r="J869" i="15"/>
  <c r="C869" i="15"/>
  <c r="AK868" i="15"/>
  <c r="AJ868" i="15"/>
  <c r="AI868" i="15"/>
  <c r="AH868" i="15"/>
  <c r="AG868" i="15"/>
  <c r="AF868" i="15"/>
  <c r="AD868" i="15"/>
  <c r="AC868" i="15"/>
  <c r="AB868" i="15"/>
  <c r="AA868" i="15"/>
  <c r="Z868" i="15"/>
  <c r="Y868" i="15"/>
  <c r="X868" i="15"/>
  <c r="Q868" i="15"/>
  <c r="J868" i="15"/>
  <c r="AE868" i="15" s="1"/>
  <c r="C868" i="15"/>
  <c r="AK867" i="15"/>
  <c r="AJ867" i="15"/>
  <c r="AI867" i="15"/>
  <c r="AH867" i="15"/>
  <c r="AG867" i="15"/>
  <c r="AF867" i="15"/>
  <c r="AE867" i="15"/>
  <c r="AD867" i="15"/>
  <c r="AC867" i="15"/>
  <c r="AB867" i="15"/>
  <c r="AA867" i="15"/>
  <c r="Z867" i="15"/>
  <c r="Y867" i="15"/>
  <c r="Q867" i="15"/>
  <c r="X867" i="15" s="1"/>
  <c r="J867" i="15"/>
  <c r="C867" i="15"/>
  <c r="AK866" i="15"/>
  <c r="AJ866" i="15"/>
  <c r="AI866" i="15"/>
  <c r="AH866" i="15"/>
  <c r="AG866" i="15"/>
  <c r="AF866" i="15"/>
  <c r="AD866" i="15"/>
  <c r="AC866" i="15"/>
  <c r="AB866" i="15"/>
  <c r="AA866" i="15"/>
  <c r="Z866" i="15"/>
  <c r="Y866" i="15"/>
  <c r="Q866" i="15"/>
  <c r="J866" i="15"/>
  <c r="C866" i="15"/>
  <c r="AK865" i="15"/>
  <c r="AJ865" i="15"/>
  <c r="AI865" i="15"/>
  <c r="AH865" i="15"/>
  <c r="AG865" i="15"/>
  <c r="AF865" i="15"/>
  <c r="AE865" i="15"/>
  <c r="AD865" i="15"/>
  <c r="AC865" i="15"/>
  <c r="AB865" i="15"/>
  <c r="AA865" i="15"/>
  <c r="Z865" i="15"/>
  <c r="Y865" i="15"/>
  <c r="Q865" i="15"/>
  <c r="X865" i="15" s="1"/>
  <c r="J865" i="15"/>
  <c r="C865" i="15"/>
  <c r="AK864" i="15"/>
  <c r="AJ864" i="15"/>
  <c r="AI864" i="15"/>
  <c r="AH864" i="15"/>
  <c r="AG864" i="15"/>
  <c r="AF864" i="15"/>
  <c r="AD864" i="15"/>
  <c r="AC864" i="15"/>
  <c r="AB864" i="15"/>
  <c r="AA864" i="15"/>
  <c r="Z864" i="15"/>
  <c r="Y864" i="15"/>
  <c r="X864" i="15"/>
  <c r="Q864" i="15"/>
  <c r="J864" i="15"/>
  <c r="AE864" i="15" s="1"/>
  <c r="C864" i="15"/>
  <c r="AK863" i="15"/>
  <c r="AJ863" i="15"/>
  <c r="AI863" i="15"/>
  <c r="AH863" i="15"/>
  <c r="AG863" i="15"/>
  <c r="AF863" i="15"/>
  <c r="AE863" i="15"/>
  <c r="AD863" i="15"/>
  <c r="AC863" i="15"/>
  <c r="AB863" i="15"/>
  <c r="AA863" i="15"/>
  <c r="Z863" i="15"/>
  <c r="Y863" i="15"/>
  <c r="Q863" i="15"/>
  <c r="X863" i="15" s="1"/>
  <c r="J863" i="15"/>
  <c r="C863" i="15"/>
  <c r="AK862" i="15"/>
  <c r="AJ862" i="15"/>
  <c r="AI862" i="15"/>
  <c r="AH862" i="15"/>
  <c r="AG862" i="15"/>
  <c r="AF862" i="15"/>
  <c r="AD862" i="15"/>
  <c r="AC862" i="15"/>
  <c r="AB862" i="15"/>
  <c r="AA862" i="15"/>
  <c r="Z862" i="15"/>
  <c r="Y862" i="15"/>
  <c r="Q862" i="15"/>
  <c r="J862" i="15"/>
  <c r="C862" i="15"/>
  <c r="AK861" i="15"/>
  <c r="AJ861" i="15"/>
  <c r="AI861" i="15"/>
  <c r="AH861" i="15"/>
  <c r="AG861" i="15"/>
  <c r="AF861" i="15"/>
  <c r="AE861" i="15"/>
  <c r="AD861" i="15"/>
  <c r="AC861" i="15"/>
  <c r="AB861" i="15"/>
  <c r="AA861" i="15"/>
  <c r="Z861" i="15"/>
  <c r="Y861" i="15"/>
  <c r="Q861" i="15"/>
  <c r="X861" i="15" s="1"/>
  <c r="J861" i="15"/>
  <c r="C861" i="15"/>
  <c r="AK860" i="15"/>
  <c r="AJ860" i="15"/>
  <c r="AI860" i="15"/>
  <c r="AH860" i="15"/>
  <c r="AG860" i="15"/>
  <c r="AF860" i="15"/>
  <c r="AD860" i="15"/>
  <c r="AC860" i="15"/>
  <c r="AB860" i="15"/>
  <c r="AA860" i="15"/>
  <c r="Z860" i="15"/>
  <c r="Y860" i="15"/>
  <c r="X860" i="15"/>
  <c r="Q860" i="15"/>
  <c r="J860" i="15"/>
  <c r="AE860" i="15" s="1"/>
  <c r="C860" i="15"/>
  <c r="AK859" i="15"/>
  <c r="AJ859" i="15"/>
  <c r="AI859" i="15"/>
  <c r="AH859" i="15"/>
  <c r="AG859" i="15"/>
  <c r="AF859" i="15"/>
  <c r="AD859" i="15"/>
  <c r="AC859" i="15"/>
  <c r="AB859" i="15"/>
  <c r="AA859" i="15"/>
  <c r="Z859" i="15"/>
  <c r="Y859" i="15"/>
  <c r="Q859" i="15"/>
  <c r="X859" i="15" s="1"/>
  <c r="J859" i="15"/>
  <c r="C859" i="15"/>
  <c r="AK858" i="15"/>
  <c r="AJ858" i="15"/>
  <c r="AI858" i="15"/>
  <c r="AH858" i="15"/>
  <c r="AG858" i="15"/>
  <c r="AF858" i="15"/>
  <c r="AD858" i="15"/>
  <c r="AC858" i="15"/>
  <c r="AB858" i="15"/>
  <c r="AA858" i="15"/>
  <c r="Z858" i="15"/>
  <c r="Y858" i="15"/>
  <c r="Q858" i="15"/>
  <c r="J858" i="15"/>
  <c r="C858" i="15"/>
  <c r="AK857" i="15"/>
  <c r="AJ857" i="15"/>
  <c r="AI857" i="15"/>
  <c r="AH857" i="15"/>
  <c r="AG857" i="15"/>
  <c r="AF857" i="15"/>
  <c r="AE857" i="15"/>
  <c r="AD857" i="15"/>
  <c r="AC857" i="15"/>
  <c r="AB857" i="15"/>
  <c r="AA857" i="15"/>
  <c r="Z857" i="15"/>
  <c r="Y857" i="15"/>
  <c r="Q857" i="15"/>
  <c r="X857" i="15" s="1"/>
  <c r="J857" i="15"/>
  <c r="C857" i="15"/>
  <c r="AK856" i="15"/>
  <c r="AJ856" i="15"/>
  <c r="AI856" i="15"/>
  <c r="AH856" i="15"/>
  <c r="AG856" i="15"/>
  <c r="AF856" i="15"/>
  <c r="AD856" i="15"/>
  <c r="AC856" i="15"/>
  <c r="AB856" i="15"/>
  <c r="AA856" i="15"/>
  <c r="Z856" i="15"/>
  <c r="Y856" i="15"/>
  <c r="X856" i="15"/>
  <c r="Q856" i="15"/>
  <c r="J856" i="15"/>
  <c r="AE856" i="15" s="1"/>
  <c r="C856" i="15"/>
  <c r="AK855" i="15"/>
  <c r="AJ855" i="15"/>
  <c r="AI855" i="15"/>
  <c r="AH855" i="15"/>
  <c r="AG855" i="15"/>
  <c r="AF855" i="15"/>
  <c r="AE855" i="15"/>
  <c r="AD855" i="15"/>
  <c r="AC855" i="15"/>
  <c r="AB855" i="15"/>
  <c r="AA855" i="15"/>
  <c r="Z855" i="15"/>
  <c r="Y855" i="15"/>
  <c r="Q855" i="15"/>
  <c r="X855" i="15" s="1"/>
  <c r="J855" i="15"/>
  <c r="C855" i="15"/>
  <c r="AK854" i="15"/>
  <c r="AJ854" i="15"/>
  <c r="AI854" i="15"/>
  <c r="AH854" i="15"/>
  <c r="AG854" i="15"/>
  <c r="AF854" i="15"/>
  <c r="AD854" i="15"/>
  <c r="AC854" i="15"/>
  <c r="AB854" i="15"/>
  <c r="AA854" i="15"/>
  <c r="Z854" i="15"/>
  <c r="Y854" i="15"/>
  <c r="Q854" i="15"/>
  <c r="J854" i="15"/>
  <c r="C854" i="15"/>
  <c r="AK853" i="15"/>
  <c r="AJ853" i="15"/>
  <c r="AI853" i="15"/>
  <c r="AH853" i="15"/>
  <c r="AG853" i="15"/>
  <c r="AF853" i="15"/>
  <c r="AE853" i="15"/>
  <c r="AD853" i="15"/>
  <c r="AC853" i="15"/>
  <c r="AB853" i="15"/>
  <c r="AA853" i="15"/>
  <c r="Z853" i="15"/>
  <c r="Y853" i="15"/>
  <c r="Q853" i="15"/>
  <c r="X853" i="15" s="1"/>
  <c r="J853" i="15"/>
  <c r="C853" i="15"/>
  <c r="AK852" i="15"/>
  <c r="AJ852" i="15"/>
  <c r="AI852" i="15"/>
  <c r="AH852" i="15"/>
  <c r="AG852" i="15"/>
  <c r="AF852" i="15"/>
  <c r="AD852" i="15"/>
  <c r="AC852" i="15"/>
  <c r="AB852" i="15"/>
  <c r="AA852" i="15"/>
  <c r="Z852" i="15"/>
  <c r="Y852" i="15"/>
  <c r="X852" i="15"/>
  <c r="Q852" i="15"/>
  <c r="J852" i="15"/>
  <c r="AE852" i="15" s="1"/>
  <c r="C852" i="15"/>
  <c r="AK851" i="15"/>
  <c r="AJ851" i="15"/>
  <c r="AI851" i="15"/>
  <c r="AH851" i="15"/>
  <c r="AG851" i="15"/>
  <c r="AF851" i="15"/>
  <c r="AE851" i="15"/>
  <c r="AD851" i="15"/>
  <c r="AC851" i="15"/>
  <c r="AB851" i="15"/>
  <c r="AA851" i="15"/>
  <c r="Z851" i="15"/>
  <c r="Y851" i="15"/>
  <c r="Q851" i="15"/>
  <c r="X851" i="15" s="1"/>
  <c r="J851" i="15"/>
  <c r="C851" i="15"/>
  <c r="AK850" i="15"/>
  <c r="AJ850" i="15"/>
  <c r="AI850" i="15"/>
  <c r="AH850" i="15"/>
  <c r="AG850" i="15"/>
  <c r="AF850" i="15"/>
  <c r="AD850" i="15"/>
  <c r="AC850" i="15"/>
  <c r="AB850" i="15"/>
  <c r="AA850" i="15"/>
  <c r="Z850" i="15"/>
  <c r="Y850" i="15"/>
  <c r="Q850" i="15"/>
  <c r="J850" i="15"/>
  <c r="C850" i="15"/>
  <c r="AK849" i="15"/>
  <c r="AJ849" i="15"/>
  <c r="AI849" i="15"/>
  <c r="AH849" i="15"/>
  <c r="AG849" i="15"/>
  <c r="AF849" i="15"/>
  <c r="AE849" i="15"/>
  <c r="AD849" i="15"/>
  <c r="AC849" i="15"/>
  <c r="AB849" i="15"/>
  <c r="AA849" i="15"/>
  <c r="Z849" i="15"/>
  <c r="Y849" i="15"/>
  <c r="Q849" i="15"/>
  <c r="X849" i="15" s="1"/>
  <c r="J849" i="15"/>
  <c r="C849" i="15"/>
  <c r="AK848" i="15"/>
  <c r="AJ848" i="15"/>
  <c r="AI848" i="15"/>
  <c r="AH848" i="15"/>
  <c r="AG848" i="15"/>
  <c r="AF848" i="15"/>
  <c r="AD848" i="15"/>
  <c r="AC848" i="15"/>
  <c r="AB848" i="15"/>
  <c r="AA848" i="15"/>
  <c r="Z848" i="15"/>
  <c r="Y848" i="15"/>
  <c r="X848" i="15"/>
  <c r="Q848" i="15"/>
  <c r="J848" i="15"/>
  <c r="AE848" i="15" s="1"/>
  <c r="C848" i="15"/>
  <c r="AK847" i="15"/>
  <c r="AJ847" i="15"/>
  <c r="AI847" i="15"/>
  <c r="AH847" i="15"/>
  <c r="AG847" i="15"/>
  <c r="AF847" i="15"/>
  <c r="AE847" i="15"/>
  <c r="AD847" i="15"/>
  <c r="AC847" i="15"/>
  <c r="AB847" i="15"/>
  <c r="AA847" i="15"/>
  <c r="Z847" i="15"/>
  <c r="Y847" i="15"/>
  <c r="Q847" i="15"/>
  <c r="X847" i="15" s="1"/>
  <c r="J847" i="15"/>
  <c r="C847" i="15"/>
  <c r="AK846" i="15"/>
  <c r="AJ846" i="15"/>
  <c r="AI846" i="15"/>
  <c r="AH846" i="15"/>
  <c r="AG846" i="15"/>
  <c r="AF846" i="15"/>
  <c r="AD846" i="15"/>
  <c r="AC846" i="15"/>
  <c r="AB846" i="15"/>
  <c r="AA846" i="15"/>
  <c r="Z846" i="15"/>
  <c r="Y846" i="15"/>
  <c r="Q846" i="15"/>
  <c r="J846" i="15"/>
  <c r="C846" i="15"/>
  <c r="AK845" i="15"/>
  <c r="AJ845" i="15"/>
  <c r="AI845" i="15"/>
  <c r="AH845" i="15"/>
  <c r="AG845" i="15"/>
  <c r="AF845" i="15"/>
  <c r="AE845" i="15"/>
  <c r="AD845" i="15"/>
  <c r="AC845" i="15"/>
  <c r="AB845" i="15"/>
  <c r="AA845" i="15"/>
  <c r="Z845" i="15"/>
  <c r="Y845" i="15"/>
  <c r="Q845" i="15"/>
  <c r="X845" i="15" s="1"/>
  <c r="J845" i="15"/>
  <c r="C845" i="15"/>
  <c r="AK844" i="15"/>
  <c r="AJ844" i="15"/>
  <c r="AI844" i="15"/>
  <c r="AH844" i="15"/>
  <c r="AG844" i="15"/>
  <c r="AF844" i="15"/>
  <c r="AD844" i="15"/>
  <c r="AC844" i="15"/>
  <c r="AB844" i="15"/>
  <c r="AA844" i="15"/>
  <c r="Z844" i="15"/>
  <c r="Y844" i="15"/>
  <c r="X844" i="15"/>
  <c r="Q844" i="15"/>
  <c r="J844" i="15"/>
  <c r="AE844" i="15" s="1"/>
  <c r="C844" i="15"/>
  <c r="AK843" i="15"/>
  <c r="AJ843" i="15"/>
  <c r="AI843" i="15"/>
  <c r="AH843" i="15"/>
  <c r="AG843" i="15"/>
  <c r="AF843" i="15"/>
  <c r="AE843" i="15"/>
  <c r="AD843" i="15"/>
  <c r="AC843" i="15"/>
  <c r="AB843" i="15"/>
  <c r="AA843" i="15"/>
  <c r="Z843" i="15"/>
  <c r="Y843" i="15"/>
  <c r="Q843" i="15"/>
  <c r="X843" i="15" s="1"/>
  <c r="J843" i="15"/>
  <c r="C843" i="15"/>
  <c r="AK842" i="15"/>
  <c r="AJ842" i="15"/>
  <c r="AI842" i="15"/>
  <c r="AH842" i="15"/>
  <c r="AG842" i="15"/>
  <c r="AF842" i="15"/>
  <c r="AD842" i="15"/>
  <c r="AC842" i="15"/>
  <c r="AB842" i="15"/>
  <c r="AA842" i="15"/>
  <c r="Z842" i="15"/>
  <c r="Y842" i="15"/>
  <c r="Q842" i="15"/>
  <c r="J842" i="15"/>
  <c r="C842" i="15"/>
  <c r="AK841" i="15"/>
  <c r="AJ841" i="15"/>
  <c r="AI841" i="15"/>
  <c r="AH841" i="15"/>
  <c r="AG841" i="15"/>
  <c r="AF841" i="15"/>
  <c r="AE841" i="15"/>
  <c r="AD841" i="15"/>
  <c r="AC841" i="15"/>
  <c r="AB841" i="15"/>
  <c r="AA841" i="15"/>
  <c r="Z841" i="15"/>
  <c r="Y841" i="15"/>
  <c r="Q841" i="15"/>
  <c r="X841" i="15" s="1"/>
  <c r="J841" i="15"/>
  <c r="C841" i="15"/>
  <c r="AK840" i="15"/>
  <c r="AJ840" i="15"/>
  <c r="AI840" i="15"/>
  <c r="AH840" i="15"/>
  <c r="AG840" i="15"/>
  <c r="AF840" i="15"/>
  <c r="AD840" i="15"/>
  <c r="AC840" i="15"/>
  <c r="AB840" i="15"/>
  <c r="AA840" i="15"/>
  <c r="Z840" i="15"/>
  <c r="Y840" i="15"/>
  <c r="X840" i="15"/>
  <c r="Q840" i="15"/>
  <c r="J840" i="15"/>
  <c r="AE840" i="15" s="1"/>
  <c r="C840" i="15"/>
  <c r="AK839" i="15"/>
  <c r="AJ839" i="15"/>
  <c r="AI839" i="15"/>
  <c r="AH839" i="15"/>
  <c r="AG839" i="15"/>
  <c r="AF839" i="15"/>
  <c r="AE839" i="15"/>
  <c r="AD839" i="15"/>
  <c r="AC839" i="15"/>
  <c r="AB839" i="15"/>
  <c r="AA839" i="15"/>
  <c r="Z839" i="15"/>
  <c r="Y839" i="15"/>
  <c r="Q839" i="15"/>
  <c r="X839" i="15" s="1"/>
  <c r="J839" i="15"/>
  <c r="C839" i="15"/>
  <c r="AK838" i="15"/>
  <c r="AJ838" i="15"/>
  <c r="AI838" i="15"/>
  <c r="AH838" i="15"/>
  <c r="AG838" i="15"/>
  <c r="AF838" i="15"/>
  <c r="AD838" i="15"/>
  <c r="AC838" i="15"/>
  <c r="AB838" i="15"/>
  <c r="AA838" i="15"/>
  <c r="Z838" i="15"/>
  <c r="Y838" i="15"/>
  <c r="Q838" i="15"/>
  <c r="J838" i="15"/>
  <c r="C838" i="15"/>
  <c r="AK837" i="15"/>
  <c r="AJ837" i="15"/>
  <c r="AI837" i="15"/>
  <c r="AH837" i="15"/>
  <c r="AG837" i="15"/>
  <c r="AF837" i="15"/>
  <c r="AE837" i="15"/>
  <c r="AD837" i="15"/>
  <c r="AC837" i="15"/>
  <c r="AB837" i="15"/>
  <c r="AA837" i="15"/>
  <c r="Z837" i="15"/>
  <c r="Y837" i="15"/>
  <c r="Q837" i="15"/>
  <c r="X837" i="15" s="1"/>
  <c r="J837" i="15"/>
  <c r="C837" i="15"/>
  <c r="AK836" i="15"/>
  <c r="AJ836" i="15"/>
  <c r="AI836" i="15"/>
  <c r="AH836" i="15"/>
  <c r="AG836" i="15"/>
  <c r="AF836" i="15"/>
  <c r="AD836" i="15"/>
  <c r="AC836" i="15"/>
  <c r="AB836" i="15"/>
  <c r="AA836" i="15"/>
  <c r="Z836" i="15"/>
  <c r="Y836" i="15"/>
  <c r="X836" i="15"/>
  <c r="Q836" i="15"/>
  <c r="J836" i="15"/>
  <c r="AE836" i="15" s="1"/>
  <c r="C836" i="15"/>
  <c r="AK835" i="15"/>
  <c r="AJ835" i="15"/>
  <c r="AI835" i="15"/>
  <c r="AH835" i="15"/>
  <c r="AG835" i="15"/>
  <c r="AF835" i="15"/>
  <c r="AE835" i="15"/>
  <c r="AD835" i="15"/>
  <c r="AC835" i="15"/>
  <c r="AB835" i="15"/>
  <c r="AA835" i="15"/>
  <c r="Z835" i="15"/>
  <c r="Y835" i="15"/>
  <c r="Q835" i="15"/>
  <c r="X835" i="15" s="1"/>
  <c r="J835" i="15"/>
  <c r="C835" i="15"/>
  <c r="AK834" i="15"/>
  <c r="AJ834" i="15"/>
  <c r="AI834" i="15"/>
  <c r="AH834" i="15"/>
  <c r="AG834" i="15"/>
  <c r="AF834" i="15"/>
  <c r="AD834" i="15"/>
  <c r="AC834" i="15"/>
  <c r="AB834" i="15"/>
  <c r="AA834" i="15"/>
  <c r="Z834" i="15"/>
  <c r="Y834" i="15"/>
  <c r="Q834" i="15"/>
  <c r="J834" i="15"/>
  <c r="C834" i="15"/>
  <c r="AK833" i="15"/>
  <c r="AI833" i="15"/>
  <c r="AG833" i="15"/>
  <c r="AA833" i="15"/>
  <c r="W833" i="15"/>
  <c r="V833" i="15"/>
  <c r="U833" i="15"/>
  <c r="AB833" i="15" s="1"/>
  <c r="T833" i="15"/>
  <c r="S833" i="15"/>
  <c r="R833" i="15"/>
  <c r="P833" i="15"/>
  <c r="O833" i="15"/>
  <c r="N833" i="15"/>
  <c r="M833" i="15"/>
  <c r="AH833" i="15" s="1"/>
  <c r="L833" i="15"/>
  <c r="K833" i="15"/>
  <c r="I833" i="15"/>
  <c r="H833" i="15"/>
  <c r="G833" i="15"/>
  <c r="G831" i="15" s="1"/>
  <c r="F833" i="15"/>
  <c r="E833" i="15"/>
  <c r="D833" i="15"/>
  <c r="C833" i="15"/>
  <c r="AJ832" i="15"/>
  <c r="AH832" i="15"/>
  <c r="AD832" i="15"/>
  <c r="Z832" i="15"/>
  <c r="W832" i="15"/>
  <c r="V832" i="15"/>
  <c r="U832" i="15"/>
  <c r="T832" i="15"/>
  <c r="T831" i="15" s="1"/>
  <c r="AA831" i="15" s="1"/>
  <c r="S832" i="15"/>
  <c r="R832" i="15"/>
  <c r="P832" i="15"/>
  <c r="AK832" i="15" s="1"/>
  <c r="O832" i="15"/>
  <c r="N832" i="15"/>
  <c r="M832" i="15"/>
  <c r="L832" i="15"/>
  <c r="AG832" i="15" s="1"/>
  <c r="K832" i="15"/>
  <c r="J832" i="15"/>
  <c r="I832" i="15"/>
  <c r="H832" i="15"/>
  <c r="H831" i="15" s="1"/>
  <c r="G832" i="15"/>
  <c r="F832" i="15"/>
  <c r="F831" i="15" s="1"/>
  <c r="E832" i="15"/>
  <c r="D832" i="15"/>
  <c r="D831" i="15" s="1"/>
  <c r="U831" i="15"/>
  <c r="M831" i="15"/>
  <c r="AH831" i="15" s="1"/>
  <c r="I831" i="15"/>
  <c r="E831" i="15"/>
  <c r="X830" i="15"/>
  <c r="AK829" i="15"/>
  <c r="AJ829" i="15"/>
  <c r="AI829" i="15"/>
  <c r="AH829" i="15"/>
  <c r="AG829" i="15"/>
  <c r="AF829" i="15"/>
  <c r="AE829" i="15"/>
  <c r="AD829" i="15"/>
  <c r="AC829" i="15"/>
  <c r="AB829" i="15"/>
  <c r="AA829" i="15"/>
  <c r="Z829" i="15"/>
  <c r="Y829" i="15"/>
  <c r="Q829" i="15"/>
  <c r="X829" i="15" s="1"/>
  <c r="J829" i="15"/>
  <c r="C829" i="15"/>
  <c r="AK828" i="15"/>
  <c r="AJ828" i="15"/>
  <c r="AI828" i="15"/>
  <c r="AH828" i="15"/>
  <c r="AG828" i="15"/>
  <c r="AF828" i="15"/>
  <c r="AD828" i="15"/>
  <c r="AC828" i="15"/>
  <c r="AB828" i="15"/>
  <c r="AA828" i="15"/>
  <c r="Z828" i="15"/>
  <c r="Y828" i="15"/>
  <c r="Q828" i="15"/>
  <c r="J828" i="15"/>
  <c r="C828" i="15"/>
  <c r="AK827" i="15"/>
  <c r="AJ827" i="15"/>
  <c r="AI827" i="15"/>
  <c r="AH827" i="15"/>
  <c r="AG827" i="15"/>
  <c r="AF827" i="15"/>
  <c r="AE827" i="15"/>
  <c r="AD827" i="15"/>
  <c r="AC827" i="15"/>
  <c r="AB827" i="15"/>
  <c r="AA827" i="15"/>
  <c r="Z827" i="15"/>
  <c r="Y827" i="15"/>
  <c r="Q827" i="15"/>
  <c r="X827" i="15" s="1"/>
  <c r="J827" i="15"/>
  <c r="C827" i="15"/>
  <c r="AK826" i="15"/>
  <c r="AJ826" i="15"/>
  <c r="AI826" i="15"/>
  <c r="AH826" i="15"/>
  <c r="AG826" i="15"/>
  <c r="AF826" i="15"/>
  <c r="AD826" i="15"/>
  <c r="AC826" i="15"/>
  <c r="AB826" i="15"/>
  <c r="AA826" i="15"/>
  <c r="Z826" i="15"/>
  <c r="Y826" i="15"/>
  <c r="X826" i="15"/>
  <c r="Q826" i="15"/>
  <c r="J826" i="15"/>
  <c r="AE826" i="15" s="1"/>
  <c r="C826" i="15"/>
  <c r="AK825" i="15"/>
  <c r="AJ825" i="15"/>
  <c r="AI825" i="15"/>
  <c r="AH825" i="15"/>
  <c r="AG825" i="15"/>
  <c r="AF825" i="15"/>
  <c r="AE825" i="15"/>
  <c r="AD825" i="15"/>
  <c r="AC825" i="15"/>
  <c r="AB825" i="15"/>
  <c r="AA825" i="15"/>
  <c r="Z825" i="15"/>
  <c r="Y825" i="15"/>
  <c r="Q825" i="15"/>
  <c r="X825" i="15" s="1"/>
  <c r="J825" i="15"/>
  <c r="C825" i="15"/>
  <c r="AK824" i="15"/>
  <c r="AJ824" i="15"/>
  <c r="AI824" i="15"/>
  <c r="AH824" i="15"/>
  <c r="AG824" i="15"/>
  <c r="AF824" i="15"/>
  <c r="AD824" i="15"/>
  <c r="AC824" i="15"/>
  <c r="AB824" i="15"/>
  <c r="AA824" i="15"/>
  <c r="Z824" i="15"/>
  <c r="Y824" i="15"/>
  <c r="Q824" i="15"/>
  <c r="J824" i="15"/>
  <c r="C824" i="15"/>
  <c r="AK823" i="15"/>
  <c r="AJ823" i="15"/>
  <c r="AI823" i="15"/>
  <c r="AH823" i="15"/>
  <c r="AG823" i="15"/>
  <c r="AF823" i="15"/>
  <c r="AE823" i="15"/>
  <c r="AD823" i="15"/>
  <c r="AC823" i="15"/>
  <c r="AB823" i="15"/>
  <c r="AA823" i="15"/>
  <c r="Z823" i="15"/>
  <c r="Y823" i="15"/>
  <c r="Q823" i="15"/>
  <c r="X823" i="15" s="1"/>
  <c r="J823" i="15"/>
  <c r="C823" i="15"/>
  <c r="AK822" i="15"/>
  <c r="AJ822" i="15"/>
  <c r="AI822" i="15"/>
  <c r="AH822" i="15"/>
  <c r="AG822" i="15"/>
  <c r="AF822" i="15"/>
  <c r="AD822" i="15"/>
  <c r="AC822" i="15"/>
  <c r="AB822" i="15"/>
  <c r="AA822" i="15"/>
  <c r="Z822" i="15"/>
  <c r="Y822" i="15"/>
  <c r="X822" i="15"/>
  <c r="Q822" i="15"/>
  <c r="J822" i="15"/>
  <c r="AE822" i="15" s="1"/>
  <c r="C822" i="15"/>
  <c r="AK821" i="15"/>
  <c r="AJ821" i="15"/>
  <c r="AI821" i="15"/>
  <c r="AH821" i="15"/>
  <c r="AG821" i="15"/>
  <c r="AF821" i="15"/>
  <c r="AE821" i="15"/>
  <c r="AD821" i="15"/>
  <c r="AC821" i="15"/>
  <c r="AB821" i="15"/>
  <c r="AA821" i="15"/>
  <c r="Z821" i="15"/>
  <c r="Y821" i="15"/>
  <c r="Q821" i="15"/>
  <c r="X821" i="15" s="1"/>
  <c r="J821" i="15"/>
  <c r="C821" i="15"/>
  <c r="AK820" i="15"/>
  <c r="AJ820" i="15"/>
  <c r="AI820" i="15"/>
  <c r="AH820" i="15"/>
  <c r="AG820" i="15"/>
  <c r="AF820" i="15"/>
  <c r="AD820" i="15"/>
  <c r="AC820" i="15"/>
  <c r="AB820" i="15"/>
  <c r="AA820" i="15"/>
  <c r="Z820" i="15"/>
  <c r="Y820" i="15"/>
  <c r="Q820" i="15"/>
  <c r="J820" i="15"/>
  <c r="C820" i="15"/>
  <c r="AK819" i="15"/>
  <c r="AJ819" i="15"/>
  <c r="AI819" i="15"/>
  <c r="AH819" i="15"/>
  <c r="AG819" i="15"/>
  <c r="AF819" i="15"/>
  <c r="AE819" i="15"/>
  <c r="AD819" i="15"/>
  <c r="AC819" i="15"/>
  <c r="AB819" i="15"/>
  <c r="AA819" i="15"/>
  <c r="Z819" i="15"/>
  <c r="Y819" i="15"/>
  <c r="Q819" i="15"/>
  <c r="X819" i="15" s="1"/>
  <c r="J819" i="15"/>
  <c r="C819" i="15"/>
  <c r="AK818" i="15"/>
  <c r="AJ818" i="15"/>
  <c r="AI818" i="15"/>
  <c r="AH818" i="15"/>
  <c r="AG818" i="15"/>
  <c r="AF818" i="15"/>
  <c r="AD818" i="15"/>
  <c r="AC818" i="15"/>
  <c r="AB818" i="15"/>
  <c r="AA818" i="15"/>
  <c r="Z818" i="15"/>
  <c r="Y818" i="15"/>
  <c r="X818" i="15"/>
  <c r="Q818" i="15"/>
  <c r="J818" i="15"/>
  <c r="AE818" i="15" s="1"/>
  <c r="C818" i="15"/>
  <c r="AK817" i="15"/>
  <c r="AJ817" i="15"/>
  <c r="AI817" i="15"/>
  <c r="AH817" i="15"/>
  <c r="AG817" i="15"/>
  <c r="AF817" i="15"/>
  <c r="AE817" i="15"/>
  <c r="AD817" i="15"/>
  <c r="AC817" i="15"/>
  <c r="AB817" i="15"/>
  <c r="AA817" i="15"/>
  <c r="Z817" i="15"/>
  <c r="Y817" i="15"/>
  <c r="Q817" i="15"/>
  <c r="X817" i="15" s="1"/>
  <c r="J817" i="15"/>
  <c r="C817" i="15"/>
  <c r="AK816" i="15"/>
  <c r="AJ816" i="15"/>
  <c r="AI816" i="15"/>
  <c r="AH816" i="15"/>
  <c r="AG816" i="15"/>
  <c r="AF816" i="15"/>
  <c r="AD816" i="15"/>
  <c r="AC816" i="15"/>
  <c r="AB816" i="15"/>
  <c r="AA816" i="15"/>
  <c r="Z816" i="15"/>
  <c r="Y816" i="15"/>
  <c r="Q816" i="15"/>
  <c r="J816" i="15"/>
  <c r="C816" i="15"/>
  <c r="AK815" i="15"/>
  <c r="AJ815" i="15"/>
  <c r="AI815" i="15"/>
  <c r="AH815" i="15"/>
  <c r="AG815" i="15"/>
  <c r="AF815" i="15"/>
  <c r="AE815" i="15"/>
  <c r="AD815" i="15"/>
  <c r="AC815" i="15"/>
  <c r="AB815" i="15"/>
  <c r="AA815" i="15"/>
  <c r="Z815" i="15"/>
  <c r="Y815" i="15"/>
  <c r="Q815" i="15"/>
  <c r="X815" i="15" s="1"/>
  <c r="J815" i="15"/>
  <c r="C815" i="15"/>
  <c r="AK814" i="15"/>
  <c r="AJ814" i="15"/>
  <c r="AI814" i="15"/>
  <c r="AH814" i="15"/>
  <c r="AG814" i="15"/>
  <c r="AF814" i="15"/>
  <c r="AD814" i="15"/>
  <c r="AC814" i="15"/>
  <c r="AB814" i="15"/>
  <c r="AA814" i="15"/>
  <c r="Z814" i="15"/>
  <c r="Y814" i="15"/>
  <c r="X814" i="15"/>
  <c r="Q814" i="15"/>
  <c r="J814" i="15"/>
  <c r="AE814" i="15" s="1"/>
  <c r="C814" i="15"/>
  <c r="AK813" i="15"/>
  <c r="AJ813" i="15"/>
  <c r="AI813" i="15"/>
  <c r="AH813" i="15"/>
  <c r="AG813" i="15"/>
  <c r="AF813" i="15"/>
  <c r="AE813" i="15"/>
  <c r="AD813" i="15"/>
  <c r="AC813" i="15"/>
  <c r="AB813" i="15"/>
  <c r="AA813" i="15"/>
  <c r="Z813" i="15"/>
  <c r="Y813" i="15"/>
  <c r="Q813" i="15"/>
  <c r="X813" i="15" s="1"/>
  <c r="J813" i="15"/>
  <c r="C813" i="15"/>
  <c r="AK812" i="15"/>
  <c r="AJ812" i="15"/>
  <c r="AI812" i="15"/>
  <c r="AH812" i="15"/>
  <c r="AG812" i="15"/>
  <c r="AF812" i="15"/>
  <c r="AD812" i="15"/>
  <c r="AC812" i="15"/>
  <c r="AB812" i="15"/>
  <c r="AA812" i="15"/>
  <c r="Z812" i="15"/>
  <c r="Y812" i="15"/>
  <c r="Q812" i="15"/>
  <c r="J812" i="15"/>
  <c r="C812" i="15"/>
  <c r="AK811" i="15"/>
  <c r="AJ811" i="15"/>
  <c r="AI811" i="15"/>
  <c r="AH811" i="15"/>
  <c r="AG811" i="15"/>
  <c r="AF811" i="15"/>
  <c r="AE811" i="15"/>
  <c r="AD811" i="15"/>
  <c r="AC811" i="15"/>
  <c r="AB811" i="15"/>
  <c r="AA811" i="15"/>
  <c r="Z811" i="15"/>
  <c r="Y811" i="15"/>
  <c r="Q811" i="15"/>
  <c r="X811" i="15" s="1"/>
  <c r="J811" i="15"/>
  <c r="C811" i="15"/>
  <c r="AK810" i="15"/>
  <c r="AJ810" i="15"/>
  <c r="AI810" i="15"/>
  <c r="AH810" i="15"/>
  <c r="AG810" i="15"/>
  <c r="AF810" i="15"/>
  <c r="AD810" i="15"/>
  <c r="AC810" i="15"/>
  <c r="AB810" i="15"/>
  <c r="AA810" i="15"/>
  <c r="Z810" i="15"/>
  <c r="Y810" i="15"/>
  <c r="X810" i="15"/>
  <c r="Q810" i="15"/>
  <c r="J810" i="15"/>
  <c r="AE810" i="15" s="1"/>
  <c r="C810" i="15"/>
  <c r="AK809" i="15"/>
  <c r="AJ809" i="15"/>
  <c r="AI809" i="15"/>
  <c r="AH809" i="15"/>
  <c r="AG809" i="15"/>
  <c r="AF809" i="15"/>
  <c r="AE809" i="15"/>
  <c r="AD809" i="15"/>
  <c r="AC809" i="15"/>
  <c r="AB809" i="15"/>
  <c r="AA809" i="15"/>
  <c r="Z809" i="15"/>
  <c r="Y809" i="15"/>
  <c r="Q809" i="15"/>
  <c r="X809" i="15" s="1"/>
  <c r="J809" i="15"/>
  <c r="C809" i="15"/>
  <c r="AK808" i="15"/>
  <c r="AJ808" i="15"/>
  <c r="AI808" i="15"/>
  <c r="AH808" i="15"/>
  <c r="AG808" i="15"/>
  <c r="AF808" i="15"/>
  <c r="AD808" i="15"/>
  <c r="AC808" i="15"/>
  <c r="AB808" i="15"/>
  <c r="AA808" i="15"/>
  <c r="Z808" i="15"/>
  <c r="Y808" i="15"/>
  <c r="Q808" i="15"/>
  <c r="J808" i="15"/>
  <c r="C808" i="15"/>
  <c r="AK807" i="15"/>
  <c r="AJ807" i="15"/>
  <c r="AI807" i="15"/>
  <c r="AH807" i="15"/>
  <c r="AG807" i="15"/>
  <c r="AF807" i="15"/>
  <c r="AE807" i="15"/>
  <c r="AD807" i="15"/>
  <c r="AC807" i="15"/>
  <c r="AB807" i="15"/>
  <c r="AA807" i="15"/>
  <c r="Z807" i="15"/>
  <c r="Y807" i="15"/>
  <c r="Q807" i="15"/>
  <c r="X807" i="15" s="1"/>
  <c r="J807" i="15"/>
  <c r="C807" i="15"/>
  <c r="AK806" i="15"/>
  <c r="AJ806" i="15"/>
  <c r="AI806" i="15"/>
  <c r="AH806" i="15"/>
  <c r="AG806" i="15"/>
  <c r="AF806" i="15"/>
  <c r="AD806" i="15"/>
  <c r="AC806" i="15"/>
  <c r="AB806" i="15"/>
  <c r="AA806" i="15"/>
  <c r="Z806" i="15"/>
  <c r="Y806" i="15"/>
  <c r="X806" i="15"/>
  <c r="Q806" i="15"/>
  <c r="J806" i="15"/>
  <c r="AE806" i="15" s="1"/>
  <c r="C806" i="15"/>
  <c r="AK805" i="15"/>
  <c r="AJ805" i="15"/>
  <c r="AI805" i="15"/>
  <c r="AH805" i="15"/>
  <c r="AG805" i="15"/>
  <c r="AF805" i="15"/>
  <c r="AE805" i="15"/>
  <c r="AD805" i="15"/>
  <c r="AC805" i="15"/>
  <c r="AB805" i="15"/>
  <c r="AA805" i="15"/>
  <c r="Z805" i="15"/>
  <c r="Y805" i="15"/>
  <c r="Q805" i="15"/>
  <c r="X805" i="15" s="1"/>
  <c r="J805" i="15"/>
  <c r="C805" i="15"/>
  <c r="AK804" i="15"/>
  <c r="AJ804" i="15"/>
  <c r="AI804" i="15"/>
  <c r="AH804" i="15"/>
  <c r="AG804" i="15"/>
  <c r="AF804" i="15"/>
  <c r="AD804" i="15"/>
  <c r="AC804" i="15"/>
  <c r="AB804" i="15"/>
  <c r="AA804" i="15"/>
  <c r="Z804" i="15"/>
  <c r="Y804" i="15"/>
  <c r="Q804" i="15"/>
  <c r="J804" i="15"/>
  <c r="C804" i="15"/>
  <c r="AK803" i="15"/>
  <c r="AJ803" i="15"/>
  <c r="AI803" i="15"/>
  <c r="AH803" i="15"/>
  <c r="AG803" i="15"/>
  <c r="AF803" i="15"/>
  <c r="AD803" i="15"/>
  <c r="AC803" i="15"/>
  <c r="AB803" i="15"/>
  <c r="AA803" i="15"/>
  <c r="Z803" i="15"/>
  <c r="Y803" i="15"/>
  <c r="Q803" i="15"/>
  <c r="J803" i="15"/>
  <c r="C803" i="15"/>
  <c r="AJ802" i="15"/>
  <c r="AH802" i="15"/>
  <c r="AF802" i="15"/>
  <c r="AB802" i="15"/>
  <c r="W802" i="15"/>
  <c r="V802" i="15"/>
  <c r="AC802" i="15" s="1"/>
  <c r="U802" i="15"/>
  <c r="T802" i="15"/>
  <c r="S802" i="15"/>
  <c r="R802" i="15"/>
  <c r="Y802" i="15" s="1"/>
  <c r="P802" i="15"/>
  <c r="O802" i="15"/>
  <c r="N802" i="15"/>
  <c r="AI802" i="15" s="1"/>
  <c r="M802" i="15"/>
  <c r="L802" i="15"/>
  <c r="K802" i="15"/>
  <c r="I802" i="15"/>
  <c r="H802" i="15"/>
  <c r="H800" i="15" s="1"/>
  <c r="G802" i="15"/>
  <c r="F802" i="15"/>
  <c r="E802" i="15"/>
  <c r="D802" i="15"/>
  <c r="AI801" i="15"/>
  <c r="AA801" i="15"/>
  <c r="W801" i="15"/>
  <c r="V801" i="15"/>
  <c r="U801" i="15"/>
  <c r="U800" i="15" s="1"/>
  <c r="T801" i="15"/>
  <c r="S801" i="15"/>
  <c r="R801" i="15"/>
  <c r="P801" i="15"/>
  <c r="O801" i="15"/>
  <c r="N801" i="15"/>
  <c r="M801" i="15"/>
  <c r="AH801" i="15" s="1"/>
  <c r="L801" i="15"/>
  <c r="K801" i="15"/>
  <c r="I801" i="15"/>
  <c r="I800" i="15" s="1"/>
  <c r="H801" i="15"/>
  <c r="G801" i="15"/>
  <c r="G800" i="15" s="1"/>
  <c r="F801" i="15"/>
  <c r="E801" i="15"/>
  <c r="E800" i="15" s="1"/>
  <c r="D801" i="15"/>
  <c r="C801" i="15"/>
  <c r="V800" i="15"/>
  <c r="R800" i="15"/>
  <c r="N800" i="15"/>
  <c r="AI800" i="15" s="1"/>
  <c r="F800" i="15"/>
  <c r="X799" i="15"/>
  <c r="AK798" i="15"/>
  <c r="AJ798" i="15"/>
  <c r="AI798" i="15"/>
  <c r="AH798" i="15"/>
  <c r="AG798" i="15"/>
  <c r="AF798" i="15"/>
  <c r="AD798" i="15"/>
  <c r="AC798" i="15"/>
  <c r="AB798" i="15"/>
  <c r="AA798" i="15"/>
  <c r="Z798" i="15"/>
  <c r="Y798" i="15"/>
  <c r="Q798" i="15"/>
  <c r="J798" i="15"/>
  <c r="C798" i="15"/>
  <c r="AK797" i="15"/>
  <c r="AJ797" i="15"/>
  <c r="AI797" i="15"/>
  <c r="AH797" i="15"/>
  <c r="AG797" i="15"/>
  <c r="AF797" i="15"/>
  <c r="AE797" i="15"/>
  <c r="AD797" i="15"/>
  <c r="AC797" i="15"/>
  <c r="AB797" i="15"/>
  <c r="AA797" i="15"/>
  <c r="Z797" i="15"/>
  <c r="Y797" i="15"/>
  <c r="Q797" i="15"/>
  <c r="X797" i="15" s="1"/>
  <c r="J797" i="15"/>
  <c r="C797" i="15"/>
  <c r="AK796" i="15"/>
  <c r="AJ796" i="15"/>
  <c r="AI796" i="15"/>
  <c r="AH796" i="15"/>
  <c r="AG796" i="15"/>
  <c r="AF796" i="15"/>
  <c r="AD796" i="15"/>
  <c r="AC796" i="15"/>
  <c r="AB796" i="15"/>
  <c r="AA796" i="15"/>
  <c r="Z796" i="15"/>
  <c r="Y796" i="15"/>
  <c r="X796" i="15"/>
  <c r="Q796" i="15"/>
  <c r="J796" i="15"/>
  <c r="AE796" i="15" s="1"/>
  <c r="C796" i="15"/>
  <c r="AK795" i="15"/>
  <c r="AJ795" i="15"/>
  <c r="AI795" i="15"/>
  <c r="AH795" i="15"/>
  <c r="AG795" i="15"/>
  <c r="AF795" i="15"/>
  <c r="AE795" i="15"/>
  <c r="AD795" i="15"/>
  <c r="AC795" i="15"/>
  <c r="AB795" i="15"/>
  <c r="AA795" i="15"/>
  <c r="Z795" i="15"/>
  <c r="Y795" i="15"/>
  <c r="Q795" i="15"/>
  <c r="X795" i="15" s="1"/>
  <c r="J795" i="15"/>
  <c r="C795" i="15"/>
  <c r="AK794" i="15"/>
  <c r="AJ794" i="15"/>
  <c r="AI794" i="15"/>
  <c r="AH794" i="15"/>
  <c r="AG794" i="15"/>
  <c r="AF794" i="15"/>
  <c r="AD794" i="15"/>
  <c r="AC794" i="15"/>
  <c r="AB794" i="15"/>
  <c r="AA794" i="15"/>
  <c r="Z794" i="15"/>
  <c r="Y794" i="15"/>
  <c r="Q794" i="15"/>
  <c r="J794" i="15"/>
  <c r="C794" i="15"/>
  <c r="AK793" i="15"/>
  <c r="AJ793" i="15"/>
  <c r="AI793" i="15"/>
  <c r="AH793" i="15"/>
  <c r="AG793" i="15"/>
  <c r="AF793" i="15"/>
  <c r="AE793" i="15"/>
  <c r="AD793" i="15"/>
  <c r="AC793" i="15"/>
  <c r="AB793" i="15"/>
  <c r="AA793" i="15"/>
  <c r="Z793" i="15"/>
  <c r="Y793" i="15"/>
  <c r="Q793" i="15"/>
  <c r="X793" i="15" s="1"/>
  <c r="J793" i="15"/>
  <c r="C793" i="15"/>
  <c r="AK792" i="15"/>
  <c r="AJ792" i="15"/>
  <c r="AI792" i="15"/>
  <c r="AH792" i="15"/>
  <c r="AG792" i="15"/>
  <c r="AF792" i="15"/>
  <c r="AD792" i="15"/>
  <c r="AC792" i="15"/>
  <c r="AB792" i="15"/>
  <c r="AA792" i="15"/>
  <c r="Z792" i="15"/>
  <c r="Y792" i="15"/>
  <c r="X792" i="15"/>
  <c r="Q792" i="15"/>
  <c r="J792" i="15"/>
  <c r="AE792" i="15" s="1"/>
  <c r="C792" i="15"/>
  <c r="AK791" i="15"/>
  <c r="AJ791" i="15"/>
  <c r="AI791" i="15"/>
  <c r="AH791" i="15"/>
  <c r="AG791" i="15"/>
  <c r="AF791" i="15"/>
  <c r="AD791" i="15"/>
  <c r="AC791" i="15"/>
  <c r="AB791" i="15"/>
  <c r="AA791" i="15"/>
  <c r="Z791" i="15"/>
  <c r="Y791" i="15"/>
  <c r="Q791" i="15"/>
  <c r="X791" i="15" s="1"/>
  <c r="J791" i="15"/>
  <c r="C791" i="15"/>
  <c r="AK790" i="15"/>
  <c r="AJ790" i="15"/>
  <c r="AI790" i="15"/>
  <c r="AH790" i="15"/>
  <c r="AG790" i="15"/>
  <c r="AF790" i="15"/>
  <c r="AD790" i="15"/>
  <c r="AC790" i="15"/>
  <c r="AB790" i="15"/>
  <c r="AA790" i="15"/>
  <c r="Z790" i="15"/>
  <c r="Y790" i="15"/>
  <c r="Q790" i="15"/>
  <c r="J790" i="15"/>
  <c r="C790" i="15"/>
  <c r="AK789" i="15"/>
  <c r="AJ789" i="15"/>
  <c r="AI789" i="15"/>
  <c r="AH789" i="15"/>
  <c r="AG789" i="15"/>
  <c r="AF789" i="15"/>
  <c r="AE789" i="15"/>
  <c r="AD789" i="15"/>
  <c r="AC789" i="15"/>
  <c r="AB789" i="15"/>
  <c r="AA789" i="15"/>
  <c r="Z789" i="15"/>
  <c r="Y789" i="15"/>
  <c r="Q789" i="15"/>
  <c r="X789" i="15" s="1"/>
  <c r="J789" i="15"/>
  <c r="C789" i="15"/>
  <c r="AK788" i="15"/>
  <c r="AJ788" i="15"/>
  <c r="AI788" i="15"/>
  <c r="AH788" i="15"/>
  <c r="AG788" i="15"/>
  <c r="AF788" i="15"/>
  <c r="AD788" i="15"/>
  <c r="AC788" i="15"/>
  <c r="AB788" i="15"/>
  <c r="AA788" i="15"/>
  <c r="Z788" i="15"/>
  <c r="Y788" i="15"/>
  <c r="X788" i="15"/>
  <c r="Q788" i="15"/>
  <c r="J788" i="15"/>
  <c r="AE788" i="15" s="1"/>
  <c r="C788" i="15"/>
  <c r="AK787" i="15"/>
  <c r="AJ787" i="15"/>
  <c r="AI787" i="15"/>
  <c r="AH787" i="15"/>
  <c r="AG787" i="15"/>
  <c r="AF787" i="15"/>
  <c r="AE787" i="15"/>
  <c r="AD787" i="15"/>
  <c r="AC787" i="15"/>
  <c r="AB787" i="15"/>
  <c r="AA787" i="15"/>
  <c r="Z787" i="15"/>
  <c r="Y787" i="15"/>
  <c r="Q787" i="15"/>
  <c r="X787" i="15" s="1"/>
  <c r="J787" i="15"/>
  <c r="C787" i="15"/>
  <c r="AK786" i="15"/>
  <c r="AJ786" i="15"/>
  <c r="AI786" i="15"/>
  <c r="AH786" i="15"/>
  <c r="AG786" i="15"/>
  <c r="AF786" i="15"/>
  <c r="AD786" i="15"/>
  <c r="AC786" i="15"/>
  <c r="AB786" i="15"/>
  <c r="AA786" i="15"/>
  <c r="Z786" i="15"/>
  <c r="Y786" i="15"/>
  <c r="Q786" i="15"/>
  <c r="J786" i="15"/>
  <c r="C786" i="15"/>
  <c r="AK785" i="15"/>
  <c r="AJ785" i="15"/>
  <c r="AI785" i="15"/>
  <c r="AH785" i="15"/>
  <c r="AG785" i="15"/>
  <c r="AF785" i="15"/>
  <c r="AE785" i="15"/>
  <c r="AD785" i="15"/>
  <c r="AC785" i="15"/>
  <c r="AB785" i="15"/>
  <c r="AA785" i="15"/>
  <c r="Z785" i="15"/>
  <c r="Y785" i="15"/>
  <c r="Q785" i="15"/>
  <c r="X785" i="15" s="1"/>
  <c r="J785" i="15"/>
  <c r="C785" i="15"/>
  <c r="AK784" i="15"/>
  <c r="AJ784" i="15"/>
  <c r="AI784" i="15"/>
  <c r="AH784" i="15"/>
  <c r="AG784" i="15"/>
  <c r="AF784" i="15"/>
  <c r="AD784" i="15"/>
  <c r="AC784" i="15"/>
  <c r="AB784" i="15"/>
  <c r="AA784" i="15"/>
  <c r="Z784" i="15"/>
  <c r="Y784" i="15"/>
  <c r="X784" i="15"/>
  <c r="Q784" i="15"/>
  <c r="J784" i="15"/>
  <c r="AE784" i="15" s="1"/>
  <c r="C784" i="15"/>
  <c r="AK783" i="15"/>
  <c r="AJ783" i="15"/>
  <c r="AI783" i="15"/>
  <c r="AH783" i="15"/>
  <c r="AG783" i="15"/>
  <c r="AF783" i="15"/>
  <c r="AD783" i="15"/>
  <c r="AC783" i="15"/>
  <c r="AB783" i="15"/>
  <c r="AA783" i="15"/>
  <c r="Z783" i="15"/>
  <c r="Y783" i="15"/>
  <c r="Q783" i="15"/>
  <c r="J783" i="15"/>
  <c r="C783" i="15"/>
  <c r="AK782" i="15"/>
  <c r="AJ782" i="15"/>
  <c r="AI782" i="15"/>
  <c r="AH782" i="15"/>
  <c r="AG782" i="15"/>
  <c r="AF782" i="15"/>
  <c r="AD782" i="15"/>
  <c r="AC782" i="15"/>
  <c r="AB782" i="15"/>
  <c r="AA782" i="15"/>
  <c r="Z782" i="15"/>
  <c r="Y782" i="15"/>
  <c r="Q782" i="15"/>
  <c r="J782" i="15"/>
  <c r="AE782" i="15" s="1"/>
  <c r="C782" i="15"/>
  <c r="AK781" i="15"/>
  <c r="AJ781" i="15"/>
  <c r="AI781" i="15"/>
  <c r="AH781" i="15"/>
  <c r="AG781" i="15"/>
  <c r="AF781" i="15"/>
  <c r="AE781" i="15"/>
  <c r="AD781" i="15"/>
  <c r="AC781" i="15"/>
  <c r="AB781" i="15"/>
  <c r="AA781" i="15"/>
  <c r="Z781" i="15"/>
  <c r="Y781" i="15"/>
  <c r="Q781" i="15"/>
  <c r="X781" i="15" s="1"/>
  <c r="J781" i="15"/>
  <c r="C781" i="15"/>
  <c r="AK780" i="15"/>
  <c r="AJ780" i="15"/>
  <c r="AI780" i="15"/>
  <c r="AH780" i="15"/>
  <c r="AG780" i="15"/>
  <c r="AF780" i="15"/>
  <c r="AD780" i="15"/>
  <c r="AC780" i="15"/>
  <c r="AB780" i="15"/>
  <c r="AA780" i="15"/>
  <c r="Z780" i="15"/>
  <c r="Y780" i="15"/>
  <c r="Q780" i="15"/>
  <c r="J780" i="15"/>
  <c r="AE780" i="15" s="1"/>
  <c r="C780" i="15"/>
  <c r="AK779" i="15"/>
  <c r="AJ779" i="15"/>
  <c r="AI779" i="15"/>
  <c r="AH779" i="15"/>
  <c r="AG779" i="15"/>
  <c r="AF779" i="15"/>
  <c r="AE779" i="15"/>
  <c r="AD779" i="15"/>
  <c r="AC779" i="15"/>
  <c r="AB779" i="15"/>
  <c r="AA779" i="15"/>
  <c r="Z779" i="15"/>
  <c r="Y779" i="15"/>
  <c r="Q779" i="15"/>
  <c r="X779" i="15" s="1"/>
  <c r="J779" i="15"/>
  <c r="C779" i="15"/>
  <c r="AK778" i="15"/>
  <c r="AJ778" i="15"/>
  <c r="AI778" i="15"/>
  <c r="AH778" i="15"/>
  <c r="AG778" i="15"/>
  <c r="AF778" i="15"/>
  <c r="AD778" i="15"/>
  <c r="AC778" i="15"/>
  <c r="AB778" i="15"/>
  <c r="AA778" i="15"/>
  <c r="Z778" i="15"/>
  <c r="Y778" i="15"/>
  <c r="Q778" i="15"/>
  <c r="J778" i="15"/>
  <c r="AE778" i="15" s="1"/>
  <c r="C778" i="15"/>
  <c r="AK777" i="15"/>
  <c r="AJ777" i="15"/>
  <c r="AI777" i="15"/>
  <c r="AH777" i="15"/>
  <c r="AG777" i="15"/>
  <c r="AF777" i="15"/>
  <c r="AE777" i="15"/>
  <c r="AD777" i="15"/>
  <c r="AC777" i="15"/>
  <c r="AB777" i="15"/>
  <c r="AA777" i="15"/>
  <c r="Z777" i="15"/>
  <c r="Y777" i="15"/>
  <c r="Q777" i="15"/>
  <c r="X777" i="15" s="1"/>
  <c r="J777" i="15"/>
  <c r="C777" i="15"/>
  <c r="AK776" i="15"/>
  <c r="AJ776" i="15"/>
  <c r="AI776" i="15"/>
  <c r="AH776" i="15"/>
  <c r="AG776" i="15"/>
  <c r="AF776" i="15"/>
  <c r="AD776" i="15"/>
  <c r="AC776" i="15"/>
  <c r="AB776" i="15"/>
  <c r="AA776" i="15"/>
  <c r="Z776" i="15"/>
  <c r="Y776" i="15"/>
  <c r="Q776" i="15"/>
  <c r="J776" i="15"/>
  <c r="AE776" i="15" s="1"/>
  <c r="C776" i="15"/>
  <c r="AK775" i="15"/>
  <c r="AJ775" i="15"/>
  <c r="AI775" i="15"/>
  <c r="AH775" i="15"/>
  <c r="AG775" i="15"/>
  <c r="AF775" i="15"/>
  <c r="AE775" i="15"/>
  <c r="AD775" i="15"/>
  <c r="AC775" i="15"/>
  <c r="AB775" i="15"/>
  <c r="AA775" i="15"/>
  <c r="Z775" i="15"/>
  <c r="Y775" i="15"/>
  <c r="Q775" i="15"/>
  <c r="X775" i="15" s="1"/>
  <c r="J775" i="15"/>
  <c r="C775" i="15"/>
  <c r="AK774" i="15"/>
  <c r="AJ774" i="15"/>
  <c r="AI774" i="15"/>
  <c r="AH774" i="15"/>
  <c r="AG774" i="15"/>
  <c r="AF774" i="15"/>
  <c r="AD774" i="15"/>
  <c r="AC774" i="15"/>
  <c r="AB774" i="15"/>
  <c r="AA774" i="15"/>
  <c r="Z774" i="15"/>
  <c r="Y774" i="15"/>
  <c r="Q774" i="15"/>
  <c r="J774" i="15"/>
  <c r="AE774" i="15" s="1"/>
  <c r="C774" i="15"/>
  <c r="AK773" i="15"/>
  <c r="AJ773" i="15"/>
  <c r="AI773" i="15"/>
  <c r="AH773" i="15"/>
  <c r="AG773" i="15"/>
  <c r="AF773" i="15"/>
  <c r="AE773" i="15"/>
  <c r="AD773" i="15"/>
  <c r="AC773" i="15"/>
  <c r="AB773" i="15"/>
  <c r="AA773" i="15"/>
  <c r="Z773" i="15"/>
  <c r="Y773" i="15"/>
  <c r="Q773" i="15"/>
  <c r="X773" i="15" s="1"/>
  <c r="J773" i="15"/>
  <c r="C773" i="15"/>
  <c r="AK772" i="15"/>
  <c r="AJ772" i="15"/>
  <c r="AI772" i="15"/>
  <c r="AH772" i="15"/>
  <c r="AG772" i="15"/>
  <c r="AF772" i="15"/>
  <c r="AD772" i="15"/>
  <c r="AC772" i="15"/>
  <c r="AB772" i="15"/>
  <c r="AA772" i="15"/>
  <c r="Z772" i="15"/>
  <c r="Y772" i="15"/>
  <c r="Q772" i="15"/>
  <c r="J772" i="15"/>
  <c r="AE772" i="15" s="1"/>
  <c r="C772" i="15"/>
  <c r="AK771" i="15"/>
  <c r="AJ771" i="15"/>
  <c r="AI771" i="15"/>
  <c r="AH771" i="15"/>
  <c r="AG771" i="15"/>
  <c r="AF771" i="15"/>
  <c r="AE771" i="15"/>
  <c r="AD771" i="15"/>
  <c r="AC771" i="15"/>
  <c r="AB771" i="15"/>
  <c r="AA771" i="15"/>
  <c r="Z771" i="15"/>
  <c r="Y771" i="15"/>
  <c r="Q771" i="15"/>
  <c r="X771" i="15" s="1"/>
  <c r="J771" i="15"/>
  <c r="C771" i="15"/>
  <c r="AK770" i="15"/>
  <c r="AJ770" i="15"/>
  <c r="AI770" i="15"/>
  <c r="AH770" i="15"/>
  <c r="AG770" i="15"/>
  <c r="AF770" i="15"/>
  <c r="AD770" i="15"/>
  <c r="AC770" i="15"/>
  <c r="AB770" i="15"/>
  <c r="AA770" i="15"/>
  <c r="Z770" i="15"/>
  <c r="Y770" i="15"/>
  <c r="Q770" i="15"/>
  <c r="J770" i="15"/>
  <c r="AE770" i="15" s="1"/>
  <c r="C770" i="15"/>
  <c r="AK769" i="15"/>
  <c r="AI769" i="15"/>
  <c r="AG769" i="15"/>
  <c r="AC769" i="15"/>
  <c r="Y769" i="15"/>
  <c r="W769" i="15"/>
  <c r="AD769" i="15" s="1"/>
  <c r="V769" i="15"/>
  <c r="U769" i="15"/>
  <c r="T769" i="15"/>
  <c r="S769" i="15"/>
  <c r="Z769" i="15" s="1"/>
  <c r="R769" i="15"/>
  <c r="Q769" i="15"/>
  <c r="P769" i="15"/>
  <c r="O769" i="15"/>
  <c r="AJ769" i="15" s="1"/>
  <c r="N769" i="15"/>
  <c r="M769" i="15"/>
  <c r="L769" i="15"/>
  <c r="K769" i="15"/>
  <c r="I769" i="15"/>
  <c r="H769" i="15"/>
  <c r="G769" i="15"/>
  <c r="F769" i="15"/>
  <c r="E769" i="15"/>
  <c r="D769" i="15"/>
  <c r="C769" i="15" s="1"/>
  <c r="AI768" i="15"/>
  <c r="AH768" i="15"/>
  <c r="AA768" i="15"/>
  <c r="W768" i="15"/>
  <c r="V768" i="15"/>
  <c r="AC768" i="15" s="1"/>
  <c r="U768" i="15"/>
  <c r="T768" i="15"/>
  <c r="T767" i="15" s="1"/>
  <c r="S768" i="15"/>
  <c r="R768" i="15"/>
  <c r="Y768" i="15" s="1"/>
  <c r="P768" i="15"/>
  <c r="AK768" i="15" s="1"/>
  <c r="O768" i="15"/>
  <c r="N768" i="15"/>
  <c r="AB768" i="15" s="1"/>
  <c r="M768" i="15"/>
  <c r="L768" i="15"/>
  <c r="AG768" i="15" s="1"/>
  <c r="K768" i="15"/>
  <c r="I768" i="15"/>
  <c r="H768" i="15"/>
  <c r="H767" i="15" s="1"/>
  <c r="G768" i="15"/>
  <c r="G767" i="15" s="1"/>
  <c r="F768" i="15"/>
  <c r="E768" i="15"/>
  <c r="D768" i="15"/>
  <c r="D767" i="15" s="1"/>
  <c r="C767" i="15" s="1"/>
  <c r="C768" i="15"/>
  <c r="V767" i="15"/>
  <c r="R767" i="15"/>
  <c r="N767" i="15"/>
  <c r="I767" i="15"/>
  <c r="F767" i="15"/>
  <c r="E767" i="15"/>
  <c r="X766" i="15"/>
  <c r="AK765" i="15"/>
  <c r="AJ765" i="15"/>
  <c r="AI765" i="15"/>
  <c r="AH765" i="15"/>
  <c r="AG765" i="15"/>
  <c r="AF765" i="15"/>
  <c r="AD765" i="15"/>
  <c r="AC765" i="15"/>
  <c r="AB765" i="15"/>
  <c r="AA765" i="15"/>
  <c r="Z765" i="15"/>
  <c r="Y765" i="15"/>
  <c r="Q765" i="15"/>
  <c r="J765" i="15"/>
  <c r="AE765" i="15" s="1"/>
  <c r="C765" i="15"/>
  <c r="AK764" i="15"/>
  <c r="AJ764" i="15"/>
  <c r="AI764" i="15"/>
  <c r="AH764" i="15"/>
  <c r="AG764" i="15"/>
  <c r="AF764" i="15"/>
  <c r="AE764" i="15"/>
  <c r="AD764" i="15"/>
  <c r="AC764" i="15"/>
  <c r="AB764" i="15"/>
  <c r="AA764" i="15"/>
  <c r="Z764" i="15"/>
  <c r="Y764" i="15"/>
  <c r="Q764" i="15"/>
  <c r="X764" i="15" s="1"/>
  <c r="J764" i="15"/>
  <c r="C764" i="15"/>
  <c r="AK763" i="15"/>
  <c r="AJ763" i="15"/>
  <c r="AI763" i="15"/>
  <c r="AH763" i="15"/>
  <c r="AG763" i="15"/>
  <c r="AF763" i="15"/>
  <c r="AE763" i="15"/>
  <c r="AD763" i="15"/>
  <c r="AC763" i="15"/>
  <c r="AB763" i="15"/>
  <c r="AA763" i="15"/>
  <c r="Z763" i="15"/>
  <c r="Y763" i="15"/>
  <c r="X763" i="15"/>
  <c r="Q763" i="15"/>
  <c r="J763" i="15"/>
  <c r="C763" i="15"/>
  <c r="AK762" i="15"/>
  <c r="AJ762" i="15"/>
  <c r="AI762" i="15"/>
  <c r="AH762" i="15"/>
  <c r="AG762" i="15"/>
  <c r="AF762" i="15"/>
  <c r="AD762" i="15"/>
  <c r="AC762" i="15"/>
  <c r="AB762" i="15"/>
  <c r="AA762" i="15"/>
  <c r="Z762" i="15"/>
  <c r="Y762" i="15"/>
  <c r="X762" i="15"/>
  <c r="Q762" i="15"/>
  <c r="J762" i="15"/>
  <c r="AE762" i="15" s="1"/>
  <c r="C762" i="15"/>
  <c r="AK761" i="15"/>
  <c r="AJ761" i="15"/>
  <c r="AI761" i="15"/>
  <c r="AH761" i="15"/>
  <c r="AG761" i="15"/>
  <c r="AF761" i="15"/>
  <c r="AD761" i="15"/>
  <c r="AC761" i="15"/>
  <c r="AB761" i="15"/>
  <c r="AA761" i="15"/>
  <c r="Z761" i="15"/>
  <c r="Y761" i="15"/>
  <c r="Q761" i="15"/>
  <c r="J761" i="15"/>
  <c r="AE761" i="15" s="1"/>
  <c r="C761" i="15"/>
  <c r="AK760" i="15"/>
  <c r="AJ760" i="15"/>
  <c r="AI760" i="15"/>
  <c r="AH760" i="15"/>
  <c r="AG760" i="15"/>
  <c r="AF760" i="15"/>
  <c r="AE760" i="15"/>
  <c r="AD760" i="15"/>
  <c r="AC760" i="15"/>
  <c r="AB760" i="15"/>
  <c r="AA760" i="15"/>
  <c r="Z760" i="15"/>
  <c r="Y760" i="15"/>
  <c r="Q760" i="15"/>
  <c r="X760" i="15" s="1"/>
  <c r="J760" i="15"/>
  <c r="C760" i="15"/>
  <c r="AK759" i="15"/>
  <c r="AJ759" i="15"/>
  <c r="AI759" i="15"/>
  <c r="AH759" i="15"/>
  <c r="AG759" i="15"/>
  <c r="AF759" i="15"/>
  <c r="AE759" i="15"/>
  <c r="AD759" i="15"/>
  <c r="AC759" i="15"/>
  <c r="AB759" i="15"/>
  <c r="AA759" i="15"/>
  <c r="Z759" i="15"/>
  <c r="Y759" i="15"/>
  <c r="X759" i="15"/>
  <c r="Q759" i="15"/>
  <c r="J759" i="15"/>
  <c r="C759" i="15"/>
  <c r="AK758" i="15"/>
  <c r="AJ758" i="15"/>
  <c r="AI758" i="15"/>
  <c r="AH758" i="15"/>
  <c r="AG758" i="15"/>
  <c r="AF758" i="15"/>
  <c r="AD758" i="15"/>
  <c r="AC758" i="15"/>
  <c r="AB758" i="15"/>
  <c r="AA758" i="15"/>
  <c r="Z758" i="15"/>
  <c r="Y758" i="15"/>
  <c r="X758" i="15"/>
  <c r="Q758" i="15"/>
  <c r="J758" i="15"/>
  <c r="AE758" i="15" s="1"/>
  <c r="C758" i="15"/>
  <c r="AK757" i="15"/>
  <c r="AJ757" i="15"/>
  <c r="AI757" i="15"/>
  <c r="AH757" i="15"/>
  <c r="AG757" i="15"/>
  <c r="AF757" i="15"/>
  <c r="AD757" i="15"/>
  <c r="AC757" i="15"/>
  <c r="AB757" i="15"/>
  <c r="AA757" i="15"/>
  <c r="Z757" i="15"/>
  <c r="Y757" i="15"/>
  <c r="Q757" i="15"/>
  <c r="J757" i="15"/>
  <c r="AE757" i="15" s="1"/>
  <c r="C757" i="15"/>
  <c r="AK756" i="15"/>
  <c r="AJ756" i="15"/>
  <c r="AI756" i="15"/>
  <c r="AH756" i="15"/>
  <c r="AG756" i="15"/>
  <c r="AF756" i="15"/>
  <c r="AE756" i="15"/>
  <c r="AD756" i="15"/>
  <c r="AC756" i="15"/>
  <c r="AB756" i="15"/>
  <c r="AA756" i="15"/>
  <c r="Z756" i="15"/>
  <c r="Y756" i="15"/>
  <c r="Q756" i="15"/>
  <c r="X756" i="15" s="1"/>
  <c r="J756" i="15"/>
  <c r="C756" i="15"/>
  <c r="AK755" i="15"/>
  <c r="AJ755" i="15"/>
  <c r="AI755" i="15"/>
  <c r="AH755" i="15"/>
  <c r="AG755" i="15"/>
  <c r="AF755" i="15"/>
  <c r="AE755" i="15"/>
  <c r="AD755" i="15"/>
  <c r="AC755" i="15"/>
  <c r="AB755" i="15"/>
  <c r="AA755" i="15"/>
  <c r="Z755" i="15"/>
  <c r="Y755" i="15"/>
  <c r="X755" i="15"/>
  <c r="Q755" i="15"/>
  <c r="J755" i="15"/>
  <c r="C755" i="15"/>
  <c r="AK754" i="15"/>
  <c r="AJ754" i="15"/>
  <c r="AI754" i="15"/>
  <c r="AH754" i="15"/>
  <c r="AG754" i="15"/>
  <c r="AF754" i="15"/>
  <c r="AD754" i="15"/>
  <c r="AC754" i="15"/>
  <c r="AB754" i="15"/>
  <c r="AA754" i="15"/>
  <c r="Z754" i="15"/>
  <c r="Y754" i="15"/>
  <c r="X754" i="15"/>
  <c r="Q754" i="15"/>
  <c r="J754" i="15"/>
  <c r="AE754" i="15" s="1"/>
  <c r="C754" i="15"/>
  <c r="AK753" i="15"/>
  <c r="AJ753" i="15"/>
  <c r="AI753" i="15"/>
  <c r="AH753" i="15"/>
  <c r="AG753" i="15"/>
  <c r="AF753" i="15"/>
  <c r="AD753" i="15"/>
  <c r="AC753" i="15"/>
  <c r="AB753" i="15"/>
  <c r="AA753" i="15"/>
  <c r="Z753" i="15"/>
  <c r="Y753" i="15"/>
  <c r="Q753" i="15"/>
  <c r="J753" i="15"/>
  <c r="AE753" i="15" s="1"/>
  <c r="C753" i="15"/>
  <c r="AK752" i="15"/>
  <c r="AJ752" i="15"/>
  <c r="AI752" i="15"/>
  <c r="AH752" i="15"/>
  <c r="AG752" i="15"/>
  <c r="AF752" i="15"/>
  <c r="AE752" i="15"/>
  <c r="AD752" i="15"/>
  <c r="AC752" i="15"/>
  <c r="AB752" i="15"/>
  <c r="AA752" i="15"/>
  <c r="Z752" i="15"/>
  <c r="Y752" i="15"/>
  <c r="Q752" i="15"/>
  <c r="X752" i="15" s="1"/>
  <c r="J752" i="15"/>
  <c r="C752" i="15"/>
  <c r="AK751" i="15"/>
  <c r="AJ751" i="15"/>
  <c r="AI751" i="15"/>
  <c r="AH751" i="15"/>
  <c r="AG751" i="15"/>
  <c r="AF751" i="15"/>
  <c r="AE751" i="15"/>
  <c r="AD751" i="15"/>
  <c r="AC751" i="15"/>
  <c r="AB751" i="15"/>
  <c r="AA751" i="15"/>
  <c r="Z751" i="15"/>
  <c r="Y751" i="15"/>
  <c r="X751" i="15"/>
  <c r="Q751" i="15"/>
  <c r="J751" i="15"/>
  <c r="C751" i="15"/>
  <c r="AK750" i="15"/>
  <c r="AJ750" i="15"/>
  <c r="AI750" i="15"/>
  <c r="AH750" i="15"/>
  <c r="AG750" i="15"/>
  <c r="AF750" i="15"/>
  <c r="AD750" i="15"/>
  <c r="AC750" i="15"/>
  <c r="AB750" i="15"/>
  <c r="AA750" i="15"/>
  <c r="Z750" i="15"/>
  <c r="Y750" i="15"/>
  <c r="X750" i="15"/>
  <c r="Q750" i="15"/>
  <c r="J750" i="15"/>
  <c r="AE750" i="15" s="1"/>
  <c r="C750" i="15"/>
  <c r="AK749" i="15"/>
  <c r="AJ749" i="15"/>
  <c r="AI749" i="15"/>
  <c r="AH749" i="15"/>
  <c r="AG749" i="15"/>
  <c r="AF749" i="15"/>
  <c r="AD749" i="15"/>
  <c r="AC749" i="15"/>
  <c r="AB749" i="15"/>
  <c r="AA749" i="15"/>
  <c r="Z749" i="15"/>
  <c r="Y749" i="15"/>
  <c r="Q749" i="15"/>
  <c r="J749" i="15"/>
  <c r="AE749" i="15" s="1"/>
  <c r="C749" i="15"/>
  <c r="AK748" i="15"/>
  <c r="AJ748" i="15"/>
  <c r="AI748" i="15"/>
  <c r="AH748" i="15"/>
  <c r="AG748" i="15"/>
  <c r="AF748" i="15"/>
  <c r="AE748" i="15"/>
  <c r="AD748" i="15"/>
  <c r="AC748" i="15"/>
  <c r="AB748" i="15"/>
  <c r="AA748" i="15"/>
  <c r="Z748" i="15"/>
  <c r="Y748" i="15"/>
  <c r="Q748" i="15"/>
  <c r="X748" i="15" s="1"/>
  <c r="J748" i="15"/>
  <c r="C748" i="15"/>
  <c r="AK747" i="15"/>
  <c r="AJ747" i="15"/>
  <c r="AI747" i="15"/>
  <c r="AH747" i="15"/>
  <c r="AG747" i="15"/>
  <c r="AF747" i="15"/>
  <c r="AE747" i="15"/>
  <c r="AD747" i="15"/>
  <c r="AC747" i="15"/>
  <c r="AB747" i="15"/>
  <c r="AA747" i="15"/>
  <c r="Z747" i="15"/>
  <c r="Y747" i="15"/>
  <c r="X747" i="15"/>
  <c r="Q747" i="15"/>
  <c r="J747" i="15"/>
  <c r="C747" i="15"/>
  <c r="AK746" i="15"/>
  <c r="AJ746" i="15"/>
  <c r="AI746" i="15"/>
  <c r="AH746" i="15"/>
  <c r="AG746" i="15"/>
  <c r="AF746" i="15"/>
  <c r="AD746" i="15"/>
  <c r="AC746" i="15"/>
  <c r="AB746" i="15"/>
  <c r="AA746" i="15"/>
  <c r="Z746" i="15"/>
  <c r="Y746" i="15"/>
  <c r="X746" i="15"/>
  <c r="Q746" i="15"/>
  <c r="J746" i="15"/>
  <c r="AE746" i="15" s="1"/>
  <c r="C746" i="15"/>
  <c r="AK745" i="15"/>
  <c r="AJ745" i="15"/>
  <c r="AI745" i="15"/>
  <c r="AH745" i="15"/>
  <c r="AG745" i="15"/>
  <c r="AF745" i="15"/>
  <c r="AD745" i="15"/>
  <c r="AC745" i="15"/>
  <c r="AB745" i="15"/>
  <c r="AA745" i="15"/>
  <c r="Z745" i="15"/>
  <c r="Y745" i="15"/>
  <c r="Q745" i="15"/>
  <c r="J745" i="15"/>
  <c r="AE745" i="15" s="1"/>
  <c r="C745" i="15"/>
  <c r="AK744" i="15"/>
  <c r="AJ744" i="15"/>
  <c r="AI744" i="15"/>
  <c r="AH744" i="15"/>
  <c r="AG744" i="15"/>
  <c r="AF744" i="15"/>
  <c r="AE744" i="15"/>
  <c r="AD744" i="15"/>
  <c r="AC744" i="15"/>
  <c r="AB744" i="15"/>
  <c r="AA744" i="15"/>
  <c r="Z744" i="15"/>
  <c r="Y744" i="15"/>
  <c r="Q744" i="15"/>
  <c r="X744" i="15" s="1"/>
  <c r="J744" i="15"/>
  <c r="C744" i="15"/>
  <c r="AK743" i="15"/>
  <c r="AJ743" i="15"/>
  <c r="AI743" i="15"/>
  <c r="AH743" i="15"/>
  <c r="AG743" i="15"/>
  <c r="AF743" i="15"/>
  <c r="AE743" i="15"/>
  <c r="AD743" i="15"/>
  <c r="AC743" i="15"/>
  <c r="AB743" i="15"/>
  <c r="AA743" i="15"/>
  <c r="Z743" i="15"/>
  <c r="Y743" i="15"/>
  <c r="X743" i="15"/>
  <c r="Q743" i="15"/>
  <c r="J743" i="15"/>
  <c r="C743" i="15"/>
  <c r="AK742" i="15"/>
  <c r="AJ742" i="15"/>
  <c r="AI742" i="15"/>
  <c r="AH742" i="15"/>
  <c r="AG742" i="15"/>
  <c r="AF742" i="15"/>
  <c r="AD742" i="15"/>
  <c r="AC742" i="15"/>
  <c r="AB742" i="15"/>
  <c r="AA742" i="15"/>
  <c r="Z742" i="15"/>
  <c r="Y742" i="15"/>
  <c r="X742" i="15"/>
  <c r="Q742" i="15"/>
  <c r="J742" i="15"/>
  <c r="AE742" i="15" s="1"/>
  <c r="C742" i="15"/>
  <c r="AK741" i="15"/>
  <c r="AJ741" i="15"/>
  <c r="AI741" i="15"/>
  <c r="AH741" i="15"/>
  <c r="AG741" i="15"/>
  <c r="AF741" i="15"/>
  <c r="AD741" i="15"/>
  <c r="AC741" i="15"/>
  <c r="AB741" i="15"/>
  <c r="AA741" i="15"/>
  <c r="Z741" i="15"/>
  <c r="Y741" i="15"/>
  <c r="Q741" i="15"/>
  <c r="X741" i="15" s="1"/>
  <c r="J741" i="15"/>
  <c r="AE741" i="15" s="1"/>
  <c r="C741" i="15"/>
  <c r="AK740" i="15"/>
  <c r="AJ740" i="15"/>
  <c r="AI740" i="15"/>
  <c r="AH740" i="15"/>
  <c r="AG740" i="15"/>
  <c r="AF740" i="15"/>
  <c r="AE740" i="15"/>
  <c r="AD740" i="15"/>
  <c r="AC740" i="15"/>
  <c r="AB740" i="15"/>
  <c r="AA740" i="15"/>
  <c r="Z740" i="15"/>
  <c r="Y740" i="15"/>
  <c r="Q740" i="15"/>
  <c r="X740" i="15" s="1"/>
  <c r="J740" i="15"/>
  <c r="C740" i="15"/>
  <c r="AJ739" i="15"/>
  <c r="AI739" i="15"/>
  <c r="AF739" i="15"/>
  <c r="AB739" i="15"/>
  <c r="W739" i="15"/>
  <c r="AD739" i="15" s="1"/>
  <c r="V739" i="15"/>
  <c r="U739" i="15"/>
  <c r="T739" i="15"/>
  <c r="AA739" i="15" s="1"/>
  <c r="S739" i="15"/>
  <c r="Z739" i="15" s="1"/>
  <c r="R739" i="15"/>
  <c r="P739" i="15"/>
  <c r="AK739" i="15" s="1"/>
  <c r="O739" i="15"/>
  <c r="AC739" i="15" s="1"/>
  <c r="N739" i="15"/>
  <c r="M739" i="15"/>
  <c r="AH739" i="15" s="1"/>
  <c r="L739" i="15"/>
  <c r="AG739" i="15" s="1"/>
  <c r="K739" i="15"/>
  <c r="J739" i="15" s="1"/>
  <c r="I739" i="15"/>
  <c r="H739" i="15"/>
  <c r="G739" i="15"/>
  <c r="F739" i="15"/>
  <c r="E739" i="15"/>
  <c r="D739" i="15"/>
  <c r="C739" i="15" s="1"/>
  <c r="AI738" i="15"/>
  <c r="AH738" i="15"/>
  <c r="AA738" i="15"/>
  <c r="W738" i="15"/>
  <c r="V738" i="15"/>
  <c r="AC738" i="15" s="1"/>
  <c r="U738" i="15"/>
  <c r="T738" i="15"/>
  <c r="S738" i="15"/>
  <c r="R738" i="15"/>
  <c r="Y738" i="15" s="1"/>
  <c r="P738" i="15"/>
  <c r="AK738" i="15" s="1"/>
  <c r="O738" i="15"/>
  <c r="N738" i="15"/>
  <c r="AB738" i="15" s="1"/>
  <c r="M738" i="15"/>
  <c r="L738" i="15"/>
  <c r="AG738" i="15" s="1"/>
  <c r="K738" i="15"/>
  <c r="I738" i="15"/>
  <c r="H738" i="15"/>
  <c r="H737" i="15" s="1"/>
  <c r="G738" i="15"/>
  <c r="G737" i="15" s="1"/>
  <c r="F738" i="15"/>
  <c r="E738" i="15"/>
  <c r="D738" i="15"/>
  <c r="D737" i="15" s="1"/>
  <c r="C738" i="15"/>
  <c r="AH737" i="15"/>
  <c r="V737" i="15"/>
  <c r="U737" i="15"/>
  <c r="R737" i="15"/>
  <c r="N737" i="15"/>
  <c r="AI737" i="15" s="1"/>
  <c r="M737" i="15"/>
  <c r="I737" i="15"/>
  <c r="F737" i="15"/>
  <c r="E737" i="15"/>
  <c r="X736" i="15"/>
  <c r="AK735" i="15"/>
  <c r="AJ735" i="15"/>
  <c r="AI735" i="15"/>
  <c r="AH735" i="15"/>
  <c r="AG735" i="15"/>
  <c r="AF735" i="15"/>
  <c r="AD735" i="15"/>
  <c r="AC735" i="15"/>
  <c r="AB735" i="15"/>
  <c r="AA735" i="15"/>
  <c r="Z735" i="15"/>
  <c r="Y735" i="15"/>
  <c r="Q735" i="15"/>
  <c r="J735" i="15"/>
  <c r="AE735" i="15" s="1"/>
  <c r="C735" i="15"/>
  <c r="AK734" i="15"/>
  <c r="AJ734" i="15"/>
  <c r="AI734" i="15"/>
  <c r="AH734" i="15"/>
  <c r="AG734" i="15"/>
  <c r="AF734" i="15"/>
  <c r="AE734" i="15"/>
  <c r="AD734" i="15"/>
  <c r="AC734" i="15"/>
  <c r="AB734" i="15"/>
  <c r="AA734" i="15"/>
  <c r="Z734" i="15"/>
  <c r="Y734" i="15"/>
  <c r="Q734" i="15"/>
  <c r="X734" i="15" s="1"/>
  <c r="J734" i="15"/>
  <c r="C734" i="15"/>
  <c r="AK733" i="15"/>
  <c r="AJ733" i="15"/>
  <c r="AI733" i="15"/>
  <c r="AH733" i="15"/>
  <c r="AG733" i="15"/>
  <c r="AF733" i="15"/>
  <c r="AE733" i="15"/>
  <c r="AD733" i="15"/>
  <c r="AC733" i="15"/>
  <c r="AB733" i="15"/>
  <c r="AA733" i="15"/>
  <c r="Z733" i="15"/>
  <c r="Y733" i="15"/>
  <c r="X733" i="15"/>
  <c r="Q733" i="15"/>
  <c r="J733" i="15"/>
  <c r="C733" i="15"/>
  <c r="AK732" i="15"/>
  <c r="AJ732" i="15"/>
  <c r="AI732" i="15"/>
  <c r="AH732" i="15"/>
  <c r="AG732" i="15"/>
  <c r="AF732" i="15"/>
  <c r="AD732" i="15"/>
  <c r="AC732" i="15"/>
  <c r="AB732" i="15"/>
  <c r="AA732" i="15"/>
  <c r="Z732" i="15"/>
  <c r="Y732" i="15"/>
  <c r="X732" i="15"/>
  <c r="Q732" i="15"/>
  <c r="J732" i="15"/>
  <c r="AE732" i="15" s="1"/>
  <c r="C732" i="15"/>
  <c r="AK731" i="15"/>
  <c r="AJ731" i="15"/>
  <c r="AI731" i="15"/>
  <c r="AH731" i="15"/>
  <c r="AG731" i="15"/>
  <c r="AF731" i="15"/>
  <c r="AD731" i="15"/>
  <c r="AC731" i="15"/>
  <c r="AB731" i="15"/>
  <c r="AA731" i="15"/>
  <c r="Z731" i="15"/>
  <c r="Y731" i="15"/>
  <c r="Q731" i="15"/>
  <c r="J731" i="15"/>
  <c r="AE731" i="15" s="1"/>
  <c r="C731" i="15"/>
  <c r="AK730" i="15"/>
  <c r="AJ730" i="15"/>
  <c r="AI730" i="15"/>
  <c r="AH730" i="15"/>
  <c r="AG730" i="15"/>
  <c r="AF730" i="15"/>
  <c r="AE730" i="15"/>
  <c r="AD730" i="15"/>
  <c r="AC730" i="15"/>
  <c r="AB730" i="15"/>
  <c r="AA730" i="15"/>
  <c r="Z730" i="15"/>
  <c r="Y730" i="15"/>
  <c r="Q730" i="15"/>
  <c r="X730" i="15" s="1"/>
  <c r="J730" i="15"/>
  <c r="C730" i="15"/>
  <c r="AK729" i="15"/>
  <c r="AJ729" i="15"/>
  <c r="AI729" i="15"/>
  <c r="AH729" i="15"/>
  <c r="AG729" i="15"/>
  <c r="AF729" i="15"/>
  <c r="AE729" i="15"/>
  <c r="AD729" i="15"/>
  <c r="AC729" i="15"/>
  <c r="AB729" i="15"/>
  <c r="AA729" i="15"/>
  <c r="Z729" i="15"/>
  <c r="Y729" i="15"/>
  <c r="X729" i="15"/>
  <c r="Q729" i="15"/>
  <c r="J729" i="15"/>
  <c r="C729" i="15"/>
  <c r="AK728" i="15"/>
  <c r="AJ728" i="15"/>
  <c r="AI728" i="15"/>
  <c r="AH728" i="15"/>
  <c r="AG728" i="15"/>
  <c r="AF728" i="15"/>
  <c r="AD728" i="15"/>
  <c r="AC728" i="15"/>
  <c r="AB728" i="15"/>
  <c r="AA728" i="15"/>
  <c r="Z728" i="15"/>
  <c r="Y728" i="15"/>
  <c r="X728" i="15"/>
  <c r="Q728" i="15"/>
  <c r="J728" i="15"/>
  <c r="AE728" i="15" s="1"/>
  <c r="C728" i="15"/>
  <c r="AK727" i="15"/>
  <c r="AJ727" i="15"/>
  <c r="AI727" i="15"/>
  <c r="AH727" i="15"/>
  <c r="AG727" i="15"/>
  <c r="AF727" i="15"/>
  <c r="AD727" i="15"/>
  <c r="AC727" i="15"/>
  <c r="AB727" i="15"/>
  <c r="AA727" i="15"/>
  <c r="Z727" i="15"/>
  <c r="Y727" i="15"/>
  <c r="Q727" i="15"/>
  <c r="J727" i="15"/>
  <c r="AE727" i="15" s="1"/>
  <c r="C727" i="15"/>
  <c r="AK726" i="15"/>
  <c r="AJ726" i="15"/>
  <c r="AI726" i="15"/>
  <c r="AH726" i="15"/>
  <c r="AG726" i="15"/>
  <c r="AF726" i="15"/>
  <c r="AE726" i="15"/>
  <c r="AD726" i="15"/>
  <c r="AC726" i="15"/>
  <c r="AB726" i="15"/>
  <c r="AA726" i="15"/>
  <c r="Z726" i="15"/>
  <c r="Y726" i="15"/>
  <c r="Q726" i="15"/>
  <c r="X726" i="15" s="1"/>
  <c r="J726" i="15"/>
  <c r="C726" i="15"/>
  <c r="AK725" i="15"/>
  <c r="AJ725" i="15"/>
  <c r="AI725" i="15"/>
  <c r="AH725" i="15"/>
  <c r="AG725" i="15"/>
  <c r="AF725" i="15"/>
  <c r="AE725" i="15"/>
  <c r="AD725" i="15"/>
  <c r="AC725" i="15"/>
  <c r="AB725" i="15"/>
  <c r="AA725" i="15"/>
  <c r="Z725" i="15"/>
  <c r="Y725" i="15"/>
  <c r="X725" i="15"/>
  <c r="Q725" i="15"/>
  <c r="J725" i="15"/>
  <c r="C725" i="15"/>
  <c r="AK724" i="15"/>
  <c r="AJ724" i="15"/>
  <c r="AI724" i="15"/>
  <c r="AH724" i="15"/>
  <c r="AG724" i="15"/>
  <c r="AF724" i="15"/>
  <c r="AD724" i="15"/>
  <c r="AC724" i="15"/>
  <c r="AB724" i="15"/>
  <c r="AA724" i="15"/>
  <c r="Z724" i="15"/>
  <c r="Y724" i="15"/>
  <c r="X724" i="15"/>
  <c r="Q724" i="15"/>
  <c r="J724" i="15"/>
  <c r="AE724" i="15" s="1"/>
  <c r="C724" i="15"/>
  <c r="AK723" i="15"/>
  <c r="AJ723" i="15"/>
  <c r="AI723" i="15"/>
  <c r="AH723" i="15"/>
  <c r="AG723" i="15"/>
  <c r="AF723" i="15"/>
  <c r="AD723" i="15"/>
  <c r="AC723" i="15"/>
  <c r="AB723" i="15"/>
  <c r="AA723" i="15"/>
  <c r="Z723" i="15"/>
  <c r="Y723" i="15"/>
  <c r="Q723" i="15"/>
  <c r="J723" i="15"/>
  <c r="AE723" i="15" s="1"/>
  <c r="C723" i="15"/>
  <c r="AK722" i="15"/>
  <c r="AJ722" i="15"/>
  <c r="AI722" i="15"/>
  <c r="AH722" i="15"/>
  <c r="AG722" i="15"/>
  <c r="AF722" i="15"/>
  <c r="AE722" i="15"/>
  <c r="AD722" i="15"/>
  <c r="AC722" i="15"/>
  <c r="AB722" i="15"/>
  <c r="AA722" i="15"/>
  <c r="Z722" i="15"/>
  <c r="Y722" i="15"/>
  <c r="Q722" i="15"/>
  <c r="X722" i="15" s="1"/>
  <c r="J722" i="15"/>
  <c r="C722" i="15"/>
  <c r="AK721" i="15"/>
  <c r="AJ721" i="15"/>
  <c r="AI721" i="15"/>
  <c r="AH721" i="15"/>
  <c r="AG721" i="15"/>
  <c r="AF721" i="15"/>
  <c r="AE721" i="15"/>
  <c r="AD721" i="15"/>
  <c r="AC721" i="15"/>
  <c r="AB721" i="15"/>
  <c r="AA721" i="15"/>
  <c r="Z721" i="15"/>
  <c r="Y721" i="15"/>
  <c r="X721" i="15"/>
  <c r="Q721" i="15"/>
  <c r="J721" i="15"/>
  <c r="C721" i="15"/>
  <c r="AK720" i="15"/>
  <c r="AJ720" i="15"/>
  <c r="AI720" i="15"/>
  <c r="AH720" i="15"/>
  <c r="AG720" i="15"/>
  <c r="AF720" i="15"/>
  <c r="AD720" i="15"/>
  <c r="AC720" i="15"/>
  <c r="AB720" i="15"/>
  <c r="AA720" i="15"/>
  <c r="Z720" i="15"/>
  <c r="Y720" i="15"/>
  <c r="X720" i="15"/>
  <c r="Q720" i="15"/>
  <c r="J720" i="15"/>
  <c r="AE720" i="15" s="1"/>
  <c r="C720" i="15"/>
  <c r="AK719" i="15"/>
  <c r="AJ719" i="15"/>
  <c r="AI719" i="15"/>
  <c r="AH719" i="15"/>
  <c r="AG719" i="15"/>
  <c r="AF719" i="15"/>
  <c r="AD719" i="15"/>
  <c r="AC719" i="15"/>
  <c r="AB719" i="15"/>
  <c r="AA719" i="15"/>
  <c r="Z719" i="15"/>
  <c r="Y719" i="15"/>
  <c r="Q719" i="15"/>
  <c r="J719" i="15"/>
  <c r="AE719" i="15" s="1"/>
  <c r="C719" i="15"/>
  <c r="AK718" i="15"/>
  <c r="AJ718" i="15"/>
  <c r="AI718" i="15"/>
  <c r="AH718" i="15"/>
  <c r="AG718" i="15"/>
  <c r="AF718" i="15"/>
  <c r="AE718" i="15"/>
  <c r="AD718" i="15"/>
  <c r="AC718" i="15"/>
  <c r="AB718" i="15"/>
  <c r="AA718" i="15"/>
  <c r="Z718" i="15"/>
  <c r="Y718" i="15"/>
  <c r="Q718" i="15"/>
  <c r="X718" i="15" s="1"/>
  <c r="J718" i="15"/>
  <c r="C718" i="15"/>
  <c r="AK717" i="15"/>
  <c r="AJ717" i="15"/>
  <c r="AI717" i="15"/>
  <c r="AH717" i="15"/>
  <c r="AG717" i="15"/>
  <c r="AF717" i="15"/>
  <c r="AE717" i="15"/>
  <c r="AD717" i="15"/>
  <c r="AC717" i="15"/>
  <c r="AB717" i="15"/>
  <c r="AA717" i="15"/>
  <c r="Z717" i="15"/>
  <c r="Y717" i="15"/>
  <c r="X717" i="15"/>
  <c r="Q717" i="15"/>
  <c r="J717" i="15"/>
  <c r="C717" i="15"/>
  <c r="AK716" i="15"/>
  <c r="AJ716" i="15"/>
  <c r="AI716" i="15"/>
  <c r="AH716" i="15"/>
  <c r="AG716" i="15"/>
  <c r="AF716" i="15"/>
  <c r="AD716" i="15"/>
  <c r="AC716" i="15"/>
  <c r="AB716" i="15"/>
  <c r="AA716" i="15"/>
  <c r="Z716" i="15"/>
  <c r="Y716" i="15"/>
  <c r="X716" i="15"/>
  <c r="Q716" i="15"/>
  <c r="J716" i="15"/>
  <c r="AE716" i="15" s="1"/>
  <c r="C716" i="15"/>
  <c r="AK715" i="15"/>
  <c r="AJ715" i="15"/>
  <c r="AI715" i="15"/>
  <c r="AH715" i="15"/>
  <c r="AG715" i="15"/>
  <c r="AF715" i="15"/>
  <c r="AD715" i="15"/>
  <c r="AC715" i="15"/>
  <c r="AB715" i="15"/>
  <c r="AA715" i="15"/>
  <c r="Z715" i="15"/>
  <c r="Y715" i="15"/>
  <c r="Q715" i="15"/>
  <c r="J715" i="15"/>
  <c r="AE715" i="15" s="1"/>
  <c r="C715" i="15"/>
  <c r="AK714" i="15"/>
  <c r="AJ714" i="15"/>
  <c r="AI714" i="15"/>
  <c r="AH714" i="15"/>
  <c r="AG714" i="15"/>
  <c r="AF714" i="15"/>
  <c r="AE714" i="15"/>
  <c r="AD714" i="15"/>
  <c r="AC714" i="15"/>
  <c r="AB714" i="15"/>
  <c r="AA714" i="15"/>
  <c r="Z714" i="15"/>
  <c r="Y714" i="15"/>
  <c r="Q714" i="15"/>
  <c r="X714" i="15" s="1"/>
  <c r="J714" i="15"/>
  <c r="C714" i="15"/>
  <c r="AK713" i="15"/>
  <c r="AJ713" i="15"/>
  <c r="AI713" i="15"/>
  <c r="AH713" i="15"/>
  <c r="AG713" i="15"/>
  <c r="AF713" i="15"/>
  <c r="AE713" i="15"/>
  <c r="AD713" i="15"/>
  <c r="AC713" i="15"/>
  <c r="AB713" i="15"/>
  <c r="AA713" i="15"/>
  <c r="Z713" i="15"/>
  <c r="Y713" i="15"/>
  <c r="X713" i="15"/>
  <c r="Q713" i="15"/>
  <c r="J713" i="15"/>
  <c r="C713" i="15"/>
  <c r="AK712" i="15"/>
  <c r="AJ712" i="15"/>
  <c r="AI712" i="15"/>
  <c r="AH712" i="15"/>
  <c r="AG712" i="15"/>
  <c r="AF712" i="15"/>
  <c r="AD712" i="15"/>
  <c r="AC712" i="15"/>
  <c r="AB712" i="15"/>
  <c r="AA712" i="15"/>
  <c r="Z712" i="15"/>
  <c r="Y712" i="15"/>
  <c r="X712" i="15"/>
  <c r="Q712" i="15"/>
  <c r="J712" i="15"/>
  <c r="AE712" i="15" s="1"/>
  <c r="C712" i="15"/>
  <c r="AK711" i="15"/>
  <c r="AJ711" i="15"/>
  <c r="AI711" i="15"/>
  <c r="AH711" i="15"/>
  <c r="AG711" i="15"/>
  <c r="AF711" i="15"/>
  <c r="AD711" i="15"/>
  <c r="AC711" i="15"/>
  <c r="AB711" i="15"/>
  <c r="AA711" i="15"/>
  <c r="Z711" i="15"/>
  <c r="Y711" i="15"/>
  <c r="Q711" i="15"/>
  <c r="J711" i="15"/>
  <c r="AE711" i="15" s="1"/>
  <c r="C711" i="15"/>
  <c r="AK710" i="15"/>
  <c r="AJ710" i="15"/>
  <c r="AI710" i="15"/>
  <c r="AH710" i="15"/>
  <c r="AG710" i="15"/>
  <c r="AF710" i="15"/>
  <c r="AE710" i="15"/>
  <c r="AD710" i="15"/>
  <c r="AC710" i="15"/>
  <c r="AB710" i="15"/>
  <c r="AA710" i="15"/>
  <c r="Z710" i="15"/>
  <c r="Y710" i="15"/>
  <c r="Q710" i="15"/>
  <c r="X710" i="15" s="1"/>
  <c r="J710" i="15"/>
  <c r="C710" i="15"/>
  <c r="AK709" i="15"/>
  <c r="AJ709" i="15"/>
  <c r="AI709" i="15"/>
  <c r="AH709" i="15"/>
  <c r="AG709" i="15"/>
  <c r="AF709" i="15"/>
  <c r="AE709" i="15"/>
  <c r="AD709" i="15"/>
  <c r="AC709" i="15"/>
  <c r="AB709" i="15"/>
  <c r="AA709" i="15"/>
  <c r="Z709" i="15"/>
  <c r="Y709" i="15"/>
  <c r="X709" i="15"/>
  <c r="Q709" i="15"/>
  <c r="J709" i="15"/>
  <c r="C709" i="15"/>
  <c r="AK708" i="15"/>
  <c r="AJ708" i="15"/>
  <c r="AI708" i="15"/>
  <c r="AH708" i="15"/>
  <c r="AG708" i="15"/>
  <c r="AF708" i="15"/>
  <c r="AD708" i="15"/>
  <c r="AC708" i="15"/>
  <c r="AB708" i="15"/>
  <c r="AA708" i="15"/>
  <c r="Z708" i="15"/>
  <c r="Y708" i="15"/>
  <c r="X708" i="15"/>
  <c r="Q708" i="15"/>
  <c r="J708" i="15"/>
  <c r="AE708" i="15" s="1"/>
  <c r="C708" i="15"/>
  <c r="AK707" i="15"/>
  <c r="AJ707" i="15"/>
  <c r="AI707" i="15"/>
  <c r="AH707" i="15"/>
  <c r="AG707" i="15"/>
  <c r="AF707" i="15"/>
  <c r="AD707" i="15"/>
  <c r="AC707" i="15"/>
  <c r="AB707" i="15"/>
  <c r="AA707" i="15"/>
  <c r="Z707" i="15"/>
  <c r="Y707" i="15"/>
  <c r="Q707" i="15"/>
  <c r="J707" i="15"/>
  <c r="AE707" i="15" s="1"/>
  <c r="C707" i="15"/>
  <c r="AK706" i="15"/>
  <c r="AJ706" i="15"/>
  <c r="AI706" i="15"/>
  <c r="AH706" i="15"/>
  <c r="AG706" i="15"/>
  <c r="AF706" i="15"/>
  <c r="AE706" i="15"/>
  <c r="AD706" i="15"/>
  <c r="AC706" i="15"/>
  <c r="AB706" i="15"/>
  <c r="AA706" i="15"/>
  <c r="Z706" i="15"/>
  <c r="Y706" i="15"/>
  <c r="Q706" i="15"/>
  <c r="X706" i="15" s="1"/>
  <c r="J706" i="15"/>
  <c r="C706" i="15"/>
  <c r="AK705" i="15"/>
  <c r="AJ705" i="15"/>
  <c r="AI705" i="15"/>
  <c r="AH705" i="15"/>
  <c r="AG705" i="15"/>
  <c r="AF705" i="15"/>
  <c r="AE705" i="15"/>
  <c r="AD705" i="15"/>
  <c r="AC705" i="15"/>
  <c r="AB705" i="15"/>
  <c r="AA705" i="15"/>
  <c r="Z705" i="15"/>
  <c r="Y705" i="15"/>
  <c r="X705" i="15"/>
  <c r="Q705" i="15"/>
  <c r="J705" i="15"/>
  <c r="C705" i="15"/>
  <c r="AK704" i="15"/>
  <c r="AJ704" i="15"/>
  <c r="AI704" i="15"/>
  <c r="AH704" i="15"/>
  <c r="AG704" i="15"/>
  <c r="AF704" i="15"/>
  <c r="AD704" i="15"/>
  <c r="AC704" i="15"/>
  <c r="AB704" i="15"/>
  <c r="AA704" i="15"/>
  <c r="Z704" i="15"/>
  <c r="Y704" i="15"/>
  <c r="X704" i="15"/>
  <c r="Q704" i="15"/>
  <c r="J704" i="15"/>
  <c r="AE704" i="15" s="1"/>
  <c r="C704" i="15"/>
  <c r="AK703" i="15"/>
  <c r="AJ703" i="15"/>
  <c r="AI703" i="15"/>
  <c r="AH703" i="15"/>
  <c r="AG703" i="15"/>
  <c r="AF703" i="15"/>
  <c r="AD703" i="15"/>
  <c r="AC703" i="15"/>
  <c r="AB703" i="15"/>
  <c r="AA703" i="15"/>
  <c r="Z703" i="15"/>
  <c r="Y703" i="15"/>
  <c r="Q703" i="15"/>
  <c r="J703" i="15"/>
  <c r="AE703" i="15" s="1"/>
  <c r="C703" i="15"/>
  <c r="AK702" i="15"/>
  <c r="AJ702" i="15"/>
  <c r="AI702" i="15"/>
  <c r="AH702" i="15"/>
  <c r="AG702" i="15"/>
  <c r="AF702" i="15"/>
  <c r="AE702" i="15"/>
  <c r="AD702" i="15"/>
  <c r="AC702" i="15"/>
  <c r="AB702" i="15"/>
  <c r="AA702" i="15"/>
  <c r="Z702" i="15"/>
  <c r="Y702" i="15"/>
  <c r="Q702" i="15"/>
  <c r="X702" i="15" s="1"/>
  <c r="J702" i="15"/>
  <c r="C702" i="15"/>
  <c r="AK701" i="15"/>
  <c r="AJ701" i="15"/>
  <c r="AI701" i="15"/>
  <c r="AH701" i="15"/>
  <c r="AG701" i="15"/>
  <c r="AF701" i="15"/>
  <c r="AE701" i="15"/>
  <c r="AD701" i="15"/>
  <c r="AC701" i="15"/>
  <c r="AB701" i="15"/>
  <c r="AA701" i="15"/>
  <c r="Z701" i="15"/>
  <c r="Y701" i="15"/>
  <c r="X701" i="15"/>
  <c r="Q701" i="15"/>
  <c r="J701" i="15"/>
  <c r="C701" i="15"/>
  <c r="AK700" i="15"/>
  <c r="AJ700" i="15"/>
  <c r="AI700" i="15"/>
  <c r="AH700" i="15"/>
  <c r="AG700" i="15"/>
  <c r="AF700" i="15"/>
  <c r="AD700" i="15"/>
  <c r="AC700" i="15"/>
  <c r="AB700" i="15"/>
  <c r="AA700" i="15"/>
  <c r="Z700" i="15"/>
  <c r="Y700" i="15"/>
  <c r="X700" i="15"/>
  <c r="Q700" i="15"/>
  <c r="J700" i="15"/>
  <c r="AE700" i="15" s="1"/>
  <c r="C700" i="15"/>
  <c r="AK699" i="15"/>
  <c r="AJ699" i="15"/>
  <c r="AI699" i="15"/>
  <c r="AH699" i="15"/>
  <c r="AG699" i="15"/>
  <c r="AF699" i="15"/>
  <c r="AD699" i="15"/>
  <c r="AC699" i="15"/>
  <c r="AB699" i="15"/>
  <c r="AA699" i="15"/>
  <c r="Z699" i="15"/>
  <c r="Y699" i="15"/>
  <c r="Q699" i="15"/>
  <c r="J699" i="15"/>
  <c r="AE699" i="15" s="1"/>
  <c r="C699" i="15"/>
  <c r="AK698" i="15"/>
  <c r="AJ698" i="15"/>
  <c r="AI698" i="15"/>
  <c r="AH698" i="15"/>
  <c r="AG698" i="15"/>
  <c r="AF698" i="15"/>
  <c r="AE698" i="15"/>
  <c r="AD698" i="15"/>
  <c r="AC698" i="15"/>
  <c r="AB698" i="15"/>
  <c r="AA698" i="15"/>
  <c r="Z698" i="15"/>
  <c r="Y698" i="15"/>
  <c r="Q698" i="15"/>
  <c r="X698" i="15" s="1"/>
  <c r="J698" i="15"/>
  <c r="C698" i="15"/>
  <c r="AK697" i="15"/>
  <c r="AJ697" i="15"/>
  <c r="AI697" i="15"/>
  <c r="AH697" i="15"/>
  <c r="AG697" i="15"/>
  <c r="AF697" i="15"/>
  <c r="AD697" i="15"/>
  <c r="AC697" i="15"/>
  <c r="AB697" i="15"/>
  <c r="AA697" i="15"/>
  <c r="Z697" i="15"/>
  <c r="Y697" i="15"/>
  <c r="X697" i="15"/>
  <c r="Q697" i="15"/>
  <c r="AE697" i="15" s="1"/>
  <c r="J697" i="15"/>
  <c r="C697" i="15"/>
  <c r="AK696" i="15"/>
  <c r="AJ696" i="15"/>
  <c r="AG696" i="15"/>
  <c r="AF696" i="15"/>
  <c r="AC696" i="15"/>
  <c r="Y696" i="15"/>
  <c r="W696" i="15"/>
  <c r="V696" i="15"/>
  <c r="U696" i="15"/>
  <c r="AB696" i="15" s="1"/>
  <c r="T696" i="15"/>
  <c r="S696" i="15"/>
  <c r="R696" i="15"/>
  <c r="Q696" i="15"/>
  <c r="P696" i="15"/>
  <c r="AD696" i="15" s="1"/>
  <c r="O696" i="15"/>
  <c r="N696" i="15"/>
  <c r="AI696" i="15" s="1"/>
  <c r="M696" i="15"/>
  <c r="AH696" i="15" s="1"/>
  <c r="L696" i="15"/>
  <c r="Z696" i="15" s="1"/>
  <c r="K696" i="15"/>
  <c r="I696" i="15"/>
  <c r="H696" i="15"/>
  <c r="G696" i="15"/>
  <c r="F696" i="15"/>
  <c r="E696" i="15"/>
  <c r="D696" i="15"/>
  <c r="C696" i="15" s="1"/>
  <c r="AJ695" i="15"/>
  <c r="AI695" i="15"/>
  <c r="AF695" i="15"/>
  <c r="AB695" i="15"/>
  <c r="W695" i="15"/>
  <c r="AD695" i="15" s="1"/>
  <c r="V695" i="15"/>
  <c r="U695" i="15"/>
  <c r="U694" i="15" s="1"/>
  <c r="AB694" i="15" s="1"/>
  <c r="T695" i="15"/>
  <c r="S695" i="15"/>
  <c r="Z695" i="15" s="1"/>
  <c r="R695" i="15"/>
  <c r="P695" i="15"/>
  <c r="O695" i="15"/>
  <c r="AC695" i="15" s="1"/>
  <c r="N695" i="15"/>
  <c r="M695" i="15"/>
  <c r="AH695" i="15" s="1"/>
  <c r="L695" i="15"/>
  <c r="K695" i="15"/>
  <c r="I695" i="15"/>
  <c r="I694" i="15" s="1"/>
  <c r="H695" i="15"/>
  <c r="H694" i="15" s="1"/>
  <c r="G695" i="15"/>
  <c r="F695" i="15"/>
  <c r="E695" i="15"/>
  <c r="E694" i="15" s="1"/>
  <c r="D695" i="15"/>
  <c r="AI694" i="15"/>
  <c r="W694" i="15"/>
  <c r="V694" i="15"/>
  <c r="AC694" i="15" s="1"/>
  <c r="S694" i="15"/>
  <c r="R694" i="15"/>
  <c r="Y694" i="15" s="1"/>
  <c r="O694" i="15"/>
  <c r="AJ694" i="15" s="1"/>
  <c r="N694" i="15"/>
  <c r="K694" i="15"/>
  <c r="G694" i="15"/>
  <c r="F694" i="15"/>
  <c r="X693" i="15"/>
  <c r="AK692" i="15"/>
  <c r="AJ692" i="15"/>
  <c r="AI692" i="15"/>
  <c r="AH692" i="15"/>
  <c r="AG692" i="15"/>
  <c r="AF692" i="15"/>
  <c r="AE692" i="15"/>
  <c r="AD692" i="15"/>
  <c r="AC692" i="15"/>
  <c r="AB692" i="15"/>
  <c r="AA692" i="15"/>
  <c r="Z692" i="15"/>
  <c r="Y692" i="15"/>
  <c r="Q692" i="15"/>
  <c r="X692" i="15" s="1"/>
  <c r="J692" i="15"/>
  <c r="C692" i="15"/>
  <c r="AK691" i="15"/>
  <c r="AJ691" i="15"/>
  <c r="AI691" i="15"/>
  <c r="AH691" i="15"/>
  <c r="AG691" i="15"/>
  <c r="AF691" i="15"/>
  <c r="AE691" i="15"/>
  <c r="AD691" i="15"/>
  <c r="AC691" i="15"/>
  <c r="AB691" i="15"/>
  <c r="AA691" i="15"/>
  <c r="Z691" i="15"/>
  <c r="Y691" i="15"/>
  <c r="X691" i="15"/>
  <c r="Q691" i="15"/>
  <c r="J691" i="15"/>
  <c r="C691" i="15"/>
  <c r="AK690" i="15"/>
  <c r="AJ690" i="15"/>
  <c r="AI690" i="15"/>
  <c r="AH690" i="15"/>
  <c r="AG690" i="15"/>
  <c r="AF690" i="15"/>
  <c r="AD690" i="15"/>
  <c r="AC690" i="15"/>
  <c r="AB690" i="15"/>
  <c r="AA690" i="15"/>
  <c r="Z690" i="15"/>
  <c r="Y690" i="15"/>
  <c r="X690" i="15"/>
  <c r="Q690" i="15"/>
  <c r="J690" i="15"/>
  <c r="AE690" i="15" s="1"/>
  <c r="C690" i="15"/>
  <c r="AK689" i="15"/>
  <c r="AJ689" i="15"/>
  <c r="AI689" i="15"/>
  <c r="AH689" i="15"/>
  <c r="AG689" i="15"/>
  <c r="AF689" i="15"/>
  <c r="AD689" i="15"/>
  <c r="AC689" i="15"/>
  <c r="AB689" i="15"/>
  <c r="AA689" i="15"/>
  <c r="Z689" i="15"/>
  <c r="Y689" i="15"/>
  <c r="Q689" i="15"/>
  <c r="J689" i="15"/>
  <c r="AE689" i="15" s="1"/>
  <c r="C689" i="15"/>
  <c r="AK688" i="15"/>
  <c r="AJ688" i="15"/>
  <c r="AI688" i="15"/>
  <c r="AH688" i="15"/>
  <c r="AG688" i="15"/>
  <c r="AF688" i="15"/>
  <c r="AE688" i="15"/>
  <c r="AD688" i="15"/>
  <c r="AC688" i="15"/>
  <c r="AB688" i="15"/>
  <c r="AA688" i="15"/>
  <c r="Z688" i="15"/>
  <c r="Y688" i="15"/>
  <c r="Q688" i="15"/>
  <c r="X688" i="15" s="1"/>
  <c r="J688" i="15"/>
  <c r="C688" i="15"/>
  <c r="AK687" i="15"/>
  <c r="AJ687" i="15"/>
  <c r="AI687" i="15"/>
  <c r="AH687" i="15"/>
  <c r="AG687" i="15"/>
  <c r="AF687" i="15"/>
  <c r="AE687" i="15"/>
  <c r="AD687" i="15"/>
  <c r="AC687" i="15"/>
  <c r="AB687" i="15"/>
  <c r="AA687" i="15"/>
  <c r="Z687" i="15"/>
  <c r="Y687" i="15"/>
  <c r="X687" i="15"/>
  <c r="Q687" i="15"/>
  <c r="J687" i="15"/>
  <c r="C687" i="15"/>
  <c r="AK686" i="15"/>
  <c r="AJ686" i="15"/>
  <c r="AI686" i="15"/>
  <c r="AH686" i="15"/>
  <c r="AG686" i="15"/>
  <c r="AF686" i="15"/>
  <c r="AD686" i="15"/>
  <c r="AC686" i="15"/>
  <c r="AB686" i="15"/>
  <c r="AA686" i="15"/>
  <c r="Z686" i="15"/>
  <c r="Y686" i="15"/>
  <c r="X686" i="15"/>
  <c r="Q686" i="15"/>
  <c r="J686" i="15"/>
  <c r="AE686" i="15" s="1"/>
  <c r="C686" i="15"/>
  <c r="AK685" i="15"/>
  <c r="AJ685" i="15"/>
  <c r="AI685" i="15"/>
  <c r="AH685" i="15"/>
  <c r="AG685" i="15"/>
  <c r="AF685" i="15"/>
  <c r="AD685" i="15"/>
  <c r="AC685" i="15"/>
  <c r="AB685" i="15"/>
  <c r="AA685" i="15"/>
  <c r="Z685" i="15"/>
  <c r="Y685" i="15"/>
  <c r="Q685" i="15"/>
  <c r="J685" i="15"/>
  <c r="AE685" i="15" s="1"/>
  <c r="C685" i="15"/>
  <c r="AK684" i="15"/>
  <c r="AJ684" i="15"/>
  <c r="AI684" i="15"/>
  <c r="AH684" i="15"/>
  <c r="AG684" i="15"/>
  <c r="AF684" i="15"/>
  <c r="AE684" i="15"/>
  <c r="AD684" i="15"/>
  <c r="AC684" i="15"/>
  <c r="AB684" i="15"/>
  <c r="AA684" i="15"/>
  <c r="Z684" i="15"/>
  <c r="Y684" i="15"/>
  <c r="Q684" i="15"/>
  <c r="X684" i="15" s="1"/>
  <c r="J684" i="15"/>
  <c r="C684" i="15"/>
  <c r="AK683" i="15"/>
  <c r="AJ683" i="15"/>
  <c r="AI683" i="15"/>
  <c r="AH683" i="15"/>
  <c r="AG683" i="15"/>
  <c r="AF683" i="15"/>
  <c r="AE683" i="15"/>
  <c r="AD683" i="15"/>
  <c r="AC683" i="15"/>
  <c r="AB683" i="15"/>
  <c r="AA683" i="15"/>
  <c r="Z683" i="15"/>
  <c r="Y683" i="15"/>
  <c r="X683" i="15"/>
  <c r="Q683" i="15"/>
  <c r="J683" i="15"/>
  <c r="C683" i="15"/>
  <c r="AK682" i="15"/>
  <c r="AJ682" i="15"/>
  <c r="AI682" i="15"/>
  <c r="AH682" i="15"/>
  <c r="AG682" i="15"/>
  <c r="AF682" i="15"/>
  <c r="AD682" i="15"/>
  <c r="AC682" i="15"/>
  <c r="AB682" i="15"/>
  <c r="AA682" i="15"/>
  <c r="Z682" i="15"/>
  <c r="Y682" i="15"/>
  <c r="X682" i="15"/>
  <c r="Q682" i="15"/>
  <c r="J682" i="15"/>
  <c r="AE682" i="15" s="1"/>
  <c r="C682" i="15"/>
  <c r="AK681" i="15"/>
  <c r="AJ681" i="15"/>
  <c r="AI681" i="15"/>
  <c r="AH681" i="15"/>
  <c r="AG681" i="15"/>
  <c r="AF681" i="15"/>
  <c r="AD681" i="15"/>
  <c r="AC681" i="15"/>
  <c r="AB681" i="15"/>
  <c r="AA681" i="15"/>
  <c r="Z681" i="15"/>
  <c r="Y681" i="15"/>
  <c r="Q681" i="15"/>
  <c r="J681" i="15"/>
  <c r="AE681" i="15" s="1"/>
  <c r="C681" i="15"/>
  <c r="AK680" i="15"/>
  <c r="AJ680" i="15"/>
  <c r="AI680" i="15"/>
  <c r="AH680" i="15"/>
  <c r="AG680" i="15"/>
  <c r="AF680" i="15"/>
  <c r="AE680" i="15"/>
  <c r="AD680" i="15"/>
  <c r="AC680" i="15"/>
  <c r="AB680" i="15"/>
  <c r="AA680" i="15"/>
  <c r="Z680" i="15"/>
  <c r="Y680" i="15"/>
  <c r="Q680" i="15"/>
  <c r="X680" i="15" s="1"/>
  <c r="J680" i="15"/>
  <c r="C680" i="15"/>
  <c r="AK679" i="15"/>
  <c r="AJ679" i="15"/>
  <c r="AI679" i="15"/>
  <c r="AH679" i="15"/>
  <c r="AG679" i="15"/>
  <c r="AF679" i="15"/>
  <c r="AE679" i="15"/>
  <c r="AD679" i="15"/>
  <c r="AC679" i="15"/>
  <c r="AB679" i="15"/>
  <c r="AA679" i="15"/>
  <c r="Z679" i="15"/>
  <c r="Y679" i="15"/>
  <c r="X679" i="15"/>
  <c r="Q679" i="15"/>
  <c r="J679" i="15"/>
  <c r="C679" i="15"/>
  <c r="AK678" i="15"/>
  <c r="AJ678" i="15"/>
  <c r="AI678" i="15"/>
  <c r="AH678" i="15"/>
  <c r="AG678" i="15"/>
  <c r="AF678" i="15"/>
  <c r="AD678" i="15"/>
  <c r="AC678" i="15"/>
  <c r="AB678" i="15"/>
  <c r="AA678" i="15"/>
  <c r="Z678" i="15"/>
  <c r="Y678" i="15"/>
  <c r="X678" i="15"/>
  <c r="Q678" i="15"/>
  <c r="J678" i="15"/>
  <c r="AE678" i="15" s="1"/>
  <c r="C678" i="15"/>
  <c r="AK677" i="15"/>
  <c r="AJ677" i="15"/>
  <c r="AI677" i="15"/>
  <c r="AH677" i="15"/>
  <c r="AG677" i="15"/>
  <c r="AF677" i="15"/>
  <c r="AD677" i="15"/>
  <c r="AC677" i="15"/>
  <c r="AB677" i="15"/>
  <c r="AA677" i="15"/>
  <c r="Z677" i="15"/>
  <c r="Y677" i="15"/>
  <c r="Q677" i="15"/>
  <c r="J677" i="15"/>
  <c r="AE677" i="15" s="1"/>
  <c r="C677" i="15"/>
  <c r="AK676" i="15"/>
  <c r="AJ676" i="15"/>
  <c r="AI676" i="15"/>
  <c r="AH676" i="15"/>
  <c r="AG676" i="15"/>
  <c r="AF676" i="15"/>
  <c r="AE676" i="15"/>
  <c r="AD676" i="15"/>
  <c r="AC676" i="15"/>
  <c r="AB676" i="15"/>
  <c r="AA676" i="15"/>
  <c r="Z676" i="15"/>
  <c r="Y676" i="15"/>
  <c r="Q676" i="15"/>
  <c r="X676" i="15" s="1"/>
  <c r="J676" i="15"/>
  <c r="C676" i="15"/>
  <c r="AK675" i="15"/>
  <c r="AJ675" i="15"/>
  <c r="AI675" i="15"/>
  <c r="AH675" i="15"/>
  <c r="AG675" i="15"/>
  <c r="AF675" i="15"/>
  <c r="AE675" i="15"/>
  <c r="AD675" i="15"/>
  <c r="AC675" i="15"/>
  <c r="AB675" i="15"/>
  <c r="AA675" i="15"/>
  <c r="Z675" i="15"/>
  <c r="Y675" i="15"/>
  <c r="X675" i="15"/>
  <c r="Q675" i="15"/>
  <c r="J675" i="15"/>
  <c r="C675" i="15"/>
  <c r="AK674" i="15"/>
  <c r="AJ674" i="15"/>
  <c r="AI674" i="15"/>
  <c r="AH674" i="15"/>
  <c r="AG674" i="15"/>
  <c r="AF674" i="15"/>
  <c r="AD674" i="15"/>
  <c r="AC674" i="15"/>
  <c r="AB674" i="15"/>
  <c r="AA674" i="15"/>
  <c r="Z674" i="15"/>
  <c r="Y674" i="15"/>
  <c r="X674" i="15"/>
  <c r="Q674" i="15"/>
  <c r="J674" i="15"/>
  <c r="AE674" i="15" s="1"/>
  <c r="C674" i="15"/>
  <c r="AK673" i="15"/>
  <c r="AJ673" i="15"/>
  <c r="AI673" i="15"/>
  <c r="AH673" i="15"/>
  <c r="AG673" i="15"/>
  <c r="AF673" i="15"/>
  <c r="AD673" i="15"/>
  <c r="AC673" i="15"/>
  <c r="AB673" i="15"/>
  <c r="AA673" i="15"/>
  <c r="Z673" i="15"/>
  <c r="Y673" i="15"/>
  <c r="Q673" i="15"/>
  <c r="J673" i="15"/>
  <c r="AE673" i="15" s="1"/>
  <c r="C673" i="15"/>
  <c r="AK672" i="15"/>
  <c r="AJ672" i="15"/>
  <c r="AI672" i="15"/>
  <c r="AH672" i="15"/>
  <c r="AG672" i="15"/>
  <c r="AF672" i="15"/>
  <c r="AE672" i="15"/>
  <c r="AD672" i="15"/>
  <c r="AC672" i="15"/>
  <c r="AB672" i="15"/>
  <c r="AA672" i="15"/>
  <c r="Z672" i="15"/>
  <c r="Y672" i="15"/>
  <c r="Q672" i="15"/>
  <c r="X672" i="15" s="1"/>
  <c r="J672" i="15"/>
  <c r="C672" i="15"/>
  <c r="AK671" i="15"/>
  <c r="AJ671" i="15"/>
  <c r="AI671" i="15"/>
  <c r="AH671" i="15"/>
  <c r="AG671" i="15"/>
  <c r="AF671" i="15"/>
  <c r="AD671" i="15"/>
  <c r="AC671" i="15"/>
  <c r="AB671" i="15"/>
  <c r="AA671" i="15"/>
  <c r="Z671" i="15"/>
  <c r="Y671" i="15"/>
  <c r="X671" i="15"/>
  <c r="Q671" i="15"/>
  <c r="AE671" i="15" s="1"/>
  <c r="J671" i="15"/>
  <c r="C671" i="15"/>
  <c r="AK670" i="15"/>
  <c r="AJ670" i="15"/>
  <c r="AG670" i="15"/>
  <c r="AF670" i="15"/>
  <c r="AC670" i="15"/>
  <c r="Y670" i="15"/>
  <c r="W670" i="15"/>
  <c r="V670" i="15"/>
  <c r="U670" i="15"/>
  <c r="AB670" i="15" s="1"/>
  <c r="T670" i="15"/>
  <c r="S670" i="15"/>
  <c r="R670" i="15"/>
  <c r="Q670" i="15"/>
  <c r="P670" i="15"/>
  <c r="AD670" i="15" s="1"/>
  <c r="O670" i="15"/>
  <c r="N670" i="15"/>
  <c r="AI670" i="15" s="1"/>
  <c r="M670" i="15"/>
  <c r="AH670" i="15" s="1"/>
  <c r="L670" i="15"/>
  <c r="Z670" i="15" s="1"/>
  <c r="K670" i="15"/>
  <c r="I670" i="15"/>
  <c r="H670" i="15"/>
  <c r="G670" i="15"/>
  <c r="F670" i="15"/>
  <c r="E670" i="15"/>
  <c r="D670" i="15"/>
  <c r="C670" i="15" s="1"/>
  <c r="AJ669" i="15"/>
  <c r="AI669" i="15"/>
  <c r="AF669" i="15"/>
  <c r="AB669" i="15"/>
  <c r="W669" i="15"/>
  <c r="V669" i="15"/>
  <c r="U669" i="15"/>
  <c r="T669" i="15"/>
  <c r="S669" i="15"/>
  <c r="R669" i="15"/>
  <c r="P669" i="15"/>
  <c r="O669" i="15"/>
  <c r="AC669" i="15" s="1"/>
  <c r="N669" i="15"/>
  <c r="M669" i="15"/>
  <c r="AH669" i="15" s="1"/>
  <c r="L669" i="15"/>
  <c r="K669" i="15"/>
  <c r="I669" i="15"/>
  <c r="I668" i="15" s="1"/>
  <c r="H669" i="15"/>
  <c r="H668" i="15" s="1"/>
  <c r="G669" i="15"/>
  <c r="F669" i="15"/>
  <c r="E669" i="15"/>
  <c r="E668" i="15" s="1"/>
  <c r="D669" i="15"/>
  <c r="W668" i="15"/>
  <c r="V668" i="15"/>
  <c r="AC668" i="15" s="1"/>
  <c r="S668" i="15"/>
  <c r="R668" i="15"/>
  <c r="Y668" i="15" s="1"/>
  <c r="O668" i="15"/>
  <c r="AJ668" i="15" s="1"/>
  <c r="N668" i="15"/>
  <c r="K668" i="15"/>
  <c r="G668" i="15"/>
  <c r="F668" i="15"/>
  <c r="X667" i="15"/>
  <c r="AK666" i="15"/>
  <c r="AJ666" i="15"/>
  <c r="AI666" i="15"/>
  <c r="AH666" i="15"/>
  <c r="AG666" i="15"/>
  <c r="AF666" i="15"/>
  <c r="AE666" i="15"/>
  <c r="AD666" i="15"/>
  <c r="AC666" i="15"/>
  <c r="AB666" i="15"/>
  <c r="AA666" i="15"/>
  <c r="Z666" i="15"/>
  <c r="Y666" i="15"/>
  <c r="Q666" i="15"/>
  <c r="X666" i="15" s="1"/>
  <c r="J666" i="15"/>
  <c r="C666" i="15"/>
  <c r="AK665" i="15"/>
  <c r="AJ665" i="15"/>
  <c r="AI665" i="15"/>
  <c r="AH665" i="15"/>
  <c r="AG665" i="15"/>
  <c r="AF665" i="15"/>
  <c r="AE665" i="15"/>
  <c r="AD665" i="15"/>
  <c r="AC665" i="15"/>
  <c r="AB665" i="15"/>
  <c r="AA665" i="15"/>
  <c r="Z665" i="15"/>
  <c r="Y665" i="15"/>
  <c r="X665" i="15"/>
  <c r="Q665" i="15"/>
  <c r="J665" i="15"/>
  <c r="C665" i="15"/>
  <c r="AK664" i="15"/>
  <c r="AJ664" i="15"/>
  <c r="AI664" i="15"/>
  <c r="AH664" i="15"/>
  <c r="AG664" i="15"/>
  <c r="AF664" i="15"/>
  <c r="AD664" i="15"/>
  <c r="AC664" i="15"/>
  <c r="AB664" i="15"/>
  <c r="AA664" i="15"/>
  <c r="Z664" i="15"/>
  <c r="Y664" i="15"/>
  <c r="X664" i="15"/>
  <c r="Q664" i="15"/>
  <c r="J664" i="15"/>
  <c r="AE664" i="15" s="1"/>
  <c r="C664" i="15"/>
  <c r="AK663" i="15"/>
  <c r="AJ663" i="15"/>
  <c r="AI663" i="15"/>
  <c r="AH663" i="15"/>
  <c r="AG663" i="15"/>
  <c r="AF663" i="15"/>
  <c r="AD663" i="15"/>
  <c r="AC663" i="15"/>
  <c r="AB663" i="15"/>
  <c r="AA663" i="15"/>
  <c r="Z663" i="15"/>
  <c r="Y663" i="15"/>
  <c r="Q663" i="15"/>
  <c r="J663" i="15"/>
  <c r="AE663" i="15" s="1"/>
  <c r="C663" i="15"/>
  <c r="AK662" i="15"/>
  <c r="AJ662" i="15"/>
  <c r="AI662" i="15"/>
  <c r="AH662" i="15"/>
  <c r="AG662" i="15"/>
  <c r="AF662" i="15"/>
  <c r="AE662" i="15"/>
  <c r="AD662" i="15"/>
  <c r="AC662" i="15"/>
  <c r="AB662" i="15"/>
  <c r="AA662" i="15"/>
  <c r="Z662" i="15"/>
  <c r="Y662" i="15"/>
  <c r="Q662" i="15"/>
  <c r="X662" i="15" s="1"/>
  <c r="J662" i="15"/>
  <c r="C662" i="15"/>
  <c r="AK661" i="15"/>
  <c r="AJ661" i="15"/>
  <c r="AI661" i="15"/>
  <c r="AH661" i="15"/>
  <c r="AG661" i="15"/>
  <c r="AF661" i="15"/>
  <c r="AE661" i="15"/>
  <c r="AD661" i="15"/>
  <c r="AC661" i="15"/>
  <c r="AB661" i="15"/>
  <c r="AA661" i="15"/>
  <c r="Z661" i="15"/>
  <c r="Y661" i="15"/>
  <c r="X661" i="15"/>
  <c r="Q661" i="15"/>
  <c r="J661" i="15"/>
  <c r="C661" i="15"/>
  <c r="AK660" i="15"/>
  <c r="AJ660" i="15"/>
  <c r="AI660" i="15"/>
  <c r="AH660" i="15"/>
  <c r="AG660" i="15"/>
  <c r="AF660" i="15"/>
  <c r="AD660" i="15"/>
  <c r="AC660" i="15"/>
  <c r="AB660" i="15"/>
  <c r="AA660" i="15"/>
  <c r="Z660" i="15"/>
  <c r="Y660" i="15"/>
  <c r="X660" i="15"/>
  <c r="Q660" i="15"/>
  <c r="J660" i="15"/>
  <c r="AE660" i="15" s="1"/>
  <c r="C660" i="15"/>
  <c r="AK659" i="15"/>
  <c r="AJ659" i="15"/>
  <c r="AI659" i="15"/>
  <c r="AH659" i="15"/>
  <c r="AG659" i="15"/>
  <c r="AF659" i="15"/>
  <c r="AD659" i="15"/>
  <c r="AC659" i="15"/>
  <c r="AB659" i="15"/>
  <c r="AA659" i="15"/>
  <c r="Z659" i="15"/>
  <c r="Y659" i="15"/>
  <c r="Q659" i="15"/>
  <c r="J659" i="15"/>
  <c r="AE659" i="15" s="1"/>
  <c r="C659" i="15"/>
  <c r="AK658" i="15"/>
  <c r="AJ658" i="15"/>
  <c r="AI658" i="15"/>
  <c r="AH658" i="15"/>
  <c r="AG658" i="15"/>
  <c r="AF658" i="15"/>
  <c r="AE658" i="15"/>
  <c r="AD658" i="15"/>
  <c r="AC658" i="15"/>
  <c r="AB658" i="15"/>
  <c r="AA658" i="15"/>
  <c r="Z658" i="15"/>
  <c r="Y658" i="15"/>
  <c r="Q658" i="15"/>
  <c r="X658" i="15" s="1"/>
  <c r="J658" i="15"/>
  <c r="C658" i="15"/>
  <c r="AK657" i="15"/>
  <c r="AJ657" i="15"/>
  <c r="AI657" i="15"/>
  <c r="AH657" i="15"/>
  <c r="AG657" i="15"/>
  <c r="AF657" i="15"/>
  <c r="AE657" i="15"/>
  <c r="AD657" i="15"/>
  <c r="AC657" i="15"/>
  <c r="AB657" i="15"/>
  <c r="AA657" i="15"/>
  <c r="Z657" i="15"/>
  <c r="Y657" i="15"/>
  <c r="X657" i="15"/>
  <c r="Q657" i="15"/>
  <c r="J657" i="15"/>
  <c r="C657" i="15"/>
  <c r="AK656" i="15"/>
  <c r="AJ656" i="15"/>
  <c r="AI656" i="15"/>
  <c r="AH656" i="15"/>
  <c r="AG656" i="15"/>
  <c r="AF656" i="15"/>
  <c r="AD656" i="15"/>
  <c r="AC656" i="15"/>
  <c r="AB656" i="15"/>
  <c r="AA656" i="15"/>
  <c r="Z656" i="15"/>
  <c r="Y656" i="15"/>
  <c r="X656" i="15"/>
  <c r="Q656" i="15"/>
  <c r="J656" i="15"/>
  <c r="AE656" i="15" s="1"/>
  <c r="C656" i="15"/>
  <c r="AK655" i="15"/>
  <c r="AJ655" i="15"/>
  <c r="AI655" i="15"/>
  <c r="AH655" i="15"/>
  <c r="AG655" i="15"/>
  <c r="AF655" i="15"/>
  <c r="AD655" i="15"/>
  <c r="AC655" i="15"/>
  <c r="AB655" i="15"/>
  <c r="AA655" i="15"/>
  <c r="Z655" i="15"/>
  <c r="Y655" i="15"/>
  <c r="Q655" i="15"/>
  <c r="J655" i="15"/>
  <c r="AE655" i="15" s="1"/>
  <c r="C655" i="15"/>
  <c r="AK654" i="15"/>
  <c r="AJ654" i="15"/>
  <c r="AI654" i="15"/>
  <c r="AH654" i="15"/>
  <c r="AG654" i="15"/>
  <c r="AF654" i="15"/>
  <c r="AE654" i="15"/>
  <c r="AD654" i="15"/>
  <c r="AC654" i="15"/>
  <c r="AB654" i="15"/>
  <c r="AA654" i="15"/>
  <c r="Z654" i="15"/>
  <c r="Y654" i="15"/>
  <c r="Q654" i="15"/>
  <c r="X654" i="15" s="1"/>
  <c r="J654" i="15"/>
  <c r="C654" i="15"/>
  <c r="AK653" i="15"/>
  <c r="AJ653" i="15"/>
  <c r="AI653" i="15"/>
  <c r="AH653" i="15"/>
  <c r="AG653" i="15"/>
  <c r="AF653" i="15"/>
  <c r="AE653" i="15"/>
  <c r="AD653" i="15"/>
  <c r="AC653" i="15"/>
  <c r="AB653" i="15"/>
  <c r="AA653" i="15"/>
  <c r="Z653" i="15"/>
  <c r="Y653" i="15"/>
  <c r="X653" i="15"/>
  <c r="Q653" i="15"/>
  <c r="J653" i="15"/>
  <c r="C653" i="15"/>
  <c r="AK652" i="15"/>
  <c r="AJ652" i="15"/>
  <c r="AI652" i="15"/>
  <c r="AH652" i="15"/>
  <c r="AG652" i="15"/>
  <c r="AF652" i="15"/>
  <c r="AD652" i="15"/>
  <c r="AC652" i="15"/>
  <c r="AB652" i="15"/>
  <c r="AA652" i="15"/>
  <c r="Z652" i="15"/>
  <c r="Y652" i="15"/>
  <c r="X652" i="15"/>
  <c r="Q652" i="15"/>
  <c r="J652" i="15"/>
  <c r="AE652" i="15" s="1"/>
  <c r="C652" i="15"/>
  <c r="AK651" i="15"/>
  <c r="AJ651" i="15"/>
  <c r="AI651" i="15"/>
  <c r="AH651" i="15"/>
  <c r="AG651" i="15"/>
  <c r="AF651" i="15"/>
  <c r="AD651" i="15"/>
  <c r="AC651" i="15"/>
  <c r="AB651" i="15"/>
  <c r="AA651" i="15"/>
  <c r="Z651" i="15"/>
  <c r="Y651" i="15"/>
  <c r="Q651" i="15"/>
  <c r="J651" i="15"/>
  <c r="AE651" i="15" s="1"/>
  <c r="C651" i="15"/>
  <c r="AK650" i="15"/>
  <c r="AJ650" i="15"/>
  <c r="AI650" i="15"/>
  <c r="AH650" i="15"/>
  <c r="AG650" i="15"/>
  <c r="AF650" i="15"/>
  <c r="AE650" i="15"/>
  <c r="AD650" i="15"/>
  <c r="AC650" i="15"/>
  <c r="AB650" i="15"/>
  <c r="AA650" i="15"/>
  <c r="Z650" i="15"/>
  <c r="Y650" i="15"/>
  <c r="Q650" i="15"/>
  <c r="X650" i="15" s="1"/>
  <c r="J650" i="15"/>
  <c r="C650" i="15"/>
  <c r="AK649" i="15"/>
  <c r="AJ649" i="15"/>
  <c r="AI649" i="15"/>
  <c r="AH649" i="15"/>
  <c r="AG649" i="15"/>
  <c r="AF649" i="15"/>
  <c r="AE649" i="15"/>
  <c r="AD649" i="15"/>
  <c r="AC649" i="15"/>
  <c r="AB649" i="15"/>
  <c r="AA649" i="15"/>
  <c r="Z649" i="15"/>
  <c r="Y649" i="15"/>
  <c r="X649" i="15"/>
  <c r="Q649" i="15"/>
  <c r="J649" i="15"/>
  <c r="C649" i="15"/>
  <c r="AK648" i="15"/>
  <c r="AJ648" i="15"/>
  <c r="AI648" i="15"/>
  <c r="AH648" i="15"/>
  <c r="AG648" i="15"/>
  <c r="AF648" i="15"/>
  <c r="AD648" i="15"/>
  <c r="AC648" i="15"/>
  <c r="AB648" i="15"/>
  <c r="AA648" i="15"/>
  <c r="Z648" i="15"/>
  <c r="Y648" i="15"/>
  <c r="X648" i="15"/>
  <c r="Q648" i="15"/>
  <c r="J648" i="15"/>
  <c r="AE648" i="15" s="1"/>
  <c r="C648" i="15"/>
  <c r="AK647" i="15"/>
  <c r="AJ647" i="15"/>
  <c r="AI647" i="15"/>
  <c r="AH647" i="15"/>
  <c r="AG647" i="15"/>
  <c r="AF647" i="15"/>
  <c r="AD647" i="15"/>
  <c r="AC647" i="15"/>
  <c r="AB647" i="15"/>
  <c r="AA647" i="15"/>
  <c r="Z647" i="15"/>
  <c r="Y647" i="15"/>
  <c r="Q647" i="15"/>
  <c r="J647" i="15"/>
  <c r="AE647" i="15" s="1"/>
  <c r="C647" i="15"/>
  <c r="AK646" i="15"/>
  <c r="AJ646" i="15"/>
  <c r="AI646" i="15"/>
  <c r="AH646" i="15"/>
  <c r="AG646" i="15"/>
  <c r="AF646" i="15"/>
  <c r="AE646" i="15"/>
  <c r="AD646" i="15"/>
  <c r="AC646" i="15"/>
  <c r="AB646" i="15"/>
  <c r="AA646" i="15"/>
  <c r="Z646" i="15"/>
  <c r="Y646" i="15"/>
  <c r="Q646" i="15"/>
  <c r="X646" i="15" s="1"/>
  <c r="J646" i="15"/>
  <c r="C646" i="15"/>
  <c r="AK645" i="15"/>
  <c r="AJ645" i="15"/>
  <c r="AI645" i="15"/>
  <c r="AH645" i="15"/>
  <c r="AG645" i="15"/>
  <c r="AF645" i="15"/>
  <c r="AE645" i="15"/>
  <c r="AD645" i="15"/>
  <c r="AC645" i="15"/>
  <c r="AB645" i="15"/>
  <c r="AA645" i="15"/>
  <c r="Z645" i="15"/>
  <c r="Y645" i="15"/>
  <c r="X645" i="15"/>
  <c r="Q645" i="15"/>
  <c r="J645" i="15"/>
  <c r="C645" i="15"/>
  <c r="AK644" i="15"/>
  <c r="AJ644" i="15"/>
  <c r="AI644" i="15"/>
  <c r="AH644" i="15"/>
  <c r="AG644" i="15"/>
  <c r="AF644" i="15"/>
  <c r="AD644" i="15"/>
  <c r="AC644" i="15"/>
  <c r="AB644" i="15"/>
  <c r="AA644" i="15"/>
  <c r="Z644" i="15"/>
  <c r="Y644" i="15"/>
  <c r="X644" i="15"/>
  <c r="Q644" i="15"/>
  <c r="J644" i="15"/>
  <c r="AE644" i="15" s="1"/>
  <c r="C644" i="15"/>
  <c r="AK643" i="15"/>
  <c r="AJ643" i="15"/>
  <c r="AI643" i="15"/>
  <c r="AH643" i="15"/>
  <c r="AG643" i="15"/>
  <c r="AF643" i="15"/>
  <c r="AD643" i="15"/>
  <c r="AC643" i="15"/>
  <c r="AB643" i="15"/>
  <c r="AA643" i="15"/>
  <c r="Z643" i="15"/>
  <c r="Y643" i="15"/>
  <c r="Q643" i="15"/>
  <c r="J643" i="15"/>
  <c r="AE643" i="15" s="1"/>
  <c r="C643" i="15"/>
  <c r="AI642" i="15"/>
  <c r="AH642" i="15"/>
  <c r="AA642" i="15"/>
  <c r="W642" i="15"/>
  <c r="AD642" i="15" s="1"/>
  <c r="V642" i="15"/>
  <c r="U642" i="15"/>
  <c r="T642" i="15"/>
  <c r="S642" i="15"/>
  <c r="Z642" i="15" s="1"/>
  <c r="R642" i="15"/>
  <c r="P642" i="15"/>
  <c r="AK642" i="15" s="1"/>
  <c r="O642" i="15"/>
  <c r="AJ642" i="15" s="1"/>
  <c r="N642" i="15"/>
  <c r="AB642" i="15" s="1"/>
  <c r="M642" i="15"/>
  <c r="L642" i="15"/>
  <c r="AG642" i="15" s="1"/>
  <c r="K642" i="15"/>
  <c r="I642" i="15"/>
  <c r="H642" i="15"/>
  <c r="G642" i="15"/>
  <c r="F642" i="15"/>
  <c r="E642" i="15"/>
  <c r="D642" i="15"/>
  <c r="C642" i="15"/>
  <c r="AK641" i="15"/>
  <c r="AH641" i="15"/>
  <c r="AG641" i="15"/>
  <c r="AD641" i="15"/>
  <c r="Z641" i="15"/>
  <c r="W641" i="15"/>
  <c r="W640" i="15" s="1"/>
  <c r="AD640" i="15" s="1"/>
  <c r="V641" i="15"/>
  <c r="U641" i="15"/>
  <c r="AB641" i="15" s="1"/>
  <c r="T641" i="15"/>
  <c r="S641" i="15"/>
  <c r="S640" i="15" s="1"/>
  <c r="Z640" i="15" s="1"/>
  <c r="R641" i="15"/>
  <c r="P641" i="15"/>
  <c r="O641" i="15"/>
  <c r="AJ641" i="15" s="1"/>
  <c r="N641" i="15"/>
  <c r="M641" i="15"/>
  <c r="AA641" i="15" s="1"/>
  <c r="L641" i="15"/>
  <c r="K641" i="15"/>
  <c r="AF641" i="15" s="1"/>
  <c r="J641" i="15"/>
  <c r="I641" i="15"/>
  <c r="H641" i="15"/>
  <c r="G641" i="15"/>
  <c r="F641" i="15"/>
  <c r="F640" i="15" s="1"/>
  <c r="E641" i="15"/>
  <c r="D641" i="15"/>
  <c r="AG640" i="15"/>
  <c r="U640" i="15"/>
  <c r="T640" i="15"/>
  <c r="AA640" i="15" s="1"/>
  <c r="P640" i="15"/>
  <c r="M640" i="15"/>
  <c r="AH640" i="15" s="1"/>
  <c r="L640" i="15"/>
  <c r="I640" i="15"/>
  <c r="H640" i="15"/>
  <c r="E640" i="15"/>
  <c r="D640" i="15"/>
  <c r="X639" i="15"/>
  <c r="AK638" i="15"/>
  <c r="AJ638" i="15"/>
  <c r="AI638" i="15"/>
  <c r="AH638" i="15"/>
  <c r="AG638" i="15"/>
  <c r="AF638" i="15"/>
  <c r="AD638" i="15"/>
  <c r="AC638" i="15"/>
  <c r="AB638" i="15"/>
  <c r="AA638" i="15"/>
  <c r="Z638" i="15"/>
  <c r="Y638" i="15"/>
  <c r="X638" i="15"/>
  <c r="Q638" i="15"/>
  <c r="J638" i="15"/>
  <c r="AE638" i="15" s="1"/>
  <c r="C638" i="15"/>
  <c r="AK637" i="15"/>
  <c r="AJ637" i="15"/>
  <c r="AI637" i="15"/>
  <c r="AH637" i="15"/>
  <c r="AG637" i="15"/>
  <c r="AF637" i="15"/>
  <c r="AD637" i="15"/>
  <c r="AC637" i="15"/>
  <c r="AB637" i="15"/>
  <c r="AA637" i="15"/>
  <c r="Z637" i="15"/>
  <c r="Y637" i="15"/>
  <c r="Q637" i="15"/>
  <c r="X637" i="15" s="1"/>
  <c r="J637" i="15"/>
  <c r="AE637" i="15" s="1"/>
  <c r="C637" i="15"/>
  <c r="AK636" i="15"/>
  <c r="AJ636" i="15"/>
  <c r="AI636" i="15"/>
  <c r="AH636" i="15"/>
  <c r="AG636" i="15"/>
  <c r="AF636" i="15"/>
  <c r="AE636" i="15"/>
  <c r="AD636" i="15"/>
  <c r="AC636" i="15"/>
  <c r="AB636" i="15"/>
  <c r="AA636" i="15"/>
  <c r="Z636" i="15"/>
  <c r="Y636" i="15"/>
  <c r="Q636" i="15"/>
  <c r="X636" i="15" s="1"/>
  <c r="J636" i="15"/>
  <c r="C636" i="15"/>
  <c r="AK635" i="15"/>
  <c r="AJ635" i="15"/>
  <c r="AI635" i="15"/>
  <c r="AH635" i="15"/>
  <c r="AG635" i="15"/>
  <c r="AF635" i="15"/>
  <c r="AE635" i="15"/>
  <c r="AD635" i="15"/>
  <c r="AC635" i="15"/>
  <c r="AB635" i="15"/>
  <c r="AA635" i="15"/>
  <c r="Z635" i="15"/>
  <c r="Y635" i="15"/>
  <c r="X635" i="15"/>
  <c r="Q635" i="15"/>
  <c r="J635" i="15"/>
  <c r="C635" i="15"/>
  <c r="AK634" i="15"/>
  <c r="AJ634" i="15"/>
  <c r="AI634" i="15"/>
  <c r="AH634" i="15"/>
  <c r="AG634" i="15"/>
  <c r="AF634" i="15"/>
  <c r="AD634" i="15"/>
  <c r="AC634" i="15"/>
  <c r="AB634" i="15"/>
  <c r="AA634" i="15"/>
  <c r="Z634" i="15"/>
  <c r="Y634" i="15"/>
  <c r="X634" i="15"/>
  <c r="Q634" i="15"/>
  <c r="J634" i="15"/>
  <c r="AE634" i="15" s="1"/>
  <c r="C634" i="15"/>
  <c r="AK633" i="15"/>
  <c r="AJ633" i="15"/>
  <c r="AI633" i="15"/>
  <c r="AH633" i="15"/>
  <c r="AG633" i="15"/>
  <c r="AF633" i="15"/>
  <c r="AD633" i="15"/>
  <c r="AC633" i="15"/>
  <c r="AB633" i="15"/>
  <c r="AA633" i="15"/>
  <c r="Z633" i="15"/>
  <c r="Y633" i="15"/>
  <c r="Q633" i="15"/>
  <c r="X633" i="15" s="1"/>
  <c r="J633" i="15"/>
  <c r="AE633" i="15" s="1"/>
  <c r="C633" i="15"/>
  <c r="AK632" i="15"/>
  <c r="AJ632" i="15"/>
  <c r="AI632" i="15"/>
  <c r="AH632" i="15"/>
  <c r="AG632" i="15"/>
  <c r="AF632" i="15"/>
  <c r="AE632" i="15"/>
  <c r="AD632" i="15"/>
  <c r="AC632" i="15"/>
  <c r="AB632" i="15"/>
  <c r="AA632" i="15"/>
  <c r="Z632" i="15"/>
  <c r="Y632" i="15"/>
  <c r="Q632" i="15"/>
  <c r="X632" i="15" s="1"/>
  <c r="J632" i="15"/>
  <c r="C632" i="15"/>
  <c r="AK631" i="15"/>
  <c r="AJ631" i="15"/>
  <c r="AI631" i="15"/>
  <c r="AH631" i="15"/>
  <c r="AG631" i="15"/>
  <c r="AF631" i="15"/>
  <c r="AE631" i="15"/>
  <c r="AD631" i="15"/>
  <c r="AC631" i="15"/>
  <c r="AB631" i="15"/>
  <c r="AA631" i="15"/>
  <c r="Z631" i="15"/>
  <c r="Y631" i="15"/>
  <c r="X631" i="15"/>
  <c r="Q631" i="15"/>
  <c r="J631" i="15"/>
  <c r="C631" i="15"/>
  <c r="AK630" i="15"/>
  <c r="AJ630" i="15"/>
  <c r="AI630" i="15"/>
  <c r="AH630" i="15"/>
  <c r="AG630" i="15"/>
  <c r="AF630" i="15"/>
  <c r="AD630" i="15"/>
  <c r="AC630" i="15"/>
  <c r="AB630" i="15"/>
  <c r="AA630" i="15"/>
  <c r="Z630" i="15"/>
  <c r="Y630" i="15"/>
  <c r="X630" i="15"/>
  <c r="Q630" i="15"/>
  <c r="J630" i="15"/>
  <c r="AE630" i="15" s="1"/>
  <c r="C630" i="15"/>
  <c r="AK629" i="15"/>
  <c r="AJ629" i="15"/>
  <c r="AI629" i="15"/>
  <c r="AH629" i="15"/>
  <c r="AG629" i="15"/>
  <c r="AF629" i="15"/>
  <c r="AD629" i="15"/>
  <c r="AC629" i="15"/>
  <c r="AB629" i="15"/>
  <c r="AA629" i="15"/>
  <c r="Z629" i="15"/>
  <c r="Y629" i="15"/>
  <c r="Q629" i="15"/>
  <c r="X629" i="15" s="1"/>
  <c r="J629" i="15"/>
  <c r="AE629" i="15" s="1"/>
  <c r="C629" i="15"/>
  <c r="AK628" i="15"/>
  <c r="AJ628" i="15"/>
  <c r="AI628" i="15"/>
  <c r="AH628" i="15"/>
  <c r="AG628" i="15"/>
  <c r="AF628" i="15"/>
  <c r="AE628" i="15"/>
  <c r="AD628" i="15"/>
  <c r="AC628" i="15"/>
  <c r="AB628" i="15"/>
  <c r="AA628" i="15"/>
  <c r="Z628" i="15"/>
  <c r="Y628" i="15"/>
  <c r="Q628" i="15"/>
  <c r="X628" i="15" s="1"/>
  <c r="J628" i="15"/>
  <c r="C628" i="15"/>
  <c r="AK627" i="15"/>
  <c r="AJ627" i="15"/>
  <c r="AI627" i="15"/>
  <c r="AH627" i="15"/>
  <c r="AG627" i="15"/>
  <c r="AF627" i="15"/>
  <c r="AE627" i="15"/>
  <c r="AD627" i="15"/>
  <c r="AC627" i="15"/>
  <c r="AB627" i="15"/>
  <c r="AA627" i="15"/>
  <c r="Z627" i="15"/>
  <c r="Y627" i="15"/>
  <c r="X627" i="15"/>
  <c r="Q627" i="15"/>
  <c r="J627" i="15"/>
  <c r="C627" i="15"/>
  <c r="AK626" i="15"/>
  <c r="AJ626" i="15"/>
  <c r="AI626" i="15"/>
  <c r="AH626" i="15"/>
  <c r="AG626" i="15"/>
  <c r="AF626" i="15"/>
  <c r="AD626" i="15"/>
  <c r="AC626" i="15"/>
  <c r="AB626" i="15"/>
  <c r="AA626" i="15"/>
  <c r="Z626" i="15"/>
  <c r="Y626" i="15"/>
  <c r="X626" i="15"/>
  <c r="Q626" i="15"/>
  <c r="J626" i="15"/>
  <c r="AE626" i="15" s="1"/>
  <c r="C626" i="15"/>
  <c r="AK625" i="15"/>
  <c r="AJ625" i="15"/>
  <c r="AI625" i="15"/>
  <c r="AH625" i="15"/>
  <c r="AG625" i="15"/>
  <c r="AF625" i="15"/>
  <c r="AD625" i="15"/>
  <c r="AC625" i="15"/>
  <c r="AB625" i="15"/>
  <c r="AA625" i="15"/>
  <c r="Z625" i="15"/>
  <c r="Y625" i="15"/>
  <c r="Q625" i="15"/>
  <c r="X625" i="15" s="1"/>
  <c r="J625" i="15"/>
  <c r="AE625" i="15" s="1"/>
  <c r="C625" i="15"/>
  <c r="AK624" i="15"/>
  <c r="AJ624" i="15"/>
  <c r="AI624" i="15"/>
  <c r="AH624" i="15"/>
  <c r="AG624" i="15"/>
  <c r="AF624" i="15"/>
  <c r="AE624" i="15"/>
  <c r="AD624" i="15"/>
  <c r="AC624" i="15"/>
  <c r="AB624" i="15"/>
  <c r="AA624" i="15"/>
  <c r="Z624" i="15"/>
  <c r="Y624" i="15"/>
  <c r="Q624" i="15"/>
  <c r="X624" i="15" s="1"/>
  <c r="J624" i="15"/>
  <c r="C624" i="15"/>
  <c r="AK623" i="15"/>
  <c r="AJ623" i="15"/>
  <c r="AI623" i="15"/>
  <c r="AH623" i="15"/>
  <c r="AG623" i="15"/>
  <c r="AF623" i="15"/>
  <c r="AE623" i="15"/>
  <c r="AD623" i="15"/>
  <c r="AC623" i="15"/>
  <c r="AB623" i="15"/>
  <c r="AA623" i="15"/>
  <c r="Z623" i="15"/>
  <c r="Y623" i="15"/>
  <c r="X623" i="15"/>
  <c r="Q623" i="15"/>
  <c r="J623" i="15"/>
  <c r="C623" i="15"/>
  <c r="AK622" i="15"/>
  <c r="AJ622" i="15"/>
  <c r="AI622" i="15"/>
  <c r="AH622" i="15"/>
  <c r="AG622" i="15"/>
  <c r="AF622" i="15"/>
  <c r="AD622" i="15"/>
  <c r="AC622" i="15"/>
  <c r="AB622" i="15"/>
  <c r="AA622" i="15"/>
  <c r="Z622" i="15"/>
  <c r="Y622" i="15"/>
  <c r="X622" i="15"/>
  <c r="Q622" i="15"/>
  <c r="J622" i="15"/>
  <c r="AE622" i="15" s="1"/>
  <c r="C622" i="15"/>
  <c r="AK621" i="15"/>
  <c r="AJ621" i="15"/>
  <c r="AI621" i="15"/>
  <c r="AH621" i="15"/>
  <c r="AG621" i="15"/>
  <c r="AF621" i="15"/>
  <c r="AD621" i="15"/>
  <c r="AC621" i="15"/>
  <c r="AB621" i="15"/>
  <c r="AA621" i="15"/>
  <c r="Z621" i="15"/>
  <c r="Y621" i="15"/>
  <c r="Q621" i="15"/>
  <c r="X621" i="15" s="1"/>
  <c r="J621" i="15"/>
  <c r="AE621" i="15" s="1"/>
  <c r="C621" i="15"/>
  <c r="AK620" i="15"/>
  <c r="AJ620" i="15"/>
  <c r="AI620" i="15"/>
  <c r="AH620" i="15"/>
  <c r="AG620" i="15"/>
  <c r="AF620" i="15"/>
  <c r="AD620" i="15"/>
  <c r="AC620" i="15"/>
  <c r="AB620" i="15"/>
  <c r="AA620" i="15"/>
  <c r="Z620" i="15"/>
  <c r="Y620" i="15"/>
  <c r="Q620" i="15"/>
  <c r="X620" i="15" s="1"/>
  <c r="J620" i="15"/>
  <c r="AE620" i="15" s="1"/>
  <c r="C620" i="15"/>
  <c r="AK619" i="15"/>
  <c r="AJ619" i="15"/>
  <c r="AI619" i="15"/>
  <c r="AH619" i="15"/>
  <c r="AG619" i="15"/>
  <c r="AF619" i="15"/>
  <c r="AE619" i="15"/>
  <c r="AD619" i="15"/>
  <c r="AC619" i="15"/>
  <c r="AB619" i="15"/>
  <c r="AA619" i="15"/>
  <c r="Z619" i="15"/>
  <c r="Y619" i="15"/>
  <c r="X619" i="15"/>
  <c r="Q619" i="15"/>
  <c r="J619" i="15"/>
  <c r="C619" i="15"/>
  <c r="AK618" i="15"/>
  <c r="AJ618" i="15"/>
  <c r="AI618" i="15"/>
  <c r="AH618" i="15"/>
  <c r="AG618" i="15"/>
  <c r="AF618" i="15"/>
  <c r="AD618" i="15"/>
  <c r="AC618" i="15"/>
  <c r="AB618" i="15"/>
  <c r="AA618" i="15"/>
  <c r="Z618" i="15"/>
  <c r="Y618" i="15"/>
  <c r="X618" i="15"/>
  <c r="Q618" i="15"/>
  <c r="J618" i="15"/>
  <c r="AE618" i="15" s="1"/>
  <c r="C618" i="15"/>
  <c r="AK617" i="15"/>
  <c r="AJ617" i="15"/>
  <c r="AI617" i="15"/>
  <c r="AH617" i="15"/>
  <c r="AG617" i="15"/>
  <c r="AF617" i="15"/>
  <c r="AD617" i="15"/>
  <c r="AC617" i="15"/>
  <c r="AB617" i="15"/>
  <c r="AA617" i="15"/>
  <c r="Z617" i="15"/>
  <c r="Y617" i="15"/>
  <c r="Q617" i="15"/>
  <c r="X617" i="15" s="1"/>
  <c r="J617" i="15"/>
  <c r="AE617" i="15" s="1"/>
  <c r="C617" i="15"/>
  <c r="AK616" i="15"/>
  <c r="AJ616" i="15"/>
  <c r="AI616" i="15"/>
  <c r="AH616" i="15"/>
  <c r="AG616" i="15"/>
  <c r="AF616" i="15"/>
  <c r="AD616" i="15"/>
  <c r="AC616" i="15"/>
  <c r="AB616" i="15"/>
  <c r="AA616" i="15"/>
  <c r="Z616" i="15"/>
  <c r="Y616" i="15"/>
  <c r="X616" i="15"/>
  <c r="Q616" i="15"/>
  <c r="J616" i="15"/>
  <c r="AE616" i="15" s="1"/>
  <c r="C616" i="15"/>
  <c r="AK615" i="15"/>
  <c r="AJ615" i="15"/>
  <c r="AI615" i="15"/>
  <c r="AH615" i="15"/>
  <c r="AG615" i="15"/>
  <c r="AF615" i="15"/>
  <c r="AE615" i="15"/>
  <c r="AD615" i="15"/>
  <c r="AC615" i="15"/>
  <c r="AB615" i="15"/>
  <c r="AA615" i="15"/>
  <c r="Z615" i="15"/>
  <c r="Y615" i="15"/>
  <c r="Q615" i="15"/>
  <c r="X615" i="15" s="1"/>
  <c r="J615" i="15"/>
  <c r="C615" i="15"/>
  <c r="AK614" i="15"/>
  <c r="AJ614" i="15"/>
  <c r="AI614" i="15"/>
  <c r="AH614" i="15"/>
  <c r="AG614" i="15"/>
  <c r="AF614" i="15"/>
  <c r="AD614" i="15"/>
  <c r="AC614" i="15"/>
  <c r="AB614" i="15"/>
  <c r="AA614" i="15"/>
  <c r="Z614" i="15"/>
  <c r="Y614" i="15"/>
  <c r="X614" i="15"/>
  <c r="Q614" i="15"/>
  <c r="J614" i="15"/>
  <c r="AE614" i="15" s="1"/>
  <c r="C614" i="15"/>
  <c r="AK613" i="15"/>
  <c r="AJ613" i="15"/>
  <c r="AI613" i="15"/>
  <c r="AH613" i="15"/>
  <c r="AG613" i="15"/>
  <c r="AF613" i="15"/>
  <c r="AD613" i="15"/>
  <c r="AC613" i="15"/>
  <c r="AB613" i="15"/>
  <c r="AA613" i="15"/>
  <c r="Z613" i="15"/>
  <c r="Y613" i="15"/>
  <c r="Q613" i="15"/>
  <c r="J613" i="15"/>
  <c r="C613" i="15"/>
  <c r="AK612" i="15"/>
  <c r="AI612" i="15"/>
  <c r="AG612" i="15"/>
  <c r="AA612" i="15"/>
  <c r="W612" i="15"/>
  <c r="V612" i="15"/>
  <c r="U612" i="15"/>
  <c r="AB612" i="15" s="1"/>
  <c r="T612" i="15"/>
  <c r="S612" i="15"/>
  <c r="R612" i="15"/>
  <c r="P612" i="15"/>
  <c r="O612" i="15"/>
  <c r="N612" i="15"/>
  <c r="M612" i="15"/>
  <c r="AH612" i="15" s="1"/>
  <c r="L612" i="15"/>
  <c r="K612" i="15"/>
  <c r="I612" i="15"/>
  <c r="H612" i="15"/>
  <c r="G612" i="15"/>
  <c r="G610" i="15" s="1"/>
  <c r="F612" i="15"/>
  <c r="E612" i="15"/>
  <c r="D612" i="15"/>
  <c r="C612" i="15"/>
  <c r="AH611" i="15"/>
  <c r="AD611" i="15"/>
  <c r="Z611" i="15"/>
  <c r="W611" i="15"/>
  <c r="V611" i="15"/>
  <c r="U611" i="15"/>
  <c r="T611" i="15"/>
  <c r="T610" i="15" s="1"/>
  <c r="S611" i="15"/>
  <c r="R611" i="15"/>
  <c r="P611" i="15"/>
  <c r="AK611" i="15" s="1"/>
  <c r="O611" i="15"/>
  <c r="N611" i="15"/>
  <c r="M611" i="15"/>
  <c r="L611" i="15"/>
  <c r="AG611" i="15" s="1"/>
  <c r="K611" i="15"/>
  <c r="J611" i="15"/>
  <c r="I611" i="15"/>
  <c r="H611" i="15"/>
  <c r="H610" i="15" s="1"/>
  <c r="G611" i="15"/>
  <c r="F611" i="15"/>
  <c r="F610" i="15" s="1"/>
  <c r="E611" i="15"/>
  <c r="D611" i="15"/>
  <c r="D610" i="15" s="1"/>
  <c r="U610" i="15"/>
  <c r="M610" i="15"/>
  <c r="AH610" i="15" s="1"/>
  <c r="I610" i="15"/>
  <c r="E610" i="15"/>
  <c r="X609" i="15"/>
  <c r="AK608" i="15"/>
  <c r="AJ608" i="15"/>
  <c r="AI608" i="15"/>
  <c r="AH608" i="15"/>
  <c r="AG608" i="15"/>
  <c r="AF608" i="15"/>
  <c r="AE608" i="15"/>
  <c r="AD608" i="15"/>
  <c r="AC608" i="15"/>
  <c r="AB608" i="15"/>
  <c r="AA608" i="15"/>
  <c r="Z608" i="15"/>
  <c r="Y608" i="15"/>
  <c r="Q608" i="15"/>
  <c r="X608" i="15" s="1"/>
  <c r="J608" i="15"/>
  <c r="C608" i="15"/>
  <c r="AK607" i="15"/>
  <c r="AJ607" i="15"/>
  <c r="AI607" i="15"/>
  <c r="AH607" i="15"/>
  <c r="AG607" i="15"/>
  <c r="AF607" i="15"/>
  <c r="AD607" i="15"/>
  <c r="AC607" i="15"/>
  <c r="AB607" i="15"/>
  <c r="AA607" i="15"/>
  <c r="Z607" i="15"/>
  <c r="Y607" i="15"/>
  <c r="Q607" i="15"/>
  <c r="J607" i="15"/>
  <c r="C607" i="15"/>
  <c r="AK606" i="15"/>
  <c r="AJ606" i="15"/>
  <c r="AI606" i="15"/>
  <c r="AH606" i="15"/>
  <c r="AG606" i="15"/>
  <c r="AF606" i="15"/>
  <c r="AE606" i="15"/>
  <c r="AD606" i="15"/>
  <c r="AC606" i="15"/>
  <c r="AB606" i="15"/>
  <c r="AA606" i="15"/>
  <c r="Z606" i="15"/>
  <c r="Y606" i="15"/>
  <c r="Q606" i="15"/>
  <c r="X606" i="15" s="1"/>
  <c r="J606" i="15"/>
  <c r="C606" i="15"/>
  <c r="AK605" i="15"/>
  <c r="AJ605" i="15"/>
  <c r="AI605" i="15"/>
  <c r="AH605" i="15"/>
  <c r="AG605" i="15"/>
  <c r="AF605" i="15"/>
  <c r="AD605" i="15"/>
  <c r="AC605" i="15"/>
  <c r="AB605" i="15"/>
  <c r="AA605" i="15"/>
  <c r="Z605" i="15"/>
  <c r="Y605" i="15"/>
  <c r="X605" i="15"/>
  <c r="Q605" i="15"/>
  <c r="J605" i="15"/>
  <c r="AE605" i="15" s="1"/>
  <c r="C605" i="15"/>
  <c r="AK604" i="15"/>
  <c r="AJ604" i="15"/>
  <c r="AI604" i="15"/>
  <c r="AH604" i="15"/>
  <c r="AG604" i="15"/>
  <c r="AF604" i="15"/>
  <c r="AE604" i="15"/>
  <c r="AD604" i="15"/>
  <c r="AC604" i="15"/>
  <c r="AB604" i="15"/>
  <c r="AA604" i="15"/>
  <c r="Z604" i="15"/>
  <c r="Y604" i="15"/>
  <c r="Q604" i="15"/>
  <c r="X604" i="15" s="1"/>
  <c r="J604" i="15"/>
  <c r="C604" i="15"/>
  <c r="AK603" i="15"/>
  <c r="AJ603" i="15"/>
  <c r="AI603" i="15"/>
  <c r="AH603" i="15"/>
  <c r="AG603" i="15"/>
  <c r="AF603" i="15"/>
  <c r="AD603" i="15"/>
  <c r="AC603" i="15"/>
  <c r="AB603" i="15"/>
  <c r="AA603" i="15"/>
  <c r="Z603" i="15"/>
  <c r="Y603" i="15"/>
  <c r="Q603" i="15"/>
  <c r="J603" i="15"/>
  <c r="C603" i="15"/>
  <c r="AK602" i="15"/>
  <c r="AJ602" i="15"/>
  <c r="AI602" i="15"/>
  <c r="AH602" i="15"/>
  <c r="AG602" i="15"/>
  <c r="AF602" i="15"/>
  <c r="AE602" i="15"/>
  <c r="AD602" i="15"/>
  <c r="AC602" i="15"/>
  <c r="AB602" i="15"/>
  <c r="AA602" i="15"/>
  <c r="Z602" i="15"/>
  <c r="Y602" i="15"/>
  <c r="Q602" i="15"/>
  <c r="X602" i="15" s="1"/>
  <c r="J602" i="15"/>
  <c r="C602" i="15"/>
  <c r="AK601" i="15"/>
  <c r="AJ601" i="15"/>
  <c r="AI601" i="15"/>
  <c r="AH601" i="15"/>
  <c r="AG601" i="15"/>
  <c r="AF601" i="15"/>
  <c r="AD601" i="15"/>
  <c r="AC601" i="15"/>
  <c r="AB601" i="15"/>
  <c r="AA601" i="15"/>
  <c r="Z601" i="15"/>
  <c r="Y601" i="15"/>
  <c r="X601" i="15"/>
  <c r="Q601" i="15"/>
  <c r="J601" i="15"/>
  <c r="AE601" i="15" s="1"/>
  <c r="C601" i="15"/>
  <c r="AK600" i="15"/>
  <c r="AJ600" i="15"/>
  <c r="AI600" i="15"/>
  <c r="AH600" i="15"/>
  <c r="AG600" i="15"/>
  <c r="AF600" i="15"/>
  <c r="AE600" i="15"/>
  <c r="AD600" i="15"/>
  <c r="AC600" i="15"/>
  <c r="AB600" i="15"/>
  <c r="AA600" i="15"/>
  <c r="Z600" i="15"/>
  <c r="Y600" i="15"/>
  <c r="Q600" i="15"/>
  <c r="X600" i="15" s="1"/>
  <c r="J600" i="15"/>
  <c r="C600" i="15"/>
  <c r="AK599" i="15"/>
  <c r="AJ599" i="15"/>
  <c r="AI599" i="15"/>
  <c r="AH599" i="15"/>
  <c r="AG599" i="15"/>
  <c r="AF599" i="15"/>
  <c r="AD599" i="15"/>
  <c r="AC599" i="15"/>
  <c r="AB599" i="15"/>
  <c r="AA599" i="15"/>
  <c r="Z599" i="15"/>
  <c r="Y599" i="15"/>
  <c r="Q599" i="15"/>
  <c r="J599" i="15"/>
  <c r="C599" i="15"/>
  <c r="AK598" i="15"/>
  <c r="AJ598" i="15"/>
  <c r="AI598" i="15"/>
  <c r="AH598" i="15"/>
  <c r="AG598" i="15"/>
  <c r="AF598" i="15"/>
  <c r="AE598" i="15"/>
  <c r="AD598" i="15"/>
  <c r="AC598" i="15"/>
  <c r="AB598" i="15"/>
  <c r="AA598" i="15"/>
  <c r="Z598" i="15"/>
  <c r="Y598" i="15"/>
  <c r="Q598" i="15"/>
  <c r="X598" i="15" s="1"/>
  <c r="J598" i="15"/>
  <c r="C598" i="15"/>
  <c r="AK597" i="15"/>
  <c r="AJ597" i="15"/>
  <c r="AI597" i="15"/>
  <c r="AH597" i="15"/>
  <c r="AG597" i="15"/>
  <c r="AF597" i="15"/>
  <c r="AD597" i="15"/>
  <c r="AC597" i="15"/>
  <c r="AB597" i="15"/>
  <c r="AA597" i="15"/>
  <c r="Z597" i="15"/>
  <c r="Y597" i="15"/>
  <c r="X597" i="15"/>
  <c r="Q597" i="15"/>
  <c r="J597" i="15"/>
  <c r="AE597" i="15" s="1"/>
  <c r="C597" i="15"/>
  <c r="AK596" i="15"/>
  <c r="AJ596" i="15"/>
  <c r="AI596" i="15"/>
  <c r="AH596" i="15"/>
  <c r="AG596" i="15"/>
  <c r="AF596" i="15"/>
  <c r="AE596" i="15"/>
  <c r="AD596" i="15"/>
  <c r="AC596" i="15"/>
  <c r="AB596" i="15"/>
  <c r="AA596" i="15"/>
  <c r="Z596" i="15"/>
  <c r="Y596" i="15"/>
  <c r="Q596" i="15"/>
  <c r="X596" i="15" s="1"/>
  <c r="J596" i="15"/>
  <c r="C596" i="15"/>
  <c r="AK595" i="15"/>
  <c r="AJ595" i="15"/>
  <c r="AI595" i="15"/>
  <c r="AH595" i="15"/>
  <c r="AG595" i="15"/>
  <c r="AF595" i="15"/>
  <c r="AD595" i="15"/>
  <c r="AC595" i="15"/>
  <c r="AB595" i="15"/>
  <c r="AA595" i="15"/>
  <c r="Z595" i="15"/>
  <c r="Y595" i="15"/>
  <c r="Q595" i="15"/>
  <c r="J595" i="15"/>
  <c r="C595" i="15"/>
  <c r="AK594" i="15"/>
  <c r="AJ594" i="15"/>
  <c r="AI594" i="15"/>
  <c r="AH594" i="15"/>
  <c r="AG594" i="15"/>
  <c r="AF594" i="15"/>
  <c r="AE594" i="15"/>
  <c r="AD594" i="15"/>
  <c r="AC594" i="15"/>
  <c r="AB594" i="15"/>
  <c r="AA594" i="15"/>
  <c r="Z594" i="15"/>
  <c r="Y594" i="15"/>
  <c r="Q594" i="15"/>
  <c r="X594" i="15" s="1"/>
  <c r="J594" i="15"/>
  <c r="C594" i="15"/>
  <c r="AK593" i="15"/>
  <c r="AJ593" i="15"/>
  <c r="AI593" i="15"/>
  <c r="AH593" i="15"/>
  <c r="AG593" i="15"/>
  <c r="AF593" i="15"/>
  <c r="AD593" i="15"/>
  <c r="AC593" i="15"/>
  <c r="AB593" i="15"/>
  <c r="AA593" i="15"/>
  <c r="Z593" i="15"/>
  <c r="Y593" i="15"/>
  <c r="X593" i="15"/>
  <c r="Q593" i="15"/>
  <c r="J593" i="15"/>
  <c r="AE593" i="15" s="1"/>
  <c r="C593" i="15"/>
  <c r="AK592" i="15"/>
  <c r="AJ592" i="15"/>
  <c r="AI592" i="15"/>
  <c r="AH592" i="15"/>
  <c r="AG592" i="15"/>
  <c r="AF592" i="15"/>
  <c r="AE592" i="15"/>
  <c r="AD592" i="15"/>
  <c r="AC592" i="15"/>
  <c r="AB592" i="15"/>
  <c r="AA592" i="15"/>
  <c r="Z592" i="15"/>
  <c r="Y592" i="15"/>
  <c r="Q592" i="15"/>
  <c r="X592" i="15" s="1"/>
  <c r="J592" i="15"/>
  <c r="C592" i="15"/>
  <c r="AK591" i="15"/>
  <c r="AJ591" i="15"/>
  <c r="AI591" i="15"/>
  <c r="AH591" i="15"/>
  <c r="AG591" i="15"/>
  <c r="AF591" i="15"/>
  <c r="AD591" i="15"/>
  <c r="AC591" i="15"/>
  <c r="AB591" i="15"/>
  <c r="AA591" i="15"/>
  <c r="Z591" i="15"/>
  <c r="Y591" i="15"/>
  <c r="Q591" i="15"/>
  <c r="J591" i="15"/>
  <c r="C591" i="15"/>
  <c r="AK590" i="15"/>
  <c r="AJ590" i="15"/>
  <c r="AI590" i="15"/>
  <c r="AH590" i="15"/>
  <c r="AG590" i="15"/>
  <c r="AF590" i="15"/>
  <c r="AE590" i="15"/>
  <c r="AD590" i="15"/>
  <c r="AC590" i="15"/>
  <c r="AB590" i="15"/>
  <c r="AA590" i="15"/>
  <c r="Z590" i="15"/>
  <c r="Y590" i="15"/>
  <c r="Q590" i="15"/>
  <c r="X590" i="15" s="1"/>
  <c r="J590" i="15"/>
  <c r="C590" i="15"/>
  <c r="AK589" i="15"/>
  <c r="AJ589" i="15"/>
  <c r="AI589" i="15"/>
  <c r="AH589" i="15"/>
  <c r="AG589" i="15"/>
  <c r="AF589" i="15"/>
  <c r="AD589" i="15"/>
  <c r="AC589" i="15"/>
  <c r="AB589" i="15"/>
  <c r="AA589" i="15"/>
  <c r="Z589" i="15"/>
  <c r="Y589" i="15"/>
  <c r="X589" i="15"/>
  <c r="Q589" i="15"/>
  <c r="J589" i="15"/>
  <c r="AE589" i="15" s="1"/>
  <c r="C589" i="15"/>
  <c r="AK588" i="15"/>
  <c r="AJ588" i="15"/>
  <c r="AI588" i="15"/>
  <c r="AH588" i="15"/>
  <c r="AG588" i="15"/>
  <c r="AF588" i="15"/>
  <c r="AE588" i="15"/>
  <c r="AD588" i="15"/>
  <c r="AC588" i="15"/>
  <c r="AB588" i="15"/>
  <c r="AA588" i="15"/>
  <c r="Z588" i="15"/>
  <c r="Y588" i="15"/>
  <c r="Q588" i="15"/>
  <c r="X588" i="15" s="1"/>
  <c r="J588" i="15"/>
  <c r="C588" i="15"/>
  <c r="AK587" i="15"/>
  <c r="AJ587" i="15"/>
  <c r="AI587" i="15"/>
  <c r="AH587" i="15"/>
  <c r="AG587" i="15"/>
  <c r="AF587" i="15"/>
  <c r="AD587" i="15"/>
  <c r="AC587" i="15"/>
  <c r="AB587" i="15"/>
  <c r="AA587" i="15"/>
  <c r="Z587" i="15"/>
  <c r="Y587" i="15"/>
  <c r="Q587" i="15"/>
  <c r="J587" i="15"/>
  <c r="C587" i="15"/>
  <c r="AK586" i="15"/>
  <c r="AJ586" i="15"/>
  <c r="AI586" i="15"/>
  <c r="AH586" i="15"/>
  <c r="AG586" i="15"/>
  <c r="AF586" i="15"/>
  <c r="AE586" i="15"/>
  <c r="AD586" i="15"/>
  <c r="AC586" i="15"/>
  <c r="AB586" i="15"/>
  <c r="AA586" i="15"/>
  <c r="Z586" i="15"/>
  <c r="Y586" i="15"/>
  <c r="Q586" i="15"/>
  <c r="X586" i="15" s="1"/>
  <c r="J586" i="15"/>
  <c r="C586" i="15"/>
  <c r="AK585" i="15"/>
  <c r="AJ585" i="15"/>
  <c r="AI585" i="15"/>
  <c r="AH585" i="15"/>
  <c r="AG585" i="15"/>
  <c r="AF585" i="15"/>
  <c r="AD585" i="15"/>
  <c r="AC585" i="15"/>
  <c r="AB585" i="15"/>
  <c r="AA585" i="15"/>
  <c r="Z585" i="15"/>
  <c r="Y585" i="15"/>
  <c r="X585" i="15"/>
  <c r="Q585" i="15"/>
  <c r="J585" i="15"/>
  <c r="AE585" i="15" s="1"/>
  <c r="C585" i="15"/>
  <c r="AK584" i="15"/>
  <c r="AJ584" i="15"/>
  <c r="AI584" i="15"/>
  <c r="AH584" i="15"/>
  <c r="AG584" i="15"/>
  <c r="AF584" i="15"/>
  <c r="AE584" i="15"/>
  <c r="AD584" i="15"/>
  <c r="AC584" i="15"/>
  <c r="AB584" i="15"/>
  <c r="AA584" i="15"/>
  <c r="Z584" i="15"/>
  <c r="Y584" i="15"/>
  <c r="Q584" i="15"/>
  <c r="X584" i="15" s="1"/>
  <c r="J584" i="15"/>
  <c r="C584" i="15"/>
  <c r="AK583" i="15"/>
  <c r="AJ583" i="15"/>
  <c r="AI583" i="15"/>
  <c r="AH583" i="15"/>
  <c r="AG583" i="15"/>
  <c r="AF583" i="15"/>
  <c r="AD583" i="15"/>
  <c r="AC583" i="15"/>
  <c r="AB583" i="15"/>
  <c r="AA583" i="15"/>
  <c r="Z583" i="15"/>
  <c r="Y583" i="15"/>
  <c r="Q583" i="15"/>
  <c r="J583" i="15"/>
  <c r="C583" i="15"/>
  <c r="AK582" i="15"/>
  <c r="AI582" i="15"/>
  <c r="AG582" i="15"/>
  <c r="AA582" i="15"/>
  <c r="W582" i="15"/>
  <c r="V582" i="15"/>
  <c r="U582" i="15"/>
  <c r="AB582" i="15" s="1"/>
  <c r="T582" i="15"/>
  <c r="S582" i="15"/>
  <c r="R582" i="15"/>
  <c r="P582" i="15"/>
  <c r="O582" i="15"/>
  <c r="N582" i="15"/>
  <c r="M582" i="15"/>
  <c r="AH582" i="15" s="1"/>
  <c r="L582" i="15"/>
  <c r="K582" i="15"/>
  <c r="I582" i="15"/>
  <c r="H582" i="15"/>
  <c r="G582" i="15"/>
  <c r="G580" i="15" s="1"/>
  <c r="F582" i="15"/>
  <c r="E582" i="15"/>
  <c r="D582" i="15"/>
  <c r="C582" i="15"/>
  <c r="AJ581" i="15"/>
  <c r="AH581" i="15"/>
  <c r="AD581" i="15"/>
  <c r="Z581" i="15"/>
  <c r="W581" i="15"/>
  <c r="V581" i="15"/>
  <c r="U581" i="15"/>
  <c r="T581" i="15"/>
  <c r="T580" i="15" s="1"/>
  <c r="AA580" i="15" s="1"/>
  <c r="S581" i="15"/>
  <c r="R581" i="15"/>
  <c r="P581" i="15"/>
  <c r="AK581" i="15" s="1"/>
  <c r="O581" i="15"/>
  <c r="N581" i="15"/>
  <c r="M581" i="15"/>
  <c r="L581" i="15"/>
  <c r="AG581" i="15" s="1"/>
  <c r="K581" i="15"/>
  <c r="J581" i="15"/>
  <c r="I581" i="15"/>
  <c r="H581" i="15"/>
  <c r="H580" i="15" s="1"/>
  <c r="G581" i="15"/>
  <c r="F581" i="15"/>
  <c r="F580" i="15" s="1"/>
  <c r="E581" i="15"/>
  <c r="D581" i="15"/>
  <c r="D580" i="15" s="1"/>
  <c r="U580" i="15"/>
  <c r="M580" i="15"/>
  <c r="AH580" i="15" s="1"/>
  <c r="I580" i="15"/>
  <c r="E580" i="15"/>
  <c r="X579" i="15"/>
  <c r="AK578" i="15"/>
  <c r="AJ578" i="15"/>
  <c r="AI578" i="15"/>
  <c r="AH578" i="15"/>
  <c r="AG578" i="15"/>
  <c r="AF578" i="15"/>
  <c r="AE578" i="15"/>
  <c r="AD578" i="15"/>
  <c r="AC578" i="15"/>
  <c r="AB578" i="15"/>
  <c r="AA578" i="15"/>
  <c r="Z578" i="15"/>
  <c r="Y578" i="15"/>
  <c r="Q578" i="15"/>
  <c r="X578" i="15" s="1"/>
  <c r="J578" i="15"/>
  <c r="C578" i="15"/>
  <c r="AK577" i="15"/>
  <c r="AJ577" i="15"/>
  <c r="AI577" i="15"/>
  <c r="AH577" i="15"/>
  <c r="AG577" i="15"/>
  <c r="AF577" i="15"/>
  <c r="AD577" i="15"/>
  <c r="AC577" i="15"/>
  <c r="AB577" i="15"/>
  <c r="AA577" i="15"/>
  <c r="Z577" i="15"/>
  <c r="Y577" i="15"/>
  <c r="Q577" i="15"/>
  <c r="J577" i="15"/>
  <c r="C577" i="15"/>
  <c r="AK576" i="15"/>
  <c r="AJ576" i="15"/>
  <c r="AI576" i="15"/>
  <c r="AH576" i="15"/>
  <c r="AG576" i="15"/>
  <c r="AF576" i="15"/>
  <c r="AE576" i="15"/>
  <c r="AD576" i="15"/>
  <c r="AC576" i="15"/>
  <c r="AB576" i="15"/>
  <c r="AA576" i="15"/>
  <c r="Z576" i="15"/>
  <c r="Y576" i="15"/>
  <c r="Q576" i="15"/>
  <c r="X576" i="15" s="1"/>
  <c r="J576" i="15"/>
  <c r="C576" i="15"/>
  <c r="AK575" i="15"/>
  <c r="AJ575" i="15"/>
  <c r="AI575" i="15"/>
  <c r="AH575" i="15"/>
  <c r="AG575" i="15"/>
  <c r="AF575" i="15"/>
  <c r="AD575" i="15"/>
  <c r="AC575" i="15"/>
  <c r="AB575" i="15"/>
  <c r="AA575" i="15"/>
  <c r="Z575" i="15"/>
  <c r="Y575" i="15"/>
  <c r="X575" i="15"/>
  <c r="Q575" i="15"/>
  <c r="J575" i="15"/>
  <c r="AE575" i="15" s="1"/>
  <c r="C575" i="15"/>
  <c r="AK574" i="15"/>
  <c r="AJ574" i="15"/>
  <c r="AI574" i="15"/>
  <c r="AH574" i="15"/>
  <c r="AG574" i="15"/>
  <c r="AF574" i="15"/>
  <c r="AE574" i="15"/>
  <c r="AD574" i="15"/>
  <c r="AC574" i="15"/>
  <c r="AB574" i="15"/>
  <c r="AA574" i="15"/>
  <c r="Z574" i="15"/>
  <c r="Y574" i="15"/>
  <c r="Q574" i="15"/>
  <c r="X574" i="15" s="1"/>
  <c r="J574" i="15"/>
  <c r="C574" i="15"/>
  <c r="AK573" i="15"/>
  <c r="AJ573" i="15"/>
  <c r="AI573" i="15"/>
  <c r="AH573" i="15"/>
  <c r="AG573" i="15"/>
  <c r="AF573" i="15"/>
  <c r="AD573" i="15"/>
  <c r="AC573" i="15"/>
  <c r="AB573" i="15"/>
  <c r="AA573" i="15"/>
  <c r="Z573" i="15"/>
  <c r="Y573" i="15"/>
  <c r="Q573" i="15"/>
  <c r="J573" i="15"/>
  <c r="C573" i="15"/>
  <c r="AK572" i="15"/>
  <c r="AJ572" i="15"/>
  <c r="AI572" i="15"/>
  <c r="AH572" i="15"/>
  <c r="AG572" i="15"/>
  <c r="AF572" i="15"/>
  <c r="AE572" i="15"/>
  <c r="AD572" i="15"/>
  <c r="AC572" i="15"/>
  <c r="AB572" i="15"/>
  <c r="AA572" i="15"/>
  <c r="Z572" i="15"/>
  <c r="Y572" i="15"/>
  <c r="Q572" i="15"/>
  <c r="X572" i="15" s="1"/>
  <c r="J572" i="15"/>
  <c r="C572" i="15"/>
  <c r="AK571" i="15"/>
  <c r="AJ571" i="15"/>
  <c r="AI571" i="15"/>
  <c r="AH571" i="15"/>
  <c r="AG571" i="15"/>
  <c r="AF571" i="15"/>
  <c r="AD571" i="15"/>
  <c r="AC571" i="15"/>
  <c r="AB571" i="15"/>
  <c r="AA571" i="15"/>
  <c r="Z571" i="15"/>
  <c r="Y571" i="15"/>
  <c r="X571" i="15"/>
  <c r="Q571" i="15"/>
  <c r="J571" i="15"/>
  <c r="AE571" i="15" s="1"/>
  <c r="C571" i="15"/>
  <c r="AK570" i="15"/>
  <c r="AJ570" i="15"/>
  <c r="AI570" i="15"/>
  <c r="AH570" i="15"/>
  <c r="AG570" i="15"/>
  <c r="AF570" i="15"/>
  <c r="AE570" i="15"/>
  <c r="AD570" i="15"/>
  <c r="AC570" i="15"/>
  <c r="AB570" i="15"/>
  <c r="AA570" i="15"/>
  <c r="Z570" i="15"/>
  <c r="Y570" i="15"/>
  <c r="Q570" i="15"/>
  <c r="X570" i="15" s="1"/>
  <c r="J570" i="15"/>
  <c r="C570" i="15"/>
  <c r="AK569" i="15"/>
  <c r="AJ569" i="15"/>
  <c r="AI569" i="15"/>
  <c r="AH569" i="15"/>
  <c r="AG569" i="15"/>
  <c r="AF569" i="15"/>
  <c r="AD569" i="15"/>
  <c r="AC569" i="15"/>
  <c r="AB569" i="15"/>
  <c r="AA569" i="15"/>
  <c r="Z569" i="15"/>
  <c r="Y569" i="15"/>
  <c r="Q569" i="15"/>
  <c r="J569" i="15"/>
  <c r="C569" i="15"/>
  <c r="AK568" i="15"/>
  <c r="AJ568" i="15"/>
  <c r="AI568" i="15"/>
  <c r="AH568" i="15"/>
  <c r="AG568" i="15"/>
  <c r="AF568" i="15"/>
  <c r="AE568" i="15"/>
  <c r="AD568" i="15"/>
  <c r="AC568" i="15"/>
  <c r="AB568" i="15"/>
  <c r="AA568" i="15"/>
  <c r="Z568" i="15"/>
  <c r="Y568" i="15"/>
  <c r="Q568" i="15"/>
  <c r="X568" i="15" s="1"/>
  <c r="J568" i="15"/>
  <c r="C568" i="15"/>
  <c r="AK567" i="15"/>
  <c r="AJ567" i="15"/>
  <c r="AI567" i="15"/>
  <c r="AH567" i="15"/>
  <c r="AG567" i="15"/>
  <c r="AF567" i="15"/>
  <c r="AD567" i="15"/>
  <c r="AC567" i="15"/>
  <c r="AB567" i="15"/>
  <c r="AA567" i="15"/>
  <c r="Z567" i="15"/>
  <c r="Y567" i="15"/>
  <c r="X567" i="15"/>
  <c r="Q567" i="15"/>
  <c r="J567" i="15"/>
  <c r="AE567" i="15" s="1"/>
  <c r="C567" i="15"/>
  <c r="AK566" i="15"/>
  <c r="AJ566" i="15"/>
  <c r="AI566" i="15"/>
  <c r="AH566" i="15"/>
  <c r="AG566" i="15"/>
  <c r="AF566" i="15"/>
  <c r="AE566" i="15"/>
  <c r="AD566" i="15"/>
  <c r="AC566" i="15"/>
  <c r="AB566" i="15"/>
  <c r="AA566" i="15"/>
  <c r="Z566" i="15"/>
  <c r="Y566" i="15"/>
  <c r="Q566" i="15"/>
  <c r="X566" i="15" s="1"/>
  <c r="J566" i="15"/>
  <c r="C566" i="15"/>
  <c r="AK565" i="15"/>
  <c r="AJ565" i="15"/>
  <c r="AI565" i="15"/>
  <c r="AH565" i="15"/>
  <c r="AG565" i="15"/>
  <c r="AF565" i="15"/>
  <c r="AD565" i="15"/>
  <c r="AC565" i="15"/>
  <c r="AB565" i="15"/>
  <c r="AA565" i="15"/>
  <c r="Z565" i="15"/>
  <c r="Y565" i="15"/>
  <c r="Q565" i="15"/>
  <c r="J565" i="15"/>
  <c r="C565" i="15"/>
  <c r="AK564" i="15"/>
  <c r="AJ564" i="15"/>
  <c r="AI564" i="15"/>
  <c r="AH564" i="15"/>
  <c r="AG564" i="15"/>
  <c r="AF564" i="15"/>
  <c r="AE564" i="15"/>
  <c r="AD564" i="15"/>
  <c r="AC564" i="15"/>
  <c r="AB564" i="15"/>
  <c r="AA564" i="15"/>
  <c r="Z564" i="15"/>
  <c r="Y564" i="15"/>
  <c r="Q564" i="15"/>
  <c r="X564" i="15" s="1"/>
  <c r="J564" i="15"/>
  <c r="C564" i="15"/>
  <c r="AK563" i="15"/>
  <c r="AJ563" i="15"/>
  <c r="AI563" i="15"/>
  <c r="AH563" i="15"/>
  <c r="AG563" i="15"/>
  <c r="AF563" i="15"/>
  <c r="AD563" i="15"/>
  <c r="AC563" i="15"/>
  <c r="AB563" i="15"/>
  <c r="AA563" i="15"/>
  <c r="Z563" i="15"/>
  <c r="Y563" i="15"/>
  <c r="X563" i="15"/>
  <c r="Q563" i="15"/>
  <c r="J563" i="15"/>
  <c r="AE563" i="15" s="1"/>
  <c r="C563" i="15"/>
  <c r="AK562" i="15"/>
  <c r="AJ562" i="15"/>
  <c r="AI562" i="15"/>
  <c r="AH562" i="15"/>
  <c r="AG562" i="15"/>
  <c r="AF562" i="15"/>
  <c r="AE562" i="15"/>
  <c r="AD562" i="15"/>
  <c r="AC562" i="15"/>
  <c r="AB562" i="15"/>
  <c r="AA562" i="15"/>
  <c r="Z562" i="15"/>
  <c r="Y562" i="15"/>
  <c r="Q562" i="15"/>
  <c r="X562" i="15" s="1"/>
  <c r="J562" i="15"/>
  <c r="C562" i="15"/>
  <c r="AK561" i="15"/>
  <c r="AJ561" i="15"/>
  <c r="AI561" i="15"/>
  <c r="AH561" i="15"/>
  <c r="AG561" i="15"/>
  <c r="AF561" i="15"/>
  <c r="AD561" i="15"/>
  <c r="AC561" i="15"/>
  <c r="AB561" i="15"/>
  <c r="AA561" i="15"/>
  <c r="Z561" i="15"/>
  <c r="Y561" i="15"/>
  <c r="Q561" i="15"/>
  <c r="J561" i="15"/>
  <c r="C561" i="15"/>
  <c r="AK560" i="15"/>
  <c r="AJ560" i="15"/>
  <c r="AI560" i="15"/>
  <c r="AH560" i="15"/>
  <c r="AG560" i="15"/>
  <c r="AF560" i="15"/>
  <c r="AE560" i="15"/>
  <c r="AD560" i="15"/>
  <c r="AC560" i="15"/>
  <c r="AB560" i="15"/>
  <c r="AA560" i="15"/>
  <c r="Z560" i="15"/>
  <c r="Y560" i="15"/>
  <c r="Q560" i="15"/>
  <c r="X560" i="15" s="1"/>
  <c r="J560" i="15"/>
  <c r="C560" i="15"/>
  <c r="AK559" i="15"/>
  <c r="AJ559" i="15"/>
  <c r="AI559" i="15"/>
  <c r="AH559" i="15"/>
  <c r="AG559" i="15"/>
  <c r="AF559" i="15"/>
  <c r="AD559" i="15"/>
  <c r="AC559" i="15"/>
  <c r="AB559" i="15"/>
  <c r="AA559" i="15"/>
  <c r="Z559" i="15"/>
  <c r="Y559" i="15"/>
  <c r="X559" i="15"/>
  <c r="Q559" i="15"/>
  <c r="J559" i="15"/>
  <c r="AE559" i="15" s="1"/>
  <c r="C559" i="15"/>
  <c r="AK558" i="15"/>
  <c r="AJ558" i="15"/>
  <c r="AI558" i="15"/>
  <c r="AH558" i="15"/>
  <c r="AG558" i="15"/>
  <c r="AF558" i="15"/>
  <c r="AD558" i="15"/>
  <c r="AC558" i="15"/>
  <c r="AB558" i="15"/>
  <c r="AA558" i="15"/>
  <c r="Z558" i="15"/>
  <c r="Y558" i="15"/>
  <c r="Q558" i="15"/>
  <c r="X558" i="15" s="1"/>
  <c r="J558" i="15"/>
  <c r="C558" i="15"/>
  <c r="AK557" i="15"/>
  <c r="AJ557" i="15"/>
  <c r="AI557" i="15"/>
  <c r="AH557" i="15"/>
  <c r="AG557" i="15"/>
  <c r="AF557" i="15"/>
  <c r="AD557" i="15"/>
  <c r="AC557" i="15"/>
  <c r="AB557" i="15"/>
  <c r="AA557" i="15"/>
  <c r="Z557" i="15"/>
  <c r="Y557" i="15"/>
  <c r="Q557" i="15"/>
  <c r="J557" i="15"/>
  <c r="C557" i="15"/>
  <c r="AK556" i="15"/>
  <c r="AJ556" i="15"/>
  <c r="AI556" i="15"/>
  <c r="AH556" i="15"/>
  <c r="AG556" i="15"/>
  <c r="AF556" i="15"/>
  <c r="AE556" i="15"/>
  <c r="AD556" i="15"/>
  <c r="AC556" i="15"/>
  <c r="AB556" i="15"/>
  <c r="AA556" i="15"/>
  <c r="Z556" i="15"/>
  <c r="Y556" i="15"/>
  <c r="Q556" i="15"/>
  <c r="X556" i="15" s="1"/>
  <c r="J556" i="15"/>
  <c r="C556" i="15"/>
  <c r="AK555" i="15"/>
  <c r="AJ555" i="15"/>
  <c r="AI555" i="15"/>
  <c r="AH555" i="15"/>
  <c r="AG555" i="15"/>
  <c r="AF555" i="15"/>
  <c r="AD555" i="15"/>
  <c r="AC555" i="15"/>
  <c r="AB555" i="15"/>
  <c r="AA555" i="15"/>
  <c r="Z555" i="15"/>
  <c r="Y555" i="15"/>
  <c r="X555" i="15"/>
  <c r="Q555" i="15"/>
  <c r="J555" i="15"/>
  <c r="AE555" i="15" s="1"/>
  <c r="C555" i="15"/>
  <c r="AK554" i="15"/>
  <c r="AJ554" i="15"/>
  <c r="AI554" i="15"/>
  <c r="AH554" i="15"/>
  <c r="AG554" i="15"/>
  <c r="AF554" i="15"/>
  <c r="AE554" i="15"/>
  <c r="AD554" i="15"/>
  <c r="AC554" i="15"/>
  <c r="AB554" i="15"/>
  <c r="AA554" i="15"/>
  <c r="Z554" i="15"/>
  <c r="Y554" i="15"/>
  <c r="Q554" i="15"/>
  <c r="X554" i="15" s="1"/>
  <c r="J554" i="15"/>
  <c r="C554" i="15"/>
  <c r="AK553" i="15"/>
  <c r="AJ553" i="15"/>
  <c r="AI553" i="15"/>
  <c r="AH553" i="15"/>
  <c r="AG553" i="15"/>
  <c r="AF553" i="15"/>
  <c r="AD553" i="15"/>
  <c r="AC553" i="15"/>
  <c r="AB553" i="15"/>
  <c r="AA553" i="15"/>
  <c r="Z553" i="15"/>
  <c r="Y553" i="15"/>
  <c r="Q553" i="15"/>
  <c r="J553" i="15"/>
  <c r="C553" i="15"/>
  <c r="AK552" i="15"/>
  <c r="AJ552" i="15"/>
  <c r="AI552" i="15"/>
  <c r="AH552" i="15"/>
  <c r="AG552" i="15"/>
  <c r="AF552" i="15"/>
  <c r="AE552" i="15"/>
  <c r="AD552" i="15"/>
  <c r="AC552" i="15"/>
  <c r="AB552" i="15"/>
  <c r="AA552" i="15"/>
  <c r="Z552" i="15"/>
  <c r="Y552" i="15"/>
  <c r="Q552" i="15"/>
  <c r="X552" i="15" s="1"/>
  <c r="J552" i="15"/>
  <c r="C552" i="15"/>
  <c r="AK551" i="15"/>
  <c r="AJ551" i="15"/>
  <c r="AI551" i="15"/>
  <c r="AH551" i="15"/>
  <c r="AG551" i="15"/>
  <c r="AF551" i="15"/>
  <c r="AD551" i="15"/>
  <c r="AC551" i="15"/>
  <c r="AB551" i="15"/>
  <c r="AA551" i="15"/>
  <c r="Z551" i="15"/>
  <c r="Y551" i="15"/>
  <c r="X551" i="15"/>
  <c r="Q551" i="15"/>
  <c r="J551" i="15"/>
  <c r="AE551" i="15" s="1"/>
  <c r="C551" i="15"/>
  <c r="AK550" i="15"/>
  <c r="AJ550" i="15"/>
  <c r="AI550" i="15"/>
  <c r="AH550" i="15"/>
  <c r="AG550" i="15"/>
  <c r="AF550" i="15"/>
  <c r="AE550" i="15"/>
  <c r="AD550" i="15"/>
  <c r="AC550" i="15"/>
  <c r="AB550" i="15"/>
  <c r="AA550" i="15"/>
  <c r="Z550" i="15"/>
  <c r="Y550" i="15"/>
  <c r="Q550" i="15"/>
  <c r="X550" i="15" s="1"/>
  <c r="J550" i="15"/>
  <c r="C550" i="15"/>
  <c r="AK549" i="15"/>
  <c r="AJ549" i="15"/>
  <c r="AI549" i="15"/>
  <c r="AH549" i="15"/>
  <c r="AG549" i="15"/>
  <c r="AF549" i="15"/>
  <c r="AD549" i="15"/>
  <c r="AC549" i="15"/>
  <c r="AB549" i="15"/>
  <c r="AA549" i="15"/>
  <c r="Z549" i="15"/>
  <c r="Y549" i="15"/>
  <c r="Q549" i="15"/>
  <c r="J549" i="15"/>
  <c r="C549" i="15"/>
  <c r="AK548" i="15"/>
  <c r="AJ548" i="15"/>
  <c r="AI548" i="15"/>
  <c r="AH548" i="15"/>
  <c r="AG548" i="15"/>
  <c r="AF548" i="15"/>
  <c r="AE548" i="15"/>
  <c r="AD548" i="15"/>
  <c r="AC548" i="15"/>
  <c r="AB548" i="15"/>
  <c r="AA548" i="15"/>
  <c r="Z548" i="15"/>
  <c r="Y548" i="15"/>
  <c r="Q548" i="15"/>
  <c r="X548" i="15" s="1"/>
  <c r="J548" i="15"/>
  <c r="C548" i="15"/>
  <c r="AK547" i="15"/>
  <c r="AJ547" i="15"/>
  <c r="AI547" i="15"/>
  <c r="AH547" i="15"/>
  <c r="AG547" i="15"/>
  <c r="AF547" i="15"/>
  <c r="AD547" i="15"/>
  <c r="AC547" i="15"/>
  <c r="AB547" i="15"/>
  <c r="AA547" i="15"/>
  <c r="Z547" i="15"/>
  <c r="Y547" i="15"/>
  <c r="X547" i="15"/>
  <c r="Q547" i="15"/>
  <c r="J547" i="15"/>
  <c r="AE547" i="15" s="1"/>
  <c r="C547" i="15"/>
  <c r="AK546" i="15"/>
  <c r="AJ546" i="15"/>
  <c r="AI546" i="15"/>
  <c r="AH546" i="15"/>
  <c r="AG546" i="15"/>
  <c r="AF546" i="15"/>
  <c r="AE546" i="15"/>
  <c r="AD546" i="15"/>
  <c r="AC546" i="15"/>
  <c r="AB546" i="15"/>
  <c r="AA546" i="15"/>
  <c r="Z546" i="15"/>
  <c r="Y546" i="15"/>
  <c r="Q546" i="15"/>
  <c r="X546" i="15" s="1"/>
  <c r="J546" i="15"/>
  <c r="C546" i="15"/>
  <c r="AK545" i="15"/>
  <c r="AJ545" i="15"/>
  <c r="AI545" i="15"/>
  <c r="AH545" i="15"/>
  <c r="AG545" i="15"/>
  <c r="AF545" i="15"/>
  <c r="AD545" i="15"/>
  <c r="AC545" i="15"/>
  <c r="AB545" i="15"/>
  <c r="AA545" i="15"/>
  <c r="Z545" i="15"/>
  <c r="Y545" i="15"/>
  <c r="Q545" i="15"/>
  <c r="J545" i="15"/>
  <c r="C545" i="15"/>
  <c r="AK544" i="15"/>
  <c r="AJ544" i="15"/>
  <c r="AI544" i="15"/>
  <c r="AH544" i="15"/>
  <c r="AG544" i="15"/>
  <c r="AF544" i="15"/>
  <c r="AE544" i="15"/>
  <c r="AD544" i="15"/>
  <c r="AC544" i="15"/>
  <c r="AB544" i="15"/>
  <c r="AA544" i="15"/>
  <c r="Z544" i="15"/>
  <c r="Y544" i="15"/>
  <c r="Q544" i="15"/>
  <c r="X544" i="15" s="1"/>
  <c r="J544" i="15"/>
  <c r="C544" i="15"/>
  <c r="AK543" i="15"/>
  <c r="AJ543" i="15"/>
  <c r="AI543" i="15"/>
  <c r="AH543" i="15"/>
  <c r="AG543" i="15"/>
  <c r="AF543" i="15"/>
  <c r="AD543" i="15"/>
  <c r="AC543" i="15"/>
  <c r="AB543" i="15"/>
  <c r="AA543" i="15"/>
  <c r="Z543" i="15"/>
  <c r="Y543" i="15"/>
  <c r="X543" i="15"/>
  <c r="Q543" i="15"/>
  <c r="J543" i="15"/>
  <c r="AE543" i="15" s="1"/>
  <c r="C543" i="15"/>
  <c r="AK542" i="15"/>
  <c r="AJ542" i="15"/>
  <c r="AI542" i="15"/>
  <c r="AH542" i="15"/>
  <c r="AG542" i="15"/>
  <c r="AF542" i="15"/>
  <c r="AE542" i="15"/>
  <c r="AD542" i="15"/>
  <c r="AC542" i="15"/>
  <c r="AB542" i="15"/>
  <c r="AA542" i="15"/>
  <c r="Z542" i="15"/>
  <c r="Y542" i="15"/>
  <c r="Q542" i="15"/>
  <c r="X542" i="15" s="1"/>
  <c r="J542" i="15"/>
  <c r="C542" i="15"/>
  <c r="AK541" i="15"/>
  <c r="AJ541" i="15"/>
  <c r="AI541" i="15"/>
  <c r="AH541" i="15"/>
  <c r="AG541" i="15"/>
  <c r="AF541" i="15"/>
  <c r="AD541" i="15"/>
  <c r="AC541" i="15"/>
  <c r="AB541" i="15"/>
  <c r="AA541" i="15"/>
  <c r="Z541" i="15"/>
  <c r="Y541" i="15"/>
  <c r="Q541" i="15"/>
  <c r="J541" i="15"/>
  <c r="C541" i="15"/>
  <c r="AK540" i="15"/>
  <c r="AJ540" i="15"/>
  <c r="AI540" i="15"/>
  <c r="AH540" i="15"/>
  <c r="AG540" i="15"/>
  <c r="AF540" i="15"/>
  <c r="AE540" i="15"/>
  <c r="AD540" i="15"/>
  <c r="AC540" i="15"/>
  <c r="AB540" i="15"/>
  <c r="AA540" i="15"/>
  <c r="Z540" i="15"/>
  <c r="Y540" i="15"/>
  <c r="Q540" i="15"/>
  <c r="X540" i="15" s="1"/>
  <c r="J540" i="15"/>
  <c r="C540" i="15"/>
  <c r="AK539" i="15"/>
  <c r="AJ539" i="15"/>
  <c r="AI539" i="15"/>
  <c r="AH539" i="15"/>
  <c r="AG539" i="15"/>
  <c r="AF539" i="15"/>
  <c r="AD539" i="15"/>
  <c r="AC539" i="15"/>
  <c r="AB539" i="15"/>
  <c r="AA539" i="15"/>
  <c r="Z539" i="15"/>
  <c r="Y539" i="15"/>
  <c r="X539" i="15"/>
  <c r="Q539" i="15"/>
  <c r="J539" i="15"/>
  <c r="AE539" i="15" s="1"/>
  <c r="C539" i="15"/>
  <c r="AK538" i="15"/>
  <c r="AI538" i="15"/>
  <c r="AG538" i="15"/>
  <c r="AC538" i="15"/>
  <c r="Y538" i="15"/>
  <c r="W538" i="15"/>
  <c r="AD538" i="15" s="1"/>
  <c r="V538" i="15"/>
  <c r="U538" i="15"/>
  <c r="T538" i="15"/>
  <c r="S538" i="15"/>
  <c r="Z538" i="15" s="1"/>
  <c r="R538" i="15"/>
  <c r="Q538" i="15"/>
  <c r="P538" i="15"/>
  <c r="O538" i="15"/>
  <c r="AJ538" i="15" s="1"/>
  <c r="N538" i="15"/>
  <c r="M538" i="15"/>
  <c r="L538" i="15"/>
  <c r="K538" i="15"/>
  <c r="AF538" i="15" s="1"/>
  <c r="I538" i="15"/>
  <c r="I536" i="15" s="1"/>
  <c r="H538" i="15"/>
  <c r="G538" i="15"/>
  <c r="F538" i="15"/>
  <c r="E538" i="15"/>
  <c r="D538" i="15"/>
  <c r="AJ537" i="15"/>
  <c r="AH537" i="15"/>
  <c r="AF537" i="15"/>
  <c r="AB537" i="15"/>
  <c r="W537" i="15"/>
  <c r="V537" i="15"/>
  <c r="V536" i="15" s="1"/>
  <c r="AC536" i="15" s="1"/>
  <c r="U537" i="15"/>
  <c r="T537" i="15"/>
  <c r="S537" i="15"/>
  <c r="R537" i="15"/>
  <c r="R536" i="15" s="1"/>
  <c r="P537" i="15"/>
  <c r="O537" i="15"/>
  <c r="N537" i="15"/>
  <c r="AI537" i="15" s="1"/>
  <c r="M537" i="15"/>
  <c r="L537" i="15"/>
  <c r="K537" i="15"/>
  <c r="I537" i="15"/>
  <c r="H537" i="15"/>
  <c r="H536" i="15" s="1"/>
  <c r="G537" i="15"/>
  <c r="F537" i="15"/>
  <c r="F536" i="15" s="1"/>
  <c r="E537" i="15"/>
  <c r="D537" i="15"/>
  <c r="W536" i="15"/>
  <c r="S536" i="15"/>
  <c r="O536" i="15"/>
  <c r="K536" i="15"/>
  <c r="G536" i="15"/>
  <c r="X535" i="15"/>
  <c r="AK534" i="15"/>
  <c r="AJ534" i="15"/>
  <c r="AI534" i="15"/>
  <c r="AH534" i="15"/>
  <c r="AG534" i="15"/>
  <c r="AF534" i="15"/>
  <c r="AE534" i="15"/>
  <c r="AD534" i="15"/>
  <c r="AC534" i="15"/>
  <c r="AB534" i="15"/>
  <c r="AA534" i="15"/>
  <c r="Z534" i="15"/>
  <c r="Y534" i="15"/>
  <c r="Q534" i="15"/>
  <c r="X534" i="15" s="1"/>
  <c r="J534" i="15"/>
  <c r="C534" i="15"/>
  <c r="AK533" i="15"/>
  <c r="AJ533" i="15"/>
  <c r="AI533" i="15"/>
  <c r="AH533" i="15"/>
  <c r="AG533" i="15"/>
  <c r="AF533" i="15"/>
  <c r="AD533" i="15"/>
  <c r="AC533" i="15"/>
  <c r="AB533" i="15"/>
  <c r="AA533" i="15"/>
  <c r="Z533" i="15"/>
  <c r="Y533" i="15"/>
  <c r="X533" i="15"/>
  <c r="Q533" i="15"/>
  <c r="J533" i="15"/>
  <c r="AE533" i="15" s="1"/>
  <c r="C533" i="15"/>
  <c r="AK532" i="15"/>
  <c r="AJ532" i="15"/>
  <c r="AI532" i="15"/>
  <c r="AH532" i="15"/>
  <c r="AG532" i="15"/>
  <c r="AF532" i="15"/>
  <c r="AE532" i="15"/>
  <c r="AD532" i="15"/>
  <c r="AC532" i="15"/>
  <c r="AB532" i="15"/>
  <c r="AA532" i="15"/>
  <c r="Z532" i="15"/>
  <c r="Y532" i="15"/>
  <c r="Q532" i="15"/>
  <c r="X532" i="15" s="1"/>
  <c r="J532" i="15"/>
  <c r="C532" i="15"/>
  <c r="AK531" i="15"/>
  <c r="AJ531" i="15"/>
  <c r="AI531" i="15"/>
  <c r="AH531" i="15"/>
  <c r="AG531" i="15"/>
  <c r="AF531" i="15"/>
  <c r="AD531" i="15"/>
  <c r="AC531" i="15"/>
  <c r="AB531" i="15"/>
  <c r="AA531" i="15"/>
  <c r="Z531" i="15"/>
  <c r="Y531" i="15"/>
  <c r="Q531" i="15"/>
  <c r="J531" i="15"/>
  <c r="C531" i="15"/>
  <c r="AK530" i="15"/>
  <c r="AJ530" i="15"/>
  <c r="AI530" i="15"/>
  <c r="AH530" i="15"/>
  <c r="AG530" i="15"/>
  <c r="AF530" i="15"/>
  <c r="AE530" i="15"/>
  <c r="AD530" i="15"/>
  <c r="AC530" i="15"/>
  <c r="AB530" i="15"/>
  <c r="AA530" i="15"/>
  <c r="Z530" i="15"/>
  <c r="Y530" i="15"/>
  <c r="Q530" i="15"/>
  <c r="X530" i="15" s="1"/>
  <c r="J530" i="15"/>
  <c r="C530" i="15"/>
  <c r="AK529" i="15"/>
  <c r="AJ529" i="15"/>
  <c r="AI529" i="15"/>
  <c r="AH529" i="15"/>
  <c r="AG529" i="15"/>
  <c r="AF529" i="15"/>
  <c r="AD529" i="15"/>
  <c r="AC529" i="15"/>
  <c r="AB529" i="15"/>
  <c r="AA529" i="15"/>
  <c r="Z529" i="15"/>
  <c r="Y529" i="15"/>
  <c r="X529" i="15"/>
  <c r="Q529" i="15"/>
  <c r="J529" i="15"/>
  <c r="AE529" i="15" s="1"/>
  <c r="C529" i="15"/>
  <c r="AK528" i="15"/>
  <c r="AJ528" i="15"/>
  <c r="AI528" i="15"/>
  <c r="AH528" i="15"/>
  <c r="AG528" i="15"/>
  <c r="AF528" i="15"/>
  <c r="AE528" i="15"/>
  <c r="AD528" i="15"/>
  <c r="AC528" i="15"/>
  <c r="AB528" i="15"/>
  <c r="AA528" i="15"/>
  <c r="Z528" i="15"/>
  <c r="Y528" i="15"/>
  <c r="Q528" i="15"/>
  <c r="X528" i="15" s="1"/>
  <c r="J528" i="15"/>
  <c r="C528" i="15"/>
  <c r="AK527" i="15"/>
  <c r="AJ527" i="15"/>
  <c r="AI527" i="15"/>
  <c r="AH527" i="15"/>
  <c r="AG527" i="15"/>
  <c r="AF527" i="15"/>
  <c r="AD527" i="15"/>
  <c r="AC527" i="15"/>
  <c r="AB527" i="15"/>
  <c r="AA527" i="15"/>
  <c r="Z527" i="15"/>
  <c r="Y527" i="15"/>
  <c r="Q527" i="15"/>
  <c r="J527" i="15"/>
  <c r="C527" i="15"/>
  <c r="AK526" i="15"/>
  <c r="AJ526" i="15"/>
  <c r="AI526" i="15"/>
  <c r="AH526" i="15"/>
  <c r="AG526" i="15"/>
  <c r="AF526" i="15"/>
  <c r="AE526" i="15"/>
  <c r="AD526" i="15"/>
  <c r="AC526" i="15"/>
  <c r="AB526" i="15"/>
  <c r="AA526" i="15"/>
  <c r="Z526" i="15"/>
  <c r="Y526" i="15"/>
  <c r="Q526" i="15"/>
  <c r="X526" i="15" s="1"/>
  <c r="J526" i="15"/>
  <c r="C526" i="15"/>
  <c r="AK525" i="15"/>
  <c r="AJ525" i="15"/>
  <c r="AI525" i="15"/>
  <c r="AH525" i="15"/>
  <c r="AG525" i="15"/>
  <c r="AF525" i="15"/>
  <c r="AD525" i="15"/>
  <c r="AC525" i="15"/>
  <c r="AB525" i="15"/>
  <c r="AA525" i="15"/>
  <c r="Z525" i="15"/>
  <c r="Y525" i="15"/>
  <c r="X525" i="15"/>
  <c r="Q525" i="15"/>
  <c r="J525" i="15"/>
  <c r="AE525" i="15" s="1"/>
  <c r="C525" i="15"/>
  <c r="AK524" i="15"/>
  <c r="AJ524" i="15"/>
  <c r="AI524" i="15"/>
  <c r="AH524" i="15"/>
  <c r="AG524" i="15"/>
  <c r="AF524" i="15"/>
  <c r="AE524" i="15"/>
  <c r="AD524" i="15"/>
  <c r="AC524" i="15"/>
  <c r="AB524" i="15"/>
  <c r="AA524" i="15"/>
  <c r="Z524" i="15"/>
  <c r="Y524" i="15"/>
  <c r="Q524" i="15"/>
  <c r="X524" i="15" s="1"/>
  <c r="J524" i="15"/>
  <c r="C524" i="15"/>
  <c r="AK523" i="15"/>
  <c r="AJ523" i="15"/>
  <c r="AI523" i="15"/>
  <c r="AH523" i="15"/>
  <c r="AG523" i="15"/>
  <c r="AF523" i="15"/>
  <c r="AD523" i="15"/>
  <c r="AC523" i="15"/>
  <c r="AB523" i="15"/>
  <c r="AA523" i="15"/>
  <c r="Z523" i="15"/>
  <c r="Y523" i="15"/>
  <c r="Q523" i="15"/>
  <c r="J523" i="15"/>
  <c r="C523" i="15"/>
  <c r="AK522" i="15"/>
  <c r="AJ522" i="15"/>
  <c r="AI522" i="15"/>
  <c r="AH522" i="15"/>
  <c r="AG522" i="15"/>
  <c r="AF522" i="15"/>
  <c r="AE522" i="15"/>
  <c r="AD522" i="15"/>
  <c r="AC522" i="15"/>
  <c r="AB522" i="15"/>
  <c r="AA522" i="15"/>
  <c r="Z522" i="15"/>
  <c r="Y522" i="15"/>
  <c r="Q522" i="15"/>
  <c r="X522" i="15" s="1"/>
  <c r="J522" i="15"/>
  <c r="C522" i="15"/>
  <c r="AK521" i="15"/>
  <c r="AJ521" i="15"/>
  <c r="AI521" i="15"/>
  <c r="AH521" i="15"/>
  <c r="AG521" i="15"/>
  <c r="AF521" i="15"/>
  <c r="AD521" i="15"/>
  <c r="AC521" i="15"/>
  <c r="AB521" i="15"/>
  <c r="AA521" i="15"/>
  <c r="Z521" i="15"/>
  <c r="Y521" i="15"/>
  <c r="X521" i="15"/>
  <c r="Q521" i="15"/>
  <c r="J521" i="15"/>
  <c r="AE521" i="15" s="1"/>
  <c r="C521" i="15"/>
  <c r="AK520" i="15"/>
  <c r="AJ520" i="15"/>
  <c r="AI520" i="15"/>
  <c r="AH520" i="15"/>
  <c r="AG520" i="15"/>
  <c r="AF520" i="15"/>
  <c r="AE520" i="15"/>
  <c r="AD520" i="15"/>
  <c r="AC520" i="15"/>
  <c r="AB520" i="15"/>
  <c r="AA520" i="15"/>
  <c r="Z520" i="15"/>
  <c r="Y520" i="15"/>
  <c r="Q520" i="15"/>
  <c r="X520" i="15" s="1"/>
  <c r="J520" i="15"/>
  <c r="C520" i="15"/>
  <c r="AK519" i="15"/>
  <c r="AJ519" i="15"/>
  <c r="AI519" i="15"/>
  <c r="AH519" i="15"/>
  <c r="AG519" i="15"/>
  <c r="AF519" i="15"/>
  <c r="AD519" i="15"/>
  <c r="AC519" i="15"/>
  <c r="AB519" i="15"/>
  <c r="AA519" i="15"/>
  <c r="Z519" i="15"/>
  <c r="Y519" i="15"/>
  <c r="Q519" i="15"/>
  <c r="J519" i="15"/>
  <c r="C519" i="15"/>
  <c r="AK518" i="15"/>
  <c r="AJ518" i="15"/>
  <c r="AI518" i="15"/>
  <c r="AH518" i="15"/>
  <c r="AG518" i="15"/>
  <c r="AF518" i="15"/>
  <c r="AE518" i="15"/>
  <c r="AD518" i="15"/>
  <c r="AC518" i="15"/>
  <c r="AB518" i="15"/>
  <c r="AA518" i="15"/>
  <c r="Z518" i="15"/>
  <c r="Y518" i="15"/>
  <c r="Q518" i="15"/>
  <c r="X518" i="15" s="1"/>
  <c r="J518" i="15"/>
  <c r="C518" i="15"/>
  <c r="AK517" i="15"/>
  <c r="AJ517" i="15"/>
  <c r="AI517" i="15"/>
  <c r="AH517" i="15"/>
  <c r="AG517" i="15"/>
  <c r="AF517" i="15"/>
  <c r="AD517" i="15"/>
  <c r="AC517" i="15"/>
  <c r="AB517" i="15"/>
  <c r="AA517" i="15"/>
  <c r="Z517" i="15"/>
  <c r="Y517" i="15"/>
  <c r="X517" i="15"/>
  <c r="Q517" i="15"/>
  <c r="J517" i="15"/>
  <c r="AE517" i="15" s="1"/>
  <c r="C517" i="15"/>
  <c r="AK516" i="15"/>
  <c r="AJ516" i="15"/>
  <c r="AI516" i="15"/>
  <c r="AH516" i="15"/>
  <c r="AG516" i="15"/>
  <c r="AF516" i="15"/>
  <c r="AE516" i="15"/>
  <c r="AD516" i="15"/>
  <c r="AC516" i="15"/>
  <c r="AB516" i="15"/>
  <c r="AA516" i="15"/>
  <c r="Z516" i="15"/>
  <c r="Y516" i="15"/>
  <c r="Q516" i="15"/>
  <c r="X516" i="15" s="1"/>
  <c r="J516" i="15"/>
  <c r="C516" i="15"/>
  <c r="AK515" i="15"/>
  <c r="AJ515" i="15"/>
  <c r="AI515" i="15"/>
  <c r="AH515" i="15"/>
  <c r="AG515" i="15"/>
  <c r="AF515" i="15"/>
  <c r="AD515" i="15"/>
  <c r="AC515" i="15"/>
  <c r="AB515" i="15"/>
  <c r="AA515" i="15"/>
  <c r="Z515" i="15"/>
  <c r="Y515" i="15"/>
  <c r="Q515" i="15"/>
  <c r="J515" i="15"/>
  <c r="C515" i="15"/>
  <c r="AK514" i="15"/>
  <c r="AI514" i="15"/>
  <c r="AG514" i="15"/>
  <c r="AA514" i="15"/>
  <c r="W514" i="15"/>
  <c r="V514" i="15"/>
  <c r="U514" i="15"/>
  <c r="AB514" i="15" s="1"/>
  <c r="T514" i="15"/>
  <c r="S514" i="15"/>
  <c r="R514" i="15"/>
  <c r="P514" i="15"/>
  <c r="O514" i="15"/>
  <c r="N514" i="15"/>
  <c r="M514" i="15"/>
  <c r="AH514" i="15" s="1"/>
  <c r="L514" i="15"/>
  <c r="K514" i="15"/>
  <c r="I514" i="15"/>
  <c r="H514" i="15"/>
  <c r="G514" i="15"/>
  <c r="G512" i="15" s="1"/>
  <c r="F514" i="15"/>
  <c r="E514" i="15"/>
  <c r="D514" i="15"/>
  <c r="C514" i="15"/>
  <c r="AJ513" i="15"/>
  <c r="AH513" i="15"/>
  <c r="AD513" i="15"/>
  <c r="Z513" i="15"/>
  <c r="W513" i="15"/>
  <c r="V513" i="15"/>
  <c r="U513" i="15"/>
  <c r="T513" i="15"/>
  <c r="T512" i="15" s="1"/>
  <c r="S513" i="15"/>
  <c r="R513" i="15"/>
  <c r="P513" i="15"/>
  <c r="AK513" i="15" s="1"/>
  <c r="O513" i="15"/>
  <c r="N513" i="15"/>
  <c r="M513" i="15"/>
  <c r="L513" i="15"/>
  <c r="AG513" i="15" s="1"/>
  <c r="K513" i="15"/>
  <c r="J513" i="15"/>
  <c r="I513" i="15"/>
  <c r="H513" i="15"/>
  <c r="H512" i="15" s="1"/>
  <c r="G513" i="15"/>
  <c r="F513" i="15"/>
  <c r="F512" i="15" s="1"/>
  <c r="E513" i="15"/>
  <c r="D513" i="15"/>
  <c r="D512" i="15" s="1"/>
  <c r="U512" i="15"/>
  <c r="M512" i="15"/>
  <c r="AH512" i="15" s="1"/>
  <c r="I512" i="15"/>
  <c r="E512" i="15"/>
  <c r="X511" i="15"/>
  <c r="AK510" i="15"/>
  <c r="AJ510" i="15"/>
  <c r="AI510" i="15"/>
  <c r="AH510" i="15"/>
  <c r="AG510" i="15"/>
  <c r="AF510" i="15"/>
  <c r="AE510" i="15"/>
  <c r="AD510" i="15"/>
  <c r="AC510" i="15"/>
  <c r="AB510" i="15"/>
  <c r="AA510" i="15"/>
  <c r="Z510" i="15"/>
  <c r="Y510" i="15"/>
  <c r="Q510" i="15"/>
  <c r="X510" i="15" s="1"/>
  <c r="J510" i="15"/>
  <c r="C510" i="15"/>
  <c r="AK509" i="15"/>
  <c r="AJ509" i="15"/>
  <c r="AI509" i="15"/>
  <c r="AH509" i="15"/>
  <c r="AG509" i="15"/>
  <c r="AF509" i="15"/>
  <c r="AD509" i="15"/>
  <c r="AC509" i="15"/>
  <c r="AB509" i="15"/>
  <c r="AA509" i="15"/>
  <c r="Z509" i="15"/>
  <c r="Y509" i="15"/>
  <c r="Q509" i="15"/>
  <c r="J509" i="15"/>
  <c r="C509" i="15"/>
  <c r="AK508" i="15"/>
  <c r="AJ508" i="15"/>
  <c r="AI508" i="15"/>
  <c r="AH508" i="15"/>
  <c r="AG508" i="15"/>
  <c r="AF508" i="15"/>
  <c r="AE508" i="15"/>
  <c r="AD508" i="15"/>
  <c r="AC508" i="15"/>
  <c r="AB508" i="15"/>
  <c r="AA508" i="15"/>
  <c r="Z508" i="15"/>
  <c r="Y508" i="15"/>
  <c r="Q508" i="15"/>
  <c r="X508" i="15" s="1"/>
  <c r="J508" i="15"/>
  <c r="C508" i="15"/>
  <c r="AK507" i="15"/>
  <c r="AJ507" i="15"/>
  <c r="AI507" i="15"/>
  <c r="AH507" i="15"/>
  <c r="AG507" i="15"/>
  <c r="AF507" i="15"/>
  <c r="AD507" i="15"/>
  <c r="AC507" i="15"/>
  <c r="AB507" i="15"/>
  <c r="AA507" i="15"/>
  <c r="Z507" i="15"/>
  <c r="Y507" i="15"/>
  <c r="X507" i="15"/>
  <c r="Q507" i="15"/>
  <c r="J507" i="15"/>
  <c r="AE507" i="15" s="1"/>
  <c r="C507" i="15"/>
  <c r="AK506" i="15"/>
  <c r="AJ506" i="15"/>
  <c r="AI506" i="15"/>
  <c r="AH506" i="15"/>
  <c r="AG506" i="15"/>
  <c r="AF506" i="15"/>
  <c r="AE506" i="15"/>
  <c r="AD506" i="15"/>
  <c r="AC506" i="15"/>
  <c r="AB506" i="15"/>
  <c r="AA506" i="15"/>
  <c r="Z506" i="15"/>
  <c r="Y506" i="15"/>
  <c r="Q506" i="15"/>
  <c r="X506" i="15" s="1"/>
  <c r="J506" i="15"/>
  <c r="C506" i="15"/>
  <c r="AK505" i="15"/>
  <c r="AJ505" i="15"/>
  <c r="AI505" i="15"/>
  <c r="AH505" i="15"/>
  <c r="AG505" i="15"/>
  <c r="AF505" i="15"/>
  <c r="AD505" i="15"/>
  <c r="AC505" i="15"/>
  <c r="AB505" i="15"/>
  <c r="AA505" i="15"/>
  <c r="Z505" i="15"/>
  <c r="Y505" i="15"/>
  <c r="Q505" i="15"/>
  <c r="J505" i="15"/>
  <c r="C505" i="15"/>
  <c r="AK504" i="15"/>
  <c r="AJ504" i="15"/>
  <c r="AI504" i="15"/>
  <c r="AH504" i="15"/>
  <c r="AG504" i="15"/>
  <c r="AF504" i="15"/>
  <c r="AE504" i="15"/>
  <c r="AD504" i="15"/>
  <c r="AC504" i="15"/>
  <c r="AB504" i="15"/>
  <c r="AA504" i="15"/>
  <c r="Z504" i="15"/>
  <c r="Y504" i="15"/>
  <c r="Q504" i="15"/>
  <c r="X504" i="15" s="1"/>
  <c r="J504" i="15"/>
  <c r="C504" i="15"/>
  <c r="AK503" i="15"/>
  <c r="AJ503" i="15"/>
  <c r="AI503" i="15"/>
  <c r="AH503" i="15"/>
  <c r="AG503" i="15"/>
  <c r="AF503" i="15"/>
  <c r="AD503" i="15"/>
  <c r="AC503" i="15"/>
  <c r="AB503" i="15"/>
  <c r="AA503" i="15"/>
  <c r="Z503" i="15"/>
  <c r="Y503" i="15"/>
  <c r="X503" i="15"/>
  <c r="Q503" i="15"/>
  <c r="J503" i="15"/>
  <c r="AE503" i="15" s="1"/>
  <c r="C503" i="15"/>
  <c r="AK502" i="15"/>
  <c r="AJ502" i="15"/>
  <c r="AI502" i="15"/>
  <c r="AH502" i="15"/>
  <c r="AG502" i="15"/>
  <c r="AF502" i="15"/>
  <c r="AE502" i="15"/>
  <c r="AD502" i="15"/>
  <c r="AC502" i="15"/>
  <c r="AB502" i="15"/>
  <c r="AA502" i="15"/>
  <c r="Z502" i="15"/>
  <c r="Y502" i="15"/>
  <c r="Q502" i="15"/>
  <c r="X502" i="15" s="1"/>
  <c r="J502" i="15"/>
  <c r="C502" i="15"/>
  <c r="AK501" i="15"/>
  <c r="AJ501" i="15"/>
  <c r="AI501" i="15"/>
  <c r="AH501" i="15"/>
  <c r="AG501" i="15"/>
  <c r="AF501" i="15"/>
  <c r="AD501" i="15"/>
  <c r="AC501" i="15"/>
  <c r="AB501" i="15"/>
  <c r="AA501" i="15"/>
  <c r="Z501" i="15"/>
  <c r="Y501" i="15"/>
  <c r="Q501" i="15"/>
  <c r="J501" i="15"/>
  <c r="C501" i="15"/>
  <c r="AK500" i="15"/>
  <c r="AJ500" i="15"/>
  <c r="AI500" i="15"/>
  <c r="AH500" i="15"/>
  <c r="AG500" i="15"/>
  <c r="AF500" i="15"/>
  <c r="AE500" i="15"/>
  <c r="AD500" i="15"/>
  <c r="AC500" i="15"/>
  <c r="AB500" i="15"/>
  <c r="AA500" i="15"/>
  <c r="Z500" i="15"/>
  <c r="Y500" i="15"/>
  <c r="Q500" i="15"/>
  <c r="X500" i="15" s="1"/>
  <c r="J500" i="15"/>
  <c r="C500" i="15"/>
  <c r="AK499" i="15"/>
  <c r="AJ499" i="15"/>
  <c r="AI499" i="15"/>
  <c r="AH499" i="15"/>
  <c r="AG499" i="15"/>
  <c r="AF499" i="15"/>
  <c r="AD499" i="15"/>
  <c r="AC499" i="15"/>
  <c r="AB499" i="15"/>
  <c r="AA499" i="15"/>
  <c r="Z499" i="15"/>
  <c r="Y499" i="15"/>
  <c r="X499" i="15"/>
  <c r="Q499" i="15"/>
  <c r="J499" i="15"/>
  <c r="AE499" i="15" s="1"/>
  <c r="C499" i="15"/>
  <c r="AK498" i="15"/>
  <c r="AJ498" i="15"/>
  <c r="AI498" i="15"/>
  <c r="AH498" i="15"/>
  <c r="AG498" i="15"/>
  <c r="AF498" i="15"/>
  <c r="AE498" i="15"/>
  <c r="AD498" i="15"/>
  <c r="AC498" i="15"/>
  <c r="AB498" i="15"/>
  <c r="AA498" i="15"/>
  <c r="Z498" i="15"/>
  <c r="Y498" i="15"/>
  <c r="Q498" i="15"/>
  <c r="X498" i="15" s="1"/>
  <c r="J498" i="15"/>
  <c r="C498" i="15"/>
  <c r="AK497" i="15"/>
  <c r="AJ497" i="15"/>
  <c r="AI497" i="15"/>
  <c r="AH497" i="15"/>
  <c r="AG497" i="15"/>
  <c r="AF497" i="15"/>
  <c r="AD497" i="15"/>
  <c r="AC497" i="15"/>
  <c r="AB497" i="15"/>
  <c r="AA497" i="15"/>
  <c r="Z497" i="15"/>
  <c r="Y497" i="15"/>
  <c r="Q497" i="15"/>
  <c r="J497" i="15"/>
  <c r="C497" i="15"/>
  <c r="AK496" i="15"/>
  <c r="AJ496" i="15"/>
  <c r="AI496" i="15"/>
  <c r="AH496" i="15"/>
  <c r="AG496" i="15"/>
  <c r="AF496" i="15"/>
  <c r="AE496" i="15"/>
  <c r="AD496" i="15"/>
  <c r="AC496" i="15"/>
  <c r="AB496" i="15"/>
  <c r="AA496" i="15"/>
  <c r="Z496" i="15"/>
  <c r="Y496" i="15"/>
  <c r="Q496" i="15"/>
  <c r="X496" i="15" s="1"/>
  <c r="J496" i="15"/>
  <c r="C496" i="15"/>
  <c r="AK495" i="15"/>
  <c r="AJ495" i="15"/>
  <c r="AI495" i="15"/>
  <c r="AH495" i="15"/>
  <c r="AG495" i="15"/>
  <c r="AF495" i="15"/>
  <c r="AD495" i="15"/>
  <c r="AC495" i="15"/>
  <c r="AB495" i="15"/>
  <c r="AA495" i="15"/>
  <c r="Z495" i="15"/>
  <c r="Y495" i="15"/>
  <c r="X495" i="15"/>
  <c r="Q495" i="15"/>
  <c r="J495" i="15"/>
  <c r="AE495" i="15" s="1"/>
  <c r="C495" i="15"/>
  <c r="AK494" i="15"/>
  <c r="AJ494" i="15"/>
  <c r="AI494" i="15"/>
  <c r="AH494" i="15"/>
  <c r="AG494" i="15"/>
  <c r="AF494" i="15"/>
  <c r="AE494" i="15"/>
  <c r="AD494" i="15"/>
  <c r="AC494" i="15"/>
  <c r="AB494" i="15"/>
  <c r="AA494" i="15"/>
  <c r="Z494" i="15"/>
  <c r="Y494" i="15"/>
  <c r="Q494" i="15"/>
  <c r="X494" i="15" s="1"/>
  <c r="J494" i="15"/>
  <c r="C494" i="15"/>
  <c r="AK493" i="15"/>
  <c r="AJ493" i="15"/>
  <c r="AI493" i="15"/>
  <c r="AH493" i="15"/>
  <c r="AG493" i="15"/>
  <c r="AF493" i="15"/>
  <c r="AD493" i="15"/>
  <c r="AC493" i="15"/>
  <c r="AB493" i="15"/>
  <c r="AA493" i="15"/>
  <c r="Z493" i="15"/>
  <c r="Y493" i="15"/>
  <c r="Q493" i="15"/>
  <c r="J493" i="15"/>
  <c r="C493" i="15"/>
  <c r="AK492" i="15"/>
  <c r="AJ492" i="15"/>
  <c r="AI492" i="15"/>
  <c r="AH492" i="15"/>
  <c r="AG492" i="15"/>
  <c r="AF492" i="15"/>
  <c r="AE492" i="15"/>
  <c r="AD492" i="15"/>
  <c r="AC492" i="15"/>
  <c r="AB492" i="15"/>
  <c r="AA492" i="15"/>
  <c r="Z492" i="15"/>
  <c r="Y492" i="15"/>
  <c r="Q492" i="15"/>
  <c r="X492" i="15" s="1"/>
  <c r="J492" i="15"/>
  <c r="C492" i="15"/>
  <c r="AK491" i="15"/>
  <c r="AJ491" i="15"/>
  <c r="AI491" i="15"/>
  <c r="AH491" i="15"/>
  <c r="AG491" i="15"/>
  <c r="AF491" i="15"/>
  <c r="AD491" i="15"/>
  <c r="AC491" i="15"/>
  <c r="AB491" i="15"/>
  <c r="AA491" i="15"/>
  <c r="Z491" i="15"/>
  <c r="Y491" i="15"/>
  <c r="X491" i="15"/>
  <c r="Q491" i="15"/>
  <c r="J491" i="15"/>
  <c r="AE491" i="15" s="1"/>
  <c r="C491" i="15"/>
  <c r="AK490" i="15"/>
  <c r="AJ490" i="15"/>
  <c r="AI490" i="15"/>
  <c r="AH490" i="15"/>
  <c r="AG490" i="15"/>
  <c r="AF490" i="15"/>
  <c r="AE490" i="15"/>
  <c r="AD490" i="15"/>
  <c r="AC490" i="15"/>
  <c r="AB490" i="15"/>
  <c r="AA490" i="15"/>
  <c r="Z490" i="15"/>
  <c r="Y490" i="15"/>
  <c r="Q490" i="15"/>
  <c r="X490" i="15" s="1"/>
  <c r="J490" i="15"/>
  <c r="C490" i="15"/>
  <c r="AK489" i="15"/>
  <c r="AJ489" i="15"/>
  <c r="AI489" i="15"/>
  <c r="AH489" i="15"/>
  <c r="AG489" i="15"/>
  <c r="AF489" i="15"/>
  <c r="AD489" i="15"/>
  <c r="AC489" i="15"/>
  <c r="AB489" i="15"/>
  <c r="AA489" i="15"/>
  <c r="Z489" i="15"/>
  <c r="Y489" i="15"/>
  <c r="Q489" i="15"/>
  <c r="J489" i="15"/>
  <c r="C489" i="15"/>
  <c r="AK488" i="15"/>
  <c r="AJ488" i="15"/>
  <c r="AI488" i="15"/>
  <c r="AH488" i="15"/>
  <c r="AG488" i="15"/>
  <c r="AF488" i="15"/>
  <c r="AE488" i="15"/>
  <c r="AD488" i="15"/>
  <c r="AC488" i="15"/>
  <c r="AB488" i="15"/>
  <c r="AA488" i="15"/>
  <c r="Z488" i="15"/>
  <c r="Y488" i="15"/>
  <c r="Q488" i="15"/>
  <c r="X488" i="15" s="1"/>
  <c r="J488" i="15"/>
  <c r="C488" i="15"/>
  <c r="AK487" i="15"/>
  <c r="AJ487" i="15"/>
  <c r="AI487" i="15"/>
  <c r="AH487" i="15"/>
  <c r="AG487" i="15"/>
  <c r="AF487" i="15"/>
  <c r="AD487" i="15"/>
  <c r="AC487" i="15"/>
  <c r="AB487" i="15"/>
  <c r="AA487" i="15"/>
  <c r="Z487" i="15"/>
  <c r="Y487" i="15"/>
  <c r="X487" i="15"/>
  <c r="Q487" i="15"/>
  <c r="J487" i="15"/>
  <c r="AE487" i="15" s="1"/>
  <c r="C487" i="15"/>
  <c r="AK486" i="15"/>
  <c r="AJ486" i="15"/>
  <c r="AI486" i="15"/>
  <c r="AH486" i="15"/>
  <c r="AG486" i="15"/>
  <c r="AF486" i="15"/>
  <c r="AE486" i="15"/>
  <c r="AD486" i="15"/>
  <c r="AC486" i="15"/>
  <c r="AB486" i="15"/>
  <c r="AA486" i="15"/>
  <c r="Z486" i="15"/>
  <c r="Y486" i="15"/>
  <c r="Q486" i="15"/>
  <c r="X486" i="15" s="1"/>
  <c r="J486" i="15"/>
  <c r="C486" i="15"/>
  <c r="AK485" i="15"/>
  <c r="AJ485" i="15"/>
  <c r="AI485" i="15"/>
  <c r="AH485" i="15"/>
  <c r="AG485" i="15"/>
  <c r="AF485" i="15"/>
  <c r="AD485" i="15"/>
  <c r="AC485" i="15"/>
  <c r="AB485" i="15"/>
  <c r="AA485" i="15"/>
  <c r="Z485" i="15"/>
  <c r="Y485" i="15"/>
  <c r="Q485" i="15"/>
  <c r="J485" i="15"/>
  <c r="C485" i="15"/>
  <c r="AK484" i="15"/>
  <c r="AJ484" i="15"/>
  <c r="AI484" i="15"/>
  <c r="AH484" i="15"/>
  <c r="AG484" i="15"/>
  <c r="AF484" i="15"/>
  <c r="AE484" i="15"/>
  <c r="AD484" i="15"/>
  <c r="AC484" i="15"/>
  <c r="AB484" i="15"/>
  <c r="AA484" i="15"/>
  <c r="Z484" i="15"/>
  <c r="Y484" i="15"/>
  <c r="Q484" i="15"/>
  <c r="X484" i="15" s="1"/>
  <c r="J484" i="15"/>
  <c r="C484" i="15"/>
  <c r="AK483" i="15"/>
  <c r="AJ483" i="15"/>
  <c r="AI483" i="15"/>
  <c r="AH483" i="15"/>
  <c r="AG483" i="15"/>
  <c r="AF483" i="15"/>
  <c r="AD483" i="15"/>
  <c r="AC483" i="15"/>
  <c r="AB483" i="15"/>
  <c r="AA483" i="15"/>
  <c r="Z483" i="15"/>
  <c r="Y483" i="15"/>
  <c r="X483" i="15"/>
  <c r="Q483" i="15"/>
  <c r="J483" i="15"/>
  <c r="AE483" i="15" s="1"/>
  <c r="C483" i="15"/>
  <c r="AK482" i="15"/>
  <c r="AJ482" i="15"/>
  <c r="AI482" i="15"/>
  <c r="AH482" i="15"/>
  <c r="AG482" i="15"/>
  <c r="AF482" i="15"/>
  <c r="AD482" i="15"/>
  <c r="AC482" i="15"/>
  <c r="AB482" i="15"/>
  <c r="AA482" i="15"/>
  <c r="Z482" i="15"/>
  <c r="Y482" i="15"/>
  <c r="Q482" i="15"/>
  <c r="X482" i="15" s="1"/>
  <c r="J482" i="15"/>
  <c r="C482" i="15"/>
  <c r="AK481" i="15"/>
  <c r="AJ481" i="15"/>
  <c r="AI481" i="15"/>
  <c r="AH481" i="15"/>
  <c r="AG481" i="15"/>
  <c r="AF481" i="15"/>
  <c r="AD481" i="15"/>
  <c r="AC481" i="15"/>
  <c r="AB481" i="15"/>
  <c r="AA481" i="15"/>
  <c r="Z481" i="15"/>
  <c r="Y481" i="15"/>
  <c r="Q481" i="15"/>
  <c r="J481" i="15"/>
  <c r="C481" i="15"/>
  <c r="AK480" i="15"/>
  <c r="AJ480" i="15"/>
  <c r="AI480" i="15"/>
  <c r="AH480" i="15"/>
  <c r="AG480" i="15"/>
  <c r="AF480" i="15"/>
  <c r="AE480" i="15"/>
  <c r="AD480" i="15"/>
  <c r="AC480" i="15"/>
  <c r="AB480" i="15"/>
  <c r="AA480" i="15"/>
  <c r="Z480" i="15"/>
  <c r="Y480" i="15"/>
  <c r="Q480" i="15"/>
  <c r="X480" i="15" s="1"/>
  <c r="J480" i="15"/>
  <c r="C480" i="15"/>
  <c r="AK479" i="15"/>
  <c r="AJ479" i="15"/>
  <c r="AI479" i="15"/>
  <c r="AH479" i="15"/>
  <c r="AG479" i="15"/>
  <c r="AF479" i="15"/>
  <c r="AD479" i="15"/>
  <c r="AC479" i="15"/>
  <c r="AB479" i="15"/>
  <c r="AA479" i="15"/>
  <c r="Z479" i="15"/>
  <c r="Y479" i="15"/>
  <c r="X479" i="15"/>
  <c r="Q479" i="15"/>
  <c r="J479" i="15"/>
  <c r="AE479" i="15" s="1"/>
  <c r="C479" i="15"/>
  <c r="AK478" i="15"/>
  <c r="AJ478" i="15"/>
  <c r="AI478" i="15"/>
  <c r="AH478" i="15"/>
  <c r="AG478" i="15"/>
  <c r="AF478" i="15"/>
  <c r="AE478" i="15"/>
  <c r="AD478" i="15"/>
  <c r="AC478" i="15"/>
  <c r="AB478" i="15"/>
  <c r="AA478" i="15"/>
  <c r="Z478" i="15"/>
  <c r="Y478" i="15"/>
  <c r="Q478" i="15"/>
  <c r="X478" i="15" s="1"/>
  <c r="J478" i="15"/>
  <c r="C478" i="15"/>
  <c r="AK477" i="15"/>
  <c r="AJ477" i="15"/>
  <c r="AI477" i="15"/>
  <c r="AH477" i="15"/>
  <c r="AG477" i="15"/>
  <c r="AF477" i="15"/>
  <c r="AD477" i="15"/>
  <c r="AC477" i="15"/>
  <c r="AB477" i="15"/>
  <c r="AA477" i="15"/>
  <c r="Z477" i="15"/>
  <c r="Y477" i="15"/>
  <c r="Q477" i="15"/>
  <c r="J477" i="15"/>
  <c r="C477" i="15"/>
  <c r="AK476" i="15"/>
  <c r="AJ476" i="15"/>
  <c r="AI476" i="15"/>
  <c r="AH476" i="15"/>
  <c r="AG476" i="15"/>
  <c r="AF476" i="15"/>
  <c r="AE476" i="15"/>
  <c r="AD476" i="15"/>
  <c r="AC476" i="15"/>
  <c r="AB476" i="15"/>
  <c r="AA476" i="15"/>
  <c r="Z476" i="15"/>
  <c r="Y476" i="15"/>
  <c r="Q476" i="15"/>
  <c r="X476" i="15" s="1"/>
  <c r="J476" i="15"/>
  <c r="C476" i="15"/>
  <c r="AK475" i="15"/>
  <c r="AJ475" i="15"/>
  <c r="AI475" i="15"/>
  <c r="AH475" i="15"/>
  <c r="AG475" i="15"/>
  <c r="AF475" i="15"/>
  <c r="AD475" i="15"/>
  <c r="AC475" i="15"/>
  <c r="AB475" i="15"/>
  <c r="AA475" i="15"/>
  <c r="Z475" i="15"/>
  <c r="Y475" i="15"/>
  <c r="X475" i="15"/>
  <c r="Q475" i="15"/>
  <c r="J475" i="15"/>
  <c r="AE475" i="15" s="1"/>
  <c r="C475" i="15"/>
  <c r="AK474" i="15"/>
  <c r="AJ474" i="15"/>
  <c r="AI474" i="15"/>
  <c r="AH474" i="15"/>
  <c r="AG474" i="15"/>
  <c r="AF474" i="15"/>
  <c r="AE474" i="15"/>
  <c r="AD474" i="15"/>
  <c r="AC474" i="15"/>
  <c r="AB474" i="15"/>
  <c r="AA474" i="15"/>
  <c r="Z474" i="15"/>
  <c r="Y474" i="15"/>
  <c r="Q474" i="15"/>
  <c r="X474" i="15" s="1"/>
  <c r="J474" i="15"/>
  <c r="C474" i="15"/>
  <c r="AK473" i="15"/>
  <c r="AJ473" i="15"/>
  <c r="AI473" i="15"/>
  <c r="AH473" i="15"/>
  <c r="AG473" i="15"/>
  <c r="AF473" i="15"/>
  <c r="AD473" i="15"/>
  <c r="AC473" i="15"/>
  <c r="AB473" i="15"/>
  <c r="AA473" i="15"/>
  <c r="Z473" i="15"/>
  <c r="Y473" i="15"/>
  <c r="Q473" i="15"/>
  <c r="J473" i="15"/>
  <c r="C473" i="15"/>
  <c r="AK472" i="15"/>
  <c r="AJ472" i="15"/>
  <c r="AI472" i="15"/>
  <c r="AH472" i="15"/>
  <c r="AG472" i="15"/>
  <c r="AF472" i="15"/>
  <c r="AE472" i="15"/>
  <c r="AD472" i="15"/>
  <c r="AC472" i="15"/>
  <c r="AB472" i="15"/>
  <c r="AA472" i="15"/>
  <c r="Z472" i="15"/>
  <c r="Y472" i="15"/>
  <c r="Q472" i="15"/>
  <c r="X472" i="15" s="1"/>
  <c r="J472" i="15"/>
  <c r="C472" i="15"/>
  <c r="AK471" i="15"/>
  <c r="AJ471" i="15"/>
  <c r="AI471" i="15"/>
  <c r="AH471" i="15"/>
  <c r="AG471" i="15"/>
  <c r="AF471" i="15"/>
  <c r="AD471" i="15"/>
  <c r="AC471" i="15"/>
  <c r="AB471" i="15"/>
  <c r="AA471" i="15"/>
  <c r="Z471" i="15"/>
  <c r="Y471" i="15"/>
  <c r="X471" i="15"/>
  <c r="Q471" i="15"/>
  <c r="J471" i="15"/>
  <c r="AE471" i="15" s="1"/>
  <c r="C471" i="15"/>
  <c r="AK470" i="15"/>
  <c r="AJ470" i="15"/>
  <c r="AI470" i="15"/>
  <c r="AH470" i="15"/>
  <c r="AG470" i="15"/>
  <c r="AF470" i="15"/>
  <c r="AE470" i="15"/>
  <c r="AD470" i="15"/>
  <c r="AC470" i="15"/>
  <c r="AB470" i="15"/>
  <c r="AA470" i="15"/>
  <c r="Z470" i="15"/>
  <c r="Y470" i="15"/>
  <c r="Q470" i="15"/>
  <c r="X470" i="15" s="1"/>
  <c r="J470" i="15"/>
  <c r="C470" i="15"/>
  <c r="AJ469" i="15"/>
  <c r="AC469" i="15"/>
  <c r="Y469" i="15"/>
  <c r="W469" i="15"/>
  <c r="AD469" i="15" s="1"/>
  <c r="V469" i="15"/>
  <c r="U469" i="15"/>
  <c r="Q469" i="15" s="1"/>
  <c r="T469" i="15"/>
  <c r="S469" i="15"/>
  <c r="Z469" i="15" s="1"/>
  <c r="R469" i="15"/>
  <c r="P469" i="15"/>
  <c r="AK469" i="15" s="1"/>
  <c r="O469" i="15"/>
  <c r="N469" i="15"/>
  <c r="AI469" i="15" s="1"/>
  <c r="M469" i="15"/>
  <c r="L469" i="15"/>
  <c r="AG469" i="15" s="1"/>
  <c r="K469" i="15"/>
  <c r="AF469" i="15" s="1"/>
  <c r="I469" i="15"/>
  <c r="I467" i="15" s="1"/>
  <c r="H469" i="15"/>
  <c r="G469" i="15"/>
  <c r="F469" i="15"/>
  <c r="E469" i="15"/>
  <c r="D469" i="15"/>
  <c r="AJ468" i="15"/>
  <c r="AH468" i="15"/>
  <c r="AF468" i="15"/>
  <c r="AB468" i="15"/>
  <c r="W468" i="15"/>
  <c r="V468" i="15"/>
  <c r="V467" i="15" s="1"/>
  <c r="U468" i="15"/>
  <c r="T468" i="15"/>
  <c r="S468" i="15"/>
  <c r="R468" i="15"/>
  <c r="R467" i="15" s="1"/>
  <c r="P468" i="15"/>
  <c r="O468" i="15"/>
  <c r="N468" i="15"/>
  <c r="AI468" i="15" s="1"/>
  <c r="M468" i="15"/>
  <c r="L468" i="15"/>
  <c r="K468" i="15"/>
  <c r="I468" i="15"/>
  <c r="H468" i="15"/>
  <c r="H467" i="15" s="1"/>
  <c r="G468" i="15"/>
  <c r="F468" i="15"/>
  <c r="F467" i="15" s="1"/>
  <c r="E468" i="15"/>
  <c r="D468" i="15"/>
  <c r="W467" i="15"/>
  <c r="S467" i="15"/>
  <c r="O467" i="15"/>
  <c r="AJ467" i="15" s="1"/>
  <c r="K467" i="15"/>
  <c r="G467" i="15"/>
  <c r="X466" i="15"/>
  <c r="AK465" i="15"/>
  <c r="AJ465" i="15"/>
  <c r="AI465" i="15"/>
  <c r="AH465" i="15"/>
  <c r="AG465" i="15"/>
  <c r="AF465" i="15"/>
  <c r="AE465" i="15"/>
  <c r="AD465" i="15"/>
  <c r="AC465" i="15"/>
  <c r="AB465" i="15"/>
  <c r="AA465" i="15"/>
  <c r="Z465" i="15"/>
  <c r="Y465" i="15"/>
  <c r="Q465" i="15"/>
  <c r="X465" i="15" s="1"/>
  <c r="J465" i="15"/>
  <c r="C465" i="15"/>
  <c r="AK464" i="15"/>
  <c r="AJ464" i="15"/>
  <c r="AI464" i="15"/>
  <c r="AH464" i="15"/>
  <c r="AG464" i="15"/>
  <c r="AF464" i="15"/>
  <c r="AD464" i="15"/>
  <c r="AC464" i="15"/>
  <c r="AB464" i="15"/>
  <c r="AA464" i="15"/>
  <c r="Z464" i="15"/>
  <c r="Y464" i="15"/>
  <c r="X464" i="15"/>
  <c r="Q464" i="15"/>
  <c r="J464" i="15"/>
  <c r="AE464" i="15" s="1"/>
  <c r="C464" i="15"/>
  <c r="AK463" i="15"/>
  <c r="AJ463" i="15"/>
  <c r="AI463" i="15"/>
  <c r="AH463" i="15"/>
  <c r="AG463" i="15"/>
  <c r="AF463" i="15"/>
  <c r="AE463" i="15"/>
  <c r="AD463" i="15"/>
  <c r="AC463" i="15"/>
  <c r="AB463" i="15"/>
  <c r="AA463" i="15"/>
  <c r="Z463" i="15"/>
  <c r="Y463" i="15"/>
  <c r="Q463" i="15"/>
  <c r="X463" i="15" s="1"/>
  <c r="J463" i="15"/>
  <c r="C463" i="15"/>
  <c r="AK462" i="15"/>
  <c r="AJ462" i="15"/>
  <c r="AI462" i="15"/>
  <c r="AH462" i="15"/>
  <c r="AG462" i="15"/>
  <c r="AF462" i="15"/>
  <c r="AD462" i="15"/>
  <c r="AC462" i="15"/>
  <c r="AB462" i="15"/>
  <c r="AA462" i="15"/>
  <c r="Z462" i="15"/>
  <c r="Y462" i="15"/>
  <c r="Q462" i="15"/>
  <c r="J462" i="15"/>
  <c r="C462" i="15"/>
  <c r="AK461" i="15"/>
  <c r="AJ461" i="15"/>
  <c r="AI461" i="15"/>
  <c r="AH461" i="15"/>
  <c r="AG461" i="15"/>
  <c r="AF461" i="15"/>
  <c r="AE461" i="15"/>
  <c r="AD461" i="15"/>
  <c r="AC461" i="15"/>
  <c r="AB461" i="15"/>
  <c r="AA461" i="15"/>
  <c r="Z461" i="15"/>
  <c r="Y461" i="15"/>
  <c r="Q461" i="15"/>
  <c r="X461" i="15" s="1"/>
  <c r="J461" i="15"/>
  <c r="C461" i="15"/>
  <c r="AK460" i="15"/>
  <c r="AJ460" i="15"/>
  <c r="AI460" i="15"/>
  <c r="AH460" i="15"/>
  <c r="AG460" i="15"/>
  <c r="AF460" i="15"/>
  <c r="AD460" i="15"/>
  <c r="AC460" i="15"/>
  <c r="AB460" i="15"/>
  <c r="AA460" i="15"/>
  <c r="Z460" i="15"/>
  <c r="Y460" i="15"/>
  <c r="X460" i="15"/>
  <c r="Q460" i="15"/>
  <c r="J460" i="15"/>
  <c r="AE460" i="15" s="1"/>
  <c r="C460" i="15"/>
  <c r="AK459" i="15"/>
  <c r="AJ459" i="15"/>
  <c r="AI459" i="15"/>
  <c r="AH459" i="15"/>
  <c r="AG459" i="15"/>
  <c r="AF459" i="15"/>
  <c r="AE459" i="15"/>
  <c r="AD459" i="15"/>
  <c r="AC459" i="15"/>
  <c r="AB459" i="15"/>
  <c r="AA459" i="15"/>
  <c r="Z459" i="15"/>
  <c r="Y459" i="15"/>
  <c r="Q459" i="15"/>
  <c r="X459" i="15" s="1"/>
  <c r="J459" i="15"/>
  <c r="C459" i="15"/>
  <c r="AK458" i="15"/>
  <c r="AJ458" i="15"/>
  <c r="AI458" i="15"/>
  <c r="AH458" i="15"/>
  <c r="AG458" i="15"/>
  <c r="AF458" i="15"/>
  <c r="AD458" i="15"/>
  <c r="AC458" i="15"/>
  <c r="AB458" i="15"/>
  <c r="AA458" i="15"/>
  <c r="Z458" i="15"/>
  <c r="Y458" i="15"/>
  <c r="Q458" i="15"/>
  <c r="J458" i="15"/>
  <c r="C458" i="15"/>
  <c r="AK457" i="15"/>
  <c r="AJ457" i="15"/>
  <c r="AI457" i="15"/>
  <c r="AH457" i="15"/>
  <c r="AG457" i="15"/>
  <c r="AF457" i="15"/>
  <c r="AE457" i="15"/>
  <c r="AD457" i="15"/>
  <c r="AC457" i="15"/>
  <c r="AB457" i="15"/>
  <c r="AA457" i="15"/>
  <c r="Z457" i="15"/>
  <c r="Y457" i="15"/>
  <c r="Q457" i="15"/>
  <c r="X457" i="15" s="1"/>
  <c r="J457" i="15"/>
  <c r="C457" i="15"/>
  <c r="AK456" i="15"/>
  <c r="AJ456" i="15"/>
  <c r="AI456" i="15"/>
  <c r="AH456" i="15"/>
  <c r="AG456" i="15"/>
  <c r="AF456" i="15"/>
  <c r="AD456" i="15"/>
  <c r="AC456" i="15"/>
  <c r="AB456" i="15"/>
  <c r="AA456" i="15"/>
  <c r="Z456" i="15"/>
  <c r="Y456" i="15"/>
  <c r="X456" i="15"/>
  <c r="Q456" i="15"/>
  <c r="J456" i="15"/>
  <c r="AE456" i="15" s="1"/>
  <c r="C456" i="15"/>
  <c r="AK455" i="15"/>
  <c r="AJ455" i="15"/>
  <c r="AI455" i="15"/>
  <c r="AH455" i="15"/>
  <c r="AG455" i="15"/>
  <c r="AF455" i="15"/>
  <c r="AE455" i="15"/>
  <c r="AD455" i="15"/>
  <c r="AC455" i="15"/>
  <c r="AB455" i="15"/>
  <c r="AA455" i="15"/>
  <c r="Z455" i="15"/>
  <c r="Y455" i="15"/>
  <c r="Q455" i="15"/>
  <c r="X455" i="15" s="1"/>
  <c r="J455" i="15"/>
  <c r="C455" i="15"/>
  <c r="AK454" i="15"/>
  <c r="AJ454" i="15"/>
  <c r="AI454" i="15"/>
  <c r="AH454" i="15"/>
  <c r="AG454" i="15"/>
  <c r="AF454" i="15"/>
  <c r="AD454" i="15"/>
  <c r="AC454" i="15"/>
  <c r="AB454" i="15"/>
  <c r="AA454" i="15"/>
  <c r="Z454" i="15"/>
  <c r="Y454" i="15"/>
  <c r="Q454" i="15"/>
  <c r="J454" i="15"/>
  <c r="C454" i="15"/>
  <c r="AK453" i="15"/>
  <c r="AJ453" i="15"/>
  <c r="AI453" i="15"/>
  <c r="AH453" i="15"/>
  <c r="AG453" i="15"/>
  <c r="AF453" i="15"/>
  <c r="AE453" i="15"/>
  <c r="AD453" i="15"/>
  <c r="AC453" i="15"/>
  <c r="AB453" i="15"/>
  <c r="AA453" i="15"/>
  <c r="Z453" i="15"/>
  <c r="Y453" i="15"/>
  <c r="Q453" i="15"/>
  <c r="X453" i="15" s="1"/>
  <c r="J453" i="15"/>
  <c r="C453" i="15"/>
  <c r="AK452" i="15"/>
  <c r="AJ452" i="15"/>
  <c r="AI452" i="15"/>
  <c r="AH452" i="15"/>
  <c r="AG452" i="15"/>
  <c r="AF452" i="15"/>
  <c r="AD452" i="15"/>
  <c r="AC452" i="15"/>
  <c r="AB452" i="15"/>
  <c r="AA452" i="15"/>
  <c r="Z452" i="15"/>
  <c r="Y452" i="15"/>
  <c r="X452" i="15"/>
  <c r="Q452" i="15"/>
  <c r="J452" i="15"/>
  <c r="AE452" i="15" s="1"/>
  <c r="C452" i="15"/>
  <c r="AK451" i="15"/>
  <c r="AJ451" i="15"/>
  <c r="AI451" i="15"/>
  <c r="AH451" i="15"/>
  <c r="AG451" i="15"/>
  <c r="AF451" i="15"/>
  <c r="AE451" i="15"/>
  <c r="AD451" i="15"/>
  <c r="AC451" i="15"/>
  <c r="AB451" i="15"/>
  <c r="AA451" i="15"/>
  <c r="Z451" i="15"/>
  <c r="Y451" i="15"/>
  <c r="Q451" i="15"/>
  <c r="X451" i="15" s="1"/>
  <c r="J451" i="15"/>
  <c r="C451" i="15"/>
  <c r="AK450" i="15"/>
  <c r="AJ450" i="15"/>
  <c r="AI450" i="15"/>
  <c r="AH450" i="15"/>
  <c r="AG450" i="15"/>
  <c r="AF450" i="15"/>
  <c r="AD450" i="15"/>
  <c r="AC450" i="15"/>
  <c r="AB450" i="15"/>
  <c r="AA450" i="15"/>
  <c r="Z450" i="15"/>
  <c r="Y450" i="15"/>
  <c r="Q450" i="15"/>
  <c r="J450" i="15"/>
  <c r="C450" i="15"/>
  <c r="AK449" i="15"/>
  <c r="AJ449" i="15"/>
  <c r="AI449" i="15"/>
  <c r="AH449" i="15"/>
  <c r="AG449" i="15"/>
  <c r="AF449" i="15"/>
  <c r="AE449" i="15"/>
  <c r="AD449" i="15"/>
  <c r="AC449" i="15"/>
  <c r="AB449" i="15"/>
  <c r="AA449" i="15"/>
  <c r="Z449" i="15"/>
  <c r="Y449" i="15"/>
  <c r="Q449" i="15"/>
  <c r="X449" i="15" s="1"/>
  <c r="J449" i="15"/>
  <c r="C449" i="15"/>
  <c r="AK448" i="15"/>
  <c r="AJ448" i="15"/>
  <c r="AI448" i="15"/>
  <c r="AH448" i="15"/>
  <c r="AG448" i="15"/>
  <c r="AF448" i="15"/>
  <c r="AD448" i="15"/>
  <c r="AC448" i="15"/>
  <c r="AB448" i="15"/>
  <c r="AA448" i="15"/>
  <c r="Z448" i="15"/>
  <c r="Y448" i="15"/>
  <c r="X448" i="15"/>
  <c r="Q448" i="15"/>
  <c r="J448" i="15"/>
  <c r="AE448" i="15" s="1"/>
  <c r="C448" i="15"/>
  <c r="AK447" i="15"/>
  <c r="AJ447" i="15"/>
  <c r="AI447" i="15"/>
  <c r="AH447" i="15"/>
  <c r="AG447" i="15"/>
  <c r="AF447" i="15"/>
  <c r="AE447" i="15"/>
  <c r="AD447" i="15"/>
  <c r="AC447" i="15"/>
  <c r="AB447" i="15"/>
  <c r="AA447" i="15"/>
  <c r="Z447" i="15"/>
  <c r="Y447" i="15"/>
  <c r="Q447" i="15"/>
  <c r="X447" i="15" s="1"/>
  <c r="J447" i="15"/>
  <c r="C447" i="15"/>
  <c r="AK446" i="15"/>
  <c r="AJ446" i="15"/>
  <c r="AI446" i="15"/>
  <c r="AH446" i="15"/>
  <c r="AG446" i="15"/>
  <c r="AF446" i="15"/>
  <c r="AD446" i="15"/>
  <c r="AC446" i="15"/>
  <c r="AB446" i="15"/>
  <c r="AA446" i="15"/>
  <c r="Z446" i="15"/>
  <c r="Y446" i="15"/>
  <c r="Q446" i="15"/>
  <c r="J446" i="15"/>
  <c r="C446" i="15"/>
  <c r="AK445" i="15"/>
  <c r="AJ445" i="15"/>
  <c r="AI445" i="15"/>
  <c r="AH445" i="15"/>
  <c r="AG445" i="15"/>
  <c r="AF445" i="15"/>
  <c r="AE445" i="15"/>
  <c r="AD445" i="15"/>
  <c r="AC445" i="15"/>
  <c r="AB445" i="15"/>
  <c r="AA445" i="15"/>
  <c r="Z445" i="15"/>
  <c r="Y445" i="15"/>
  <c r="Q445" i="15"/>
  <c r="X445" i="15" s="1"/>
  <c r="J445" i="15"/>
  <c r="C445" i="15"/>
  <c r="AK444" i="15"/>
  <c r="AJ444" i="15"/>
  <c r="AI444" i="15"/>
  <c r="AH444" i="15"/>
  <c r="AG444" i="15"/>
  <c r="AF444" i="15"/>
  <c r="AD444" i="15"/>
  <c r="AC444" i="15"/>
  <c r="AB444" i="15"/>
  <c r="AA444" i="15"/>
  <c r="Z444" i="15"/>
  <c r="Y444" i="15"/>
  <c r="X444" i="15"/>
  <c r="Q444" i="15"/>
  <c r="J444" i="15"/>
  <c r="AE444" i="15" s="1"/>
  <c r="C444" i="15"/>
  <c r="AK443" i="15"/>
  <c r="AJ443" i="15"/>
  <c r="AI443" i="15"/>
  <c r="AH443" i="15"/>
  <c r="AG443" i="15"/>
  <c r="AF443" i="15"/>
  <c r="AE443" i="15"/>
  <c r="AD443" i="15"/>
  <c r="AC443" i="15"/>
  <c r="AB443" i="15"/>
  <c r="AA443" i="15"/>
  <c r="Z443" i="15"/>
  <c r="Y443" i="15"/>
  <c r="Q443" i="15"/>
  <c r="X443" i="15" s="1"/>
  <c r="J443" i="15"/>
  <c r="C443" i="15"/>
  <c r="AK442" i="15"/>
  <c r="AJ442" i="15"/>
  <c r="AI442" i="15"/>
  <c r="AH442" i="15"/>
  <c r="AG442" i="15"/>
  <c r="AF442" i="15"/>
  <c r="AD442" i="15"/>
  <c r="AC442" i="15"/>
  <c r="AB442" i="15"/>
  <c r="AA442" i="15"/>
  <c r="Z442" i="15"/>
  <c r="Y442" i="15"/>
  <c r="Q442" i="15"/>
  <c r="J442" i="15"/>
  <c r="C442" i="15"/>
  <c r="AK441" i="15"/>
  <c r="AJ441" i="15"/>
  <c r="AI441" i="15"/>
  <c r="AH441" i="15"/>
  <c r="AG441" i="15"/>
  <c r="AF441" i="15"/>
  <c r="AD441" i="15"/>
  <c r="AC441" i="15"/>
  <c r="AB441" i="15"/>
  <c r="AA441" i="15"/>
  <c r="Z441" i="15"/>
  <c r="Y441" i="15"/>
  <c r="Q441" i="15"/>
  <c r="X441" i="15" s="1"/>
  <c r="J441" i="15"/>
  <c r="C441" i="15"/>
  <c r="AK440" i="15"/>
  <c r="AJ440" i="15"/>
  <c r="AI440" i="15"/>
  <c r="AH440" i="15"/>
  <c r="AG440" i="15"/>
  <c r="AF440" i="15"/>
  <c r="AD440" i="15"/>
  <c r="AC440" i="15"/>
  <c r="AB440" i="15"/>
  <c r="AA440" i="15"/>
  <c r="Z440" i="15"/>
  <c r="Y440" i="15"/>
  <c r="X440" i="15"/>
  <c r="Q440" i="15"/>
  <c r="J440" i="15"/>
  <c r="AE440" i="15" s="1"/>
  <c r="C440" i="15"/>
  <c r="AK439" i="15"/>
  <c r="AJ439" i="15"/>
  <c r="AI439" i="15"/>
  <c r="AH439" i="15"/>
  <c r="AG439" i="15"/>
  <c r="AF439" i="15"/>
  <c r="AE439" i="15"/>
  <c r="AD439" i="15"/>
  <c r="AC439" i="15"/>
  <c r="AB439" i="15"/>
  <c r="AA439" i="15"/>
  <c r="Z439" i="15"/>
  <c r="Y439" i="15"/>
  <c r="Q439" i="15"/>
  <c r="X439" i="15" s="1"/>
  <c r="J439" i="15"/>
  <c r="C439" i="15"/>
  <c r="AK438" i="15"/>
  <c r="AJ438" i="15"/>
  <c r="AI438" i="15"/>
  <c r="AH438" i="15"/>
  <c r="AG438" i="15"/>
  <c r="AF438" i="15"/>
  <c r="AD438" i="15"/>
  <c r="AC438" i="15"/>
  <c r="AB438" i="15"/>
  <c r="AA438" i="15"/>
  <c r="Z438" i="15"/>
  <c r="Y438" i="15"/>
  <c r="Q438" i="15"/>
  <c r="J438" i="15"/>
  <c r="C438" i="15"/>
  <c r="AK437" i="15"/>
  <c r="AJ437" i="15"/>
  <c r="AI437" i="15"/>
  <c r="AH437" i="15"/>
  <c r="AG437" i="15"/>
  <c r="AF437" i="15"/>
  <c r="AE437" i="15"/>
  <c r="AD437" i="15"/>
  <c r="AC437" i="15"/>
  <c r="AB437" i="15"/>
  <c r="AA437" i="15"/>
  <c r="Z437" i="15"/>
  <c r="Y437" i="15"/>
  <c r="Q437" i="15"/>
  <c r="X437" i="15" s="1"/>
  <c r="J437" i="15"/>
  <c r="C437" i="15"/>
  <c r="AK436" i="15"/>
  <c r="AJ436" i="15"/>
  <c r="AI436" i="15"/>
  <c r="AH436" i="15"/>
  <c r="AG436" i="15"/>
  <c r="AF436" i="15"/>
  <c r="AD436" i="15"/>
  <c r="AC436" i="15"/>
  <c r="AB436" i="15"/>
  <c r="AA436" i="15"/>
  <c r="Z436" i="15"/>
  <c r="Y436" i="15"/>
  <c r="X436" i="15"/>
  <c r="Q436" i="15"/>
  <c r="J436" i="15"/>
  <c r="AE436" i="15" s="1"/>
  <c r="C436" i="15"/>
  <c r="AK435" i="15"/>
  <c r="AJ435" i="15"/>
  <c r="AI435" i="15"/>
  <c r="AH435" i="15"/>
  <c r="AG435" i="15"/>
  <c r="AF435" i="15"/>
  <c r="AE435" i="15"/>
  <c r="AD435" i="15"/>
  <c r="AC435" i="15"/>
  <c r="AB435" i="15"/>
  <c r="AA435" i="15"/>
  <c r="Z435" i="15"/>
  <c r="Y435" i="15"/>
  <c r="Q435" i="15"/>
  <c r="X435" i="15" s="1"/>
  <c r="J435" i="15"/>
  <c r="C435" i="15"/>
  <c r="AK434" i="15"/>
  <c r="AJ434" i="15"/>
  <c r="AI434" i="15"/>
  <c r="AH434" i="15"/>
  <c r="AG434" i="15"/>
  <c r="AF434" i="15"/>
  <c r="AD434" i="15"/>
  <c r="AC434" i="15"/>
  <c r="AB434" i="15"/>
  <c r="AA434" i="15"/>
  <c r="Z434" i="15"/>
  <c r="Y434" i="15"/>
  <c r="Q434" i="15"/>
  <c r="J434" i="15"/>
  <c r="C434" i="15"/>
  <c r="AK433" i="15"/>
  <c r="AJ433" i="15"/>
  <c r="AI433" i="15"/>
  <c r="AH433" i="15"/>
  <c r="AG433" i="15"/>
  <c r="AF433" i="15"/>
  <c r="AE433" i="15"/>
  <c r="AD433" i="15"/>
  <c r="AC433" i="15"/>
  <c r="AB433" i="15"/>
  <c r="AA433" i="15"/>
  <c r="Z433" i="15"/>
  <c r="Y433" i="15"/>
  <c r="Q433" i="15"/>
  <c r="X433" i="15" s="1"/>
  <c r="J433" i="15"/>
  <c r="C433" i="15"/>
  <c r="AK432" i="15"/>
  <c r="AJ432" i="15"/>
  <c r="AI432" i="15"/>
  <c r="AH432" i="15"/>
  <c r="AG432" i="15"/>
  <c r="AF432" i="15"/>
  <c r="AD432" i="15"/>
  <c r="AC432" i="15"/>
  <c r="AB432" i="15"/>
  <c r="AA432" i="15"/>
  <c r="Z432" i="15"/>
  <c r="Y432" i="15"/>
  <c r="X432" i="15"/>
  <c r="Q432" i="15"/>
  <c r="J432" i="15"/>
  <c r="AE432" i="15" s="1"/>
  <c r="C432" i="15"/>
  <c r="AK431" i="15"/>
  <c r="AI431" i="15"/>
  <c r="AG431" i="15"/>
  <c r="AC431" i="15"/>
  <c r="Y431" i="15"/>
  <c r="W431" i="15"/>
  <c r="AD431" i="15" s="1"/>
  <c r="V431" i="15"/>
  <c r="U431" i="15"/>
  <c r="T431" i="15"/>
  <c r="S431" i="15"/>
  <c r="Z431" i="15" s="1"/>
  <c r="R431" i="15"/>
  <c r="Q431" i="15"/>
  <c r="P431" i="15"/>
  <c r="O431" i="15"/>
  <c r="AJ431" i="15" s="1"/>
  <c r="N431" i="15"/>
  <c r="M431" i="15"/>
  <c r="L431" i="15"/>
  <c r="K431" i="15"/>
  <c r="AF431" i="15" s="1"/>
  <c r="I431" i="15"/>
  <c r="I429" i="15" s="1"/>
  <c r="H431" i="15"/>
  <c r="G431" i="15"/>
  <c r="F431" i="15"/>
  <c r="E431" i="15"/>
  <c r="D431" i="15"/>
  <c r="AJ430" i="15"/>
  <c r="AH430" i="15"/>
  <c r="AF430" i="15"/>
  <c r="AB430" i="15"/>
  <c r="W430" i="15"/>
  <c r="V430" i="15"/>
  <c r="V429" i="15" s="1"/>
  <c r="AC429" i="15" s="1"/>
  <c r="U430" i="15"/>
  <c r="T430" i="15"/>
  <c r="S430" i="15"/>
  <c r="R430" i="15"/>
  <c r="R429" i="15" s="1"/>
  <c r="P430" i="15"/>
  <c r="O430" i="15"/>
  <c r="N430" i="15"/>
  <c r="AI430" i="15" s="1"/>
  <c r="M430" i="15"/>
  <c r="L430" i="15"/>
  <c r="K430" i="15"/>
  <c r="I430" i="15"/>
  <c r="H430" i="15"/>
  <c r="H429" i="15" s="1"/>
  <c r="G430" i="15"/>
  <c r="F430" i="15"/>
  <c r="F429" i="15" s="1"/>
  <c r="E430" i="15"/>
  <c r="D430" i="15"/>
  <c r="W429" i="15"/>
  <c r="S429" i="15"/>
  <c r="O429" i="15"/>
  <c r="K429" i="15"/>
  <c r="G429" i="15"/>
  <c r="X428" i="15"/>
  <c r="AK427" i="15"/>
  <c r="AJ427" i="15"/>
  <c r="AI427" i="15"/>
  <c r="AH427" i="15"/>
  <c r="AG427" i="15"/>
  <c r="AF427" i="15"/>
  <c r="AE427" i="15"/>
  <c r="AD427" i="15"/>
  <c r="AC427" i="15"/>
  <c r="AB427" i="15"/>
  <c r="AA427" i="15"/>
  <c r="Z427" i="15"/>
  <c r="Y427" i="15"/>
  <c r="Q427" i="15"/>
  <c r="X427" i="15" s="1"/>
  <c r="J427" i="15"/>
  <c r="C427" i="15"/>
  <c r="AK426" i="15"/>
  <c r="AJ426" i="15"/>
  <c r="AI426" i="15"/>
  <c r="AH426" i="15"/>
  <c r="AG426" i="15"/>
  <c r="AF426" i="15"/>
  <c r="AD426" i="15"/>
  <c r="AC426" i="15"/>
  <c r="AB426" i="15"/>
  <c r="AA426" i="15"/>
  <c r="Z426" i="15"/>
  <c r="Y426" i="15"/>
  <c r="X426" i="15"/>
  <c r="Q426" i="15"/>
  <c r="J426" i="15"/>
  <c r="AE426" i="15" s="1"/>
  <c r="C426" i="15"/>
  <c r="AK425" i="15"/>
  <c r="AJ425" i="15"/>
  <c r="AI425" i="15"/>
  <c r="AH425" i="15"/>
  <c r="AG425" i="15"/>
  <c r="AF425" i="15"/>
  <c r="AE425" i="15"/>
  <c r="AD425" i="15"/>
  <c r="AC425" i="15"/>
  <c r="AB425" i="15"/>
  <c r="AA425" i="15"/>
  <c r="Z425" i="15"/>
  <c r="Y425" i="15"/>
  <c r="Q425" i="15"/>
  <c r="X425" i="15" s="1"/>
  <c r="J425" i="15"/>
  <c r="C425" i="15"/>
  <c r="AK424" i="15"/>
  <c r="AJ424" i="15"/>
  <c r="AI424" i="15"/>
  <c r="AH424" i="15"/>
  <c r="AG424" i="15"/>
  <c r="AF424" i="15"/>
  <c r="AD424" i="15"/>
  <c r="AC424" i="15"/>
  <c r="AB424" i="15"/>
  <c r="AA424" i="15"/>
  <c r="Z424" i="15"/>
  <c r="Y424" i="15"/>
  <c r="Q424" i="15"/>
  <c r="J424" i="15"/>
  <c r="C424" i="15"/>
  <c r="AK423" i="15"/>
  <c r="AJ423" i="15"/>
  <c r="AI423" i="15"/>
  <c r="AH423" i="15"/>
  <c r="AG423" i="15"/>
  <c r="AF423" i="15"/>
  <c r="AE423" i="15"/>
  <c r="AD423" i="15"/>
  <c r="AC423" i="15"/>
  <c r="AB423" i="15"/>
  <c r="AA423" i="15"/>
  <c r="Z423" i="15"/>
  <c r="Y423" i="15"/>
  <c r="Q423" i="15"/>
  <c r="X423" i="15" s="1"/>
  <c r="J423" i="15"/>
  <c r="C423" i="15"/>
  <c r="AK422" i="15"/>
  <c r="AJ422" i="15"/>
  <c r="AI422" i="15"/>
  <c r="AH422" i="15"/>
  <c r="AG422" i="15"/>
  <c r="AF422" i="15"/>
  <c r="AD422" i="15"/>
  <c r="AC422" i="15"/>
  <c r="AB422" i="15"/>
  <c r="AA422" i="15"/>
  <c r="Z422" i="15"/>
  <c r="Y422" i="15"/>
  <c r="X422" i="15"/>
  <c r="Q422" i="15"/>
  <c r="J422" i="15"/>
  <c r="AE422" i="15" s="1"/>
  <c r="C422" i="15"/>
  <c r="AK421" i="15"/>
  <c r="AJ421" i="15"/>
  <c r="AI421" i="15"/>
  <c r="AH421" i="15"/>
  <c r="AG421" i="15"/>
  <c r="AF421" i="15"/>
  <c r="AE421" i="15"/>
  <c r="AD421" i="15"/>
  <c r="AC421" i="15"/>
  <c r="AB421" i="15"/>
  <c r="AA421" i="15"/>
  <c r="Z421" i="15"/>
  <c r="Y421" i="15"/>
  <c r="Q421" i="15"/>
  <c r="X421" i="15" s="1"/>
  <c r="J421" i="15"/>
  <c r="C421" i="15"/>
  <c r="AK420" i="15"/>
  <c r="AJ420" i="15"/>
  <c r="AI420" i="15"/>
  <c r="AH420" i="15"/>
  <c r="AG420" i="15"/>
  <c r="AF420" i="15"/>
  <c r="AD420" i="15"/>
  <c r="AC420" i="15"/>
  <c r="AB420" i="15"/>
  <c r="AA420" i="15"/>
  <c r="Z420" i="15"/>
  <c r="Y420" i="15"/>
  <c r="Q420" i="15"/>
  <c r="J420" i="15"/>
  <c r="C420" i="15"/>
  <c r="AK419" i="15"/>
  <c r="AJ419" i="15"/>
  <c r="AI419" i="15"/>
  <c r="AH419" i="15"/>
  <c r="AG419" i="15"/>
  <c r="AF419" i="15"/>
  <c r="AE419" i="15"/>
  <c r="AD419" i="15"/>
  <c r="AC419" i="15"/>
  <c r="AB419" i="15"/>
  <c r="AA419" i="15"/>
  <c r="Z419" i="15"/>
  <c r="Y419" i="15"/>
  <c r="Q419" i="15"/>
  <c r="X419" i="15" s="1"/>
  <c r="J419" i="15"/>
  <c r="C419" i="15"/>
  <c r="AK418" i="15"/>
  <c r="AJ418" i="15"/>
  <c r="AI418" i="15"/>
  <c r="AH418" i="15"/>
  <c r="AG418" i="15"/>
  <c r="AF418" i="15"/>
  <c r="AD418" i="15"/>
  <c r="AC418" i="15"/>
  <c r="AB418" i="15"/>
  <c r="AA418" i="15"/>
  <c r="Z418" i="15"/>
  <c r="Y418" i="15"/>
  <c r="X418" i="15"/>
  <c r="Q418" i="15"/>
  <c r="J418" i="15"/>
  <c r="AE418" i="15" s="1"/>
  <c r="C418" i="15"/>
  <c r="AK417" i="15"/>
  <c r="AJ417" i="15"/>
  <c r="AI417" i="15"/>
  <c r="AH417" i="15"/>
  <c r="AG417" i="15"/>
  <c r="AF417" i="15"/>
  <c r="AE417" i="15"/>
  <c r="AD417" i="15"/>
  <c r="AC417" i="15"/>
  <c r="AB417" i="15"/>
  <c r="AA417" i="15"/>
  <c r="Z417" i="15"/>
  <c r="Y417" i="15"/>
  <c r="Q417" i="15"/>
  <c r="X417" i="15" s="1"/>
  <c r="J417" i="15"/>
  <c r="C417" i="15"/>
  <c r="AK416" i="15"/>
  <c r="AJ416" i="15"/>
  <c r="AI416" i="15"/>
  <c r="AH416" i="15"/>
  <c r="AG416" i="15"/>
  <c r="AF416" i="15"/>
  <c r="AD416" i="15"/>
  <c r="AC416" i="15"/>
  <c r="AB416" i="15"/>
  <c r="AA416" i="15"/>
  <c r="Z416" i="15"/>
  <c r="Y416" i="15"/>
  <c r="Q416" i="15"/>
  <c r="J416" i="15"/>
  <c r="C416" i="15"/>
  <c r="AK415" i="15"/>
  <c r="AJ415" i="15"/>
  <c r="AI415" i="15"/>
  <c r="AH415" i="15"/>
  <c r="AG415" i="15"/>
  <c r="AF415" i="15"/>
  <c r="AE415" i="15"/>
  <c r="AD415" i="15"/>
  <c r="AC415" i="15"/>
  <c r="AB415" i="15"/>
  <c r="AA415" i="15"/>
  <c r="Z415" i="15"/>
  <c r="Y415" i="15"/>
  <c r="Q415" i="15"/>
  <c r="X415" i="15" s="1"/>
  <c r="J415" i="15"/>
  <c r="C415" i="15"/>
  <c r="AK414" i="15"/>
  <c r="AJ414" i="15"/>
  <c r="AI414" i="15"/>
  <c r="AH414" i="15"/>
  <c r="AG414" i="15"/>
  <c r="AF414" i="15"/>
  <c r="AD414" i="15"/>
  <c r="AC414" i="15"/>
  <c r="AB414" i="15"/>
  <c r="AA414" i="15"/>
  <c r="Z414" i="15"/>
  <c r="Y414" i="15"/>
  <c r="X414" i="15"/>
  <c r="Q414" i="15"/>
  <c r="J414" i="15"/>
  <c r="AE414" i="15" s="1"/>
  <c r="C414" i="15"/>
  <c r="AK413" i="15"/>
  <c r="AJ413" i="15"/>
  <c r="AI413" i="15"/>
  <c r="AH413" i="15"/>
  <c r="AG413" i="15"/>
  <c r="AF413" i="15"/>
  <c r="AE413" i="15"/>
  <c r="AD413" i="15"/>
  <c r="AC413" i="15"/>
  <c r="AB413" i="15"/>
  <c r="AA413" i="15"/>
  <c r="Z413" i="15"/>
  <c r="Y413" i="15"/>
  <c r="Q413" i="15"/>
  <c r="X413" i="15" s="1"/>
  <c r="J413" i="15"/>
  <c r="C413" i="15"/>
  <c r="AK412" i="15"/>
  <c r="AJ412" i="15"/>
  <c r="AI412" i="15"/>
  <c r="AH412" i="15"/>
  <c r="AG412" i="15"/>
  <c r="AF412" i="15"/>
  <c r="AD412" i="15"/>
  <c r="AC412" i="15"/>
  <c r="AB412" i="15"/>
  <c r="AA412" i="15"/>
  <c r="Z412" i="15"/>
  <c r="Y412" i="15"/>
  <c r="Q412" i="15"/>
  <c r="J412" i="15"/>
  <c r="C412" i="15"/>
  <c r="AK411" i="15"/>
  <c r="AJ411" i="15"/>
  <c r="AI411" i="15"/>
  <c r="AH411" i="15"/>
  <c r="AG411" i="15"/>
  <c r="AF411" i="15"/>
  <c r="AE411" i="15"/>
  <c r="AD411" i="15"/>
  <c r="AC411" i="15"/>
  <c r="AB411" i="15"/>
  <c r="AA411" i="15"/>
  <c r="Z411" i="15"/>
  <c r="Y411" i="15"/>
  <c r="Q411" i="15"/>
  <c r="X411" i="15" s="1"/>
  <c r="J411" i="15"/>
  <c r="C411" i="15"/>
  <c r="AK410" i="15"/>
  <c r="AJ410" i="15"/>
  <c r="AI410" i="15"/>
  <c r="AH410" i="15"/>
  <c r="AG410" i="15"/>
  <c r="AF410" i="15"/>
  <c r="AD410" i="15"/>
  <c r="AC410" i="15"/>
  <c r="AB410" i="15"/>
  <c r="AA410" i="15"/>
  <c r="Z410" i="15"/>
  <c r="Y410" i="15"/>
  <c r="X410" i="15"/>
  <c r="Q410" i="15"/>
  <c r="J410" i="15"/>
  <c r="AE410" i="15" s="1"/>
  <c r="C410" i="15"/>
  <c r="AK409" i="15"/>
  <c r="AJ409" i="15"/>
  <c r="AI409" i="15"/>
  <c r="AH409" i="15"/>
  <c r="AG409" i="15"/>
  <c r="AF409" i="15"/>
  <c r="AD409" i="15"/>
  <c r="AC409" i="15"/>
  <c r="AB409" i="15"/>
  <c r="AA409" i="15"/>
  <c r="Z409" i="15"/>
  <c r="Y409" i="15"/>
  <c r="Q409" i="15"/>
  <c r="X409" i="15" s="1"/>
  <c r="J409" i="15"/>
  <c r="C409" i="15"/>
  <c r="AK408" i="15"/>
  <c r="AJ408" i="15"/>
  <c r="AI408" i="15"/>
  <c r="AH408" i="15"/>
  <c r="AG408" i="15"/>
  <c r="AF408" i="15"/>
  <c r="AD408" i="15"/>
  <c r="AC408" i="15"/>
  <c r="AB408" i="15"/>
  <c r="AA408" i="15"/>
  <c r="Z408" i="15"/>
  <c r="Y408" i="15"/>
  <c r="Q408" i="15"/>
  <c r="J408" i="15"/>
  <c r="C408" i="15"/>
  <c r="AK407" i="15"/>
  <c r="AJ407" i="15"/>
  <c r="AI407" i="15"/>
  <c r="AH407" i="15"/>
  <c r="AG407" i="15"/>
  <c r="AF407" i="15"/>
  <c r="AE407" i="15"/>
  <c r="AD407" i="15"/>
  <c r="AC407" i="15"/>
  <c r="AB407" i="15"/>
  <c r="AA407" i="15"/>
  <c r="Z407" i="15"/>
  <c r="Y407" i="15"/>
  <c r="Q407" i="15"/>
  <c r="X407" i="15" s="1"/>
  <c r="J407" i="15"/>
  <c r="C407" i="15"/>
  <c r="AK406" i="15"/>
  <c r="AJ406" i="15"/>
  <c r="AI406" i="15"/>
  <c r="AH406" i="15"/>
  <c r="AG406" i="15"/>
  <c r="AF406" i="15"/>
  <c r="AD406" i="15"/>
  <c r="AC406" i="15"/>
  <c r="AB406" i="15"/>
  <c r="AA406" i="15"/>
  <c r="Z406" i="15"/>
  <c r="Y406" i="15"/>
  <c r="X406" i="15"/>
  <c r="Q406" i="15"/>
  <c r="J406" i="15"/>
  <c r="AE406" i="15" s="1"/>
  <c r="C406" i="15"/>
  <c r="AK405" i="15"/>
  <c r="AJ405" i="15"/>
  <c r="AI405" i="15"/>
  <c r="AH405" i="15"/>
  <c r="AG405" i="15"/>
  <c r="AF405" i="15"/>
  <c r="AE405" i="15"/>
  <c r="AD405" i="15"/>
  <c r="AC405" i="15"/>
  <c r="AB405" i="15"/>
  <c r="AA405" i="15"/>
  <c r="Z405" i="15"/>
  <c r="Y405" i="15"/>
  <c r="Q405" i="15"/>
  <c r="X405" i="15" s="1"/>
  <c r="J405" i="15"/>
  <c r="C405" i="15"/>
  <c r="AK404" i="15"/>
  <c r="AJ404" i="15"/>
  <c r="AI404" i="15"/>
  <c r="AH404" i="15"/>
  <c r="AG404" i="15"/>
  <c r="AF404" i="15"/>
  <c r="AD404" i="15"/>
  <c r="AC404" i="15"/>
  <c r="AB404" i="15"/>
  <c r="AA404" i="15"/>
  <c r="Z404" i="15"/>
  <c r="Y404" i="15"/>
  <c r="Q404" i="15"/>
  <c r="J404" i="15"/>
  <c r="C404" i="15"/>
  <c r="AK403" i="15"/>
  <c r="AJ403" i="15"/>
  <c r="AI403" i="15"/>
  <c r="AH403" i="15"/>
  <c r="AG403" i="15"/>
  <c r="AF403" i="15"/>
  <c r="AE403" i="15"/>
  <c r="AD403" i="15"/>
  <c r="AC403" i="15"/>
  <c r="AB403" i="15"/>
  <c r="AA403" i="15"/>
  <c r="Z403" i="15"/>
  <c r="Y403" i="15"/>
  <c r="Q403" i="15"/>
  <c r="X403" i="15" s="1"/>
  <c r="J403" i="15"/>
  <c r="C403" i="15"/>
  <c r="AK402" i="15"/>
  <c r="AJ402" i="15"/>
  <c r="AI402" i="15"/>
  <c r="AH402" i="15"/>
  <c r="AG402" i="15"/>
  <c r="AF402" i="15"/>
  <c r="AD402" i="15"/>
  <c r="AC402" i="15"/>
  <c r="AB402" i="15"/>
  <c r="AA402" i="15"/>
  <c r="Z402" i="15"/>
  <c r="Y402" i="15"/>
  <c r="X402" i="15"/>
  <c r="Q402" i="15"/>
  <c r="J402" i="15"/>
  <c r="AE402" i="15" s="1"/>
  <c r="C402" i="15"/>
  <c r="AK401" i="15"/>
  <c r="AJ401" i="15"/>
  <c r="AI401" i="15"/>
  <c r="AH401" i="15"/>
  <c r="AG401" i="15"/>
  <c r="AF401" i="15"/>
  <c r="AE401" i="15"/>
  <c r="AD401" i="15"/>
  <c r="AC401" i="15"/>
  <c r="AB401" i="15"/>
  <c r="AA401" i="15"/>
  <c r="Z401" i="15"/>
  <c r="Y401" i="15"/>
  <c r="Q401" i="15"/>
  <c r="X401" i="15" s="1"/>
  <c r="J401" i="15"/>
  <c r="C401" i="15"/>
  <c r="AK400" i="15"/>
  <c r="AJ400" i="15"/>
  <c r="AI400" i="15"/>
  <c r="AH400" i="15"/>
  <c r="AG400" i="15"/>
  <c r="AF400" i="15"/>
  <c r="AD400" i="15"/>
  <c r="AC400" i="15"/>
  <c r="AB400" i="15"/>
  <c r="AA400" i="15"/>
  <c r="Z400" i="15"/>
  <c r="Y400" i="15"/>
  <c r="Q400" i="15"/>
  <c r="J400" i="15"/>
  <c r="C400" i="15"/>
  <c r="AK399" i="15"/>
  <c r="AJ399" i="15"/>
  <c r="AI399" i="15"/>
  <c r="AH399" i="15"/>
  <c r="AG399" i="15"/>
  <c r="AF399" i="15"/>
  <c r="AE399" i="15"/>
  <c r="AD399" i="15"/>
  <c r="AC399" i="15"/>
  <c r="AB399" i="15"/>
  <c r="AA399" i="15"/>
  <c r="Z399" i="15"/>
  <c r="Y399" i="15"/>
  <c r="Q399" i="15"/>
  <c r="X399" i="15" s="1"/>
  <c r="J399" i="15"/>
  <c r="C399" i="15"/>
  <c r="AK398" i="15"/>
  <c r="AJ398" i="15"/>
  <c r="AI398" i="15"/>
  <c r="AH398" i="15"/>
  <c r="AG398" i="15"/>
  <c r="AF398" i="15"/>
  <c r="AD398" i="15"/>
  <c r="AC398" i="15"/>
  <c r="AB398" i="15"/>
  <c r="AA398" i="15"/>
  <c r="Z398" i="15"/>
  <c r="Y398" i="15"/>
  <c r="X398" i="15"/>
  <c r="Q398" i="15"/>
  <c r="J398" i="15"/>
  <c r="AE398" i="15" s="1"/>
  <c r="C398" i="15"/>
  <c r="AK397" i="15"/>
  <c r="AJ397" i="15"/>
  <c r="AI397" i="15"/>
  <c r="AH397" i="15"/>
  <c r="AG397" i="15"/>
  <c r="AF397" i="15"/>
  <c r="AE397" i="15"/>
  <c r="AD397" i="15"/>
  <c r="AC397" i="15"/>
  <c r="AB397" i="15"/>
  <c r="AA397" i="15"/>
  <c r="Z397" i="15"/>
  <c r="Y397" i="15"/>
  <c r="Q397" i="15"/>
  <c r="X397" i="15" s="1"/>
  <c r="J397" i="15"/>
  <c r="C397" i="15"/>
  <c r="AK396" i="15"/>
  <c r="AJ396" i="15"/>
  <c r="AI396" i="15"/>
  <c r="AH396" i="15"/>
  <c r="AG396" i="15"/>
  <c r="AF396" i="15"/>
  <c r="AD396" i="15"/>
  <c r="AC396" i="15"/>
  <c r="AB396" i="15"/>
  <c r="AA396" i="15"/>
  <c r="Z396" i="15"/>
  <c r="Y396" i="15"/>
  <c r="Q396" i="15"/>
  <c r="J396" i="15"/>
  <c r="C396" i="15"/>
  <c r="AK395" i="15"/>
  <c r="AJ395" i="15"/>
  <c r="AI395" i="15"/>
  <c r="AH395" i="15"/>
  <c r="AG395" i="15"/>
  <c r="AF395" i="15"/>
  <c r="AE395" i="15"/>
  <c r="AD395" i="15"/>
  <c r="AC395" i="15"/>
  <c r="AB395" i="15"/>
  <c r="AA395" i="15"/>
  <c r="Z395" i="15"/>
  <c r="Y395" i="15"/>
  <c r="Q395" i="15"/>
  <c r="X395" i="15" s="1"/>
  <c r="J395" i="15"/>
  <c r="C395" i="15"/>
  <c r="AJ394" i="15"/>
  <c r="AH394" i="15"/>
  <c r="AF394" i="15"/>
  <c r="AB394" i="15"/>
  <c r="W394" i="15"/>
  <c r="V394" i="15"/>
  <c r="AC394" i="15" s="1"/>
  <c r="U394" i="15"/>
  <c r="T394" i="15"/>
  <c r="S394" i="15"/>
  <c r="R394" i="15"/>
  <c r="Y394" i="15" s="1"/>
  <c r="P394" i="15"/>
  <c r="O394" i="15"/>
  <c r="N394" i="15"/>
  <c r="AI394" i="15" s="1"/>
  <c r="M394" i="15"/>
  <c r="L394" i="15"/>
  <c r="K394" i="15"/>
  <c r="I394" i="15"/>
  <c r="H394" i="15"/>
  <c r="H392" i="15" s="1"/>
  <c r="G394" i="15"/>
  <c r="F394" i="15"/>
  <c r="E394" i="15"/>
  <c r="D394" i="15"/>
  <c r="AI393" i="15"/>
  <c r="AA393" i="15"/>
  <c r="W393" i="15"/>
  <c r="V393" i="15"/>
  <c r="U393" i="15"/>
  <c r="U392" i="15" s="1"/>
  <c r="T393" i="15"/>
  <c r="S393" i="15"/>
  <c r="R393" i="15"/>
  <c r="P393" i="15"/>
  <c r="O393" i="15"/>
  <c r="N393" i="15"/>
  <c r="M393" i="15"/>
  <c r="AH393" i="15" s="1"/>
  <c r="L393" i="15"/>
  <c r="K393" i="15"/>
  <c r="I393" i="15"/>
  <c r="I392" i="15" s="1"/>
  <c r="H393" i="15"/>
  <c r="G393" i="15"/>
  <c r="G392" i="15" s="1"/>
  <c r="F393" i="15"/>
  <c r="E393" i="15"/>
  <c r="E392" i="15" s="1"/>
  <c r="D393" i="15"/>
  <c r="C393" i="15"/>
  <c r="V392" i="15"/>
  <c r="R392" i="15"/>
  <c r="N392" i="15"/>
  <c r="AI392" i="15" s="1"/>
  <c r="F392" i="15"/>
  <c r="X391" i="15"/>
  <c r="AK390" i="15"/>
  <c r="AJ390" i="15"/>
  <c r="AI390" i="15"/>
  <c r="AH390" i="15"/>
  <c r="AG390" i="15"/>
  <c r="AF390" i="15"/>
  <c r="AD390" i="15"/>
  <c r="AC390" i="15"/>
  <c r="AB390" i="15"/>
  <c r="AA390" i="15"/>
  <c r="Z390" i="15"/>
  <c r="Y390" i="15"/>
  <c r="Q390" i="15"/>
  <c r="J390" i="15"/>
  <c r="C390" i="15"/>
  <c r="AK389" i="15"/>
  <c r="AJ389" i="15"/>
  <c r="AI389" i="15"/>
  <c r="AH389" i="15"/>
  <c r="AG389" i="15"/>
  <c r="AF389" i="15"/>
  <c r="AE389" i="15"/>
  <c r="AD389" i="15"/>
  <c r="AC389" i="15"/>
  <c r="AB389" i="15"/>
  <c r="AA389" i="15"/>
  <c r="Z389" i="15"/>
  <c r="Y389" i="15"/>
  <c r="Q389" i="15"/>
  <c r="X389" i="15" s="1"/>
  <c r="J389" i="15"/>
  <c r="C389" i="15"/>
  <c r="AK388" i="15"/>
  <c r="AJ388" i="15"/>
  <c r="AI388" i="15"/>
  <c r="AH388" i="15"/>
  <c r="AG388" i="15"/>
  <c r="AF388" i="15"/>
  <c r="AD388" i="15"/>
  <c r="AC388" i="15"/>
  <c r="AB388" i="15"/>
  <c r="AA388" i="15"/>
  <c r="Z388" i="15"/>
  <c r="Y388" i="15"/>
  <c r="X388" i="15"/>
  <c r="Q388" i="15"/>
  <c r="J388" i="15"/>
  <c r="AE388" i="15" s="1"/>
  <c r="C388" i="15"/>
  <c r="AK387" i="15"/>
  <c r="AJ387" i="15"/>
  <c r="AI387" i="15"/>
  <c r="AH387" i="15"/>
  <c r="AG387" i="15"/>
  <c r="AF387" i="15"/>
  <c r="AE387" i="15"/>
  <c r="AD387" i="15"/>
  <c r="AC387" i="15"/>
  <c r="AB387" i="15"/>
  <c r="AA387" i="15"/>
  <c r="Z387" i="15"/>
  <c r="Y387" i="15"/>
  <c r="Q387" i="15"/>
  <c r="X387" i="15" s="1"/>
  <c r="J387" i="15"/>
  <c r="C387" i="15"/>
  <c r="AK386" i="15"/>
  <c r="AJ386" i="15"/>
  <c r="AI386" i="15"/>
  <c r="AH386" i="15"/>
  <c r="AG386" i="15"/>
  <c r="AF386" i="15"/>
  <c r="AD386" i="15"/>
  <c r="AC386" i="15"/>
  <c r="AB386" i="15"/>
  <c r="AA386" i="15"/>
  <c r="Z386" i="15"/>
  <c r="Y386" i="15"/>
  <c r="Q386" i="15"/>
  <c r="J386" i="15"/>
  <c r="C386" i="15"/>
  <c r="AK385" i="15"/>
  <c r="AJ385" i="15"/>
  <c r="AI385" i="15"/>
  <c r="AH385" i="15"/>
  <c r="AG385" i="15"/>
  <c r="AF385" i="15"/>
  <c r="AE385" i="15"/>
  <c r="AD385" i="15"/>
  <c r="AC385" i="15"/>
  <c r="AB385" i="15"/>
  <c r="AA385" i="15"/>
  <c r="Z385" i="15"/>
  <c r="Y385" i="15"/>
  <c r="Q385" i="15"/>
  <c r="X385" i="15" s="1"/>
  <c r="J385" i="15"/>
  <c r="C385" i="15"/>
  <c r="AK384" i="15"/>
  <c r="AJ384" i="15"/>
  <c r="AI384" i="15"/>
  <c r="AH384" i="15"/>
  <c r="AG384" i="15"/>
  <c r="AF384" i="15"/>
  <c r="AD384" i="15"/>
  <c r="AC384" i="15"/>
  <c r="AB384" i="15"/>
  <c r="AA384" i="15"/>
  <c r="Z384" i="15"/>
  <c r="Y384" i="15"/>
  <c r="X384" i="15"/>
  <c r="Q384" i="15"/>
  <c r="J384" i="15"/>
  <c r="AE384" i="15" s="1"/>
  <c r="C384" i="15"/>
  <c r="AK383" i="15"/>
  <c r="AJ383" i="15"/>
  <c r="AI383" i="15"/>
  <c r="AH383" i="15"/>
  <c r="AG383" i="15"/>
  <c r="AF383" i="15"/>
  <c r="AE383" i="15"/>
  <c r="AD383" i="15"/>
  <c r="AC383" i="15"/>
  <c r="AB383" i="15"/>
  <c r="AA383" i="15"/>
  <c r="Z383" i="15"/>
  <c r="Y383" i="15"/>
  <c r="Q383" i="15"/>
  <c r="X383" i="15" s="1"/>
  <c r="J383" i="15"/>
  <c r="C383" i="15"/>
  <c r="AK382" i="15"/>
  <c r="AJ382" i="15"/>
  <c r="AI382" i="15"/>
  <c r="AH382" i="15"/>
  <c r="AG382" i="15"/>
  <c r="AF382" i="15"/>
  <c r="AD382" i="15"/>
  <c r="AC382" i="15"/>
  <c r="AB382" i="15"/>
  <c r="AA382" i="15"/>
  <c r="Z382" i="15"/>
  <c r="Y382" i="15"/>
  <c r="Q382" i="15"/>
  <c r="J382" i="15"/>
  <c r="C382" i="15"/>
  <c r="AK381" i="15"/>
  <c r="AJ381" i="15"/>
  <c r="AI381" i="15"/>
  <c r="AH381" i="15"/>
  <c r="AG381" i="15"/>
  <c r="AF381" i="15"/>
  <c r="AE381" i="15"/>
  <c r="AD381" i="15"/>
  <c r="AC381" i="15"/>
  <c r="AB381" i="15"/>
  <c r="AA381" i="15"/>
  <c r="Z381" i="15"/>
  <c r="Y381" i="15"/>
  <c r="Q381" i="15"/>
  <c r="X381" i="15" s="1"/>
  <c r="J381" i="15"/>
  <c r="C381" i="15"/>
  <c r="AK380" i="15"/>
  <c r="AJ380" i="15"/>
  <c r="AI380" i="15"/>
  <c r="AH380" i="15"/>
  <c r="AG380" i="15"/>
  <c r="AF380" i="15"/>
  <c r="AD380" i="15"/>
  <c r="AC380" i="15"/>
  <c r="AB380" i="15"/>
  <c r="AA380" i="15"/>
  <c r="Z380" i="15"/>
  <c r="Y380" i="15"/>
  <c r="X380" i="15"/>
  <c r="Q380" i="15"/>
  <c r="J380" i="15"/>
  <c r="AE380" i="15" s="1"/>
  <c r="C380" i="15"/>
  <c r="AK379" i="15"/>
  <c r="AJ379" i="15"/>
  <c r="AI379" i="15"/>
  <c r="AH379" i="15"/>
  <c r="AG379" i="15"/>
  <c r="AF379" i="15"/>
  <c r="AD379" i="15"/>
  <c r="AC379" i="15"/>
  <c r="AB379" i="15"/>
  <c r="AA379" i="15"/>
  <c r="Z379" i="15"/>
  <c r="Y379" i="15"/>
  <c r="Q379" i="15"/>
  <c r="X379" i="15" s="1"/>
  <c r="J379" i="15"/>
  <c r="C379" i="15"/>
  <c r="AJ378" i="15"/>
  <c r="AH378" i="15"/>
  <c r="AF378" i="15"/>
  <c r="AD378" i="15"/>
  <c r="Z378" i="15"/>
  <c r="W378" i="15"/>
  <c r="V378" i="15"/>
  <c r="U378" i="15"/>
  <c r="T378" i="15"/>
  <c r="AA378" i="15" s="1"/>
  <c r="S378" i="15"/>
  <c r="R378" i="15"/>
  <c r="P378" i="15"/>
  <c r="AK378" i="15" s="1"/>
  <c r="O378" i="15"/>
  <c r="N378" i="15"/>
  <c r="M378" i="15"/>
  <c r="L378" i="15"/>
  <c r="AG378" i="15" s="1"/>
  <c r="K378" i="15"/>
  <c r="J378" i="15"/>
  <c r="AE378" i="15" s="1"/>
  <c r="I378" i="15"/>
  <c r="H378" i="15"/>
  <c r="G378" i="15"/>
  <c r="F378" i="15"/>
  <c r="F376" i="15" s="1"/>
  <c r="E378" i="15"/>
  <c r="D378" i="15"/>
  <c r="AK377" i="15"/>
  <c r="AG377" i="15"/>
  <c r="AC377" i="15"/>
  <c r="Y377" i="15"/>
  <c r="W377" i="15"/>
  <c r="AD377" i="15" s="1"/>
  <c r="V377" i="15"/>
  <c r="U377" i="15"/>
  <c r="T377" i="15"/>
  <c r="S377" i="15"/>
  <c r="Z377" i="15" s="1"/>
  <c r="R377" i="15"/>
  <c r="Q377" i="15"/>
  <c r="P377" i="15"/>
  <c r="O377" i="15"/>
  <c r="AJ377" i="15" s="1"/>
  <c r="N377" i="15"/>
  <c r="M377" i="15"/>
  <c r="L377" i="15"/>
  <c r="K377" i="15"/>
  <c r="AF377" i="15" s="1"/>
  <c r="I377" i="15"/>
  <c r="I376" i="15" s="1"/>
  <c r="H377" i="15"/>
  <c r="G377" i="15"/>
  <c r="F377" i="15"/>
  <c r="E377" i="15"/>
  <c r="D377" i="15"/>
  <c r="AJ376" i="15"/>
  <c r="W376" i="15"/>
  <c r="T376" i="15"/>
  <c r="S376" i="15"/>
  <c r="P376" i="15"/>
  <c r="O376" i="15"/>
  <c r="L376" i="15"/>
  <c r="K376" i="15"/>
  <c r="H376" i="15"/>
  <c r="G376" i="15"/>
  <c r="D376" i="15"/>
  <c r="X375" i="15"/>
  <c r="AK374" i="15"/>
  <c r="AJ374" i="15"/>
  <c r="AI374" i="15"/>
  <c r="AH374" i="15"/>
  <c r="AG374" i="15"/>
  <c r="AF374" i="15"/>
  <c r="AD374" i="15"/>
  <c r="AC374" i="15"/>
  <c r="AB374" i="15"/>
  <c r="AA374" i="15"/>
  <c r="Z374" i="15"/>
  <c r="Y374" i="15"/>
  <c r="X374" i="15"/>
  <c r="Q374" i="15"/>
  <c r="J374" i="15"/>
  <c r="AE374" i="15" s="1"/>
  <c r="C374" i="15"/>
  <c r="AK373" i="15"/>
  <c r="AJ373" i="15"/>
  <c r="AI373" i="15"/>
  <c r="AH373" i="15"/>
  <c r="AG373" i="15"/>
  <c r="AF373" i="15"/>
  <c r="AD373" i="15"/>
  <c r="AC373" i="15"/>
  <c r="AB373" i="15"/>
  <c r="AA373" i="15"/>
  <c r="Z373" i="15"/>
  <c r="Y373" i="15"/>
  <c r="Q373" i="15"/>
  <c r="X373" i="15" s="1"/>
  <c r="J373" i="15"/>
  <c r="AE373" i="15" s="1"/>
  <c r="C373" i="15"/>
  <c r="AK372" i="15"/>
  <c r="AJ372" i="15"/>
  <c r="AI372" i="15"/>
  <c r="AH372" i="15"/>
  <c r="AG372" i="15"/>
  <c r="AF372" i="15"/>
  <c r="AD372" i="15"/>
  <c r="AC372" i="15"/>
  <c r="AB372" i="15"/>
  <c r="AA372" i="15"/>
  <c r="Z372" i="15"/>
  <c r="Y372" i="15"/>
  <c r="Q372" i="15"/>
  <c r="J372" i="15"/>
  <c r="C372" i="15"/>
  <c r="AK371" i="15"/>
  <c r="AJ371" i="15"/>
  <c r="AI371" i="15"/>
  <c r="AH371" i="15"/>
  <c r="AG371" i="15"/>
  <c r="AF371" i="15"/>
  <c r="AE371" i="15"/>
  <c r="AD371" i="15"/>
  <c r="AC371" i="15"/>
  <c r="AB371" i="15"/>
  <c r="AA371" i="15"/>
  <c r="Z371" i="15"/>
  <c r="Y371" i="15"/>
  <c r="Q371" i="15"/>
  <c r="X371" i="15" s="1"/>
  <c r="J371" i="15"/>
  <c r="C371" i="15"/>
  <c r="AK370" i="15"/>
  <c r="AJ370" i="15"/>
  <c r="AI370" i="15"/>
  <c r="AH370" i="15"/>
  <c r="AG370" i="15"/>
  <c r="AF370" i="15"/>
  <c r="AD370" i="15"/>
  <c r="AC370" i="15"/>
  <c r="AB370" i="15"/>
  <c r="AA370" i="15"/>
  <c r="Z370" i="15"/>
  <c r="Y370" i="15"/>
  <c r="X370" i="15"/>
  <c r="Q370" i="15"/>
  <c r="J370" i="15"/>
  <c r="AE370" i="15" s="1"/>
  <c r="C370" i="15"/>
  <c r="AK369" i="15"/>
  <c r="AJ369" i="15"/>
  <c r="AI369" i="15"/>
  <c r="AH369" i="15"/>
  <c r="AG369" i="15"/>
  <c r="AF369" i="15"/>
  <c r="AD369" i="15"/>
  <c r="AC369" i="15"/>
  <c r="AB369" i="15"/>
  <c r="AA369" i="15"/>
  <c r="Z369" i="15"/>
  <c r="Y369" i="15"/>
  <c r="Q369" i="15"/>
  <c r="X369" i="15" s="1"/>
  <c r="J369" i="15"/>
  <c r="AE369" i="15" s="1"/>
  <c r="C369" i="15"/>
  <c r="AK368" i="15"/>
  <c r="AJ368" i="15"/>
  <c r="AI368" i="15"/>
  <c r="AH368" i="15"/>
  <c r="AG368" i="15"/>
  <c r="AF368" i="15"/>
  <c r="AD368" i="15"/>
  <c r="AC368" i="15"/>
  <c r="AB368" i="15"/>
  <c r="AA368" i="15"/>
  <c r="Z368" i="15"/>
  <c r="Y368" i="15"/>
  <c r="Q368" i="15"/>
  <c r="J368" i="15"/>
  <c r="AE368" i="15" s="1"/>
  <c r="C368" i="15"/>
  <c r="AK367" i="15"/>
  <c r="AJ367" i="15"/>
  <c r="AI367" i="15"/>
  <c r="AH367" i="15"/>
  <c r="AG367" i="15"/>
  <c r="AF367" i="15"/>
  <c r="AE367" i="15"/>
  <c r="AD367" i="15"/>
  <c r="AC367" i="15"/>
  <c r="AB367" i="15"/>
  <c r="AA367" i="15"/>
  <c r="Z367" i="15"/>
  <c r="Y367" i="15"/>
  <c r="Q367" i="15"/>
  <c r="X367" i="15" s="1"/>
  <c r="J367" i="15"/>
  <c r="C367" i="15"/>
  <c r="AK366" i="15"/>
  <c r="AJ366" i="15"/>
  <c r="AI366" i="15"/>
  <c r="AH366" i="15"/>
  <c r="AG366" i="15"/>
  <c r="AF366" i="15"/>
  <c r="AD366" i="15"/>
  <c r="AC366" i="15"/>
  <c r="AB366" i="15"/>
  <c r="AA366" i="15"/>
  <c r="Z366" i="15"/>
  <c r="Y366" i="15"/>
  <c r="X366" i="15"/>
  <c r="Q366" i="15"/>
  <c r="J366" i="15"/>
  <c r="AE366" i="15" s="1"/>
  <c r="C366" i="15"/>
  <c r="AK365" i="15"/>
  <c r="AJ365" i="15"/>
  <c r="AI365" i="15"/>
  <c r="AH365" i="15"/>
  <c r="AG365" i="15"/>
  <c r="AF365" i="15"/>
  <c r="AD365" i="15"/>
  <c r="AC365" i="15"/>
  <c r="AB365" i="15"/>
  <c r="AA365" i="15"/>
  <c r="Z365" i="15"/>
  <c r="Y365" i="15"/>
  <c r="Q365" i="15"/>
  <c r="X365" i="15" s="1"/>
  <c r="J365" i="15"/>
  <c r="AE365" i="15" s="1"/>
  <c r="C365" i="15"/>
  <c r="AK364" i="15"/>
  <c r="AJ364" i="15"/>
  <c r="AI364" i="15"/>
  <c r="AH364" i="15"/>
  <c r="AG364" i="15"/>
  <c r="AF364" i="15"/>
  <c r="AD364" i="15"/>
  <c r="AC364" i="15"/>
  <c r="AB364" i="15"/>
  <c r="AA364" i="15"/>
  <c r="Z364" i="15"/>
  <c r="Y364" i="15"/>
  <c r="Q364" i="15"/>
  <c r="J364" i="15"/>
  <c r="C364" i="15"/>
  <c r="AK363" i="15"/>
  <c r="AJ363" i="15"/>
  <c r="AI363" i="15"/>
  <c r="AH363" i="15"/>
  <c r="AG363" i="15"/>
  <c r="AF363" i="15"/>
  <c r="AE363" i="15"/>
  <c r="AD363" i="15"/>
  <c r="AC363" i="15"/>
  <c r="AB363" i="15"/>
  <c r="AA363" i="15"/>
  <c r="Z363" i="15"/>
  <c r="Y363" i="15"/>
  <c r="Q363" i="15"/>
  <c r="X363" i="15" s="1"/>
  <c r="J363" i="15"/>
  <c r="C363" i="15"/>
  <c r="AK362" i="15"/>
  <c r="AJ362" i="15"/>
  <c r="AI362" i="15"/>
  <c r="AH362" i="15"/>
  <c r="AG362" i="15"/>
  <c r="AF362" i="15"/>
  <c r="AD362" i="15"/>
  <c r="AC362" i="15"/>
  <c r="AB362" i="15"/>
  <c r="AA362" i="15"/>
  <c r="Z362" i="15"/>
  <c r="Y362" i="15"/>
  <c r="X362" i="15"/>
  <c r="Q362" i="15"/>
  <c r="J362" i="15"/>
  <c r="AE362" i="15" s="1"/>
  <c r="C362" i="15"/>
  <c r="AK361" i="15"/>
  <c r="AJ361" i="15"/>
  <c r="AI361" i="15"/>
  <c r="AH361" i="15"/>
  <c r="AG361" i="15"/>
  <c r="AF361" i="15"/>
  <c r="AD361" i="15"/>
  <c r="AC361" i="15"/>
  <c r="AB361" i="15"/>
  <c r="AA361" i="15"/>
  <c r="Z361" i="15"/>
  <c r="Y361" i="15"/>
  <c r="Q361" i="15"/>
  <c r="X361" i="15" s="1"/>
  <c r="J361" i="15"/>
  <c r="AE361" i="15" s="1"/>
  <c r="C361" i="15"/>
  <c r="AK360" i="15"/>
  <c r="AJ360" i="15"/>
  <c r="AI360" i="15"/>
  <c r="AH360" i="15"/>
  <c r="AG360" i="15"/>
  <c r="AF360" i="15"/>
  <c r="AD360" i="15"/>
  <c r="AC360" i="15"/>
  <c r="AB360" i="15"/>
  <c r="AA360" i="15"/>
  <c r="Z360" i="15"/>
  <c r="Y360" i="15"/>
  <c r="Q360" i="15"/>
  <c r="J360" i="15"/>
  <c r="AE360" i="15" s="1"/>
  <c r="C360" i="15"/>
  <c r="AK359" i="15"/>
  <c r="AJ359" i="15"/>
  <c r="AI359" i="15"/>
  <c r="AH359" i="15"/>
  <c r="AG359" i="15"/>
  <c r="AF359" i="15"/>
  <c r="AE359" i="15"/>
  <c r="AD359" i="15"/>
  <c r="AC359" i="15"/>
  <c r="AB359" i="15"/>
  <c r="AA359" i="15"/>
  <c r="Z359" i="15"/>
  <c r="Y359" i="15"/>
  <c r="Q359" i="15"/>
  <c r="X359" i="15" s="1"/>
  <c r="J359" i="15"/>
  <c r="C359" i="15"/>
  <c r="AK358" i="15"/>
  <c r="AJ358" i="15"/>
  <c r="AI358" i="15"/>
  <c r="AH358" i="15"/>
  <c r="AG358" i="15"/>
  <c r="AF358" i="15"/>
  <c r="AD358" i="15"/>
  <c r="AC358" i="15"/>
  <c r="AB358" i="15"/>
  <c r="AA358" i="15"/>
  <c r="Z358" i="15"/>
  <c r="Y358" i="15"/>
  <c r="X358" i="15"/>
  <c r="Q358" i="15"/>
  <c r="J358" i="15"/>
  <c r="AE358" i="15" s="1"/>
  <c r="C358" i="15"/>
  <c r="AK357" i="15"/>
  <c r="AJ357" i="15"/>
  <c r="AI357" i="15"/>
  <c r="AH357" i="15"/>
  <c r="AG357" i="15"/>
  <c r="AF357" i="15"/>
  <c r="AD357" i="15"/>
  <c r="AC357" i="15"/>
  <c r="AB357" i="15"/>
  <c r="AA357" i="15"/>
  <c r="Z357" i="15"/>
  <c r="Y357" i="15"/>
  <c r="Q357" i="15"/>
  <c r="X357" i="15" s="1"/>
  <c r="J357" i="15"/>
  <c r="AE357" i="15" s="1"/>
  <c r="C357" i="15"/>
  <c r="AK356" i="15"/>
  <c r="AJ356" i="15"/>
  <c r="AI356" i="15"/>
  <c r="AH356" i="15"/>
  <c r="AG356" i="15"/>
  <c r="AF356" i="15"/>
  <c r="AD356" i="15"/>
  <c r="AC356" i="15"/>
  <c r="AB356" i="15"/>
  <c r="AA356" i="15"/>
  <c r="Z356" i="15"/>
  <c r="Y356" i="15"/>
  <c r="Q356" i="15"/>
  <c r="J356" i="15"/>
  <c r="AE356" i="15" s="1"/>
  <c r="C356" i="15"/>
  <c r="AK355" i="15"/>
  <c r="AJ355" i="15"/>
  <c r="AI355" i="15"/>
  <c r="AH355" i="15"/>
  <c r="AG355" i="15"/>
  <c r="AF355" i="15"/>
  <c r="AE355" i="15"/>
  <c r="AD355" i="15"/>
  <c r="AC355" i="15"/>
  <c r="AB355" i="15"/>
  <c r="AA355" i="15"/>
  <c r="Z355" i="15"/>
  <c r="Y355" i="15"/>
  <c r="Q355" i="15"/>
  <c r="X355" i="15" s="1"/>
  <c r="J355" i="15"/>
  <c r="C355" i="15"/>
  <c r="AK354" i="15"/>
  <c r="AJ354" i="15"/>
  <c r="AI354" i="15"/>
  <c r="AH354" i="15"/>
  <c r="AG354" i="15"/>
  <c r="AF354" i="15"/>
  <c r="AD354" i="15"/>
  <c r="AC354" i="15"/>
  <c r="AB354" i="15"/>
  <c r="AA354" i="15"/>
  <c r="Z354" i="15"/>
  <c r="Y354" i="15"/>
  <c r="X354" i="15"/>
  <c r="Q354" i="15"/>
  <c r="J354" i="15"/>
  <c r="AE354" i="15" s="1"/>
  <c r="C354" i="15"/>
  <c r="AK353" i="15"/>
  <c r="AJ353" i="15"/>
  <c r="AI353" i="15"/>
  <c r="AH353" i="15"/>
  <c r="AG353" i="15"/>
  <c r="AF353" i="15"/>
  <c r="AD353" i="15"/>
  <c r="AC353" i="15"/>
  <c r="AB353" i="15"/>
  <c r="AA353" i="15"/>
  <c r="Z353" i="15"/>
  <c r="Y353" i="15"/>
  <c r="Q353" i="15"/>
  <c r="X353" i="15" s="1"/>
  <c r="J353" i="15"/>
  <c r="AE353" i="15" s="1"/>
  <c r="C353" i="15"/>
  <c r="AK352" i="15"/>
  <c r="AJ352" i="15"/>
  <c r="AI352" i="15"/>
  <c r="AH352" i="15"/>
  <c r="AG352" i="15"/>
  <c r="AF352" i="15"/>
  <c r="AD352" i="15"/>
  <c r="AC352" i="15"/>
  <c r="AB352" i="15"/>
  <c r="AA352" i="15"/>
  <c r="Z352" i="15"/>
  <c r="Y352" i="15"/>
  <c r="Q352" i="15"/>
  <c r="J352" i="15"/>
  <c r="C352" i="15"/>
  <c r="AK351" i="15"/>
  <c r="AJ351" i="15"/>
  <c r="AI351" i="15"/>
  <c r="AH351" i="15"/>
  <c r="AG351" i="15"/>
  <c r="AF351" i="15"/>
  <c r="AE351" i="15"/>
  <c r="AD351" i="15"/>
  <c r="AC351" i="15"/>
  <c r="AB351" i="15"/>
  <c r="AA351" i="15"/>
  <c r="Z351" i="15"/>
  <c r="Y351" i="15"/>
  <c r="Q351" i="15"/>
  <c r="X351" i="15" s="1"/>
  <c r="J351" i="15"/>
  <c r="C351" i="15"/>
  <c r="AK350" i="15"/>
  <c r="AJ350" i="15"/>
  <c r="AI350" i="15"/>
  <c r="AH350" i="15"/>
  <c r="AG350" i="15"/>
  <c r="AF350" i="15"/>
  <c r="AD350" i="15"/>
  <c r="AC350" i="15"/>
  <c r="AB350" i="15"/>
  <c r="AA350" i="15"/>
  <c r="Z350" i="15"/>
  <c r="Y350" i="15"/>
  <c r="X350" i="15"/>
  <c r="Q350" i="15"/>
  <c r="J350" i="15"/>
  <c r="AE350" i="15" s="1"/>
  <c r="C350" i="15"/>
  <c r="AK349" i="15"/>
  <c r="AJ349" i="15"/>
  <c r="AI349" i="15"/>
  <c r="AH349" i="15"/>
  <c r="AG349" i="15"/>
  <c r="AF349" i="15"/>
  <c r="AD349" i="15"/>
  <c r="AC349" i="15"/>
  <c r="AB349" i="15"/>
  <c r="AA349" i="15"/>
  <c r="Z349" i="15"/>
  <c r="Y349" i="15"/>
  <c r="Q349" i="15"/>
  <c r="X349" i="15" s="1"/>
  <c r="J349" i="15"/>
  <c r="AE349" i="15" s="1"/>
  <c r="C349" i="15"/>
  <c r="AK348" i="15"/>
  <c r="AJ348" i="15"/>
  <c r="AI348" i="15"/>
  <c r="AH348" i="15"/>
  <c r="AG348" i="15"/>
  <c r="AF348" i="15"/>
  <c r="AD348" i="15"/>
  <c r="AC348" i="15"/>
  <c r="AB348" i="15"/>
  <c r="AA348" i="15"/>
  <c r="Z348" i="15"/>
  <c r="Y348" i="15"/>
  <c r="Q348" i="15"/>
  <c r="J348" i="15"/>
  <c r="C348" i="15"/>
  <c r="AK347" i="15"/>
  <c r="AJ347" i="15"/>
  <c r="AI347" i="15"/>
  <c r="AH347" i="15"/>
  <c r="AG347" i="15"/>
  <c r="AF347" i="15"/>
  <c r="AE347" i="15"/>
  <c r="AD347" i="15"/>
  <c r="AC347" i="15"/>
  <c r="AB347" i="15"/>
  <c r="AA347" i="15"/>
  <c r="Z347" i="15"/>
  <c r="Y347" i="15"/>
  <c r="Q347" i="15"/>
  <c r="X347" i="15" s="1"/>
  <c r="J347" i="15"/>
  <c r="C347" i="15"/>
  <c r="AK346" i="15"/>
  <c r="AJ346" i="15"/>
  <c r="AI346" i="15"/>
  <c r="AH346" i="15"/>
  <c r="AG346" i="15"/>
  <c r="AF346" i="15"/>
  <c r="AD346" i="15"/>
  <c r="AC346" i="15"/>
  <c r="AB346" i="15"/>
  <c r="AA346" i="15"/>
  <c r="Z346" i="15"/>
  <c r="Y346" i="15"/>
  <c r="X346" i="15"/>
  <c r="Q346" i="15"/>
  <c r="J346" i="15"/>
  <c r="AE346" i="15" s="1"/>
  <c r="C346" i="15"/>
  <c r="AK345" i="15"/>
  <c r="AG345" i="15"/>
  <c r="AC345" i="15"/>
  <c r="Y345" i="15"/>
  <c r="W345" i="15"/>
  <c r="AD345" i="15" s="1"/>
  <c r="V345" i="15"/>
  <c r="U345" i="15"/>
  <c r="T345" i="15"/>
  <c r="S345" i="15"/>
  <c r="Z345" i="15" s="1"/>
  <c r="R345" i="15"/>
  <c r="Q345" i="15"/>
  <c r="P345" i="15"/>
  <c r="O345" i="15"/>
  <c r="AJ345" i="15" s="1"/>
  <c r="N345" i="15"/>
  <c r="AI345" i="15" s="1"/>
  <c r="M345" i="15"/>
  <c r="L345" i="15"/>
  <c r="K345" i="15"/>
  <c r="AF345" i="15" s="1"/>
  <c r="I345" i="15"/>
  <c r="I343" i="15" s="1"/>
  <c r="H345" i="15"/>
  <c r="G345" i="15"/>
  <c r="F345" i="15"/>
  <c r="E345" i="15"/>
  <c r="D345" i="15"/>
  <c r="AJ344" i="15"/>
  <c r="AF344" i="15"/>
  <c r="AB344" i="15"/>
  <c r="W344" i="15"/>
  <c r="V344" i="15"/>
  <c r="AC344" i="15" s="1"/>
  <c r="U344" i="15"/>
  <c r="T344" i="15"/>
  <c r="S344" i="15"/>
  <c r="R344" i="15"/>
  <c r="Y344" i="15" s="1"/>
  <c r="P344" i="15"/>
  <c r="O344" i="15"/>
  <c r="N344" i="15"/>
  <c r="AI344" i="15" s="1"/>
  <c r="M344" i="15"/>
  <c r="AH344" i="15" s="1"/>
  <c r="L344" i="15"/>
  <c r="K344" i="15"/>
  <c r="I344" i="15"/>
  <c r="H344" i="15"/>
  <c r="H343" i="15" s="1"/>
  <c r="G344" i="15"/>
  <c r="F344" i="15"/>
  <c r="E344" i="15"/>
  <c r="D344" i="15"/>
  <c r="W343" i="15"/>
  <c r="V343" i="15"/>
  <c r="S343" i="15"/>
  <c r="R343" i="15"/>
  <c r="O343" i="15"/>
  <c r="N343" i="15"/>
  <c r="K343" i="15"/>
  <c r="G343" i="15"/>
  <c r="F343" i="15"/>
  <c r="X342" i="15"/>
  <c r="AK341" i="15"/>
  <c r="AJ341" i="15"/>
  <c r="AI341" i="15"/>
  <c r="AH341" i="15"/>
  <c r="AG341" i="15"/>
  <c r="AF341" i="15"/>
  <c r="AD341" i="15"/>
  <c r="AC341" i="15"/>
  <c r="AB341" i="15"/>
  <c r="AA341" i="15"/>
  <c r="Z341" i="15"/>
  <c r="Y341" i="15"/>
  <c r="Q341" i="15"/>
  <c r="J341" i="15"/>
  <c r="C341" i="15"/>
  <c r="AK340" i="15"/>
  <c r="AJ340" i="15"/>
  <c r="AI340" i="15"/>
  <c r="AH340" i="15"/>
  <c r="AG340" i="15"/>
  <c r="AF340" i="15"/>
  <c r="AD340" i="15"/>
  <c r="AC340" i="15"/>
  <c r="AB340" i="15"/>
  <c r="AA340" i="15"/>
  <c r="Z340" i="15"/>
  <c r="Y340" i="15"/>
  <c r="X340" i="15"/>
  <c r="Q340" i="15"/>
  <c r="J340" i="15"/>
  <c r="AE340" i="15" s="1"/>
  <c r="C340" i="15"/>
  <c r="AK339" i="15"/>
  <c r="AJ339" i="15"/>
  <c r="AI339" i="15"/>
  <c r="AH339" i="15"/>
  <c r="AG339" i="15"/>
  <c r="AF339" i="15"/>
  <c r="AE339" i="15"/>
  <c r="AD339" i="15"/>
  <c r="AC339" i="15"/>
  <c r="AB339" i="15"/>
  <c r="AA339" i="15"/>
  <c r="Z339" i="15"/>
  <c r="Y339" i="15"/>
  <c r="Q339" i="15"/>
  <c r="X339" i="15" s="1"/>
  <c r="J339" i="15"/>
  <c r="C339" i="15"/>
  <c r="AK338" i="15"/>
  <c r="AJ338" i="15"/>
  <c r="AI338" i="15"/>
  <c r="AH338" i="15"/>
  <c r="AG338" i="15"/>
  <c r="AF338" i="15"/>
  <c r="AD338" i="15"/>
  <c r="AC338" i="15"/>
  <c r="AB338" i="15"/>
  <c r="AA338" i="15"/>
  <c r="Z338" i="15"/>
  <c r="Y338" i="15"/>
  <c r="Q338" i="15"/>
  <c r="J338" i="15"/>
  <c r="C338" i="15"/>
  <c r="AK337" i="15"/>
  <c r="AJ337" i="15"/>
  <c r="AI337" i="15"/>
  <c r="AH337" i="15"/>
  <c r="AG337" i="15"/>
  <c r="AF337" i="15"/>
  <c r="AE337" i="15"/>
  <c r="AD337" i="15"/>
  <c r="AC337" i="15"/>
  <c r="AB337" i="15"/>
  <c r="AA337" i="15"/>
  <c r="Z337" i="15"/>
  <c r="Y337" i="15"/>
  <c r="Q337" i="15"/>
  <c r="X337" i="15" s="1"/>
  <c r="J337" i="15"/>
  <c r="C337" i="15"/>
  <c r="AK336" i="15"/>
  <c r="AJ336" i="15"/>
  <c r="AI336" i="15"/>
  <c r="AH336" i="15"/>
  <c r="AG336" i="15"/>
  <c r="AF336" i="15"/>
  <c r="AD336" i="15"/>
  <c r="AC336" i="15"/>
  <c r="AB336" i="15"/>
  <c r="AA336" i="15"/>
  <c r="Z336" i="15"/>
  <c r="Y336" i="15"/>
  <c r="X336" i="15"/>
  <c r="Q336" i="15"/>
  <c r="J336" i="15"/>
  <c r="AE336" i="15" s="1"/>
  <c r="C336" i="15"/>
  <c r="AK335" i="15"/>
  <c r="AJ335" i="15"/>
  <c r="AI335" i="15"/>
  <c r="AH335" i="15"/>
  <c r="AG335" i="15"/>
  <c r="AF335" i="15"/>
  <c r="AE335" i="15"/>
  <c r="AD335" i="15"/>
  <c r="AC335" i="15"/>
  <c r="AB335" i="15"/>
  <c r="AA335" i="15"/>
  <c r="Z335" i="15"/>
  <c r="Y335" i="15"/>
  <c r="Q335" i="15"/>
  <c r="X335" i="15" s="1"/>
  <c r="J335" i="15"/>
  <c r="C335" i="15"/>
  <c r="AK334" i="15"/>
  <c r="AJ334" i="15"/>
  <c r="AI334" i="15"/>
  <c r="AH334" i="15"/>
  <c r="AG334" i="15"/>
  <c r="AF334" i="15"/>
  <c r="AD334" i="15"/>
  <c r="AC334" i="15"/>
  <c r="AB334" i="15"/>
  <c r="AA334" i="15"/>
  <c r="Z334" i="15"/>
  <c r="Y334" i="15"/>
  <c r="Q334" i="15"/>
  <c r="J334" i="15"/>
  <c r="C334" i="15"/>
  <c r="AK333" i="15"/>
  <c r="AJ333" i="15"/>
  <c r="AI333" i="15"/>
  <c r="AH333" i="15"/>
  <c r="AG333" i="15"/>
  <c r="AF333" i="15"/>
  <c r="AE333" i="15"/>
  <c r="AD333" i="15"/>
  <c r="AC333" i="15"/>
  <c r="AB333" i="15"/>
  <c r="AA333" i="15"/>
  <c r="Z333" i="15"/>
  <c r="Y333" i="15"/>
  <c r="Q333" i="15"/>
  <c r="X333" i="15" s="1"/>
  <c r="J333" i="15"/>
  <c r="C333" i="15"/>
  <c r="AK332" i="15"/>
  <c r="AJ332" i="15"/>
  <c r="AI332" i="15"/>
  <c r="AH332" i="15"/>
  <c r="AG332" i="15"/>
  <c r="AF332" i="15"/>
  <c r="AD332" i="15"/>
  <c r="AC332" i="15"/>
  <c r="AB332" i="15"/>
  <c r="AA332" i="15"/>
  <c r="Z332" i="15"/>
  <c r="Y332" i="15"/>
  <c r="X332" i="15"/>
  <c r="Q332" i="15"/>
  <c r="J332" i="15"/>
  <c r="AE332" i="15" s="1"/>
  <c r="C332" i="15"/>
  <c r="AK331" i="15"/>
  <c r="AJ331" i="15"/>
  <c r="AI331" i="15"/>
  <c r="AH331" i="15"/>
  <c r="AG331" i="15"/>
  <c r="AF331" i="15"/>
  <c r="AD331" i="15"/>
  <c r="AC331" i="15"/>
  <c r="AB331" i="15"/>
  <c r="AA331" i="15"/>
  <c r="Z331" i="15"/>
  <c r="Y331" i="15"/>
  <c r="Q331" i="15"/>
  <c r="X331" i="15" s="1"/>
  <c r="J331" i="15"/>
  <c r="AE331" i="15" s="1"/>
  <c r="C331" i="15"/>
  <c r="AK330" i="15"/>
  <c r="AJ330" i="15"/>
  <c r="AI330" i="15"/>
  <c r="AH330" i="15"/>
  <c r="AG330" i="15"/>
  <c r="AF330" i="15"/>
  <c r="AD330" i="15"/>
  <c r="AC330" i="15"/>
  <c r="AB330" i="15"/>
  <c r="AA330" i="15"/>
  <c r="Z330" i="15"/>
  <c r="Y330" i="15"/>
  <c r="Q330" i="15"/>
  <c r="J330" i="15"/>
  <c r="C330" i="15"/>
  <c r="AK329" i="15"/>
  <c r="AJ329" i="15"/>
  <c r="AI329" i="15"/>
  <c r="AH329" i="15"/>
  <c r="AG329" i="15"/>
  <c r="AF329" i="15"/>
  <c r="AE329" i="15"/>
  <c r="AD329" i="15"/>
  <c r="AC329" i="15"/>
  <c r="AB329" i="15"/>
  <c r="AA329" i="15"/>
  <c r="Z329" i="15"/>
  <c r="Y329" i="15"/>
  <c r="Q329" i="15"/>
  <c r="X329" i="15" s="1"/>
  <c r="J329" i="15"/>
  <c r="C329" i="15"/>
  <c r="AK328" i="15"/>
  <c r="AJ328" i="15"/>
  <c r="AI328" i="15"/>
  <c r="AH328" i="15"/>
  <c r="AG328" i="15"/>
  <c r="AF328" i="15"/>
  <c r="AD328" i="15"/>
  <c r="AC328" i="15"/>
  <c r="AB328" i="15"/>
  <c r="AA328" i="15"/>
  <c r="Z328" i="15"/>
  <c r="Y328" i="15"/>
  <c r="X328" i="15"/>
  <c r="Q328" i="15"/>
  <c r="J328" i="15"/>
  <c r="AE328" i="15" s="1"/>
  <c r="C328" i="15"/>
  <c r="AK327" i="15"/>
  <c r="AJ327" i="15"/>
  <c r="AI327" i="15"/>
  <c r="AH327" i="15"/>
  <c r="AG327" i="15"/>
  <c r="AF327" i="15"/>
  <c r="AE327" i="15"/>
  <c r="AD327" i="15"/>
  <c r="AC327" i="15"/>
  <c r="AB327" i="15"/>
  <c r="AA327" i="15"/>
  <c r="Z327" i="15"/>
  <c r="Y327" i="15"/>
  <c r="Q327" i="15"/>
  <c r="X327" i="15" s="1"/>
  <c r="J327" i="15"/>
  <c r="C327" i="15"/>
  <c r="AK326" i="15"/>
  <c r="AJ326" i="15"/>
  <c r="AI326" i="15"/>
  <c r="AH326" i="15"/>
  <c r="AG326" i="15"/>
  <c r="AF326" i="15"/>
  <c r="AD326" i="15"/>
  <c r="AC326" i="15"/>
  <c r="AB326" i="15"/>
  <c r="AA326" i="15"/>
  <c r="Z326" i="15"/>
  <c r="Y326" i="15"/>
  <c r="Q326" i="15"/>
  <c r="J326" i="15"/>
  <c r="C326" i="15"/>
  <c r="AK325" i="15"/>
  <c r="AJ325" i="15"/>
  <c r="AI325" i="15"/>
  <c r="AH325" i="15"/>
  <c r="AG325" i="15"/>
  <c r="AF325" i="15"/>
  <c r="AE325" i="15"/>
  <c r="AD325" i="15"/>
  <c r="AC325" i="15"/>
  <c r="AB325" i="15"/>
  <c r="AA325" i="15"/>
  <c r="Z325" i="15"/>
  <c r="Y325" i="15"/>
  <c r="Q325" i="15"/>
  <c r="X325" i="15" s="1"/>
  <c r="J325" i="15"/>
  <c r="C325" i="15"/>
  <c r="AK324" i="15"/>
  <c r="AJ324" i="15"/>
  <c r="AI324" i="15"/>
  <c r="AH324" i="15"/>
  <c r="AG324" i="15"/>
  <c r="AF324" i="15"/>
  <c r="AD324" i="15"/>
  <c r="AC324" i="15"/>
  <c r="AB324" i="15"/>
  <c r="AA324" i="15"/>
  <c r="Z324" i="15"/>
  <c r="Y324" i="15"/>
  <c r="X324" i="15"/>
  <c r="Q324" i="15"/>
  <c r="J324" i="15"/>
  <c r="AE324" i="15" s="1"/>
  <c r="C324" i="15"/>
  <c r="AK323" i="15"/>
  <c r="AJ323" i="15"/>
  <c r="AI323" i="15"/>
  <c r="AH323" i="15"/>
  <c r="AG323" i="15"/>
  <c r="AF323" i="15"/>
  <c r="AE323" i="15"/>
  <c r="AD323" i="15"/>
  <c r="AC323" i="15"/>
  <c r="AB323" i="15"/>
  <c r="AA323" i="15"/>
  <c r="Z323" i="15"/>
  <c r="Y323" i="15"/>
  <c r="Q323" i="15"/>
  <c r="X323" i="15" s="1"/>
  <c r="J323" i="15"/>
  <c r="C323" i="15"/>
  <c r="AK322" i="15"/>
  <c r="AJ322" i="15"/>
  <c r="AI322" i="15"/>
  <c r="AH322" i="15"/>
  <c r="AG322" i="15"/>
  <c r="AF322" i="15"/>
  <c r="AD322" i="15"/>
  <c r="AC322" i="15"/>
  <c r="AB322" i="15"/>
  <c r="AA322" i="15"/>
  <c r="Z322" i="15"/>
  <c r="Y322" i="15"/>
  <c r="Q322" i="15"/>
  <c r="J322" i="15"/>
  <c r="C322" i="15"/>
  <c r="AK321" i="15"/>
  <c r="AJ321" i="15"/>
  <c r="AI321" i="15"/>
  <c r="AH321" i="15"/>
  <c r="AG321" i="15"/>
  <c r="AF321" i="15"/>
  <c r="AE321" i="15"/>
  <c r="AD321" i="15"/>
  <c r="AC321" i="15"/>
  <c r="AB321" i="15"/>
  <c r="AA321" i="15"/>
  <c r="Z321" i="15"/>
  <c r="Y321" i="15"/>
  <c r="Q321" i="15"/>
  <c r="X321" i="15" s="1"/>
  <c r="J321" i="15"/>
  <c r="C321" i="15"/>
  <c r="AK320" i="15"/>
  <c r="AJ320" i="15"/>
  <c r="AI320" i="15"/>
  <c r="AH320" i="15"/>
  <c r="AG320" i="15"/>
  <c r="AF320" i="15"/>
  <c r="AD320" i="15"/>
  <c r="AC320" i="15"/>
  <c r="AB320" i="15"/>
  <c r="AA320" i="15"/>
  <c r="Z320" i="15"/>
  <c r="Y320" i="15"/>
  <c r="X320" i="15"/>
  <c r="Q320" i="15"/>
  <c r="J320" i="15"/>
  <c r="AE320" i="15" s="1"/>
  <c r="C320" i="15"/>
  <c r="AK319" i="15"/>
  <c r="AJ319" i="15"/>
  <c r="AI319" i="15"/>
  <c r="AH319" i="15"/>
  <c r="AG319" i="15"/>
  <c r="AF319" i="15"/>
  <c r="AD319" i="15"/>
  <c r="AC319" i="15"/>
  <c r="AB319" i="15"/>
  <c r="AA319" i="15"/>
  <c r="Z319" i="15"/>
  <c r="Y319" i="15"/>
  <c r="Q319" i="15"/>
  <c r="X319" i="15" s="1"/>
  <c r="J319" i="15"/>
  <c r="AE319" i="15" s="1"/>
  <c r="C319" i="15"/>
  <c r="AH318" i="15"/>
  <c r="AD318" i="15"/>
  <c r="Z318" i="15"/>
  <c r="W318" i="15"/>
  <c r="V318" i="15"/>
  <c r="U318" i="15"/>
  <c r="AB318" i="15" s="1"/>
  <c r="T318" i="15"/>
  <c r="AA318" i="15" s="1"/>
  <c r="S318" i="15"/>
  <c r="R318" i="15"/>
  <c r="P318" i="15"/>
  <c r="AK318" i="15" s="1"/>
  <c r="O318" i="15"/>
  <c r="N318" i="15"/>
  <c r="M318" i="15"/>
  <c r="L318" i="15"/>
  <c r="AG318" i="15" s="1"/>
  <c r="K318" i="15"/>
  <c r="AF318" i="15" s="1"/>
  <c r="J318" i="15"/>
  <c r="I318" i="15"/>
  <c r="H318" i="15"/>
  <c r="G318" i="15"/>
  <c r="F318" i="15"/>
  <c r="E318" i="15"/>
  <c r="D318" i="15"/>
  <c r="AK317" i="15"/>
  <c r="AG317" i="15"/>
  <c r="AC317" i="15"/>
  <c r="Y317" i="15"/>
  <c r="W317" i="15"/>
  <c r="AD317" i="15" s="1"/>
  <c r="V317" i="15"/>
  <c r="U317" i="15"/>
  <c r="T317" i="15"/>
  <c r="S317" i="15"/>
  <c r="Z317" i="15" s="1"/>
  <c r="R317" i="15"/>
  <c r="Q317" i="15"/>
  <c r="P317" i="15"/>
  <c r="O317" i="15"/>
  <c r="AJ317" i="15" s="1"/>
  <c r="N317" i="15"/>
  <c r="M317" i="15"/>
  <c r="L317" i="15"/>
  <c r="K317" i="15"/>
  <c r="AF317" i="15" s="1"/>
  <c r="I317" i="15"/>
  <c r="I316" i="15" s="1"/>
  <c r="H317" i="15"/>
  <c r="G317" i="15"/>
  <c r="F317" i="15"/>
  <c r="E317" i="15"/>
  <c r="D317" i="15"/>
  <c r="W316" i="15"/>
  <c r="T316" i="15"/>
  <c r="S316" i="15"/>
  <c r="P316" i="15"/>
  <c r="AK316" i="15" s="1"/>
  <c r="O316" i="15"/>
  <c r="L316" i="15"/>
  <c r="K316" i="15"/>
  <c r="H316" i="15"/>
  <c r="G316" i="15"/>
  <c r="D316" i="15"/>
  <c r="X315" i="15"/>
  <c r="AK314" i="15"/>
  <c r="AJ314" i="15"/>
  <c r="AI314" i="15"/>
  <c r="AH314" i="15"/>
  <c r="AG314" i="15"/>
  <c r="AF314" i="15"/>
  <c r="AD314" i="15"/>
  <c r="AC314" i="15"/>
  <c r="AB314" i="15"/>
  <c r="AA314" i="15"/>
  <c r="Z314" i="15"/>
  <c r="Y314" i="15"/>
  <c r="X314" i="15"/>
  <c r="Q314" i="15"/>
  <c r="J314" i="15"/>
  <c r="AE314" i="15" s="1"/>
  <c r="C314" i="15"/>
  <c r="AK313" i="15"/>
  <c r="AJ313" i="15"/>
  <c r="AI313" i="15"/>
  <c r="AH313" i="15"/>
  <c r="AG313" i="15"/>
  <c r="AF313" i="15"/>
  <c r="AD313" i="15"/>
  <c r="AC313" i="15"/>
  <c r="AB313" i="15"/>
  <c r="AA313" i="15"/>
  <c r="Z313" i="15"/>
  <c r="Y313" i="15"/>
  <c r="Q313" i="15"/>
  <c r="X313" i="15" s="1"/>
  <c r="J313" i="15"/>
  <c r="AE313" i="15" s="1"/>
  <c r="C313" i="15"/>
  <c r="AK312" i="15"/>
  <c r="AJ312" i="15"/>
  <c r="AI312" i="15"/>
  <c r="AH312" i="15"/>
  <c r="AG312" i="15"/>
  <c r="AF312" i="15"/>
  <c r="AD312" i="15"/>
  <c r="AC312" i="15"/>
  <c r="AB312" i="15"/>
  <c r="AA312" i="15"/>
  <c r="Z312" i="15"/>
  <c r="Y312" i="15"/>
  <c r="Q312" i="15"/>
  <c r="J312" i="15"/>
  <c r="C312" i="15"/>
  <c r="AK311" i="15"/>
  <c r="AJ311" i="15"/>
  <c r="AI311" i="15"/>
  <c r="AH311" i="15"/>
  <c r="AG311" i="15"/>
  <c r="AF311" i="15"/>
  <c r="AE311" i="15"/>
  <c r="AD311" i="15"/>
  <c r="AC311" i="15"/>
  <c r="AB311" i="15"/>
  <c r="AA311" i="15"/>
  <c r="Z311" i="15"/>
  <c r="Y311" i="15"/>
  <c r="Q311" i="15"/>
  <c r="X311" i="15" s="1"/>
  <c r="J311" i="15"/>
  <c r="C311" i="15"/>
  <c r="AK310" i="15"/>
  <c r="AJ310" i="15"/>
  <c r="AI310" i="15"/>
  <c r="AH310" i="15"/>
  <c r="AG310" i="15"/>
  <c r="AF310" i="15"/>
  <c r="AD310" i="15"/>
  <c r="AC310" i="15"/>
  <c r="AB310" i="15"/>
  <c r="AA310" i="15"/>
  <c r="Z310" i="15"/>
  <c r="Y310" i="15"/>
  <c r="X310" i="15"/>
  <c r="Q310" i="15"/>
  <c r="J310" i="15"/>
  <c r="AE310" i="15" s="1"/>
  <c r="C310" i="15"/>
  <c r="AK309" i="15"/>
  <c r="AJ309" i="15"/>
  <c r="AI309" i="15"/>
  <c r="AH309" i="15"/>
  <c r="AG309" i="15"/>
  <c r="AF309" i="15"/>
  <c r="AD309" i="15"/>
  <c r="AC309" i="15"/>
  <c r="AB309" i="15"/>
  <c r="AA309" i="15"/>
  <c r="Z309" i="15"/>
  <c r="Y309" i="15"/>
  <c r="Q309" i="15"/>
  <c r="X309" i="15" s="1"/>
  <c r="J309" i="15"/>
  <c r="AE309" i="15" s="1"/>
  <c r="C309" i="15"/>
  <c r="AK308" i="15"/>
  <c r="AJ308" i="15"/>
  <c r="AI308" i="15"/>
  <c r="AH308" i="15"/>
  <c r="AG308" i="15"/>
  <c r="AF308" i="15"/>
  <c r="AD308" i="15"/>
  <c r="AC308" i="15"/>
  <c r="AB308" i="15"/>
  <c r="AA308" i="15"/>
  <c r="Z308" i="15"/>
  <c r="Y308" i="15"/>
  <c r="Q308" i="15"/>
  <c r="J308" i="15"/>
  <c r="AE308" i="15" s="1"/>
  <c r="C308" i="15"/>
  <c r="AK307" i="15"/>
  <c r="AJ307" i="15"/>
  <c r="AI307" i="15"/>
  <c r="AH307" i="15"/>
  <c r="AG307" i="15"/>
  <c r="AF307" i="15"/>
  <c r="AE307" i="15"/>
  <c r="AD307" i="15"/>
  <c r="AC307" i="15"/>
  <c r="AB307" i="15"/>
  <c r="AA307" i="15"/>
  <c r="Z307" i="15"/>
  <c r="Y307" i="15"/>
  <c r="Q307" i="15"/>
  <c r="X307" i="15" s="1"/>
  <c r="J307" i="15"/>
  <c r="C307" i="15"/>
  <c r="AK306" i="15"/>
  <c r="AJ306" i="15"/>
  <c r="AI306" i="15"/>
  <c r="AH306" i="15"/>
  <c r="AG306" i="15"/>
  <c r="AF306" i="15"/>
  <c r="AD306" i="15"/>
  <c r="AC306" i="15"/>
  <c r="AB306" i="15"/>
  <c r="AA306" i="15"/>
  <c r="Z306" i="15"/>
  <c r="Y306" i="15"/>
  <c r="X306" i="15"/>
  <c r="Q306" i="15"/>
  <c r="J306" i="15"/>
  <c r="AE306" i="15" s="1"/>
  <c r="C306" i="15"/>
  <c r="AK305" i="15"/>
  <c r="AJ305" i="15"/>
  <c r="AI305" i="15"/>
  <c r="AH305" i="15"/>
  <c r="AG305" i="15"/>
  <c r="AF305" i="15"/>
  <c r="AD305" i="15"/>
  <c r="AC305" i="15"/>
  <c r="AB305" i="15"/>
  <c r="AA305" i="15"/>
  <c r="Z305" i="15"/>
  <c r="Y305" i="15"/>
  <c r="Q305" i="15"/>
  <c r="X305" i="15" s="1"/>
  <c r="J305" i="15"/>
  <c r="AE305" i="15" s="1"/>
  <c r="C305" i="15"/>
  <c r="AK304" i="15"/>
  <c r="AJ304" i="15"/>
  <c r="AI304" i="15"/>
  <c r="AH304" i="15"/>
  <c r="AG304" i="15"/>
  <c r="AF304" i="15"/>
  <c r="AD304" i="15"/>
  <c r="AC304" i="15"/>
  <c r="AB304" i="15"/>
  <c r="AA304" i="15"/>
  <c r="Z304" i="15"/>
  <c r="Y304" i="15"/>
  <c r="Q304" i="15"/>
  <c r="J304" i="15"/>
  <c r="C304" i="15"/>
  <c r="AK303" i="15"/>
  <c r="AJ303" i="15"/>
  <c r="AI303" i="15"/>
  <c r="AH303" i="15"/>
  <c r="AG303" i="15"/>
  <c r="AF303" i="15"/>
  <c r="AE303" i="15"/>
  <c r="AD303" i="15"/>
  <c r="AC303" i="15"/>
  <c r="AB303" i="15"/>
  <c r="AA303" i="15"/>
  <c r="Z303" i="15"/>
  <c r="Y303" i="15"/>
  <c r="Q303" i="15"/>
  <c r="X303" i="15" s="1"/>
  <c r="J303" i="15"/>
  <c r="C303" i="15"/>
  <c r="AK302" i="15"/>
  <c r="AJ302" i="15"/>
  <c r="AI302" i="15"/>
  <c r="AH302" i="15"/>
  <c r="AG302" i="15"/>
  <c r="AF302" i="15"/>
  <c r="AD302" i="15"/>
  <c r="AC302" i="15"/>
  <c r="AB302" i="15"/>
  <c r="AA302" i="15"/>
  <c r="Z302" i="15"/>
  <c r="Y302" i="15"/>
  <c r="X302" i="15"/>
  <c r="Q302" i="15"/>
  <c r="J302" i="15"/>
  <c r="AE302" i="15" s="1"/>
  <c r="C302" i="15"/>
  <c r="AK301" i="15"/>
  <c r="AJ301" i="15"/>
  <c r="AI301" i="15"/>
  <c r="AH301" i="15"/>
  <c r="AG301" i="15"/>
  <c r="AF301" i="15"/>
  <c r="AD301" i="15"/>
  <c r="AC301" i="15"/>
  <c r="AB301" i="15"/>
  <c r="AA301" i="15"/>
  <c r="Z301" i="15"/>
  <c r="Y301" i="15"/>
  <c r="Q301" i="15"/>
  <c r="X301" i="15" s="1"/>
  <c r="J301" i="15"/>
  <c r="AE301" i="15" s="1"/>
  <c r="C301" i="15"/>
  <c r="AK300" i="15"/>
  <c r="AJ300" i="15"/>
  <c r="AI300" i="15"/>
  <c r="AH300" i="15"/>
  <c r="AG300" i="15"/>
  <c r="AF300" i="15"/>
  <c r="AD300" i="15"/>
  <c r="AC300" i="15"/>
  <c r="AB300" i="15"/>
  <c r="AA300" i="15"/>
  <c r="Z300" i="15"/>
  <c r="Y300" i="15"/>
  <c r="Q300" i="15"/>
  <c r="J300" i="15"/>
  <c r="C300" i="15"/>
  <c r="AK299" i="15"/>
  <c r="AJ299" i="15"/>
  <c r="AI299" i="15"/>
  <c r="AH299" i="15"/>
  <c r="AG299" i="15"/>
  <c r="AF299" i="15"/>
  <c r="AE299" i="15"/>
  <c r="AD299" i="15"/>
  <c r="AC299" i="15"/>
  <c r="AB299" i="15"/>
  <c r="AA299" i="15"/>
  <c r="Z299" i="15"/>
  <c r="Y299" i="15"/>
  <c r="Q299" i="15"/>
  <c r="X299" i="15" s="1"/>
  <c r="J299" i="15"/>
  <c r="C299" i="15"/>
  <c r="AK298" i="15"/>
  <c r="AJ298" i="15"/>
  <c r="AI298" i="15"/>
  <c r="AH298" i="15"/>
  <c r="AG298" i="15"/>
  <c r="AF298" i="15"/>
  <c r="AD298" i="15"/>
  <c r="AC298" i="15"/>
  <c r="AB298" i="15"/>
  <c r="AA298" i="15"/>
  <c r="Z298" i="15"/>
  <c r="Y298" i="15"/>
  <c r="X298" i="15"/>
  <c r="Q298" i="15"/>
  <c r="J298" i="15"/>
  <c r="AE298" i="15" s="1"/>
  <c r="C298" i="15"/>
  <c r="AK297" i="15"/>
  <c r="AJ297" i="15"/>
  <c r="AI297" i="15"/>
  <c r="AH297" i="15"/>
  <c r="AG297" i="15"/>
  <c r="AF297" i="15"/>
  <c r="AD297" i="15"/>
  <c r="AC297" i="15"/>
  <c r="AB297" i="15"/>
  <c r="AA297" i="15"/>
  <c r="Z297" i="15"/>
  <c r="Y297" i="15"/>
  <c r="Q297" i="15"/>
  <c r="X297" i="15" s="1"/>
  <c r="J297" i="15"/>
  <c r="AE297" i="15" s="1"/>
  <c r="C297" i="15"/>
  <c r="AK296" i="15"/>
  <c r="AJ296" i="15"/>
  <c r="AI296" i="15"/>
  <c r="AH296" i="15"/>
  <c r="AG296" i="15"/>
  <c r="AF296" i="15"/>
  <c r="AD296" i="15"/>
  <c r="AC296" i="15"/>
  <c r="AB296" i="15"/>
  <c r="AA296" i="15"/>
  <c r="Z296" i="15"/>
  <c r="Y296" i="15"/>
  <c r="Q296" i="15"/>
  <c r="J296" i="15"/>
  <c r="C296" i="15"/>
  <c r="AK295" i="15"/>
  <c r="AJ295" i="15"/>
  <c r="AI295" i="15"/>
  <c r="AH295" i="15"/>
  <c r="AG295" i="15"/>
  <c r="AF295" i="15"/>
  <c r="AE295" i="15"/>
  <c r="AD295" i="15"/>
  <c r="AC295" i="15"/>
  <c r="AB295" i="15"/>
  <c r="AA295" i="15"/>
  <c r="Z295" i="15"/>
  <c r="Y295" i="15"/>
  <c r="Q295" i="15"/>
  <c r="X295" i="15" s="1"/>
  <c r="J295" i="15"/>
  <c r="C295" i="15"/>
  <c r="AK294" i="15"/>
  <c r="AJ294" i="15"/>
  <c r="AI294" i="15"/>
  <c r="AH294" i="15"/>
  <c r="AG294" i="15"/>
  <c r="AF294" i="15"/>
  <c r="AD294" i="15"/>
  <c r="AC294" i="15"/>
  <c r="AB294" i="15"/>
  <c r="AA294" i="15"/>
  <c r="Z294" i="15"/>
  <c r="Y294" i="15"/>
  <c r="X294" i="15"/>
  <c r="Q294" i="15"/>
  <c r="J294" i="15"/>
  <c r="AE294" i="15" s="1"/>
  <c r="C294" i="15"/>
  <c r="AK293" i="15"/>
  <c r="AJ293" i="15"/>
  <c r="AI293" i="15"/>
  <c r="AH293" i="15"/>
  <c r="AG293" i="15"/>
  <c r="AF293" i="15"/>
  <c r="AD293" i="15"/>
  <c r="AC293" i="15"/>
  <c r="AB293" i="15"/>
  <c r="AA293" i="15"/>
  <c r="Z293" i="15"/>
  <c r="Y293" i="15"/>
  <c r="Q293" i="15"/>
  <c r="X293" i="15" s="1"/>
  <c r="J293" i="15"/>
  <c r="AE293" i="15" s="1"/>
  <c r="C293" i="15"/>
  <c r="AK292" i="15"/>
  <c r="AJ292" i="15"/>
  <c r="AI292" i="15"/>
  <c r="AH292" i="15"/>
  <c r="AG292" i="15"/>
  <c r="AF292" i="15"/>
  <c r="AD292" i="15"/>
  <c r="AC292" i="15"/>
  <c r="AB292" i="15"/>
  <c r="AA292" i="15"/>
  <c r="Z292" i="15"/>
  <c r="Y292" i="15"/>
  <c r="Q292" i="15"/>
  <c r="J292" i="15"/>
  <c r="AE292" i="15" s="1"/>
  <c r="C292" i="15"/>
  <c r="AK291" i="15"/>
  <c r="AJ291" i="15"/>
  <c r="AI291" i="15"/>
  <c r="AH291" i="15"/>
  <c r="AG291" i="15"/>
  <c r="AF291" i="15"/>
  <c r="AE291" i="15"/>
  <c r="AD291" i="15"/>
  <c r="AC291" i="15"/>
  <c r="AB291" i="15"/>
  <c r="AA291" i="15"/>
  <c r="Z291" i="15"/>
  <c r="Y291" i="15"/>
  <c r="Q291" i="15"/>
  <c r="X291" i="15" s="1"/>
  <c r="J291" i="15"/>
  <c r="C291" i="15"/>
  <c r="AK290" i="15"/>
  <c r="AJ290" i="15"/>
  <c r="AI290" i="15"/>
  <c r="AH290" i="15"/>
  <c r="AG290" i="15"/>
  <c r="AF290" i="15"/>
  <c r="AD290" i="15"/>
  <c r="AC290" i="15"/>
  <c r="AB290" i="15"/>
  <c r="AA290" i="15"/>
  <c r="Z290" i="15"/>
  <c r="Y290" i="15"/>
  <c r="X290" i="15"/>
  <c r="Q290" i="15"/>
  <c r="J290" i="15"/>
  <c r="AE290" i="15" s="1"/>
  <c r="C290" i="15"/>
  <c r="AK289" i="15"/>
  <c r="AJ289" i="15"/>
  <c r="AI289" i="15"/>
  <c r="AH289" i="15"/>
  <c r="AG289" i="15"/>
  <c r="AF289" i="15"/>
  <c r="AD289" i="15"/>
  <c r="AC289" i="15"/>
  <c r="AB289" i="15"/>
  <c r="AA289" i="15"/>
  <c r="Z289" i="15"/>
  <c r="Y289" i="15"/>
  <c r="Q289" i="15"/>
  <c r="X289" i="15" s="1"/>
  <c r="J289" i="15"/>
  <c r="AE289" i="15" s="1"/>
  <c r="C289" i="15"/>
  <c r="AF288" i="15"/>
  <c r="W288" i="15"/>
  <c r="AD288" i="15" s="1"/>
  <c r="V288" i="15"/>
  <c r="AC288" i="15" s="1"/>
  <c r="U288" i="15"/>
  <c r="T288" i="15"/>
  <c r="S288" i="15"/>
  <c r="Z288" i="15" s="1"/>
  <c r="R288" i="15"/>
  <c r="Y288" i="15" s="1"/>
  <c r="P288" i="15"/>
  <c r="O288" i="15"/>
  <c r="N288" i="15"/>
  <c r="AI288" i="15" s="1"/>
  <c r="M288" i="15"/>
  <c r="AH288" i="15" s="1"/>
  <c r="L288" i="15"/>
  <c r="K288" i="15"/>
  <c r="I288" i="15"/>
  <c r="H288" i="15"/>
  <c r="H286" i="15" s="1"/>
  <c r="G288" i="15"/>
  <c r="F288" i="15"/>
  <c r="E288" i="15"/>
  <c r="D288" i="15"/>
  <c r="AI287" i="15"/>
  <c r="AA287" i="15"/>
  <c r="W287" i="15"/>
  <c r="V287" i="15"/>
  <c r="U287" i="15"/>
  <c r="U286" i="15" s="1"/>
  <c r="AB286" i="15" s="1"/>
  <c r="T287" i="15"/>
  <c r="S287" i="15"/>
  <c r="R287" i="15"/>
  <c r="P287" i="15"/>
  <c r="O287" i="15"/>
  <c r="N287" i="15"/>
  <c r="M287" i="15"/>
  <c r="AH287" i="15" s="1"/>
  <c r="L287" i="15"/>
  <c r="K287" i="15"/>
  <c r="I287" i="15"/>
  <c r="I286" i="15" s="1"/>
  <c r="H287" i="15"/>
  <c r="G287" i="15"/>
  <c r="G286" i="15" s="1"/>
  <c r="F287" i="15"/>
  <c r="E287" i="15"/>
  <c r="E286" i="15" s="1"/>
  <c r="D287" i="15"/>
  <c r="C287" i="15"/>
  <c r="V286" i="15"/>
  <c r="R286" i="15"/>
  <c r="N286" i="15"/>
  <c r="F286" i="15"/>
  <c r="X285" i="15"/>
  <c r="AK284" i="15"/>
  <c r="AJ284" i="15"/>
  <c r="AI284" i="15"/>
  <c r="AH284" i="15"/>
  <c r="AG284" i="15"/>
  <c r="AF284" i="15"/>
  <c r="AD284" i="15"/>
  <c r="AC284" i="15"/>
  <c r="AB284" i="15"/>
  <c r="AA284" i="15"/>
  <c r="Z284" i="15"/>
  <c r="Y284" i="15"/>
  <c r="Q284" i="15"/>
  <c r="J284" i="15"/>
  <c r="C284" i="15"/>
  <c r="AK283" i="15"/>
  <c r="AJ283" i="15"/>
  <c r="AI283" i="15"/>
  <c r="AH283" i="15"/>
  <c r="AG283" i="15"/>
  <c r="AF283" i="15"/>
  <c r="AE283" i="15"/>
  <c r="AD283" i="15"/>
  <c r="AC283" i="15"/>
  <c r="AB283" i="15"/>
  <c r="AA283" i="15"/>
  <c r="Z283" i="15"/>
  <c r="Y283" i="15"/>
  <c r="Q283" i="15"/>
  <c r="X283" i="15" s="1"/>
  <c r="J283" i="15"/>
  <c r="C283" i="15"/>
  <c r="AK282" i="15"/>
  <c r="AJ282" i="15"/>
  <c r="AI282" i="15"/>
  <c r="AH282" i="15"/>
  <c r="AG282" i="15"/>
  <c r="AF282" i="15"/>
  <c r="AD282" i="15"/>
  <c r="AC282" i="15"/>
  <c r="AB282" i="15"/>
  <c r="AA282" i="15"/>
  <c r="Z282" i="15"/>
  <c r="Y282" i="15"/>
  <c r="X282" i="15"/>
  <c r="Q282" i="15"/>
  <c r="J282" i="15"/>
  <c r="AE282" i="15" s="1"/>
  <c r="C282" i="15"/>
  <c r="AK281" i="15"/>
  <c r="AJ281" i="15"/>
  <c r="AI281" i="15"/>
  <c r="AH281" i="15"/>
  <c r="AG281" i="15"/>
  <c r="AF281" i="15"/>
  <c r="AE281" i="15"/>
  <c r="AD281" i="15"/>
  <c r="AC281" i="15"/>
  <c r="AB281" i="15"/>
  <c r="AA281" i="15"/>
  <c r="Z281" i="15"/>
  <c r="Y281" i="15"/>
  <c r="Q281" i="15"/>
  <c r="X281" i="15" s="1"/>
  <c r="J281" i="15"/>
  <c r="C281" i="15"/>
  <c r="AK280" i="15"/>
  <c r="AJ280" i="15"/>
  <c r="AI280" i="15"/>
  <c r="AH280" i="15"/>
  <c r="AG280" i="15"/>
  <c r="AF280" i="15"/>
  <c r="AD280" i="15"/>
  <c r="AC280" i="15"/>
  <c r="AB280" i="15"/>
  <c r="AA280" i="15"/>
  <c r="Z280" i="15"/>
  <c r="Y280" i="15"/>
  <c r="Q280" i="15"/>
  <c r="J280" i="15"/>
  <c r="C280" i="15"/>
  <c r="AK279" i="15"/>
  <c r="AJ279" i="15"/>
  <c r="AI279" i="15"/>
  <c r="AH279" i="15"/>
  <c r="AG279" i="15"/>
  <c r="AF279" i="15"/>
  <c r="AE279" i="15"/>
  <c r="AD279" i="15"/>
  <c r="AC279" i="15"/>
  <c r="AB279" i="15"/>
  <c r="AA279" i="15"/>
  <c r="Z279" i="15"/>
  <c r="Y279" i="15"/>
  <c r="Q279" i="15"/>
  <c r="X279" i="15" s="1"/>
  <c r="J279" i="15"/>
  <c r="C279" i="15"/>
  <c r="AK278" i="15"/>
  <c r="AJ278" i="15"/>
  <c r="AI278" i="15"/>
  <c r="AH278" i="15"/>
  <c r="AG278" i="15"/>
  <c r="AF278" i="15"/>
  <c r="AD278" i="15"/>
  <c r="AC278" i="15"/>
  <c r="AB278" i="15"/>
  <c r="AA278" i="15"/>
  <c r="Z278" i="15"/>
  <c r="Y278" i="15"/>
  <c r="X278" i="15"/>
  <c r="Q278" i="15"/>
  <c r="J278" i="15"/>
  <c r="AE278" i="15" s="1"/>
  <c r="C278" i="15"/>
  <c r="AK277" i="15"/>
  <c r="AJ277" i="15"/>
  <c r="AI277" i="15"/>
  <c r="AH277" i="15"/>
  <c r="AG277" i="15"/>
  <c r="AF277" i="15"/>
  <c r="AE277" i="15"/>
  <c r="AD277" i="15"/>
  <c r="AC277" i="15"/>
  <c r="AB277" i="15"/>
  <c r="AA277" i="15"/>
  <c r="Z277" i="15"/>
  <c r="Y277" i="15"/>
  <c r="Q277" i="15"/>
  <c r="X277" i="15" s="1"/>
  <c r="J277" i="15"/>
  <c r="C277" i="15"/>
  <c r="AK276" i="15"/>
  <c r="AJ276" i="15"/>
  <c r="AI276" i="15"/>
  <c r="AH276" i="15"/>
  <c r="AG276" i="15"/>
  <c r="AF276" i="15"/>
  <c r="AD276" i="15"/>
  <c r="AC276" i="15"/>
  <c r="AB276" i="15"/>
  <c r="AA276" i="15"/>
  <c r="Z276" i="15"/>
  <c r="Y276" i="15"/>
  <c r="Q276" i="15"/>
  <c r="J276" i="15"/>
  <c r="C276" i="15"/>
  <c r="AK275" i="15"/>
  <c r="AJ275" i="15"/>
  <c r="AI275" i="15"/>
  <c r="AH275" i="15"/>
  <c r="AG275" i="15"/>
  <c r="AF275" i="15"/>
  <c r="AE275" i="15"/>
  <c r="AD275" i="15"/>
  <c r="AC275" i="15"/>
  <c r="AB275" i="15"/>
  <c r="AA275" i="15"/>
  <c r="Z275" i="15"/>
  <c r="Y275" i="15"/>
  <c r="Q275" i="15"/>
  <c r="X275" i="15" s="1"/>
  <c r="J275" i="15"/>
  <c r="C275" i="15"/>
  <c r="AK274" i="15"/>
  <c r="AJ274" i="15"/>
  <c r="AI274" i="15"/>
  <c r="AH274" i="15"/>
  <c r="AG274" i="15"/>
  <c r="AF274" i="15"/>
  <c r="AD274" i="15"/>
  <c r="AC274" i="15"/>
  <c r="AB274" i="15"/>
  <c r="AA274" i="15"/>
  <c r="Z274" i="15"/>
  <c r="Y274" i="15"/>
  <c r="X274" i="15"/>
  <c r="Q274" i="15"/>
  <c r="J274" i="15"/>
  <c r="AE274" i="15" s="1"/>
  <c r="C274" i="15"/>
  <c r="AK273" i="15"/>
  <c r="AJ273" i="15"/>
  <c r="AI273" i="15"/>
  <c r="AH273" i="15"/>
  <c r="AG273" i="15"/>
  <c r="AF273" i="15"/>
  <c r="AE273" i="15"/>
  <c r="AD273" i="15"/>
  <c r="AC273" i="15"/>
  <c r="AB273" i="15"/>
  <c r="AA273" i="15"/>
  <c r="Z273" i="15"/>
  <c r="Y273" i="15"/>
  <c r="Q273" i="15"/>
  <c r="X273" i="15" s="1"/>
  <c r="J273" i="15"/>
  <c r="C273" i="15"/>
  <c r="AK272" i="15"/>
  <c r="AJ272" i="15"/>
  <c r="AI272" i="15"/>
  <c r="AH272" i="15"/>
  <c r="AG272" i="15"/>
  <c r="AF272" i="15"/>
  <c r="AD272" i="15"/>
  <c r="AC272" i="15"/>
  <c r="AB272" i="15"/>
  <c r="AA272" i="15"/>
  <c r="Z272" i="15"/>
  <c r="Y272" i="15"/>
  <c r="Q272" i="15"/>
  <c r="J272" i="15"/>
  <c r="C272" i="15"/>
  <c r="AK271" i="15"/>
  <c r="AJ271" i="15"/>
  <c r="AI271" i="15"/>
  <c r="AH271" i="15"/>
  <c r="AG271" i="15"/>
  <c r="AF271" i="15"/>
  <c r="AE271" i="15"/>
  <c r="AD271" i="15"/>
  <c r="AC271" i="15"/>
  <c r="AB271" i="15"/>
  <c r="AA271" i="15"/>
  <c r="Z271" i="15"/>
  <c r="Y271" i="15"/>
  <c r="Q271" i="15"/>
  <c r="X271" i="15" s="1"/>
  <c r="J271" i="15"/>
  <c r="C271" i="15"/>
  <c r="AK270" i="15"/>
  <c r="AJ270" i="15"/>
  <c r="AI270" i="15"/>
  <c r="AH270" i="15"/>
  <c r="AG270" i="15"/>
  <c r="AF270" i="15"/>
  <c r="AD270" i="15"/>
  <c r="AC270" i="15"/>
  <c r="AB270" i="15"/>
  <c r="AA270" i="15"/>
  <c r="Z270" i="15"/>
  <c r="Y270" i="15"/>
  <c r="X270" i="15"/>
  <c r="Q270" i="15"/>
  <c r="J270" i="15"/>
  <c r="AE270" i="15" s="1"/>
  <c r="C270" i="15"/>
  <c r="AK269" i="15"/>
  <c r="AJ269" i="15"/>
  <c r="AI269" i="15"/>
  <c r="AH269" i="15"/>
  <c r="AG269" i="15"/>
  <c r="AF269" i="15"/>
  <c r="AE269" i="15"/>
  <c r="AD269" i="15"/>
  <c r="AC269" i="15"/>
  <c r="AB269" i="15"/>
  <c r="AA269" i="15"/>
  <c r="Z269" i="15"/>
  <c r="Y269" i="15"/>
  <c r="Q269" i="15"/>
  <c r="X269" i="15" s="1"/>
  <c r="J269" i="15"/>
  <c r="C269" i="15"/>
  <c r="AK268" i="15"/>
  <c r="AJ268" i="15"/>
  <c r="AI268" i="15"/>
  <c r="AH268" i="15"/>
  <c r="AG268" i="15"/>
  <c r="AF268" i="15"/>
  <c r="AD268" i="15"/>
  <c r="AC268" i="15"/>
  <c r="AB268" i="15"/>
  <c r="AA268" i="15"/>
  <c r="Z268" i="15"/>
  <c r="Y268" i="15"/>
  <c r="Q268" i="15"/>
  <c r="J268" i="15"/>
  <c r="C268" i="15"/>
  <c r="AK267" i="15"/>
  <c r="AJ267" i="15"/>
  <c r="AI267" i="15"/>
  <c r="AH267" i="15"/>
  <c r="AG267" i="15"/>
  <c r="AF267" i="15"/>
  <c r="AE267" i="15"/>
  <c r="AD267" i="15"/>
  <c r="AC267" i="15"/>
  <c r="AB267" i="15"/>
  <c r="AA267" i="15"/>
  <c r="Z267" i="15"/>
  <c r="Y267" i="15"/>
  <c r="Q267" i="15"/>
  <c r="X267" i="15" s="1"/>
  <c r="J267" i="15"/>
  <c r="C267" i="15"/>
  <c r="AK266" i="15"/>
  <c r="AJ266" i="15"/>
  <c r="AI266" i="15"/>
  <c r="AH266" i="15"/>
  <c r="AG266" i="15"/>
  <c r="AF266" i="15"/>
  <c r="AD266" i="15"/>
  <c r="AC266" i="15"/>
  <c r="AB266" i="15"/>
  <c r="AA266" i="15"/>
  <c r="Z266" i="15"/>
  <c r="Y266" i="15"/>
  <c r="X266" i="15"/>
  <c r="Q266" i="15"/>
  <c r="J266" i="15"/>
  <c r="AE266" i="15" s="1"/>
  <c r="C266" i="15"/>
  <c r="AK265" i="15"/>
  <c r="AJ265" i="15"/>
  <c r="AI265" i="15"/>
  <c r="AH265" i="15"/>
  <c r="AG265" i="15"/>
  <c r="AF265" i="15"/>
  <c r="AD265" i="15"/>
  <c r="AC265" i="15"/>
  <c r="AB265" i="15"/>
  <c r="AA265" i="15"/>
  <c r="Z265" i="15"/>
  <c r="Y265" i="15"/>
  <c r="Q265" i="15"/>
  <c r="X265" i="15" s="1"/>
  <c r="J265" i="15"/>
  <c r="C265" i="15"/>
  <c r="AK264" i="15"/>
  <c r="AJ264" i="15"/>
  <c r="AI264" i="15"/>
  <c r="AH264" i="15"/>
  <c r="AG264" i="15"/>
  <c r="AF264" i="15"/>
  <c r="AD264" i="15"/>
  <c r="AC264" i="15"/>
  <c r="AB264" i="15"/>
  <c r="AA264" i="15"/>
  <c r="Z264" i="15"/>
  <c r="Y264" i="15"/>
  <c r="Q264" i="15"/>
  <c r="J264" i="15"/>
  <c r="C264" i="15"/>
  <c r="AK263" i="15"/>
  <c r="AJ263" i="15"/>
  <c r="AI263" i="15"/>
  <c r="AH263" i="15"/>
  <c r="AG263" i="15"/>
  <c r="AF263" i="15"/>
  <c r="AE263" i="15"/>
  <c r="AD263" i="15"/>
  <c r="AC263" i="15"/>
  <c r="AB263" i="15"/>
  <c r="AA263" i="15"/>
  <c r="Z263" i="15"/>
  <c r="Y263" i="15"/>
  <c r="Q263" i="15"/>
  <c r="X263" i="15" s="1"/>
  <c r="J263" i="15"/>
  <c r="C263" i="15"/>
  <c r="AK262" i="15"/>
  <c r="AJ262" i="15"/>
  <c r="AI262" i="15"/>
  <c r="AH262" i="15"/>
  <c r="AG262" i="15"/>
  <c r="AF262" i="15"/>
  <c r="AD262" i="15"/>
  <c r="AC262" i="15"/>
  <c r="AB262" i="15"/>
  <c r="AA262" i="15"/>
  <c r="Z262" i="15"/>
  <c r="Y262" i="15"/>
  <c r="X262" i="15"/>
  <c r="Q262" i="15"/>
  <c r="J262" i="15"/>
  <c r="AE262" i="15" s="1"/>
  <c r="C262" i="15"/>
  <c r="AK261" i="15"/>
  <c r="AJ261" i="15"/>
  <c r="AI261" i="15"/>
  <c r="AH261" i="15"/>
  <c r="AG261" i="15"/>
  <c r="AF261" i="15"/>
  <c r="AD261" i="15"/>
  <c r="AC261" i="15"/>
  <c r="AB261" i="15"/>
  <c r="AA261" i="15"/>
  <c r="Z261" i="15"/>
  <c r="Y261" i="15"/>
  <c r="Q261" i="15"/>
  <c r="X261" i="15" s="1"/>
  <c r="J261" i="15"/>
  <c r="C261" i="15"/>
  <c r="AH260" i="15"/>
  <c r="AF260" i="15"/>
  <c r="AD260" i="15"/>
  <c r="Z260" i="15"/>
  <c r="W260" i="15"/>
  <c r="V260" i="15"/>
  <c r="U260" i="15"/>
  <c r="T260" i="15"/>
  <c r="AA260" i="15" s="1"/>
  <c r="S260" i="15"/>
  <c r="R260" i="15"/>
  <c r="P260" i="15"/>
  <c r="AK260" i="15" s="1"/>
  <c r="O260" i="15"/>
  <c r="N260" i="15"/>
  <c r="M260" i="15"/>
  <c r="L260" i="15"/>
  <c r="AG260" i="15" s="1"/>
  <c r="K260" i="15"/>
  <c r="J260" i="15"/>
  <c r="I260" i="15"/>
  <c r="H260" i="15"/>
  <c r="G260" i="15"/>
  <c r="F260" i="15"/>
  <c r="F258" i="15" s="1"/>
  <c r="E260" i="15"/>
  <c r="D260" i="15"/>
  <c r="C260" i="15" s="1"/>
  <c r="AK259" i="15"/>
  <c r="AG259" i="15"/>
  <c r="AC259" i="15"/>
  <c r="Y259" i="15"/>
  <c r="W259" i="15"/>
  <c r="W258" i="15" s="1"/>
  <c r="V259" i="15"/>
  <c r="U259" i="15"/>
  <c r="T259" i="15"/>
  <c r="S259" i="15"/>
  <c r="S258" i="15" s="1"/>
  <c r="Z258" i="15" s="1"/>
  <c r="R259" i="15"/>
  <c r="Q259" i="15"/>
  <c r="P259" i="15"/>
  <c r="O259" i="15"/>
  <c r="AJ259" i="15" s="1"/>
  <c r="N259" i="15"/>
  <c r="M259" i="15"/>
  <c r="L259" i="15"/>
  <c r="K259" i="15"/>
  <c r="AF259" i="15" s="1"/>
  <c r="I259" i="15"/>
  <c r="I258" i="15" s="1"/>
  <c r="H259" i="15"/>
  <c r="G259" i="15"/>
  <c r="G258" i="15" s="1"/>
  <c r="F259" i="15"/>
  <c r="E259" i="15"/>
  <c r="D259" i="15"/>
  <c r="T258" i="15"/>
  <c r="P258" i="15"/>
  <c r="AK258" i="15" s="1"/>
  <c r="L258" i="15"/>
  <c r="H258" i="15"/>
  <c r="D258" i="15"/>
  <c r="X257" i="15"/>
  <c r="AK256" i="15"/>
  <c r="AJ256" i="15"/>
  <c r="AI256" i="15"/>
  <c r="AH256" i="15"/>
  <c r="AG256" i="15"/>
  <c r="AF256" i="15"/>
  <c r="AD256" i="15"/>
  <c r="AC256" i="15"/>
  <c r="AB256" i="15"/>
  <c r="AA256" i="15"/>
  <c r="Z256" i="15"/>
  <c r="Y256" i="15"/>
  <c r="X256" i="15"/>
  <c r="Q256" i="15"/>
  <c r="J256" i="15"/>
  <c r="AE256" i="15" s="1"/>
  <c r="C256" i="15"/>
  <c r="AK255" i="15"/>
  <c r="AJ255" i="15"/>
  <c r="AI255" i="15"/>
  <c r="AH255" i="15"/>
  <c r="AG255" i="15"/>
  <c r="AF255" i="15"/>
  <c r="AE255" i="15"/>
  <c r="AD255" i="15"/>
  <c r="AC255" i="15"/>
  <c r="AB255" i="15"/>
  <c r="AA255" i="15"/>
  <c r="Z255" i="15"/>
  <c r="Y255" i="15"/>
  <c r="Q255" i="15"/>
  <c r="X255" i="15" s="1"/>
  <c r="J255" i="15"/>
  <c r="C255" i="15"/>
  <c r="AK254" i="15"/>
  <c r="AJ254" i="15"/>
  <c r="AI254" i="15"/>
  <c r="AH254" i="15"/>
  <c r="AG254" i="15"/>
  <c r="AF254" i="15"/>
  <c r="AD254" i="15"/>
  <c r="AC254" i="15"/>
  <c r="AB254" i="15"/>
  <c r="AA254" i="15"/>
  <c r="Z254" i="15"/>
  <c r="Y254" i="15"/>
  <c r="Q254" i="15"/>
  <c r="J254" i="15"/>
  <c r="C254" i="15"/>
  <c r="AK253" i="15"/>
  <c r="AJ253" i="15"/>
  <c r="AI253" i="15"/>
  <c r="AH253" i="15"/>
  <c r="AG253" i="15"/>
  <c r="AF253" i="15"/>
  <c r="AE253" i="15"/>
  <c r="AD253" i="15"/>
  <c r="AC253" i="15"/>
  <c r="AB253" i="15"/>
  <c r="AA253" i="15"/>
  <c r="Z253" i="15"/>
  <c r="Y253" i="15"/>
  <c r="Q253" i="15"/>
  <c r="X253" i="15" s="1"/>
  <c r="J253" i="15"/>
  <c r="C253" i="15"/>
  <c r="AK252" i="15"/>
  <c r="AJ252" i="15"/>
  <c r="AI252" i="15"/>
  <c r="AH252" i="15"/>
  <c r="AG252" i="15"/>
  <c r="AF252" i="15"/>
  <c r="AD252" i="15"/>
  <c r="AC252" i="15"/>
  <c r="AB252" i="15"/>
  <c r="AA252" i="15"/>
  <c r="Z252" i="15"/>
  <c r="Y252" i="15"/>
  <c r="X252" i="15"/>
  <c r="Q252" i="15"/>
  <c r="J252" i="15"/>
  <c r="AE252" i="15" s="1"/>
  <c r="C252" i="15"/>
  <c r="AK251" i="15"/>
  <c r="AJ251" i="15"/>
  <c r="AI251" i="15"/>
  <c r="AH251" i="15"/>
  <c r="AG251" i="15"/>
  <c r="AF251" i="15"/>
  <c r="AE251" i="15"/>
  <c r="AD251" i="15"/>
  <c r="AC251" i="15"/>
  <c r="AB251" i="15"/>
  <c r="AA251" i="15"/>
  <c r="Z251" i="15"/>
  <c r="Y251" i="15"/>
  <c r="Q251" i="15"/>
  <c r="X251" i="15" s="1"/>
  <c r="J251" i="15"/>
  <c r="C251" i="15"/>
  <c r="AK250" i="15"/>
  <c r="AJ250" i="15"/>
  <c r="AI250" i="15"/>
  <c r="AH250" i="15"/>
  <c r="AG250" i="15"/>
  <c r="AF250" i="15"/>
  <c r="AD250" i="15"/>
  <c r="AC250" i="15"/>
  <c r="AB250" i="15"/>
  <c r="AA250" i="15"/>
  <c r="Z250" i="15"/>
  <c r="Y250" i="15"/>
  <c r="Q250" i="15"/>
  <c r="J250" i="15"/>
  <c r="C250" i="15"/>
  <c r="AK249" i="15"/>
  <c r="AJ249" i="15"/>
  <c r="AI249" i="15"/>
  <c r="AH249" i="15"/>
  <c r="AG249" i="15"/>
  <c r="AF249" i="15"/>
  <c r="AE249" i="15"/>
  <c r="AD249" i="15"/>
  <c r="AC249" i="15"/>
  <c r="AB249" i="15"/>
  <c r="AA249" i="15"/>
  <c r="Z249" i="15"/>
  <c r="Y249" i="15"/>
  <c r="Q249" i="15"/>
  <c r="X249" i="15" s="1"/>
  <c r="J249" i="15"/>
  <c r="C249" i="15"/>
  <c r="AK248" i="15"/>
  <c r="AJ248" i="15"/>
  <c r="AI248" i="15"/>
  <c r="AH248" i="15"/>
  <c r="AG248" i="15"/>
  <c r="AF248" i="15"/>
  <c r="AD248" i="15"/>
  <c r="AC248" i="15"/>
  <c r="AB248" i="15"/>
  <c r="AA248" i="15"/>
  <c r="Z248" i="15"/>
  <c r="Y248" i="15"/>
  <c r="X248" i="15"/>
  <c r="Q248" i="15"/>
  <c r="J248" i="15"/>
  <c r="AE248" i="15" s="1"/>
  <c r="C248" i="15"/>
  <c r="AK247" i="15"/>
  <c r="AJ247" i="15"/>
  <c r="AI247" i="15"/>
  <c r="AH247" i="15"/>
  <c r="AG247" i="15"/>
  <c r="AF247" i="15"/>
  <c r="AE247" i="15"/>
  <c r="AD247" i="15"/>
  <c r="AC247" i="15"/>
  <c r="AB247" i="15"/>
  <c r="AA247" i="15"/>
  <c r="Z247" i="15"/>
  <c r="Y247" i="15"/>
  <c r="Q247" i="15"/>
  <c r="X247" i="15" s="1"/>
  <c r="J247" i="15"/>
  <c r="C247" i="15"/>
  <c r="AK246" i="15"/>
  <c r="AJ246" i="15"/>
  <c r="AI246" i="15"/>
  <c r="AH246" i="15"/>
  <c r="AG246" i="15"/>
  <c r="AF246" i="15"/>
  <c r="AD246" i="15"/>
  <c r="AC246" i="15"/>
  <c r="AB246" i="15"/>
  <c r="AA246" i="15"/>
  <c r="Z246" i="15"/>
  <c r="Y246" i="15"/>
  <c r="Q246" i="15"/>
  <c r="J246" i="15"/>
  <c r="C246" i="15"/>
  <c r="AK245" i="15"/>
  <c r="AJ245" i="15"/>
  <c r="AI245" i="15"/>
  <c r="AH245" i="15"/>
  <c r="AG245" i="15"/>
  <c r="AF245" i="15"/>
  <c r="AE245" i="15"/>
  <c r="AD245" i="15"/>
  <c r="AC245" i="15"/>
  <c r="AB245" i="15"/>
  <c r="AA245" i="15"/>
  <c r="Z245" i="15"/>
  <c r="Y245" i="15"/>
  <c r="Q245" i="15"/>
  <c r="X245" i="15" s="1"/>
  <c r="J245" i="15"/>
  <c r="C245" i="15"/>
  <c r="AK244" i="15"/>
  <c r="AJ244" i="15"/>
  <c r="AI244" i="15"/>
  <c r="AH244" i="15"/>
  <c r="AG244" i="15"/>
  <c r="AF244" i="15"/>
  <c r="AD244" i="15"/>
  <c r="AC244" i="15"/>
  <c r="AB244" i="15"/>
  <c r="AA244" i="15"/>
  <c r="Z244" i="15"/>
  <c r="Y244" i="15"/>
  <c r="X244" i="15"/>
  <c r="Q244" i="15"/>
  <c r="J244" i="15"/>
  <c r="AE244" i="15" s="1"/>
  <c r="C244" i="15"/>
  <c r="AK243" i="15"/>
  <c r="AJ243" i="15"/>
  <c r="AI243" i="15"/>
  <c r="AH243" i="15"/>
  <c r="AG243" i="15"/>
  <c r="AF243" i="15"/>
  <c r="AE243" i="15"/>
  <c r="AD243" i="15"/>
  <c r="AC243" i="15"/>
  <c r="AB243" i="15"/>
  <c r="AA243" i="15"/>
  <c r="Z243" i="15"/>
  <c r="Y243" i="15"/>
  <c r="Q243" i="15"/>
  <c r="X243" i="15" s="1"/>
  <c r="J243" i="15"/>
  <c r="C243" i="15"/>
  <c r="AK242" i="15"/>
  <c r="AJ242" i="15"/>
  <c r="AI242" i="15"/>
  <c r="AH242" i="15"/>
  <c r="AG242" i="15"/>
  <c r="AF242" i="15"/>
  <c r="AD242" i="15"/>
  <c r="AC242" i="15"/>
  <c r="AB242" i="15"/>
  <c r="AA242" i="15"/>
  <c r="Z242" i="15"/>
  <c r="Y242" i="15"/>
  <c r="Q242" i="15"/>
  <c r="J242" i="15"/>
  <c r="C242" i="15"/>
  <c r="AK241" i="15"/>
  <c r="AJ241" i="15"/>
  <c r="AI241" i="15"/>
  <c r="AH241" i="15"/>
  <c r="AG241" i="15"/>
  <c r="AF241" i="15"/>
  <c r="AE241" i="15"/>
  <c r="AD241" i="15"/>
  <c r="AC241" i="15"/>
  <c r="AB241" i="15"/>
  <c r="AA241" i="15"/>
  <c r="Z241" i="15"/>
  <c r="Y241" i="15"/>
  <c r="Q241" i="15"/>
  <c r="X241" i="15" s="1"/>
  <c r="J241" i="15"/>
  <c r="C241" i="15"/>
  <c r="AK240" i="15"/>
  <c r="AJ240" i="15"/>
  <c r="AI240" i="15"/>
  <c r="AH240" i="15"/>
  <c r="AG240" i="15"/>
  <c r="AF240" i="15"/>
  <c r="AD240" i="15"/>
  <c r="AC240" i="15"/>
  <c r="AB240" i="15"/>
  <c r="AA240" i="15"/>
  <c r="Z240" i="15"/>
  <c r="Y240" i="15"/>
  <c r="X240" i="15"/>
  <c r="Q240" i="15"/>
  <c r="J240" i="15"/>
  <c r="AE240" i="15" s="1"/>
  <c r="C240" i="15"/>
  <c r="AK239" i="15"/>
  <c r="AJ239" i="15"/>
  <c r="AI239" i="15"/>
  <c r="AH239" i="15"/>
  <c r="AG239" i="15"/>
  <c r="AF239" i="15"/>
  <c r="AE239" i="15"/>
  <c r="AD239" i="15"/>
  <c r="AC239" i="15"/>
  <c r="AB239" i="15"/>
  <c r="AA239" i="15"/>
  <c r="Z239" i="15"/>
  <c r="Y239" i="15"/>
  <c r="Q239" i="15"/>
  <c r="X239" i="15" s="1"/>
  <c r="J239" i="15"/>
  <c r="C239" i="15"/>
  <c r="AK238" i="15"/>
  <c r="AJ238" i="15"/>
  <c r="AI238" i="15"/>
  <c r="AH238" i="15"/>
  <c r="AG238" i="15"/>
  <c r="AF238" i="15"/>
  <c r="AD238" i="15"/>
  <c r="AC238" i="15"/>
  <c r="AB238" i="15"/>
  <c r="AA238" i="15"/>
  <c r="Z238" i="15"/>
  <c r="Y238" i="15"/>
  <c r="Q238" i="15"/>
  <c r="J238" i="15"/>
  <c r="C238" i="15"/>
  <c r="AK237" i="15"/>
  <c r="AJ237" i="15"/>
  <c r="AI237" i="15"/>
  <c r="AH237" i="15"/>
  <c r="AG237" i="15"/>
  <c r="AF237" i="15"/>
  <c r="AE237" i="15"/>
  <c r="AD237" i="15"/>
  <c r="AC237" i="15"/>
  <c r="AB237" i="15"/>
  <c r="AA237" i="15"/>
  <c r="Z237" i="15"/>
  <c r="Y237" i="15"/>
  <c r="Q237" i="15"/>
  <c r="X237" i="15" s="1"/>
  <c r="J237" i="15"/>
  <c r="C237" i="15"/>
  <c r="AK236" i="15"/>
  <c r="AJ236" i="15"/>
  <c r="AI236" i="15"/>
  <c r="AH236" i="15"/>
  <c r="AG236" i="15"/>
  <c r="AF236" i="15"/>
  <c r="AD236" i="15"/>
  <c r="AC236" i="15"/>
  <c r="AB236" i="15"/>
  <c r="AA236" i="15"/>
  <c r="Z236" i="15"/>
  <c r="Y236" i="15"/>
  <c r="X236" i="15"/>
  <c r="Q236" i="15"/>
  <c r="J236" i="15"/>
  <c r="AE236" i="15" s="1"/>
  <c r="C236" i="15"/>
  <c r="AK235" i="15"/>
  <c r="AJ235" i="15"/>
  <c r="AI235" i="15"/>
  <c r="AH235" i="15"/>
  <c r="AG235" i="15"/>
  <c r="AF235" i="15"/>
  <c r="AE235" i="15"/>
  <c r="AD235" i="15"/>
  <c r="AC235" i="15"/>
  <c r="AB235" i="15"/>
  <c r="AA235" i="15"/>
  <c r="Z235" i="15"/>
  <c r="Y235" i="15"/>
  <c r="Q235" i="15"/>
  <c r="X235" i="15" s="1"/>
  <c r="J235" i="15"/>
  <c r="C235" i="15"/>
  <c r="AK234" i="15"/>
  <c r="AJ234" i="15"/>
  <c r="AI234" i="15"/>
  <c r="AH234" i="15"/>
  <c r="AG234" i="15"/>
  <c r="AF234" i="15"/>
  <c r="AD234" i="15"/>
  <c r="AC234" i="15"/>
  <c r="AB234" i="15"/>
  <c r="AA234" i="15"/>
  <c r="Z234" i="15"/>
  <c r="Y234" i="15"/>
  <c r="Q234" i="15"/>
  <c r="J234" i="15"/>
  <c r="C234" i="15"/>
  <c r="AK233" i="15"/>
  <c r="AJ233" i="15"/>
  <c r="AI233" i="15"/>
  <c r="AH233" i="15"/>
  <c r="AG233" i="15"/>
  <c r="AF233" i="15"/>
  <c r="AE233" i="15"/>
  <c r="AD233" i="15"/>
  <c r="AC233" i="15"/>
  <c r="AB233" i="15"/>
  <c r="AA233" i="15"/>
  <c r="Z233" i="15"/>
  <c r="Y233" i="15"/>
  <c r="Q233" i="15"/>
  <c r="X233" i="15" s="1"/>
  <c r="J233" i="15"/>
  <c r="C233" i="15"/>
  <c r="AK232" i="15"/>
  <c r="AJ232" i="15"/>
  <c r="AI232" i="15"/>
  <c r="AH232" i="15"/>
  <c r="AG232" i="15"/>
  <c r="AF232" i="15"/>
  <c r="AD232" i="15"/>
  <c r="AC232" i="15"/>
  <c r="AB232" i="15"/>
  <c r="AA232" i="15"/>
  <c r="Z232" i="15"/>
  <c r="Y232" i="15"/>
  <c r="X232" i="15"/>
  <c r="Q232" i="15"/>
  <c r="J232" i="15"/>
  <c r="AE232" i="15" s="1"/>
  <c r="C232" i="15"/>
  <c r="AK231" i="15"/>
  <c r="AJ231" i="15"/>
  <c r="AI231" i="15"/>
  <c r="AH231" i="15"/>
  <c r="AG231" i="15"/>
  <c r="AF231" i="15"/>
  <c r="AE231" i="15"/>
  <c r="AD231" i="15"/>
  <c r="AC231" i="15"/>
  <c r="AB231" i="15"/>
  <c r="AA231" i="15"/>
  <c r="Z231" i="15"/>
  <c r="Y231" i="15"/>
  <c r="Q231" i="15"/>
  <c r="X231" i="15" s="1"/>
  <c r="J231" i="15"/>
  <c r="C231" i="15"/>
  <c r="AK230" i="15"/>
  <c r="AJ230" i="15"/>
  <c r="AI230" i="15"/>
  <c r="AH230" i="15"/>
  <c r="AG230" i="15"/>
  <c r="AF230" i="15"/>
  <c r="AD230" i="15"/>
  <c r="AC230" i="15"/>
  <c r="AB230" i="15"/>
  <c r="AA230" i="15"/>
  <c r="Z230" i="15"/>
  <c r="Y230" i="15"/>
  <c r="Q230" i="15"/>
  <c r="J230" i="15"/>
  <c r="C230" i="15"/>
  <c r="AK229" i="15"/>
  <c r="AJ229" i="15"/>
  <c r="AI229" i="15"/>
  <c r="AH229" i="15"/>
  <c r="AG229" i="15"/>
  <c r="AF229" i="15"/>
  <c r="AE229" i="15"/>
  <c r="AD229" i="15"/>
  <c r="AC229" i="15"/>
  <c r="AB229" i="15"/>
  <c r="AA229" i="15"/>
  <c r="Z229" i="15"/>
  <c r="Y229" i="15"/>
  <c r="Q229" i="15"/>
  <c r="X229" i="15" s="1"/>
  <c r="J229" i="15"/>
  <c r="C229" i="15"/>
  <c r="AJ228" i="15"/>
  <c r="AH228" i="15"/>
  <c r="AF228" i="15"/>
  <c r="AB228" i="15"/>
  <c r="W228" i="15"/>
  <c r="V228" i="15"/>
  <c r="AC228" i="15" s="1"/>
  <c r="U228" i="15"/>
  <c r="T228" i="15"/>
  <c r="S228" i="15"/>
  <c r="R228" i="15"/>
  <c r="Y228" i="15" s="1"/>
  <c r="P228" i="15"/>
  <c r="O228" i="15"/>
  <c r="N228" i="15"/>
  <c r="AI228" i="15" s="1"/>
  <c r="M228" i="15"/>
  <c r="L228" i="15"/>
  <c r="K228" i="15"/>
  <c r="I228" i="15"/>
  <c r="H228" i="15"/>
  <c r="H226" i="15" s="1"/>
  <c r="G228" i="15"/>
  <c r="F228" i="15"/>
  <c r="E228" i="15"/>
  <c r="D228" i="15"/>
  <c r="AI227" i="15"/>
  <c r="AA227" i="15"/>
  <c r="W227" i="15"/>
  <c r="V227" i="15"/>
  <c r="U227" i="15"/>
  <c r="U226" i="15" s="1"/>
  <c r="T227" i="15"/>
  <c r="S227" i="15"/>
  <c r="R227" i="15"/>
  <c r="P227" i="15"/>
  <c r="O227" i="15"/>
  <c r="N227" i="15"/>
  <c r="M227" i="15"/>
  <c r="AH227" i="15" s="1"/>
  <c r="L227" i="15"/>
  <c r="K227" i="15"/>
  <c r="I227" i="15"/>
  <c r="I226" i="15" s="1"/>
  <c r="H227" i="15"/>
  <c r="G227" i="15"/>
  <c r="G226" i="15" s="1"/>
  <c r="F227" i="15"/>
  <c r="E227" i="15"/>
  <c r="E226" i="15" s="1"/>
  <c r="D227" i="15"/>
  <c r="C227" i="15"/>
  <c r="V226" i="15"/>
  <c r="R226" i="15"/>
  <c r="N226" i="15"/>
  <c r="AI226" i="15" s="1"/>
  <c r="F226" i="15"/>
  <c r="X225" i="15"/>
  <c r="AK224" i="15"/>
  <c r="AJ224" i="15"/>
  <c r="AI224" i="15"/>
  <c r="AH224" i="15"/>
  <c r="AG224" i="15"/>
  <c r="AF224" i="15"/>
  <c r="AD224" i="15"/>
  <c r="AC224" i="15"/>
  <c r="AB224" i="15"/>
  <c r="AA224" i="15"/>
  <c r="Z224" i="15"/>
  <c r="Y224" i="15"/>
  <c r="Q224" i="15"/>
  <c r="J224" i="15"/>
  <c r="C224" i="15"/>
  <c r="AK223" i="15"/>
  <c r="AJ223" i="15"/>
  <c r="AI223" i="15"/>
  <c r="AH223" i="15"/>
  <c r="AG223" i="15"/>
  <c r="AF223" i="15"/>
  <c r="AE223" i="15"/>
  <c r="AD223" i="15"/>
  <c r="AC223" i="15"/>
  <c r="AB223" i="15"/>
  <c r="AA223" i="15"/>
  <c r="Z223" i="15"/>
  <c r="Y223" i="15"/>
  <c r="Q223" i="15"/>
  <c r="X223" i="15" s="1"/>
  <c r="J223" i="15"/>
  <c r="C223" i="15"/>
  <c r="AK222" i="15"/>
  <c r="AJ222" i="15"/>
  <c r="AI222" i="15"/>
  <c r="AH222" i="15"/>
  <c r="AG222" i="15"/>
  <c r="AF222" i="15"/>
  <c r="AD222" i="15"/>
  <c r="AC222" i="15"/>
  <c r="AB222" i="15"/>
  <c r="AA222" i="15"/>
  <c r="Z222" i="15"/>
  <c r="Y222" i="15"/>
  <c r="X222" i="15"/>
  <c r="Q222" i="15"/>
  <c r="J222" i="15"/>
  <c r="AE222" i="15" s="1"/>
  <c r="C222" i="15"/>
  <c r="AK221" i="15"/>
  <c r="AJ221" i="15"/>
  <c r="AI221" i="15"/>
  <c r="AH221" i="15"/>
  <c r="AG221" i="15"/>
  <c r="AF221" i="15"/>
  <c r="AD221" i="15"/>
  <c r="AC221" i="15"/>
  <c r="AB221" i="15"/>
  <c r="AA221" i="15"/>
  <c r="Z221" i="15"/>
  <c r="Y221" i="15"/>
  <c r="Q221" i="15"/>
  <c r="X221" i="15" s="1"/>
  <c r="J221" i="15"/>
  <c r="C221" i="15"/>
  <c r="AK220" i="15"/>
  <c r="AJ220" i="15"/>
  <c r="AI220" i="15"/>
  <c r="AH220" i="15"/>
  <c r="AG220" i="15"/>
  <c r="AF220" i="15"/>
  <c r="AD220" i="15"/>
  <c r="AC220" i="15"/>
  <c r="AB220" i="15"/>
  <c r="AA220" i="15"/>
  <c r="Z220" i="15"/>
  <c r="Y220" i="15"/>
  <c r="Q220" i="15"/>
  <c r="J220" i="15"/>
  <c r="C220" i="15"/>
  <c r="AK219" i="15"/>
  <c r="AJ219" i="15"/>
  <c r="AI219" i="15"/>
  <c r="AH219" i="15"/>
  <c r="AG219" i="15"/>
  <c r="AF219" i="15"/>
  <c r="AE219" i="15"/>
  <c r="AD219" i="15"/>
  <c r="AC219" i="15"/>
  <c r="AB219" i="15"/>
  <c r="AA219" i="15"/>
  <c r="Z219" i="15"/>
  <c r="Y219" i="15"/>
  <c r="Q219" i="15"/>
  <c r="X219" i="15" s="1"/>
  <c r="J219" i="15"/>
  <c r="C219" i="15"/>
  <c r="AK218" i="15"/>
  <c r="AJ218" i="15"/>
  <c r="AI218" i="15"/>
  <c r="AH218" i="15"/>
  <c r="AG218" i="15"/>
  <c r="AF218" i="15"/>
  <c r="AD218" i="15"/>
  <c r="AC218" i="15"/>
  <c r="AB218" i="15"/>
  <c r="AA218" i="15"/>
  <c r="Z218" i="15"/>
  <c r="Y218" i="15"/>
  <c r="X218" i="15"/>
  <c r="Q218" i="15"/>
  <c r="J218" i="15"/>
  <c r="AE218" i="15" s="1"/>
  <c r="C218" i="15"/>
  <c r="AK217" i="15"/>
  <c r="AJ217" i="15"/>
  <c r="AI217" i="15"/>
  <c r="AH217" i="15"/>
  <c r="AG217" i="15"/>
  <c r="AF217" i="15"/>
  <c r="AE217" i="15"/>
  <c r="AD217" i="15"/>
  <c r="AC217" i="15"/>
  <c r="AB217" i="15"/>
  <c r="AA217" i="15"/>
  <c r="Z217" i="15"/>
  <c r="Y217" i="15"/>
  <c r="Q217" i="15"/>
  <c r="X217" i="15" s="1"/>
  <c r="J217" i="15"/>
  <c r="C217" i="15"/>
  <c r="AK216" i="15"/>
  <c r="AJ216" i="15"/>
  <c r="AI216" i="15"/>
  <c r="AH216" i="15"/>
  <c r="AG216" i="15"/>
  <c r="AF216" i="15"/>
  <c r="AD216" i="15"/>
  <c r="AC216" i="15"/>
  <c r="AB216" i="15"/>
  <c r="AA216" i="15"/>
  <c r="Z216" i="15"/>
  <c r="Y216" i="15"/>
  <c r="Q216" i="15"/>
  <c r="J216" i="15"/>
  <c r="C216" i="15"/>
  <c r="AK215" i="15"/>
  <c r="AJ215" i="15"/>
  <c r="AI215" i="15"/>
  <c r="AH215" i="15"/>
  <c r="AG215" i="15"/>
  <c r="AF215" i="15"/>
  <c r="AE215" i="15"/>
  <c r="AD215" i="15"/>
  <c r="AC215" i="15"/>
  <c r="AB215" i="15"/>
  <c r="AA215" i="15"/>
  <c r="Z215" i="15"/>
  <c r="Y215" i="15"/>
  <c r="Q215" i="15"/>
  <c r="X215" i="15" s="1"/>
  <c r="J215" i="15"/>
  <c r="C215" i="15"/>
  <c r="AK214" i="15"/>
  <c r="AJ214" i="15"/>
  <c r="AI214" i="15"/>
  <c r="AH214" i="15"/>
  <c r="AG214" i="15"/>
  <c r="AF214" i="15"/>
  <c r="AD214" i="15"/>
  <c r="AC214" i="15"/>
  <c r="AB214" i="15"/>
  <c r="AA214" i="15"/>
  <c r="Z214" i="15"/>
  <c r="Y214" i="15"/>
  <c r="X214" i="15"/>
  <c r="Q214" i="15"/>
  <c r="J214" i="15"/>
  <c r="AE214" i="15" s="1"/>
  <c r="C214" i="15"/>
  <c r="AK213" i="15"/>
  <c r="AJ213" i="15"/>
  <c r="AI213" i="15"/>
  <c r="AH213" i="15"/>
  <c r="AG213" i="15"/>
  <c r="AF213" i="15"/>
  <c r="AE213" i="15"/>
  <c r="AD213" i="15"/>
  <c r="AC213" i="15"/>
  <c r="AB213" i="15"/>
  <c r="AA213" i="15"/>
  <c r="Z213" i="15"/>
  <c r="Y213" i="15"/>
  <c r="Q213" i="15"/>
  <c r="X213" i="15" s="1"/>
  <c r="J213" i="15"/>
  <c r="C213" i="15"/>
  <c r="AK212" i="15"/>
  <c r="AJ212" i="15"/>
  <c r="AI212" i="15"/>
  <c r="AH212" i="15"/>
  <c r="AG212" i="15"/>
  <c r="AF212" i="15"/>
  <c r="AD212" i="15"/>
  <c r="AC212" i="15"/>
  <c r="AB212" i="15"/>
  <c r="AA212" i="15"/>
  <c r="Z212" i="15"/>
  <c r="Y212" i="15"/>
  <c r="Q212" i="15"/>
  <c r="J212" i="15"/>
  <c r="C212" i="15"/>
  <c r="AK211" i="15"/>
  <c r="AJ211" i="15"/>
  <c r="AI211" i="15"/>
  <c r="AH211" i="15"/>
  <c r="AG211" i="15"/>
  <c r="AF211" i="15"/>
  <c r="AE211" i="15"/>
  <c r="AD211" i="15"/>
  <c r="AC211" i="15"/>
  <c r="AB211" i="15"/>
  <c r="AA211" i="15"/>
  <c r="Z211" i="15"/>
  <c r="Y211" i="15"/>
  <c r="Q211" i="15"/>
  <c r="X211" i="15" s="1"/>
  <c r="J211" i="15"/>
  <c r="C211" i="15"/>
  <c r="AK210" i="15"/>
  <c r="AJ210" i="15"/>
  <c r="AI210" i="15"/>
  <c r="AH210" i="15"/>
  <c r="AG210" i="15"/>
  <c r="AF210" i="15"/>
  <c r="AD210" i="15"/>
  <c r="AC210" i="15"/>
  <c r="AB210" i="15"/>
  <c r="AA210" i="15"/>
  <c r="Z210" i="15"/>
  <c r="Y210" i="15"/>
  <c r="X210" i="15"/>
  <c r="Q210" i="15"/>
  <c r="J210" i="15"/>
  <c r="AE210" i="15" s="1"/>
  <c r="C210" i="15"/>
  <c r="AK209" i="15"/>
  <c r="AJ209" i="15"/>
  <c r="AI209" i="15"/>
  <c r="AH209" i="15"/>
  <c r="AG209" i="15"/>
  <c r="AF209" i="15"/>
  <c r="AE209" i="15"/>
  <c r="AD209" i="15"/>
  <c r="AC209" i="15"/>
  <c r="AB209" i="15"/>
  <c r="AA209" i="15"/>
  <c r="Z209" i="15"/>
  <c r="Y209" i="15"/>
  <c r="Q209" i="15"/>
  <c r="X209" i="15" s="1"/>
  <c r="J209" i="15"/>
  <c r="C209" i="15"/>
  <c r="AK208" i="15"/>
  <c r="AJ208" i="15"/>
  <c r="AI208" i="15"/>
  <c r="AH208" i="15"/>
  <c r="AG208" i="15"/>
  <c r="AF208" i="15"/>
  <c r="AD208" i="15"/>
  <c r="AC208" i="15"/>
  <c r="AB208" i="15"/>
  <c r="AA208" i="15"/>
  <c r="Z208" i="15"/>
  <c r="Y208" i="15"/>
  <c r="Q208" i="15"/>
  <c r="J208" i="15"/>
  <c r="C208" i="15"/>
  <c r="AK207" i="15"/>
  <c r="AJ207" i="15"/>
  <c r="AI207" i="15"/>
  <c r="AH207" i="15"/>
  <c r="AG207" i="15"/>
  <c r="AF207" i="15"/>
  <c r="AE207" i="15"/>
  <c r="AD207" i="15"/>
  <c r="AC207" i="15"/>
  <c r="AB207" i="15"/>
  <c r="AA207" i="15"/>
  <c r="Z207" i="15"/>
  <c r="Y207" i="15"/>
  <c r="Q207" i="15"/>
  <c r="X207" i="15" s="1"/>
  <c r="J207" i="15"/>
  <c r="C207" i="15"/>
  <c r="AK206" i="15"/>
  <c r="AJ206" i="15"/>
  <c r="AI206" i="15"/>
  <c r="AH206" i="15"/>
  <c r="AG206" i="15"/>
  <c r="AF206" i="15"/>
  <c r="AD206" i="15"/>
  <c r="AC206" i="15"/>
  <c r="AB206" i="15"/>
  <c r="AA206" i="15"/>
  <c r="Z206" i="15"/>
  <c r="Y206" i="15"/>
  <c r="X206" i="15"/>
  <c r="Q206" i="15"/>
  <c r="J206" i="15"/>
  <c r="AE206" i="15" s="1"/>
  <c r="C206" i="15"/>
  <c r="AK205" i="15"/>
  <c r="AJ205" i="15"/>
  <c r="AI205" i="15"/>
  <c r="AH205" i="15"/>
  <c r="AG205" i="15"/>
  <c r="AF205" i="15"/>
  <c r="AE205" i="15"/>
  <c r="AD205" i="15"/>
  <c r="AC205" i="15"/>
  <c r="AB205" i="15"/>
  <c r="AA205" i="15"/>
  <c r="Z205" i="15"/>
  <c r="Y205" i="15"/>
  <c r="Q205" i="15"/>
  <c r="X205" i="15" s="1"/>
  <c r="J205" i="15"/>
  <c r="C205" i="15"/>
  <c r="AK204" i="15"/>
  <c r="AJ204" i="15"/>
  <c r="AI204" i="15"/>
  <c r="AH204" i="15"/>
  <c r="AG204" i="15"/>
  <c r="AF204" i="15"/>
  <c r="AD204" i="15"/>
  <c r="AC204" i="15"/>
  <c r="AB204" i="15"/>
  <c r="AA204" i="15"/>
  <c r="Z204" i="15"/>
  <c r="Y204" i="15"/>
  <c r="Q204" i="15"/>
  <c r="J204" i="15"/>
  <c r="C204" i="15"/>
  <c r="AK203" i="15"/>
  <c r="AJ203" i="15"/>
  <c r="AI203" i="15"/>
  <c r="AH203" i="15"/>
  <c r="AG203" i="15"/>
  <c r="AF203" i="15"/>
  <c r="AE203" i="15"/>
  <c r="AD203" i="15"/>
  <c r="AC203" i="15"/>
  <c r="AB203" i="15"/>
  <c r="AA203" i="15"/>
  <c r="Z203" i="15"/>
  <c r="Y203" i="15"/>
  <c r="Q203" i="15"/>
  <c r="X203" i="15" s="1"/>
  <c r="J203" i="15"/>
  <c r="C203" i="15"/>
  <c r="AK202" i="15"/>
  <c r="AJ202" i="15"/>
  <c r="AI202" i="15"/>
  <c r="AH202" i="15"/>
  <c r="AG202" i="15"/>
  <c r="AF202" i="15"/>
  <c r="AD202" i="15"/>
  <c r="AC202" i="15"/>
  <c r="AB202" i="15"/>
  <c r="AA202" i="15"/>
  <c r="Z202" i="15"/>
  <c r="Y202" i="15"/>
  <c r="X202" i="15"/>
  <c r="Q202" i="15"/>
  <c r="J202" i="15"/>
  <c r="AE202" i="15" s="1"/>
  <c r="C202" i="15"/>
  <c r="AK201" i="15"/>
  <c r="AJ201" i="15"/>
  <c r="AI201" i="15"/>
  <c r="AH201" i="15"/>
  <c r="AG201" i="15"/>
  <c r="AF201" i="15"/>
  <c r="AD201" i="15"/>
  <c r="AC201" i="15"/>
  <c r="AB201" i="15"/>
  <c r="AA201" i="15"/>
  <c r="Z201" i="15"/>
  <c r="Y201" i="15"/>
  <c r="Q201" i="15"/>
  <c r="X201" i="15" s="1"/>
  <c r="J201" i="15"/>
  <c r="C201" i="15"/>
  <c r="AK200" i="15"/>
  <c r="AJ200" i="15"/>
  <c r="AI200" i="15"/>
  <c r="AH200" i="15"/>
  <c r="AG200" i="15"/>
  <c r="AF200" i="15"/>
  <c r="AD200" i="15"/>
  <c r="AC200" i="15"/>
  <c r="AB200" i="15"/>
  <c r="AA200" i="15"/>
  <c r="Z200" i="15"/>
  <c r="Y200" i="15"/>
  <c r="Q200" i="15"/>
  <c r="J200" i="15"/>
  <c r="C200" i="15"/>
  <c r="AK199" i="15"/>
  <c r="AJ199" i="15"/>
  <c r="AI199" i="15"/>
  <c r="AH199" i="15"/>
  <c r="AG199" i="15"/>
  <c r="AF199" i="15"/>
  <c r="AD199" i="15"/>
  <c r="AC199" i="15"/>
  <c r="AB199" i="15"/>
  <c r="AA199" i="15"/>
  <c r="Z199" i="15"/>
  <c r="Y199" i="15"/>
  <c r="Q199" i="15"/>
  <c r="X199" i="15" s="1"/>
  <c r="J199" i="15"/>
  <c r="C199" i="15"/>
  <c r="AK198" i="15"/>
  <c r="AJ198" i="15"/>
  <c r="AI198" i="15"/>
  <c r="AH198" i="15"/>
  <c r="AG198" i="15"/>
  <c r="AF198" i="15"/>
  <c r="AD198" i="15"/>
  <c r="AC198" i="15"/>
  <c r="AB198" i="15"/>
  <c r="AA198" i="15"/>
  <c r="Z198" i="15"/>
  <c r="Y198" i="15"/>
  <c r="X198" i="15"/>
  <c r="Q198" i="15"/>
  <c r="J198" i="15"/>
  <c r="AE198" i="15" s="1"/>
  <c r="C198" i="15"/>
  <c r="AK197" i="15"/>
  <c r="AJ197" i="15"/>
  <c r="AI197" i="15"/>
  <c r="AH197" i="15"/>
  <c r="AG197" i="15"/>
  <c r="AF197" i="15"/>
  <c r="AE197" i="15"/>
  <c r="AD197" i="15"/>
  <c r="AC197" i="15"/>
  <c r="AB197" i="15"/>
  <c r="AA197" i="15"/>
  <c r="Z197" i="15"/>
  <c r="Y197" i="15"/>
  <c r="Q197" i="15"/>
  <c r="X197" i="15" s="1"/>
  <c r="J197" i="15"/>
  <c r="C197" i="15"/>
  <c r="AK196" i="15"/>
  <c r="AJ196" i="15"/>
  <c r="AI196" i="15"/>
  <c r="AH196" i="15"/>
  <c r="AG196" i="15"/>
  <c r="AF196" i="15"/>
  <c r="AD196" i="15"/>
  <c r="AC196" i="15"/>
  <c r="AB196" i="15"/>
  <c r="AA196" i="15"/>
  <c r="Z196" i="15"/>
  <c r="Y196" i="15"/>
  <c r="Q196" i="15"/>
  <c r="J196" i="15"/>
  <c r="C196" i="15"/>
  <c r="AK195" i="15"/>
  <c r="AI195" i="15"/>
  <c r="AG195" i="15"/>
  <c r="AA195" i="15"/>
  <c r="W195" i="15"/>
  <c r="V195" i="15"/>
  <c r="U195" i="15"/>
  <c r="AB195" i="15" s="1"/>
  <c r="T195" i="15"/>
  <c r="S195" i="15"/>
  <c r="R195" i="15"/>
  <c r="P195" i="15"/>
  <c r="O195" i="15"/>
  <c r="N195" i="15"/>
  <c r="M195" i="15"/>
  <c r="AH195" i="15" s="1"/>
  <c r="L195" i="15"/>
  <c r="K195" i="15"/>
  <c r="I195" i="15"/>
  <c r="H195" i="15"/>
  <c r="G195" i="15"/>
  <c r="G193" i="15" s="1"/>
  <c r="F195" i="15"/>
  <c r="E195" i="15"/>
  <c r="D195" i="15"/>
  <c r="C195" i="15"/>
  <c r="AJ194" i="15"/>
  <c r="AH194" i="15"/>
  <c r="AD194" i="15"/>
  <c r="Z194" i="15"/>
  <c r="W194" i="15"/>
  <c r="V194" i="15"/>
  <c r="U194" i="15"/>
  <c r="T194" i="15"/>
  <c r="T193" i="15" s="1"/>
  <c r="S194" i="15"/>
  <c r="R194" i="15"/>
  <c r="P194" i="15"/>
  <c r="AK194" i="15" s="1"/>
  <c r="O194" i="15"/>
  <c r="N194" i="15"/>
  <c r="M194" i="15"/>
  <c r="L194" i="15"/>
  <c r="AG194" i="15" s="1"/>
  <c r="K194" i="15"/>
  <c r="J194" i="15"/>
  <c r="I194" i="15"/>
  <c r="H194" i="15"/>
  <c r="H193" i="15" s="1"/>
  <c r="G194" i="15"/>
  <c r="F194" i="15"/>
  <c r="F193" i="15" s="1"/>
  <c r="E194" i="15"/>
  <c r="D194" i="15"/>
  <c r="D193" i="15" s="1"/>
  <c r="U193" i="15"/>
  <c r="M193" i="15"/>
  <c r="AH193" i="15" s="1"/>
  <c r="I193" i="15"/>
  <c r="E193" i="15"/>
  <c r="X192" i="15"/>
  <c r="AK191" i="15"/>
  <c r="AJ191" i="15"/>
  <c r="AI191" i="15"/>
  <c r="AH191" i="15"/>
  <c r="AG191" i="15"/>
  <c r="AF191" i="15"/>
  <c r="AE191" i="15"/>
  <c r="AD191" i="15"/>
  <c r="AC191" i="15"/>
  <c r="AB191" i="15"/>
  <c r="AA191" i="15"/>
  <c r="Z191" i="15"/>
  <c r="Y191" i="15"/>
  <c r="Q191" i="15"/>
  <c r="X191" i="15" s="1"/>
  <c r="J191" i="15"/>
  <c r="C191" i="15"/>
  <c r="AK190" i="15"/>
  <c r="AJ190" i="15"/>
  <c r="AI190" i="15"/>
  <c r="AH190" i="15"/>
  <c r="AG190" i="15"/>
  <c r="AF190" i="15"/>
  <c r="AD190" i="15"/>
  <c r="AC190" i="15"/>
  <c r="AB190" i="15"/>
  <c r="AA190" i="15"/>
  <c r="Z190" i="15"/>
  <c r="Y190" i="15"/>
  <c r="Q190" i="15"/>
  <c r="J190" i="15"/>
  <c r="C190" i="15"/>
  <c r="AK189" i="15"/>
  <c r="AJ189" i="15"/>
  <c r="AI189" i="15"/>
  <c r="AH189" i="15"/>
  <c r="AG189" i="15"/>
  <c r="AF189" i="15"/>
  <c r="AE189" i="15"/>
  <c r="AD189" i="15"/>
  <c r="AC189" i="15"/>
  <c r="AB189" i="15"/>
  <c r="AA189" i="15"/>
  <c r="Z189" i="15"/>
  <c r="Y189" i="15"/>
  <c r="Q189" i="15"/>
  <c r="X189" i="15" s="1"/>
  <c r="J189" i="15"/>
  <c r="C189" i="15"/>
  <c r="AK188" i="15"/>
  <c r="AJ188" i="15"/>
  <c r="AI188" i="15"/>
  <c r="AH188" i="15"/>
  <c r="AG188" i="15"/>
  <c r="AF188" i="15"/>
  <c r="AD188" i="15"/>
  <c r="AC188" i="15"/>
  <c r="AB188" i="15"/>
  <c r="AA188" i="15"/>
  <c r="Z188" i="15"/>
  <c r="Y188" i="15"/>
  <c r="X188" i="15"/>
  <c r="Q188" i="15"/>
  <c r="J188" i="15"/>
  <c r="AE188" i="15" s="1"/>
  <c r="C188" i="15"/>
  <c r="AK187" i="15"/>
  <c r="AJ187" i="15"/>
  <c r="AI187" i="15"/>
  <c r="AH187" i="15"/>
  <c r="AG187" i="15"/>
  <c r="AF187" i="15"/>
  <c r="AE187" i="15"/>
  <c r="AD187" i="15"/>
  <c r="AC187" i="15"/>
  <c r="AB187" i="15"/>
  <c r="AA187" i="15"/>
  <c r="Z187" i="15"/>
  <c r="Y187" i="15"/>
  <c r="Q187" i="15"/>
  <c r="X187" i="15" s="1"/>
  <c r="J187" i="15"/>
  <c r="C187" i="15"/>
  <c r="AK186" i="15"/>
  <c r="AJ186" i="15"/>
  <c r="AI186" i="15"/>
  <c r="AH186" i="15"/>
  <c r="AG186" i="15"/>
  <c r="AF186" i="15"/>
  <c r="AD186" i="15"/>
  <c r="AC186" i="15"/>
  <c r="AB186" i="15"/>
  <c r="AA186" i="15"/>
  <c r="Z186" i="15"/>
  <c r="Y186" i="15"/>
  <c r="Q186" i="15"/>
  <c r="J186" i="15"/>
  <c r="C186" i="15"/>
  <c r="AK185" i="15"/>
  <c r="AJ185" i="15"/>
  <c r="AI185" i="15"/>
  <c r="AH185" i="15"/>
  <c r="AG185" i="15"/>
  <c r="AF185" i="15"/>
  <c r="AE185" i="15"/>
  <c r="AD185" i="15"/>
  <c r="AC185" i="15"/>
  <c r="AB185" i="15"/>
  <c r="AA185" i="15"/>
  <c r="Z185" i="15"/>
  <c r="Y185" i="15"/>
  <c r="Q185" i="15"/>
  <c r="X185" i="15" s="1"/>
  <c r="J185" i="15"/>
  <c r="C185" i="15"/>
  <c r="AK184" i="15"/>
  <c r="AJ184" i="15"/>
  <c r="AI184" i="15"/>
  <c r="AH184" i="15"/>
  <c r="AG184" i="15"/>
  <c r="AF184" i="15"/>
  <c r="AD184" i="15"/>
  <c r="AC184" i="15"/>
  <c r="AB184" i="15"/>
  <c r="AA184" i="15"/>
  <c r="Z184" i="15"/>
  <c r="Y184" i="15"/>
  <c r="X184" i="15"/>
  <c r="Q184" i="15"/>
  <c r="J184" i="15"/>
  <c r="AE184" i="15" s="1"/>
  <c r="C184" i="15"/>
  <c r="AK183" i="15"/>
  <c r="AJ183" i="15"/>
  <c r="AI183" i="15"/>
  <c r="AH183" i="15"/>
  <c r="AG183" i="15"/>
  <c r="AF183" i="15"/>
  <c r="AE183" i="15"/>
  <c r="AD183" i="15"/>
  <c r="AC183" i="15"/>
  <c r="AB183" i="15"/>
  <c r="AA183" i="15"/>
  <c r="Z183" i="15"/>
  <c r="Y183" i="15"/>
  <c r="Q183" i="15"/>
  <c r="X183" i="15" s="1"/>
  <c r="J183" i="15"/>
  <c r="C183" i="15"/>
  <c r="AK182" i="15"/>
  <c r="AJ182" i="15"/>
  <c r="AI182" i="15"/>
  <c r="AH182" i="15"/>
  <c r="AG182" i="15"/>
  <c r="AF182" i="15"/>
  <c r="AD182" i="15"/>
  <c r="AC182" i="15"/>
  <c r="AB182" i="15"/>
  <c r="AA182" i="15"/>
  <c r="Z182" i="15"/>
  <c r="Y182" i="15"/>
  <c r="Q182" i="15"/>
  <c r="J182" i="15"/>
  <c r="C182" i="15"/>
  <c r="AK181" i="15"/>
  <c r="AJ181" i="15"/>
  <c r="AI181" i="15"/>
  <c r="AH181" i="15"/>
  <c r="AG181" i="15"/>
  <c r="AF181" i="15"/>
  <c r="AE181" i="15"/>
  <c r="AD181" i="15"/>
  <c r="AC181" i="15"/>
  <c r="AB181" i="15"/>
  <c r="AA181" i="15"/>
  <c r="Z181" i="15"/>
  <c r="Y181" i="15"/>
  <c r="Q181" i="15"/>
  <c r="X181" i="15" s="1"/>
  <c r="J181" i="15"/>
  <c r="C181" i="15"/>
  <c r="AK180" i="15"/>
  <c r="AJ180" i="15"/>
  <c r="AI180" i="15"/>
  <c r="AH180" i="15"/>
  <c r="AG180" i="15"/>
  <c r="AF180" i="15"/>
  <c r="AD180" i="15"/>
  <c r="AC180" i="15"/>
  <c r="AB180" i="15"/>
  <c r="AA180" i="15"/>
  <c r="Z180" i="15"/>
  <c r="Y180" i="15"/>
  <c r="X180" i="15"/>
  <c r="Q180" i="15"/>
  <c r="J180" i="15"/>
  <c r="AE180" i="15" s="1"/>
  <c r="C180" i="15"/>
  <c r="AK179" i="15"/>
  <c r="AJ179" i="15"/>
  <c r="AI179" i="15"/>
  <c r="AH179" i="15"/>
  <c r="AG179" i="15"/>
  <c r="AF179" i="15"/>
  <c r="AE179" i="15"/>
  <c r="AD179" i="15"/>
  <c r="AC179" i="15"/>
  <c r="AB179" i="15"/>
  <c r="AA179" i="15"/>
  <c r="Z179" i="15"/>
  <c r="Y179" i="15"/>
  <c r="Q179" i="15"/>
  <c r="X179" i="15" s="1"/>
  <c r="J179" i="15"/>
  <c r="C179" i="15"/>
  <c r="AK178" i="15"/>
  <c r="AJ178" i="15"/>
  <c r="AI178" i="15"/>
  <c r="AH178" i="15"/>
  <c r="AG178" i="15"/>
  <c r="AF178" i="15"/>
  <c r="AD178" i="15"/>
  <c r="AC178" i="15"/>
  <c r="AB178" i="15"/>
  <c r="AA178" i="15"/>
  <c r="Z178" i="15"/>
  <c r="Y178" i="15"/>
  <c r="Q178" i="15"/>
  <c r="J178" i="15"/>
  <c r="C178" i="15"/>
  <c r="AK177" i="15"/>
  <c r="AJ177" i="15"/>
  <c r="AI177" i="15"/>
  <c r="AH177" i="15"/>
  <c r="AG177" i="15"/>
  <c r="AF177" i="15"/>
  <c r="AE177" i="15"/>
  <c r="AD177" i="15"/>
  <c r="AC177" i="15"/>
  <c r="AB177" i="15"/>
  <c r="AA177" i="15"/>
  <c r="Z177" i="15"/>
  <c r="Y177" i="15"/>
  <c r="Q177" i="15"/>
  <c r="X177" i="15" s="1"/>
  <c r="J177" i="15"/>
  <c r="C177" i="15"/>
  <c r="AK176" i="15"/>
  <c r="AJ176" i="15"/>
  <c r="AI176" i="15"/>
  <c r="AH176" i="15"/>
  <c r="AG176" i="15"/>
  <c r="AF176" i="15"/>
  <c r="AD176" i="15"/>
  <c r="AC176" i="15"/>
  <c r="AB176" i="15"/>
  <c r="AA176" i="15"/>
  <c r="Z176" i="15"/>
  <c r="Y176" i="15"/>
  <c r="X176" i="15"/>
  <c r="Q176" i="15"/>
  <c r="J176" i="15"/>
  <c r="AE176" i="15" s="1"/>
  <c r="C176" i="15"/>
  <c r="AK175" i="15"/>
  <c r="AJ175" i="15"/>
  <c r="AI175" i="15"/>
  <c r="AH175" i="15"/>
  <c r="AG175" i="15"/>
  <c r="AF175" i="15"/>
  <c r="AE175" i="15"/>
  <c r="AD175" i="15"/>
  <c r="AC175" i="15"/>
  <c r="AB175" i="15"/>
  <c r="AA175" i="15"/>
  <c r="Z175" i="15"/>
  <c r="Y175" i="15"/>
  <c r="Q175" i="15"/>
  <c r="X175" i="15" s="1"/>
  <c r="J175" i="15"/>
  <c r="C175" i="15"/>
  <c r="AK174" i="15"/>
  <c r="AJ174" i="15"/>
  <c r="AI174" i="15"/>
  <c r="AH174" i="15"/>
  <c r="AG174" i="15"/>
  <c r="AF174" i="15"/>
  <c r="AD174" i="15"/>
  <c r="AC174" i="15"/>
  <c r="AB174" i="15"/>
  <c r="AA174" i="15"/>
  <c r="Z174" i="15"/>
  <c r="Y174" i="15"/>
  <c r="Q174" i="15"/>
  <c r="J174" i="15"/>
  <c r="C174" i="15"/>
  <c r="AK173" i="15"/>
  <c r="AJ173" i="15"/>
  <c r="AI173" i="15"/>
  <c r="AH173" i="15"/>
  <c r="AG173" i="15"/>
  <c r="AF173" i="15"/>
  <c r="AE173" i="15"/>
  <c r="AD173" i="15"/>
  <c r="AC173" i="15"/>
  <c r="AB173" i="15"/>
  <c r="AA173" i="15"/>
  <c r="Z173" i="15"/>
  <c r="Y173" i="15"/>
  <c r="Q173" i="15"/>
  <c r="X173" i="15" s="1"/>
  <c r="J173" i="15"/>
  <c r="C173" i="15"/>
  <c r="AK172" i="15"/>
  <c r="AJ172" i="15"/>
  <c r="AI172" i="15"/>
  <c r="AH172" i="15"/>
  <c r="AG172" i="15"/>
  <c r="AF172" i="15"/>
  <c r="AD172" i="15"/>
  <c r="AC172" i="15"/>
  <c r="AB172" i="15"/>
  <c r="AA172" i="15"/>
  <c r="Z172" i="15"/>
  <c r="Y172" i="15"/>
  <c r="X172" i="15"/>
  <c r="Q172" i="15"/>
  <c r="J172" i="15"/>
  <c r="AE172" i="15" s="1"/>
  <c r="C172" i="15"/>
  <c r="AK171" i="15"/>
  <c r="AJ171" i="15"/>
  <c r="AI171" i="15"/>
  <c r="AH171" i="15"/>
  <c r="AG171" i="15"/>
  <c r="AF171" i="15"/>
  <c r="AE171" i="15"/>
  <c r="AD171" i="15"/>
  <c r="AC171" i="15"/>
  <c r="AB171" i="15"/>
  <c r="AA171" i="15"/>
  <c r="Z171" i="15"/>
  <c r="Y171" i="15"/>
  <c r="Q171" i="15"/>
  <c r="X171" i="15" s="1"/>
  <c r="J171" i="15"/>
  <c r="C171" i="15"/>
  <c r="AK170" i="15"/>
  <c r="AJ170" i="15"/>
  <c r="AI170" i="15"/>
  <c r="AH170" i="15"/>
  <c r="AG170" i="15"/>
  <c r="AF170" i="15"/>
  <c r="AD170" i="15"/>
  <c r="AC170" i="15"/>
  <c r="AB170" i="15"/>
  <c r="AA170" i="15"/>
  <c r="Z170" i="15"/>
  <c r="Y170" i="15"/>
  <c r="Q170" i="15"/>
  <c r="J170" i="15"/>
  <c r="C170" i="15"/>
  <c r="AK169" i="15"/>
  <c r="AJ169" i="15"/>
  <c r="AI169" i="15"/>
  <c r="AH169" i="15"/>
  <c r="AG169" i="15"/>
  <c r="AF169" i="15"/>
  <c r="AE169" i="15"/>
  <c r="AD169" i="15"/>
  <c r="AC169" i="15"/>
  <c r="AB169" i="15"/>
  <c r="AA169" i="15"/>
  <c r="Z169" i="15"/>
  <c r="Y169" i="15"/>
  <c r="Q169" i="15"/>
  <c r="X169" i="15" s="1"/>
  <c r="J169" i="15"/>
  <c r="C169" i="15"/>
  <c r="AK168" i="15"/>
  <c r="AJ168" i="15"/>
  <c r="AI168" i="15"/>
  <c r="AH168" i="15"/>
  <c r="AG168" i="15"/>
  <c r="AF168" i="15"/>
  <c r="AD168" i="15"/>
  <c r="AC168" i="15"/>
  <c r="AB168" i="15"/>
  <c r="AA168" i="15"/>
  <c r="Z168" i="15"/>
  <c r="Y168" i="15"/>
  <c r="X168" i="15"/>
  <c r="Q168" i="15"/>
  <c r="J168" i="15"/>
  <c r="AE168" i="15" s="1"/>
  <c r="C168" i="15"/>
  <c r="AK167" i="15"/>
  <c r="AJ167" i="15"/>
  <c r="AI167" i="15"/>
  <c r="AH167" i="15"/>
  <c r="AG167" i="15"/>
  <c r="AF167" i="15"/>
  <c r="AD167" i="15"/>
  <c r="AC167" i="15"/>
  <c r="AB167" i="15"/>
  <c r="AA167" i="15"/>
  <c r="Z167" i="15"/>
  <c r="Y167" i="15"/>
  <c r="Q167" i="15"/>
  <c r="X167" i="15" s="1"/>
  <c r="J167" i="15"/>
  <c r="C167" i="15"/>
  <c r="AK166" i="15"/>
  <c r="AJ166" i="15"/>
  <c r="AI166" i="15"/>
  <c r="AH166" i="15"/>
  <c r="AG166" i="15"/>
  <c r="AF166" i="15"/>
  <c r="AD166" i="15"/>
  <c r="AC166" i="15"/>
  <c r="AB166" i="15"/>
  <c r="AA166" i="15"/>
  <c r="Z166" i="15"/>
  <c r="Y166" i="15"/>
  <c r="Q166" i="15"/>
  <c r="J166" i="15"/>
  <c r="C166" i="15"/>
  <c r="AK165" i="15"/>
  <c r="AJ165" i="15"/>
  <c r="AI165" i="15"/>
  <c r="AH165" i="15"/>
  <c r="AG165" i="15"/>
  <c r="AF165" i="15"/>
  <c r="AE165" i="15"/>
  <c r="AD165" i="15"/>
  <c r="AC165" i="15"/>
  <c r="AB165" i="15"/>
  <c r="AA165" i="15"/>
  <c r="Z165" i="15"/>
  <c r="Y165" i="15"/>
  <c r="Q165" i="15"/>
  <c r="X165" i="15" s="1"/>
  <c r="J165" i="15"/>
  <c r="C165" i="15"/>
  <c r="AK164" i="15"/>
  <c r="AJ164" i="15"/>
  <c r="AI164" i="15"/>
  <c r="AH164" i="15"/>
  <c r="AG164" i="15"/>
  <c r="AF164" i="15"/>
  <c r="AD164" i="15"/>
  <c r="AC164" i="15"/>
  <c r="AB164" i="15"/>
  <c r="AA164" i="15"/>
  <c r="Z164" i="15"/>
  <c r="Y164" i="15"/>
  <c r="X164" i="15"/>
  <c r="Q164" i="15"/>
  <c r="J164" i="15"/>
  <c r="AE164" i="15" s="1"/>
  <c r="C164" i="15"/>
  <c r="AK163" i="15"/>
  <c r="AI163" i="15"/>
  <c r="AG163" i="15"/>
  <c r="AC163" i="15"/>
  <c r="Y163" i="15"/>
  <c r="W163" i="15"/>
  <c r="AD163" i="15" s="1"/>
  <c r="V163" i="15"/>
  <c r="U163" i="15"/>
  <c r="T163" i="15"/>
  <c r="S163" i="15"/>
  <c r="Z163" i="15" s="1"/>
  <c r="R163" i="15"/>
  <c r="Q163" i="15"/>
  <c r="P163" i="15"/>
  <c r="O163" i="15"/>
  <c r="AJ163" i="15" s="1"/>
  <c r="N163" i="15"/>
  <c r="M163" i="15"/>
  <c r="L163" i="15"/>
  <c r="K163" i="15"/>
  <c r="AF163" i="15" s="1"/>
  <c r="I163" i="15"/>
  <c r="I161" i="15" s="1"/>
  <c r="H163" i="15"/>
  <c r="G163" i="15"/>
  <c r="F163" i="15"/>
  <c r="E163" i="15"/>
  <c r="D163" i="15"/>
  <c r="AJ162" i="15"/>
  <c r="AH162" i="15"/>
  <c r="AF162" i="15"/>
  <c r="AB162" i="15"/>
  <c r="W162" i="15"/>
  <c r="V162" i="15"/>
  <c r="V161" i="15" s="1"/>
  <c r="AC161" i="15" s="1"/>
  <c r="U162" i="15"/>
  <c r="T162" i="15"/>
  <c r="S162" i="15"/>
  <c r="R162" i="15"/>
  <c r="R161" i="15" s="1"/>
  <c r="P162" i="15"/>
  <c r="O162" i="15"/>
  <c r="N162" i="15"/>
  <c r="AI162" i="15" s="1"/>
  <c r="M162" i="15"/>
  <c r="L162" i="15"/>
  <c r="K162" i="15"/>
  <c r="I162" i="15"/>
  <c r="H162" i="15"/>
  <c r="H161" i="15" s="1"/>
  <c r="G162" i="15"/>
  <c r="F162" i="15"/>
  <c r="F161" i="15" s="1"/>
  <c r="E162" i="15"/>
  <c r="D162" i="15"/>
  <c r="W161" i="15"/>
  <c r="S161" i="15"/>
  <c r="O161" i="15"/>
  <c r="K161" i="15"/>
  <c r="G161" i="15"/>
  <c r="X160" i="15"/>
  <c r="AK159" i="15"/>
  <c r="AJ159" i="15"/>
  <c r="AI159" i="15"/>
  <c r="AH159" i="15"/>
  <c r="AG159" i="15"/>
  <c r="AF159" i="15"/>
  <c r="AE159" i="15"/>
  <c r="AD159" i="15"/>
  <c r="AC159" i="15"/>
  <c r="AB159" i="15"/>
  <c r="AA159" i="15"/>
  <c r="Z159" i="15"/>
  <c r="Y159" i="15"/>
  <c r="Q159" i="15"/>
  <c r="X159" i="15" s="1"/>
  <c r="J159" i="15"/>
  <c r="C159" i="15"/>
  <c r="AK158" i="15"/>
  <c r="AJ158" i="15"/>
  <c r="AI158" i="15"/>
  <c r="AH158" i="15"/>
  <c r="AG158" i="15"/>
  <c r="AF158" i="15"/>
  <c r="AD158" i="15"/>
  <c r="AC158" i="15"/>
  <c r="AB158" i="15"/>
  <c r="AA158" i="15"/>
  <c r="Z158" i="15"/>
  <c r="Y158" i="15"/>
  <c r="X158" i="15"/>
  <c r="Q158" i="15"/>
  <c r="J158" i="15"/>
  <c r="AE158" i="15" s="1"/>
  <c r="C158" i="15"/>
  <c r="AK157" i="15"/>
  <c r="AJ157" i="15"/>
  <c r="AI157" i="15"/>
  <c r="AH157" i="15"/>
  <c r="AG157" i="15"/>
  <c r="AF157" i="15"/>
  <c r="AE157" i="15"/>
  <c r="AD157" i="15"/>
  <c r="AC157" i="15"/>
  <c r="AB157" i="15"/>
  <c r="AA157" i="15"/>
  <c r="Z157" i="15"/>
  <c r="Y157" i="15"/>
  <c r="Q157" i="15"/>
  <c r="X157" i="15" s="1"/>
  <c r="J157" i="15"/>
  <c r="C157" i="15"/>
  <c r="AK156" i="15"/>
  <c r="AJ156" i="15"/>
  <c r="AI156" i="15"/>
  <c r="AH156" i="15"/>
  <c r="AG156" i="15"/>
  <c r="AF156" i="15"/>
  <c r="AD156" i="15"/>
  <c r="AC156" i="15"/>
  <c r="AB156" i="15"/>
  <c r="AA156" i="15"/>
  <c r="Z156" i="15"/>
  <c r="Y156" i="15"/>
  <c r="Q156" i="15"/>
  <c r="J156" i="15"/>
  <c r="C156" i="15"/>
  <c r="AK155" i="15"/>
  <c r="AJ155" i="15"/>
  <c r="AI155" i="15"/>
  <c r="AH155" i="15"/>
  <c r="AG155" i="15"/>
  <c r="AF155" i="15"/>
  <c r="AE155" i="15"/>
  <c r="AD155" i="15"/>
  <c r="AC155" i="15"/>
  <c r="AB155" i="15"/>
  <c r="AA155" i="15"/>
  <c r="Z155" i="15"/>
  <c r="Y155" i="15"/>
  <c r="Q155" i="15"/>
  <c r="X155" i="15" s="1"/>
  <c r="J155" i="15"/>
  <c r="C155" i="15"/>
  <c r="AK154" i="15"/>
  <c r="AJ154" i="15"/>
  <c r="AI154" i="15"/>
  <c r="AH154" i="15"/>
  <c r="AG154" i="15"/>
  <c r="AF154" i="15"/>
  <c r="AD154" i="15"/>
  <c r="AC154" i="15"/>
  <c r="AB154" i="15"/>
  <c r="AA154" i="15"/>
  <c r="Z154" i="15"/>
  <c r="Y154" i="15"/>
  <c r="X154" i="15"/>
  <c r="Q154" i="15"/>
  <c r="J154" i="15"/>
  <c r="AE154" i="15" s="1"/>
  <c r="C154" i="15"/>
  <c r="AK153" i="15"/>
  <c r="AJ153" i="15"/>
  <c r="AI153" i="15"/>
  <c r="AH153" i="15"/>
  <c r="AG153" i="15"/>
  <c r="AF153" i="15"/>
  <c r="AE153" i="15"/>
  <c r="AD153" i="15"/>
  <c r="AC153" i="15"/>
  <c r="AB153" i="15"/>
  <c r="AA153" i="15"/>
  <c r="Z153" i="15"/>
  <c r="Y153" i="15"/>
  <c r="Q153" i="15"/>
  <c r="X153" i="15" s="1"/>
  <c r="J153" i="15"/>
  <c r="C153" i="15"/>
  <c r="AK152" i="15"/>
  <c r="AJ152" i="15"/>
  <c r="AI152" i="15"/>
  <c r="AH152" i="15"/>
  <c r="AG152" i="15"/>
  <c r="AF152" i="15"/>
  <c r="AD152" i="15"/>
  <c r="AC152" i="15"/>
  <c r="AB152" i="15"/>
  <c r="AA152" i="15"/>
  <c r="Z152" i="15"/>
  <c r="Y152" i="15"/>
  <c r="Q152" i="15"/>
  <c r="J152" i="15"/>
  <c r="C152" i="15"/>
  <c r="AK151" i="15"/>
  <c r="AJ151" i="15"/>
  <c r="AI151" i="15"/>
  <c r="AH151" i="15"/>
  <c r="AG151" i="15"/>
  <c r="AF151" i="15"/>
  <c r="AE151" i="15"/>
  <c r="AD151" i="15"/>
  <c r="AC151" i="15"/>
  <c r="AB151" i="15"/>
  <c r="AA151" i="15"/>
  <c r="Z151" i="15"/>
  <c r="Y151" i="15"/>
  <c r="Q151" i="15"/>
  <c r="X151" i="15" s="1"/>
  <c r="J151" i="15"/>
  <c r="C151" i="15"/>
  <c r="AK150" i="15"/>
  <c r="AJ150" i="15"/>
  <c r="AI150" i="15"/>
  <c r="AH150" i="15"/>
  <c r="AG150" i="15"/>
  <c r="AF150" i="15"/>
  <c r="AD150" i="15"/>
  <c r="AC150" i="15"/>
  <c r="AB150" i="15"/>
  <c r="AA150" i="15"/>
  <c r="Z150" i="15"/>
  <c r="Y150" i="15"/>
  <c r="X150" i="15"/>
  <c r="Q150" i="15"/>
  <c r="J150" i="15"/>
  <c r="AE150" i="15" s="1"/>
  <c r="C150" i="15"/>
  <c r="AK149" i="15"/>
  <c r="AJ149" i="15"/>
  <c r="AI149" i="15"/>
  <c r="AH149" i="15"/>
  <c r="AG149" i="15"/>
  <c r="AF149" i="15"/>
  <c r="AE149" i="15"/>
  <c r="AD149" i="15"/>
  <c r="AC149" i="15"/>
  <c r="AB149" i="15"/>
  <c r="AA149" i="15"/>
  <c r="Z149" i="15"/>
  <c r="Y149" i="15"/>
  <c r="Q149" i="15"/>
  <c r="X149" i="15" s="1"/>
  <c r="J149" i="15"/>
  <c r="C149" i="15"/>
  <c r="AK148" i="15"/>
  <c r="AJ148" i="15"/>
  <c r="AI148" i="15"/>
  <c r="AH148" i="15"/>
  <c r="AG148" i="15"/>
  <c r="AF148" i="15"/>
  <c r="AD148" i="15"/>
  <c r="AC148" i="15"/>
  <c r="AB148" i="15"/>
  <c r="AA148" i="15"/>
  <c r="Z148" i="15"/>
  <c r="Y148" i="15"/>
  <c r="Q148" i="15"/>
  <c r="J148" i="15"/>
  <c r="C148" i="15"/>
  <c r="AK147" i="15"/>
  <c r="AJ147" i="15"/>
  <c r="AI147" i="15"/>
  <c r="AH147" i="15"/>
  <c r="AG147" i="15"/>
  <c r="AF147" i="15"/>
  <c r="AE147" i="15"/>
  <c r="AD147" i="15"/>
  <c r="AC147" i="15"/>
  <c r="AB147" i="15"/>
  <c r="AA147" i="15"/>
  <c r="Z147" i="15"/>
  <c r="Y147" i="15"/>
  <c r="Q147" i="15"/>
  <c r="X147" i="15" s="1"/>
  <c r="J147" i="15"/>
  <c r="C147" i="15"/>
  <c r="AK146" i="15"/>
  <c r="AJ146" i="15"/>
  <c r="AI146" i="15"/>
  <c r="AH146" i="15"/>
  <c r="AG146" i="15"/>
  <c r="AF146" i="15"/>
  <c r="AD146" i="15"/>
  <c r="AC146" i="15"/>
  <c r="AB146" i="15"/>
  <c r="AA146" i="15"/>
  <c r="Z146" i="15"/>
  <c r="Y146" i="15"/>
  <c r="X146" i="15"/>
  <c r="Q146" i="15"/>
  <c r="J146" i="15"/>
  <c r="AE146" i="15" s="1"/>
  <c r="C146" i="15"/>
  <c r="AK145" i="15"/>
  <c r="AJ145" i="15"/>
  <c r="AI145" i="15"/>
  <c r="AH145" i="15"/>
  <c r="AG145" i="15"/>
  <c r="AF145" i="15"/>
  <c r="AE145" i="15"/>
  <c r="AD145" i="15"/>
  <c r="AC145" i="15"/>
  <c r="AB145" i="15"/>
  <c r="AA145" i="15"/>
  <c r="Z145" i="15"/>
  <c r="Y145" i="15"/>
  <c r="Q145" i="15"/>
  <c r="X145" i="15" s="1"/>
  <c r="J145" i="15"/>
  <c r="C145" i="15"/>
  <c r="AK144" i="15"/>
  <c r="AJ144" i="15"/>
  <c r="AI144" i="15"/>
  <c r="AH144" i="15"/>
  <c r="AG144" i="15"/>
  <c r="AF144" i="15"/>
  <c r="AD144" i="15"/>
  <c r="AC144" i="15"/>
  <c r="AB144" i="15"/>
  <c r="AA144" i="15"/>
  <c r="Z144" i="15"/>
  <c r="Y144" i="15"/>
  <c r="Q144" i="15"/>
  <c r="J144" i="15"/>
  <c r="C144" i="15"/>
  <c r="AK143" i="15"/>
  <c r="AJ143" i="15"/>
  <c r="AI143" i="15"/>
  <c r="AH143" i="15"/>
  <c r="AG143" i="15"/>
  <c r="AF143" i="15"/>
  <c r="AE143" i="15"/>
  <c r="AD143" i="15"/>
  <c r="AC143" i="15"/>
  <c r="AB143" i="15"/>
  <c r="AA143" i="15"/>
  <c r="Z143" i="15"/>
  <c r="Y143" i="15"/>
  <c r="Q143" i="15"/>
  <c r="X143" i="15" s="1"/>
  <c r="J143" i="15"/>
  <c r="C143" i="15"/>
  <c r="AK142" i="15"/>
  <c r="AJ142" i="15"/>
  <c r="AI142" i="15"/>
  <c r="AH142" i="15"/>
  <c r="AG142" i="15"/>
  <c r="AF142" i="15"/>
  <c r="AD142" i="15"/>
  <c r="AC142" i="15"/>
  <c r="AB142" i="15"/>
  <c r="AA142" i="15"/>
  <c r="Z142" i="15"/>
  <c r="Y142" i="15"/>
  <c r="X142" i="15"/>
  <c r="Q142" i="15"/>
  <c r="J142" i="15"/>
  <c r="AE142" i="15" s="1"/>
  <c r="C142" i="15"/>
  <c r="AK141" i="15"/>
  <c r="AJ141" i="15"/>
  <c r="AI141" i="15"/>
  <c r="AH141" i="15"/>
  <c r="AG141" i="15"/>
  <c r="AF141" i="15"/>
  <c r="AE141" i="15"/>
  <c r="AD141" i="15"/>
  <c r="AC141" i="15"/>
  <c r="AB141" i="15"/>
  <c r="AA141" i="15"/>
  <c r="Z141" i="15"/>
  <c r="Y141" i="15"/>
  <c r="Q141" i="15"/>
  <c r="X141" i="15" s="1"/>
  <c r="J141" i="15"/>
  <c r="C141" i="15"/>
  <c r="AK140" i="15"/>
  <c r="AJ140" i="15"/>
  <c r="AI140" i="15"/>
  <c r="AH140" i="15"/>
  <c r="AG140" i="15"/>
  <c r="AF140" i="15"/>
  <c r="AD140" i="15"/>
  <c r="AC140" i="15"/>
  <c r="AB140" i="15"/>
  <c r="AA140" i="15"/>
  <c r="Z140" i="15"/>
  <c r="Y140" i="15"/>
  <c r="Q140" i="15"/>
  <c r="J140" i="15"/>
  <c r="C140" i="15"/>
  <c r="AK139" i="15"/>
  <c r="AJ139" i="15"/>
  <c r="AI139" i="15"/>
  <c r="AH139" i="15"/>
  <c r="AG139" i="15"/>
  <c r="AF139" i="15"/>
  <c r="AE139" i="15"/>
  <c r="AD139" i="15"/>
  <c r="AC139" i="15"/>
  <c r="AB139" i="15"/>
  <c r="AA139" i="15"/>
  <c r="Z139" i="15"/>
  <c r="Y139" i="15"/>
  <c r="Q139" i="15"/>
  <c r="X139" i="15" s="1"/>
  <c r="J139" i="15"/>
  <c r="C139" i="15"/>
  <c r="AK138" i="15"/>
  <c r="AJ138" i="15"/>
  <c r="AI138" i="15"/>
  <c r="AH138" i="15"/>
  <c r="AG138" i="15"/>
  <c r="AF138" i="15"/>
  <c r="AD138" i="15"/>
  <c r="AC138" i="15"/>
  <c r="AB138" i="15"/>
  <c r="AA138" i="15"/>
  <c r="Z138" i="15"/>
  <c r="Y138" i="15"/>
  <c r="X138" i="15"/>
  <c r="Q138" i="15"/>
  <c r="J138" i="15"/>
  <c r="AE138" i="15" s="1"/>
  <c r="C138" i="15"/>
  <c r="AK137" i="15"/>
  <c r="AJ137" i="15"/>
  <c r="AI137" i="15"/>
  <c r="AH137" i="15"/>
  <c r="AG137" i="15"/>
  <c r="AF137" i="15"/>
  <c r="AE137" i="15"/>
  <c r="AD137" i="15"/>
  <c r="AC137" i="15"/>
  <c r="AB137" i="15"/>
  <c r="AA137" i="15"/>
  <c r="Z137" i="15"/>
  <c r="Y137" i="15"/>
  <c r="Q137" i="15"/>
  <c r="X137" i="15" s="1"/>
  <c r="J137" i="15"/>
  <c r="C137" i="15"/>
  <c r="AK136" i="15"/>
  <c r="AJ136" i="15"/>
  <c r="AI136" i="15"/>
  <c r="AH136" i="15"/>
  <c r="AG136" i="15"/>
  <c r="AF136" i="15"/>
  <c r="AD136" i="15"/>
  <c r="AC136" i="15"/>
  <c r="AB136" i="15"/>
  <c r="AA136" i="15"/>
  <c r="Z136" i="15"/>
  <c r="Y136" i="15"/>
  <c r="Q136" i="15"/>
  <c r="J136" i="15"/>
  <c r="C136" i="15"/>
  <c r="AK135" i="15"/>
  <c r="AJ135" i="15"/>
  <c r="AI135" i="15"/>
  <c r="AH135" i="15"/>
  <c r="AG135" i="15"/>
  <c r="AF135" i="15"/>
  <c r="AE135" i="15"/>
  <c r="AD135" i="15"/>
  <c r="AC135" i="15"/>
  <c r="AB135" i="15"/>
  <c r="AA135" i="15"/>
  <c r="Z135" i="15"/>
  <c r="Y135" i="15"/>
  <c r="Q135" i="15"/>
  <c r="X135" i="15" s="1"/>
  <c r="J135" i="15"/>
  <c r="C135" i="15"/>
  <c r="AK134" i="15"/>
  <c r="AJ134" i="15"/>
  <c r="AI134" i="15"/>
  <c r="AH134" i="15"/>
  <c r="AG134" i="15"/>
  <c r="AF134" i="15"/>
  <c r="AD134" i="15"/>
  <c r="AC134" i="15"/>
  <c r="AB134" i="15"/>
  <c r="AA134" i="15"/>
  <c r="Z134" i="15"/>
  <c r="Y134" i="15"/>
  <c r="X134" i="15"/>
  <c r="Q134" i="15"/>
  <c r="J134" i="15"/>
  <c r="AE134" i="15" s="1"/>
  <c r="C134" i="15"/>
  <c r="AK133" i="15"/>
  <c r="AJ133" i="15"/>
  <c r="AI133" i="15"/>
  <c r="AH133" i="15"/>
  <c r="AG133" i="15"/>
  <c r="AF133" i="15"/>
  <c r="AE133" i="15"/>
  <c r="AD133" i="15"/>
  <c r="AC133" i="15"/>
  <c r="AB133" i="15"/>
  <c r="AA133" i="15"/>
  <c r="Z133" i="15"/>
  <c r="Y133" i="15"/>
  <c r="Q133" i="15"/>
  <c r="X133" i="15" s="1"/>
  <c r="J133" i="15"/>
  <c r="C133" i="15"/>
  <c r="AK132" i="15"/>
  <c r="AJ132" i="15"/>
  <c r="AI132" i="15"/>
  <c r="AH132" i="15"/>
  <c r="AG132" i="15"/>
  <c r="AF132" i="15"/>
  <c r="AD132" i="15"/>
  <c r="AC132" i="15"/>
  <c r="AB132" i="15"/>
  <c r="AA132" i="15"/>
  <c r="Z132" i="15"/>
  <c r="Y132" i="15"/>
  <c r="Q132" i="15"/>
  <c r="J132" i="15"/>
  <c r="C132" i="15"/>
  <c r="AK131" i="15"/>
  <c r="AJ131" i="15"/>
  <c r="AI131" i="15"/>
  <c r="AH131" i="15"/>
  <c r="AG131" i="15"/>
  <c r="AF131" i="15"/>
  <c r="AE131" i="15"/>
  <c r="AD131" i="15"/>
  <c r="AC131" i="15"/>
  <c r="AB131" i="15"/>
  <c r="AA131" i="15"/>
  <c r="Z131" i="15"/>
  <c r="Y131" i="15"/>
  <c r="Q131" i="15"/>
  <c r="X131" i="15" s="1"/>
  <c r="J131" i="15"/>
  <c r="C131" i="15"/>
  <c r="AK130" i="15"/>
  <c r="AJ130" i="15"/>
  <c r="AI130" i="15"/>
  <c r="AH130" i="15"/>
  <c r="AG130" i="15"/>
  <c r="AF130" i="15"/>
  <c r="AD130" i="15"/>
  <c r="AC130" i="15"/>
  <c r="AB130" i="15"/>
  <c r="AA130" i="15"/>
  <c r="Z130" i="15"/>
  <c r="Y130" i="15"/>
  <c r="X130" i="15"/>
  <c r="Q130" i="15"/>
  <c r="J130" i="15"/>
  <c r="AE130" i="15" s="1"/>
  <c r="C130" i="15"/>
  <c r="AK129" i="15"/>
  <c r="AJ129" i="15"/>
  <c r="AI129" i="15"/>
  <c r="AH129" i="15"/>
  <c r="AG129" i="15"/>
  <c r="AF129" i="15"/>
  <c r="AE129" i="15"/>
  <c r="AD129" i="15"/>
  <c r="AC129" i="15"/>
  <c r="AB129" i="15"/>
  <c r="AA129" i="15"/>
  <c r="Z129" i="15"/>
  <c r="Y129" i="15"/>
  <c r="Q129" i="15"/>
  <c r="X129" i="15" s="1"/>
  <c r="J129" i="15"/>
  <c r="C129" i="15"/>
  <c r="AK128" i="15"/>
  <c r="AJ128" i="15"/>
  <c r="AI128" i="15"/>
  <c r="AH128" i="15"/>
  <c r="AG128" i="15"/>
  <c r="AF128" i="15"/>
  <c r="AD128" i="15"/>
  <c r="AC128" i="15"/>
  <c r="AB128" i="15"/>
  <c r="AA128" i="15"/>
  <c r="Z128" i="15"/>
  <c r="Y128" i="15"/>
  <c r="Q128" i="15"/>
  <c r="J128" i="15"/>
  <c r="C128" i="15"/>
  <c r="AK127" i="15"/>
  <c r="AJ127" i="15"/>
  <c r="AI127" i="15"/>
  <c r="AH127" i="15"/>
  <c r="AG127" i="15"/>
  <c r="AF127" i="15"/>
  <c r="AE127" i="15"/>
  <c r="AD127" i="15"/>
  <c r="AC127" i="15"/>
  <c r="AB127" i="15"/>
  <c r="AA127" i="15"/>
  <c r="Z127" i="15"/>
  <c r="Y127" i="15"/>
  <c r="Q127" i="15"/>
  <c r="X127" i="15" s="1"/>
  <c r="J127" i="15"/>
  <c r="C127" i="15"/>
  <c r="AK126" i="15"/>
  <c r="AJ126" i="15"/>
  <c r="AI126" i="15"/>
  <c r="AH126" i="15"/>
  <c r="AG126" i="15"/>
  <c r="AF126" i="15"/>
  <c r="AD126" i="15"/>
  <c r="AC126" i="15"/>
  <c r="AB126" i="15"/>
  <c r="AA126" i="15"/>
  <c r="Z126" i="15"/>
  <c r="Y126" i="15"/>
  <c r="X126" i="15"/>
  <c r="Q126" i="15"/>
  <c r="J126" i="15"/>
  <c r="AE126" i="15" s="1"/>
  <c r="C126" i="15"/>
  <c r="AK125" i="15"/>
  <c r="AJ125" i="15"/>
  <c r="AI125" i="15"/>
  <c r="AH125" i="15"/>
  <c r="AG125" i="15"/>
  <c r="AF125" i="15"/>
  <c r="AE125" i="15"/>
  <c r="AD125" i="15"/>
  <c r="AC125" i="15"/>
  <c r="AB125" i="15"/>
  <c r="AA125" i="15"/>
  <c r="Z125" i="15"/>
  <c r="Y125" i="15"/>
  <c r="Q125" i="15"/>
  <c r="X125" i="15" s="1"/>
  <c r="J125" i="15"/>
  <c r="C125" i="15"/>
  <c r="AK124" i="15"/>
  <c r="AJ124" i="15"/>
  <c r="AI124" i="15"/>
  <c r="AH124" i="15"/>
  <c r="AG124" i="15"/>
  <c r="AF124" i="15"/>
  <c r="AD124" i="15"/>
  <c r="AC124" i="15"/>
  <c r="AB124" i="15"/>
  <c r="AA124" i="15"/>
  <c r="Z124" i="15"/>
  <c r="Y124" i="15"/>
  <c r="Q124" i="15"/>
  <c r="J124" i="15"/>
  <c r="C124" i="15"/>
  <c r="AK123" i="15"/>
  <c r="AJ123" i="15"/>
  <c r="AI123" i="15"/>
  <c r="AH123" i="15"/>
  <c r="AG123" i="15"/>
  <c r="AF123" i="15"/>
  <c r="AE123" i="15"/>
  <c r="AD123" i="15"/>
  <c r="AC123" i="15"/>
  <c r="AB123" i="15"/>
  <c r="AA123" i="15"/>
  <c r="Z123" i="15"/>
  <c r="Y123" i="15"/>
  <c r="Q123" i="15"/>
  <c r="X123" i="15" s="1"/>
  <c r="J123" i="15"/>
  <c r="C123" i="15"/>
  <c r="AK122" i="15"/>
  <c r="AJ122" i="15"/>
  <c r="AI122" i="15"/>
  <c r="AH122" i="15"/>
  <c r="AG122" i="15"/>
  <c r="AF122" i="15"/>
  <c r="AD122" i="15"/>
  <c r="AC122" i="15"/>
  <c r="AB122" i="15"/>
  <c r="AA122" i="15"/>
  <c r="Z122" i="15"/>
  <c r="Y122" i="15"/>
  <c r="X122" i="15"/>
  <c r="Q122" i="15"/>
  <c r="J122" i="15"/>
  <c r="AE122" i="15" s="1"/>
  <c r="C122" i="15"/>
  <c r="AK121" i="15"/>
  <c r="AI121" i="15"/>
  <c r="AG121" i="15"/>
  <c r="AC121" i="15"/>
  <c r="Y121" i="15"/>
  <c r="W121" i="15"/>
  <c r="AD121" i="15" s="1"/>
  <c r="V121" i="15"/>
  <c r="U121" i="15"/>
  <c r="T121" i="15"/>
  <c r="S121" i="15"/>
  <c r="Z121" i="15" s="1"/>
  <c r="R121" i="15"/>
  <c r="Q121" i="15"/>
  <c r="P121" i="15"/>
  <c r="O121" i="15"/>
  <c r="AJ121" i="15" s="1"/>
  <c r="N121" i="15"/>
  <c r="M121" i="15"/>
  <c r="L121" i="15"/>
  <c r="K121" i="15"/>
  <c r="AF121" i="15" s="1"/>
  <c r="I121" i="15"/>
  <c r="I119" i="15" s="1"/>
  <c r="H121" i="15"/>
  <c r="G121" i="15"/>
  <c r="F121" i="15"/>
  <c r="E121" i="15"/>
  <c r="D121" i="15"/>
  <c r="AJ120" i="15"/>
  <c r="AH120" i="15"/>
  <c r="AF120" i="15"/>
  <c r="AB120" i="15"/>
  <c r="W120" i="15"/>
  <c r="V120" i="15"/>
  <c r="V119" i="15" s="1"/>
  <c r="AC119" i="15" s="1"/>
  <c r="U120" i="15"/>
  <c r="T120" i="15"/>
  <c r="S120" i="15"/>
  <c r="R120" i="15"/>
  <c r="R119" i="15" s="1"/>
  <c r="P120" i="15"/>
  <c r="O120" i="15"/>
  <c r="N120" i="15"/>
  <c r="AI120" i="15" s="1"/>
  <c r="M120" i="15"/>
  <c r="L120" i="15"/>
  <c r="K120" i="15"/>
  <c r="I120" i="15"/>
  <c r="H120" i="15"/>
  <c r="H119" i="15" s="1"/>
  <c r="G120" i="15"/>
  <c r="F120" i="15"/>
  <c r="F119" i="15" s="1"/>
  <c r="E120" i="15"/>
  <c r="D120" i="15"/>
  <c r="W119" i="15"/>
  <c r="S119" i="15"/>
  <c r="O119" i="15"/>
  <c r="K119" i="15"/>
  <c r="G119" i="15"/>
  <c r="X118" i="15"/>
  <c r="AK117" i="15"/>
  <c r="AJ117" i="15"/>
  <c r="AI117" i="15"/>
  <c r="AH117" i="15"/>
  <c r="AG117" i="15"/>
  <c r="AF117" i="15"/>
  <c r="AE117" i="15"/>
  <c r="AD117" i="15"/>
  <c r="AC117" i="15"/>
  <c r="AB117" i="15"/>
  <c r="AA117" i="15"/>
  <c r="Z117" i="15"/>
  <c r="Y117" i="15"/>
  <c r="Q117" i="15"/>
  <c r="X117" i="15" s="1"/>
  <c r="J117" i="15"/>
  <c r="C117" i="15"/>
  <c r="AK116" i="15"/>
  <c r="AJ116" i="15"/>
  <c r="AI116" i="15"/>
  <c r="AH116" i="15"/>
  <c r="AG116" i="15"/>
  <c r="AF116" i="15"/>
  <c r="AD116" i="15"/>
  <c r="AC116" i="15"/>
  <c r="AB116" i="15"/>
  <c r="AA116" i="15"/>
  <c r="Z116" i="15"/>
  <c r="Y116" i="15"/>
  <c r="X116" i="15"/>
  <c r="Q116" i="15"/>
  <c r="J116" i="15"/>
  <c r="AE116" i="15" s="1"/>
  <c r="C116" i="15"/>
  <c r="AK115" i="15"/>
  <c r="AJ115" i="15"/>
  <c r="AI115" i="15"/>
  <c r="AH115" i="15"/>
  <c r="AG115" i="15"/>
  <c r="AF115" i="15"/>
  <c r="AE115" i="15"/>
  <c r="AD115" i="15"/>
  <c r="AC115" i="15"/>
  <c r="AB115" i="15"/>
  <c r="AA115" i="15"/>
  <c r="Z115" i="15"/>
  <c r="Y115" i="15"/>
  <c r="Q115" i="15"/>
  <c r="X115" i="15" s="1"/>
  <c r="J115" i="15"/>
  <c r="C115" i="15"/>
  <c r="AK114" i="15"/>
  <c r="AJ114" i="15"/>
  <c r="AI114" i="15"/>
  <c r="AH114" i="15"/>
  <c r="AG114" i="15"/>
  <c r="AF114" i="15"/>
  <c r="AD114" i="15"/>
  <c r="AC114" i="15"/>
  <c r="AB114" i="15"/>
  <c r="AA114" i="15"/>
  <c r="Z114" i="15"/>
  <c r="Y114" i="15"/>
  <c r="Q114" i="15"/>
  <c r="J114" i="15"/>
  <c r="C114" i="15"/>
  <c r="AK113" i="15"/>
  <c r="AJ113" i="15"/>
  <c r="AI113" i="15"/>
  <c r="AH113" i="15"/>
  <c r="AG113" i="15"/>
  <c r="AF113" i="15"/>
  <c r="AE113" i="15"/>
  <c r="AD113" i="15"/>
  <c r="AC113" i="15"/>
  <c r="AB113" i="15"/>
  <c r="AA113" i="15"/>
  <c r="Z113" i="15"/>
  <c r="Y113" i="15"/>
  <c r="Q113" i="15"/>
  <c r="X113" i="15" s="1"/>
  <c r="J113" i="15"/>
  <c r="C113" i="15"/>
  <c r="AK112" i="15"/>
  <c r="AJ112" i="15"/>
  <c r="AI112" i="15"/>
  <c r="AH112" i="15"/>
  <c r="AG112" i="15"/>
  <c r="AF112" i="15"/>
  <c r="AD112" i="15"/>
  <c r="AC112" i="15"/>
  <c r="AB112" i="15"/>
  <c r="AA112" i="15"/>
  <c r="Z112" i="15"/>
  <c r="Y112" i="15"/>
  <c r="X112" i="15"/>
  <c r="Q112" i="15"/>
  <c r="J112" i="15"/>
  <c r="AE112" i="15" s="1"/>
  <c r="C112" i="15"/>
  <c r="AK111" i="15"/>
  <c r="AJ111" i="15"/>
  <c r="AI111" i="15"/>
  <c r="AH111" i="15"/>
  <c r="AG111" i="15"/>
  <c r="AF111" i="15"/>
  <c r="AE111" i="15"/>
  <c r="AD111" i="15"/>
  <c r="AC111" i="15"/>
  <c r="AB111" i="15"/>
  <c r="AA111" i="15"/>
  <c r="Z111" i="15"/>
  <c r="Y111" i="15"/>
  <c r="Q111" i="15"/>
  <c r="X111" i="15" s="1"/>
  <c r="J111" i="15"/>
  <c r="C111" i="15"/>
  <c r="AK110" i="15"/>
  <c r="AJ110" i="15"/>
  <c r="AI110" i="15"/>
  <c r="AH110" i="15"/>
  <c r="AG110" i="15"/>
  <c r="AF110" i="15"/>
  <c r="AD110" i="15"/>
  <c r="AC110" i="15"/>
  <c r="AB110" i="15"/>
  <c r="AA110" i="15"/>
  <c r="Z110" i="15"/>
  <c r="Y110" i="15"/>
  <c r="Q110" i="15"/>
  <c r="J110" i="15"/>
  <c r="C110" i="15"/>
  <c r="AK109" i="15"/>
  <c r="AJ109" i="15"/>
  <c r="AI109" i="15"/>
  <c r="AH109" i="15"/>
  <c r="AG109" i="15"/>
  <c r="AF109" i="15"/>
  <c r="AE109" i="15"/>
  <c r="AD109" i="15"/>
  <c r="AC109" i="15"/>
  <c r="AB109" i="15"/>
  <c r="AA109" i="15"/>
  <c r="Z109" i="15"/>
  <c r="Y109" i="15"/>
  <c r="Q109" i="15"/>
  <c r="X109" i="15" s="1"/>
  <c r="J109" i="15"/>
  <c r="C109" i="15"/>
  <c r="AK108" i="15"/>
  <c r="AJ108" i="15"/>
  <c r="AI108" i="15"/>
  <c r="AH108" i="15"/>
  <c r="AG108" i="15"/>
  <c r="AF108" i="15"/>
  <c r="AD108" i="15"/>
  <c r="AC108" i="15"/>
  <c r="AB108" i="15"/>
  <c r="AA108" i="15"/>
  <c r="Z108" i="15"/>
  <c r="Y108" i="15"/>
  <c r="X108" i="15"/>
  <c r="Q108" i="15"/>
  <c r="J108" i="15"/>
  <c r="AE108" i="15" s="1"/>
  <c r="C108" i="15"/>
  <c r="AK107" i="15"/>
  <c r="AJ107" i="15"/>
  <c r="AI107" i="15"/>
  <c r="AH107" i="15"/>
  <c r="AG107" i="15"/>
  <c r="AF107" i="15"/>
  <c r="AE107" i="15"/>
  <c r="AD107" i="15"/>
  <c r="AC107" i="15"/>
  <c r="AB107" i="15"/>
  <c r="AA107" i="15"/>
  <c r="Z107" i="15"/>
  <c r="Y107" i="15"/>
  <c r="Q107" i="15"/>
  <c r="X107" i="15" s="1"/>
  <c r="J107" i="15"/>
  <c r="C107" i="15"/>
  <c r="AK106" i="15"/>
  <c r="AJ106" i="15"/>
  <c r="AI106" i="15"/>
  <c r="AH106" i="15"/>
  <c r="AG106" i="15"/>
  <c r="AF106" i="15"/>
  <c r="AD106" i="15"/>
  <c r="AC106" i="15"/>
  <c r="AB106" i="15"/>
  <c r="AA106" i="15"/>
  <c r="Z106" i="15"/>
  <c r="Y106" i="15"/>
  <c r="Q106" i="15"/>
  <c r="J106" i="15"/>
  <c r="C106" i="15"/>
  <c r="AK105" i="15"/>
  <c r="AJ105" i="15"/>
  <c r="AI105" i="15"/>
  <c r="AH105" i="15"/>
  <c r="AG105" i="15"/>
  <c r="AF105" i="15"/>
  <c r="AE105" i="15"/>
  <c r="AD105" i="15"/>
  <c r="AC105" i="15"/>
  <c r="AB105" i="15"/>
  <c r="AA105" i="15"/>
  <c r="Z105" i="15"/>
  <c r="Y105" i="15"/>
  <c r="Q105" i="15"/>
  <c r="X105" i="15" s="1"/>
  <c r="J105" i="15"/>
  <c r="C105" i="15"/>
  <c r="AK104" i="15"/>
  <c r="AJ104" i="15"/>
  <c r="AI104" i="15"/>
  <c r="AH104" i="15"/>
  <c r="AG104" i="15"/>
  <c r="AF104" i="15"/>
  <c r="AD104" i="15"/>
  <c r="AC104" i="15"/>
  <c r="AB104" i="15"/>
  <c r="AA104" i="15"/>
  <c r="Z104" i="15"/>
  <c r="Y104" i="15"/>
  <c r="X104" i="15"/>
  <c r="Q104" i="15"/>
  <c r="J104" i="15"/>
  <c r="AE104" i="15" s="1"/>
  <c r="C104" i="15"/>
  <c r="AK103" i="15"/>
  <c r="AJ103" i="15"/>
  <c r="AI103" i="15"/>
  <c r="AH103" i="15"/>
  <c r="AG103" i="15"/>
  <c r="AF103" i="15"/>
  <c r="AE103" i="15"/>
  <c r="AD103" i="15"/>
  <c r="AC103" i="15"/>
  <c r="AB103" i="15"/>
  <c r="AA103" i="15"/>
  <c r="Z103" i="15"/>
  <c r="Y103" i="15"/>
  <c r="Q103" i="15"/>
  <c r="X103" i="15" s="1"/>
  <c r="J103" i="15"/>
  <c r="C103" i="15"/>
  <c r="AK102" i="15"/>
  <c r="AJ102" i="15"/>
  <c r="AI102" i="15"/>
  <c r="AH102" i="15"/>
  <c r="AG102" i="15"/>
  <c r="AF102" i="15"/>
  <c r="AD102" i="15"/>
  <c r="AC102" i="15"/>
  <c r="AB102" i="15"/>
  <c r="AA102" i="15"/>
  <c r="Z102" i="15"/>
  <c r="Y102" i="15"/>
  <c r="Q102" i="15"/>
  <c r="J102" i="15"/>
  <c r="C102" i="15"/>
  <c r="AK101" i="15"/>
  <c r="AJ101" i="15"/>
  <c r="AI101" i="15"/>
  <c r="AH101" i="15"/>
  <c r="AG101" i="15"/>
  <c r="AF101" i="15"/>
  <c r="AE101" i="15"/>
  <c r="AD101" i="15"/>
  <c r="AC101" i="15"/>
  <c r="AB101" i="15"/>
  <c r="AA101" i="15"/>
  <c r="Z101" i="15"/>
  <c r="Y101" i="15"/>
  <c r="Q101" i="15"/>
  <c r="X101" i="15" s="1"/>
  <c r="J101" i="15"/>
  <c r="C101" i="15"/>
  <c r="AK100" i="15"/>
  <c r="AJ100" i="15"/>
  <c r="AI100" i="15"/>
  <c r="AH100" i="15"/>
  <c r="AG100" i="15"/>
  <c r="AF100" i="15"/>
  <c r="AD100" i="15"/>
  <c r="AC100" i="15"/>
  <c r="AB100" i="15"/>
  <c r="AA100" i="15"/>
  <c r="Z100" i="15"/>
  <c r="Y100" i="15"/>
  <c r="X100" i="15"/>
  <c r="Q100" i="15"/>
  <c r="J100" i="15"/>
  <c r="AE100" i="15" s="1"/>
  <c r="C100" i="15"/>
  <c r="AK99" i="15"/>
  <c r="AJ99" i="15"/>
  <c r="AI99" i="15"/>
  <c r="AH99" i="15"/>
  <c r="AG99" i="15"/>
  <c r="AF99" i="15"/>
  <c r="AE99" i="15"/>
  <c r="AD99" i="15"/>
  <c r="AC99" i="15"/>
  <c r="AB99" i="15"/>
  <c r="AA99" i="15"/>
  <c r="Z99" i="15"/>
  <c r="Y99" i="15"/>
  <c r="Q99" i="15"/>
  <c r="X99" i="15" s="1"/>
  <c r="J99" i="15"/>
  <c r="C99" i="15"/>
  <c r="AK98" i="15"/>
  <c r="AJ98" i="15"/>
  <c r="AI98" i="15"/>
  <c r="AH98" i="15"/>
  <c r="AG98" i="15"/>
  <c r="AF98" i="15"/>
  <c r="AD98" i="15"/>
  <c r="AC98" i="15"/>
  <c r="AB98" i="15"/>
  <c r="AA98" i="15"/>
  <c r="Z98" i="15"/>
  <c r="Y98" i="15"/>
  <c r="Q98" i="15"/>
  <c r="J98" i="15"/>
  <c r="C98" i="15"/>
  <c r="AK97" i="15"/>
  <c r="AJ97" i="15"/>
  <c r="AI97" i="15"/>
  <c r="AH97" i="15"/>
  <c r="AG97" i="15"/>
  <c r="AF97" i="15"/>
  <c r="AE97" i="15"/>
  <c r="AD97" i="15"/>
  <c r="AC97" i="15"/>
  <c r="AB97" i="15"/>
  <c r="AA97" i="15"/>
  <c r="Z97" i="15"/>
  <c r="Y97" i="15"/>
  <c r="Q97" i="15"/>
  <c r="X97" i="15" s="1"/>
  <c r="J97" i="15"/>
  <c r="C97" i="15"/>
  <c r="AK96" i="15"/>
  <c r="AJ96" i="15"/>
  <c r="AI96" i="15"/>
  <c r="AH96" i="15"/>
  <c r="AG96" i="15"/>
  <c r="AF96" i="15"/>
  <c r="AD96" i="15"/>
  <c r="AC96" i="15"/>
  <c r="AB96" i="15"/>
  <c r="AA96" i="15"/>
  <c r="Z96" i="15"/>
  <c r="Y96" i="15"/>
  <c r="X96" i="15"/>
  <c r="Q96" i="15"/>
  <c r="J96" i="15"/>
  <c r="AE96" i="15" s="1"/>
  <c r="C96" i="15"/>
  <c r="AK95" i="15"/>
  <c r="AJ95" i="15"/>
  <c r="AI95" i="15"/>
  <c r="AH95" i="15"/>
  <c r="AG95" i="15"/>
  <c r="AF95" i="15"/>
  <c r="AD95" i="15"/>
  <c r="AC95" i="15"/>
  <c r="AB95" i="15"/>
  <c r="AA95" i="15"/>
  <c r="Z95" i="15"/>
  <c r="Y95" i="15"/>
  <c r="Q95" i="15"/>
  <c r="X95" i="15" s="1"/>
  <c r="J95" i="15"/>
  <c r="C95" i="15"/>
  <c r="AK94" i="15"/>
  <c r="AJ94" i="15"/>
  <c r="AI94" i="15"/>
  <c r="AH94" i="15"/>
  <c r="AG94" i="15"/>
  <c r="AF94" i="15"/>
  <c r="AD94" i="15"/>
  <c r="AC94" i="15"/>
  <c r="AB94" i="15"/>
  <c r="AA94" i="15"/>
  <c r="Z94" i="15"/>
  <c r="Y94" i="15"/>
  <c r="Q94" i="15"/>
  <c r="J94" i="15"/>
  <c r="C94" i="15"/>
  <c r="AK93" i="15"/>
  <c r="AJ93" i="15"/>
  <c r="AI93" i="15"/>
  <c r="AH93" i="15"/>
  <c r="AG93" i="15"/>
  <c r="AF93" i="15"/>
  <c r="AE93" i="15"/>
  <c r="AD93" i="15"/>
  <c r="AC93" i="15"/>
  <c r="AB93" i="15"/>
  <c r="AA93" i="15"/>
  <c r="Z93" i="15"/>
  <c r="Y93" i="15"/>
  <c r="Q93" i="15"/>
  <c r="X93" i="15" s="1"/>
  <c r="J93" i="15"/>
  <c r="C93" i="15"/>
  <c r="AK92" i="15"/>
  <c r="AJ92" i="15"/>
  <c r="AI92" i="15"/>
  <c r="AH92" i="15"/>
  <c r="AG92" i="15"/>
  <c r="AF92" i="15"/>
  <c r="AD92" i="15"/>
  <c r="AC92" i="15"/>
  <c r="AB92" i="15"/>
  <c r="AA92" i="15"/>
  <c r="Z92" i="15"/>
  <c r="Y92" i="15"/>
  <c r="X92" i="15"/>
  <c r="Q92" i="15"/>
  <c r="J92" i="15"/>
  <c r="AE92" i="15" s="1"/>
  <c r="C92" i="15"/>
  <c r="AK91" i="15"/>
  <c r="AJ91" i="15"/>
  <c r="AI91" i="15"/>
  <c r="AH91" i="15"/>
  <c r="AG91" i="15"/>
  <c r="AF91" i="15"/>
  <c r="AE91" i="15"/>
  <c r="AD91" i="15"/>
  <c r="AC91" i="15"/>
  <c r="AB91" i="15"/>
  <c r="AA91" i="15"/>
  <c r="Z91" i="15"/>
  <c r="Y91" i="15"/>
  <c r="Q91" i="15"/>
  <c r="X91" i="15" s="1"/>
  <c r="J91" i="15"/>
  <c r="C91" i="15"/>
  <c r="AK90" i="15"/>
  <c r="AJ90" i="15"/>
  <c r="AI90" i="15"/>
  <c r="AH90" i="15"/>
  <c r="AG90" i="15"/>
  <c r="AF90" i="15"/>
  <c r="AD90" i="15"/>
  <c r="AC90" i="15"/>
  <c r="AB90" i="15"/>
  <c r="AA90" i="15"/>
  <c r="Z90" i="15"/>
  <c r="Y90" i="15"/>
  <c r="Q90" i="15"/>
  <c r="J90" i="15"/>
  <c r="C90" i="15"/>
  <c r="AK89" i="15"/>
  <c r="AJ89" i="15"/>
  <c r="AI89" i="15"/>
  <c r="AH89" i="15"/>
  <c r="AG89" i="15"/>
  <c r="AF89" i="15"/>
  <c r="AE89" i="15"/>
  <c r="AD89" i="15"/>
  <c r="AC89" i="15"/>
  <c r="AB89" i="15"/>
  <c r="AA89" i="15"/>
  <c r="Z89" i="15"/>
  <c r="Y89" i="15"/>
  <c r="Q89" i="15"/>
  <c r="X89" i="15" s="1"/>
  <c r="J89" i="15"/>
  <c r="C89" i="15"/>
  <c r="AJ88" i="15"/>
  <c r="AH88" i="15"/>
  <c r="AF88" i="15"/>
  <c r="AB88" i="15"/>
  <c r="W88" i="15"/>
  <c r="V88" i="15"/>
  <c r="AC88" i="15" s="1"/>
  <c r="U88" i="15"/>
  <c r="T88" i="15"/>
  <c r="S88" i="15"/>
  <c r="R88" i="15"/>
  <c r="Y88" i="15" s="1"/>
  <c r="P88" i="15"/>
  <c r="O88" i="15"/>
  <c r="N88" i="15"/>
  <c r="AI88" i="15" s="1"/>
  <c r="M88" i="15"/>
  <c r="L88" i="15"/>
  <c r="K88" i="15"/>
  <c r="I88" i="15"/>
  <c r="H88" i="15"/>
  <c r="H86" i="15" s="1"/>
  <c r="G88" i="15"/>
  <c r="F88" i="15"/>
  <c r="E88" i="15"/>
  <c r="D88" i="15"/>
  <c r="AI87" i="15"/>
  <c r="AA87" i="15"/>
  <c r="W87" i="15"/>
  <c r="V87" i="15"/>
  <c r="U87" i="15"/>
  <c r="U86" i="15" s="1"/>
  <c r="AB86" i="15" s="1"/>
  <c r="T87" i="15"/>
  <c r="S87" i="15"/>
  <c r="R87" i="15"/>
  <c r="P87" i="15"/>
  <c r="O87" i="15"/>
  <c r="N87" i="15"/>
  <c r="M87" i="15"/>
  <c r="AH87" i="15" s="1"/>
  <c r="L87" i="15"/>
  <c r="K87" i="15"/>
  <c r="I87" i="15"/>
  <c r="I86" i="15" s="1"/>
  <c r="H87" i="15"/>
  <c r="G87" i="15"/>
  <c r="G86" i="15" s="1"/>
  <c r="F87" i="15"/>
  <c r="E87" i="15"/>
  <c r="E86" i="15" s="1"/>
  <c r="D87" i="15"/>
  <c r="C87" i="15"/>
  <c r="V86" i="15"/>
  <c r="R86" i="15"/>
  <c r="N86" i="15"/>
  <c r="F86" i="15"/>
  <c r="X85" i="15"/>
  <c r="AK84" i="15"/>
  <c r="AJ84" i="15"/>
  <c r="AI84" i="15"/>
  <c r="AH84" i="15"/>
  <c r="AG84" i="15"/>
  <c r="AF84" i="15"/>
  <c r="AD84" i="15"/>
  <c r="AC84" i="15"/>
  <c r="AB84" i="15"/>
  <c r="AA84" i="15"/>
  <c r="Z84" i="15"/>
  <c r="Y84" i="15"/>
  <c r="Q84" i="15"/>
  <c r="J84" i="15"/>
  <c r="C84" i="15"/>
  <c r="AK83" i="15"/>
  <c r="AJ83" i="15"/>
  <c r="AI83" i="15"/>
  <c r="AH83" i="15"/>
  <c r="AG83" i="15"/>
  <c r="AF83" i="15"/>
  <c r="AE83" i="15"/>
  <c r="AD83" i="15"/>
  <c r="AC83" i="15"/>
  <c r="AB83" i="15"/>
  <c r="AA83" i="15"/>
  <c r="Z83" i="15"/>
  <c r="Y83" i="15"/>
  <c r="Q83" i="15"/>
  <c r="X83" i="15" s="1"/>
  <c r="J83" i="15"/>
  <c r="C83" i="15"/>
  <c r="AK82" i="15"/>
  <c r="AJ82" i="15"/>
  <c r="AI82" i="15"/>
  <c r="AH82" i="15"/>
  <c r="AG82" i="15"/>
  <c r="AF82" i="15"/>
  <c r="AD82" i="15"/>
  <c r="AC82" i="15"/>
  <c r="AB82" i="15"/>
  <c r="AA82" i="15"/>
  <c r="Z82" i="15"/>
  <c r="Y82" i="15"/>
  <c r="X82" i="15"/>
  <c r="Q82" i="15"/>
  <c r="J82" i="15"/>
  <c r="AE82" i="15" s="1"/>
  <c r="C82" i="15"/>
  <c r="AK81" i="15"/>
  <c r="AJ81" i="15"/>
  <c r="AI81" i="15"/>
  <c r="AH81" i="15"/>
  <c r="AG81" i="15"/>
  <c r="AF81" i="15"/>
  <c r="AE81" i="15"/>
  <c r="AD81" i="15"/>
  <c r="AC81" i="15"/>
  <c r="AB81" i="15"/>
  <c r="AA81" i="15"/>
  <c r="Z81" i="15"/>
  <c r="Y81" i="15"/>
  <c r="Q81" i="15"/>
  <c r="X81" i="15" s="1"/>
  <c r="J81" i="15"/>
  <c r="C81" i="15"/>
  <c r="AK80" i="15"/>
  <c r="AJ80" i="15"/>
  <c r="AI80" i="15"/>
  <c r="AH80" i="15"/>
  <c r="AG80" i="15"/>
  <c r="AF80" i="15"/>
  <c r="AD80" i="15"/>
  <c r="AC80" i="15"/>
  <c r="AB80" i="15"/>
  <c r="AA80" i="15"/>
  <c r="Z80" i="15"/>
  <c r="Y80" i="15"/>
  <c r="X80" i="15"/>
  <c r="Q80" i="15"/>
  <c r="J80" i="15"/>
  <c r="AE80" i="15" s="1"/>
  <c r="C80" i="15"/>
  <c r="AK79" i="15"/>
  <c r="AJ79" i="15"/>
  <c r="AI79" i="15"/>
  <c r="AH79" i="15"/>
  <c r="AG79" i="15"/>
  <c r="AF79" i="15"/>
  <c r="AD79" i="15"/>
  <c r="AC79" i="15"/>
  <c r="AB79" i="15"/>
  <c r="AA79" i="15"/>
  <c r="Z79" i="15"/>
  <c r="Y79" i="15"/>
  <c r="Q79" i="15"/>
  <c r="X79" i="15" s="1"/>
  <c r="J79" i="15"/>
  <c r="C79" i="15"/>
  <c r="AK78" i="15"/>
  <c r="AJ78" i="15"/>
  <c r="AI78" i="15"/>
  <c r="AH78" i="15"/>
  <c r="AG78" i="15"/>
  <c r="AF78" i="15"/>
  <c r="AD78" i="15"/>
  <c r="AC78" i="15"/>
  <c r="AB78" i="15"/>
  <c r="AA78" i="15"/>
  <c r="Z78" i="15"/>
  <c r="Y78" i="15"/>
  <c r="X78" i="15"/>
  <c r="Q78" i="15"/>
  <c r="J78" i="15"/>
  <c r="AE78" i="15" s="1"/>
  <c r="C78" i="15"/>
  <c r="AK77" i="15"/>
  <c r="AJ77" i="15"/>
  <c r="AI77" i="15"/>
  <c r="AH77" i="15"/>
  <c r="AG77" i="15"/>
  <c r="AF77" i="15"/>
  <c r="AD77" i="15"/>
  <c r="AC77" i="15"/>
  <c r="AB77" i="15"/>
  <c r="AA77" i="15"/>
  <c r="Z77" i="15"/>
  <c r="Y77" i="15"/>
  <c r="Q77" i="15"/>
  <c r="X77" i="15" s="1"/>
  <c r="J77" i="15"/>
  <c r="C77" i="15"/>
  <c r="AH76" i="15"/>
  <c r="AF76" i="15"/>
  <c r="AD76" i="15"/>
  <c r="W76" i="15"/>
  <c r="V76" i="15"/>
  <c r="AC76" i="15" s="1"/>
  <c r="U76" i="15"/>
  <c r="T76" i="15"/>
  <c r="AA76" i="15" s="1"/>
  <c r="S76" i="15"/>
  <c r="R76" i="15"/>
  <c r="R74" i="15" s="1"/>
  <c r="P76" i="15"/>
  <c r="AK76" i="15" s="1"/>
  <c r="O76" i="15"/>
  <c r="N76" i="15"/>
  <c r="AI76" i="15" s="1"/>
  <c r="M76" i="15"/>
  <c r="L76" i="15"/>
  <c r="AG76" i="15" s="1"/>
  <c r="K76" i="15"/>
  <c r="I76" i="15"/>
  <c r="H76" i="15"/>
  <c r="G76" i="15"/>
  <c r="F76" i="15"/>
  <c r="F74" i="15" s="1"/>
  <c r="E76" i="15"/>
  <c r="D76" i="15"/>
  <c r="W75" i="15"/>
  <c r="AK75" i="15" s="1"/>
  <c r="V75" i="15"/>
  <c r="U75" i="15"/>
  <c r="T75" i="15"/>
  <c r="S75" i="15"/>
  <c r="R75" i="15"/>
  <c r="Q75" i="15"/>
  <c r="P75" i="15"/>
  <c r="O75" i="15"/>
  <c r="AC75" i="15" s="1"/>
  <c r="N75" i="15"/>
  <c r="M75" i="15"/>
  <c r="M10" i="15" s="1"/>
  <c r="L75" i="15"/>
  <c r="K75" i="15"/>
  <c r="I75" i="15"/>
  <c r="I74" i="15" s="1"/>
  <c r="H75" i="15"/>
  <c r="G75" i="15"/>
  <c r="G74" i="15" s="1"/>
  <c r="F75" i="15"/>
  <c r="E75" i="15"/>
  <c r="E74" i="15" s="1"/>
  <c r="D75" i="15"/>
  <c r="C75" i="15"/>
  <c r="V74" i="15"/>
  <c r="T74" i="15"/>
  <c r="P74" i="15"/>
  <c r="L74" i="15"/>
  <c r="H74" i="15"/>
  <c r="D74" i="15"/>
  <c r="X73" i="15"/>
  <c r="AK72" i="15"/>
  <c r="AJ72" i="15"/>
  <c r="AI72" i="15"/>
  <c r="AH72" i="15"/>
  <c r="AG72" i="15"/>
  <c r="AF72" i="15"/>
  <c r="AD72" i="15"/>
  <c r="AC72" i="15"/>
  <c r="AB72" i="15"/>
  <c r="AA72" i="15"/>
  <c r="Z72" i="15"/>
  <c r="Y72" i="15"/>
  <c r="X72" i="15"/>
  <c r="Q72" i="15"/>
  <c r="J72" i="15"/>
  <c r="AE72" i="15" s="1"/>
  <c r="C72" i="15"/>
  <c r="AK71" i="15"/>
  <c r="AJ71" i="15"/>
  <c r="AI71" i="15"/>
  <c r="AH71" i="15"/>
  <c r="AG71" i="15"/>
  <c r="AF71" i="15"/>
  <c r="AE71" i="15"/>
  <c r="AD71" i="15"/>
  <c r="AC71" i="15"/>
  <c r="AB71" i="15"/>
  <c r="AA71" i="15"/>
  <c r="Z71" i="15"/>
  <c r="Y71" i="15"/>
  <c r="Q71" i="15"/>
  <c r="X71" i="15" s="1"/>
  <c r="J71" i="15"/>
  <c r="C71" i="15"/>
  <c r="AK70" i="15"/>
  <c r="AJ70" i="15"/>
  <c r="AI70" i="15"/>
  <c r="AH70" i="15"/>
  <c r="AG70" i="15"/>
  <c r="AF70" i="15"/>
  <c r="AD70" i="15"/>
  <c r="AC70" i="15"/>
  <c r="AB70" i="15"/>
  <c r="AA70" i="15"/>
  <c r="Z70" i="15"/>
  <c r="Y70" i="15"/>
  <c r="X70" i="15"/>
  <c r="Q70" i="15"/>
  <c r="J70" i="15"/>
  <c r="AE70" i="15" s="1"/>
  <c r="C70" i="15"/>
  <c r="AK69" i="15"/>
  <c r="AJ69" i="15"/>
  <c r="AI69" i="15"/>
  <c r="AH69" i="15"/>
  <c r="AG69" i="15"/>
  <c r="AF69" i="15"/>
  <c r="AE69" i="15"/>
  <c r="AD69" i="15"/>
  <c r="AC69" i="15"/>
  <c r="AB69" i="15"/>
  <c r="AA69" i="15"/>
  <c r="Z69" i="15"/>
  <c r="Y69" i="15"/>
  <c r="Q69" i="15"/>
  <c r="X69" i="15" s="1"/>
  <c r="J69" i="15"/>
  <c r="C69" i="15"/>
  <c r="AK68" i="15"/>
  <c r="AJ68" i="15"/>
  <c r="AI68" i="15"/>
  <c r="AH68" i="15"/>
  <c r="AG68" i="15"/>
  <c r="AF68" i="15"/>
  <c r="AD68" i="15"/>
  <c r="AC68" i="15"/>
  <c r="AB68" i="15"/>
  <c r="AA68" i="15"/>
  <c r="Z68" i="15"/>
  <c r="Y68" i="15"/>
  <c r="X68" i="15"/>
  <c r="Q68" i="15"/>
  <c r="J68" i="15"/>
  <c r="AE68" i="15" s="1"/>
  <c r="C68" i="15"/>
  <c r="AK67" i="15"/>
  <c r="AJ67" i="15"/>
  <c r="AI67" i="15"/>
  <c r="AH67" i="15"/>
  <c r="AG67" i="15"/>
  <c r="AF67" i="15"/>
  <c r="AE67" i="15"/>
  <c r="AD67" i="15"/>
  <c r="AC67" i="15"/>
  <c r="AB67" i="15"/>
  <c r="AA67" i="15"/>
  <c r="Z67" i="15"/>
  <c r="Y67" i="15"/>
  <c r="Q67" i="15"/>
  <c r="X67" i="15" s="1"/>
  <c r="J67" i="15"/>
  <c r="C67" i="15"/>
  <c r="AK66" i="15"/>
  <c r="AJ66" i="15"/>
  <c r="AI66" i="15"/>
  <c r="AH66" i="15"/>
  <c r="AG66" i="15"/>
  <c r="AF66" i="15"/>
  <c r="AD66" i="15"/>
  <c r="AC66" i="15"/>
  <c r="AB66" i="15"/>
  <c r="AA66" i="15"/>
  <c r="Z66" i="15"/>
  <c r="Y66" i="15"/>
  <c r="X66" i="15"/>
  <c r="Q66" i="15"/>
  <c r="J66" i="15"/>
  <c r="AE66" i="15" s="1"/>
  <c r="C66" i="15"/>
  <c r="AK65" i="15"/>
  <c r="AJ65" i="15"/>
  <c r="AI65" i="15"/>
  <c r="AH65" i="15"/>
  <c r="AG65" i="15"/>
  <c r="AF65" i="15"/>
  <c r="AE65" i="15"/>
  <c r="AD65" i="15"/>
  <c r="AC65" i="15"/>
  <c r="AB65" i="15"/>
  <c r="AA65" i="15"/>
  <c r="Z65" i="15"/>
  <c r="Y65" i="15"/>
  <c r="Q65" i="15"/>
  <c r="X65" i="15" s="1"/>
  <c r="J65" i="15"/>
  <c r="C65" i="15"/>
  <c r="AK64" i="15"/>
  <c r="AJ64" i="15"/>
  <c r="AI64" i="15"/>
  <c r="AH64" i="15"/>
  <c r="AG64" i="15"/>
  <c r="AF64" i="15"/>
  <c r="AD64" i="15"/>
  <c r="AC64" i="15"/>
  <c r="AB64" i="15"/>
  <c r="AA64" i="15"/>
  <c r="Z64" i="15"/>
  <c r="Y64" i="15"/>
  <c r="X64" i="15"/>
  <c r="Q64" i="15"/>
  <c r="J64" i="15"/>
  <c r="AE64" i="15" s="1"/>
  <c r="C64" i="15"/>
  <c r="AK63" i="15"/>
  <c r="AJ63" i="15"/>
  <c r="AI63" i="15"/>
  <c r="AH63" i="15"/>
  <c r="AG63" i="15"/>
  <c r="AF63" i="15"/>
  <c r="AE63" i="15"/>
  <c r="AD63" i="15"/>
  <c r="AC63" i="15"/>
  <c r="AB63" i="15"/>
  <c r="AA63" i="15"/>
  <c r="Z63" i="15"/>
  <c r="Y63" i="15"/>
  <c r="Q63" i="15"/>
  <c r="X63" i="15" s="1"/>
  <c r="J63" i="15"/>
  <c r="C63" i="15"/>
  <c r="AK62" i="15"/>
  <c r="AJ62" i="15"/>
  <c r="AI62" i="15"/>
  <c r="AH62" i="15"/>
  <c r="AG62" i="15"/>
  <c r="AF62" i="15"/>
  <c r="AD62" i="15"/>
  <c r="AC62" i="15"/>
  <c r="AB62" i="15"/>
  <c r="AA62" i="15"/>
  <c r="Z62" i="15"/>
  <c r="Y62" i="15"/>
  <c r="X62" i="15"/>
  <c r="Q62" i="15"/>
  <c r="J62" i="15"/>
  <c r="AE62" i="15" s="1"/>
  <c r="C62" i="15"/>
  <c r="AK61" i="15"/>
  <c r="AJ61" i="15"/>
  <c r="AI61" i="15"/>
  <c r="AH61" i="15"/>
  <c r="AG61" i="15"/>
  <c r="AF61" i="15"/>
  <c r="AE61" i="15"/>
  <c r="AD61" i="15"/>
  <c r="AC61" i="15"/>
  <c r="AB61" i="15"/>
  <c r="AA61" i="15"/>
  <c r="Z61" i="15"/>
  <c r="Y61" i="15"/>
  <c r="Q61" i="15"/>
  <c r="X61" i="15" s="1"/>
  <c r="J61" i="15"/>
  <c r="C61" i="15"/>
  <c r="AK60" i="15"/>
  <c r="AJ60" i="15"/>
  <c r="AI60" i="15"/>
  <c r="AH60" i="15"/>
  <c r="AG60" i="15"/>
  <c r="AF60" i="15"/>
  <c r="AD60" i="15"/>
  <c r="AC60" i="15"/>
  <c r="AB60" i="15"/>
  <c r="AA60" i="15"/>
  <c r="Z60" i="15"/>
  <c r="Y60" i="15"/>
  <c r="X60" i="15"/>
  <c r="Q60" i="15"/>
  <c r="J60" i="15"/>
  <c r="AE60" i="15" s="1"/>
  <c r="C60" i="15"/>
  <c r="AK59" i="15"/>
  <c r="AJ59" i="15"/>
  <c r="AI59" i="15"/>
  <c r="AH59" i="15"/>
  <c r="AG59" i="15"/>
  <c r="AF59" i="15"/>
  <c r="AE59" i="15"/>
  <c r="AD59" i="15"/>
  <c r="AC59" i="15"/>
  <c r="AB59" i="15"/>
  <c r="AA59" i="15"/>
  <c r="Z59" i="15"/>
  <c r="Y59" i="15"/>
  <c r="Q59" i="15"/>
  <c r="X59" i="15" s="1"/>
  <c r="J59" i="15"/>
  <c r="C59" i="15"/>
  <c r="AK58" i="15"/>
  <c r="AJ58" i="15"/>
  <c r="AI58" i="15"/>
  <c r="AH58" i="15"/>
  <c r="AG58" i="15"/>
  <c r="AF58" i="15"/>
  <c r="AD58" i="15"/>
  <c r="AC58" i="15"/>
  <c r="AB58" i="15"/>
  <c r="AA58" i="15"/>
  <c r="Z58" i="15"/>
  <c r="Y58" i="15"/>
  <c r="X58" i="15"/>
  <c r="Q58" i="15"/>
  <c r="J58" i="15"/>
  <c r="AE58" i="15" s="1"/>
  <c r="C58" i="15"/>
  <c r="AK57" i="15"/>
  <c r="AJ57" i="15"/>
  <c r="AI57" i="15"/>
  <c r="AH57" i="15"/>
  <c r="AG57" i="15"/>
  <c r="AF57" i="15"/>
  <c r="AE57" i="15"/>
  <c r="AD57" i="15"/>
  <c r="AC57" i="15"/>
  <c r="AB57" i="15"/>
  <c r="AA57" i="15"/>
  <c r="Z57" i="15"/>
  <c r="Y57" i="15"/>
  <c r="Q57" i="15"/>
  <c r="X57" i="15" s="1"/>
  <c r="J57" i="15"/>
  <c r="C57" i="15"/>
  <c r="AK56" i="15"/>
  <c r="AJ56" i="15"/>
  <c r="AI56" i="15"/>
  <c r="AH56" i="15"/>
  <c r="AG56" i="15"/>
  <c r="AF56" i="15"/>
  <c r="AD56" i="15"/>
  <c r="AC56" i="15"/>
  <c r="AB56" i="15"/>
  <c r="AA56" i="15"/>
  <c r="Z56" i="15"/>
  <c r="Y56" i="15"/>
  <c r="X56" i="15"/>
  <c r="Q56" i="15"/>
  <c r="J56" i="15"/>
  <c r="AE56" i="15" s="1"/>
  <c r="C56" i="15"/>
  <c r="AK55" i="15"/>
  <c r="AJ55" i="15"/>
  <c r="AI55" i="15"/>
  <c r="AH55" i="15"/>
  <c r="AG55" i="15"/>
  <c r="AF55" i="15"/>
  <c r="AE55" i="15"/>
  <c r="AD55" i="15"/>
  <c r="AC55" i="15"/>
  <c r="AB55" i="15"/>
  <c r="AA55" i="15"/>
  <c r="Z55" i="15"/>
  <c r="Y55" i="15"/>
  <c r="Q55" i="15"/>
  <c r="X55" i="15" s="1"/>
  <c r="J55" i="15"/>
  <c r="C55" i="15"/>
  <c r="AK54" i="15"/>
  <c r="AJ54" i="15"/>
  <c r="AI54" i="15"/>
  <c r="AH54" i="15"/>
  <c r="AG54" i="15"/>
  <c r="AF54" i="15"/>
  <c r="AD54" i="15"/>
  <c r="AC54" i="15"/>
  <c r="AB54" i="15"/>
  <c r="AA54" i="15"/>
  <c r="Z54" i="15"/>
  <c r="Y54" i="15"/>
  <c r="X54" i="15"/>
  <c r="Q54" i="15"/>
  <c r="J54" i="15"/>
  <c r="AE54" i="15" s="1"/>
  <c r="C54" i="15"/>
  <c r="AK53" i="15"/>
  <c r="AJ53" i="15"/>
  <c r="AI53" i="15"/>
  <c r="AH53" i="15"/>
  <c r="AG53" i="15"/>
  <c r="AF53" i="15"/>
  <c r="AE53" i="15"/>
  <c r="AD53" i="15"/>
  <c r="AC53" i="15"/>
  <c r="AB53" i="15"/>
  <c r="AA53" i="15"/>
  <c r="Z53" i="15"/>
  <c r="Y53" i="15"/>
  <c r="Q53" i="15"/>
  <c r="X53" i="15" s="1"/>
  <c r="J53" i="15"/>
  <c r="C53" i="15"/>
  <c r="AK52" i="15"/>
  <c r="AJ52" i="15"/>
  <c r="AI52" i="15"/>
  <c r="AH52" i="15"/>
  <c r="AG52" i="15"/>
  <c r="AF52" i="15"/>
  <c r="AD52" i="15"/>
  <c r="AC52" i="15"/>
  <c r="AB52" i="15"/>
  <c r="AA52" i="15"/>
  <c r="Z52" i="15"/>
  <c r="Y52" i="15"/>
  <c r="X52" i="15"/>
  <c r="Q52" i="15"/>
  <c r="J52" i="15"/>
  <c r="AE52" i="15" s="1"/>
  <c r="C52" i="15"/>
  <c r="AK51" i="15"/>
  <c r="AJ51" i="15"/>
  <c r="AI51" i="15"/>
  <c r="AH51" i="15"/>
  <c r="AG51" i="15"/>
  <c r="AF51" i="15"/>
  <c r="AE51" i="15"/>
  <c r="AD51" i="15"/>
  <c r="AC51" i="15"/>
  <c r="AB51" i="15"/>
  <c r="AA51" i="15"/>
  <c r="Z51" i="15"/>
  <c r="Y51" i="15"/>
  <c r="Q51" i="15"/>
  <c r="X51" i="15" s="1"/>
  <c r="J51" i="15"/>
  <c r="C51" i="15"/>
  <c r="AK50" i="15"/>
  <c r="AJ50" i="15"/>
  <c r="AI50" i="15"/>
  <c r="AH50" i="15"/>
  <c r="AG50" i="15"/>
  <c r="AF50" i="15"/>
  <c r="AD50" i="15"/>
  <c r="AC50" i="15"/>
  <c r="AB50" i="15"/>
  <c r="AA50" i="15"/>
  <c r="Z50" i="15"/>
  <c r="Y50" i="15"/>
  <c r="X50" i="15"/>
  <c r="Q50" i="15"/>
  <c r="J50" i="15"/>
  <c r="AE50" i="15" s="1"/>
  <c r="C50" i="15"/>
  <c r="AK49" i="15"/>
  <c r="AJ49" i="15"/>
  <c r="AI49" i="15"/>
  <c r="AH49" i="15"/>
  <c r="AG49" i="15"/>
  <c r="AF49" i="15"/>
  <c r="AE49" i="15"/>
  <c r="AD49" i="15"/>
  <c r="AC49" i="15"/>
  <c r="AB49" i="15"/>
  <c r="AA49" i="15"/>
  <c r="Z49" i="15"/>
  <c r="Y49" i="15"/>
  <c r="Q49" i="15"/>
  <c r="X49" i="15" s="1"/>
  <c r="J49" i="15"/>
  <c r="C49" i="15"/>
  <c r="AK48" i="15"/>
  <c r="AJ48" i="15"/>
  <c r="AI48" i="15"/>
  <c r="AH48" i="15"/>
  <c r="AG48" i="15"/>
  <c r="AF48" i="15"/>
  <c r="AD48" i="15"/>
  <c r="AC48" i="15"/>
  <c r="AB48" i="15"/>
  <c r="AA48" i="15"/>
  <c r="Z48" i="15"/>
  <c r="Y48" i="15"/>
  <c r="X48" i="15"/>
  <c r="Q48" i="15"/>
  <c r="J48" i="15"/>
  <c r="AE48" i="15" s="1"/>
  <c r="C48" i="15"/>
  <c r="AK47" i="15"/>
  <c r="AJ47" i="15"/>
  <c r="AI47" i="15"/>
  <c r="AH47" i="15"/>
  <c r="AG47" i="15"/>
  <c r="AF47" i="15"/>
  <c r="AE47" i="15"/>
  <c r="AD47" i="15"/>
  <c r="AC47" i="15"/>
  <c r="AB47" i="15"/>
  <c r="AA47" i="15"/>
  <c r="Z47" i="15"/>
  <c r="Y47" i="15"/>
  <c r="Q47" i="15"/>
  <c r="X47" i="15" s="1"/>
  <c r="J47" i="15"/>
  <c r="C47" i="15"/>
  <c r="AK46" i="15"/>
  <c r="AJ46" i="15"/>
  <c r="AI46" i="15"/>
  <c r="AH46" i="15"/>
  <c r="AG46" i="15"/>
  <c r="AF46" i="15"/>
  <c r="AD46" i="15"/>
  <c r="AC46" i="15"/>
  <c r="AB46" i="15"/>
  <c r="AA46" i="15"/>
  <c r="Z46" i="15"/>
  <c r="Y46" i="15"/>
  <c r="X46" i="15"/>
  <c r="Q46" i="15"/>
  <c r="J46" i="15"/>
  <c r="AE46" i="15" s="1"/>
  <c r="C46" i="15"/>
  <c r="AK45" i="15"/>
  <c r="AI45" i="15"/>
  <c r="AG45" i="15"/>
  <c r="AC45" i="15"/>
  <c r="Y45" i="15"/>
  <c r="W45" i="15"/>
  <c r="AD45" i="15" s="1"/>
  <c r="V45" i="15"/>
  <c r="U45" i="15"/>
  <c r="AB45" i="15" s="1"/>
  <c r="T45" i="15"/>
  <c r="S45" i="15"/>
  <c r="Z45" i="15" s="1"/>
  <c r="R45" i="15"/>
  <c r="Q45" i="15"/>
  <c r="P45" i="15"/>
  <c r="O45" i="15"/>
  <c r="AJ45" i="15" s="1"/>
  <c r="N45" i="15"/>
  <c r="M45" i="15"/>
  <c r="AH45" i="15" s="1"/>
  <c r="L45" i="15"/>
  <c r="K45" i="15"/>
  <c r="I45" i="15"/>
  <c r="I11" i="15" s="1"/>
  <c r="H45" i="15"/>
  <c r="G45" i="15"/>
  <c r="F45" i="15"/>
  <c r="E45" i="15"/>
  <c r="E43" i="15" s="1"/>
  <c r="D45" i="15"/>
  <c r="AH44" i="15"/>
  <c r="AF44" i="15"/>
  <c r="W44" i="15"/>
  <c r="V44" i="15"/>
  <c r="U44" i="15"/>
  <c r="T44" i="15"/>
  <c r="S44" i="15"/>
  <c r="R44" i="15"/>
  <c r="P44" i="15"/>
  <c r="O44" i="15"/>
  <c r="N44" i="15"/>
  <c r="AB44" i="15" s="1"/>
  <c r="M44" i="15"/>
  <c r="L44" i="15"/>
  <c r="K44" i="15"/>
  <c r="I44" i="15"/>
  <c r="H44" i="15"/>
  <c r="H43" i="15" s="1"/>
  <c r="G44" i="15"/>
  <c r="F44" i="15"/>
  <c r="F43" i="15" s="1"/>
  <c r="E44" i="15"/>
  <c r="D44" i="15"/>
  <c r="W43" i="15"/>
  <c r="U43" i="15"/>
  <c r="S43" i="15"/>
  <c r="O43" i="15"/>
  <c r="M43" i="15"/>
  <c r="K43" i="15"/>
  <c r="G43" i="15"/>
  <c r="X42" i="15"/>
  <c r="AK41" i="15"/>
  <c r="AJ41" i="15"/>
  <c r="AI41" i="15"/>
  <c r="AH41" i="15"/>
  <c r="AG41" i="15"/>
  <c r="AF41" i="15"/>
  <c r="AE41" i="15"/>
  <c r="AD41" i="15"/>
  <c r="AC41" i="15"/>
  <c r="AB41" i="15"/>
  <c r="AA41" i="15"/>
  <c r="Z41" i="15"/>
  <c r="Y41" i="15"/>
  <c r="Q41" i="15"/>
  <c r="X41" i="15" s="1"/>
  <c r="J41" i="15"/>
  <c r="C41" i="15"/>
  <c r="AK40" i="15"/>
  <c r="AJ40" i="15"/>
  <c r="AI40" i="15"/>
  <c r="AH40" i="15"/>
  <c r="AG40" i="15"/>
  <c r="AF40" i="15"/>
  <c r="AD40" i="15"/>
  <c r="AC40" i="15"/>
  <c r="AB40" i="15"/>
  <c r="AA40" i="15"/>
  <c r="Z40" i="15"/>
  <c r="Y40" i="15"/>
  <c r="X40" i="15"/>
  <c r="Q40" i="15"/>
  <c r="J40" i="15"/>
  <c r="AE40" i="15" s="1"/>
  <c r="C40" i="15"/>
  <c r="AK39" i="15"/>
  <c r="AJ39" i="15"/>
  <c r="AI39" i="15"/>
  <c r="AH39" i="15"/>
  <c r="AG39" i="15"/>
  <c r="AF39" i="15"/>
  <c r="AE39" i="15"/>
  <c r="AD39" i="15"/>
  <c r="AC39" i="15"/>
  <c r="AB39" i="15"/>
  <c r="AA39" i="15"/>
  <c r="Z39" i="15"/>
  <c r="Y39" i="15"/>
  <c r="Q39" i="15"/>
  <c r="X39" i="15" s="1"/>
  <c r="J39" i="15"/>
  <c r="C39" i="15"/>
  <c r="AK38" i="15"/>
  <c r="AJ38" i="15"/>
  <c r="AI38" i="15"/>
  <c r="AH38" i="15"/>
  <c r="AG38" i="15"/>
  <c r="AF38" i="15"/>
  <c r="AD38" i="15"/>
  <c r="AC38" i="15"/>
  <c r="AB38" i="15"/>
  <c r="AA38" i="15"/>
  <c r="Z38" i="15"/>
  <c r="Y38" i="15"/>
  <c r="X38" i="15"/>
  <c r="Q38" i="15"/>
  <c r="J38" i="15"/>
  <c r="AE38" i="15" s="1"/>
  <c r="C38" i="15"/>
  <c r="AK37" i="15"/>
  <c r="AJ37" i="15"/>
  <c r="AI37" i="15"/>
  <c r="AH37" i="15"/>
  <c r="AG37" i="15"/>
  <c r="AF37" i="15"/>
  <c r="AE37" i="15"/>
  <c r="AD37" i="15"/>
  <c r="AC37" i="15"/>
  <c r="AB37" i="15"/>
  <c r="AA37" i="15"/>
  <c r="Z37" i="15"/>
  <c r="Y37" i="15"/>
  <c r="Q37" i="15"/>
  <c r="X37" i="15" s="1"/>
  <c r="J37" i="15"/>
  <c r="C37" i="15"/>
  <c r="AK36" i="15"/>
  <c r="AJ36" i="15"/>
  <c r="AI36" i="15"/>
  <c r="AH36" i="15"/>
  <c r="AG36" i="15"/>
  <c r="AF36" i="15"/>
  <c r="AD36" i="15"/>
  <c r="AC36" i="15"/>
  <c r="AB36" i="15"/>
  <c r="AA36" i="15"/>
  <c r="Z36" i="15"/>
  <c r="Y36" i="15"/>
  <c r="X36" i="15"/>
  <c r="Q36" i="15"/>
  <c r="J36" i="15"/>
  <c r="AE36" i="15" s="1"/>
  <c r="C36" i="15"/>
  <c r="AK35" i="15"/>
  <c r="AJ35" i="15"/>
  <c r="AI35" i="15"/>
  <c r="AH35" i="15"/>
  <c r="AG35" i="15"/>
  <c r="AF35" i="15"/>
  <c r="AE35" i="15"/>
  <c r="AD35" i="15"/>
  <c r="AC35" i="15"/>
  <c r="AB35" i="15"/>
  <c r="AA35" i="15"/>
  <c r="Z35" i="15"/>
  <c r="Y35" i="15"/>
  <c r="Q35" i="15"/>
  <c r="X35" i="15" s="1"/>
  <c r="J35" i="15"/>
  <c r="C35" i="15"/>
  <c r="AK34" i="15"/>
  <c r="AJ34" i="15"/>
  <c r="AI34" i="15"/>
  <c r="AH34" i="15"/>
  <c r="AG34" i="15"/>
  <c r="AF34" i="15"/>
  <c r="AD34" i="15"/>
  <c r="AC34" i="15"/>
  <c r="AB34" i="15"/>
  <c r="AA34" i="15"/>
  <c r="Z34" i="15"/>
  <c r="Y34" i="15"/>
  <c r="X34" i="15"/>
  <c r="Q34" i="15"/>
  <c r="J34" i="15"/>
  <c r="AE34" i="15" s="1"/>
  <c r="C34" i="15"/>
  <c r="AK33" i="15"/>
  <c r="AJ33" i="15"/>
  <c r="AI33" i="15"/>
  <c r="AH33" i="15"/>
  <c r="AG33" i="15"/>
  <c r="AF33" i="15"/>
  <c r="AE33" i="15"/>
  <c r="AD33" i="15"/>
  <c r="AC33" i="15"/>
  <c r="AB33" i="15"/>
  <c r="AA33" i="15"/>
  <c r="Z33" i="15"/>
  <c r="Y33" i="15"/>
  <c r="Q33" i="15"/>
  <c r="X33" i="15" s="1"/>
  <c r="J33" i="15"/>
  <c r="C33" i="15"/>
  <c r="AK32" i="15"/>
  <c r="AJ32" i="15"/>
  <c r="AI32" i="15"/>
  <c r="AH32" i="15"/>
  <c r="AG32" i="15"/>
  <c r="AF32" i="15"/>
  <c r="AD32" i="15"/>
  <c r="AC32" i="15"/>
  <c r="AB32" i="15"/>
  <c r="AA32" i="15"/>
  <c r="Z32" i="15"/>
  <c r="Y32" i="15"/>
  <c r="X32" i="15"/>
  <c r="Q32" i="15"/>
  <c r="J32" i="15"/>
  <c r="AE32" i="15" s="1"/>
  <c r="C32" i="15"/>
  <c r="AK31" i="15"/>
  <c r="AJ31" i="15"/>
  <c r="AI31" i="15"/>
  <c r="AH31" i="15"/>
  <c r="AG31" i="15"/>
  <c r="AF31" i="15"/>
  <c r="AE31" i="15"/>
  <c r="AD31" i="15"/>
  <c r="AC31" i="15"/>
  <c r="AB31" i="15"/>
  <c r="AA31" i="15"/>
  <c r="Z31" i="15"/>
  <c r="Y31" i="15"/>
  <c r="Q31" i="15"/>
  <c r="X31" i="15" s="1"/>
  <c r="J31" i="15"/>
  <c r="C31" i="15"/>
  <c r="AK30" i="15"/>
  <c r="AJ30" i="15"/>
  <c r="AI30" i="15"/>
  <c r="AH30" i="15"/>
  <c r="AG30" i="15"/>
  <c r="AF30" i="15"/>
  <c r="AD30" i="15"/>
  <c r="AC30" i="15"/>
  <c r="AB30" i="15"/>
  <c r="AA30" i="15"/>
  <c r="Z30" i="15"/>
  <c r="Y30" i="15"/>
  <c r="X30" i="15"/>
  <c r="Q30" i="15"/>
  <c r="J30" i="15"/>
  <c r="AE30" i="15" s="1"/>
  <c r="C30" i="15"/>
  <c r="AK29" i="15"/>
  <c r="AJ29" i="15"/>
  <c r="AI29" i="15"/>
  <c r="AH29" i="15"/>
  <c r="AG29" i="15"/>
  <c r="AF29" i="15"/>
  <c r="AE29" i="15"/>
  <c r="AD29" i="15"/>
  <c r="AC29" i="15"/>
  <c r="AB29" i="15"/>
  <c r="AA29" i="15"/>
  <c r="Z29" i="15"/>
  <c r="Y29" i="15"/>
  <c r="Q29" i="15"/>
  <c r="X29" i="15" s="1"/>
  <c r="J29" i="15"/>
  <c r="C29" i="15"/>
  <c r="AK28" i="15"/>
  <c r="AJ28" i="15"/>
  <c r="AI28" i="15"/>
  <c r="AH28" i="15"/>
  <c r="AG28" i="15"/>
  <c r="AF28" i="15"/>
  <c r="AD28" i="15"/>
  <c r="AC28" i="15"/>
  <c r="AB28" i="15"/>
  <c r="AA28" i="15"/>
  <c r="Z28" i="15"/>
  <c r="Y28" i="15"/>
  <c r="X28" i="15"/>
  <c r="Q28" i="15"/>
  <c r="J28" i="15"/>
  <c r="AE28" i="15" s="1"/>
  <c r="C28" i="15"/>
  <c r="AK27" i="15"/>
  <c r="AJ27" i="15"/>
  <c r="AI27" i="15"/>
  <c r="AH27" i="15"/>
  <c r="AG27" i="15"/>
  <c r="AF27" i="15"/>
  <c r="AE27" i="15"/>
  <c r="AD27" i="15"/>
  <c r="AC27" i="15"/>
  <c r="AB27" i="15"/>
  <c r="AA27" i="15"/>
  <c r="Z27" i="15"/>
  <c r="Y27" i="15"/>
  <c r="Q27" i="15"/>
  <c r="X27" i="15" s="1"/>
  <c r="J27" i="15"/>
  <c r="C27" i="15"/>
  <c r="AK26" i="15"/>
  <c r="AJ26" i="15"/>
  <c r="AI26" i="15"/>
  <c r="AH26" i="15"/>
  <c r="AG26" i="15"/>
  <c r="AF26" i="15"/>
  <c r="AD26" i="15"/>
  <c r="AC26" i="15"/>
  <c r="AB26" i="15"/>
  <c r="AA26" i="15"/>
  <c r="Z26" i="15"/>
  <c r="Y26" i="15"/>
  <c r="X26" i="15"/>
  <c r="Q26" i="15"/>
  <c r="J26" i="15"/>
  <c r="AE26" i="15" s="1"/>
  <c r="C26" i="15"/>
  <c r="AK25" i="15"/>
  <c r="AJ25" i="15"/>
  <c r="AI25" i="15"/>
  <c r="AH25" i="15"/>
  <c r="AG25" i="15"/>
  <c r="AF25" i="15"/>
  <c r="AE25" i="15"/>
  <c r="AD25" i="15"/>
  <c r="AC25" i="15"/>
  <c r="AB25" i="15"/>
  <c r="AA25" i="15"/>
  <c r="Z25" i="15"/>
  <c r="Y25" i="15"/>
  <c r="Q25" i="15"/>
  <c r="X25" i="15" s="1"/>
  <c r="J25" i="15"/>
  <c r="C25" i="15"/>
  <c r="AK24" i="15"/>
  <c r="AJ24" i="15"/>
  <c r="AI24" i="15"/>
  <c r="AH24" i="15"/>
  <c r="AG24" i="15"/>
  <c r="AF24" i="15"/>
  <c r="AD24" i="15"/>
  <c r="AC24" i="15"/>
  <c r="AB24" i="15"/>
  <c r="AA24" i="15"/>
  <c r="Z24" i="15"/>
  <c r="Y24" i="15"/>
  <c r="X24" i="15"/>
  <c r="Q24" i="15"/>
  <c r="J24" i="15"/>
  <c r="AE24" i="15" s="1"/>
  <c r="C24" i="15"/>
  <c r="AK23" i="15"/>
  <c r="AJ23" i="15"/>
  <c r="AI23" i="15"/>
  <c r="AH23" i="15"/>
  <c r="AG23" i="15"/>
  <c r="AF23" i="15"/>
  <c r="AE23" i="15"/>
  <c r="AD23" i="15"/>
  <c r="AC23" i="15"/>
  <c r="AB23" i="15"/>
  <c r="AA23" i="15"/>
  <c r="Z23" i="15"/>
  <c r="Y23" i="15"/>
  <c r="Q23" i="15"/>
  <c r="X23" i="15" s="1"/>
  <c r="J23" i="15"/>
  <c r="C23" i="15"/>
  <c r="AJ22" i="15"/>
  <c r="AH22" i="15"/>
  <c r="AF22" i="15"/>
  <c r="AB22" i="15"/>
  <c r="W22" i="15"/>
  <c r="V22" i="15"/>
  <c r="U22" i="15"/>
  <c r="T22" i="15"/>
  <c r="S22" i="15"/>
  <c r="R22" i="15"/>
  <c r="R20" i="15" s="1"/>
  <c r="P22" i="15"/>
  <c r="AD22" i="15" s="1"/>
  <c r="O22" i="15"/>
  <c r="N22" i="15"/>
  <c r="M22" i="15"/>
  <c r="L22" i="15"/>
  <c r="J22" i="15" s="1"/>
  <c r="AE22" i="15" s="1"/>
  <c r="K22" i="15"/>
  <c r="I22" i="15"/>
  <c r="H22" i="15"/>
  <c r="H20" i="15" s="1"/>
  <c r="G22" i="15"/>
  <c r="F22" i="15"/>
  <c r="E22" i="15"/>
  <c r="D22" i="15"/>
  <c r="AK21" i="15"/>
  <c r="AG21" i="15"/>
  <c r="AC21" i="15"/>
  <c r="Y21" i="15"/>
  <c r="W21" i="15"/>
  <c r="V21" i="15"/>
  <c r="U21" i="15"/>
  <c r="T21" i="15"/>
  <c r="S21" i="15"/>
  <c r="Q21" i="15" s="1"/>
  <c r="R21" i="15"/>
  <c r="P21" i="15"/>
  <c r="O21" i="15"/>
  <c r="N21" i="15"/>
  <c r="M21" i="15"/>
  <c r="L21" i="15"/>
  <c r="K21" i="15"/>
  <c r="I21" i="15"/>
  <c r="I20" i="15" s="1"/>
  <c r="H21" i="15"/>
  <c r="G21" i="15"/>
  <c r="G20" i="15" s="1"/>
  <c r="F21" i="15"/>
  <c r="E21" i="15"/>
  <c r="E20" i="15" s="1"/>
  <c r="D21" i="15"/>
  <c r="C21" i="15"/>
  <c r="V20" i="15"/>
  <c r="N20" i="15"/>
  <c r="L20" i="15"/>
  <c r="F20" i="15"/>
  <c r="D20" i="15"/>
  <c r="X19" i="15"/>
  <c r="AK18" i="15"/>
  <c r="AJ18" i="15"/>
  <c r="AI18" i="15"/>
  <c r="AH18" i="15"/>
  <c r="AG18" i="15"/>
  <c r="AF18" i="15"/>
  <c r="AD18" i="15"/>
  <c r="AC18" i="15"/>
  <c r="AB18" i="15"/>
  <c r="AA18" i="15"/>
  <c r="Z18" i="15"/>
  <c r="Y18" i="15"/>
  <c r="Q18" i="15"/>
  <c r="J18" i="15"/>
  <c r="AE18" i="15" s="1"/>
  <c r="C18" i="15"/>
  <c r="AK17" i="15"/>
  <c r="AJ17" i="15"/>
  <c r="AI17" i="15"/>
  <c r="AH17" i="15"/>
  <c r="AG17" i="15"/>
  <c r="AF17" i="15"/>
  <c r="AE17" i="15"/>
  <c r="AD17" i="15"/>
  <c r="AC17" i="15"/>
  <c r="AB17" i="15"/>
  <c r="AA17" i="15"/>
  <c r="Z17" i="15"/>
  <c r="Y17" i="15"/>
  <c r="Q17" i="15"/>
  <c r="X17" i="15" s="1"/>
  <c r="J17" i="15"/>
  <c r="C17" i="15"/>
  <c r="AK16" i="15"/>
  <c r="AJ16" i="15"/>
  <c r="AI16" i="15"/>
  <c r="AH16" i="15"/>
  <c r="AG16" i="15"/>
  <c r="AF16" i="15"/>
  <c r="AD16" i="15"/>
  <c r="AC16" i="15"/>
  <c r="AB16" i="15"/>
  <c r="AA16" i="15"/>
  <c r="Z16" i="15"/>
  <c r="Y16" i="15"/>
  <c r="Q16" i="15"/>
  <c r="J16" i="15"/>
  <c r="AE16" i="15" s="1"/>
  <c r="C16" i="15"/>
  <c r="AK15" i="15"/>
  <c r="AI15" i="15"/>
  <c r="AG15" i="15"/>
  <c r="W15" i="15"/>
  <c r="AD15" i="15" s="1"/>
  <c r="V15" i="15"/>
  <c r="U15" i="15"/>
  <c r="AB15" i="15" s="1"/>
  <c r="T15" i="15"/>
  <c r="S15" i="15"/>
  <c r="Z15" i="15" s="1"/>
  <c r="R15" i="15"/>
  <c r="Q15" i="15"/>
  <c r="P15" i="15"/>
  <c r="O15" i="15"/>
  <c r="AJ15" i="15" s="1"/>
  <c r="N15" i="15"/>
  <c r="M15" i="15"/>
  <c r="AH15" i="15" s="1"/>
  <c r="L15" i="15"/>
  <c r="K15" i="15"/>
  <c r="I15" i="15"/>
  <c r="H15" i="15"/>
  <c r="G15" i="15"/>
  <c r="G13" i="15" s="1"/>
  <c r="F15" i="15"/>
  <c r="E15" i="15"/>
  <c r="D15" i="15"/>
  <c r="C15" i="15"/>
  <c r="AH14" i="15"/>
  <c r="AF14" i="15"/>
  <c r="AD14" i="15"/>
  <c r="AB14" i="15"/>
  <c r="W14" i="15"/>
  <c r="V14" i="15"/>
  <c r="AJ14" i="15" s="1"/>
  <c r="U14" i="15"/>
  <c r="T14" i="15"/>
  <c r="S14" i="15"/>
  <c r="R14" i="15"/>
  <c r="P14" i="15"/>
  <c r="O14" i="15"/>
  <c r="N14" i="15"/>
  <c r="M14" i="15"/>
  <c r="L14" i="15"/>
  <c r="K14" i="15"/>
  <c r="J14" i="15"/>
  <c r="I14" i="15"/>
  <c r="H14" i="15"/>
  <c r="H13" i="15" s="1"/>
  <c r="G14" i="15"/>
  <c r="F14" i="15"/>
  <c r="F13" i="15" s="1"/>
  <c r="E14" i="15"/>
  <c r="D14" i="15"/>
  <c r="U13" i="15"/>
  <c r="M13" i="15"/>
  <c r="AH13" i="15" s="1"/>
  <c r="I13" i="15"/>
  <c r="E13" i="15"/>
  <c r="X12" i="15"/>
  <c r="W11" i="15"/>
  <c r="S11" i="15"/>
  <c r="O11" i="15"/>
  <c r="K11" i="15"/>
  <c r="G11" i="15"/>
  <c r="V10" i="15"/>
  <c r="T10" i="15"/>
  <c r="AA10" i="15" s="1"/>
  <c r="R10" i="15"/>
  <c r="P10" i="15"/>
  <c r="N10" i="15"/>
  <c r="L10" i="15"/>
  <c r="H10" i="15"/>
  <c r="F10" i="15"/>
  <c r="D10" i="15"/>
  <c r="F9" i="15" l="1"/>
  <c r="AH10" i="15"/>
  <c r="AF11" i="15"/>
  <c r="AA15" i="15"/>
  <c r="V11" i="15"/>
  <c r="AC11" i="15" s="1"/>
  <c r="AC22" i="15"/>
  <c r="AJ43" i="15"/>
  <c r="D43" i="15"/>
  <c r="C44" i="15"/>
  <c r="AB75" i="15"/>
  <c r="U74" i="15"/>
  <c r="AI75" i="15"/>
  <c r="J76" i="15"/>
  <c r="X152" i="15"/>
  <c r="AE152" i="15"/>
  <c r="X174" i="15"/>
  <c r="AE174" i="15"/>
  <c r="X190" i="15"/>
  <c r="AE190" i="15"/>
  <c r="X196" i="15"/>
  <c r="AE196" i="15"/>
  <c r="X208" i="15"/>
  <c r="AE208" i="15"/>
  <c r="X246" i="15"/>
  <c r="AE246" i="15"/>
  <c r="X276" i="15"/>
  <c r="AE276" i="15"/>
  <c r="AC287" i="15"/>
  <c r="AJ287" i="15"/>
  <c r="O286" i="15"/>
  <c r="AJ286" i="15" s="1"/>
  <c r="X352" i="15"/>
  <c r="AE352" i="15"/>
  <c r="Y536" i="15"/>
  <c r="AD980" i="15"/>
  <c r="AK980" i="15"/>
  <c r="W979" i="15"/>
  <c r="X1033" i="15"/>
  <c r="AE1033" i="15"/>
  <c r="T9" i="15"/>
  <c r="E10" i="15"/>
  <c r="E9" i="15" s="1"/>
  <c r="I10" i="15"/>
  <c r="I9" i="15" s="1"/>
  <c r="U10" i="15"/>
  <c r="AC10" i="15"/>
  <c r="E11" i="15"/>
  <c r="M11" i="15"/>
  <c r="AH11" i="15" s="1"/>
  <c r="U11" i="15"/>
  <c r="O13" i="15"/>
  <c r="W13" i="15"/>
  <c r="C14" i="15"/>
  <c r="D13" i="15"/>
  <c r="C13" i="15" s="1"/>
  <c r="AG14" i="15"/>
  <c r="L13" i="15"/>
  <c r="AK14" i="15"/>
  <c r="P13" i="15"/>
  <c r="AK13" i="15" s="1"/>
  <c r="Z14" i="15"/>
  <c r="AC15" i="15"/>
  <c r="X16" i="15"/>
  <c r="X18" i="15"/>
  <c r="P20" i="15"/>
  <c r="AK20" i="15" s="1"/>
  <c r="AH21" i="15"/>
  <c r="M20" i="15"/>
  <c r="AH20" i="15" s="1"/>
  <c r="U20" i="15"/>
  <c r="AB20" i="15" s="1"/>
  <c r="AB21" i="15"/>
  <c r="AA21" i="15"/>
  <c r="AI21" i="15"/>
  <c r="F11" i="15"/>
  <c r="AI22" i="15"/>
  <c r="N11" i="15"/>
  <c r="AI11" i="15" s="1"/>
  <c r="I43" i="15"/>
  <c r="Y44" i="15"/>
  <c r="Q44" i="15"/>
  <c r="X44" i="15" s="1"/>
  <c r="R43" i="15"/>
  <c r="AC44" i="15"/>
  <c r="V43" i="15"/>
  <c r="AC43" i="15" s="1"/>
  <c r="AJ44" i="15"/>
  <c r="J45" i="15"/>
  <c r="AE45" i="15" s="1"/>
  <c r="AF45" i="15"/>
  <c r="AE77" i="15"/>
  <c r="AE79" i="15"/>
  <c r="X84" i="15"/>
  <c r="AE84" i="15"/>
  <c r="Z88" i="15"/>
  <c r="J88" i="15"/>
  <c r="L86" i="15"/>
  <c r="AG88" i="15"/>
  <c r="AD88" i="15"/>
  <c r="P86" i="15"/>
  <c r="AK86" i="15" s="1"/>
  <c r="AK88" i="15"/>
  <c r="X94" i="15"/>
  <c r="AE94" i="15"/>
  <c r="X106" i="15"/>
  <c r="AE106" i="15"/>
  <c r="AJ119" i="15"/>
  <c r="AA120" i="15"/>
  <c r="T119" i="15"/>
  <c r="AA119" i="15" s="1"/>
  <c r="X132" i="15"/>
  <c r="AE132" i="15"/>
  <c r="X148" i="15"/>
  <c r="AE148" i="15"/>
  <c r="AJ161" i="15"/>
  <c r="AA162" i="15"/>
  <c r="T161" i="15"/>
  <c r="X170" i="15"/>
  <c r="AE170" i="15"/>
  <c r="X186" i="15"/>
  <c r="AE186" i="15"/>
  <c r="Y194" i="15"/>
  <c r="Q194" i="15"/>
  <c r="X194" i="15" s="1"/>
  <c r="AF194" i="15"/>
  <c r="R193" i="15"/>
  <c r="AC194" i="15"/>
  <c r="V193" i="15"/>
  <c r="Z195" i="15"/>
  <c r="Q195" i="15"/>
  <c r="S193" i="15"/>
  <c r="AD195" i="15"/>
  <c r="W193" i="15"/>
  <c r="X204" i="15"/>
  <c r="AE204" i="15"/>
  <c r="X220" i="15"/>
  <c r="AE220" i="15"/>
  <c r="J227" i="15"/>
  <c r="Y227" i="15"/>
  <c r="AF227" i="15"/>
  <c r="K226" i="15"/>
  <c r="Y226" i="15" s="1"/>
  <c r="AC227" i="15"/>
  <c r="AJ227" i="15"/>
  <c r="O226" i="15"/>
  <c r="AJ226" i="15" s="1"/>
  <c r="X242" i="15"/>
  <c r="AE242" i="15"/>
  <c r="C258" i="15"/>
  <c r="X272" i="15"/>
  <c r="AE272" i="15"/>
  <c r="AC286" i="15"/>
  <c r="AA288" i="15"/>
  <c r="T286" i="15"/>
  <c r="X296" i="15"/>
  <c r="AE296" i="15"/>
  <c r="X304" i="15"/>
  <c r="AE304" i="15"/>
  <c r="X312" i="15"/>
  <c r="AE312" i="15"/>
  <c r="C344" i="15"/>
  <c r="D343" i="15"/>
  <c r="X396" i="15"/>
  <c r="AE396" i="15"/>
  <c r="X424" i="15"/>
  <c r="AE424" i="15"/>
  <c r="C430" i="15"/>
  <c r="D429" i="15"/>
  <c r="Y429" i="15"/>
  <c r="Z468" i="15"/>
  <c r="J468" i="15"/>
  <c r="AG468" i="15"/>
  <c r="L467" i="15"/>
  <c r="AG467" i="15" s="1"/>
  <c r="AD468" i="15"/>
  <c r="AK468" i="15"/>
  <c r="P467" i="15"/>
  <c r="AK467" i="15" s="1"/>
  <c r="AA14" i="15"/>
  <c r="T13" i="15"/>
  <c r="AA13" i="15" s="1"/>
  <c r="AG44" i="15"/>
  <c r="L43" i="15"/>
  <c r="AG43" i="15" s="1"/>
  <c r="AK44" i="15"/>
  <c r="P43" i="15"/>
  <c r="AK43" i="15" s="1"/>
  <c r="Z44" i="15"/>
  <c r="AA88" i="15"/>
  <c r="T86" i="15"/>
  <c r="AF119" i="15"/>
  <c r="AF161" i="15"/>
  <c r="Z227" i="15"/>
  <c r="AG227" i="15"/>
  <c r="Q227" i="15"/>
  <c r="X227" i="15" s="1"/>
  <c r="S226" i="15"/>
  <c r="AD227" i="15"/>
  <c r="AK227" i="15"/>
  <c r="W226" i="15"/>
  <c r="AD226" i="15" s="1"/>
  <c r="AD258" i="15"/>
  <c r="Y286" i="15"/>
  <c r="J287" i="15"/>
  <c r="AE287" i="15" s="1"/>
  <c r="Y287" i="15"/>
  <c r="AF287" i="15"/>
  <c r="K286" i="15"/>
  <c r="AC343" i="15"/>
  <c r="AJ343" i="15"/>
  <c r="AB469" i="15"/>
  <c r="U467" i="15"/>
  <c r="X515" i="15"/>
  <c r="AE515" i="15"/>
  <c r="AJ11" i="15"/>
  <c r="R13" i="15"/>
  <c r="Y14" i="15"/>
  <c r="Q14" i="15"/>
  <c r="X14" i="15" s="1"/>
  <c r="AF15" i="15"/>
  <c r="J15" i="15"/>
  <c r="AE15" i="15" s="1"/>
  <c r="AF43" i="15"/>
  <c r="Z43" i="15"/>
  <c r="J44" i="15"/>
  <c r="AI44" i="15"/>
  <c r="N43" i="15"/>
  <c r="AI43" i="15" s="1"/>
  <c r="AD44" i="15"/>
  <c r="C45" i="15"/>
  <c r="C74" i="15"/>
  <c r="AA74" i="15"/>
  <c r="AF75" i="15"/>
  <c r="K74" i="15"/>
  <c r="Y74" i="15" s="1"/>
  <c r="J75" i="15"/>
  <c r="AE75" i="15" s="1"/>
  <c r="AJ75" i="15"/>
  <c r="O74" i="15"/>
  <c r="AJ74" i="15" s="1"/>
  <c r="S74" i="15"/>
  <c r="Z74" i="15" s="1"/>
  <c r="Z75" i="15"/>
  <c r="W74" i="15"/>
  <c r="AD74" i="15" s="1"/>
  <c r="AD75" i="15"/>
  <c r="C76" i="15"/>
  <c r="Z76" i="15"/>
  <c r="AI86" i="15"/>
  <c r="Z87" i="15"/>
  <c r="AG87" i="15"/>
  <c r="Q87" i="15"/>
  <c r="S86" i="15"/>
  <c r="Z86" i="15" s="1"/>
  <c r="AD87" i="15"/>
  <c r="AK87" i="15"/>
  <c r="W86" i="15"/>
  <c r="C88" i="15"/>
  <c r="D86" i="15"/>
  <c r="C86" i="15" s="1"/>
  <c r="X90" i="15"/>
  <c r="AE90" i="15"/>
  <c r="X102" i="15"/>
  <c r="AE102" i="15"/>
  <c r="Z120" i="15"/>
  <c r="J120" i="15"/>
  <c r="AG120" i="15"/>
  <c r="L119" i="15"/>
  <c r="AG119" i="15" s="1"/>
  <c r="AD120" i="15"/>
  <c r="AK120" i="15"/>
  <c r="P119" i="15"/>
  <c r="AK119" i="15" s="1"/>
  <c r="AA121" i="15"/>
  <c r="M119" i="15"/>
  <c r="AH119" i="15" s="1"/>
  <c r="AH121" i="15"/>
  <c r="AB121" i="15"/>
  <c r="U119" i="15"/>
  <c r="X128" i="15"/>
  <c r="AE128" i="15"/>
  <c r="X144" i="15"/>
  <c r="AE144" i="15"/>
  <c r="Z162" i="15"/>
  <c r="J162" i="15"/>
  <c r="AG162" i="15"/>
  <c r="L161" i="15"/>
  <c r="AG161" i="15" s="1"/>
  <c r="AD162" i="15"/>
  <c r="AK162" i="15"/>
  <c r="P161" i="15"/>
  <c r="AK161" i="15" s="1"/>
  <c r="AA163" i="15"/>
  <c r="M161" i="15"/>
  <c r="AH161" i="15" s="1"/>
  <c r="AH163" i="15"/>
  <c r="AB163" i="15"/>
  <c r="U161" i="15"/>
  <c r="X182" i="15"/>
  <c r="AE182" i="15"/>
  <c r="AE194" i="15"/>
  <c r="AB194" i="15"/>
  <c r="AI194" i="15"/>
  <c r="N193" i="15"/>
  <c r="AI193" i="15" s="1"/>
  <c r="J195" i="15"/>
  <c r="AE195" i="15" s="1"/>
  <c r="Y195" i="15"/>
  <c r="K193" i="15"/>
  <c r="AF195" i="15"/>
  <c r="AC195" i="15"/>
  <c r="O193" i="15"/>
  <c r="AJ193" i="15" s="1"/>
  <c r="AJ195" i="15"/>
  <c r="X216" i="15"/>
  <c r="AE216" i="15"/>
  <c r="AC226" i="15"/>
  <c r="AB226" i="15"/>
  <c r="AA228" i="15"/>
  <c r="T226" i="15"/>
  <c r="X238" i="15"/>
  <c r="AE238" i="15"/>
  <c r="X254" i="15"/>
  <c r="AE254" i="15"/>
  <c r="AA259" i="15"/>
  <c r="AH259" i="15"/>
  <c r="M258" i="15"/>
  <c r="AH258" i="15" s="1"/>
  <c r="AB259" i="15"/>
  <c r="AI259" i="15"/>
  <c r="U258" i="15"/>
  <c r="Y260" i="15"/>
  <c r="Q260" i="15"/>
  <c r="X260" i="15" s="1"/>
  <c r="R258" i="15"/>
  <c r="AC260" i="15"/>
  <c r="AJ260" i="15"/>
  <c r="V258" i="15"/>
  <c r="X268" i="15"/>
  <c r="AE268" i="15"/>
  <c r="X284" i="15"/>
  <c r="AE284" i="15"/>
  <c r="AG288" i="15"/>
  <c r="J288" i="15"/>
  <c r="L286" i="15"/>
  <c r="AK288" i="15"/>
  <c r="P286" i="15"/>
  <c r="AK286" i="15" s="1"/>
  <c r="AH317" i="15"/>
  <c r="J317" i="15"/>
  <c r="AE317" i="15" s="1"/>
  <c r="M316" i="15"/>
  <c r="AH316" i="15" s="1"/>
  <c r="AB317" i="15"/>
  <c r="U316" i="15"/>
  <c r="Y318" i="15"/>
  <c r="Q318" i="15"/>
  <c r="X318" i="15" s="1"/>
  <c r="R316" i="15"/>
  <c r="AC318" i="15"/>
  <c r="V316" i="15"/>
  <c r="X326" i="15"/>
  <c r="AE326" i="15"/>
  <c r="X338" i="15"/>
  <c r="AE338" i="15"/>
  <c r="X341" i="15"/>
  <c r="AE341" i="15"/>
  <c r="X386" i="15"/>
  <c r="AE386" i="15"/>
  <c r="C394" i="15"/>
  <c r="D392" i="15"/>
  <c r="C392" i="15" s="1"/>
  <c r="AB581" i="15"/>
  <c r="AI581" i="15"/>
  <c r="N580" i="15"/>
  <c r="AI580" i="15" s="1"/>
  <c r="J582" i="15"/>
  <c r="AE582" i="15" s="1"/>
  <c r="Y582" i="15"/>
  <c r="K580" i="15"/>
  <c r="AF582" i="15"/>
  <c r="AC582" i="15"/>
  <c r="O580" i="15"/>
  <c r="AJ580" i="15" s="1"/>
  <c r="AJ582" i="15"/>
  <c r="AC20" i="15"/>
  <c r="R11" i="15"/>
  <c r="Y22" i="15"/>
  <c r="Q22" i="15"/>
  <c r="X22" i="15" s="1"/>
  <c r="AH75" i="15"/>
  <c r="M74" i="15"/>
  <c r="AH74" i="15" s="1"/>
  <c r="AA75" i="15"/>
  <c r="X110" i="15"/>
  <c r="AE110" i="15"/>
  <c r="X136" i="15"/>
  <c r="AE136" i="15"/>
  <c r="C193" i="15"/>
  <c r="C228" i="15"/>
  <c r="D226" i="15"/>
  <c r="C226" i="15" s="1"/>
  <c r="X230" i="15"/>
  <c r="AE230" i="15"/>
  <c r="X264" i="15"/>
  <c r="AE264" i="15"/>
  <c r="Z376" i="15"/>
  <c r="AG376" i="15"/>
  <c r="C431" i="15"/>
  <c r="E429" i="15"/>
  <c r="X434" i="15"/>
  <c r="AE434" i="15"/>
  <c r="AH469" i="15"/>
  <c r="AA469" i="15"/>
  <c r="M467" i="15"/>
  <c r="AH467" i="15" s="1"/>
  <c r="X531" i="15"/>
  <c r="AE531" i="15"/>
  <c r="C537" i="15"/>
  <c r="D536" i="15"/>
  <c r="Z980" i="15"/>
  <c r="AG980" i="15"/>
  <c r="Q980" i="15"/>
  <c r="S979" i="15"/>
  <c r="AI10" i="15"/>
  <c r="V13" i="15"/>
  <c r="AC13" i="15" s="1"/>
  <c r="AC14" i="15"/>
  <c r="AA22" i="15"/>
  <c r="T11" i="15"/>
  <c r="N9" i="15"/>
  <c r="G10" i="15"/>
  <c r="G9" i="15" s="1"/>
  <c r="K10" i="15"/>
  <c r="Y10" i="15" s="1"/>
  <c r="O10" i="15"/>
  <c r="S10" i="15"/>
  <c r="Q10" i="15" s="1"/>
  <c r="W10" i="15"/>
  <c r="AK10" i="15" s="1"/>
  <c r="K13" i="15"/>
  <c r="S13" i="15"/>
  <c r="Z13" i="15" s="1"/>
  <c r="AE14" i="15"/>
  <c r="AI14" i="15"/>
  <c r="N13" i="15"/>
  <c r="AI13" i="15" s="1"/>
  <c r="Y15" i="15"/>
  <c r="C20" i="15"/>
  <c r="T20" i="15"/>
  <c r="AA20" i="15" s="1"/>
  <c r="J21" i="15"/>
  <c r="AE21" i="15" s="1"/>
  <c r="AF21" i="15"/>
  <c r="K20" i="15"/>
  <c r="AJ21" i="15"/>
  <c r="O20" i="15"/>
  <c r="AJ20" i="15" s="1"/>
  <c r="Z21" i="15"/>
  <c r="S20" i="15"/>
  <c r="Z20" i="15" s="1"/>
  <c r="AD21" i="15"/>
  <c r="W20" i="15"/>
  <c r="C22" i="15"/>
  <c r="D11" i="15"/>
  <c r="D9" i="15" s="1"/>
  <c r="C9" i="15" s="1"/>
  <c r="H11" i="15"/>
  <c r="H9" i="15" s="1"/>
  <c r="AG22" i="15"/>
  <c r="L11" i="15"/>
  <c r="AG11" i="15" s="1"/>
  <c r="AK22" i="15"/>
  <c r="P11" i="15"/>
  <c r="AK11" i="15" s="1"/>
  <c r="Z22" i="15"/>
  <c r="AB43" i="15"/>
  <c r="T43" i="15"/>
  <c r="AA43" i="15" s="1"/>
  <c r="AA44" i="15"/>
  <c r="X45" i="15"/>
  <c r="AA45" i="15"/>
  <c r="N74" i="15"/>
  <c r="AI74" i="15" s="1"/>
  <c r="AC74" i="15"/>
  <c r="Y75" i="15"/>
  <c r="AG75" i="15"/>
  <c r="Y76" i="15"/>
  <c r="Q76" i="15"/>
  <c r="X76" i="15" s="1"/>
  <c r="AB76" i="15"/>
  <c r="AJ76" i="15"/>
  <c r="Y86" i="15"/>
  <c r="J87" i="15"/>
  <c r="AE87" i="15" s="1"/>
  <c r="Y87" i="15"/>
  <c r="AF87" i="15"/>
  <c r="K86" i="15"/>
  <c r="AC87" i="15"/>
  <c r="AJ87" i="15"/>
  <c r="O86" i="15"/>
  <c r="AJ86" i="15" s="1"/>
  <c r="X98" i="15"/>
  <c r="AE98" i="15"/>
  <c r="X114" i="15"/>
  <c r="AE114" i="15"/>
  <c r="AD119" i="15"/>
  <c r="C120" i="15"/>
  <c r="D119" i="15"/>
  <c r="Y119" i="15"/>
  <c r="C121" i="15"/>
  <c r="E119" i="15"/>
  <c r="X124" i="15"/>
  <c r="AE124" i="15"/>
  <c r="X140" i="15"/>
  <c r="AE140" i="15"/>
  <c r="X156" i="15"/>
  <c r="AE156" i="15"/>
  <c r="AD161" i="15"/>
  <c r="C162" i="15"/>
  <c r="D161" i="15"/>
  <c r="Y161" i="15"/>
  <c r="Q161" i="15"/>
  <c r="C163" i="15"/>
  <c r="E161" i="15"/>
  <c r="X166" i="15"/>
  <c r="AE166" i="15"/>
  <c r="X178" i="15"/>
  <c r="AE178" i="15"/>
  <c r="AB193" i="15"/>
  <c r="AA193" i="15"/>
  <c r="AE199" i="15"/>
  <c r="X200" i="15"/>
  <c r="AE200" i="15"/>
  <c r="X212" i="15"/>
  <c r="AE212" i="15"/>
  <c r="X224" i="15"/>
  <c r="AE224" i="15"/>
  <c r="Z228" i="15"/>
  <c r="J228" i="15"/>
  <c r="AE228" i="15" s="1"/>
  <c r="L226" i="15"/>
  <c r="AG226" i="15" s="1"/>
  <c r="AG228" i="15"/>
  <c r="AD228" i="15"/>
  <c r="P226" i="15"/>
  <c r="AK228" i="15"/>
  <c r="X234" i="15"/>
  <c r="AE234" i="15"/>
  <c r="X250" i="15"/>
  <c r="AE250" i="15"/>
  <c r="AG258" i="15"/>
  <c r="C259" i="15"/>
  <c r="E258" i="15"/>
  <c r="AE260" i="15"/>
  <c r="AB260" i="15"/>
  <c r="N258" i="15"/>
  <c r="AI258" i="15" s="1"/>
  <c r="AI260" i="15"/>
  <c r="X280" i="15"/>
  <c r="AE280" i="15"/>
  <c r="AI286" i="15"/>
  <c r="Z287" i="15"/>
  <c r="AG287" i="15"/>
  <c r="Q287" i="15"/>
  <c r="S286" i="15"/>
  <c r="Z286" i="15" s="1"/>
  <c r="AD287" i="15"/>
  <c r="AK287" i="15"/>
  <c r="W286" i="15"/>
  <c r="C288" i="15"/>
  <c r="D286" i="15"/>
  <c r="C286" i="15" s="1"/>
  <c r="Z393" i="15"/>
  <c r="AG393" i="15"/>
  <c r="Q393" i="15"/>
  <c r="S392" i="15"/>
  <c r="AD393" i="15"/>
  <c r="AK393" i="15"/>
  <c r="W392" i="15"/>
  <c r="AD392" i="15" s="1"/>
  <c r="X450" i="15"/>
  <c r="AE450" i="15"/>
  <c r="AB87" i="15"/>
  <c r="Q88" i="15"/>
  <c r="X88" i="15" s="1"/>
  <c r="Q120" i="15"/>
  <c r="X120" i="15" s="1"/>
  <c r="Y120" i="15"/>
  <c r="AC120" i="15"/>
  <c r="J121" i="15"/>
  <c r="AE121" i="15" s="1"/>
  <c r="Q162" i="15"/>
  <c r="X162" i="15" s="1"/>
  <c r="Y162" i="15"/>
  <c r="AC162" i="15"/>
  <c r="J163" i="15"/>
  <c r="AE163" i="15" s="1"/>
  <c r="C194" i="15"/>
  <c r="AA194" i="15"/>
  <c r="AB227" i="15"/>
  <c r="Q228" i="15"/>
  <c r="X228" i="15" s="1"/>
  <c r="J259" i="15"/>
  <c r="AE259" i="15" s="1"/>
  <c r="Z259" i="15"/>
  <c r="AD259" i="15"/>
  <c r="AB287" i="15"/>
  <c r="Q288" i="15"/>
  <c r="X288" i="15" s="1"/>
  <c r="Z316" i="15"/>
  <c r="C317" i="15"/>
  <c r="E316" i="15"/>
  <c r="AI317" i="15"/>
  <c r="F316" i="15"/>
  <c r="C318" i="15"/>
  <c r="N316" i="15"/>
  <c r="AI316" i="15" s="1"/>
  <c r="AI318" i="15"/>
  <c r="X322" i="15"/>
  <c r="AE322" i="15"/>
  <c r="X334" i="15"/>
  <c r="AE334" i="15"/>
  <c r="AA345" i="15"/>
  <c r="X360" i="15"/>
  <c r="X368" i="15"/>
  <c r="C378" i="15"/>
  <c r="X382" i="15"/>
  <c r="AE382" i="15"/>
  <c r="Y392" i="15"/>
  <c r="J393" i="15"/>
  <c r="AE393" i="15" s="1"/>
  <c r="Y393" i="15"/>
  <c r="AF393" i="15"/>
  <c r="K392" i="15"/>
  <c r="AC393" i="15"/>
  <c r="AJ393" i="15"/>
  <c r="O392" i="15"/>
  <c r="AJ392" i="15" s="1"/>
  <c r="X408" i="15"/>
  <c r="AE408" i="15"/>
  <c r="X420" i="15"/>
  <c r="AE420" i="15"/>
  <c r="AF429" i="15"/>
  <c r="X446" i="15"/>
  <c r="AE446" i="15"/>
  <c r="X462" i="15"/>
  <c r="AE462" i="15"/>
  <c r="AD467" i="15"/>
  <c r="C468" i="15"/>
  <c r="D467" i="15"/>
  <c r="Y467" i="15"/>
  <c r="AC467" i="15"/>
  <c r="C469" i="15"/>
  <c r="E467" i="15"/>
  <c r="X481" i="15"/>
  <c r="AE481" i="15"/>
  <c r="X493" i="15"/>
  <c r="AE493" i="15"/>
  <c r="X509" i="15"/>
  <c r="AE509" i="15"/>
  <c r="C512" i="15"/>
  <c r="AE95" i="15"/>
  <c r="AE167" i="15"/>
  <c r="AE201" i="15"/>
  <c r="AE221" i="15"/>
  <c r="AE261" i="15"/>
  <c r="AE265" i="15"/>
  <c r="AB288" i="15"/>
  <c r="X300" i="15"/>
  <c r="AE300" i="15"/>
  <c r="C316" i="15"/>
  <c r="J316" i="15"/>
  <c r="AG316" i="15"/>
  <c r="AA316" i="15"/>
  <c r="AJ318" i="15"/>
  <c r="Y343" i="15"/>
  <c r="AF343" i="15"/>
  <c r="Q343" i="15"/>
  <c r="AA344" i="15"/>
  <c r="T343" i="15"/>
  <c r="AA343" i="15" s="1"/>
  <c r="M343" i="15"/>
  <c r="AH343" i="15" s="1"/>
  <c r="AH345" i="15"/>
  <c r="AB345" i="15"/>
  <c r="U343" i="15"/>
  <c r="X348" i="15"/>
  <c r="AE348" i="15"/>
  <c r="X364" i="15"/>
  <c r="AE364" i="15"/>
  <c r="X372" i="15"/>
  <c r="AE372" i="15"/>
  <c r="AD376" i="15"/>
  <c r="AK376" i="15"/>
  <c r="AA377" i="15"/>
  <c r="AH377" i="15"/>
  <c r="M376" i="15"/>
  <c r="AH376" i="15" s="1"/>
  <c r="AB377" i="15"/>
  <c r="AI377" i="15"/>
  <c r="U376" i="15"/>
  <c r="Y378" i="15"/>
  <c r="Q378" i="15"/>
  <c r="X378" i="15" s="1"/>
  <c r="R376" i="15"/>
  <c r="AC378" i="15"/>
  <c r="V376" i="15"/>
  <c r="AC376" i="15" s="1"/>
  <c r="AC392" i="15"/>
  <c r="AB392" i="15"/>
  <c r="AA394" i="15"/>
  <c r="T392" i="15"/>
  <c r="Q392" i="15" s="1"/>
  <c r="X404" i="15"/>
  <c r="AE404" i="15"/>
  <c r="X416" i="15"/>
  <c r="AE416" i="15"/>
  <c r="AJ429" i="15"/>
  <c r="AA430" i="15"/>
  <c r="T429" i="15"/>
  <c r="AE441" i="15"/>
  <c r="X442" i="15"/>
  <c r="AE442" i="15"/>
  <c r="X458" i="15"/>
  <c r="AE458" i="15"/>
  <c r="AF467" i="15"/>
  <c r="X670" i="15"/>
  <c r="M86" i="15"/>
  <c r="AH86" i="15" s="1"/>
  <c r="N119" i="15"/>
  <c r="AI119" i="15" s="1"/>
  <c r="N161" i="15"/>
  <c r="AI161" i="15" s="1"/>
  <c r="L193" i="15"/>
  <c r="AG193" i="15" s="1"/>
  <c r="P193" i="15"/>
  <c r="AK193" i="15" s="1"/>
  <c r="M226" i="15"/>
  <c r="AH226" i="15" s="1"/>
  <c r="K258" i="15"/>
  <c r="O258" i="15"/>
  <c r="AJ258" i="15" s="1"/>
  <c r="M286" i="15"/>
  <c r="AH286" i="15" s="1"/>
  <c r="AJ288" i="15"/>
  <c r="X292" i="15"/>
  <c r="X308" i="15"/>
  <c r="AD316" i="15"/>
  <c r="AA317" i="15"/>
  <c r="X330" i="15"/>
  <c r="AE330" i="15"/>
  <c r="Z344" i="15"/>
  <c r="J344" i="15"/>
  <c r="AG344" i="15"/>
  <c r="L343" i="15"/>
  <c r="AG343" i="15" s="1"/>
  <c r="AD344" i="15"/>
  <c r="AK344" i="15"/>
  <c r="P343" i="15"/>
  <c r="AK343" i="15" s="1"/>
  <c r="C345" i="15"/>
  <c r="E343" i="15"/>
  <c r="X356" i="15"/>
  <c r="C377" i="15"/>
  <c r="E376" i="15"/>
  <c r="C376" i="15" s="1"/>
  <c r="AB378" i="15"/>
  <c r="N376" i="15"/>
  <c r="AI376" i="15" s="1"/>
  <c r="AI378" i="15"/>
  <c r="X390" i="15"/>
  <c r="AE390" i="15"/>
  <c r="Z394" i="15"/>
  <c r="J394" i="15"/>
  <c r="L392" i="15"/>
  <c r="AG392" i="15" s="1"/>
  <c r="AG394" i="15"/>
  <c r="AD394" i="15"/>
  <c r="P392" i="15"/>
  <c r="AK394" i="15"/>
  <c r="X400" i="15"/>
  <c r="AE400" i="15"/>
  <c r="X412" i="15"/>
  <c r="AE412" i="15"/>
  <c r="Z430" i="15"/>
  <c r="J430" i="15"/>
  <c r="AG430" i="15"/>
  <c r="L429" i="15"/>
  <c r="AG429" i="15" s="1"/>
  <c r="AD430" i="15"/>
  <c r="AK430" i="15"/>
  <c r="P429" i="15"/>
  <c r="AK429" i="15" s="1"/>
  <c r="AA431" i="15"/>
  <c r="M429" i="15"/>
  <c r="AH429" i="15" s="1"/>
  <c r="AH431" i="15"/>
  <c r="AB431" i="15"/>
  <c r="U429" i="15"/>
  <c r="AB429" i="15" s="1"/>
  <c r="X438" i="15"/>
  <c r="AE438" i="15"/>
  <c r="X454" i="15"/>
  <c r="AE454" i="15"/>
  <c r="AA468" i="15"/>
  <c r="T467" i="15"/>
  <c r="AA467" i="15" s="1"/>
  <c r="C538" i="15"/>
  <c r="E536" i="15"/>
  <c r="X541" i="15"/>
  <c r="AE541" i="15"/>
  <c r="X557" i="15"/>
  <c r="AE557" i="15"/>
  <c r="X569" i="15"/>
  <c r="AE569" i="15"/>
  <c r="X591" i="15"/>
  <c r="AE591" i="15"/>
  <c r="X607" i="15"/>
  <c r="AE607" i="15"/>
  <c r="C610" i="15"/>
  <c r="Z612" i="15"/>
  <c r="Q612" i="15"/>
  <c r="S610" i="15"/>
  <c r="AD612" i="15"/>
  <c r="W610" i="15"/>
  <c r="Q344" i="15"/>
  <c r="X344" i="15" s="1"/>
  <c r="J345" i="15"/>
  <c r="AE345" i="15" s="1"/>
  <c r="J377" i="15"/>
  <c r="AE377" i="15" s="1"/>
  <c r="AB393" i="15"/>
  <c r="Q394" i="15"/>
  <c r="X394" i="15" s="1"/>
  <c r="Q430" i="15"/>
  <c r="X430" i="15" s="1"/>
  <c r="Y430" i="15"/>
  <c r="AC430" i="15"/>
  <c r="J431" i="15"/>
  <c r="AE431" i="15" s="1"/>
  <c r="Q468" i="15"/>
  <c r="X468" i="15" s="1"/>
  <c r="Y468" i="15"/>
  <c r="AC468" i="15"/>
  <c r="J469" i="15"/>
  <c r="AE469" i="15" s="1"/>
  <c r="X477" i="15"/>
  <c r="AE477" i="15"/>
  <c r="X489" i="15"/>
  <c r="AE489" i="15"/>
  <c r="X505" i="15"/>
  <c r="AE505" i="15"/>
  <c r="Y513" i="15"/>
  <c r="Q513" i="15"/>
  <c r="X513" i="15" s="1"/>
  <c r="AF513" i="15"/>
  <c r="R512" i="15"/>
  <c r="AC513" i="15"/>
  <c r="V512" i="15"/>
  <c r="AC512" i="15" s="1"/>
  <c r="Z514" i="15"/>
  <c r="Q514" i="15"/>
  <c r="S512" i="15"/>
  <c r="AD514" i="15"/>
  <c r="W512" i="15"/>
  <c r="X527" i="15"/>
  <c r="AE527" i="15"/>
  <c r="AF536" i="15"/>
  <c r="X553" i="15"/>
  <c r="AE553" i="15"/>
  <c r="X565" i="15"/>
  <c r="AE565" i="15"/>
  <c r="AB580" i="15"/>
  <c r="X587" i="15"/>
  <c r="AE587" i="15"/>
  <c r="X603" i="15"/>
  <c r="AE603" i="15"/>
  <c r="Y611" i="15"/>
  <c r="Q611" i="15"/>
  <c r="X611" i="15" s="1"/>
  <c r="AF611" i="15"/>
  <c r="R610" i="15"/>
  <c r="AC611" i="15"/>
  <c r="AJ611" i="15"/>
  <c r="V610" i="15"/>
  <c r="AC610" i="15" s="1"/>
  <c r="J612" i="15"/>
  <c r="AE612" i="15" s="1"/>
  <c r="Y612" i="15"/>
  <c r="K610" i="15"/>
  <c r="AF612" i="15"/>
  <c r="AC612" i="15"/>
  <c r="O610" i="15"/>
  <c r="AJ612" i="15"/>
  <c r="AG669" i="15"/>
  <c r="L668" i="15"/>
  <c r="AG668" i="15" s="1"/>
  <c r="AK669" i="15"/>
  <c r="P668" i="15"/>
  <c r="AK668" i="15" s="1"/>
  <c r="U668" i="15"/>
  <c r="X816" i="15"/>
  <c r="AE816" i="15"/>
  <c r="X838" i="15"/>
  <c r="AE838" i="15"/>
  <c r="X854" i="15"/>
  <c r="AE854" i="15"/>
  <c r="X866" i="15"/>
  <c r="AE866" i="15"/>
  <c r="C872" i="15"/>
  <c r="D871" i="15"/>
  <c r="Y871" i="15"/>
  <c r="AE379" i="15"/>
  <c r="AE409" i="15"/>
  <c r="X473" i="15"/>
  <c r="AE473" i="15"/>
  <c r="X485" i="15"/>
  <c r="AE485" i="15"/>
  <c r="X501" i="15"/>
  <c r="AE501" i="15"/>
  <c r="AE513" i="15"/>
  <c r="AB513" i="15"/>
  <c r="AI513" i="15"/>
  <c r="N512" i="15"/>
  <c r="AI512" i="15" s="1"/>
  <c r="J514" i="15"/>
  <c r="AE514" i="15" s="1"/>
  <c r="Y514" i="15"/>
  <c r="K512" i="15"/>
  <c r="AF514" i="15"/>
  <c r="AC514" i="15"/>
  <c r="O512" i="15"/>
  <c r="AJ514" i="15"/>
  <c r="X523" i="15"/>
  <c r="AE523" i="15"/>
  <c r="AJ536" i="15"/>
  <c r="AA537" i="15"/>
  <c r="T536" i="15"/>
  <c r="X549" i="15"/>
  <c r="AE549" i="15"/>
  <c r="X561" i="15"/>
  <c r="AE561" i="15"/>
  <c r="X577" i="15"/>
  <c r="AE577" i="15"/>
  <c r="C580" i="15"/>
  <c r="X583" i="15"/>
  <c r="AE583" i="15"/>
  <c r="X599" i="15"/>
  <c r="AE599" i="15"/>
  <c r="AB611" i="15"/>
  <c r="AI611" i="15"/>
  <c r="N610" i="15"/>
  <c r="AI610" i="15" s="1"/>
  <c r="M392" i="15"/>
  <c r="AH392" i="15" s="1"/>
  <c r="N429" i="15"/>
  <c r="N467" i="15"/>
  <c r="AI467" i="15" s="1"/>
  <c r="X497" i="15"/>
  <c r="AE497" i="15"/>
  <c r="AB512" i="15"/>
  <c r="AA512" i="15"/>
  <c r="X519" i="15"/>
  <c r="AE519" i="15"/>
  <c r="Z537" i="15"/>
  <c r="J537" i="15"/>
  <c r="AG537" i="15"/>
  <c r="L536" i="15"/>
  <c r="AG536" i="15" s="1"/>
  <c r="AD537" i="15"/>
  <c r="AK537" i="15"/>
  <c r="P536" i="15"/>
  <c r="AK536" i="15" s="1"/>
  <c r="AA538" i="15"/>
  <c r="M536" i="15"/>
  <c r="AH536" i="15" s="1"/>
  <c r="AH538" i="15"/>
  <c r="AB538" i="15"/>
  <c r="U536" i="15"/>
  <c r="X545" i="15"/>
  <c r="AE545" i="15"/>
  <c r="X573" i="15"/>
  <c r="AE573" i="15"/>
  <c r="Y581" i="15"/>
  <c r="Q581" i="15"/>
  <c r="X581" i="15" s="1"/>
  <c r="AF581" i="15"/>
  <c r="R580" i="15"/>
  <c r="AC581" i="15"/>
  <c r="V580" i="15"/>
  <c r="AC580" i="15" s="1"/>
  <c r="Z582" i="15"/>
  <c r="Q582" i="15"/>
  <c r="X582" i="15" s="1"/>
  <c r="S580" i="15"/>
  <c r="AD582" i="15"/>
  <c r="W580" i="15"/>
  <c r="X595" i="15"/>
  <c r="AE595" i="15"/>
  <c r="AB610" i="15"/>
  <c r="AA610" i="15"/>
  <c r="X613" i="15"/>
  <c r="AE613" i="15"/>
  <c r="C737" i="15"/>
  <c r="C513" i="15"/>
  <c r="AA513" i="15"/>
  <c r="Q537" i="15"/>
  <c r="X537" i="15" s="1"/>
  <c r="Y537" i="15"/>
  <c r="AC537" i="15"/>
  <c r="J538" i="15"/>
  <c r="AE538" i="15" s="1"/>
  <c r="C581" i="15"/>
  <c r="AA581" i="15"/>
  <c r="C611" i="15"/>
  <c r="AA611" i="15"/>
  <c r="C641" i="15"/>
  <c r="Y641" i="15"/>
  <c r="Q641" i="15"/>
  <c r="X641" i="15" s="1"/>
  <c r="R640" i="15"/>
  <c r="AC641" i="15"/>
  <c r="V640" i="15"/>
  <c r="AC640" i="15" s="1"/>
  <c r="Y642" i="15"/>
  <c r="AC642" i="15"/>
  <c r="X643" i="15"/>
  <c r="X647" i="15"/>
  <c r="X651" i="15"/>
  <c r="X655" i="15"/>
  <c r="X659" i="15"/>
  <c r="X663" i="15"/>
  <c r="C669" i="15"/>
  <c r="D668" i="15"/>
  <c r="C668" i="15" s="1"/>
  <c r="J694" i="15"/>
  <c r="AF694" i="15"/>
  <c r="Z694" i="15"/>
  <c r="J695" i="15"/>
  <c r="AA695" i="15"/>
  <c r="T694" i="15"/>
  <c r="AA696" i="15"/>
  <c r="X699" i="15"/>
  <c r="X703" i="15"/>
  <c r="X707" i="15"/>
  <c r="X711" i="15"/>
  <c r="X715" i="15"/>
  <c r="X719" i="15"/>
  <c r="X723" i="15"/>
  <c r="X727" i="15"/>
  <c r="X731" i="15"/>
  <c r="X735" i="15"/>
  <c r="Z738" i="15"/>
  <c r="S737" i="15"/>
  <c r="Z737" i="15" s="1"/>
  <c r="AD738" i="15"/>
  <c r="W737" i="15"/>
  <c r="Z768" i="15"/>
  <c r="S767" i="15"/>
  <c r="AD768" i="15"/>
  <c r="W767" i="15"/>
  <c r="X803" i="15"/>
  <c r="AE803" i="15"/>
  <c r="AE482" i="15"/>
  <c r="AE558" i="15"/>
  <c r="C640" i="15"/>
  <c r="AE641" i="15"/>
  <c r="AI641" i="15"/>
  <c r="N640" i="15"/>
  <c r="AI640" i="15" s="1"/>
  <c r="Z669" i="15"/>
  <c r="AD669" i="15"/>
  <c r="AG695" i="15"/>
  <c r="L694" i="15"/>
  <c r="AG694" i="15" s="1"/>
  <c r="AK695" i="15"/>
  <c r="P694" i="15"/>
  <c r="AK694" i="15" s="1"/>
  <c r="AB737" i="15"/>
  <c r="J738" i="15"/>
  <c r="AE738" i="15" s="1"/>
  <c r="AF738" i="15"/>
  <c r="K737" i="15"/>
  <c r="Y737" i="15" s="1"/>
  <c r="AJ738" i="15"/>
  <c r="O737" i="15"/>
  <c r="AJ737" i="15" s="1"/>
  <c r="T737" i="15"/>
  <c r="AA737" i="15" s="1"/>
  <c r="J768" i="15"/>
  <c r="AF768" i="15"/>
  <c r="K767" i="15"/>
  <c r="AJ768" i="15"/>
  <c r="O767" i="15"/>
  <c r="AJ767" i="15" s="1"/>
  <c r="AA767" i="15"/>
  <c r="AH769" i="15"/>
  <c r="M767" i="15"/>
  <c r="AH767" i="15" s="1"/>
  <c r="X769" i="15"/>
  <c r="AB769" i="15"/>
  <c r="U767" i="15"/>
  <c r="AB767" i="15" s="1"/>
  <c r="AA769" i="15"/>
  <c r="X783" i="15"/>
  <c r="AE783" i="15"/>
  <c r="Y959" i="15"/>
  <c r="L512" i="15"/>
  <c r="AG512" i="15" s="1"/>
  <c r="P512" i="15"/>
  <c r="AK512" i="15" s="1"/>
  <c r="N536" i="15"/>
  <c r="AI536" i="15" s="1"/>
  <c r="L580" i="15"/>
  <c r="AG580" i="15" s="1"/>
  <c r="P580" i="15"/>
  <c r="AK580" i="15" s="1"/>
  <c r="L610" i="15"/>
  <c r="AG610" i="15" s="1"/>
  <c r="P610" i="15"/>
  <c r="AK610" i="15" s="1"/>
  <c r="AB640" i="15"/>
  <c r="AK640" i="15"/>
  <c r="G640" i="15"/>
  <c r="J642" i="15"/>
  <c r="AF642" i="15"/>
  <c r="J668" i="15"/>
  <c r="AF668" i="15"/>
  <c r="Z668" i="15"/>
  <c r="J669" i="15"/>
  <c r="AA669" i="15"/>
  <c r="T668" i="15"/>
  <c r="AA670" i="15"/>
  <c r="X673" i="15"/>
  <c r="X677" i="15"/>
  <c r="X681" i="15"/>
  <c r="X685" i="15"/>
  <c r="X689" i="15"/>
  <c r="AD694" i="15"/>
  <c r="C695" i="15"/>
  <c r="D694" i="15"/>
  <c r="C694" i="15" s="1"/>
  <c r="X745" i="15"/>
  <c r="X749" i="15"/>
  <c r="X753" i="15"/>
  <c r="X757" i="15"/>
  <c r="X761" i="15"/>
  <c r="X765" i="15"/>
  <c r="AC767" i="15"/>
  <c r="J801" i="15"/>
  <c r="Y801" i="15"/>
  <c r="AF801" i="15"/>
  <c r="K800" i="15"/>
  <c r="AC801" i="15"/>
  <c r="AJ801" i="15"/>
  <c r="O800" i="15"/>
  <c r="AJ800" i="15" s="1"/>
  <c r="C873" i="15"/>
  <c r="E871" i="15"/>
  <c r="X876" i="15"/>
  <c r="AE876" i="15"/>
  <c r="J904" i="15"/>
  <c r="Y904" i="15"/>
  <c r="AF904" i="15"/>
  <c r="K903" i="15"/>
  <c r="AC904" i="15"/>
  <c r="AJ904" i="15"/>
  <c r="O903" i="15"/>
  <c r="AJ903" i="15" s="1"/>
  <c r="Q669" i="15"/>
  <c r="X669" i="15" s="1"/>
  <c r="Y669" i="15"/>
  <c r="J670" i="15"/>
  <c r="AE670" i="15" s="1"/>
  <c r="Q695" i="15"/>
  <c r="X695" i="15" s="1"/>
  <c r="Y695" i="15"/>
  <c r="J696" i="15"/>
  <c r="AE696" i="15" s="1"/>
  <c r="Q739" i="15"/>
  <c r="X739" i="15" s="1"/>
  <c r="Y739" i="15"/>
  <c r="X770" i="15"/>
  <c r="X772" i="15"/>
  <c r="X774" i="15"/>
  <c r="X776" i="15"/>
  <c r="X778" i="15"/>
  <c r="X780" i="15"/>
  <c r="X782" i="15"/>
  <c r="X790" i="15"/>
  <c r="AE790" i="15"/>
  <c r="AC800" i="15"/>
  <c r="AB800" i="15"/>
  <c r="AA802" i="15"/>
  <c r="T800" i="15"/>
  <c r="X812" i="15"/>
  <c r="AE812" i="15"/>
  <c r="X828" i="15"/>
  <c r="AE828" i="15"/>
  <c r="C831" i="15"/>
  <c r="X834" i="15"/>
  <c r="AE834" i="15"/>
  <c r="X850" i="15"/>
  <c r="AE850" i="15"/>
  <c r="X862" i="15"/>
  <c r="AE862" i="15"/>
  <c r="AF871" i="15"/>
  <c r="X919" i="15"/>
  <c r="AE919" i="15"/>
  <c r="X922" i="15"/>
  <c r="AE922" i="15"/>
  <c r="AD931" i="15"/>
  <c r="X937" i="15"/>
  <c r="AE937" i="15"/>
  <c r="X953" i="15"/>
  <c r="AE953" i="15"/>
  <c r="K640" i="15"/>
  <c r="O640" i="15"/>
  <c r="Q642" i="15"/>
  <c r="X642" i="15" s="1"/>
  <c r="M668" i="15"/>
  <c r="AH668" i="15" s="1"/>
  <c r="Q668" i="15"/>
  <c r="X668" i="15" s="1"/>
  <c r="M694" i="15"/>
  <c r="AH694" i="15" s="1"/>
  <c r="Q694" i="15"/>
  <c r="X694" i="15" s="1"/>
  <c r="L737" i="15"/>
  <c r="P737" i="15"/>
  <c r="AK737" i="15" s="1"/>
  <c r="Q738" i="15"/>
  <c r="L767" i="15"/>
  <c r="AG767" i="15" s="1"/>
  <c r="P767" i="15"/>
  <c r="AK767" i="15" s="1"/>
  <c r="Q768" i="15"/>
  <c r="X768" i="15" s="1"/>
  <c r="J769" i="15"/>
  <c r="AE769" i="15" s="1"/>
  <c r="AF769" i="15"/>
  <c r="X786" i="15"/>
  <c r="AE786" i="15"/>
  <c r="X798" i="15"/>
  <c r="AE798" i="15"/>
  <c r="Z802" i="15"/>
  <c r="J802" i="15"/>
  <c r="AE802" i="15" s="1"/>
  <c r="L800" i="15"/>
  <c r="AG802" i="15"/>
  <c r="AD802" i="15"/>
  <c r="P800" i="15"/>
  <c r="AK802" i="15"/>
  <c r="X808" i="15"/>
  <c r="AE808" i="15"/>
  <c r="X824" i="15"/>
  <c r="AE824" i="15"/>
  <c r="Y832" i="15"/>
  <c r="Q832" i="15"/>
  <c r="X832" i="15" s="1"/>
  <c r="AF832" i="15"/>
  <c r="R831" i="15"/>
  <c r="AC832" i="15"/>
  <c r="V831" i="15"/>
  <c r="Z833" i="15"/>
  <c r="Q833" i="15"/>
  <c r="S831" i="15"/>
  <c r="Z831" i="15" s="1"/>
  <c r="AD833" i="15"/>
  <c r="W831" i="15"/>
  <c r="X846" i="15"/>
  <c r="AE846" i="15"/>
  <c r="AJ871" i="15"/>
  <c r="AA872" i="15"/>
  <c r="T871" i="15"/>
  <c r="X884" i="15"/>
  <c r="AE884" i="15"/>
  <c r="Y903" i="15"/>
  <c r="X906" i="15"/>
  <c r="AE906" i="15"/>
  <c r="AF960" i="15"/>
  <c r="J960" i="15"/>
  <c r="Y960" i="15"/>
  <c r="K959" i="15"/>
  <c r="AJ960" i="15"/>
  <c r="AC960" i="15"/>
  <c r="O959" i="15"/>
  <c r="AJ959" i="15" s="1"/>
  <c r="AG961" i="15"/>
  <c r="Z961" i="15"/>
  <c r="J961" i="15"/>
  <c r="L959" i="15"/>
  <c r="AK961" i="15"/>
  <c r="P959" i="15"/>
  <c r="AK959" i="15" s="1"/>
  <c r="AD961" i="15"/>
  <c r="X794" i="15"/>
  <c r="AE794" i="15"/>
  <c r="Z801" i="15"/>
  <c r="AG801" i="15"/>
  <c r="Q801" i="15"/>
  <c r="X801" i="15" s="1"/>
  <c r="S800" i="15"/>
  <c r="Z800" i="15" s="1"/>
  <c r="AD801" i="15"/>
  <c r="AK801" i="15"/>
  <c r="W800" i="15"/>
  <c r="AD800" i="15" s="1"/>
  <c r="C802" i="15"/>
  <c r="D800" i="15"/>
  <c r="C800" i="15" s="1"/>
  <c r="X804" i="15"/>
  <c r="AE804" i="15"/>
  <c r="X820" i="15"/>
  <c r="AE820" i="15"/>
  <c r="AE832" i="15"/>
  <c r="AB832" i="15"/>
  <c r="AI832" i="15"/>
  <c r="N831" i="15"/>
  <c r="AI831" i="15" s="1"/>
  <c r="J833" i="15"/>
  <c r="AE833" i="15" s="1"/>
  <c r="Y833" i="15"/>
  <c r="K831" i="15"/>
  <c r="AF833" i="15"/>
  <c r="AC833" i="15"/>
  <c r="O831" i="15"/>
  <c r="AJ831" i="15" s="1"/>
  <c r="AJ833" i="15"/>
  <c r="X842" i="15"/>
  <c r="AE842" i="15"/>
  <c r="X858" i="15"/>
  <c r="AE858" i="15"/>
  <c r="Z872" i="15"/>
  <c r="J872" i="15"/>
  <c r="AG872" i="15"/>
  <c r="L871" i="15"/>
  <c r="AG871" i="15" s="1"/>
  <c r="AD872" i="15"/>
  <c r="AK872" i="15"/>
  <c r="P871" i="15"/>
  <c r="AK871" i="15" s="1"/>
  <c r="AA873" i="15"/>
  <c r="M871" i="15"/>
  <c r="AH871" i="15" s="1"/>
  <c r="AH873" i="15"/>
  <c r="AB873" i="15"/>
  <c r="U871" i="15"/>
  <c r="X880" i="15"/>
  <c r="AE880" i="15"/>
  <c r="AB801" i="15"/>
  <c r="Q802" i="15"/>
  <c r="C832" i="15"/>
  <c r="AA832" i="15"/>
  <c r="Q872" i="15"/>
  <c r="X872" i="15" s="1"/>
  <c r="Y872" i="15"/>
  <c r="AC872" i="15"/>
  <c r="J873" i="15"/>
  <c r="AE873" i="15" s="1"/>
  <c r="AC903" i="15"/>
  <c r="AB903" i="15"/>
  <c r="AA905" i="15"/>
  <c r="T903" i="15"/>
  <c r="X915" i="15"/>
  <c r="AE915" i="15"/>
  <c r="C931" i="15"/>
  <c r="C933" i="15"/>
  <c r="X949" i="15"/>
  <c r="AE949" i="15"/>
  <c r="C961" i="15"/>
  <c r="D959" i="15"/>
  <c r="C959" i="15" s="1"/>
  <c r="AE791" i="15"/>
  <c r="AE859" i="15"/>
  <c r="X901" i="15"/>
  <c r="AE901" i="15"/>
  <c r="Z905" i="15"/>
  <c r="J905" i="15"/>
  <c r="L903" i="15"/>
  <c r="AG903" i="15" s="1"/>
  <c r="AG905" i="15"/>
  <c r="AD905" i="15"/>
  <c r="P903" i="15"/>
  <c r="AK905" i="15"/>
  <c r="X911" i="15"/>
  <c r="AE911" i="15"/>
  <c r="X927" i="15"/>
  <c r="AE927" i="15"/>
  <c r="AA932" i="15"/>
  <c r="AH932" i="15"/>
  <c r="M931" i="15"/>
  <c r="AH931" i="15" s="1"/>
  <c r="AB932" i="15"/>
  <c r="AI932" i="15"/>
  <c r="U931" i="15"/>
  <c r="Y933" i="15"/>
  <c r="Q933" i="15"/>
  <c r="X933" i="15" s="1"/>
  <c r="R931" i="15"/>
  <c r="AC933" i="15"/>
  <c r="AJ933" i="15"/>
  <c r="V931" i="15"/>
  <c r="X945" i="15"/>
  <c r="AE945" i="15"/>
  <c r="AC959" i="15"/>
  <c r="X983" i="15"/>
  <c r="AE983" i="15"/>
  <c r="X999" i="15"/>
  <c r="AE999" i="15"/>
  <c r="Z1015" i="15"/>
  <c r="AG1015" i="15"/>
  <c r="M800" i="15"/>
  <c r="AH800" i="15" s="1"/>
  <c r="L831" i="15"/>
  <c r="P831" i="15"/>
  <c r="AK831" i="15" s="1"/>
  <c r="N871" i="15"/>
  <c r="AI871" i="15" s="1"/>
  <c r="Z904" i="15"/>
  <c r="AG904" i="15"/>
  <c r="Q904" i="15"/>
  <c r="X904" i="15" s="1"/>
  <c r="S903" i="15"/>
  <c r="AD904" i="15"/>
  <c r="AK904" i="15"/>
  <c r="W903" i="15"/>
  <c r="AD903" i="15" s="1"/>
  <c r="C905" i="15"/>
  <c r="D903" i="15"/>
  <c r="C903" i="15" s="1"/>
  <c r="X907" i="15"/>
  <c r="AE907" i="15"/>
  <c r="X923" i="15"/>
  <c r="AE923" i="15"/>
  <c r="AG931" i="15"/>
  <c r="C932" i="15"/>
  <c r="E931" i="15"/>
  <c r="AE933" i="15"/>
  <c r="AB933" i="15"/>
  <c r="N931" i="15"/>
  <c r="AI931" i="15" s="1"/>
  <c r="AI933" i="15"/>
  <c r="X941" i="15"/>
  <c r="AE941" i="15"/>
  <c r="X957" i="15"/>
  <c r="AE957" i="15"/>
  <c r="Z960" i="15"/>
  <c r="Q960" i="15"/>
  <c r="X960" i="15" s="1"/>
  <c r="AG960" i="15"/>
  <c r="S959" i="15"/>
  <c r="Z959" i="15" s="1"/>
  <c r="AD960" i="15"/>
  <c r="AK960" i="15"/>
  <c r="W959" i="15"/>
  <c r="C981" i="15"/>
  <c r="D979" i="15"/>
  <c r="C979" i="15" s="1"/>
  <c r="AB904" i="15"/>
  <c r="Q905" i="15"/>
  <c r="X905" i="15" s="1"/>
  <c r="J932" i="15"/>
  <c r="AE932" i="15" s="1"/>
  <c r="Z932" i="15"/>
  <c r="AD932" i="15"/>
  <c r="Y961" i="15"/>
  <c r="Q961" i="15"/>
  <c r="X961" i="15" s="1"/>
  <c r="AC961" i="15"/>
  <c r="AJ961" i="15"/>
  <c r="X973" i="15"/>
  <c r="AE973" i="15"/>
  <c r="J980" i="15"/>
  <c r="AE980" i="15" s="1"/>
  <c r="Y980" i="15"/>
  <c r="AF980" i="15"/>
  <c r="K979" i="15"/>
  <c r="AC980" i="15"/>
  <c r="AJ980" i="15"/>
  <c r="O979" i="15"/>
  <c r="AJ979" i="15" s="1"/>
  <c r="X995" i="15"/>
  <c r="AE995" i="15"/>
  <c r="X1011" i="15"/>
  <c r="AE1011" i="15"/>
  <c r="C1017" i="15"/>
  <c r="AB1017" i="15"/>
  <c r="X1029" i="15"/>
  <c r="AE1029" i="15"/>
  <c r="X1045" i="15"/>
  <c r="AE1045" i="15"/>
  <c r="AE934" i="15"/>
  <c r="AA960" i="15"/>
  <c r="AI960" i="15"/>
  <c r="AB961" i="15"/>
  <c r="AI961" i="15"/>
  <c r="X969" i="15"/>
  <c r="AE969" i="15"/>
  <c r="AC979" i="15"/>
  <c r="AB979" i="15"/>
  <c r="AA981" i="15"/>
  <c r="T979" i="15"/>
  <c r="X991" i="15"/>
  <c r="AE991" i="15"/>
  <c r="X1007" i="15"/>
  <c r="AE1007" i="15"/>
  <c r="AD1015" i="15"/>
  <c r="AK1015" i="15"/>
  <c r="AA1016" i="15"/>
  <c r="AH1016" i="15"/>
  <c r="M1015" i="15"/>
  <c r="AH1015" i="15" s="1"/>
  <c r="AB1016" i="15"/>
  <c r="U1015" i="15"/>
  <c r="AB1015" i="15" s="1"/>
  <c r="Y1017" i="15"/>
  <c r="Q1017" i="15"/>
  <c r="X1017" i="15" s="1"/>
  <c r="R1015" i="15"/>
  <c r="AC1017" i="15"/>
  <c r="V1015" i="15"/>
  <c r="AC1015" i="15" s="1"/>
  <c r="X1025" i="15"/>
  <c r="AE1025" i="15"/>
  <c r="X1041" i="15"/>
  <c r="AE1041" i="15"/>
  <c r="M903" i="15"/>
  <c r="AH903" i="15" s="1"/>
  <c r="K931" i="15"/>
  <c r="O931" i="15"/>
  <c r="AJ931" i="15" s="1"/>
  <c r="M959" i="15"/>
  <c r="AH959" i="15" s="1"/>
  <c r="U959" i="15"/>
  <c r="AB959" i="15" s="1"/>
  <c r="X965" i="15"/>
  <c r="AE965" i="15"/>
  <c r="X977" i="15"/>
  <c r="AE977" i="15"/>
  <c r="Z981" i="15"/>
  <c r="J981" i="15"/>
  <c r="AE981" i="15" s="1"/>
  <c r="L979" i="15"/>
  <c r="AG979" i="15" s="1"/>
  <c r="AG981" i="15"/>
  <c r="AD981" i="15"/>
  <c r="P979" i="15"/>
  <c r="AK979" i="15" s="1"/>
  <c r="AK981" i="15"/>
  <c r="X987" i="15"/>
  <c r="AE987" i="15"/>
  <c r="X1003" i="15"/>
  <c r="AE1003" i="15"/>
  <c r="C1016" i="15"/>
  <c r="E1015" i="15"/>
  <c r="C1015" i="15" s="1"/>
  <c r="AI1016" i="15"/>
  <c r="N1015" i="15"/>
  <c r="AI1017" i="15"/>
  <c r="X1021" i="15"/>
  <c r="AE1021" i="15"/>
  <c r="X1037" i="15"/>
  <c r="AE1037" i="15"/>
  <c r="X1049" i="15"/>
  <c r="AE1049" i="15"/>
  <c r="X1053" i="15"/>
  <c r="AB980" i="15"/>
  <c r="Q981" i="15"/>
  <c r="J1016" i="15"/>
  <c r="AE1016" i="15" s="1"/>
  <c r="AE962" i="15"/>
  <c r="AE974" i="15"/>
  <c r="AE1018" i="15"/>
  <c r="M979" i="15"/>
  <c r="AH979" i="15" s="1"/>
  <c r="X392" i="15" l="1"/>
  <c r="AI1015" i="15"/>
  <c r="AD959" i="15"/>
  <c r="Z903" i="15"/>
  <c r="AA1015" i="15"/>
  <c r="AC931" i="15"/>
  <c r="X802" i="15"/>
  <c r="AB871" i="15"/>
  <c r="AE961" i="15"/>
  <c r="AE960" i="15"/>
  <c r="Q903" i="15"/>
  <c r="AA871" i="15"/>
  <c r="X833" i="15"/>
  <c r="Q831" i="15"/>
  <c r="X831" i="15" s="1"/>
  <c r="Y831" i="15"/>
  <c r="AG800" i="15"/>
  <c r="X738" i="15"/>
  <c r="AJ640" i="15"/>
  <c r="J871" i="15"/>
  <c r="AA800" i="15"/>
  <c r="AF903" i="15"/>
  <c r="J903" i="15"/>
  <c r="AE903" i="15" s="1"/>
  <c r="AD871" i="15"/>
  <c r="AE801" i="15"/>
  <c r="AC737" i="15"/>
  <c r="AE669" i="15"/>
  <c r="Q959" i="15"/>
  <c r="Q767" i="15"/>
  <c r="Q800" i="15"/>
  <c r="Z767" i="15"/>
  <c r="AA694" i="15"/>
  <c r="AD668" i="15"/>
  <c r="AD580" i="15"/>
  <c r="Z536" i="15"/>
  <c r="AI429" i="15"/>
  <c r="AJ512" i="15"/>
  <c r="C871" i="15"/>
  <c r="AJ610" i="15"/>
  <c r="Z512" i="15"/>
  <c r="AD610" i="15"/>
  <c r="AE430" i="15"/>
  <c r="AK392" i="15"/>
  <c r="AE394" i="15"/>
  <c r="J258" i="15"/>
  <c r="AF258" i="15"/>
  <c r="Y376" i="15"/>
  <c r="Q376" i="15"/>
  <c r="AF376" i="15"/>
  <c r="X345" i="15"/>
  <c r="C467" i="15"/>
  <c r="J429" i="15"/>
  <c r="AF392" i="15"/>
  <c r="J392" i="15"/>
  <c r="AE392" i="15" s="1"/>
  <c r="Z467" i="15"/>
  <c r="AD286" i="15"/>
  <c r="X287" i="15"/>
  <c r="Q119" i="15"/>
  <c r="AF86" i="15"/>
  <c r="J86" i="15"/>
  <c r="Q86" i="15"/>
  <c r="X86" i="15" s="1"/>
  <c r="AD20" i="15"/>
  <c r="AJ10" i="15"/>
  <c r="O9" i="15"/>
  <c r="AA11" i="15"/>
  <c r="AD11" i="15"/>
  <c r="Y11" i="15"/>
  <c r="Q11" i="15"/>
  <c r="AC316" i="15"/>
  <c r="AJ316" i="15"/>
  <c r="AC258" i="15"/>
  <c r="AB161" i="15"/>
  <c r="X121" i="15"/>
  <c r="AE44" i="15"/>
  <c r="Q13" i="15"/>
  <c r="X13" i="15" s="1"/>
  <c r="Y13" i="15"/>
  <c r="AB467" i="15"/>
  <c r="Z226" i="15"/>
  <c r="AA86" i="15"/>
  <c r="AD43" i="15"/>
  <c r="AA258" i="15"/>
  <c r="X195" i="15"/>
  <c r="Q193" i="15"/>
  <c r="Y193" i="15"/>
  <c r="AA161" i="15"/>
  <c r="AB11" i="15"/>
  <c r="AA376" i="15"/>
  <c r="AB74" i="15"/>
  <c r="C43" i="15"/>
  <c r="AI20" i="15"/>
  <c r="J11" i="15"/>
  <c r="AE11" i="15" s="1"/>
  <c r="V9" i="15"/>
  <c r="AC9" i="15" s="1"/>
  <c r="X469" i="15"/>
  <c r="AA979" i="15"/>
  <c r="AF979" i="15"/>
  <c r="J979" i="15"/>
  <c r="Q979" i="15"/>
  <c r="X979" i="15" s="1"/>
  <c r="X932" i="15"/>
  <c r="Z871" i="15"/>
  <c r="AD831" i="15"/>
  <c r="AK800" i="15"/>
  <c r="AF640" i="15"/>
  <c r="J640" i="15"/>
  <c r="AE640" i="15" s="1"/>
  <c r="AB831" i="15"/>
  <c r="AF800" i="15"/>
  <c r="J800" i="15"/>
  <c r="AE800" i="15" s="1"/>
  <c r="AE642" i="15"/>
  <c r="AF767" i="15"/>
  <c r="J767" i="15"/>
  <c r="AE767" i="15" s="1"/>
  <c r="Y767" i="15"/>
  <c r="AF737" i="15"/>
  <c r="J737" i="15"/>
  <c r="X696" i="15"/>
  <c r="Y800" i="15"/>
  <c r="AE694" i="15"/>
  <c r="X538" i="15"/>
  <c r="Q610" i="15"/>
  <c r="X610" i="15" s="1"/>
  <c r="Y610" i="15"/>
  <c r="X514" i="15"/>
  <c r="Q512" i="15"/>
  <c r="Y512" i="15"/>
  <c r="AE344" i="15"/>
  <c r="J467" i="15"/>
  <c r="AE467" i="15" s="1"/>
  <c r="J343" i="15"/>
  <c r="AE343" i="15" s="1"/>
  <c r="C161" i="15"/>
  <c r="J13" i="15"/>
  <c r="AF13" i="15"/>
  <c r="J10" i="15"/>
  <c r="AF10" i="15"/>
  <c r="K9" i="15"/>
  <c r="AE581" i="15"/>
  <c r="AB316" i="15"/>
  <c r="AG286" i="15"/>
  <c r="X259" i="15"/>
  <c r="AA226" i="15"/>
  <c r="Z161" i="15"/>
  <c r="AE120" i="15"/>
  <c r="J161" i="15"/>
  <c r="AE161" i="15" s="1"/>
  <c r="AE468" i="15"/>
  <c r="C429" i="15"/>
  <c r="AD193" i="15"/>
  <c r="U9" i="15"/>
  <c r="AB9" i="15" s="1"/>
  <c r="AB10" i="15"/>
  <c r="AC86" i="15"/>
  <c r="C10" i="15"/>
  <c r="M9" i="15"/>
  <c r="AH9" i="15" s="1"/>
  <c r="Q74" i="15"/>
  <c r="X981" i="15"/>
  <c r="J931" i="15"/>
  <c r="AF931" i="15"/>
  <c r="Y1015" i="15"/>
  <c r="Q1015" i="15"/>
  <c r="AF1015" i="15"/>
  <c r="Y979" i="15"/>
  <c r="AG831" i="15"/>
  <c r="J1015" i="15"/>
  <c r="AE1015" i="15" s="1"/>
  <c r="AB931" i="15"/>
  <c r="AK903" i="15"/>
  <c r="AE905" i="15"/>
  <c r="AA959" i="15"/>
  <c r="AA931" i="15"/>
  <c r="AA903" i="15"/>
  <c r="X873" i="15"/>
  <c r="AF831" i="15"/>
  <c r="J831" i="15"/>
  <c r="AF959" i="15"/>
  <c r="J959" i="15"/>
  <c r="AE959" i="15" s="1"/>
  <c r="AC831" i="15"/>
  <c r="AG737" i="15"/>
  <c r="AA668" i="15"/>
  <c r="AD767" i="15"/>
  <c r="AI767" i="15"/>
  <c r="AE695" i="15"/>
  <c r="Z580" i="15"/>
  <c r="AE537" i="15"/>
  <c r="AE739" i="15"/>
  <c r="AE611" i="15"/>
  <c r="AA536" i="15"/>
  <c r="Q871" i="15"/>
  <c r="X871" i="15" s="1"/>
  <c r="AB668" i="15"/>
  <c r="AI668" i="15"/>
  <c r="AD512" i="15"/>
  <c r="Z610" i="15"/>
  <c r="AD536" i="15"/>
  <c r="Z429" i="15"/>
  <c r="AA392" i="15"/>
  <c r="X377" i="15"/>
  <c r="AB343" i="15"/>
  <c r="AI343" i="15"/>
  <c r="Z343" i="15"/>
  <c r="Q467" i="15"/>
  <c r="AE318" i="15"/>
  <c r="Z392" i="15"/>
  <c r="AK226" i="15"/>
  <c r="C119" i="15"/>
  <c r="C11" i="15"/>
  <c r="J20" i="15"/>
  <c r="AF20" i="15"/>
  <c r="AG20" i="15"/>
  <c r="AD10" i="15"/>
  <c r="W9" i="15"/>
  <c r="Z979" i="15"/>
  <c r="C536" i="15"/>
  <c r="J376" i="15"/>
  <c r="AE376" i="15" s="1"/>
  <c r="Z11" i="15"/>
  <c r="Y316" i="15"/>
  <c r="Q316" i="15"/>
  <c r="X316" i="15" s="1"/>
  <c r="AF316" i="15"/>
  <c r="AE288" i="15"/>
  <c r="AB258" i="15"/>
  <c r="X163" i="15"/>
  <c r="AB119" i="15"/>
  <c r="AD86" i="15"/>
  <c r="X87" i="15"/>
  <c r="AG74" i="15"/>
  <c r="J43" i="15"/>
  <c r="AD429" i="15"/>
  <c r="AF286" i="15"/>
  <c r="J286" i="15"/>
  <c r="Q286" i="15"/>
  <c r="X286" i="15" s="1"/>
  <c r="X75" i="15"/>
  <c r="AE227" i="15"/>
  <c r="AC193" i="15"/>
  <c r="AG86" i="15"/>
  <c r="Y43" i="15"/>
  <c r="Q43" i="15"/>
  <c r="X43" i="15" s="1"/>
  <c r="AG13" i="15"/>
  <c r="AD13" i="15"/>
  <c r="P9" i="15"/>
  <c r="AK9" i="15" s="1"/>
  <c r="Q536" i="15"/>
  <c r="AE76" i="15"/>
  <c r="AK74" i="15"/>
  <c r="X15" i="15"/>
  <c r="Q20" i="15"/>
  <c r="X20" i="15" s="1"/>
  <c r="X21" i="15"/>
  <c r="X1016" i="15"/>
  <c r="AI959" i="15"/>
  <c r="Y931" i="15"/>
  <c r="Q931" i="15"/>
  <c r="X931" i="15" s="1"/>
  <c r="AE872" i="15"/>
  <c r="AG959" i="15"/>
  <c r="AE904" i="15"/>
  <c r="AE668" i="15"/>
  <c r="AE768" i="15"/>
  <c r="AD737" i="15"/>
  <c r="Q737" i="15"/>
  <c r="X737" i="15" s="1"/>
  <c r="Q640" i="15"/>
  <c r="Y640" i="15"/>
  <c r="Y580" i="15"/>
  <c r="Q580" i="15"/>
  <c r="X580" i="15" s="1"/>
  <c r="AB536" i="15"/>
  <c r="AF512" i="15"/>
  <c r="J512" i="15"/>
  <c r="AE512" i="15" s="1"/>
  <c r="AF610" i="15"/>
  <c r="J610" i="15"/>
  <c r="J536" i="15"/>
  <c r="AE536" i="15" s="1"/>
  <c r="X612" i="15"/>
  <c r="X431" i="15"/>
  <c r="AA429" i="15"/>
  <c r="AB376" i="15"/>
  <c r="X393" i="15"/>
  <c r="X161" i="15"/>
  <c r="AH43" i="15"/>
  <c r="Z10" i="15"/>
  <c r="S9" i="15"/>
  <c r="AI9" i="15"/>
  <c r="X980" i="15"/>
  <c r="AF580" i="15"/>
  <c r="J580" i="15"/>
  <c r="X317" i="15"/>
  <c r="Y258" i="15"/>
  <c r="Q258" i="15"/>
  <c r="X258" i="15" s="1"/>
  <c r="AF193" i="15"/>
  <c r="J193" i="15"/>
  <c r="AE193" i="15" s="1"/>
  <c r="AE162" i="15"/>
  <c r="Z119" i="15"/>
  <c r="J74" i="15"/>
  <c r="AE74" i="15" s="1"/>
  <c r="AF74" i="15"/>
  <c r="J119" i="15"/>
  <c r="AE119" i="15" s="1"/>
  <c r="AB13" i="15"/>
  <c r="Q429" i="15"/>
  <c r="X429" i="15" s="1"/>
  <c r="C343" i="15"/>
  <c r="AA286" i="15"/>
  <c r="AF226" i="15"/>
  <c r="J226" i="15"/>
  <c r="Q226" i="15"/>
  <c r="X226" i="15" s="1"/>
  <c r="Z193" i="15"/>
  <c r="AE88" i="15"/>
  <c r="AJ13" i="15"/>
  <c r="L9" i="15"/>
  <c r="AG9" i="15" s="1"/>
  <c r="AD979" i="15"/>
  <c r="AD343" i="15"/>
  <c r="Y20" i="15"/>
  <c r="AG10" i="15"/>
  <c r="R9" i="15"/>
  <c r="AE226" i="15" l="1"/>
  <c r="AE580" i="15"/>
  <c r="Z9" i="15"/>
  <c r="AD9" i="15"/>
  <c r="AE20" i="15"/>
  <c r="AE831" i="15"/>
  <c r="AE931" i="15"/>
  <c r="AF9" i="15"/>
  <c r="AE13" i="15"/>
  <c r="X343" i="15"/>
  <c r="X512" i="15"/>
  <c r="AE737" i="15"/>
  <c r="AE979" i="15"/>
  <c r="X11" i="15"/>
  <c r="AJ9" i="15"/>
  <c r="AE86" i="15"/>
  <c r="AE429" i="15"/>
  <c r="X376" i="15"/>
  <c r="X959" i="15"/>
  <c r="AE871" i="15"/>
  <c r="X903" i="15"/>
  <c r="AE43" i="15"/>
  <c r="X1015" i="15"/>
  <c r="X193" i="15"/>
  <c r="Y9" i="15"/>
  <c r="Q9" i="15"/>
  <c r="AE610" i="15"/>
  <c r="X640" i="15"/>
  <c r="AE286" i="15"/>
  <c r="X467" i="15"/>
  <c r="X74" i="15"/>
  <c r="AA9" i="15"/>
  <c r="AE10" i="15"/>
  <c r="J9" i="15"/>
  <c r="AE9" i="15" s="1"/>
  <c r="AE316" i="15"/>
  <c r="X119" i="15"/>
  <c r="X800" i="15"/>
  <c r="X10" i="15"/>
  <c r="X536" i="15"/>
  <c r="AE258" i="15"/>
  <c r="X767" i="15"/>
  <c r="X9" i="15" l="1"/>
  <c r="AW1054" i="14" l="1"/>
  <c r="AV1054" i="14"/>
  <c r="AU1054" i="14"/>
  <c r="AT1054" i="14"/>
  <c r="AS1054" i="14"/>
  <c r="AR1054" i="14"/>
  <c r="AQ1054" i="14"/>
  <c r="AP1054" i="14"/>
  <c r="AO1054" i="14"/>
  <c r="AM1054" i="14"/>
  <c r="AL1054" i="14"/>
  <c r="AK1054" i="14"/>
  <c r="AJ1054" i="14"/>
  <c r="AI1054" i="14"/>
  <c r="AH1054" i="14"/>
  <c r="AG1054" i="14"/>
  <c r="AF1054" i="14"/>
  <c r="AE1054" i="14"/>
  <c r="AD1054" i="14"/>
  <c r="T1054" i="14"/>
  <c r="J1054" i="14"/>
  <c r="AN1054" i="14" s="1"/>
  <c r="C1054" i="14"/>
  <c r="AL1053" i="14"/>
  <c r="AK1053" i="14"/>
  <c r="AJ1053" i="14"/>
  <c r="AI1053" i="14"/>
  <c r="T1053" i="14"/>
  <c r="AW1052" i="14"/>
  <c r="AV1052" i="14"/>
  <c r="AU1052" i="14"/>
  <c r="AT1052" i="14"/>
  <c r="AS1052" i="14"/>
  <c r="AR1052" i="14"/>
  <c r="AQ1052" i="14"/>
  <c r="AP1052" i="14"/>
  <c r="AO1052" i="14"/>
  <c r="AM1052" i="14"/>
  <c r="AL1052" i="14"/>
  <c r="AK1052" i="14"/>
  <c r="AJ1052" i="14"/>
  <c r="AI1052" i="14"/>
  <c r="AH1052" i="14"/>
  <c r="AG1052" i="14"/>
  <c r="AF1052" i="14"/>
  <c r="AE1052" i="14"/>
  <c r="AD1052" i="14"/>
  <c r="T1052" i="14"/>
  <c r="J1052" i="14"/>
  <c r="AN1052" i="14" s="1"/>
  <c r="C1052" i="14"/>
  <c r="AW1051" i="14"/>
  <c r="AV1051" i="14"/>
  <c r="AU1051" i="14"/>
  <c r="AT1051" i="14"/>
  <c r="AS1051" i="14"/>
  <c r="AR1051" i="14"/>
  <c r="AQ1051" i="14"/>
  <c r="AP1051" i="14"/>
  <c r="AO1051" i="14"/>
  <c r="AM1051" i="14"/>
  <c r="AL1051" i="14"/>
  <c r="AK1051" i="14"/>
  <c r="AJ1051" i="14"/>
  <c r="AI1051" i="14"/>
  <c r="AH1051" i="14"/>
  <c r="AG1051" i="14"/>
  <c r="AF1051" i="14"/>
  <c r="AE1051" i="14"/>
  <c r="T1051" i="14"/>
  <c r="AD1051" i="14" s="1"/>
  <c r="J1051" i="14"/>
  <c r="C1051" i="14"/>
  <c r="AW1050" i="14"/>
  <c r="AV1050" i="14"/>
  <c r="AU1050" i="14"/>
  <c r="AT1050" i="14"/>
  <c r="AS1050" i="14"/>
  <c r="AR1050" i="14"/>
  <c r="AQ1050" i="14"/>
  <c r="AP1050" i="14"/>
  <c r="AO1050" i="14"/>
  <c r="AN1050" i="14"/>
  <c r="AM1050" i="14"/>
  <c r="AL1050" i="14"/>
  <c r="AK1050" i="14"/>
  <c r="AJ1050" i="14"/>
  <c r="AI1050" i="14"/>
  <c r="AH1050" i="14"/>
  <c r="AG1050" i="14"/>
  <c r="AF1050" i="14"/>
  <c r="AE1050" i="14"/>
  <c r="T1050" i="14"/>
  <c r="J1050" i="14"/>
  <c r="AD1050" i="14" s="1"/>
  <c r="C1050" i="14"/>
  <c r="AW1049" i="14"/>
  <c r="AV1049" i="14"/>
  <c r="AU1049" i="14"/>
  <c r="AT1049" i="14"/>
  <c r="AS1049" i="14"/>
  <c r="AR1049" i="14"/>
  <c r="AQ1049" i="14"/>
  <c r="AP1049" i="14"/>
  <c r="AO1049" i="14"/>
  <c r="AM1049" i="14"/>
  <c r="AL1049" i="14"/>
  <c r="AK1049" i="14"/>
  <c r="AJ1049" i="14"/>
  <c r="AI1049" i="14"/>
  <c r="AH1049" i="14"/>
  <c r="AG1049" i="14"/>
  <c r="AF1049" i="14"/>
  <c r="AE1049" i="14"/>
  <c r="T1049" i="14"/>
  <c r="AD1049" i="14" s="1"/>
  <c r="J1049" i="14"/>
  <c r="AN1049" i="14" s="1"/>
  <c r="C1049" i="14"/>
  <c r="AW1048" i="14"/>
  <c r="AV1048" i="14"/>
  <c r="AU1048" i="14"/>
  <c r="AT1048" i="14"/>
  <c r="AS1048" i="14"/>
  <c r="AR1048" i="14"/>
  <c r="AQ1048" i="14"/>
  <c r="AP1048" i="14"/>
  <c r="AO1048" i="14"/>
  <c r="AM1048" i="14"/>
  <c r="AL1048" i="14"/>
  <c r="AK1048" i="14"/>
  <c r="AJ1048" i="14"/>
  <c r="AI1048" i="14"/>
  <c r="AH1048" i="14"/>
  <c r="AG1048" i="14"/>
  <c r="AF1048" i="14"/>
  <c r="AE1048" i="14"/>
  <c r="AD1048" i="14"/>
  <c r="T1048" i="14"/>
  <c r="J1048" i="14"/>
  <c r="AN1048" i="14" s="1"/>
  <c r="C1048" i="14"/>
  <c r="AW1047" i="14"/>
  <c r="AV1047" i="14"/>
  <c r="AU1047" i="14"/>
  <c r="AT1047" i="14"/>
  <c r="AS1047" i="14"/>
  <c r="AR1047" i="14"/>
  <c r="AQ1047" i="14"/>
  <c r="AP1047" i="14"/>
  <c r="AO1047" i="14"/>
  <c r="AM1047" i="14"/>
  <c r="AL1047" i="14"/>
  <c r="AK1047" i="14"/>
  <c r="AJ1047" i="14"/>
  <c r="AI1047" i="14"/>
  <c r="AH1047" i="14"/>
  <c r="AG1047" i="14"/>
  <c r="AF1047" i="14"/>
  <c r="AE1047" i="14"/>
  <c r="T1047" i="14"/>
  <c r="AD1047" i="14" s="1"/>
  <c r="J1047" i="14"/>
  <c r="AN1047" i="14" s="1"/>
  <c r="C1047" i="14"/>
  <c r="AW1046" i="14"/>
  <c r="AV1046" i="14"/>
  <c r="AU1046" i="14"/>
  <c r="AT1046" i="14"/>
  <c r="AS1046" i="14"/>
  <c r="AR1046" i="14"/>
  <c r="AQ1046" i="14"/>
  <c r="AP1046" i="14"/>
  <c r="AO1046" i="14"/>
  <c r="AN1046" i="14"/>
  <c r="AM1046" i="14"/>
  <c r="AL1046" i="14"/>
  <c r="AK1046" i="14"/>
  <c r="AJ1046" i="14"/>
  <c r="AI1046" i="14"/>
  <c r="AH1046" i="14"/>
  <c r="AG1046" i="14"/>
  <c r="AF1046" i="14"/>
  <c r="AE1046" i="14"/>
  <c r="T1046" i="14"/>
  <c r="J1046" i="14"/>
  <c r="AD1046" i="14" s="1"/>
  <c r="C1046" i="14"/>
  <c r="AW1045" i="14"/>
  <c r="AV1045" i="14"/>
  <c r="AU1045" i="14"/>
  <c r="AT1045" i="14"/>
  <c r="AS1045" i="14"/>
  <c r="AR1045" i="14"/>
  <c r="AQ1045" i="14"/>
  <c r="AP1045" i="14"/>
  <c r="AO1045" i="14"/>
  <c r="AM1045" i="14"/>
  <c r="AL1045" i="14"/>
  <c r="AK1045" i="14"/>
  <c r="AJ1045" i="14"/>
  <c r="AI1045" i="14"/>
  <c r="AH1045" i="14"/>
  <c r="AG1045" i="14"/>
  <c r="AF1045" i="14"/>
  <c r="AE1045" i="14"/>
  <c r="T1045" i="14"/>
  <c r="AD1045" i="14" s="1"/>
  <c r="J1045" i="14"/>
  <c r="AN1045" i="14" s="1"/>
  <c r="C1045" i="14"/>
  <c r="AW1044" i="14"/>
  <c r="AV1044" i="14"/>
  <c r="AU1044" i="14"/>
  <c r="AT1044" i="14"/>
  <c r="AS1044" i="14"/>
  <c r="AR1044" i="14"/>
  <c r="AQ1044" i="14"/>
  <c r="AP1044" i="14"/>
  <c r="AO1044" i="14"/>
  <c r="AM1044" i="14"/>
  <c r="AL1044" i="14"/>
  <c r="AK1044" i="14"/>
  <c r="AJ1044" i="14"/>
  <c r="AI1044" i="14"/>
  <c r="AH1044" i="14"/>
  <c r="AG1044" i="14"/>
  <c r="AF1044" i="14"/>
  <c r="AE1044" i="14"/>
  <c r="AD1044" i="14"/>
  <c r="T1044" i="14"/>
  <c r="J1044" i="14"/>
  <c r="AN1044" i="14" s="1"/>
  <c r="C1044" i="14"/>
  <c r="AW1043" i="14"/>
  <c r="AV1043" i="14"/>
  <c r="AU1043" i="14"/>
  <c r="AT1043" i="14"/>
  <c r="AS1043" i="14"/>
  <c r="AR1043" i="14"/>
  <c r="AQ1043" i="14"/>
  <c r="AP1043" i="14"/>
  <c r="AO1043" i="14"/>
  <c r="AM1043" i="14"/>
  <c r="AL1043" i="14"/>
  <c r="AK1043" i="14"/>
  <c r="AJ1043" i="14"/>
  <c r="AI1043" i="14"/>
  <c r="AH1043" i="14"/>
  <c r="AG1043" i="14"/>
  <c r="AF1043" i="14"/>
  <c r="AE1043" i="14"/>
  <c r="T1043" i="14"/>
  <c r="AD1043" i="14" s="1"/>
  <c r="J1043" i="14"/>
  <c r="C1043" i="14"/>
  <c r="AW1042" i="14"/>
  <c r="AV1042" i="14"/>
  <c r="AU1042" i="14"/>
  <c r="AT1042" i="14"/>
  <c r="AS1042" i="14"/>
  <c r="AR1042" i="14"/>
  <c r="AQ1042" i="14"/>
  <c r="AP1042" i="14"/>
  <c r="AO1042" i="14"/>
  <c r="AN1042" i="14"/>
  <c r="AM1042" i="14"/>
  <c r="AL1042" i="14"/>
  <c r="AK1042" i="14"/>
  <c r="AJ1042" i="14"/>
  <c r="AI1042" i="14"/>
  <c r="AH1042" i="14"/>
  <c r="AG1042" i="14"/>
  <c r="AF1042" i="14"/>
  <c r="AE1042" i="14"/>
  <c r="T1042" i="14"/>
  <c r="J1042" i="14"/>
  <c r="AD1042" i="14" s="1"/>
  <c r="C1042" i="14"/>
  <c r="AW1041" i="14"/>
  <c r="AV1041" i="14"/>
  <c r="AU1041" i="14"/>
  <c r="AT1041" i="14"/>
  <c r="AS1041" i="14"/>
  <c r="AR1041" i="14"/>
  <c r="AQ1041" i="14"/>
  <c r="AP1041" i="14"/>
  <c r="AO1041" i="14"/>
  <c r="AM1041" i="14"/>
  <c r="AL1041" i="14"/>
  <c r="AK1041" i="14"/>
  <c r="AJ1041" i="14"/>
  <c r="AI1041" i="14"/>
  <c r="AH1041" i="14"/>
  <c r="AG1041" i="14"/>
  <c r="AF1041" i="14"/>
  <c r="AE1041" i="14"/>
  <c r="T1041" i="14"/>
  <c r="AD1041" i="14" s="1"/>
  <c r="J1041" i="14"/>
  <c r="AN1041" i="14" s="1"/>
  <c r="C1041" i="14"/>
  <c r="AW1040" i="14"/>
  <c r="AV1040" i="14"/>
  <c r="AU1040" i="14"/>
  <c r="AT1040" i="14"/>
  <c r="AS1040" i="14"/>
  <c r="AR1040" i="14"/>
  <c r="AQ1040" i="14"/>
  <c r="AP1040" i="14"/>
  <c r="AO1040" i="14"/>
  <c r="AM1040" i="14"/>
  <c r="AL1040" i="14"/>
  <c r="AK1040" i="14"/>
  <c r="AJ1040" i="14"/>
  <c r="AI1040" i="14"/>
  <c r="AH1040" i="14"/>
  <c r="AG1040" i="14"/>
  <c r="AF1040" i="14"/>
  <c r="AE1040" i="14"/>
  <c r="AD1040" i="14"/>
  <c r="T1040" i="14"/>
  <c r="J1040" i="14"/>
  <c r="AN1040" i="14" s="1"/>
  <c r="C1040" i="14"/>
  <c r="AW1039" i="14"/>
  <c r="AV1039" i="14"/>
  <c r="AU1039" i="14"/>
  <c r="AT1039" i="14"/>
  <c r="AS1039" i="14"/>
  <c r="AR1039" i="14"/>
  <c r="AQ1039" i="14"/>
  <c r="AP1039" i="14"/>
  <c r="AO1039" i="14"/>
  <c r="AM1039" i="14"/>
  <c r="AL1039" i="14"/>
  <c r="AK1039" i="14"/>
  <c r="AJ1039" i="14"/>
  <c r="AI1039" i="14"/>
  <c r="AH1039" i="14"/>
  <c r="AG1039" i="14"/>
  <c r="AF1039" i="14"/>
  <c r="AE1039" i="14"/>
  <c r="T1039" i="14"/>
  <c r="AD1039" i="14" s="1"/>
  <c r="J1039" i="14"/>
  <c r="C1039" i="14"/>
  <c r="AW1038" i="14"/>
  <c r="AV1038" i="14"/>
  <c r="AU1038" i="14"/>
  <c r="AT1038" i="14"/>
  <c r="AS1038" i="14"/>
  <c r="AR1038" i="14"/>
  <c r="AQ1038" i="14"/>
  <c r="AP1038" i="14"/>
  <c r="AO1038" i="14"/>
  <c r="AN1038" i="14"/>
  <c r="AM1038" i="14"/>
  <c r="AL1038" i="14"/>
  <c r="AK1038" i="14"/>
  <c r="AJ1038" i="14"/>
  <c r="AI1038" i="14"/>
  <c r="AH1038" i="14"/>
  <c r="AG1038" i="14"/>
  <c r="AF1038" i="14"/>
  <c r="AE1038" i="14"/>
  <c r="T1038" i="14"/>
  <c r="J1038" i="14"/>
  <c r="AD1038" i="14" s="1"/>
  <c r="C1038" i="14"/>
  <c r="AW1037" i="14"/>
  <c r="AV1037" i="14"/>
  <c r="AU1037" i="14"/>
  <c r="AT1037" i="14"/>
  <c r="AS1037" i="14"/>
  <c r="AR1037" i="14"/>
  <c r="AQ1037" i="14"/>
  <c r="AP1037" i="14"/>
  <c r="AO1037" i="14"/>
  <c r="AM1037" i="14"/>
  <c r="AL1037" i="14"/>
  <c r="AK1037" i="14"/>
  <c r="AJ1037" i="14"/>
  <c r="AI1037" i="14"/>
  <c r="AH1037" i="14"/>
  <c r="AG1037" i="14"/>
  <c r="AF1037" i="14"/>
  <c r="AE1037" i="14"/>
  <c r="T1037" i="14"/>
  <c r="AD1037" i="14" s="1"/>
  <c r="J1037" i="14"/>
  <c r="AN1037" i="14" s="1"/>
  <c r="C1037" i="14"/>
  <c r="AW1036" i="14"/>
  <c r="AV1036" i="14"/>
  <c r="AU1036" i="14"/>
  <c r="AT1036" i="14"/>
  <c r="AS1036" i="14"/>
  <c r="AR1036" i="14"/>
  <c r="AQ1036" i="14"/>
  <c r="AP1036" i="14"/>
  <c r="AO1036" i="14"/>
  <c r="AM1036" i="14"/>
  <c r="AL1036" i="14"/>
  <c r="AK1036" i="14"/>
  <c r="AJ1036" i="14"/>
  <c r="AI1036" i="14"/>
  <c r="AH1036" i="14"/>
  <c r="AG1036" i="14"/>
  <c r="AF1036" i="14"/>
  <c r="AE1036" i="14"/>
  <c r="AD1036" i="14"/>
  <c r="T1036" i="14"/>
  <c r="J1036" i="14"/>
  <c r="AN1036" i="14" s="1"/>
  <c r="C1036" i="14"/>
  <c r="AW1035" i="14"/>
  <c r="AV1035" i="14"/>
  <c r="AU1035" i="14"/>
  <c r="AT1035" i="14"/>
  <c r="AS1035" i="14"/>
  <c r="AR1035" i="14"/>
  <c r="AQ1035" i="14"/>
  <c r="AP1035" i="14"/>
  <c r="AO1035" i="14"/>
  <c r="AM1035" i="14"/>
  <c r="AL1035" i="14"/>
  <c r="AK1035" i="14"/>
  <c r="AJ1035" i="14"/>
  <c r="AI1035" i="14"/>
  <c r="AH1035" i="14"/>
  <c r="AG1035" i="14"/>
  <c r="AF1035" i="14"/>
  <c r="AE1035" i="14"/>
  <c r="T1035" i="14"/>
  <c r="AD1035" i="14" s="1"/>
  <c r="J1035" i="14"/>
  <c r="C1035" i="14"/>
  <c r="AW1034" i="14"/>
  <c r="AV1034" i="14"/>
  <c r="AU1034" i="14"/>
  <c r="AT1034" i="14"/>
  <c r="AS1034" i="14"/>
  <c r="AR1034" i="14"/>
  <c r="AQ1034" i="14"/>
  <c r="AP1034" i="14"/>
  <c r="AO1034" i="14"/>
  <c r="AN1034" i="14"/>
  <c r="AM1034" i="14"/>
  <c r="AL1034" i="14"/>
  <c r="AK1034" i="14"/>
  <c r="AJ1034" i="14"/>
  <c r="AI1034" i="14"/>
  <c r="AH1034" i="14"/>
  <c r="AG1034" i="14"/>
  <c r="AF1034" i="14"/>
  <c r="AE1034" i="14"/>
  <c r="T1034" i="14"/>
  <c r="J1034" i="14"/>
  <c r="AD1034" i="14" s="1"/>
  <c r="C1034" i="14"/>
  <c r="AW1033" i="14"/>
  <c r="AV1033" i="14"/>
  <c r="AU1033" i="14"/>
  <c r="AT1033" i="14"/>
  <c r="AS1033" i="14"/>
  <c r="AR1033" i="14"/>
  <c r="AQ1033" i="14"/>
  <c r="AP1033" i="14"/>
  <c r="AO1033" i="14"/>
  <c r="AM1033" i="14"/>
  <c r="AL1033" i="14"/>
  <c r="AK1033" i="14"/>
  <c r="AJ1033" i="14"/>
  <c r="AI1033" i="14"/>
  <c r="AH1033" i="14"/>
  <c r="AG1033" i="14"/>
  <c r="AF1033" i="14"/>
  <c r="AE1033" i="14"/>
  <c r="T1033" i="14"/>
  <c r="AD1033" i="14" s="1"/>
  <c r="J1033" i="14"/>
  <c r="AN1033" i="14" s="1"/>
  <c r="C1033" i="14"/>
  <c r="AW1032" i="14"/>
  <c r="AV1032" i="14"/>
  <c r="AU1032" i="14"/>
  <c r="AT1032" i="14"/>
  <c r="AS1032" i="14"/>
  <c r="AR1032" i="14"/>
  <c r="AQ1032" i="14"/>
  <c r="AP1032" i="14"/>
  <c r="AO1032" i="14"/>
  <c r="AM1032" i="14"/>
  <c r="AL1032" i="14"/>
  <c r="AK1032" i="14"/>
  <c r="AJ1032" i="14"/>
  <c r="AI1032" i="14"/>
  <c r="AH1032" i="14"/>
  <c r="AG1032" i="14"/>
  <c r="AF1032" i="14"/>
  <c r="AE1032" i="14"/>
  <c r="AD1032" i="14"/>
  <c r="T1032" i="14"/>
  <c r="J1032" i="14"/>
  <c r="AN1032" i="14" s="1"/>
  <c r="C1032" i="14"/>
  <c r="AW1031" i="14"/>
  <c r="AV1031" i="14"/>
  <c r="AU1031" i="14"/>
  <c r="AT1031" i="14"/>
  <c r="AS1031" i="14"/>
  <c r="AR1031" i="14"/>
  <c r="AQ1031" i="14"/>
  <c r="AP1031" i="14"/>
  <c r="AO1031" i="14"/>
  <c r="AM1031" i="14"/>
  <c r="AL1031" i="14"/>
  <c r="AK1031" i="14"/>
  <c r="AJ1031" i="14"/>
  <c r="AI1031" i="14"/>
  <c r="AH1031" i="14"/>
  <c r="AG1031" i="14"/>
  <c r="AF1031" i="14"/>
  <c r="AE1031" i="14"/>
  <c r="T1031" i="14"/>
  <c r="AD1031" i="14" s="1"/>
  <c r="J1031" i="14"/>
  <c r="C1031" i="14"/>
  <c r="AW1030" i="14"/>
  <c r="AV1030" i="14"/>
  <c r="AU1030" i="14"/>
  <c r="AT1030" i="14"/>
  <c r="AS1030" i="14"/>
  <c r="AR1030" i="14"/>
  <c r="AQ1030" i="14"/>
  <c r="AP1030" i="14"/>
  <c r="AO1030" i="14"/>
  <c r="AN1030" i="14"/>
  <c r="AM1030" i="14"/>
  <c r="AL1030" i="14"/>
  <c r="AK1030" i="14"/>
  <c r="AJ1030" i="14"/>
  <c r="AI1030" i="14"/>
  <c r="AH1030" i="14"/>
  <c r="AG1030" i="14"/>
  <c r="AF1030" i="14"/>
  <c r="AE1030" i="14"/>
  <c r="T1030" i="14"/>
  <c r="J1030" i="14"/>
  <c r="AD1030" i="14" s="1"/>
  <c r="C1030" i="14"/>
  <c r="AW1029" i="14"/>
  <c r="AV1029" i="14"/>
  <c r="AU1029" i="14"/>
  <c r="AT1029" i="14"/>
  <c r="AS1029" i="14"/>
  <c r="AR1029" i="14"/>
  <c r="AQ1029" i="14"/>
  <c r="AP1029" i="14"/>
  <c r="AO1029" i="14"/>
  <c r="AM1029" i="14"/>
  <c r="AL1029" i="14"/>
  <c r="AK1029" i="14"/>
  <c r="AJ1029" i="14"/>
  <c r="AI1029" i="14"/>
  <c r="AH1029" i="14"/>
  <c r="AG1029" i="14"/>
  <c r="AF1029" i="14"/>
  <c r="AE1029" i="14"/>
  <c r="T1029" i="14"/>
  <c r="AD1029" i="14" s="1"/>
  <c r="J1029" i="14"/>
  <c r="AN1029" i="14" s="1"/>
  <c r="C1029" i="14"/>
  <c r="AW1028" i="14"/>
  <c r="AV1028" i="14"/>
  <c r="AU1028" i="14"/>
  <c r="AT1028" i="14"/>
  <c r="AS1028" i="14"/>
  <c r="AR1028" i="14"/>
  <c r="AQ1028" i="14"/>
  <c r="AP1028" i="14"/>
  <c r="AO1028" i="14"/>
  <c r="AM1028" i="14"/>
  <c r="AL1028" i="14"/>
  <c r="AK1028" i="14"/>
  <c r="AJ1028" i="14"/>
  <c r="AI1028" i="14"/>
  <c r="AH1028" i="14"/>
  <c r="AG1028" i="14"/>
  <c r="AF1028" i="14"/>
  <c r="AE1028" i="14"/>
  <c r="AD1028" i="14"/>
  <c r="T1028" i="14"/>
  <c r="J1028" i="14"/>
  <c r="AN1028" i="14" s="1"/>
  <c r="C1028" i="14"/>
  <c r="AW1027" i="14"/>
  <c r="AV1027" i="14"/>
  <c r="AU1027" i="14"/>
  <c r="AT1027" i="14"/>
  <c r="AS1027" i="14"/>
  <c r="AR1027" i="14"/>
  <c r="AQ1027" i="14"/>
  <c r="AP1027" i="14"/>
  <c r="AO1027" i="14"/>
  <c r="AM1027" i="14"/>
  <c r="AL1027" i="14"/>
  <c r="AK1027" i="14"/>
  <c r="AJ1027" i="14"/>
  <c r="AI1027" i="14"/>
  <c r="AH1027" i="14"/>
  <c r="AG1027" i="14"/>
  <c r="AF1027" i="14"/>
  <c r="AE1027" i="14"/>
  <c r="T1027" i="14"/>
  <c r="AD1027" i="14" s="1"/>
  <c r="J1027" i="14"/>
  <c r="C1027" i="14"/>
  <c r="AW1026" i="14"/>
  <c r="AV1026" i="14"/>
  <c r="AU1026" i="14"/>
  <c r="AT1026" i="14"/>
  <c r="AS1026" i="14"/>
  <c r="AR1026" i="14"/>
  <c r="AQ1026" i="14"/>
  <c r="AP1026" i="14"/>
  <c r="AO1026" i="14"/>
  <c r="AN1026" i="14"/>
  <c r="AM1026" i="14"/>
  <c r="AL1026" i="14"/>
  <c r="AK1026" i="14"/>
  <c r="AJ1026" i="14"/>
  <c r="AI1026" i="14"/>
  <c r="AH1026" i="14"/>
  <c r="AG1026" i="14"/>
  <c r="AF1026" i="14"/>
  <c r="AE1026" i="14"/>
  <c r="T1026" i="14"/>
  <c r="J1026" i="14"/>
  <c r="AD1026" i="14" s="1"/>
  <c r="C1026" i="14"/>
  <c r="AW1025" i="14"/>
  <c r="AV1025" i="14"/>
  <c r="AU1025" i="14"/>
  <c r="AT1025" i="14"/>
  <c r="AS1025" i="14"/>
  <c r="AR1025" i="14"/>
  <c r="AQ1025" i="14"/>
  <c r="AP1025" i="14"/>
  <c r="AO1025" i="14"/>
  <c r="AM1025" i="14"/>
  <c r="AL1025" i="14"/>
  <c r="AK1025" i="14"/>
  <c r="AJ1025" i="14"/>
  <c r="AI1025" i="14"/>
  <c r="AH1025" i="14"/>
  <c r="AG1025" i="14"/>
  <c r="AF1025" i="14"/>
  <c r="AE1025" i="14"/>
  <c r="T1025" i="14"/>
  <c r="AD1025" i="14" s="1"/>
  <c r="J1025" i="14"/>
  <c r="AN1025" i="14" s="1"/>
  <c r="C1025" i="14"/>
  <c r="AW1024" i="14"/>
  <c r="AV1024" i="14"/>
  <c r="AU1024" i="14"/>
  <c r="AT1024" i="14"/>
  <c r="AS1024" i="14"/>
  <c r="AR1024" i="14"/>
  <c r="AQ1024" i="14"/>
  <c r="AP1024" i="14"/>
  <c r="AO1024" i="14"/>
  <c r="AM1024" i="14"/>
  <c r="AL1024" i="14"/>
  <c r="AK1024" i="14"/>
  <c r="AJ1024" i="14"/>
  <c r="AI1024" i="14"/>
  <c r="AH1024" i="14"/>
  <c r="AG1024" i="14"/>
  <c r="AF1024" i="14"/>
  <c r="AE1024" i="14"/>
  <c r="AD1024" i="14"/>
  <c r="T1024" i="14"/>
  <c r="J1024" i="14"/>
  <c r="AN1024" i="14" s="1"/>
  <c r="C1024" i="14"/>
  <c r="AW1023" i="14"/>
  <c r="AV1023" i="14"/>
  <c r="AU1023" i="14"/>
  <c r="AT1023" i="14"/>
  <c r="AS1023" i="14"/>
  <c r="AR1023" i="14"/>
  <c r="AQ1023" i="14"/>
  <c r="AP1023" i="14"/>
  <c r="AO1023" i="14"/>
  <c r="AM1023" i="14"/>
  <c r="AL1023" i="14"/>
  <c r="AK1023" i="14"/>
  <c r="AJ1023" i="14"/>
  <c r="AI1023" i="14"/>
  <c r="AH1023" i="14"/>
  <c r="AG1023" i="14"/>
  <c r="AF1023" i="14"/>
  <c r="AE1023" i="14"/>
  <c r="T1023" i="14"/>
  <c r="AD1023" i="14" s="1"/>
  <c r="J1023" i="14"/>
  <c r="C1023" i="14"/>
  <c r="AW1022" i="14"/>
  <c r="AV1022" i="14"/>
  <c r="AU1022" i="14"/>
  <c r="AT1022" i="14"/>
  <c r="AS1022" i="14"/>
  <c r="AR1022" i="14"/>
  <c r="AQ1022" i="14"/>
  <c r="AP1022" i="14"/>
  <c r="AO1022" i="14"/>
  <c r="AN1022" i="14"/>
  <c r="AM1022" i="14"/>
  <c r="AL1022" i="14"/>
  <c r="AK1022" i="14"/>
  <c r="AJ1022" i="14"/>
  <c r="AI1022" i="14"/>
  <c r="AH1022" i="14"/>
  <c r="AG1022" i="14"/>
  <c r="AF1022" i="14"/>
  <c r="AE1022" i="14"/>
  <c r="T1022" i="14"/>
  <c r="J1022" i="14"/>
  <c r="AD1022" i="14" s="1"/>
  <c r="C1022" i="14"/>
  <c r="AW1021" i="14"/>
  <c r="AV1021" i="14"/>
  <c r="AU1021" i="14"/>
  <c r="AT1021" i="14"/>
  <c r="AS1021" i="14"/>
  <c r="AR1021" i="14"/>
  <c r="AQ1021" i="14"/>
  <c r="AP1021" i="14"/>
  <c r="AO1021" i="14"/>
  <c r="AM1021" i="14"/>
  <c r="AL1021" i="14"/>
  <c r="AK1021" i="14"/>
  <c r="AJ1021" i="14"/>
  <c r="AI1021" i="14"/>
  <c r="AH1021" i="14"/>
  <c r="AG1021" i="14"/>
  <c r="AF1021" i="14"/>
  <c r="AE1021" i="14"/>
  <c r="T1021" i="14"/>
  <c r="AD1021" i="14" s="1"/>
  <c r="J1021" i="14"/>
  <c r="AN1021" i="14" s="1"/>
  <c r="C1021" i="14"/>
  <c r="AW1020" i="14"/>
  <c r="AV1020" i="14"/>
  <c r="AU1020" i="14"/>
  <c r="AT1020" i="14"/>
  <c r="AS1020" i="14"/>
  <c r="AR1020" i="14"/>
  <c r="AQ1020" i="14"/>
  <c r="AP1020" i="14"/>
  <c r="AO1020" i="14"/>
  <c r="AM1020" i="14"/>
  <c r="AL1020" i="14"/>
  <c r="AK1020" i="14"/>
  <c r="AJ1020" i="14"/>
  <c r="AI1020" i="14"/>
  <c r="AH1020" i="14"/>
  <c r="AG1020" i="14"/>
  <c r="AF1020" i="14"/>
  <c r="AE1020" i="14"/>
  <c r="AD1020" i="14"/>
  <c r="T1020" i="14"/>
  <c r="J1020" i="14"/>
  <c r="AN1020" i="14" s="1"/>
  <c r="C1020" i="14"/>
  <c r="AW1019" i="14"/>
  <c r="AV1019" i="14"/>
  <c r="AU1019" i="14"/>
  <c r="AT1019" i="14"/>
  <c r="AS1019" i="14"/>
  <c r="AR1019" i="14"/>
  <c r="AQ1019" i="14"/>
  <c r="AP1019" i="14"/>
  <c r="AO1019" i="14"/>
  <c r="AM1019" i="14"/>
  <c r="AL1019" i="14"/>
  <c r="AK1019" i="14"/>
  <c r="AJ1019" i="14"/>
  <c r="AI1019" i="14"/>
  <c r="AH1019" i="14"/>
  <c r="AG1019" i="14"/>
  <c r="AF1019" i="14"/>
  <c r="AE1019" i="14"/>
  <c r="T1019" i="14"/>
  <c r="AD1019" i="14" s="1"/>
  <c r="J1019" i="14"/>
  <c r="C1019" i="14"/>
  <c r="AV1018" i="14"/>
  <c r="AU1018" i="14"/>
  <c r="AR1018" i="14"/>
  <c r="AQ1018" i="14"/>
  <c r="AJ1018" i="14"/>
  <c r="AC1018" i="14"/>
  <c r="AB1018" i="14"/>
  <c r="AA1018" i="14"/>
  <c r="AK1018" i="14" s="1"/>
  <c r="Z1018" i="14"/>
  <c r="Y1018" i="14"/>
  <c r="X1018" i="14"/>
  <c r="W1018" i="14"/>
  <c r="AG1018" i="14" s="1"/>
  <c r="V1018" i="14"/>
  <c r="U1018" i="14"/>
  <c r="T1018" i="14"/>
  <c r="S1018" i="14"/>
  <c r="AM1018" i="14" s="1"/>
  <c r="R1018" i="14"/>
  <c r="Q1018" i="14"/>
  <c r="P1018" i="14"/>
  <c r="O1018" i="14"/>
  <c r="AI1018" i="14" s="1"/>
  <c r="N1018" i="14"/>
  <c r="M1018" i="14"/>
  <c r="L1018" i="14"/>
  <c r="K1018" i="14"/>
  <c r="AE1018" i="14" s="1"/>
  <c r="I1018" i="14"/>
  <c r="H1018" i="14"/>
  <c r="H1016" i="14" s="1"/>
  <c r="G1018" i="14"/>
  <c r="F1018" i="14"/>
  <c r="E1018" i="14"/>
  <c r="D1018" i="14"/>
  <c r="AQ1017" i="14"/>
  <c r="AI1017" i="14"/>
  <c r="AE1017" i="14"/>
  <c r="AC1017" i="14"/>
  <c r="AB1017" i="14"/>
  <c r="AA1017" i="14"/>
  <c r="AU1017" i="14" s="1"/>
  <c r="Z1017" i="14"/>
  <c r="AT1017" i="14" s="1"/>
  <c r="Y1017" i="14"/>
  <c r="X1017" i="14"/>
  <c r="W1017" i="14"/>
  <c r="V1017" i="14"/>
  <c r="AP1017" i="14" s="1"/>
  <c r="U1017" i="14"/>
  <c r="T1017" i="14" s="1"/>
  <c r="S1017" i="14"/>
  <c r="R1017" i="14"/>
  <c r="AL1017" i="14" s="1"/>
  <c r="Q1017" i="14"/>
  <c r="P1017" i="14"/>
  <c r="O1017" i="14"/>
  <c r="N1017" i="14"/>
  <c r="AH1017" i="14" s="1"/>
  <c r="M1017" i="14"/>
  <c r="L1017" i="14"/>
  <c r="K1017" i="14"/>
  <c r="I1017" i="14"/>
  <c r="H1017" i="14"/>
  <c r="G1017" i="14"/>
  <c r="G1016" i="14" s="1"/>
  <c r="F1017" i="14"/>
  <c r="E1017" i="14"/>
  <c r="D1017" i="14"/>
  <c r="C1017" i="14"/>
  <c r="AC1016" i="14"/>
  <c r="Z1016" i="14"/>
  <c r="Y1016" i="14"/>
  <c r="V1016" i="14"/>
  <c r="U1016" i="14"/>
  <c r="R1016" i="14"/>
  <c r="Q1016" i="14"/>
  <c r="N1016" i="14"/>
  <c r="AR1016" i="14" s="1"/>
  <c r="M1016" i="14"/>
  <c r="I1016" i="14"/>
  <c r="F1016" i="14"/>
  <c r="E1016" i="14"/>
  <c r="AL1015" i="14"/>
  <c r="AK1015" i="14"/>
  <c r="AJ1015" i="14"/>
  <c r="AI1015" i="14"/>
  <c r="AW1014" i="14"/>
  <c r="AV1014" i="14"/>
  <c r="AU1014" i="14"/>
  <c r="AT1014" i="14"/>
  <c r="AS1014" i="14"/>
  <c r="AR1014" i="14"/>
  <c r="AQ1014" i="14"/>
  <c r="AP1014" i="14"/>
  <c r="AO1014" i="14"/>
  <c r="AM1014" i="14"/>
  <c r="AL1014" i="14"/>
  <c r="AK1014" i="14"/>
  <c r="AJ1014" i="14"/>
  <c r="AI1014" i="14"/>
  <c r="AH1014" i="14"/>
  <c r="AG1014" i="14"/>
  <c r="AF1014" i="14"/>
  <c r="AE1014" i="14"/>
  <c r="T1014" i="14"/>
  <c r="AD1014" i="14" s="1"/>
  <c r="J1014" i="14"/>
  <c r="AN1014" i="14" s="1"/>
  <c r="C1014" i="14"/>
  <c r="AW1013" i="14"/>
  <c r="AV1013" i="14"/>
  <c r="AU1013" i="14"/>
  <c r="AT1013" i="14"/>
  <c r="AS1013" i="14"/>
  <c r="AR1013" i="14"/>
  <c r="AQ1013" i="14"/>
  <c r="AP1013" i="14"/>
  <c r="AO1013" i="14"/>
  <c r="AM1013" i="14"/>
  <c r="AL1013" i="14"/>
  <c r="AK1013" i="14"/>
  <c r="AJ1013" i="14"/>
  <c r="AI1013" i="14"/>
  <c r="AH1013" i="14"/>
  <c r="AG1013" i="14"/>
  <c r="AF1013" i="14"/>
  <c r="AE1013" i="14"/>
  <c r="T1013" i="14"/>
  <c r="J1013" i="14"/>
  <c r="C1013" i="14"/>
  <c r="AW1012" i="14"/>
  <c r="AV1012" i="14"/>
  <c r="AU1012" i="14"/>
  <c r="AT1012" i="14"/>
  <c r="AS1012" i="14"/>
  <c r="AR1012" i="14"/>
  <c r="AQ1012" i="14"/>
  <c r="AP1012" i="14"/>
  <c r="AO1012" i="14"/>
  <c r="AM1012" i="14"/>
  <c r="AL1012" i="14"/>
  <c r="AK1012" i="14"/>
  <c r="AJ1012" i="14"/>
  <c r="AI1012" i="14"/>
  <c r="AH1012" i="14"/>
  <c r="AG1012" i="14"/>
  <c r="AF1012" i="14"/>
  <c r="AE1012" i="14"/>
  <c r="AD1012" i="14"/>
  <c r="T1012" i="14"/>
  <c r="J1012" i="14"/>
  <c r="AN1012" i="14" s="1"/>
  <c r="C1012" i="14"/>
  <c r="AW1011" i="14"/>
  <c r="AV1011" i="14"/>
  <c r="AU1011" i="14"/>
  <c r="AT1011" i="14"/>
  <c r="AS1011" i="14"/>
  <c r="AR1011" i="14"/>
  <c r="AQ1011" i="14"/>
  <c r="AP1011" i="14"/>
  <c r="AO1011" i="14"/>
  <c r="AM1011" i="14"/>
  <c r="AL1011" i="14"/>
  <c r="AK1011" i="14"/>
  <c r="AJ1011" i="14"/>
  <c r="AI1011" i="14"/>
  <c r="AH1011" i="14"/>
  <c r="AG1011" i="14"/>
  <c r="AF1011" i="14"/>
  <c r="AE1011" i="14"/>
  <c r="AD1011" i="14"/>
  <c r="T1011" i="14"/>
  <c r="J1011" i="14"/>
  <c r="AN1011" i="14" s="1"/>
  <c r="C1011" i="14"/>
  <c r="AW1010" i="14"/>
  <c r="AV1010" i="14"/>
  <c r="AU1010" i="14"/>
  <c r="AT1010" i="14"/>
  <c r="AS1010" i="14"/>
  <c r="AR1010" i="14"/>
  <c r="AQ1010" i="14"/>
  <c r="AP1010" i="14"/>
  <c r="AO1010" i="14"/>
  <c r="AM1010" i="14"/>
  <c r="AL1010" i="14"/>
  <c r="AK1010" i="14"/>
  <c r="AJ1010" i="14"/>
  <c r="AI1010" i="14"/>
  <c r="AH1010" i="14"/>
  <c r="AG1010" i="14"/>
  <c r="AF1010" i="14"/>
  <c r="AE1010" i="14"/>
  <c r="T1010" i="14"/>
  <c r="AD1010" i="14" s="1"/>
  <c r="J1010" i="14"/>
  <c r="C1010" i="14"/>
  <c r="AW1009" i="14"/>
  <c r="AV1009" i="14"/>
  <c r="AU1009" i="14"/>
  <c r="AT1009" i="14"/>
  <c r="AS1009" i="14"/>
  <c r="AR1009" i="14"/>
  <c r="AQ1009" i="14"/>
  <c r="AP1009" i="14"/>
  <c r="AO1009" i="14"/>
  <c r="AN1009" i="14"/>
  <c r="AM1009" i="14"/>
  <c r="AL1009" i="14"/>
  <c r="AK1009" i="14"/>
  <c r="AJ1009" i="14"/>
  <c r="AI1009" i="14"/>
  <c r="AH1009" i="14"/>
  <c r="AG1009" i="14"/>
  <c r="AF1009" i="14"/>
  <c r="AE1009" i="14"/>
  <c r="T1009" i="14"/>
  <c r="J1009" i="14"/>
  <c r="AD1009" i="14" s="1"/>
  <c r="C1009" i="14"/>
  <c r="AW1008" i="14"/>
  <c r="AV1008" i="14"/>
  <c r="AU1008" i="14"/>
  <c r="AT1008" i="14"/>
  <c r="AS1008" i="14"/>
  <c r="AR1008" i="14"/>
  <c r="AQ1008" i="14"/>
  <c r="AP1008" i="14"/>
  <c r="AO1008" i="14"/>
  <c r="AM1008" i="14"/>
  <c r="AL1008" i="14"/>
  <c r="AK1008" i="14"/>
  <c r="AJ1008" i="14"/>
  <c r="AI1008" i="14"/>
  <c r="AH1008" i="14"/>
  <c r="AG1008" i="14"/>
  <c r="AF1008" i="14"/>
  <c r="AE1008" i="14"/>
  <c r="T1008" i="14"/>
  <c r="AD1008" i="14" s="1"/>
  <c r="J1008" i="14"/>
  <c r="AN1008" i="14" s="1"/>
  <c r="C1008" i="14"/>
  <c r="AW1007" i="14"/>
  <c r="AV1007" i="14"/>
  <c r="AU1007" i="14"/>
  <c r="AT1007" i="14"/>
  <c r="AS1007" i="14"/>
  <c r="AR1007" i="14"/>
  <c r="AQ1007" i="14"/>
  <c r="AP1007" i="14"/>
  <c r="AO1007" i="14"/>
  <c r="AM1007" i="14"/>
  <c r="AL1007" i="14"/>
  <c r="AK1007" i="14"/>
  <c r="AJ1007" i="14"/>
  <c r="AI1007" i="14"/>
  <c r="AH1007" i="14"/>
  <c r="AG1007" i="14"/>
  <c r="AF1007" i="14"/>
  <c r="AE1007" i="14"/>
  <c r="AD1007" i="14"/>
  <c r="T1007" i="14"/>
  <c r="J1007" i="14"/>
  <c r="AN1007" i="14" s="1"/>
  <c r="C1007" i="14"/>
  <c r="AW1006" i="14"/>
  <c r="AV1006" i="14"/>
  <c r="AU1006" i="14"/>
  <c r="AT1006" i="14"/>
  <c r="AS1006" i="14"/>
  <c r="AR1006" i="14"/>
  <c r="AQ1006" i="14"/>
  <c r="AP1006" i="14"/>
  <c r="AO1006" i="14"/>
  <c r="AM1006" i="14"/>
  <c r="AL1006" i="14"/>
  <c r="AK1006" i="14"/>
  <c r="AJ1006" i="14"/>
  <c r="AI1006" i="14"/>
  <c r="AH1006" i="14"/>
  <c r="AG1006" i="14"/>
  <c r="AF1006" i="14"/>
  <c r="AE1006" i="14"/>
  <c r="T1006" i="14"/>
  <c r="AD1006" i="14" s="1"/>
  <c r="J1006" i="14"/>
  <c r="C1006" i="14"/>
  <c r="AW1005" i="14"/>
  <c r="AV1005" i="14"/>
  <c r="AU1005" i="14"/>
  <c r="AT1005" i="14"/>
  <c r="AS1005" i="14"/>
  <c r="AR1005" i="14"/>
  <c r="AQ1005" i="14"/>
  <c r="AP1005" i="14"/>
  <c r="AO1005" i="14"/>
  <c r="AN1005" i="14"/>
  <c r="AM1005" i="14"/>
  <c r="AL1005" i="14"/>
  <c r="AK1005" i="14"/>
  <c r="AJ1005" i="14"/>
  <c r="AI1005" i="14"/>
  <c r="AH1005" i="14"/>
  <c r="AG1005" i="14"/>
  <c r="AF1005" i="14"/>
  <c r="AE1005" i="14"/>
  <c r="T1005" i="14"/>
  <c r="J1005" i="14"/>
  <c r="AD1005" i="14" s="1"/>
  <c r="C1005" i="14"/>
  <c r="AW1004" i="14"/>
  <c r="AV1004" i="14"/>
  <c r="AU1004" i="14"/>
  <c r="AT1004" i="14"/>
  <c r="AS1004" i="14"/>
  <c r="AR1004" i="14"/>
  <c r="AQ1004" i="14"/>
  <c r="AP1004" i="14"/>
  <c r="AO1004" i="14"/>
  <c r="AM1004" i="14"/>
  <c r="AL1004" i="14"/>
  <c r="AK1004" i="14"/>
  <c r="AJ1004" i="14"/>
  <c r="AI1004" i="14"/>
  <c r="AH1004" i="14"/>
  <c r="AG1004" i="14"/>
  <c r="AF1004" i="14"/>
  <c r="AE1004" i="14"/>
  <c r="T1004" i="14"/>
  <c r="AD1004" i="14" s="1"/>
  <c r="J1004" i="14"/>
  <c r="AN1004" i="14" s="1"/>
  <c r="C1004" i="14"/>
  <c r="AW1003" i="14"/>
  <c r="AV1003" i="14"/>
  <c r="AU1003" i="14"/>
  <c r="AT1003" i="14"/>
  <c r="AS1003" i="14"/>
  <c r="AR1003" i="14"/>
  <c r="AQ1003" i="14"/>
  <c r="AP1003" i="14"/>
  <c r="AO1003" i="14"/>
  <c r="AM1003" i="14"/>
  <c r="AL1003" i="14"/>
  <c r="AK1003" i="14"/>
  <c r="AJ1003" i="14"/>
  <c r="AI1003" i="14"/>
  <c r="AH1003" i="14"/>
  <c r="AG1003" i="14"/>
  <c r="AF1003" i="14"/>
  <c r="AE1003" i="14"/>
  <c r="AD1003" i="14"/>
  <c r="T1003" i="14"/>
  <c r="J1003" i="14"/>
  <c r="AN1003" i="14" s="1"/>
  <c r="C1003" i="14"/>
  <c r="AW1002" i="14"/>
  <c r="AV1002" i="14"/>
  <c r="AU1002" i="14"/>
  <c r="AT1002" i="14"/>
  <c r="AS1002" i="14"/>
  <c r="AR1002" i="14"/>
  <c r="AQ1002" i="14"/>
  <c r="AP1002" i="14"/>
  <c r="AO1002" i="14"/>
  <c r="AM1002" i="14"/>
  <c r="AL1002" i="14"/>
  <c r="AK1002" i="14"/>
  <c r="AJ1002" i="14"/>
  <c r="AI1002" i="14"/>
  <c r="AH1002" i="14"/>
  <c r="AG1002" i="14"/>
  <c r="AF1002" i="14"/>
  <c r="AE1002" i="14"/>
  <c r="T1002" i="14"/>
  <c r="AD1002" i="14" s="1"/>
  <c r="J1002" i="14"/>
  <c r="C1002" i="14"/>
  <c r="AW1001" i="14"/>
  <c r="AV1001" i="14"/>
  <c r="AU1001" i="14"/>
  <c r="AT1001" i="14"/>
  <c r="AS1001" i="14"/>
  <c r="AR1001" i="14"/>
  <c r="AQ1001" i="14"/>
  <c r="AP1001" i="14"/>
  <c r="AO1001" i="14"/>
  <c r="AN1001" i="14"/>
  <c r="AM1001" i="14"/>
  <c r="AL1001" i="14"/>
  <c r="AK1001" i="14"/>
  <c r="AJ1001" i="14"/>
  <c r="AI1001" i="14"/>
  <c r="AH1001" i="14"/>
  <c r="AG1001" i="14"/>
  <c r="AF1001" i="14"/>
  <c r="AE1001" i="14"/>
  <c r="T1001" i="14"/>
  <c r="J1001" i="14"/>
  <c r="AD1001" i="14" s="1"/>
  <c r="C1001" i="14"/>
  <c r="AW1000" i="14"/>
  <c r="AV1000" i="14"/>
  <c r="AU1000" i="14"/>
  <c r="AT1000" i="14"/>
  <c r="AS1000" i="14"/>
  <c r="AR1000" i="14"/>
  <c r="AQ1000" i="14"/>
  <c r="AP1000" i="14"/>
  <c r="AO1000" i="14"/>
  <c r="AM1000" i="14"/>
  <c r="AL1000" i="14"/>
  <c r="AK1000" i="14"/>
  <c r="AJ1000" i="14"/>
  <c r="AI1000" i="14"/>
  <c r="AH1000" i="14"/>
  <c r="AG1000" i="14"/>
  <c r="AF1000" i="14"/>
  <c r="AE1000" i="14"/>
  <c r="T1000" i="14"/>
  <c r="AD1000" i="14" s="1"/>
  <c r="J1000" i="14"/>
  <c r="AN1000" i="14" s="1"/>
  <c r="C1000" i="14"/>
  <c r="AW999" i="14"/>
  <c r="AV999" i="14"/>
  <c r="AU999" i="14"/>
  <c r="AT999" i="14"/>
  <c r="AS999" i="14"/>
  <c r="AR999" i="14"/>
  <c r="AQ999" i="14"/>
  <c r="AP999" i="14"/>
  <c r="AO999" i="14"/>
  <c r="AM999" i="14"/>
  <c r="AL999" i="14"/>
  <c r="AK999" i="14"/>
  <c r="AJ999" i="14"/>
  <c r="AI999" i="14"/>
  <c r="AH999" i="14"/>
  <c r="AG999" i="14"/>
  <c r="AF999" i="14"/>
  <c r="AE999" i="14"/>
  <c r="AD999" i="14"/>
  <c r="T999" i="14"/>
  <c r="J999" i="14"/>
  <c r="AN999" i="14" s="1"/>
  <c r="C999" i="14"/>
  <c r="AW998" i="14"/>
  <c r="AV998" i="14"/>
  <c r="AU998" i="14"/>
  <c r="AT998" i="14"/>
  <c r="AS998" i="14"/>
  <c r="AR998" i="14"/>
  <c r="AQ998" i="14"/>
  <c r="AP998" i="14"/>
  <c r="AO998" i="14"/>
  <c r="AM998" i="14"/>
  <c r="AL998" i="14"/>
  <c r="AK998" i="14"/>
  <c r="AJ998" i="14"/>
  <c r="AI998" i="14"/>
  <c r="AH998" i="14"/>
  <c r="AG998" i="14"/>
  <c r="AF998" i="14"/>
  <c r="AE998" i="14"/>
  <c r="T998" i="14"/>
  <c r="AD998" i="14" s="1"/>
  <c r="J998" i="14"/>
  <c r="C998" i="14"/>
  <c r="AW997" i="14"/>
  <c r="AV997" i="14"/>
  <c r="AU997" i="14"/>
  <c r="AT997" i="14"/>
  <c r="AS997" i="14"/>
  <c r="AR997" i="14"/>
  <c r="AQ997" i="14"/>
  <c r="AP997" i="14"/>
  <c r="AO997" i="14"/>
  <c r="AN997" i="14"/>
  <c r="AM997" i="14"/>
  <c r="AL997" i="14"/>
  <c r="AK997" i="14"/>
  <c r="AJ997" i="14"/>
  <c r="AI997" i="14"/>
  <c r="AH997" i="14"/>
  <c r="AG997" i="14"/>
  <c r="AF997" i="14"/>
  <c r="AE997" i="14"/>
  <c r="T997" i="14"/>
  <c r="J997" i="14"/>
  <c r="AD997" i="14" s="1"/>
  <c r="C997" i="14"/>
  <c r="AW996" i="14"/>
  <c r="AV996" i="14"/>
  <c r="AU996" i="14"/>
  <c r="AT996" i="14"/>
  <c r="AS996" i="14"/>
  <c r="AR996" i="14"/>
  <c r="AQ996" i="14"/>
  <c r="AP996" i="14"/>
  <c r="AO996" i="14"/>
  <c r="AM996" i="14"/>
  <c r="AL996" i="14"/>
  <c r="AK996" i="14"/>
  <c r="AJ996" i="14"/>
  <c r="AI996" i="14"/>
  <c r="AH996" i="14"/>
  <c r="AG996" i="14"/>
  <c r="AF996" i="14"/>
  <c r="AE996" i="14"/>
  <c r="T996" i="14"/>
  <c r="AD996" i="14" s="1"/>
  <c r="J996" i="14"/>
  <c r="AN996" i="14" s="1"/>
  <c r="C996" i="14"/>
  <c r="AW995" i="14"/>
  <c r="AV995" i="14"/>
  <c r="AU995" i="14"/>
  <c r="AT995" i="14"/>
  <c r="AS995" i="14"/>
  <c r="AR995" i="14"/>
  <c r="AQ995" i="14"/>
  <c r="AP995" i="14"/>
  <c r="AO995" i="14"/>
  <c r="AM995" i="14"/>
  <c r="AL995" i="14"/>
  <c r="AK995" i="14"/>
  <c r="AJ995" i="14"/>
  <c r="AI995" i="14"/>
  <c r="AH995" i="14"/>
  <c r="AG995" i="14"/>
  <c r="AF995" i="14"/>
  <c r="AE995" i="14"/>
  <c r="AD995" i="14"/>
  <c r="T995" i="14"/>
  <c r="J995" i="14"/>
  <c r="AN995" i="14" s="1"/>
  <c r="C995" i="14"/>
  <c r="AW994" i="14"/>
  <c r="AV994" i="14"/>
  <c r="AU994" i="14"/>
  <c r="AT994" i="14"/>
  <c r="AS994" i="14"/>
  <c r="AR994" i="14"/>
  <c r="AQ994" i="14"/>
  <c r="AP994" i="14"/>
  <c r="AO994" i="14"/>
  <c r="AM994" i="14"/>
  <c r="AL994" i="14"/>
  <c r="AK994" i="14"/>
  <c r="AJ994" i="14"/>
  <c r="AI994" i="14"/>
  <c r="AH994" i="14"/>
  <c r="AG994" i="14"/>
  <c r="AF994" i="14"/>
  <c r="AE994" i="14"/>
  <c r="T994" i="14"/>
  <c r="AD994" i="14" s="1"/>
  <c r="J994" i="14"/>
  <c r="C994" i="14"/>
  <c r="AW993" i="14"/>
  <c r="AV993" i="14"/>
  <c r="AU993" i="14"/>
  <c r="AT993" i="14"/>
  <c r="AS993" i="14"/>
  <c r="AR993" i="14"/>
  <c r="AQ993" i="14"/>
  <c r="AP993" i="14"/>
  <c r="AO993" i="14"/>
  <c r="AN993" i="14"/>
  <c r="AM993" i="14"/>
  <c r="AL993" i="14"/>
  <c r="AK993" i="14"/>
  <c r="AJ993" i="14"/>
  <c r="AI993" i="14"/>
  <c r="AH993" i="14"/>
  <c r="AG993" i="14"/>
  <c r="AF993" i="14"/>
  <c r="AE993" i="14"/>
  <c r="T993" i="14"/>
  <c r="J993" i="14"/>
  <c r="AD993" i="14" s="1"/>
  <c r="C993" i="14"/>
  <c r="AW992" i="14"/>
  <c r="AV992" i="14"/>
  <c r="AU992" i="14"/>
  <c r="AT992" i="14"/>
  <c r="AS992" i="14"/>
  <c r="AR992" i="14"/>
  <c r="AQ992" i="14"/>
  <c r="AP992" i="14"/>
  <c r="AO992" i="14"/>
  <c r="AM992" i="14"/>
  <c r="AL992" i="14"/>
  <c r="AK992" i="14"/>
  <c r="AJ992" i="14"/>
  <c r="AI992" i="14"/>
  <c r="AH992" i="14"/>
  <c r="AG992" i="14"/>
  <c r="AF992" i="14"/>
  <c r="AE992" i="14"/>
  <c r="T992" i="14"/>
  <c r="AD992" i="14" s="1"/>
  <c r="J992" i="14"/>
  <c r="AN992" i="14" s="1"/>
  <c r="C992" i="14"/>
  <c r="AW991" i="14"/>
  <c r="AV991" i="14"/>
  <c r="AU991" i="14"/>
  <c r="AT991" i="14"/>
  <c r="AS991" i="14"/>
  <c r="AR991" i="14"/>
  <c r="AQ991" i="14"/>
  <c r="AP991" i="14"/>
  <c r="AO991" i="14"/>
  <c r="AM991" i="14"/>
  <c r="AL991" i="14"/>
  <c r="AK991" i="14"/>
  <c r="AJ991" i="14"/>
  <c r="AI991" i="14"/>
  <c r="AH991" i="14"/>
  <c r="AG991" i="14"/>
  <c r="AF991" i="14"/>
  <c r="AE991" i="14"/>
  <c r="AD991" i="14"/>
  <c r="T991" i="14"/>
  <c r="J991" i="14"/>
  <c r="AN991" i="14" s="1"/>
  <c r="C991" i="14"/>
  <c r="AW990" i="14"/>
  <c r="AV990" i="14"/>
  <c r="AU990" i="14"/>
  <c r="AT990" i="14"/>
  <c r="AS990" i="14"/>
  <c r="AR990" i="14"/>
  <c r="AQ990" i="14"/>
  <c r="AP990" i="14"/>
  <c r="AO990" i="14"/>
  <c r="AM990" i="14"/>
  <c r="AL990" i="14"/>
  <c r="AK990" i="14"/>
  <c r="AJ990" i="14"/>
  <c r="AI990" i="14"/>
  <c r="AH990" i="14"/>
  <c r="AG990" i="14"/>
  <c r="AF990" i="14"/>
  <c r="AE990" i="14"/>
  <c r="T990" i="14"/>
  <c r="AD990" i="14" s="1"/>
  <c r="J990" i="14"/>
  <c r="C990" i="14"/>
  <c r="AW989" i="14"/>
  <c r="AV989" i="14"/>
  <c r="AU989" i="14"/>
  <c r="AT989" i="14"/>
  <c r="AS989" i="14"/>
  <c r="AR989" i="14"/>
  <c r="AQ989" i="14"/>
  <c r="AP989" i="14"/>
  <c r="AO989" i="14"/>
  <c r="AN989" i="14"/>
  <c r="AM989" i="14"/>
  <c r="AL989" i="14"/>
  <c r="AK989" i="14"/>
  <c r="AJ989" i="14"/>
  <c r="AI989" i="14"/>
  <c r="AH989" i="14"/>
  <c r="AG989" i="14"/>
  <c r="AF989" i="14"/>
  <c r="AE989" i="14"/>
  <c r="T989" i="14"/>
  <c r="J989" i="14"/>
  <c r="AD989" i="14" s="1"/>
  <c r="C989" i="14"/>
  <c r="AW988" i="14"/>
  <c r="AV988" i="14"/>
  <c r="AU988" i="14"/>
  <c r="AT988" i="14"/>
  <c r="AS988" i="14"/>
  <c r="AR988" i="14"/>
  <c r="AQ988" i="14"/>
  <c r="AP988" i="14"/>
  <c r="AO988" i="14"/>
  <c r="AM988" i="14"/>
  <c r="AL988" i="14"/>
  <c r="AK988" i="14"/>
  <c r="AJ988" i="14"/>
  <c r="AI988" i="14"/>
  <c r="AH988" i="14"/>
  <c r="AG988" i="14"/>
  <c r="AF988" i="14"/>
  <c r="AE988" i="14"/>
  <c r="T988" i="14"/>
  <c r="AD988" i="14" s="1"/>
  <c r="J988" i="14"/>
  <c r="AN988" i="14" s="1"/>
  <c r="C988" i="14"/>
  <c r="AW987" i="14"/>
  <c r="AV987" i="14"/>
  <c r="AU987" i="14"/>
  <c r="AT987" i="14"/>
  <c r="AS987" i="14"/>
  <c r="AR987" i="14"/>
  <c r="AQ987" i="14"/>
  <c r="AP987" i="14"/>
  <c r="AO987" i="14"/>
  <c r="AM987" i="14"/>
  <c r="AL987" i="14"/>
  <c r="AK987" i="14"/>
  <c r="AJ987" i="14"/>
  <c r="AI987" i="14"/>
  <c r="AH987" i="14"/>
  <c r="AG987" i="14"/>
  <c r="AF987" i="14"/>
  <c r="AE987" i="14"/>
  <c r="AD987" i="14"/>
  <c r="T987" i="14"/>
  <c r="J987" i="14"/>
  <c r="AN987" i="14" s="1"/>
  <c r="C987" i="14"/>
  <c r="AW986" i="14"/>
  <c r="AV986" i="14"/>
  <c r="AU986" i="14"/>
  <c r="AT986" i="14"/>
  <c r="AS986" i="14"/>
  <c r="AR986" i="14"/>
  <c r="AQ986" i="14"/>
  <c r="AP986" i="14"/>
  <c r="AO986" i="14"/>
  <c r="AM986" i="14"/>
  <c r="AL986" i="14"/>
  <c r="AK986" i="14"/>
  <c r="AJ986" i="14"/>
  <c r="AI986" i="14"/>
  <c r="AH986" i="14"/>
  <c r="AG986" i="14"/>
  <c r="AF986" i="14"/>
  <c r="AE986" i="14"/>
  <c r="T986" i="14"/>
  <c r="AD986" i="14" s="1"/>
  <c r="J986" i="14"/>
  <c r="C986" i="14"/>
  <c r="AW985" i="14"/>
  <c r="AV985" i="14"/>
  <c r="AU985" i="14"/>
  <c r="AT985" i="14"/>
  <c r="AS985" i="14"/>
  <c r="AR985" i="14"/>
  <c r="AQ985" i="14"/>
  <c r="AP985" i="14"/>
  <c r="AO985" i="14"/>
  <c r="AN985" i="14"/>
  <c r="AM985" i="14"/>
  <c r="AL985" i="14"/>
  <c r="AK985" i="14"/>
  <c r="AJ985" i="14"/>
  <c r="AI985" i="14"/>
  <c r="AH985" i="14"/>
  <c r="AG985" i="14"/>
  <c r="AF985" i="14"/>
  <c r="AE985" i="14"/>
  <c r="T985" i="14"/>
  <c r="J985" i="14"/>
  <c r="AD985" i="14" s="1"/>
  <c r="C985" i="14"/>
  <c r="AW984" i="14"/>
  <c r="AV984" i="14"/>
  <c r="AU984" i="14"/>
  <c r="AT984" i="14"/>
  <c r="AS984" i="14"/>
  <c r="AR984" i="14"/>
  <c r="AQ984" i="14"/>
  <c r="AP984" i="14"/>
  <c r="AO984" i="14"/>
  <c r="AM984" i="14"/>
  <c r="AL984" i="14"/>
  <c r="AK984" i="14"/>
  <c r="AJ984" i="14"/>
  <c r="AI984" i="14"/>
  <c r="AH984" i="14"/>
  <c r="AG984" i="14"/>
  <c r="AF984" i="14"/>
  <c r="AE984" i="14"/>
  <c r="T984" i="14"/>
  <c r="AD984" i="14" s="1"/>
  <c r="J984" i="14"/>
  <c r="AN984" i="14" s="1"/>
  <c r="C984" i="14"/>
  <c r="AW983" i="14"/>
  <c r="AV983" i="14"/>
  <c r="AU983" i="14"/>
  <c r="AT983" i="14"/>
  <c r="AS983" i="14"/>
  <c r="AR983" i="14"/>
  <c r="AQ983" i="14"/>
  <c r="AP983" i="14"/>
  <c r="AO983" i="14"/>
  <c r="AM983" i="14"/>
  <c r="AL983" i="14"/>
  <c r="AK983" i="14"/>
  <c r="AJ983" i="14"/>
  <c r="AI983" i="14"/>
  <c r="AH983" i="14"/>
  <c r="AG983" i="14"/>
  <c r="AF983" i="14"/>
  <c r="AE983" i="14"/>
  <c r="AD983" i="14"/>
  <c r="T983" i="14"/>
  <c r="J983" i="14"/>
  <c r="AN983" i="14" s="1"/>
  <c r="C983" i="14"/>
  <c r="AW982" i="14"/>
  <c r="AV982" i="14"/>
  <c r="AS982" i="14"/>
  <c r="AR982" i="14"/>
  <c r="AO982" i="14"/>
  <c r="AC982" i="14"/>
  <c r="AB982" i="14"/>
  <c r="AL982" i="14" s="1"/>
  <c r="AA982" i="14"/>
  <c r="Z982" i="14"/>
  <c r="Y982" i="14"/>
  <c r="X982" i="14"/>
  <c r="AH982" i="14" s="1"/>
  <c r="W982" i="14"/>
  <c r="V982" i="14"/>
  <c r="U982" i="14"/>
  <c r="S982" i="14"/>
  <c r="R982" i="14"/>
  <c r="Q982" i="14"/>
  <c r="P982" i="14"/>
  <c r="AJ982" i="14" s="1"/>
  <c r="O982" i="14"/>
  <c r="N982" i="14"/>
  <c r="M982" i="14"/>
  <c r="L982" i="14"/>
  <c r="AF982" i="14" s="1"/>
  <c r="K982" i="14"/>
  <c r="J982" i="14" s="1"/>
  <c r="I982" i="14"/>
  <c r="I980" i="14" s="1"/>
  <c r="H982" i="14"/>
  <c r="G982" i="14"/>
  <c r="F982" i="14"/>
  <c r="E982" i="14"/>
  <c r="E980" i="14" s="1"/>
  <c r="D982" i="14"/>
  <c r="C982" i="14" s="1"/>
  <c r="AV981" i="14"/>
  <c r="AR981" i="14"/>
  <c r="AJ981" i="14"/>
  <c r="AF981" i="14"/>
  <c r="AC981" i="14"/>
  <c r="AB981" i="14"/>
  <c r="AA981" i="14"/>
  <c r="AU981" i="14" s="1"/>
  <c r="Z981" i="14"/>
  <c r="Y981" i="14"/>
  <c r="X981" i="14"/>
  <c r="W981" i="14"/>
  <c r="AQ981" i="14" s="1"/>
  <c r="V981" i="14"/>
  <c r="U981" i="14"/>
  <c r="T981" i="14"/>
  <c r="S981" i="14"/>
  <c r="AM981" i="14" s="1"/>
  <c r="R981" i="14"/>
  <c r="Q981" i="14"/>
  <c r="P981" i="14"/>
  <c r="O981" i="14"/>
  <c r="AI981" i="14" s="1"/>
  <c r="N981" i="14"/>
  <c r="M981" i="14"/>
  <c r="L981" i="14"/>
  <c r="K981" i="14"/>
  <c r="AE981" i="14" s="1"/>
  <c r="I981" i="14"/>
  <c r="H981" i="14"/>
  <c r="H980" i="14" s="1"/>
  <c r="G981" i="14"/>
  <c r="F981" i="14"/>
  <c r="E981" i="14"/>
  <c r="D981" i="14"/>
  <c r="AA980" i="14"/>
  <c r="Z980" i="14"/>
  <c r="W980" i="14"/>
  <c r="V980" i="14"/>
  <c r="S980" i="14"/>
  <c r="R980" i="14"/>
  <c r="O980" i="14"/>
  <c r="N980" i="14"/>
  <c r="AR980" i="14" s="1"/>
  <c r="K980" i="14"/>
  <c r="G980" i="14"/>
  <c r="F980" i="14"/>
  <c r="AL979" i="14"/>
  <c r="AK979" i="14"/>
  <c r="AJ979" i="14"/>
  <c r="AI979" i="14"/>
  <c r="AW978" i="14"/>
  <c r="AV978" i="14"/>
  <c r="AU978" i="14"/>
  <c r="AT978" i="14"/>
  <c r="AS978" i="14"/>
  <c r="AR978" i="14"/>
  <c r="AQ978" i="14"/>
  <c r="AP978" i="14"/>
  <c r="AO978" i="14"/>
  <c r="AM978" i="14"/>
  <c r="AL978" i="14"/>
  <c r="AK978" i="14"/>
  <c r="AJ978" i="14"/>
  <c r="AI978" i="14"/>
  <c r="AH978" i="14"/>
  <c r="AG978" i="14"/>
  <c r="AF978" i="14"/>
  <c r="AE978" i="14"/>
  <c r="AD978" i="14"/>
  <c r="T978" i="14"/>
  <c r="J978" i="14"/>
  <c r="AN978" i="14" s="1"/>
  <c r="C978" i="14"/>
  <c r="AW977" i="14"/>
  <c r="AV977" i="14"/>
  <c r="AU977" i="14"/>
  <c r="AT977" i="14"/>
  <c r="AS977" i="14"/>
  <c r="AR977" i="14"/>
  <c r="AQ977" i="14"/>
  <c r="AP977" i="14"/>
  <c r="AO977" i="14"/>
  <c r="AM977" i="14"/>
  <c r="AL977" i="14"/>
  <c r="AK977" i="14"/>
  <c r="AJ977" i="14"/>
  <c r="AI977" i="14"/>
  <c r="AH977" i="14"/>
  <c r="AG977" i="14"/>
  <c r="AF977" i="14"/>
  <c r="AE977" i="14"/>
  <c r="T977" i="14"/>
  <c r="J977" i="14"/>
  <c r="AN977" i="14" s="1"/>
  <c r="C977" i="14"/>
  <c r="AW976" i="14"/>
  <c r="AV976" i="14"/>
  <c r="AU976" i="14"/>
  <c r="AT976" i="14"/>
  <c r="AS976" i="14"/>
  <c r="AR976" i="14"/>
  <c r="AQ976" i="14"/>
  <c r="AP976" i="14"/>
  <c r="AO976" i="14"/>
  <c r="AM976" i="14"/>
  <c r="AL976" i="14"/>
  <c r="AK976" i="14"/>
  <c r="AJ976" i="14"/>
  <c r="AI976" i="14"/>
  <c r="AH976" i="14"/>
  <c r="AG976" i="14"/>
  <c r="AF976" i="14"/>
  <c r="AE976" i="14"/>
  <c r="T976" i="14"/>
  <c r="J976" i="14"/>
  <c r="AD976" i="14" s="1"/>
  <c r="C976" i="14"/>
  <c r="AW975" i="14"/>
  <c r="AV975" i="14"/>
  <c r="AU975" i="14"/>
  <c r="AT975" i="14"/>
  <c r="AS975" i="14"/>
  <c r="AR975" i="14"/>
  <c r="AQ975" i="14"/>
  <c r="AP975" i="14"/>
  <c r="AO975" i="14"/>
  <c r="AM975" i="14"/>
  <c r="AL975" i="14"/>
  <c r="AK975" i="14"/>
  <c r="AJ975" i="14"/>
  <c r="AI975" i="14"/>
  <c r="AH975" i="14"/>
  <c r="AG975" i="14"/>
  <c r="AF975" i="14"/>
  <c r="AE975" i="14"/>
  <c r="T975" i="14"/>
  <c r="AD975" i="14" s="1"/>
  <c r="J975" i="14"/>
  <c r="C975" i="14"/>
  <c r="AW974" i="14"/>
  <c r="AV974" i="14"/>
  <c r="AU974" i="14"/>
  <c r="AT974" i="14"/>
  <c r="AS974" i="14"/>
  <c r="AR974" i="14"/>
  <c r="AQ974" i="14"/>
  <c r="AP974" i="14"/>
  <c r="AO974" i="14"/>
  <c r="AN974" i="14"/>
  <c r="AM974" i="14"/>
  <c r="AL974" i="14"/>
  <c r="AK974" i="14"/>
  <c r="AJ974" i="14"/>
  <c r="AI974" i="14"/>
  <c r="AH974" i="14"/>
  <c r="AG974" i="14"/>
  <c r="AF974" i="14"/>
  <c r="AE974" i="14"/>
  <c r="T974" i="14"/>
  <c r="J974" i="14"/>
  <c r="AD974" i="14" s="1"/>
  <c r="C974" i="14"/>
  <c r="AW973" i="14"/>
  <c r="AV973" i="14"/>
  <c r="AU973" i="14"/>
  <c r="AT973" i="14"/>
  <c r="AS973" i="14"/>
  <c r="AR973" i="14"/>
  <c r="AQ973" i="14"/>
  <c r="AP973" i="14"/>
  <c r="AO973" i="14"/>
  <c r="AM973" i="14"/>
  <c r="AL973" i="14"/>
  <c r="AK973" i="14"/>
  <c r="AJ973" i="14"/>
  <c r="AI973" i="14"/>
  <c r="AH973" i="14"/>
  <c r="AG973" i="14"/>
  <c r="AF973" i="14"/>
  <c r="AE973" i="14"/>
  <c r="T973" i="14"/>
  <c r="J973" i="14"/>
  <c r="AN973" i="14" s="1"/>
  <c r="C973" i="14"/>
  <c r="AW972" i="14"/>
  <c r="AV972" i="14"/>
  <c r="AU972" i="14"/>
  <c r="AT972" i="14"/>
  <c r="AS972" i="14"/>
  <c r="AR972" i="14"/>
  <c r="AQ972" i="14"/>
  <c r="AP972" i="14"/>
  <c r="AO972" i="14"/>
  <c r="AM972" i="14"/>
  <c r="AL972" i="14"/>
  <c r="AK972" i="14"/>
  <c r="AJ972" i="14"/>
  <c r="AI972" i="14"/>
  <c r="AH972" i="14"/>
  <c r="AG972" i="14"/>
  <c r="AF972" i="14"/>
  <c r="AE972" i="14"/>
  <c r="AD972" i="14"/>
  <c r="T972" i="14"/>
  <c r="J972" i="14"/>
  <c r="AN972" i="14" s="1"/>
  <c r="C972" i="14"/>
  <c r="AW971" i="14"/>
  <c r="AV971" i="14"/>
  <c r="AU971" i="14"/>
  <c r="AT971" i="14"/>
  <c r="AS971" i="14"/>
  <c r="AR971" i="14"/>
  <c r="AQ971" i="14"/>
  <c r="AP971" i="14"/>
  <c r="AO971" i="14"/>
  <c r="AM971" i="14"/>
  <c r="AL971" i="14"/>
  <c r="AK971" i="14"/>
  <c r="AJ971" i="14"/>
  <c r="AI971" i="14"/>
  <c r="AH971" i="14"/>
  <c r="AG971" i="14"/>
  <c r="AF971" i="14"/>
  <c r="AE971" i="14"/>
  <c r="T971" i="14"/>
  <c r="AD971" i="14" s="1"/>
  <c r="J971" i="14"/>
  <c r="C971" i="14"/>
  <c r="AW970" i="14"/>
  <c r="AV970" i="14"/>
  <c r="AU970" i="14"/>
  <c r="AT970" i="14"/>
  <c r="AS970" i="14"/>
  <c r="AR970" i="14"/>
  <c r="AQ970" i="14"/>
  <c r="AP970" i="14"/>
  <c r="AO970" i="14"/>
  <c r="AM970" i="14"/>
  <c r="AL970" i="14"/>
  <c r="AK970" i="14"/>
  <c r="AJ970" i="14"/>
  <c r="AI970" i="14"/>
  <c r="AH970" i="14"/>
  <c r="AG970" i="14"/>
  <c r="AF970" i="14"/>
  <c r="AE970" i="14"/>
  <c r="AD970" i="14"/>
  <c r="T970" i="14"/>
  <c r="J970" i="14"/>
  <c r="AN970" i="14" s="1"/>
  <c r="C970" i="14"/>
  <c r="AW969" i="14"/>
  <c r="AV969" i="14"/>
  <c r="AU969" i="14"/>
  <c r="AT969" i="14"/>
  <c r="AS969" i="14"/>
  <c r="AR969" i="14"/>
  <c r="AQ969" i="14"/>
  <c r="AP969" i="14"/>
  <c r="AO969" i="14"/>
  <c r="AM969" i="14"/>
  <c r="AL969" i="14"/>
  <c r="AK969" i="14"/>
  <c r="AJ969" i="14"/>
  <c r="AI969" i="14"/>
  <c r="AH969" i="14"/>
  <c r="AG969" i="14"/>
  <c r="AF969" i="14"/>
  <c r="AE969" i="14"/>
  <c r="T969" i="14"/>
  <c r="J969" i="14"/>
  <c r="AN969" i="14" s="1"/>
  <c r="C969" i="14"/>
  <c r="AW968" i="14"/>
  <c r="AV968" i="14"/>
  <c r="AU968" i="14"/>
  <c r="AT968" i="14"/>
  <c r="AS968" i="14"/>
  <c r="AR968" i="14"/>
  <c r="AQ968" i="14"/>
  <c r="AP968" i="14"/>
  <c r="AO968" i="14"/>
  <c r="AM968" i="14"/>
  <c r="AL968" i="14"/>
  <c r="AK968" i="14"/>
  <c r="AJ968" i="14"/>
  <c r="AI968" i="14"/>
  <c r="AH968" i="14"/>
  <c r="AG968" i="14"/>
  <c r="AF968" i="14"/>
  <c r="AE968" i="14"/>
  <c r="T968" i="14"/>
  <c r="J968" i="14"/>
  <c r="AD968" i="14" s="1"/>
  <c r="C968" i="14"/>
  <c r="AW967" i="14"/>
  <c r="AV967" i="14"/>
  <c r="AU967" i="14"/>
  <c r="AT967" i="14"/>
  <c r="AS967" i="14"/>
  <c r="AR967" i="14"/>
  <c r="AQ967" i="14"/>
  <c r="AP967" i="14"/>
  <c r="AO967" i="14"/>
  <c r="AM967" i="14"/>
  <c r="AL967" i="14"/>
  <c r="AK967" i="14"/>
  <c r="AJ967" i="14"/>
  <c r="AI967" i="14"/>
  <c r="AH967" i="14"/>
  <c r="AG967" i="14"/>
  <c r="AF967" i="14"/>
  <c r="AE967" i="14"/>
  <c r="T967" i="14"/>
  <c r="AD967" i="14" s="1"/>
  <c r="J967" i="14"/>
  <c r="C967" i="14"/>
  <c r="AW966" i="14"/>
  <c r="AV966" i="14"/>
  <c r="AU966" i="14"/>
  <c r="AT966" i="14"/>
  <c r="AS966" i="14"/>
  <c r="AR966" i="14"/>
  <c r="AQ966" i="14"/>
  <c r="AP966" i="14"/>
  <c r="AO966" i="14"/>
  <c r="AM966" i="14"/>
  <c r="AL966" i="14"/>
  <c r="AK966" i="14"/>
  <c r="AJ966" i="14"/>
  <c r="AI966" i="14"/>
  <c r="AH966" i="14"/>
  <c r="AG966" i="14"/>
  <c r="AF966" i="14"/>
  <c r="AE966" i="14"/>
  <c r="T966" i="14"/>
  <c r="J966" i="14"/>
  <c r="C966" i="14"/>
  <c r="AW965" i="14"/>
  <c r="AV965" i="14"/>
  <c r="AU965" i="14"/>
  <c r="AT965" i="14"/>
  <c r="AS965" i="14"/>
  <c r="AR965" i="14"/>
  <c r="AQ965" i="14"/>
  <c r="AP965" i="14"/>
  <c r="AO965" i="14"/>
  <c r="AM965" i="14"/>
  <c r="AL965" i="14"/>
  <c r="AK965" i="14"/>
  <c r="AJ965" i="14"/>
  <c r="AI965" i="14"/>
  <c r="AH965" i="14"/>
  <c r="AG965" i="14"/>
  <c r="AF965" i="14"/>
  <c r="AE965" i="14"/>
  <c r="T965" i="14"/>
  <c r="AD965" i="14" s="1"/>
  <c r="J965" i="14"/>
  <c r="AN965" i="14" s="1"/>
  <c r="C965" i="14"/>
  <c r="AW964" i="14"/>
  <c r="AV964" i="14"/>
  <c r="AU964" i="14"/>
  <c r="AT964" i="14"/>
  <c r="AS964" i="14"/>
  <c r="AR964" i="14"/>
  <c r="AQ964" i="14"/>
  <c r="AP964" i="14"/>
  <c r="AO964" i="14"/>
  <c r="AM964" i="14"/>
  <c r="AL964" i="14"/>
  <c r="AK964" i="14"/>
  <c r="AJ964" i="14"/>
  <c r="AI964" i="14"/>
  <c r="AH964" i="14"/>
  <c r="AG964" i="14"/>
  <c r="AF964" i="14"/>
  <c r="AE964" i="14"/>
  <c r="AD964" i="14"/>
  <c r="T964" i="14"/>
  <c r="J964" i="14"/>
  <c r="AN964" i="14" s="1"/>
  <c r="C964" i="14"/>
  <c r="AW963" i="14"/>
  <c r="AV963" i="14"/>
  <c r="AU963" i="14"/>
  <c r="AT963" i="14"/>
  <c r="AS963" i="14"/>
  <c r="AR963" i="14"/>
  <c r="AQ963" i="14"/>
  <c r="AP963" i="14"/>
  <c r="AO963" i="14"/>
  <c r="AM963" i="14"/>
  <c r="AL963" i="14"/>
  <c r="AK963" i="14"/>
  <c r="AJ963" i="14"/>
  <c r="AI963" i="14"/>
  <c r="AH963" i="14"/>
  <c r="AG963" i="14"/>
  <c r="AF963" i="14"/>
  <c r="AE963" i="14"/>
  <c r="T963" i="14"/>
  <c r="AD963" i="14" s="1"/>
  <c r="J963" i="14"/>
  <c r="AN963" i="14" s="1"/>
  <c r="C963" i="14"/>
  <c r="AV962" i="14"/>
  <c r="AR962" i="14"/>
  <c r="AC962" i="14"/>
  <c r="AM962" i="14" s="1"/>
  <c r="AB962" i="14"/>
  <c r="AA962" i="14"/>
  <c r="AK962" i="14" s="1"/>
  <c r="Z962" i="14"/>
  <c r="Y962" i="14"/>
  <c r="AI962" i="14" s="1"/>
  <c r="X962" i="14"/>
  <c r="W962" i="14"/>
  <c r="AG962" i="14" s="1"/>
  <c r="V962" i="14"/>
  <c r="U962" i="14"/>
  <c r="AE962" i="14" s="1"/>
  <c r="T962" i="14"/>
  <c r="S962" i="14"/>
  <c r="AW962" i="14" s="1"/>
  <c r="R962" i="14"/>
  <c r="Q962" i="14"/>
  <c r="AU962" i="14" s="1"/>
  <c r="P962" i="14"/>
  <c r="O962" i="14"/>
  <c r="AS962" i="14" s="1"/>
  <c r="N962" i="14"/>
  <c r="M962" i="14"/>
  <c r="AQ962" i="14" s="1"/>
  <c r="L962" i="14"/>
  <c r="K962" i="14"/>
  <c r="AO962" i="14" s="1"/>
  <c r="I962" i="14"/>
  <c r="H962" i="14"/>
  <c r="H960" i="14" s="1"/>
  <c r="G962" i="14"/>
  <c r="F962" i="14"/>
  <c r="E962" i="14"/>
  <c r="D962" i="14"/>
  <c r="AU961" i="14"/>
  <c r="AE961" i="14"/>
  <c r="AC961" i="14"/>
  <c r="AC960" i="14" s="1"/>
  <c r="AB961" i="14"/>
  <c r="AL961" i="14" s="1"/>
  <c r="AA961" i="14"/>
  <c r="Z961" i="14"/>
  <c r="AJ961" i="14" s="1"/>
  <c r="Y961" i="14"/>
  <c r="Y960" i="14" s="1"/>
  <c r="X961" i="14"/>
  <c r="AH961" i="14" s="1"/>
  <c r="W961" i="14"/>
  <c r="V961" i="14"/>
  <c r="AF961" i="14" s="1"/>
  <c r="U961" i="14"/>
  <c r="U960" i="14" s="1"/>
  <c r="S961" i="14"/>
  <c r="R961" i="14"/>
  <c r="AV961" i="14" s="1"/>
  <c r="Q961" i="14"/>
  <c r="Q960" i="14" s="1"/>
  <c r="P961" i="14"/>
  <c r="AT961" i="14" s="1"/>
  <c r="O961" i="14"/>
  <c r="AI961" i="14" s="1"/>
  <c r="N961" i="14"/>
  <c r="AR961" i="14" s="1"/>
  <c r="M961" i="14"/>
  <c r="M960" i="14" s="1"/>
  <c r="L961" i="14"/>
  <c r="AP961" i="14" s="1"/>
  <c r="K961" i="14"/>
  <c r="I961" i="14"/>
  <c r="I960" i="14" s="1"/>
  <c r="H961" i="14"/>
  <c r="G961" i="14"/>
  <c r="G960" i="14" s="1"/>
  <c r="F961" i="14"/>
  <c r="E961" i="14"/>
  <c r="E960" i="14" s="1"/>
  <c r="D961" i="14"/>
  <c r="C961" i="14"/>
  <c r="Z960" i="14"/>
  <c r="V960" i="14"/>
  <c r="R960" i="14"/>
  <c r="N960" i="14"/>
  <c r="AR960" i="14" s="1"/>
  <c r="F960" i="14"/>
  <c r="AL959" i="14"/>
  <c r="AK959" i="14"/>
  <c r="AJ959" i="14"/>
  <c r="AI959" i="14"/>
  <c r="AW958" i="14"/>
  <c r="AV958" i="14"/>
  <c r="AU958" i="14"/>
  <c r="AT958" i="14"/>
  <c r="AS958" i="14"/>
  <c r="AR958" i="14"/>
  <c r="AQ958" i="14"/>
  <c r="AP958" i="14"/>
  <c r="AO958" i="14"/>
  <c r="AM958" i="14"/>
  <c r="AL958" i="14"/>
  <c r="AK958" i="14"/>
  <c r="AJ958" i="14"/>
  <c r="AI958" i="14"/>
  <c r="AH958" i="14"/>
  <c r="AG958" i="14"/>
  <c r="AF958" i="14"/>
  <c r="AE958" i="14"/>
  <c r="T958" i="14"/>
  <c r="AD958" i="14" s="1"/>
  <c r="J958" i="14"/>
  <c r="AN958" i="14" s="1"/>
  <c r="C958" i="14"/>
  <c r="AW957" i="14"/>
  <c r="AV957" i="14"/>
  <c r="AU957" i="14"/>
  <c r="AT957" i="14"/>
  <c r="AS957" i="14"/>
  <c r="AR957" i="14"/>
  <c r="AQ957" i="14"/>
  <c r="AP957" i="14"/>
  <c r="AO957" i="14"/>
  <c r="AM957" i="14"/>
  <c r="AL957" i="14"/>
  <c r="AK957" i="14"/>
  <c r="AJ957" i="14"/>
  <c r="AI957" i="14"/>
  <c r="AH957" i="14"/>
  <c r="AG957" i="14"/>
  <c r="AF957" i="14"/>
  <c r="AE957" i="14"/>
  <c r="T957" i="14"/>
  <c r="J957" i="14"/>
  <c r="AD957" i="14" s="1"/>
  <c r="C957" i="14"/>
  <c r="AW956" i="14"/>
  <c r="AV956" i="14"/>
  <c r="AU956" i="14"/>
  <c r="AT956" i="14"/>
  <c r="AS956" i="14"/>
  <c r="AR956" i="14"/>
  <c r="AQ956" i="14"/>
  <c r="AP956" i="14"/>
  <c r="AO956" i="14"/>
  <c r="AM956" i="14"/>
  <c r="AL956" i="14"/>
  <c r="AK956" i="14"/>
  <c r="AJ956" i="14"/>
  <c r="AI956" i="14"/>
  <c r="AH956" i="14"/>
  <c r="AG956" i="14"/>
  <c r="AF956" i="14"/>
  <c r="AE956" i="14"/>
  <c r="T956" i="14"/>
  <c r="AD956" i="14" s="1"/>
  <c r="J956" i="14"/>
  <c r="AN956" i="14" s="1"/>
  <c r="C956" i="14"/>
  <c r="AW955" i="14"/>
  <c r="AV955" i="14"/>
  <c r="AU955" i="14"/>
  <c r="AT955" i="14"/>
  <c r="AS955" i="14"/>
  <c r="AR955" i="14"/>
  <c r="AQ955" i="14"/>
  <c r="AP955" i="14"/>
  <c r="AO955" i="14"/>
  <c r="AM955" i="14"/>
  <c r="AL955" i="14"/>
  <c r="AK955" i="14"/>
  <c r="AJ955" i="14"/>
  <c r="AI955" i="14"/>
  <c r="AH955" i="14"/>
  <c r="AG955" i="14"/>
  <c r="AF955" i="14"/>
  <c r="AE955" i="14"/>
  <c r="AD955" i="14"/>
  <c r="T955" i="14"/>
  <c r="J955" i="14"/>
  <c r="AN955" i="14" s="1"/>
  <c r="C955" i="14"/>
  <c r="AW954" i="14"/>
  <c r="AV954" i="14"/>
  <c r="AU954" i="14"/>
  <c r="AT954" i="14"/>
  <c r="AS954" i="14"/>
  <c r="AR954" i="14"/>
  <c r="AQ954" i="14"/>
  <c r="AP954" i="14"/>
  <c r="AO954" i="14"/>
  <c r="AM954" i="14"/>
  <c r="AL954" i="14"/>
  <c r="AK954" i="14"/>
  <c r="AJ954" i="14"/>
  <c r="AI954" i="14"/>
  <c r="AH954" i="14"/>
  <c r="AG954" i="14"/>
  <c r="AF954" i="14"/>
  <c r="AE954" i="14"/>
  <c r="T954" i="14"/>
  <c r="AD954" i="14" s="1"/>
  <c r="J954" i="14"/>
  <c r="AN954" i="14" s="1"/>
  <c r="C954" i="14"/>
  <c r="AW953" i="14"/>
  <c r="AV953" i="14"/>
  <c r="AU953" i="14"/>
  <c r="AT953" i="14"/>
  <c r="AS953" i="14"/>
  <c r="AR953" i="14"/>
  <c r="AQ953" i="14"/>
  <c r="AP953" i="14"/>
  <c r="AO953" i="14"/>
  <c r="AM953" i="14"/>
  <c r="AL953" i="14"/>
  <c r="AK953" i="14"/>
  <c r="AJ953" i="14"/>
  <c r="AI953" i="14"/>
  <c r="AH953" i="14"/>
  <c r="AG953" i="14"/>
  <c r="AF953" i="14"/>
  <c r="AE953" i="14"/>
  <c r="T953" i="14"/>
  <c r="J953" i="14"/>
  <c r="C953" i="14"/>
  <c r="AW952" i="14"/>
  <c r="AV952" i="14"/>
  <c r="AU952" i="14"/>
  <c r="AT952" i="14"/>
  <c r="AS952" i="14"/>
  <c r="AR952" i="14"/>
  <c r="AQ952" i="14"/>
  <c r="AP952" i="14"/>
  <c r="AO952" i="14"/>
  <c r="AM952" i="14"/>
  <c r="AL952" i="14"/>
  <c r="AK952" i="14"/>
  <c r="AJ952" i="14"/>
  <c r="AI952" i="14"/>
  <c r="AH952" i="14"/>
  <c r="AG952" i="14"/>
  <c r="AF952" i="14"/>
  <c r="AE952" i="14"/>
  <c r="T952" i="14"/>
  <c r="AD952" i="14" s="1"/>
  <c r="J952" i="14"/>
  <c r="AN952" i="14" s="1"/>
  <c r="C952" i="14"/>
  <c r="AW951" i="14"/>
  <c r="AV951" i="14"/>
  <c r="AU951" i="14"/>
  <c r="AT951" i="14"/>
  <c r="AS951" i="14"/>
  <c r="AR951" i="14"/>
  <c r="AQ951" i="14"/>
  <c r="AP951" i="14"/>
  <c r="AO951" i="14"/>
  <c r="AM951" i="14"/>
  <c r="AL951" i="14"/>
  <c r="AK951" i="14"/>
  <c r="AJ951" i="14"/>
  <c r="AI951" i="14"/>
  <c r="AH951" i="14"/>
  <c r="AG951" i="14"/>
  <c r="AF951" i="14"/>
  <c r="AE951" i="14"/>
  <c r="AD951" i="14"/>
  <c r="T951" i="14"/>
  <c r="J951" i="14"/>
  <c r="AN951" i="14" s="1"/>
  <c r="C951" i="14"/>
  <c r="AW950" i="14"/>
  <c r="AV950" i="14"/>
  <c r="AU950" i="14"/>
  <c r="AT950" i="14"/>
  <c r="AS950" i="14"/>
  <c r="AR950" i="14"/>
  <c r="AQ950" i="14"/>
  <c r="AP950" i="14"/>
  <c r="AO950" i="14"/>
  <c r="AM950" i="14"/>
  <c r="AL950" i="14"/>
  <c r="AK950" i="14"/>
  <c r="AJ950" i="14"/>
  <c r="AI950" i="14"/>
  <c r="AH950" i="14"/>
  <c r="AG950" i="14"/>
  <c r="AF950" i="14"/>
  <c r="AE950" i="14"/>
  <c r="T950" i="14"/>
  <c r="AD950" i="14" s="1"/>
  <c r="J950" i="14"/>
  <c r="AN950" i="14" s="1"/>
  <c r="C950" i="14"/>
  <c r="AW949" i="14"/>
  <c r="AV949" i="14"/>
  <c r="AU949" i="14"/>
  <c r="AT949" i="14"/>
  <c r="AS949" i="14"/>
  <c r="AR949" i="14"/>
  <c r="AQ949" i="14"/>
  <c r="AP949" i="14"/>
  <c r="AO949" i="14"/>
  <c r="AM949" i="14"/>
  <c r="AL949" i="14"/>
  <c r="AK949" i="14"/>
  <c r="AJ949" i="14"/>
  <c r="AI949" i="14"/>
  <c r="AH949" i="14"/>
  <c r="AG949" i="14"/>
  <c r="AF949" i="14"/>
  <c r="AE949" i="14"/>
  <c r="T949" i="14"/>
  <c r="J949" i="14"/>
  <c r="AD949" i="14" s="1"/>
  <c r="C949" i="14"/>
  <c r="AW948" i="14"/>
  <c r="AV948" i="14"/>
  <c r="AU948" i="14"/>
  <c r="AT948" i="14"/>
  <c r="AS948" i="14"/>
  <c r="AR948" i="14"/>
  <c r="AQ948" i="14"/>
  <c r="AP948" i="14"/>
  <c r="AO948" i="14"/>
  <c r="AM948" i="14"/>
  <c r="AL948" i="14"/>
  <c r="AK948" i="14"/>
  <c r="AJ948" i="14"/>
  <c r="AI948" i="14"/>
  <c r="AH948" i="14"/>
  <c r="AG948" i="14"/>
  <c r="AF948" i="14"/>
  <c r="AE948" i="14"/>
  <c r="T948" i="14"/>
  <c r="AD948" i="14" s="1"/>
  <c r="J948" i="14"/>
  <c r="AN948" i="14" s="1"/>
  <c r="C948" i="14"/>
  <c r="AW947" i="14"/>
  <c r="AV947" i="14"/>
  <c r="AU947" i="14"/>
  <c r="AT947" i="14"/>
  <c r="AS947" i="14"/>
  <c r="AR947" i="14"/>
  <c r="AQ947" i="14"/>
  <c r="AP947" i="14"/>
  <c r="AO947" i="14"/>
  <c r="AM947" i="14"/>
  <c r="AL947" i="14"/>
  <c r="AK947" i="14"/>
  <c r="AJ947" i="14"/>
  <c r="AI947" i="14"/>
  <c r="AH947" i="14"/>
  <c r="AG947" i="14"/>
  <c r="AF947" i="14"/>
  <c r="AE947" i="14"/>
  <c r="AD947" i="14"/>
  <c r="T947" i="14"/>
  <c r="J947" i="14"/>
  <c r="AN947" i="14" s="1"/>
  <c r="C947" i="14"/>
  <c r="AW946" i="14"/>
  <c r="AV946" i="14"/>
  <c r="AU946" i="14"/>
  <c r="AT946" i="14"/>
  <c r="AS946" i="14"/>
  <c r="AR946" i="14"/>
  <c r="AQ946" i="14"/>
  <c r="AP946" i="14"/>
  <c r="AO946" i="14"/>
  <c r="AM946" i="14"/>
  <c r="AL946" i="14"/>
  <c r="AK946" i="14"/>
  <c r="AJ946" i="14"/>
  <c r="AI946" i="14"/>
  <c r="AH946" i="14"/>
  <c r="AG946" i="14"/>
  <c r="AF946" i="14"/>
  <c r="AE946" i="14"/>
  <c r="T946" i="14"/>
  <c r="AD946" i="14" s="1"/>
  <c r="J946" i="14"/>
  <c r="AN946" i="14" s="1"/>
  <c r="C946" i="14"/>
  <c r="AW945" i="14"/>
  <c r="AV945" i="14"/>
  <c r="AU945" i="14"/>
  <c r="AT945" i="14"/>
  <c r="AS945" i="14"/>
  <c r="AR945" i="14"/>
  <c r="AQ945" i="14"/>
  <c r="AP945" i="14"/>
  <c r="AO945" i="14"/>
  <c r="AM945" i="14"/>
  <c r="AL945" i="14"/>
  <c r="AK945" i="14"/>
  <c r="AJ945" i="14"/>
  <c r="AI945" i="14"/>
  <c r="AH945" i="14"/>
  <c r="AG945" i="14"/>
  <c r="AF945" i="14"/>
  <c r="AE945" i="14"/>
  <c r="T945" i="14"/>
  <c r="J945" i="14"/>
  <c r="C945" i="14"/>
  <c r="AW944" i="14"/>
  <c r="AV944" i="14"/>
  <c r="AU944" i="14"/>
  <c r="AT944" i="14"/>
  <c r="AS944" i="14"/>
  <c r="AR944" i="14"/>
  <c r="AQ944" i="14"/>
  <c r="AP944" i="14"/>
  <c r="AO944" i="14"/>
  <c r="AM944" i="14"/>
  <c r="AL944" i="14"/>
  <c r="AK944" i="14"/>
  <c r="AJ944" i="14"/>
  <c r="AI944" i="14"/>
  <c r="AH944" i="14"/>
  <c r="AG944" i="14"/>
  <c r="AF944" i="14"/>
  <c r="AE944" i="14"/>
  <c r="T944" i="14"/>
  <c r="AD944" i="14" s="1"/>
  <c r="J944" i="14"/>
  <c r="AN944" i="14" s="1"/>
  <c r="C944" i="14"/>
  <c r="AW943" i="14"/>
  <c r="AV943" i="14"/>
  <c r="AU943" i="14"/>
  <c r="AT943" i="14"/>
  <c r="AS943" i="14"/>
  <c r="AR943" i="14"/>
  <c r="AQ943" i="14"/>
  <c r="AP943" i="14"/>
  <c r="AO943" i="14"/>
  <c r="AM943" i="14"/>
  <c r="AL943" i="14"/>
  <c r="AK943" i="14"/>
  <c r="AJ943" i="14"/>
  <c r="AI943" i="14"/>
  <c r="AH943" i="14"/>
  <c r="AG943" i="14"/>
  <c r="AF943" i="14"/>
  <c r="AE943" i="14"/>
  <c r="AD943" i="14"/>
  <c r="T943" i="14"/>
  <c r="J943" i="14"/>
  <c r="AN943" i="14" s="1"/>
  <c r="C943" i="14"/>
  <c r="AW942" i="14"/>
  <c r="AV942" i="14"/>
  <c r="AU942" i="14"/>
  <c r="AT942" i="14"/>
  <c r="AS942" i="14"/>
  <c r="AR942" i="14"/>
  <c r="AQ942" i="14"/>
  <c r="AP942" i="14"/>
  <c r="AO942" i="14"/>
  <c r="AM942" i="14"/>
  <c r="AL942" i="14"/>
  <c r="AK942" i="14"/>
  <c r="AJ942" i="14"/>
  <c r="AI942" i="14"/>
  <c r="AH942" i="14"/>
  <c r="AG942" i="14"/>
  <c r="AF942" i="14"/>
  <c r="AE942" i="14"/>
  <c r="T942" i="14"/>
  <c r="AD942" i="14" s="1"/>
  <c r="J942" i="14"/>
  <c r="AN942" i="14" s="1"/>
  <c r="C942" i="14"/>
  <c r="AW941" i="14"/>
  <c r="AV941" i="14"/>
  <c r="AU941" i="14"/>
  <c r="AT941" i="14"/>
  <c r="AS941" i="14"/>
  <c r="AR941" i="14"/>
  <c r="AQ941" i="14"/>
  <c r="AP941" i="14"/>
  <c r="AO941" i="14"/>
  <c r="AM941" i="14"/>
  <c r="AL941" i="14"/>
  <c r="AK941" i="14"/>
  <c r="AJ941" i="14"/>
  <c r="AI941" i="14"/>
  <c r="AH941" i="14"/>
  <c r="AG941" i="14"/>
  <c r="AF941" i="14"/>
  <c r="AE941" i="14"/>
  <c r="T941" i="14"/>
  <c r="J941" i="14"/>
  <c r="AD941" i="14" s="1"/>
  <c r="C941" i="14"/>
  <c r="AW940" i="14"/>
  <c r="AV940" i="14"/>
  <c r="AU940" i="14"/>
  <c r="AT940" i="14"/>
  <c r="AS940" i="14"/>
  <c r="AR940" i="14"/>
  <c r="AQ940" i="14"/>
  <c r="AP940" i="14"/>
  <c r="AO940" i="14"/>
  <c r="AM940" i="14"/>
  <c r="AL940" i="14"/>
  <c r="AK940" i="14"/>
  <c r="AJ940" i="14"/>
  <c r="AI940" i="14"/>
  <c r="AH940" i="14"/>
  <c r="AG940" i="14"/>
  <c r="AF940" i="14"/>
  <c r="AE940" i="14"/>
  <c r="T940" i="14"/>
  <c r="AD940" i="14" s="1"/>
  <c r="J940" i="14"/>
  <c r="AN940" i="14" s="1"/>
  <c r="C940" i="14"/>
  <c r="AW939" i="14"/>
  <c r="AV939" i="14"/>
  <c r="AU939" i="14"/>
  <c r="AT939" i="14"/>
  <c r="AS939" i="14"/>
  <c r="AR939" i="14"/>
  <c r="AQ939" i="14"/>
  <c r="AP939" i="14"/>
  <c r="AO939" i="14"/>
  <c r="AM939" i="14"/>
  <c r="AL939" i="14"/>
  <c r="AK939" i="14"/>
  <c r="AJ939" i="14"/>
  <c r="AI939" i="14"/>
  <c r="AH939" i="14"/>
  <c r="AG939" i="14"/>
  <c r="AF939" i="14"/>
  <c r="AE939" i="14"/>
  <c r="AD939" i="14"/>
  <c r="T939" i="14"/>
  <c r="J939" i="14"/>
  <c r="AN939" i="14" s="1"/>
  <c r="C939" i="14"/>
  <c r="AW938" i="14"/>
  <c r="AV938" i="14"/>
  <c r="AU938" i="14"/>
  <c r="AT938" i="14"/>
  <c r="AS938" i="14"/>
  <c r="AR938" i="14"/>
  <c r="AQ938" i="14"/>
  <c r="AP938" i="14"/>
  <c r="AO938" i="14"/>
  <c r="AM938" i="14"/>
  <c r="AL938" i="14"/>
  <c r="AK938" i="14"/>
  <c r="AJ938" i="14"/>
  <c r="AI938" i="14"/>
  <c r="AH938" i="14"/>
  <c r="AG938" i="14"/>
  <c r="AF938" i="14"/>
  <c r="AE938" i="14"/>
  <c r="T938" i="14"/>
  <c r="AD938" i="14" s="1"/>
  <c r="J938" i="14"/>
  <c r="AN938" i="14" s="1"/>
  <c r="C938" i="14"/>
  <c r="AW937" i="14"/>
  <c r="AV937" i="14"/>
  <c r="AU937" i="14"/>
  <c r="AT937" i="14"/>
  <c r="AS937" i="14"/>
  <c r="AR937" i="14"/>
  <c r="AQ937" i="14"/>
  <c r="AP937" i="14"/>
  <c r="AO937" i="14"/>
  <c r="AM937" i="14"/>
  <c r="AL937" i="14"/>
  <c r="AK937" i="14"/>
  <c r="AJ937" i="14"/>
  <c r="AI937" i="14"/>
  <c r="AH937" i="14"/>
  <c r="AG937" i="14"/>
  <c r="AF937" i="14"/>
  <c r="AE937" i="14"/>
  <c r="AD937" i="14"/>
  <c r="T937" i="14"/>
  <c r="J937" i="14"/>
  <c r="AN937" i="14" s="1"/>
  <c r="C937" i="14"/>
  <c r="AW936" i="14"/>
  <c r="AV936" i="14"/>
  <c r="AU936" i="14"/>
  <c r="AT936" i="14"/>
  <c r="AS936" i="14"/>
  <c r="AR936" i="14"/>
  <c r="AQ936" i="14"/>
  <c r="AP936" i="14"/>
  <c r="AO936" i="14"/>
  <c r="AM936" i="14"/>
  <c r="AL936" i="14"/>
  <c r="AK936" i="14"/>
  <c r="AJ936" i="14"/>
  <c r="AI936" i="14"/>
  <c r="AH936" i="14"/>
  <c r="AG936" i="14"/>
  <c r="AF936" i="14"/>
  <c r="AE936" i="14"/>
  <c r="T936" i="14"/>
  <c r="AD936" i="14" s="1"/>
  <c r="J936" i="14"/>
  <c r="AN936" i="14" s="1"/>
  <c r="C936" i="14"/>
  <c r="AW935" i="14"/>
  <c r="AV935" i="14"/>
  <c r="AU935" i="14"/>
  <c r="AT935" i="14"/>
  <c r="AS935" i="14"/>
  <c r="AR935" i="14"/>
  <c r="AQ935" i="14"/>
  <c r="AP935" i="14"/>
  <c r="AO935" i="14"/>
  <c r="AM935" i="14"/>
  <c r="AL935" i="14"/>
  <c r="AK935" i="14"/>
  <c r="AJ935" i="14"/>
  <c r="AI935" i="14"/>
  <c r="AH935" i="14"/>
  <c r="AG935" i="14"/>
  <c r="AF935" i="14"/>
  <c r="AE935" i="14"/>
  <c r="T935" i="14"/>
  <c r="J935" i="14"/>
  <c r="AN935" i="14" s="1"/>
  <c r="C935" i="14"/>
  <c r="AU934" i="14"/>
  <c r="AM934" i="14"/>
  <c r="AE934" i="14"/>
  <c r="AC934" i="14"/>
  <c r="AB934" i="14"/>
  <c r="AL934" i="14" s="1"/>
  <c r="AA934" i="14"/>
  <c r="AK934" i="14" s="1"/>
  <c r="Z934" i="14"/>
  <c r="AJ934" i="14" s="1"/>
  <c r="Y934" i="14"/>
  <c r="X934" i="14"/>
  <c r="AH934" i="14" s="1"/>
  <c r="W934" i="14"/>
  <c r="AG934" i="14" s="1"/>
  <c r="V934" i="14"/>
  <c r="AF934" i="14" s="1"/>
  <c r="U934" i="14"/>
  <c r="T934" i="14" s="1"/>
  <c r="S934" i="14"/>
  <c r="AW934" i="14" s="1"/>
  <c r="R934" i="14"/>
  <c r="AV934" i="14" s="1"/>
  <c r="Q934" i="14"/>
  <c r="Q932" i="14" s="1"/>
  <c r="P934" i="14"/>
  <c r="AT934" i="14" s="1"/>
  <c r="O934" i="14"/>
  <c r="AS934" i="14" s="1"/>
  <c r="N934" i="14"/>
  <c r="AR934" i="14" s="1"/>
  <c r="M934" i="14"/>
  <c r="L934" i="14"/>
  <c r="AP934" i="14" s="1"/>
  <c r="K934" i="14"/>
  <c r="AO934" i="14" s="1"/>
  <c r="I934" i="14"/>
  <c r="H934" i="14"/>
  <c r="G934" i="14"/>
  <c r="F934" i="14"/>
  <c r="E934" i="14"/>
  <c r="D934" i="14"/>
  <c r="C934" i="14"/>
  <c r="AV933" i="14"/>
  <c r="AR933" i="14"/>
  <c r="AJ933" i="14"/>
  <c r="AF933" i="14"/>
  <c r="AC933" i="14"/>
  <c r="AM933" i="14" s="1"/>
  <c r="AB933" i="14"/>
  <c r="AL933" i="14" s="1"/>
  <c r="AA933" i="14"/>
  <c r="AK933" i="14" s="1"/>
  <c r="Z933" i="14"/>
  <c r="Y933" i="14"/>
  <c r="AI933" i="14" s="1"/>
  <c r="X933" i="14"/>
  <c r="AH933" i="14" s="1"/>
  <c r="W933" i="14"/>
  <c r="AG933" i="14" s="1"/>
  <c r="V933" i="14"/>
  <c r="U933" i="14"/>
  <c r="AE933" i="14" s="1"/>
  <c r="T933" i="14"/>
  <c r="S933" i="14"/>
  <c r="AW933" i="14" s="1"/>
  <c r="R933" i="14"/>
  <c r="Q933" i="14"/>
  <c r="AU933" i="14" s="1"/>
  <c r="P933" i="14"/>
  <c r="AT933" i="14" s="1"/>
  <c r="O933" i="14"/>
  <c r="AS933" i="14" s="1"/>
  <c r="N933" i="14"/>
  <c r="M933" i="14"/>
  <c r="AQ933" i="14" s="1"/>
  <c r="L933" i="14"/>
  <c r="AP933" i="14" s="1"/>
  <c r="K933" i="14"/>
  <c r="AO933" i="14" s="1"/>
  <c r="I933" i="14"/>
  <c r="H933" i="14"/>
  <c r="G933" i="14"/>
  <c r="F933" i="14"/>
  <c r="E933" i="14"/>
  <c r="D933" i="14"/>
  <c r="C933" i="14" s="1"/>
  <c r="AC932" i="14"/>
  <c r="AB932" i="14"/>
  <c r="AA932" i="14"/>
  <c r="Z932" i="14"/>
  <c r="AJ932" i="14" s="1"/>
  <c r="Y932" i="14"/>
  <c r="X932" i="14"/>
  <c r="W932" i="14"/>
  <c r="V932" i="14"/>
  <c r="U932" i="14"/>
  <c r="R932" i="14"/>
  <c r="AV932" i="14" s="1"/>
  <c r="P932" i="14"/>
  <c r="N932" i="14"/>
  <c r="AR932" i="14" s="1"/>
  <c r="L932" i="14"/>
  <c r="I932" i="14"/>
  <c r="H932" i="14"/>
  <c r="G932" i="14"/>
  <c r="F932" i="14"/>
  <c r="E932" i="14"/>
  <c r="D932" i="14"/>
  <c r="C932" i="14" s="1"/>
  <c r="AL931" i="14"/>
  <c r="AK931" i="14"/>
  <c r="AJ931" i="14"/>
  <c r="AI931" i="14"/>
  <c r="AW930" i="14"/>
  <c r="AV930" i="14"/>
  <c r="AU930" i="14"/>
  <c r="AT930" i="14"/>
  <c r="AS930" i="14"/>
  <c r="AR930" i="14"/>
  <c r="AQ930" i="14"/>
  <c r="AP930" i="14"/>
  <c r="AO930" i="14"/>
  <c r="AM930" i="14"/>
  <c r="AL930" i="14"/>
  <c r="AK930" i="14"/>
  <c r="AJ930" i="14"/>
  <c r="AI930" i="14"/>
  <c r="AH930" i="14"/>
  <c r="AG930" i="14"/>
  <c r="AF930" i="14"/>
  <c r="AE930" i="14"/>
  <c r="T930" i="14"/>
  <c r="AD930" i="14" s="1"/>
  <c r="J930" i="14"/>
  <c r="AN930" i="14" s="1"/>
  <c r="C930" i="14"/>
  <c r="AW929" i="14"/>
  <c r="AV929" i="14"/>
  <c r="AU929" i="14"/>
  <c r="AT929" i="14"/>
  <c r="AS929" i="14"/>
  <c r="AR929" i="14"/>
  <c r="AQ929" i="14"/>
  <c r="AP929" i="14"/>
  <c r="AO929" i="14"/>
  <c r="AM929" i="14"/>
  <c r="AL929" i="14"/>
  <c r="AK929" i="14"/>
  <c r="AJ929" i="14"/>
  <c r="AI929" i="14"/>
  <c r="AH929" i="14"/>
  <c r="AG929" i="14"/>
  <c r="AF929" i="14"/>
  <c r="AE929" i="14"/>
  <c r="T929" i="14"/>
  <c r="J929" i="14"/>
  <c r="AD929" i="14" s="1"/>
  <c r="C929" i="14"/>
  <c r="AW928" i="14"/>
  <c r="AV928" i="14"/>
  <c r="AU928" i="14"/>
  <c r="AT928" i="14"/>
  <c r="AS928" i="14"/>
  <c r="AR928" i="14"/>
  <c r="AQ928" i="14"/>
  <c r="AP928" i="14"/>
  <c r="AO928" i="14"/>
  <c r="AM928" i="14"/>
  <c r="AL928" i="14"/>
  <c r="AK928" i="14"/>
  <c r="AJ928" i="14"/>
  <c r="AI928" i="14"/>
  <c r="AH928" i="14"/>
  <c r="AG928" i="14"/>
  <c r="AF928" i="14"/>
  <c r="AE928" i="14"/>
  <c r="T928" i="14"/>
  <c r="AD928" i="14" s="1"/>
  <c r="J928" i="14"/>
  <c r="AN928" i="14" s="1"/>
  <c r="C928" i="14"/>
  <c r="AW927" i="14"/>
  <c r="AV927" i="14"/>
  <c r="AU927" i="14"/>
  <c r="AT927" i="14"/>
  <c r="AS927" i="14"/>
  <c r="AR927" i="14"/>
  <c r="AQ927" i="14"/>
  <c r="AP927" i="14"/>
  <c r="AO927" i="14"/>
  <c r="AM927" i="14"/>
  <c r="AL927" i="14"/>
  <c r="AK927" i="14"/>
  <c r="AJ927" i="14"/>
  <c r="AI927" i="14"/>
  <c r="AH927" i="14"/>
  <c r="AG927" i="14"/>
  <c r="AF927" i="14"/>
  <c r="AE927" i="14"/>
  <c r="AD927" i="14"/>
  <c r="T927" i="14"/>
  <c r="J927" i="14"/>
  <c r="AN927" i="14" s="1"/>
  <c r="C927" i="14"/>
  <c r="AW926" i="14"/>
  <c r="AV926" i="14"/>
  <c r="AU926" i="14"/>
  <c r="AT926" i="14"/>
  <c r="AS926" i="14"/>
  <c r="AR926" i="14"/>
  <c r="AQ926" i="14"/>
  <c r="AP926" i="14"/>
  <c r="AO926" i="14"/>
  <c r="AM926" i="14"/>
  <c r="AL926" i="14"/>
  <c r="AK926" i="14"/>
  <c r="AJ926" i="14"/>
  <c r="AI926" i="14"/>
  <c r="AH926" i="14"/>
  <c r="AG926" i="14"/>
  <c r="AF926" i="14"/>
  <c r="AE926" i="14"/>
  <c r="T926" i="14"/>
  <c r="AD926" i="14" s="1"/>
  <c r="J926" i="14"/>
  <c r="C926" i="14"/>
  <c r="AW925" i="14"/>
  <c r="AV925" i="14"/>
  <c r="AU925" i="14"/>
  <c r="AT925" i="14"/>
  <c r="AS925" i="14"/>
  <c r="AR925" i="14"/>
  <c r="AQ925" i="14"/>
  <c r="AP925" i="14"/>
  <c r="AO925" i="14"/>
  <c r="AN925" i="14"/>
  <c r="AM925" i="14"/>
  <c r="AL925" i="14"/>
  <c r="AK925" i="14"/>
  <c r="AJ925" i="14"/>
  <c r="AI925" i="14"/>
  <c r="AH925" i="14"/>
  <c r="AG925" i="14"/>
  <c r="AF925" i="14"/>
  <c r="AE925" i="14"/>
  <c r="T925" i="14"/>
  <c r="J925" i="14"/>
  <c r="AD925" i="14" s="1"/>
  <c r="C925" i="14"/>
  <c r="AW924" i="14"/>
  <c r="AV924" i="14"/>
  <c r="AU924" i="14"/>
  <c r="AT924" i="14"/>
  <c r="AS924" i="14"/>
  <c r="AR924" i="14"/>
  <c r="AQ924" i="14"/>
  <c r="AP924" i="14"/>
  <c r="AO924" i="14"/>
  <c r="AM924" i="14"/>
  <c r="AL924" i="14"/>
  <c r="AK924" i="14"/>
  <c r="AJ924" i="14"/>
  <c r="AI924" i="14"/>
  <c r="AH924" i="14"/>
  <c r="AG924" i="14"/>
  <c r="AF924" i="14"/>
  <c r="AE924" i="14"/>
  <c r="T924" i="14"/>
  <c r="AD924" i="14" s="1"/>
  <c r="J924" i="14"/>
  <c r="AN924" i="14" s="1"/>
  <c r="C924" i="14"/>
  <c r="AW923" i="14"/>
  <c r="AV923" i="14"/>
  <c r="AU923" i="14"/>
  <c r="AT923" i="14"/>
  <c r="AS923" i="14"/>
  <c r="AR923" i="14"/>
  <c r="AQ923" i="14"/>
  <c r="AP923" i="14"/>
  <c r="AO923" i="14"/>
  <c r="AM923" i="14"/>
  <c r="AL923" i="14"/>
  <c r="AK923" i="14"/>
  <c r="AJ923" i="14"/>
  <c r="AI923" i="14"/>
  <c r="AH923" i="14"/>
  <c r="AG923" i="14"/>
  <c r="AF923" i="14"/>
  <c r="AE923" i="14"/>
  <c r="AD923" i="14"/>
  <c r="T923" i="14"/>
  <c r="J923" i="14"/>
  <c r="AN923" i="14" s="1"/>
  <c r="C923" i="14"/>
  <c r="AW922" i="14"/>
  <c r="AV922" i="14"/>
  <c r="AU922" i="14"/>
  <c r="AT922" i="14"/>
  <c r="AS922" i="14"/>
  <c r="AR922" i="14"/>
  <c r="AQ922" i="14"/>
  <c r="AP922" i="14"/>
  <c r="AO922" i="14"/>
  <c r="AM922" i="14"/>
  <c r="AL922" i="14"/>
  <c r="AK922" i="14"/>
  <c r="AJ922" i="14"/>
  <c r="AI922" i="14"/>
  <c r="AH922" i="14"/>
  <c r="AG922" i="14"/>
  <c r="AF922" i="14"/>
  <c r="AE922" i="14"/>
  <c r="T922" i="14"/>
  <c r="AD922" i="14" s="1"/>
  <c r="J922" i="14"/>
  <c r="AN922" i="14" s="1"/>
  <c r="C922" i="14"/>
  <c r="AW921" i="14"/>
  <c r="AV921" i="14"/>
  <c r="AU921" i="14"/>
  <c r="AT921" i="14"/>
  <c r="AS921" i="14"/>
  <c r="AR921" i="14"/>
  <c r="AQ921" i="14"/>
  <c r="AP921" i="14"/>
  <c r="AO921" i="14"/>
  <c r="AM921" i="14"/>
  <c r="AL921" i="14"/>
  <c r="AK921" i="14"/>
  <c r="AJ921" i="14"/>
  <c r="AI921" i="14"/>
  <c r="AH921" i="14"/>
  <c r="AG921" i="14"/>
  <c r="AF921" i="14"/>
  <c r="AE921" i="14"/>
  <c r="T921" i="14"/>
  <c r="J921" i="14"/>
  <c r="AD921" i="14" s="1"/>
  <c r="C921" i="14"/>
  <c r="AW920" i="14"/>
  <c r="AV920" i="14"/>
  <c r="AU920" i="14"/>
  <c r="AT920" i="14"/>
  <c r="AS920" i="14"/>
  <c r="AR920" i="14"/>
  <c r="AQ920" i="14"/>
  <c r="AP920" i="14"/>
  <c r="AO920" i="14"/>
  <c r="AM920" i="14"/>
  <c r="AL920" i="14"/>
  <c r="AK920" i="14"/>
  <c r="AJ920" i="14"/>
  <c r="AI920" i="14"/>
  <c r="AH920" i="14"/>
  <c r="AG920" i="14"/>
  <c r="AF920" i="14"/>
  <c r="AE920" i="14"/>
  <c r="T920" i="14"/>
  <c r="AD920" i="14" s="1"/>
  <c r="J920" i="14"/>
  <c r="AN920" i="14" s="1"/>
  <c r="C920" i="14"/>
  <c r="AW919" i="14"/>
  <c r="AV919" i="14"/>
  <c r="AU919" i="14"/>
  <c r="AT919" i="14"/>
  <c r="AS919" i="14"/>
  <c r="AR919" i="14"/>
  <c r="AQ919" i="14"/>
  <c r="AP919" i="14"/>
  <c r="AO919" i="14"/>
  <c r="AM919" i="14"/>
  <c r="AL919" i="14"/>
  <c r="AK919" i="14"/>
  <c r="AJ919" i="14"/>
  <c r="AI919" i="14"/>
  <c r="AH919" i="14"/>
  <c r="AG919" i="14"/>
  <c r="AF919" i="14"/>
  <c r="AE919" i="14"/>
  <c r="AD919" i="14"/>
  <c r="T919" i="14"/>
  <c r="J919" i="14"/>
  <c r="AN919" i="14" s="1"/>
  <c r="C919" i="14"/>
  <c r="AW918" i="14"/>
  <c r="AV918" i="14"/>
  <c r="AU918" i="14"/>
  <c r="AT918" i="14"/>
  <c r="AS918" i="14"/>
  <c r="AR918" i="14"/>
  <c r="AQ918" i="14"/>
  <c r="AP918" i="14"/>
  <c r="AO918" i="14"/>
  <c r="AM918" i="14"/>
  <c r="AL918" i="14"/>
  <c r="AK918" i="14"/>
  <c r="AJ918" i="14"/>
  <c r="AI918" i="14"/>
  <c r="AH918" i="14"/>
  <c r="AG918" i="14"/>
  <c r="AF918" i="14"/>
  <c r="AE918" i="14"/>
  <c r="T918" i="14"/>
  <c r="AD918" i="14" s="1"/>
  <c r="J918" i="14"/>
  <c r="C918" i="14"/>
  <c r="AW917" i="14"/>
  <c r="AV917" i="14"/>
  <c r="AU917" i="14"/>
  <c r="AT917" i="14"/>
  <c r="AS917" i="14"/>
  <c r="AR917" i="14"/>
  <c r="AQ917" i="14"/>
  <c r="AP917" i="14"/>
  <c r="AO917" i="14"/>
  <c r="AN917" i="14"/>
  <c r="AM917" i="14"/>
  <c r="AL917" i="14"/>
  <c r="AK917" i="14"/>
  <c r="AJ917" i="14"/>
  <c r="AI917" i="14"/>
  <c r="AH917" i="14"/>
  <c r="AG917" i="14"/>
  <c r="AF917" i="14"/>
  <c r="AE917" i="14"/>
  <c r="T917" i="14"/>
  <c r="J917" i="14"/>
  <c r="AD917" i="14" s="1"/>
  <c r="C917" i="14"/>
  <c r="AW916" i="14"/>
  <c r="AV916" i="14"/>
  <c r="AU916" i="14"/>
  <c r="AT916" i="14"/>
  <c r="AS916" i="14"/>
  <c r="AR916" i="14"/>
  <c r="AQ916" i="14"/>
  <c r="AP916" i="14"/>
  <c r="AO916" i="14"/>
  <c r="AM916" i="14"/>
  <c r="AL916" i="14"/>
  <c r="AK916" i="14"/>
  <c r="AJ916" i="14"/>
  <c r="AI916" i="14"/>
  <c r="AH916" i="14"/>
  <c r="AG916" i="14"/>
  <c r="AF916" i="14"/>
  <c r="AE916" i="14"/>
  <c r="T916" i="14"/>
  <c r="AD916" i="14" s="1"/>
  <c r="J916" i="14"/>
  <c r="AN916" i="14" s="1"/>
  <c r="C916" i="14"/>
  <c r="AW915" i="14"/>
  <c r="AV915" i="14"/>
  <c r="AU915" i="14"/>
  <c r="AT915" i="14"/>
  <c r="AS915" i="14"/>
  <c r="AR915" i="14"/>
  <c r="AQ915" i="14"/>
  <c r="AP915" i="14"/>
  <c r="AO915" i="14"/>
  <c r="AM915" i="14"/>
  <c r="AL915" i="14"/>
  <c r="AK915" i="14"/>
  <c r="AJ915" i="14"/>
  <c r="AI915" i="14"/>
  <c r="AH915" i="14"/>
  <c r="AG915" i="14"/>
  <c r="AF915" i="14"/>
  <c r="AE915" i="14"/>
  <c r="AD915" i="14"/>
  <c r="T915" i="14"/>
  <c r="J915" i="14"/>
  <c r="AN915" i="14" s="1"/>
  <c r="C915" i="14"/>
  <c r="AW914" i="14"/>
  <c r="AV914" i="14"/>
  <c r="AU914" i="14"/>
  <c r="AT914" i="14"/>
  <c r="AS914" i="14"/>
  <c r="AR914" i="14"/>
  <c r="AQ914" i="14"/>
  <c r="AP914" i="14"/>
  <c r="AO914" i="14"/>
  <c r="AM914" i="14"/>
  <c r="AL914" i="14"/>
  <c r="AK914" i="14"/>
  <c r="AJ914" i="14"/>
  <c r="AI914" i="14"/>
  <c r="AH914" i="14"/>
  <c r="AG914" i="14"/>
  <c r="AF914" i="14"/>
  <c r="AE914" i="14"/>
  <c r="T914" i="14"/>
  <c r="AD914" i="14" s="1"/>
  <c r="J914" i="14"/>
  <c r="AN914" i="14" s="1"/>
  <c r="C914" i="14"/>
  <c r="AW913" i="14"/>
  <c r="AV913" i="14"/>
  <c r="AU913" i="14"/>
  <c r="AT913" i="14"/>
  <c r="AS913" i="14"/>
  <c r="AR913" i="14"/>
  <c r="AQ913" i="14"/>
  <c r="AP913" i="14"/>
  <c r="AO913" i="14"/>
  <c r="AN913" i="14"/>
  <c r="AM913" i="14"/>
  <c r="AL913" i="14"/>
  <c r="AK913" i="14"/>
  <c r="AJ913" i="14"/>
  <c r="AI913" i="14"/>
  <c r="AH913" i="14"/>
  <c r="AG913" i="14"/>
  <c r="AF913" i="14"/>
  <c r="AE913" i="14"/>
  <c r="T913" i="14"/>
  <c r="J913" i="14"/>
  <c r="AD913" i="14" s="1"/>
  <c r="C913" i="14"/>
  <c r="AW912" i="14"/>
  <c r="AV912" i="14"/>
  <c r="AU912" i="14"/>
  <c r="AT912" i="14"/>
  <c r="AS912" i="14"/>
  <c r="AR912" i="14"/>
  <c r="AQ912" i="14"/>
  <c r="AP912" i="14"/>
  <c r="AO912" i="14"/>
  <c r="AM912" i="14"/>
  <c r="AL912" i="14"/>
  <c r="AK912" i="14"/>
  <c r="AJ912" i="14"/>
  <c r="AI912" i="14"/>
  <c r="AH912" i="14"/>
  <c r="AG912" i="14"/>
  <c r="AF912" i="14"/>
  <c r="AE912" i="14"/>
  <c r="T912" i="14"/>
  <c r="AD912" i="14" s="1"/>
  <c r="J912" i="14"/>
  <c r="AN912" i="14" s="1"/>
  <c r="C912" i="14"/>
  <c r="AW911" i="14"/>
  <c r="AV911" i="14"/>
  <c r="AU911" i="14"/>
  <c r="AT911" i="14"/>
  <c r="AS911" i="14"/>
  <c r="AR911" i="14"/>
  <c r="AQ911" i="14"/>
  <c r="AP911" i="14"/>
  <c r="AO911" i="14"/>
  <c r="AM911" i="14"/>
  <c r="AL911" i="14"/>
  <c r="AK911" i="14"/>
  <c r="AJ911" i="14"/>
  <c r="AI911" i="14"/>
  <c r="AH911" i="14"/>
  <c r="AG911" i="14"/>
  <c r="AF911" i="14"/>
  <c r="AE911" i="14"/>
  <c r="AD911" i="14"/>
  <c r="T911" i="14"/>
  <c r="J911" i="14"/>
  <c r="AN911" i="14" s="1"/>
  <c r="C911" i="14"/>
  <c r="AW910" i="14"/>
  <c r="AV910" i="14"/>
  <c r="AU910" i="14"/>
  <c r="AT910" i="14"/>
  <c r="AS910" i="14"/>
  <c r="AR910" i="14"/>
  <c r="AQ910" i="14"/>
  <c r="AP910" i="14"/>
  <c r="AO910" i="14"/>
  <c r="AM910" i="14"/>
  <c r="AL910" i="14"/>
  <c r="AK910" i="14"/>
  <c r="AJ910" i="14"/>
  <c r="AI910" i="14"/>
  <c r="AH910" i="14"/>
  <c r="AG910" i="14"/>
  <c r="AF910" i="14"/>
  <c r="AE910" i="14"/>
  <c r="T910" i="14"/>
  <c r="AD910" i="14" s="1"/>
  <c r="J910" i="14"/>
  <c r="C910" i="14"/>
  <c r="AW909" i="14"/>
  <c r="AV909" i="14"/>
  <c r="AU909" i="14"/>
  <c r="AT909" i="14"/>
  <c r="AS909" i="14"/>
  <c r="AR909" i="14"/>
  <c r="AQ909" i="14"/>
  <c r="AP909" i="14"/>
  <c r="AO909" i="14"/>
  <c r="AN909" i="14"/>
  <c r="AM909" i="14"/>
  <c r="AL909" i="14"/>
  <c r="AK909" i="14"/>
  <c r="AJ909" i="14"/>
  <c r="AI909" i="14"/>
  <c r="AH909" i="14"/>
  <c r="AG909" i="14"/>
  <c r="AF909" i="14"/>
  <c r="AE909" i="14"/>
  <c r="T909" i="14"/>
  <c r="J909" i="14"/>
  <c r="AD909" i="14" s="1"/>
  <c r="C909" i="14"/>
  <c r="AW908" i="14"/>
  <c r="AV908" i="14"/>
  <c r="AU908" i="14"/>
  <c r="AT908" i="14"/>
  <c r="AS908" i="14"/>
  <c r="AR908" i="14"/>
  <c r="AQ908" i="14"/>
  <c r="AP908" i="14"/>
  <c r="AO908" i="14"/>
  <c r="AM908" i="14"/>
  <c r="AL908" i="14"/>
  <c r="AK908" i="14"/>
  <c r="AJ908" i="14"/>
  <c r="AI908" i="14"/>
  <c r="AH908" i="14"/>
  <c r="AG908" i="14"/>
  <c r="AF908" i="14"/>
  <c r="AE908" i="14"/>
  <c r="T908" i="14"/>
  <c r="AD908" i="14" s="1"/>
  <c r="J908" i="14"/>
  <c r="AN908" i="14" s="1"/>
  <c r="C908" i="14"/>
  <c r="AW907" i="14"/>
  <c r="AV907" i="14"/>
  <c r="AU907" i="14"/>
  <c r="AT907" i="14"/>
  <c r="AS907" i="14"/>
  <c r="AR907" i="14"/>
  <c r="AQ907" i="14"/>
  <c r="AP907" i="14"/>
  <c r="AO907" i="14"/>
  <c r="AM907" i="14"/>
  <c r="AL907" i="14"/>
  <c r="AK907" i="14"/>
  <c r="AJ907" i="14"/>
  <c r="AI907" i="14"/>
  <c r="AH907" i="14"/>
  <c r="AG907" i="14"/>
  <c r="AF907" i="14"/>
  <c r="AE907" i="14"/>
  <c r="AD907" i="14"/>
  <c r="T907" i="14"/>
  <c r="J907" i="14"/>
  <c r="AN907" i="14" s="1"/>
  <c r="C907" i="14"/>
  <c r="AW906" i="14"/>
  <c r="AO906" i="14"/>
  <c r="AC906" i="14"/>
  <c r="AB906" i="14"/>
  <c r="AL906" i="14" s="1"/>
  <c r="AA906" i="14"/>
  <c r="Z906" i="14"/>
  <c r="AJ906" i="14" s="1"/>
  <c r="Y906" i="14"/>
  <c r="X906" i="14"/>
  <c r="AH906" i="14" s="1"/>
  <c r="W906" i="14"/>
  <c r="V906" i="14"/>
  <c r="AF906" i="14" s="1"/>
  <c r="U906" i="14"/>
  <c r="S906" i="14"/>
  <c r="R906" i="14"/>
  <c r="AV906" i="14" s="1"/>
  <c r="Q906" i="14"/>
  <c r="P906" i="14"/>
  <c r="AT906" i="14" s="1"/>
  <c r="O906" i="14"/>
  <c r="N906" i="14"/>
  <c r="AR906" i="14" s="1"/>
  <c r="M906" i="14"/>
  <c r="L906" i="14"/>
  <c r="AP906" i="14" s="1"/>
  <c r="K906" i="14"/>
  <c r="I906" i="14"/>
  <c r="I904" i="14" s="1"/>
  <c r="H906" i="14"/>
  <c r="G906" i="14"/>
  <c r="F906" i="14"/>
  <c r="E906" i="14"/>
  <c r="D906" i="14"/>
  <c r="AR905" i="14"/>
  <c r="AJ905" i="14"/>
  <c r="AC905" i="14"/>
  <c r="AM905" i="14" s="1"/>
  <c r="AB905" i="14"/>
  <c r="AA905" i="14"/>
  <c r="AK905" i="14" s="1"/>
  <c r="Z905" i="14"/>
  <c r="Z904" i="14" s="1"/>
  <c r="Y905" i="14"/>
  <c r="AI905" i="14" s="1"/>
  <c r="X905" i="14"/>
  <c r="W905" i="14"/>
  <c r="AG905" i="14" s="1"/>
  <c r="V905" i="14"/>
  <c r="V904" i="14" s="1"/>
  <c r="U905" i="14"/>
  <c r="AE905" i="14" s="1"/>
  <c r="T905" i="14"/>
  <c r="S905" i="14"/>
  <c r="AW905" i="14" s="1"/>
  <c r="R905" i="14"/>
  <c r="R904" i="14" s="1"/>
  <c r="Q905" i="14"/>
  <c r="AU905" i="14" s="1"/>
  <c r="P905" i="14"/>
  <c r="O905" i="14"/>
  <c r="AS905" i="14" s="1"/>
  <c r="N905" i="14"/>
  <c r="N904" i="14" s="1"/>
  <c r="AR904" i="14" s="1"/>
  <c r="M905" i="14"/>
  <c r="AQ905" i="14" s="1"/>
  <c r="L905" i="14"/>
  <c r="K905" i="14"/>
  <c r="AO905" i="14" s="1"/>
  <c r="I905" i="14"/>
  <c r="H905" i="14"/>
  <c r="H904" i="14" s="1"/>
  <c r="G905" i="14"/>
  <c r="F905" i="14"/>
  <c r="F904" i="14" s="1"/>
  <c r="E905" i="14"/>
  <c r="D905" i="14"/>
  <c r="AA904" i="14"/>
  <c r="W904" i="14"/>
  <c r="S904" i="14"/>
  <c r="O904" i="14"/>
  <c r="K904" i="14"/>
  <c r="G904" i="14"/>
  <c r="AL903" i="14"/>
  <c r="AK903" i="14"/>
  <c r="AJ903" i="14"/>
  <c r="AI903" i="14"/>
  <c r="AW902" i="14"/>
  <c r="AV902" i="14"/>
  <c r="AU902" i="14"/>
  <c r="AT902" i="14"/>
  <c r="AS902" i="14"/>
  <c r="AR902" i="14"/>
  <c r="AQ902" i="14"/>
  <c r="AP902" i="14"/>
  <c r="AO902" i="14"/>
  <c r="AM902" i="14"/>
  <c r="AL902" i="14"/>
  <c r="AK902" i="14"/>
  <c r="AJ902" i="14"/>
  <c r="AI902" i="14"/>
  <c r="AH902" i="14"/>
  <c r="AG902" i="14"/>
  <c r="AF902" i="14"/>
  <c r="AE902" i="14"/>
  <c r="AD902" i="14"/>
  <c r="T902" i="14"/>
  <c r="J902" i="14"/>
  <c r="AN902" i="14" s="1"/>
  <c r="C902" i="14"/>
  <c r="AW901" i="14"/>
  <c r="AV901" i="14"/>
  <c r="AU901" i="14"/>
  <c r="AT901" i="14"/>
  <c r="AS901" i="14"/>
  <c r="AR901" i="14"/>
  <c r="AQ901" i="14"/>
  <c r="AP901" i="14"/>
  <c r="AO901" i="14"/>
  <c r="AM901" i="14"/>
  <c r="AL901" i="14"/>
  <c r="AK901" i="14"/>
  <c r="AJ901" i="14"/>
  <c r="AI901" i="14"/>
  <c r="AH901" i="14"/>
  <c r="AG901" i="14"/>
  <c r="AF901" i="14"/>
  <c r="AE901" i="14"/>
  <c r="T901" i="14"/>
  <c r="AD901" i="14" s="1"/>
  <c r="J901" i="14"/>
  <c r="AN901" i="14" s="1"/>
  <c r="C901" i="14"/>
  <c r="AW900" i="14"/>
  <c r="AV900" i="14"/>
  <c r="AU900" i="14"/>
  <c r="AT900" i="14"/>
  <c r="AS900" i="14"/>
  <c r="AR900" i="14"/>
  <c r="AQ900" i="14"/>
  <c r="AP900" i="14"/>
  <c r="AO900" i="14"/>
  <c r="AM900" i="14"/>
  <c r="AL900" i="14"/>
  <c r="AK900" i="14"/>
  <c r="AJ900" i="14"/>
  <c r="AI900" i="14"/>
  <c r="AH900" i="14"/>
  <c r="AG900" i="14"/>
  <c r="AF900" i="14"/>
  <c r="AE900" i="14"/>
  <c r="T900" i="14"/>
  <c r="J900" i="14"/>
  <c r="AD900" i="14" s="1"/>
  <c r="C900" i="14"/>
  <c r="AW899" i="14"/>
  <c r="AV899" i="14"/>
  <c r="AU899" i="14"/>
  <c r="AT899" i="14"/>
  <c r="AS899" i="14"/>
  <c r="AR899" i="14"/>
  <c r="AQ899" i="14"/>
  <c r="AP899" i="14"/>
  <c r="AO899" i="14"/>
  <c r="AM899" i="14"/>
  <c r="AL899" i="14"/>
  <c r="AK899" i="14"/>
  <c r="AJ899" i="14"/>
  <c r="AI899" i="14"/>
  <c r="AH899" i="14"/>
  <c r="AG899" i="14"/>
  <c r="AF899" i="14"/>
  <c r="AE899" i="14"/>
  <c r="T899" i="14"/>
  <c r="AD899" i="14" s="1"/>
  <c r="J899" i="14"/>
  <c r="AN899" i="14" s="1"/>
  <c r="C899" i="14"/>
  <c r="AW898" i="14"/>
  <c r="AV898" i="14"/>
  <c r="AU898" i="14"/>
  <c r="AT898" i="14"/>
  <c r="AS898" i="14"/>
  <c r="AR898" i="14"/>
  <c r="AQ898" i="14"/>
  <c r="AP898" i="14"/>
  <c r="AO898" i="14"/>
  <c r="AM898" i="14"/>
  <c r="AL898" i="14"/>
  <c r="AK898" i="14"/>
  <c r="AJ898" i="14"/>
  <c r="AI898" i="14"/>
  <c r="AH898" i="14"/>
  <c r="AG898" i="14"/>
  <c r="AF898" i="14"/>
  <c r="AE898" i="14"/>
  <c r="AD898" i="14"/>
  <c r="T898" i="14"/>
  <c r="J898" i="14"/>
  <c r="AN898" i="14" s="1"/>
  <c r="C898" i="14"/>
  <c r="AW897" i="14"/>
  <c r="AV897" i="14"/>
  <c r="AU897" i="14"/>
  <c r="AT897" i="14"/>
  <c r="AS897" i="14"/>
  <c r="AR897" i="14"/>
  <c r="AQ897" i="14"/>
  <c r="AP897" i="14"/>
  <c r="AO897" i="14"/>
  <c r="AM897" i="14"/>
  <c r="AL897" i="14"/>
  <c r="AK897" i="14"/>
  <c r="AJ897" i="14"/>
  <c r="AI897" i="14"/>
  <c r="AH897" i="14"/>
  <c r="AG897" i="14"/>
  <c r="AF897" i="14"/>
  <c r="AE897" i="14"/>
  <c r="T897" i="14"/>
  <c r="AD897" i="14" s="1"/>
  <c r="J897" i="14"/>
  <c r="AN897" i="14" s="1"/>
  <c r="C897" i="14"/>
  <c r="AW896" i="14"/>
  <c r="AV896" i="14"/>
  <c r="AU896" i="14"/>
  <c r="AT896" i="14"/>
  <c r="AS896" i="14"/>
  <c r="AR896" i="14"/>
  <c r="AQ896" i="14"/>
  <c r="AP896" i="14"/>
  <c r="AO896" i="14"/>
  <c r="AM896" i="14"/>
  <c r="AL896" i="14"/>
  <c r="AK896" i="14"/>
  <c r="AJ896" i="14"/>
  <c r="AI896" i="14"/>
  <c r="AH896" i="14"/>
  <c r="AG896" i="14"/>
  <c r="AF896" i="14"/>
  <c r="AE896" i="14"/>
  <c r="T896" i="14"/>
  <c r="J896" i="14"/>
  <c r="C896" i="14"/>
  <c r="AW895" i="14"/>
  <c r="AV895" i="14"/>
  <c r="AU895" i="14"/>
  <c r="AT895" i="14"/>
  <c r="AS895" i="14"/>
  <c r="AR895" i="14"/>
  <c r="AQ895" i="14"/>
  <c r="AP895" i="14"/>
  <c r="AO895" i="14"/>
  <c r="AM895" i="14"/>
  <c r="AL895" i="14"/>
  <c r="AK895" i="14"/>
  <c r="AJ895" i="14"/>
  <c r="AI895" i="14"/>
  <c r="AH895" i="14"/>
  <c r="AG895" i="14"/>
  <c r="AF895" i="14"/>
  <c r="AE895" i="14"/>
  <c r="T895" i="14"/>
  <c r="AD895" i="14" s="1"/>
  <c r="J895" i="14"/>
  <c r="AN895" i="14" s="1"/>
  <c r="C895" i="14"/>
  <c r="AW894" i="14"/>
  <c r="AV894" i="14"/>
  <c r="AU894" i="14"/>
  <c r="AT894" i="14"/>
  <c r="AS894" i="14"/>
  <c r="AR894" i="14"/>
  <c r="AQ894" i="14"/>
  <c r="AP894" i="14"/>
  <c r="AO894" i="14"/>
  <c r="AM894" i="14"/>
  <c r="AL894" i="14"/>
  <c r="AK894" i="14"/>
  <c r="AJ894" i="14"/>
  <c r="AI894" i="14"/>
  <c r="AH894" i="14"/>
  <c r="AG894" i="14"/>
  <c r="AF894" i="14"/>
  <c r="AE894" i="14"/>
  <c r="AD894" i="14"/>
  <c r="T894" i="14"/>
  <c r="J894" i="14"/>
  <c r="AN894" i="14" s="1"/>
  <c r="C894" i="14"/>
  <c r="AW893" i="14"/>
  <c r="AV893" i="14"/>
  <c r="AU893" i="14"/>
  <c r="AT893" i="14"/>
  <c r="AS893" i="14"/>
  <c r="AR893" i="14"/>
  <c r="AQ893" i="14"/>
  <c r="AP893" i="14"/>
  <c r="AO893" i="14"/>
  <c r="AM893" i="14"/>
  <c r="AL893" i="14"/>
  <c r="AK893" i="14"/>
  <c r="AJ893" i="14"/>
  <c r="AI893" i="14"/>
  <c r="AH893" i="14"/>
  <c r="AG893" i="14"/>
  <c r="AF893" i="14"/>
  <c r="AE893" i="14"/>
  <c r="T893" i="14"/>
  <c r="AD893" i="14" s="1"/>
  <c r="J893" i="14"/>
  <c r="AN893" i="14" s="1"/>
  <c r="C893" i="14"/>
  <c r="AW892" i="14"/>
  <c r="AV892" i="14"/>
  <c r="AU892" i="14"/>
  <c r="AT892" i="14"/>
  <c r="AS892" i="14"/>
  <c r="AR892" i="14"/>
  <c r="AQ892" i="14"/>
  <c r="AP892" i="14"/>
  <c r="AO892" i="14"/>
  <c r="AN892" i="14"/>
  <c r="AM892" i="14"/>
  <c r="AL892" i="14"/>
  <c r="AK892" i="14"/>
  <c r="AJ892" i="14"/>
  <c r="AI892" i="14"/>
  <c r="AH892" i="14"/>
  <c r="AG892" i="14"/>
  <c r="AF892" i="14"/>
  <c r="AE892" i="14"/>
  <c r="T892" i="14"/>
  <c r="J892" i="14"/>
  <c r="AD892" i="14" s="1"/>
  <c r="C892" i="14"/>
  <c r="AW891" i="14"/>
  <c r="AV891" i="14"/>
  <c r="AU891" i="14"/>
  <c r="AT891" i="14"/>
  <c r="AS891" i="14"/>
  <c r="AR891" i="14"/>
  <c r="AQ891" i="14"/>
  <c r="AP891" i="14"/>
  <c r="AO891" i="14"/>
  <c r="AM891" i="14"/>
  <c r="AL891" i="14"/>
  <c r="AK891" i="14"/>
  <c r="AJ891" i="14"/>
  <c r="AI891" i="14"/>
  <c r="AH891" i="14"/>
  <c r="AG891" i="14"/>
  <c r="AF891" i="14"/>
  <c r="AE891" i="14"/>
  <c r="T891" i="14"/>
  <c r="AD891" i="14" s="1"/>
  <c r="J891" i="14"/>
  <c r="AN891" i="14" s="1"/>
  <c r="C891" i="14"/>
  <c r="AW890" i="14"/>
  <c r="AV890" i="14"/>
  <c r="AU890" i="14"/>
  <c r="AT890" i="14"/>
  <c r="AS890" i="14"/>
  <c r="AR890" i="14"/>
  <c r="AQ890" i="14"/>
  <c r="AP890" i="14"/>
  <c r="AO890" i="14"/>
  <c r="AM890" i="14"/>
  <c r="AL890" i="14"/>
  <c r="AK890" i="14"/>
  <c r="AJ890" i="14"/>
  <c r="AI890" i="14"/>
  <c r="AH890" i="14"/>
  <c r="AG890" i="14"/>
  <c r="AF890" i="14"/>
  <c r="AE890" i="14"/>
  <c r="AD890" i="14"/>
  <c r="T890" i="14"/>
  <c r="J890" i="14"/>
  <c r="AN890" i="14" s="1"/>
  <c r="C890" i="14"/>
  <c r="AW889" i="14"/>
  <c r="AV889" i="14"/>
  <c r="AU889" i="14"/>
  <c r="AT889" i="14"/>
  <c r="AS889" i="14"/>
  <c r="AR889" i="14"/>
  <c r="AQ889" i="14"/>
  <c r="AP889" i="14"/>
  <c r="AO889" i="14"/>
  <c r="AM889" i="14"/>
  <c r="AL889" i="14"/>
  <c r="AK889" i="14"/>
  <c r="AJ889" i="14"/>
  <c r="AI889" i="14"/>
  <c r="AH889" i="14"/>
  <c r="AG889" i="14"/>
  <c r="AF889" i="14"/>
  <c r="AE889" i="14"/>
  <c r="T889" i="14"/>
  <c r="AD889" i="14" s="1"/>
  <c r="J889" i="14"/>
  <c r="AN889" i="14" s="1"/>
  <c r="C889" i="14"/>
  <c r="AW888" i="14"/>
  <c r="AV888" i="14"/>
  <c r="AU888" i="14"/>
  <c r="AT888" i="14"/>
  <c r="AS888" i="14"/>
  <c r="AR888" i="14"/>
  <c r="AQ888" i="14"/>
  <c r="AP888" i="14"/>
  <c r="AO888" i="14"/>
  <c r="AM888" i="14"/>
  <c r="AL888" i="14"/>
  <c r="AK888" i="14"/>
  <c r="AJ888" i="14"/>
  <c r="AI888" i="14"/>
  <c r="AH888" i="14"/>
  <c r="AG888" i="14"/>
  <c r="AF888" i="14"/>
  <c r="AE888" i="14"/>
  <c r="T888" i="14"/>
  <c r="J888" i="14"/>
  <c r="C888" i="14"/>
  <c r="AW887" i="14"/>
  <c r="AV887" i="14"/>
  <c r="AU887" i="14"/>
  <c r="AT887" i="14"/>
  <c r="AS887" i="14"/>
  <c r="AR887" i="14"/>
  <c r="AQ887" i="14"/>
  <c r="AP887" i="14"/>
  <c r="AO887" i="14"/>
  <c r="AM887" i="14"/>
  <c r="AL887" i="14"/>
  <c r="AK887" i="14"/>
  <c r="AJ887" i="14"/>
  <c r="AI887" i="14"/>
  <c r="AH887" i="14"/>
  <c r="AG887" i="14"/>
  <c r="AF887" i="14"/>
  <c r="AE887" i="14"/>
  <c r="T887" i="14"/>
  <c r="AD887" i="14" s="1"/>
  <c r="J887" i="14"/>
  <c r="AN887" i="14" s="1"/>
  <c r="C887" i="14"/>
  <c r="AW886" i="14"/>
  <c r="AV886" i="14"/>
  <c r="AU886" i="14"/>
  <c r="AT886" i="14"/>
  <c r="AS886" i="14"/>
  <c r="AR886" i="14"/>
  <c r="AQ886" i="14"/>
  <c r="AP886" i="14"/>
  <c r="AO886" i="14"/>
  <c r="AM886" i="14"/>
  <c r="AL886" i="14"/>
  <c r="AK886" i="14"/>
  <c r="AJ886" i="14"/>
  <c r="AI886" i="14"/>
  <c r="AH886" i="14"/>
  <c r="AG886" i="14"/>
  <c r="AF886" i="14"/>
  <c r="AE886" i="14"/>
  <c r="AD886" i="14"/>
  <c r="T886" i="14"/>
  <c r="J886" i="14"/>
  <c r="AN886" i="14" s="1"/>
  <c r="C886" i="14"/>
  <c r="AW885" i="14"/>
  <c r="AV885" i="14"/>
  <c r="AU885" i="14"/>
  <c r="AT885" i="14"/>
  <c r="AS885" i="14"/>
  <c r="AR885" i="14"/>
  <c r="AQ885" i="14"/>
  <c r="AP885" i="14"/>
  <c r="AO885" i="14"/>
  <c r="AM885" i="14"/>
  <c r="AL885" i="14"/>
  <c r="AK885" i="14"/>
  <c r="AJ885" i="14"/>
  <c r="AI885" i="14"/>
  <c r="AH885" i="14"/>
  <c r="AG885" i="14"/>
  <c r="AF885" i="14"/>
  <c r="AE885" i="14"/>
  <c r="T885" i="14"/>
  <c r="AD885" i="14" s="1"/>
  <c r="J885" i="14"/>
  <c r="AN885" i="14" s="1"/>
  <c r="C885" i="14"/>
  <c r="AW884" i="14"/>
  <c r="AV884" i="14"/>
  <c r="AU884" i="14"/>
  <c r="AT884" i="14"/>
  <c r="AS884" i="14"/>
  <c r="AR884" i="14"/>
  <c r="AQ884" i="14"/>
  <c r="AP884" i="14"/>
  <c r="AO884" i="14"/>
  <c r="AN884" i="14"/>
  <c r="AM884" i="14"/>
  <c r="AL884" i="14"/>
  <c r="AK884" i="14"/>
  <c r="AJ884" i="14"/>
  <c r="AI884" i="14"/>
  <c r="AH884" i="14"/>
  <c r="AG884" i="14"/>
  <c r="AF884" i="14"/>
  <c r="AE884" i="14"/>
  <c r="T884" i="14"/>
  <c r="J884" i="14"/>
  <c r="AD884" i="14" s="1"/>
  <c r="C884" i="14"/>
  <c r="AW883" i="14"/>
  <c r="AV883" i="14"/>
  <c r="AU883" i="14"/>
  <c r="AT883" i="14"/>
  <c r="AS883" i="14"/>
  <c r="AR883" i="14"/>
  <c r="AQ883" i="14"/>
  <c r="AP883" i="14"/>
  <c r="AO883" i="14"/>
  <c r="AM883" i="14"/>
  <c r="AL883" i="14"/>
  <c r="AK883" i="14"/>
  <c r="AJ883" i="14"/>
  <c r="AI883" i="14"/>
  <c r="AH883" i="14"/>
  <c r="AG883" i="14"/>
  <c r="AF883" i="14"/>
  <c r="AE883" i="14"/>
  <c r="T883" i="14"/>
  <c r="AD883" i="14" s="1"/>
  <c r="J883" i="14"/>
  <c r="AN883" i="14" s="1"/>
  <c r="C883" i="14"/>
  <c r="AW882" i="14"/>
  <c r="AV882" i="14"/>
  <c r="AU882" i="14"/>
  <c r="AT882" i="14"/>
  <c r="AS882" i="14"/>
  <c r="AR882" i="14"/>
  <c r="AQ882" i="14"/>
  <c r="AP882" i="14"/>
  <c r="AO882" i="14"/>
  <c r="AM882" i="14"/>
  <c r="AL882" i="14"/>
  <c r="AK882" i="14"/>
  <c r="AJ882" i="14"/>
  <c r="AI882" i="14"/>
  <c r="AH882" i="14"/>
  <c r="AG882" i="14"/>
  <c r="AF882" i="14"/>
  <c r="AE882" i="14"/>
  <c r="AD882" i="14"/>
  <c r="T882" i="14"/>
  <c r="J882" i="14"/>
  <c r="AN882" i="14" s="1"/>
  <c r="C882" i="14"/>
  <c r="AW881" i="14"/>
  <c r="AV881" i="14"/>
  <c r="AU881" i="14"/>
  <c r="AT881" i="14"/>
  <c r="AS881" i="14"/>
  <c r="AR881" i="14"/>
  <c r="AQ881" i="14"/>
  <c r="AP881" i="14"/>
  <c r="AO881" i="14"/>
  <c r="AM881" i="14"/>
  <c r="AL881" i="14"/>
  <c r="AK881" i="14"/>
  <c r="AJ881" i="14"/>
  <c r="AI881" i="14"/>
  <c r="AH881" i="14"/>
  <c r="AG881" i="14"/>
  <c r="AF881" i="14"/>
  <c r="AE881" i="14"/>
  <c r="T881" i="14"/>
  <c r="AD881" i="14" s="1"/>
  <c r="J881" i="14"/>
  <c r="AN881" i="14" s="1"/>
  <c r="C881" i="14"/>
  <c r="AW880" i="14"/>
  <c r="AV880" i="14"/>
  <c r="AU880" i="14"/>
  <c r="AT880" i="14"/>
  <c r="AS880" i="14"/>
  <c r="AR880" i="14"/>
  <c r="AQ880" i="14"/>
  <c r="AP880" i="14"/>
  <c r="AO880" i="14"/>
  <c r="AM880" i="14"/>
  <c r="AL880" i="14"/>
  <c r="AK880" i="14"/>
  <c r="AJ880" i="14"/>
  <c r="AI880" i="14"/>
  <c r="AH880" i="14"/>
  <c r="AG880" i="14"/>
  <c r="AF880" i="14"/>
  <c r="AE880" i="14"/>
  <c r="T880" i="14"/>
  <c r="J880" i="14"/>
  <c r="C880" i="14"/>
  <c r="AW879" i="14"/>
  <c r="AV879" i="14"/>
  <c r="AU879" i="14"/>
  <c r="AT879" i="14"/>
  <c r="AS879" i="14"/>
  <c r="AR879" i="14"/>
  <c r="AQ879" i="14"/>
  <c r="AP879" i="14"/>
  <c r="AO879" i="14"/>
  <c r="AM879" i="14"/>
  <c r="AL879" i="14"/>
  <c r="AK879" i="14"/>
  <c r="AJ879" i="14"/>
  <c r="AI879" i="14"/>
  <c r="AH879" i="14"/>
  <c r="AG879" i="14"/>
  <c r="AF879" i="14"/>
  <c r="AE879" i="14"/>
  <c r="T879" i="14"/>
  <c r="AD879" i="14" s="1"/>
  <c r="J879" i="14"/>
  <c r="AN879" i="14" s="1"/>
  <c r="C879" i="14"/>
  <c r="AW878" i="14"/>
  <c r="AV878" i="14"/>
  <c r="AU878" i="14"/>
  <c r="AT878" i="14"/>
  <c r="AS878" i="14"/>
  <c r="AR878" i="14"/>
  <c r="AQ878" i="14"/>
  <c r="AP878" i="14"/>
  <c r="AO878" i="14"/>
  <c r="AM878" i="14"/>
  <c r="AL878" i="14"/>
  <c r="AK878" i="14"/>
  <c r="AJ878" i="14"/>
  <c r="AI878" i="14"/>
  <c r="AH878" i="14"/>
  <c r="AG878" i="14"/>
  <c r="AF878" i="14"/>
  <c r="AE878" i="14"/>
  <c r="AD878" i="14"/>
  <c r="T878" i="14"/>
  <c r="J878" i="14"/>
  <c r="AN878" i="14" s="1"/>
  <c r="C878" i="14"/>
  <c r="AW877" i="14"/>
  <c r="AV877" i="14"/>
  <c r="AU877" i="14"/>
  <c r="AT877" i="14"/>
  <c r="AS877" i="14"/>
  <c r="AR877" i="14"/>
  <c r="AQ877" i="14"/>
  <c r="AP877" i="14"/>
  <c r="AO877" i="14"/>
  <c r="AM877" i="14"/>
  <c r="AL877" i="14"/>
  <c r="AK877" i="14"/>
  <c r="AJ877" i="14"/>
  <c r="AI877" i="14"/>
  <c r="AH877" i="14"/>
  <c r="AG877" i="14"/>
  <c r="AF877" i="14"/>
  <c r="AE877" i="14"/>
  <c r="T877" i="14"/>
  <c r="AD877" i="14" s="1"/>
  <c r="J877" i="14"/>
  <c r="AN877" i="14" s="1"/>
  <c r="C877" i="14"/>
  <c r="AW876" i="14"/>
  <c r="AV876" i="14"/>
  <c r="AU876" i="14"/>
  <c r="AT876" i="14"/>
  <c r="AS876" i="14"/>
  <c r="AR876" i="14"/>
  <c r="AQ876" i="14"/>
  <c r="AP876" i="14"/>
  <c r="AO876" i="14"/>
  <c r="AN876" i="14"/>
  <c r="AM876" i="14"/>
  <c r="AL876" i="14"/>
  <c r="AK876" i="14"/>
  <c r="AJ876" i="14"/>
  <c r="AI876" i="14"/>
  <c r="AH876" i="14"/>
  <c r="AG876" i="14"/>
  <c r="AF876" i="14"/>
  <c r="AE876" i="14"/>
  <c r="T876" i="14"/>
  <c r="J876" i="14"/>
  <c r="AD876" i="14" s="1"/>
  <c r="C876" i="14"/>
  <c r="AW875" i="14"/>
  <c r="AV875" i="14"/>
  <c r="AU875" i="14"/>
  <c r="AT875" i="14"/>
  <c r="AS875" i="14"/>
  <c r="AR875" i="14"/>
  <c r="AQ875" i="14"/>
  <c r="AP875" i="14"/>
  <c r="AO875" i="14"/>
  <c r="AM875" i="14"/>
  <c r="AL875" i="14"/>
  <c r="AJ875" i="14"/>
  <c r="AI875" i="14"/>
  <c r="AH875" i="14"/>
  <c r="AG875" i="14"/>
  <c r="AF875" i="14"/>
  <c r="AE875" i="14"/>
  <c r="AA875" i="14"/>
  <c r="AK875" i="14" s="1"/>
  <c r="T875" i="14"/>
  <c r="J875" i="14"/>
  <c r="AN875" i="14" s="1"/>
  <c r="C875" i="14"/>
  <c r="AU874" i="14"/>
  <c r="AI874" i="14"/>
  <c r="AC874" i="14"/>
  <c r="AB874" i="14"/>
  <c r="AL874" i="14" s="1"/>
  <c r="AA874" i="14"/>
  <c r="AK874" i="14" s="1"/>
  <c r="Z874" i="14"/>
  <c r="AJ874" i="14" s="1"/>
  <c r="Y874" i="14"/>
  <c r="X874" i="14"/>
  <c r="AH874" i="14" s="1"/>
  <c r="W874" i="14"/>
  <c r="V874" i="14"/>
  <c r="AF874" i="14" s="1"/>
  <c r="U874" i="14"/>
  <c r="S874" i="14"/>
  <c r="AW874" i="14" s="1"/>
  <c r="R874" i="14"/>
  <c r="AV874" i="14" s="1"/>
  <c r="Q874" i="14"/>
  <c r="P874" i="14"/>
  <c r="AT874" i="14" s="1"/>
  <c r="O874" i="14"/>
  <c r="AS874" i="14" s="1"/>
  <c r="N874" i="14"/>
  <c r="AR874" i="14" s="1"/>
  <c r="M874" i="14"/>
  <c r="L874" i="14"/>
  <c r="AP874" i="14" s="1"/>
  <c r="K874" i="14"/>
  <c r="I874" i="14"/>
  <c r="H874" i="14"/>
  <c r="G874" i="14"/>
  <c r="F874" i="14"/>
  <c r="E874" i="14"/>
  <c r="D874" i="14"/>
  <c r="C874" i="14"/>
  <c r="AT873" i="14"/>
  <c r="AP873" i="14"/>
  <c r="AH873" i="14"/>
  <c r="AC873" i="14"/>
  <c r="AM873" i="14" s="1"/>
  <c r="AB873" i="14"/>
  <c r="AB872" i="14" s="1"/>
  <c r="Z873" i="14"/>
  <c r="Y873" i="14"/>
  <c r="AI873" i="14" s="1"/>
  <c r="X873" i="14"/>
  <c r="X872" i="14" s="1"/>
  <c r="W873" i="14"/>
  <c r="AG873" i="14" s="1"/>
  <c r="V873" i="14"/>
  <c r="U873" i="14"/>
  <c r="AE873" i="14" s="1"/>
  <c r="S873" i="14"/>
  <c r="AW873" i="14" s="1"/>
  <c r="R873" i="14"/>
  <c r="Q873" i="14"/>
  <c r="P873" i="14"/>
  <c r="P872" i="14" s="1"/>
  <c r="O873" i="14"/>
  <c r="AS873" i="14" s="1"/>
  <c r="N873" i="14"/>
  <c r="M873" i="14"/>
  <c r="AQ873" i="14" s="1"/>
  <c r="L873" i="14"/>
  <c r="L872" i="14" s="1"/>
  <c r="K873" i="14"/>
  <c r="AO873" i="14" s="1"/>
  <c r="J873" i="14"/>
  <c r="I873" i="14"/>
  <c r="H873" i="14"/>
  <c r="H872" i="14" s="1"/>
  <c r="G873" i="14"/>
  <c r="F873" i="14"/>
  <c r="F872" i="14" s="1"/>
  <c r="E873" i="14"/>
  <c r="D873" i="14"/>
  <c r="D872" i="14" s="1"/>
  <c r="AW872" i="14"/>
  <c r="AC872" i="14"/>
  <c r="Y872" i="14"/>
  <c r="U872" i="14"/>
  <c r="S872" i="14"/>
  <c r="Q872" i="14"/>
  <c r="M872" i="14"/>
  <c r="K872" i="14"/>
  <c r="I872" i="14"/>
  <c r="G872" i="14"/>
  <c r="E872" i="14"/>
  <c r="C872" i="14"/>
  <c r="AL871" i="14"/>
  <c r="AK871" i="14"/>
  <c r="AJ871" i="14"/>
  <c r="AI871" i="14"/>
  <c r="AW870" i="14"/>
  <c r="AV870" i="14"/>
  <c r="AU870" i="14"/>
  <c r="AT870" i="14"/>
  <c r="AS870" i="14"/>
  <c r="AR870" i="14"/>
  <c r="AQ870" i="14"/>
  <c r="AP870" i="14"/>
  <c r="AO870" i="14"/>
  <c r="AM870" i="14"/>
  <c r="AL870" i="14"/>
  <c r="AK870" i="14"/>
  <c r="AJ870" i="14"/>
  <c r="AI870" i="14"/>
  <c r="AH870" i="14"/>
  <c r="AG870" i="14"/>
  <c r="AF870" i="14"/>
  <c r="AE870" i="14"/>
  <c r="AD870" i="14"/>
  <c r="T870" i="14"/>
  <c r="J870" i="14"/>
  <c r="AN870" i="14" s="1"/>
  <c r="C870" i="14"/>
  <c r="AW869" i="14"/>
  <c r="AV869" i="14"/>
  <c r="AU869" i="14"/>
  <c r="AT869" i="14"/>
  <c r="AS869" i="14"/>
  <c r="AR869" i="14"/>
  <c r="AQ869" i="14"/>
  <c r="AP869" i="14"/>
  <c r="AO869" i="14"/>
  <c r="AM869" i="14"/>
  <c r="AL869" i="14"/>
  <c r="AK869" i="14"/>
  <c r="AJ869" i="14"/>
  <c r="AI869" i="14"/>
  <c r="AH869" i="14"/>
  <c r="AG869" i="14"/>
  <c r="AF869" i="14"/>
  <c r="AE869" i="14"/>
  <c r="T869" i="14"/>
  <c r="AD869" i="14" s="1"/>
  <c r="J869" i="14"/>
  <c r="AN869" i="14" s="1"/>
  <c r="C869" i="14"/>
  <c r="AW868" i="14"/>
  <c r="AV868" i="14"/>
  <c r="AU868" i="14"/>
  <c r="AT868" i="14"/>
  <c r="AS868" i="14"/>
  <c r="AR868" i="14"/>
  <c r="AQ868" i="14"/>
  <c r="AP868" i="14"/>
  <c r="AO868" i="14"/>
  <c r="AM868" i="14"/>
  <c r="AL868" i="14"/>
  <c r="AK868" i="14"/>
  <c r="AJ868" i="14"/>
  <c r="AI868" i="14"/>
  <c r="AH868" i="14"/>
  <c r="AG868" i="14"/>
  <c r="AF868" i="14"/>
  <c r="AE868" i="14"/>
  <c r="AD868" i="14"/>
  <c r="T868" i="14"/>
  <c r="J868" i="14"/>
  <c r="AN868" i="14" s="1"/>
  <c r="C868" i="14"/>
  <c r="AW867" i="14"/>
  <c r="AV867" i="14"/>
  <c r="AU867" i="14"/>
  <c r="AT867" i="14"/>
  <c r="AS867" i="14"/>
  <c r="AR867" i="14"/>
  <c r="AQ867" i="14"/>
  <c r="AP867" i="14"/>
  <c r="AO867" i="14"/>
  <c r="AM867" i="14"/>
  <c r="AL867" i="14"/>
  <c r="AK867" i="14"/>
  <c r="AJ867" i="14"/>
  <c r="AI867" i="14"/>
  <c r="AH867" i="14"/>
  <c r="AG867" i="14"/>
  <c r="AF867" i="14"/>
  <c r="AE867" i="14"/>
  <c r="T867" i="14"/>
  <c r="AD867" i="14" s="1"/>
  <c r="J867" i="14"/>
  <c r="AN867" i="14" s="1"/>
  <c r="C867" i="14"/>
  <c r="AW866" i="14"/>
  <c r="AV866" i="14"/>
  <c r="AU866" i="14"/>
  <c r="AT866" i="14"/>
  <c r="AS866" i="14"/>
  <c r="AR866" i="14"/>
  <c r="AQ866" i="14"/>
  <c r="AP866" i="14"/>
  <c r="AO866" i="14"/>
  <c r="AM866" i="14"/>
  <c r="AL866" i="14"/>
  <c r="AK866" i="14"/>
  <c r="AJ866" i="14"/>
  <c r="AI866" i="14"/>
  <c r="AH866" i="14"/>
  <c r="AG866" i="14"/>
  <c r="AF866" i="14"/>
  <c r="AE866" i="14"/>
  <c r="AD866" i="14"/>
  <c r="T866" i="14"/>
  <c r="J866" i="14"/>
  <c r="AN866" i="14" s="1"/>
  <c r="C866" i="14"/>
  <c r="AW865" i="14"/>
  <c r="AV865" i="14"/>
  <c r="AU865" i="14"/>
  <c r="AT865" i="14"/>
  <c r="AS865" i="14"/>
  <c r="AR865" i="14"/>
  <c r="AQ865" i="14"/>
  <c r="AP865" i="14"/>
  <c r="AO865" i="14"/>
  <c r="AM865" i="14"/>
  <c r="AL865" i="14"/>
  <c r="AK865" i="14"/>
  <c r="AJ865" i="14"/>
  <c r="AI865" i="14"/>
  <c r="AH865" i="14"/>
  <c r="AG865" i="14"/>
  <c r="AF865" i="14"/>
  <c r="AE865" i="14"/>
  <c r="T865" i="14"/>
  <c r="AD865" i="14" s="1"/>
  <c r="J865" i="14"/>
  <c r="C865" i="14"/>
  <c r="AW864" i="14"/>
  <c r="AV864" i="14"/>
  <c r="AU864" i="14"/>
  <c r="AT864" i="14"/>
  <c r="AS864" i="14"/>
  <c r="AR864" i="14"/>
  <c r="AQ864" i="14"/>
  <c r="AP864" i="14"/>
  <c r="AO864" i="14"/>
  <c r="AM864" i="14"/>
  <c r="AL864" i="14"/>
  <c r="AK864" i="14"/>
  <c r="AJ864" i="14"/>
  <c r="AI864" i="14"/>
  <c r="AH864" i="14"/>
  <c r="AG864" i="14"/>
  <c r="AF864" i="14"/>
  <c r="AE864" i="14"/>
  <c r="AD864" i="14"/>
  <c r="T864" i="14"/>
  <c r="J864" i="14"/>
  <c r="AN864" i="14" s="1"/>
  <c r="C864" i="14"/>
  <c r="AW863" i="14"/>
  <c r="AV863" i="14"/>
  <c r="AU863" i="14"/>
  <c r="AT863" i="14"/>
  <c r="AS863" i="14"/>
  <c r="AR863" i="14"/>
  <c r="AQ863" i="14"/>
  <c r="AP863" i="14"/>
  <c r="AO863" i="14"/>
  <c r="AM863" i="14"/>
  <c r="AL863" i="14"/>
  <c r="AK863" i="14"/>
  <c r="AJ863" i="14"/>
  <c r="AI863" i="14"/>
  <c r="AH863" i="14"/>
  <c r="AG863" i="14"/>
  <c r="AF863" i="14"/>
  <c r="AE863" i="14"/>
  <c r="T863" i="14"/>
  <c r="AD863" i="14" s="1"/>
  <c r="J863" i="14"/>
  <c r="C863" i="14"/>
  <c r="AW862" i="14"/>
  <c r="AV862" i="14"/>
  <c r="AU862" i="14"/>
  <c r="AT862" i="14"/>
  <c r="AS862" i="14"/>
  <c r="AR862" i="14"/>
  <c r="AQ862" i="14"/>
  <c r="AP862" i="14"/>
  <c r="AO862" i="14"/>
  <c r="AM862" i="14"/>
  <c r="AL862" i="14"/>
  <c r="AK862" i="14"/>
  <c r="AJ862" i="14"/>
  <c r="AI862" i="14"/>
  <c r="AH862" i="14"/>
  <c r="AG862" i="14"/>
  <c r="AF862" i="14"/>
  <c r="AE862" i="14"/>
  <c r="AD862" i="14"/>
  <c r="T862" i="14"/>
  <c r="J862" i="14"/>
  <c r="AN862" i="14" s="1"/>
  <c r="C862" i="14"/>
  <c r="AW861" i="14"/>
  <c r="AV861" i="14"/>
  <c r="AU861" i="14"/>
  <c r="AT861" i="14"/>
  <c r="AS861" i="14"/>
  <c r="AR861" i="14"/>
  <c r="AQ861" i="14"/>
  <c r="AP861" i="14"/>
  <c r="AO861" i="14"/>
  <c r="AM861" i="14"/>
  <c r="AL861" i="14"/>
  <c r="AK861" i="14"/>
  <c r="AJ861" i="14"/>
  <c r="AI861" i="14"/>
  <c r="AH861" i="14"/>
  <c r="AG861" i="14"/>
  <c r="AF861" i="14"/>
  <c r="AE861" i="14"/>
  <c r="T861" i="14"/>
  <c r="AD861" i="14" s="1"/>
  <c r="J861" i="14"/>
  <c r="AN861" i="14" s="1"/>
  <c r="C861" i="14"/>
  <c r="AW860" i="14"/>
  <c r="AV860" i="14"/>
  <c r="AU860" i="14"/>
  <c r="AT860" i="14"/>
  <c r="AS860" i="14"/>
  <c r="AR860" i="14"/>
  <c r="AQ860" i="14"/>
  <c r="AP860" i="14"/>
  <c r="AO860" i="14"/>
  <c r="AM860" i="14"/>
  <c r="AL860" i="14"/>
  <c r="AK860" i="14"/>
  <c r="AJ860" i="14"/>
  <c r="AI860" i="14"/>
  <c r="AH860" i="14"/>
  <c r="AG860" i="14"/>
  <c r="AF860" i="14"/>
  <c r="AE860" i="14"/>
  <c r="T860" i="14"/>
  <c r="J860" i="14"/>
  <c r="C860" i="14"/>
  <c r="AW859" i="14"/>
  <c r="AV859" i="14"/>
  <c r="AU859" i="14"/>
  <c r="AT859" i="14"/>
  <c r="AS859" i="14"/>
  <c r="AR859" i="14"/>
  <c r="AQ859" i="14"/>
  <c r="AP859" i="14"/>
  <c r="AO859" i="14"/>
  <c r="AM859" i="14"/>
  <c r="AL859" i="14"/>
  <c r="AK859" i="14"/>
  <c r="AJ859" i="14"/>
  <c r="AI859" i="14"/>
  <c r="AH859" i="14"/>
  <c r="AG859" i="14"/>
  <c r="AF859" i="14"/>
  <c r="AE859" i="14"/>
  <c r="T859" i="14"/>
  <c r="AD859" i="14" s="1"/>
  <c r="J859" i="14"/>
  <c r="AN859" i="14" s="1"/>
  <c r="C859" i="14"/>
  <c r="AW858" i="14"/>
  <c r="AV858" i="14"/>
  <c r="AU858" i="14"/>
  <c r="AT858" i="14"/>
  <c r="AS858" i="14"/>
  <c r="AR858" i="14"/>
  <c r="AQ858" i="14"/>
  <c r="AP858" i="14"/>
  <c r="AO858" i="14"/>
  <c r="AM858" i="14"/>
  <c r="AL858" i="14"/>
  <c r="AK858" i="14"/>
  <c r="AJ858" i="14"/>
  <c r="AI858" i="14"/>
  <c r="AH858" i="14"/>
  <c r="AG858" i="14"/>
  <c r="AF858" i="14"/>
  <c r="AE858" i="14"/>
  <c r="AD858" i="14"/>
  <c r="T858" i="14"/>
  <c r="J858" i="14"/>
  <c r="AN858" i="14" s="1"/>
  <c r="C858" i="14"/>
  <c r="AW857" i="14"/>
  <c r="AV857" i="14"/>
  <c r="AU857" i="14"/>
  <c r="AT857" i="14"/>
  <c r="AS857" i="14"/>
  <c r="AR857" i="14"/>
  <c r="AQ857" i="14"/>
  <c r="AP857" i="14"/>
  <c r="AO857" i="14"/>
  <c r="AM857" i="14"/>
  <c r="AL857" i="14"/>
  <c r="AK857" i="14"/>
  <c r="AJ857" i="14"/>
  <c r="AI857" i="14"/>
  <c r="AH857" i="14"/>
  <c r="AG857" i="14"/>
  <c r="AF857" i="14"/>
  <c r="AE857" i="14"/>
  <c r="T857" i="14"/>
  <c r="AD857" i="14" s="1"/>
  <c r="J857" i="14"/>
  <c r="AN857" i="14" s="1"/>
  <c r="C857" i="14"/>
  <c r="AW856" i="14"/>
  <c r="AV856" i="14"/>
  <c r="AU856" i="14"/>
  <c r="AT856" i="14"/>
  <c r="AS856" i="14"/>
  <c r="AR856" i="14"/>
  <c r="AQ856" i="14"/>
  <c r="AP856" i="14"/>
  <c r="AO856" i="14"/>
  <c r="AM856" i="14"/>
  <c r="AL856" i="14"/>
  <c r="AK856" i="14"/>
  <c r="AJ856" i="14"/>
  <c r="AI856" i="14"/>
  <c r="AH856" i="14"/>
  <c r="AG856" i="14"/>
  <c r="AF856" i="14"/>
  <c r="AE856" i="14"/>
  <c r="T856" i="14"/>
  <c r="J856" i="14"/>
  <c r="AD856" i="14" s="1"/>
  <c r="C856" i="14"/>
  <c r="AW855" i="14"/>
  <c r="AV855" i="14"/>
  <c r="AU855" i="14"/>
  <c r="AT855" i="14"/>
  <c r="AS855" i="14"/>
  <c r="AR855" i="14"/>
  <c r="AQ855" i="14"/>
  <c r="AP855" i="14"/>
  <c r="AO855" i="14"/>
  <c r="AM855" i="14"/>
  <c r="AL855" i="14"/>
  <c r="AK855" i="14"/>
  <c r="AJ855" i="14"/>
  <c r="AI855" i="14"/>
  <c r="AH855" i="14"/>
  <c r="AG855" i="14"/>
  <c r="AF855" i="14"/>
  <c r="AE855" i="14"/>
  <c r="T855" i="14"/>
  <c r="AD855" i="14" s="1"/>
  <c r="J855" i="14"/>
  <c r="AN855" i="14" s="1"/>
  <c r="C855" i="14"/>
  <c r="AW854" i="14"/>
  <c r="AV854" i="14"/>
  <c r="AU854" i="14"/>
  <c r="AT854" i="14"/>
  <c r="AS854" i="14"/>
  <c r="AR854" i="14"/>
  <c r="AQ854" i="14"/>
  <c r="AP854" i="14"/>
  <c r="AO854" i="14"/>
  <c r="AM854" i="14"/>
  <c r="AL854" i="14"/>
  <c r="AK854" i="14"/>
  <c r="AJ854" i="14"/>
  <c r="AI854" i="14"/>
  <c r="AH854" i="14"/>
  <c r="AG854" i="14"/>
  <c r="AF854" i="14"/>
  <c r="AE854" i="14"/>
  <c r="AD854" i="14"/>
  <c r="T854" i="14"/>
  <c r="J854" i="14"/>
  <c r="AN854" i="14" s="1"/>
  <c r="C854" i="14"/>
  <c r="AW853" i="14"/>
  <c r="AV853" i="14"/>
  <c r="AU853" i="14"/>
  <c r="AT853" i="14"/>
  <c r="AS853" i="14"/>
  <c r="AR853" i="14"/>
  <c r="AQ853" i="14"/>
  <c r="AP853" i="14"/>
  <c r="AO853" i="14"/>
  <c r="AM853" i="14"/>
  <c r="AL853" i="14"/>
  <c r="AK853" i="14"/>
  <c r="AJ853" i="14"/>
  <c r="AI853" i="14"/>
  <c r="AH853" i="14"/>
  <c r="AG853" i="14"/>
  <c r="AF853" i="14"/>
  <c r="AE853" i="14"/>
  <c r="T853" i="14"/>
  <c r="AD853" i="14" s="1"/>
  <c r="J853" i="14"/>
  <c r="AN853" i="14" s="1"/>
  <c r="C853" i="14"/>
  <c r="AW852" i="14"/>
  <c r="AV852" i="14"/>
  <c r="AU852" i="14"/>
  <c r="AT852" i="14"/>
  <c r="AS852" i="14"/>
  <c r="AR852" i="14"/>
  <c r="AQ852" i="14"/>
  <c r="AP852" i="14"/>
  <c r="AO852" i="14"/>
  <c r="AM852" i="14"/>
  <c r="AL852" i="14"/>
  <c r="AK852" i="14"/>
  <c r="AJ852" i="14"/>
  <c r="AI852" i="14"/>
  <c r="AH852" i="14"/>
  <c r="AG852" i="14"/>
  <c r="AF852" i="14"/>
  <c r="AE852" i="14"/>
  <c r="T852" i="14"/>
  <c r="J852" i="14"/>
  <c r="C852" i="14"/>
  <c r="AW851" i="14"/>
  <c r="AV851" i="14"/>
  <c r="AU851" i="14"/>
  <c r="AT851" i="14"/>
  <c r="AS851" i="14"/>
  <c r="AR851" i="14"/>
  <c r="AQ851" i="14"/>
  <c r="AP851" i="14"/>
  <c r="AO851" i="14"/>
  <c r="AM851" i="14"/>
  <c r="AL851" i="14"/>
  <c r="AK851" i="14"/>
  <c r="AJ851" i="14"/>
  <c r="AI851" i="14"/>
  <c r="AH851" i="14"/>
  <c r="AG851" i="14"/>
  <c r="AF851" i="14"/>
  <c r="AE851" i="14"/>
  <c r="T851" i="14"/>
  <c r="AD851" i="14" s="1"/>
  <c r="J851" i="14"/>
  <c r="AN851" i="14" s="1"/>
  <c r="C851" i="14"/>
  <c r="AW850" i="14"/>
  <c r="AV850" i="14"/>
  <c r="AU850" i="14"/>
  <c r="AT850" i="14"/>
  <c r="AS850" i="14"/>
  <c r="AR850" i="14"/>
  <c r="AQ850" i="14"/>
  <c r="AP850" i="14"/>
  <c r="AO850" i="14"/>
  <c r="AM850" i="14"/>
  <c r="AL850" i="14"/>
  <c r="AK850" i="14"/>
  <c r="AJ850" i="14"/>
  <c r="AI850" i="14"/>
  <c r="AH850" i="14"/>
  <c r="AG850" i="14"/>
  <c r="AF850" i="14"/>
  <c r="AE850" i="14"/>
  <c r="AD850" i="14"/>
  <c r="T850" i="14"/>
  <c r="J850" i="14"/>
  <c r="AN850" i="14" s="1"/>
  <c r="C850" i="14"/>
  <c r="AW849" i="14"/>
  <c r="AV849" i="14"/>
  <c r="AU849" i="14"/>
  <c r="AT849" i="14"/>
  <c r="AS849" i="14"/>
  <c r="AR849" i="14"/>
  <c r="AQ849" i="14"/>
  <c r="AP849" i="14"/>
  <c r="AO849" i="14"/>
  <c r="AM849" i="14"/>
  <c r="AL849" i="14"/>
  <c r="AK849" i="14"/>
  <c r="AJ849" i="14"/>
  <c r="AI849" i="14"/>
  <c r="AH849" i="14"/>
  <c r="AG849" i="14"/>
  <c r="AF849" i="14"/>
  <c r="AE849" i="14"/>
  <c r="T849" i="14"/>
  <c r="AD849" i="14" s="1"/>
  <c r="J849" i="14"/>
  <c r="AN849" i="14" s="1"/>
  <c r="C849" i="14"/>
  <c r="AW848" i="14"/>
  <c r="AV848" i="14"/>
  <c r="AU848" i="14"/>
  <c r="AT848" i="14"/>
  <c r="AS848" i="14"/>
  <c r="AR848" i="14"/>
  <c r="AQ848" i="14"/>
  <c r="AP848" i="14"/>
  <c r="AO848" i="14"/>
  <c r="AM848" i="14"/>
  <c r="AL848" i="14"/>
  <c r="AK848" i="14"/>
  <c r="AJ848" i="14"/>
  <c r="AI848" i="14"/>
  <c r="AH848" i="14"/>
  <c r="AG848" i="14"/>
  <c r="AF848" i="14"/>
  <c r="AE848" i="14"/>
  <c r="T848" i="14"/>
  <c r="J848" i="14"/>
  <c r="AD848" i="14" s="1"/>
  <c r="C848" i="14"/>
  <c r="AW847" i="14"/>
  <c r="AV847" i="14"/>
  <c r="AU847" i="14"/>
  <c r="AT847" i="14"/>
  <c r="AS847" i="14"/>
  <c r="AR847" i="14"/>
  <c r="AQ847" i="14"/>
  <c r="AP847" i="14"/>
  <c r="AO847" i="14"/>
  <c r="AM847" i="14"/>
  <c r="AL847" i="14"/>
  <c r="AK847" i="14"/>
  <c r="AJ847" i="14"/>
  <c r="AI847" i="14"/>
  <c r="AH847" i="14"/>
  <c r="AG847" i="14"/>
  <c r="AF847" i="14"/>
  <c r="AE847" i="14"/>
  <c r="T847" i="14"/>
  <c r="AD847" i="14" s="1"/>
  <c r="J847" i="14"/>
  <c r="AN847" i="14" s="1"/>
  <c r="C847" i="14"/>
  <c r="AW846" i="14"/>
  <c r="AV846" i="14"/>
  <c r="AU846" i="14"/>
  <c r="AT846" i="14"/>
  <c r="AS846" i="14"/>
  <c r="AR846" i="14"/>
  <c r="AQ846" i="14"/>
  <c r="AP846" i="14"/>
  <c r="AO846" i="14"/>
  <c r="AM846" i="14"/>
  <c r="AL846" i="14"/>
  <c r="AK846" i="14"/>
  <c r="AJ846" i="14"/>
  <c r="AI846" i="14"/>
  <c r="AH846" i="14"/>
  <c r="AG846" i="14"/>
  <c r="AF846" i="14"/>
  <c r="AE846" i="14"/>
  <c r="AD846" i="14"/>
  <c r="T846" i="14"/>
  <c r="J846" i="14"/>
  <c r="AN846" i="14" s="1"/>
  <c r="C846" i="14"/>
  <c r="AW845" i="14"/>
  <c r="AV845" i="14"/>
  <c r="AU845" i="14"/>
  <c r="AT845" i="14"/>
  <c r="AS845" i="14"/>
  <c r="AR845" i="14"/>
  <c r="AQ845" i="14"/>
  <c r="AP845" i="14"/>
  <c r="AO845" i="14"/>
  <c r="AM845" i="14"/>
  <c r="AL845" i="14"/>
  <c r="AK845" i="14"/>
  <c r="AJ845" i="14"/>
  <c r="AI845" i="14"/>
  <c r="AH845" i="14"/>
  <c r="AG845" i="14"/>
  <c r="AF845" i="14"/>
  <c r="AE845" i="14"/>
  <c r="T845" i="14"/>
  <c r="AD845" i="14" s="1"/>
  <c r="J845" i="14"/>
  <c r="AN845" i="14" s="1"/>
  <c r="C845" i="14"/>
  <c r="AW844" i="14"/>
  <c r="AV844" i="14"/>
  <c r="AU844" i="14"/>
  <c r="AT844" i="14"/>
  <c r="AS844" i="14"/>
  <c r="AR844" i="14"/>
  <c r="AQ844" i="14"/>
  <c r="AP844" i="14"/>
  <c r="AO844" i="14"/>
  <c r="AM844" i="14"/>
  <c r="AL844" i="14"/>
  <c r="AK844" i="14"/>
  <c r="AJ844" i="14"/>
  <c r="AI844" i="14"/>
  <c r="AH844" i="14"/>
  <c r="AG844" i="14"/>
  <c r="AF844" i="14"/>
  <c r="AE844" i="14"/>
  <c r="T844" i="14"/>
  <c r="J844" i="14"/>
  <c r="C844" i="14"/>
  <c r="AW843" i="14"/>
  <c r="AV843" i="14"/>
  <c r="AU843" i="14"/>
  <c r="AT843" i="14"/>
  <c r="AS843" i="14"/>
  <c r="AR843" i="14"/>
  <c r="AQ843" i="14"/>
  <c r="AP843" i="14"/>
  <c r="AO843" i="14"/>
  <c r="AM843" i="14"/>
  <c r="AL843" i="14"/>
  <c r="AK843" i="14"/>
  <c r="AJ843" i="14"/>
  <c r="AI843" i="14"/>
  <c r="AH843" i="14"/>
  <c r="AG843" i="14"/>
  <c r="AF843" i="14"/>
  <c r="AE843" i="14"/>
  <c r="T843" i="14"/>
  <c r="AD843" i="14" s="1"/>
  <c r="J843" i="14"/>
  <c r="AN843" i="14" s="1"/>
  <c r="C843" i="14"/>
  <c r="AW842" i="14"/>
  <c r="AV842" i="14"/>
  <c r="AU842" i="14"/>
  <c r="AT842" i="14"/>
  <c r="AS842" i="14"/>
  <c r="AR842" i="14"/>
  <c r="AQ842" i="14"/>
  <c r="AP842" i="14"/>
  <c r="AO842" i="14"/>
  <c r="AM842" i="14"/>
  <c r="AL842" i="14"/>
  <c r="AK842" i="14"/>
  <c r="AJ842" i="14"/>
  <c r="AI842" i="14"/>
  <c r="AH842" i="14"/>
  <c r="AG842" i="14"/>
  <c r="AF842" i="14"/>
  <c r="AE842" i="14"/>
  <c r="AD842" i="14"/>
  <c r="T842" i="14"/>
  <c r="J842" i="14"/>
  <c r="AN842" i="14" s="1"/>
  <c r="C842" i="14"/>
  <c r="AW841" i="14"/>
  <c r="AV841" i="14"/>
  <c r="AU841" i="14"/>
  <c r="AT841" i="14"/>
  <c r="AS841" i="14"/>
  <c r="AR841" i="14"/>
  <c r="AQ841" i="14"/>
  <c r="AP841" i="14"/>
  <c r="AO841" i="14"/>
  <c r="AM841" i="14"/>
  <c r="AL841" i="14"/>
  <c r="AK841" i="14"/>
  <c r="AJ841" i="14"/>
  <c r="AI841" i="14"/>
  <c r="AH841" i="14"/>
  <c r="AG841" i="14"/>
  <c r="AF841" i="14"/>
  <c r="AE841" i="14"/>
  <c r="T841" i="14"/>
  <c r="AD841" i="14" s="1"/>
  <c r="J841" i="14"/>
  <c r="AN841" i="14" s="1"/>
  <c r="C841" i="14"/>
  <c r="AW840" i="14"/>
  <c r="AV840" i="14"/>
  <c r="AU840" i="14"/>
  <c r="AT840" i="14"/>
  <c r="AS840" i="14"/>
  <c r="AR840" i="14"/>
  <c r="AQ840" i="14"/>
  <c r="AP840" i="14"/>
  <c r="AO840" i="14"/>
  <c r="AM840" i="14"/>
  <c r="AL840" i="14"/>
  <c r="AK840" i="14"/>
  <c r="AJ840" i="14"/>
  <c r="AI840" i="14"/>
  <c r="AH840" i="14"/>
  <c r="AG840" i="14"/>
  <c r="AF840" i="14"/>
  <c r="AE840" i="14"/>
  <c r="T840" i="14"/>
  <c r="J840" i="14"/>
  <c r="AD840" i="14" s="1"/>
  <c r="C840" i="14"/>
  <c r="AW839" i="14"/>
  <c r="AV839" i="14"/>
  <c r="AU839" i="14"/>
  <c r="AT839" i="14"/>
  <c r="AS839" i="14"/>
  <c r="AR839" i="14"/>
  <c r="AQ839" i="14"/>
  <c r="AP839" i="14"/>
  <c r="AO839" i="14"/>
  <c r="AM839" i="14"/>
  <c r="AL839" i="14"/>
  <c r="AK839" i="14"/>
  <c r="AJ839" i="14"/>
  <c r="AI839" i="14"/>
  <c r="AH839" i="14"/>
  <c r="AG839" i="14"/>
  <c r="AF839" i="14"/>
  <c r="AE839" i="14"/>
  <c r="T839" i="14"/>
  <c r="AD839" i="14" s="1"/>
  <c r="J839" i="14"/>
  <c r="AN839" i="14" s="1"/>
  <c r="C839" i="14"/>
  <c r="AW838" i="14"/>
  <c r="AV838" i="14"/>
  <c r="AU838" i="14"/>
  <c r="AT838" i="14"/>
  <c r="AS838" i="14"/>
  <c r="AR838" i="14"/>
  <c r="AQ838" i="14"/>
  <c r="AP838" i="14"/>
  <c r="AO838" i="14"/>
  <c r="AM838" i="14"/>
  <c r="AL838" i="14"/>
  <c r="AK838" i="14"/>
  <c r="AJ838" i="14"/>
  <c r="AI838" i="14"/>
  <c r="AH838" i="14"/>
  <c r="AG838" i="14"/>
  <c r="AF838" i="14"/>
  <c r="AE838" i="14"/>
  <c r="AD838" i="14"/>
  <c r="T838" i="14"/>
  <c r="J838" i="14"/>
  <c r="AN838" i="14" s="1"/>
  <c r="C838" i="14"/>
  <c r="AW837" i="14"/>
  <c r="AV837" i="14"/>
  <c r="AU837" i="14"/>
  <c r="AT837" i="14"/>
  <c r="AS837" i="14"/>
  <c r="AR837" i="14"/>
  <c r="AQ837" i="14"/>
  <c r="AP837" i="14"/>
  <c r="AO837" i="14"/>
  <c r="AM837" i="14"/>
  <c r="AL837" i="14"/>
  <c r="AK837" i="14"/>
  <c r="AJ837" i="14"/>
  <c r="AI837" i="14"/>
  <c r="AH837" i="14"/>
  <c r="AG837" i="14"/>
  <c r="AF837" i="14"/>
  <c r="AE837" i="14"/>
  <c r="T837" i="14"/>
  <c r="AD837" i="14" s="1"/>
  <c r="J837" i="14"/>
  <c r="AN837" i="14" s="1"/>
  <c r="C837" i="14"/>
  <c r="AW836" i="14"/>
  <c r="AV836" i="14"/>
  <c r="AU836" i="14"/>
  <c r="AT836" i="14"/>
  <c r="AS836" i="14"/>
  <c r="AR836" i="14"/>
  <c r="AQ836" i="14"/>
  <c r="AP836" i="14"/>
  <c r="AO836" i="14"/>
  <c r="AM836" i="14"/>
  <c r="AL836" i="14"/>
  <c r="AK836" i="14"/>
  <c r="AJ836" i="14"/>
  <c r="AI836" i="14"/>
  <c r="AH836" i="14"/>
  <c r="AG836" i="14"/>
  <c r="AF836" i="14"/>
  <c r="AE836" i="14"/>
  <c r="T836" i="14"/>
  <c r="J836" i="14"/>
  <c r="C836" i="14"/>
  <c r="AW835" i="14"/>
  <c r="AV835" i="14"/>
  <c r="AU835" i="14"/>
  <c r="AT835" i="14"/>
  <c r="AS835" i="14"/>
  <c r="AR835" i="14"/>
  <c r="AQ835" i="14"/>
  <c r="AP835" i="14"/>
  <c r="AO835" i="14"/>
  <c r="AM835" i="14"/>
  <c r="AL835" i="14"/>
  <c r="AK835" i="14"/>
  <c r="AJ835" i="14"/>
  <c r="AI835" i="14"/>
  <c r="AH835" i="14"/>
  <c r="AG835" i="14"/>
  <c r="AF835" i="14"/>
  <c r="AE835" i="14"/>
  <c r="T835" i="14"/>
  <c r="AD835" i="14" s="1"/>
  <c r="J835" i="14"/>
  <c r="AN835" i="14" s="1"/>
  <c r="C835" i="14"/>
  <c r="AU834" i="14"/>
  <c r="AT834" i="14"/>
  <c r="AL834" i="14"/>
  <c r="AC834" i="14"/>
  <c r="AB834" i="14"/>
  <c r="AA834" i="14"/>
  <c r="AK834" i="14" s="1"/>
  <c r="Z834" i="14"/>
  <c r="Y834" i="14"/>
  <c r="X834" i="14"/>
  <c r="W834" i="14"/>
  <c r="AG834" i="14" s="1"/>
  <c r="V834" i="14"/>
  <c r="U834" i="14"/>
  <c r="S834" i="14"/>
  <c r="AW834" i="14" s="1"/>
  <c r="R834" i="14"/>
  <c r="Q834" i="14"/>
  <c r="P834" i="14"/>
  <c r="O834" i="14"/>
  <c r="AS834" i="14" s="1"/>
  <c r="N834" i="14"/>
  <c r="M834" i="14"/>
  <c r="L834" i="14"/>
  <c r="K834" i="14"/>
  <c r="AO834" i="14" s="1"/>
  <c r="J834" i="14"/>
  <c r="I834" i="14"/>
  <c r="H834" i="14"/>
  <c r="G834" i="14"/>
  <c r="F834" i="14"/>
  <c r="F832" i="14" s="1"/>
  <c r="E834" i="14"/>
  <c r="D834" i="14"/>
  <c r="AO833" i="14"/>
  <c r="AC833" i="14"/>
  <c r="AB833" i="14"/>
  <c r="AA833" i="14"/>
  <c r="AA832" i="14" s="1"/>
  <c r="Z833" i="14"/>
  <c r="AJ833" i="14" s="1"/>
  <c r="Y833" i="14"/>
  <c r="X833" i="14"/>
  <c r="W833" i="14"/>
  <c r="W832" i="14" s="1"/>
  <c r="V833" i="14"/>
  <c r="AF833" i="14" s="1"/>
  <c r="U833" i="14"/>
  <c r="S833" i="14"/>
  <c r="S832" i="14" s="1"/>
  <c r="R833" i="14"/>
  <c r="AV833" i="14" s="1"/>
  <c r="Q833" i="14"/>
  <c r="P833" i="14"/>
  <c r="O833" i="14"/>
  <c r="O832" i="14" s="1"/>
  <c r="N833" i="14"/>
  <c r="AR833" i="14" s="1"/>
  <c r="M833" i="14"/>
  <c r="L833" i="14"/>
  <c r="K833" i="14"/>
  <c r="K832" i="14" s="1"/>
  <c r="I833" i="14"/>
  <c r="I832" i="14" s="1"/>
  <c r="H833" i="14"/>
  <c r="G833" i="14"/>
  <c r="G832" i="14" s="1"/>
  <c r="F833" i="14"/>
  <c r="E833" i="14"/>
  <c r="D833" i="14"/>
  <c r="AB832" i="14"/>
  <c r="X832" i="14"/>
  <c r="P832" i="14"/>
  <c r="L832" i="14"/>
  <c r="H832" i="14"/>
  <c r="D832" i="14"/>
  <c r="AL831" i="14"/>
  <c r="AK831" i="14"/>
  <c r="AJ831" i="14"/>
  <c r="AI831" i="14"/>
  <c r="AW830" i="14"/>
  <c r="AV830" i="14"/>
  <c r="AU830" i="14"/>
  <c r="AT830" i="14"/>
  <c r="AS830" i="14"/>
  <c r="AR830" i="14"/>
  <c r="AQ830" i="14"/>
  <c r="AP830" i="14"/>
  <c r="AO830" i="14"/>
  <c r="AM830" i="14"/>
  <c r="AL830" i="14"/>
  <c r="AK830" i="14"/>
  <c r="AJ830" i="14"/>
  <c r="AI830" i="14"/>
  <c r="AH830" i="14"/>
  <c r="AG830" i="14"/>
  <c r="AF830" i="14"/>
  <c r="AE830" i="14"/>
  <c r="T830" i="14"/>
  <c r="AD830" i="14" s="1"/>
  <c r="J830" i="14"/>
  <c r="AN830" i="14" s="1"/>
  <c r="C830" i="14"/>
  <c r="AW829" i="14"/>
  <c r="AV829" i="14"/>
  <c r="AU829" i="14"/>
  <c r="AT829" i="14"/>
  <c r="AS829" i="14"/>
  <c r="AR829" i="14"/>
  <c r="AQ829" i="14"/>
  <c r="AP829" i="14"/>
  <c r="AO829" i="14"/>
  <c r="AM829" i="14"/>
  <c r="AL829" i="14"/>
  <c r="AK829" i="14"/>
  <c r="AJ829" i="14"/>
  <c r="AI829" i="14"/>
  <c r="AH829" i="14"/>
  <c r="AG829" i="14"/>
  <c r="AF829" i="14"/>
  <c r="AE829" i="14"/>
  <c r="AD829" i="14"/>
  <c r="T829" i="14"/>
  <c r="J829" i="14"/>
  <c r="AN829" i="14" s="1"/>
  <c r="C829" i="14"/>
  <c r="AW828" i="14"/>
  <c r="AV828" i="14"/>
  <c r="AU828" i="14"/>
  <c r="AT828" i="14"/>
  <c r="AS828" i="14"/>
  <c r="AR828" i="14"/>
  <c r="AQ828" i="14"/>
  <c r="AP828" i="14"/>
  <c r="AO828" i="14"/>
  <c r="AM828" i="14"/>
  <c r="AL828" i="14"/>
  <c r="AK828" i="14"/>
  <c r="AJ828" i="14"/>
  <c r="AI828" i="14"/>
  <c r="AH828" i="14"/>
  <c r="AG828" i="14"/>
  <c r="AF828" i="14"/>
  <c r="AE828" i="14"/>
  <c r="T828" i="14"/>
  <c r="AD828" i="14" s="1"/>
  <c r="J828" i="14"/>
  <c r="C828" i="14"/>
  <c r="AW827" i="14"/>
  <c r="AV827" i="14"/>
  <c r="AU827" i="14"/>
  <c r="AT827" i="14"/>
  <c r="AS827" i="14"/>
  <c r="AR827" i="14"/>
  <c r="AQ827" i="14"/>
  <c r="AP827" i="14"/>
  <c r="AO827" i="14"/>
  <c r="AN827" i="14"/>
  <c r="AM827" i="14"/>
  <c r="AL827" i="14"/>
  <c r="AK827" i="14"/>
  <c r="AJ827" i="14"/>
  <c r="AI827" i="14"/>
  <c r="AH827" i="14"/>
  <c r="AG827" i="14"/>
  <c r="AF827" i="14"/>
  <c r="AE827" i="14"/>
  <c r="T827" i="14"/>
  <c r="J827" i="14"/>
  <c r="AD827" i="14" s="1"/>
  <c r="C827" i="14"/>
  <c r="AW826" i="14"/>
  <c r="AV826" i="14"/>
  <c r="AU826" i="14"/>
  <c r="AT826" i="14"/>
  <c r="AS826" i="14"/>
  <c r="AR826" i="14"/>
  <c r="AQ826" i="14"/>
  <c r="AP826" i="14"/>
  <c r="AO826" i="14"/>
  <c r="AM826" i="14"/>
  <c r="AL826" i="14"/>
  <c r="AK826" i="14"/>
  <c r="AJ826" i="14"/>
  <c r="AI826" i="14"/>
  <c r="AH826" i="14"/>
  <c r="AG826" i="14"/>
  <c r="AF826" i="14"/>
  <c r="AE826" i="14"/>
  <c r="T826" i="14"/>
  <c r="AD826" i="14" s="1"/>
  <c r="J826" i="14"/>
  <c r="AN826" i="14" s="1"/>
  <c r="C826" i="14"/>
  <c r="AW825" i="14"/>
  <c r="AV825" i="14"/>
  <c r="AU825" i="14"/>
  <c r="AT825" i="14"/>
  <c r="AS825" i="14"/>
  <c r="AR825" i="14"/>
  <c r="AQ825" i="14"/>
  <c r="AP825" i="14"/>
  <c r="AO825" i="14"/>
  <c r="AM825" i="14"/>
  <c r="AL825" i="14"/>
  <c r="AK825" i="14"/>
  <c r="AJ825" i="14"/>
  <c r="AI825" i="14"/>
  <c r="AH825" i="14"/>
  <c r="AG825" i="14"/>
  <c r="AF825" i="14"/>
  <c r="AE825" i="14"/>
  <c r="AD825" i="14"/>
  <c r="T825" i="14"/>
  <c r="J825" i="14"/>
  <c r="AN825" i="14" s="1"/>
  <c r="C825" i="14"/>
  <c r="AW824" i="14"/>
  <c r="AV824" i="14"/>
  <c r="AU824" i="14"/>
  <c r="AT824" i="14"/>
  <c r="AS824" i="14"/>
  <c r="AR824" i="14"/>
  <c r="AQ824" i="14"/>
  <c r="AP824" i="14"/>
  <c r="AO824" i="14"/>
  <c r="AM824" i="14"/>
  <c r="AL824" i="14"/>
  <c r="AK824" i="14"/>
  <c r="AJ824" i="14"/>
  <c r="AI824" i="14"/>
  <c r="AH824" i="14"/>
  <c r="AG824" i="14"/>
  <c r="AF824" i="14"/>
  <c r="AE824" i="14"/>
  <c r="T824" i="14"/>
  <c r="AD824" i="14" s="1"/>
  <c r="J824" i="14"/>
  <c r="C824" i="14"/>
  <c r="AW823" i="14"/>
  <c r="AV823" i="14"/>
  <c r="AU823" i="14"/>
  <c r="AT823" i="14"/>
  <c r="AS823" i="14"/>
  <c r="AR823" i="14"/>
  <c r="AQ823" i="14"/>
  <c r="AP823" i="14"/>
  <c r="AO823" i="14"/>
  <c r="AN823" i="14"/>
  <c r="AM823" i="14"/>
  <c r="AL823" i="14"/>
  <c r="AK823" i="14"/>
  <c r="AJ823" i="14"/>
  <c r="AI823" i="14"/>
  <c r="AH823" i="14"/>
  <c r="AG823" i="14"/>
  <c r="AF823" i="14"/>
  <c r="AE823" i="14"/>
  <c r="T823" i="14"/>
  <c r="J823" i="14"/>
  <c r="AD823" i="14" s="1"/>
  <c r="C823" i="14"/>
  <c r="AW822" i="14"/>
  <c r="AV822" i="14"/>
  <c r="AU822" i="14"/>
  <c r="AT822" i="14"/>
  <c r="AS822" i="14"/>
  <c r="AR822" i="14"/>
  <c r="AQ822" i="14"/>
  <c r="AP822" i="14"/>
  <c r="AO822" i="14"/>
  <c r="AM822" i="14"/>
  <c r="AL822" i="14"/>
  <c r="AK822" i="14"/>
  <c r="AJ822" i="14"/>
  <c r="AI822" i="14"/>
  <c r="AH822" i="14"/>
  <c r="AG822" i="14"/>
  <c r="AF822" i="14"/>
  <c r="AE822" i="14"/>
  <c r="T822" i="14"/>
  <c r="AD822" i="14" s="1"/>
  <c r="J822" i="14"/>
  <c r="AN822" i="14" s="1"/>
  <c r="C822" i="14"/>
  <c r="AW821" i="14"/>
  <c r="AV821" i="14"/>
  <c r="AU821" i="14"/>
  <c r="AT821" i="14"/>
  <c r="AS821" i="14"/>
  <c r="AR821" i="14"/>
  <c r="AQ821" i="14"/>
  <c r="AP821" i="14"/>
  <c r="AO821" i="14"/>
  <c r="AM821" i="14"/>
  <c r="AL821" i="14"/>
  <c r="AK821" i="14"/>
  <c r="AJ821" i="14"/>
  <c r="AI821" i="14"/>
  <c r="AH821" i="14"/>
  <c r="AG821" i="14"/>
  <c r="AF821" i="14"/>
  <c r="AE821" i="14"/>
  <c r="AD821" i="14"/>
  <c r="T821" i="14"/>
  <c r="J821" i="14"/>
  <c r="AN821" i="14" s="1"/>
  <c r="C821" i="14"/>
  <c r="AW820" i="14"/>
  <c r="AV820" i="14"/>
  <c r="AU820" i="14"/>
  <c r="AT820" i="14"/>
  <c r="AS820" i="14"/>
  <c r="AR820" i="14"/>
  <c r="AQ820" i="14"/>
  <c r="AP820" i="14"/>
  <c r="AO820" i="14"/>
  <c r="AM820" i="14"/>
  <c r="AL820" i="14"/>
  <c r="AK820" i="14"/>
  <c r="AJ820" i="14"/>
  <c r="AI820" i="14"/>
  <c r="AH820" i="14"/>
  <c r="AG820" i="14"/>
  <c r="AF820" i="14"/>
  <c r="AE820" i="14"/>
  <c r="T820" i="14"/>
  <c r="AD820" i="14" s="1"/>
  <c r="J820" i="14"/>
  <c r="C820" i="14"/>
  <c r="AW819" i="14"/>
  <c r="AV819" i="14"/>
  <c r="AU819" i="14"/>
  <c r="AT819" i="14"/>
  <c r="AS819" i="14"/>
  <c r="AR819" i="14"/>
  <c r="AQ819" i="14"/>
  <c r="AP819" i="14"/>
  <c r="AO819" i="14"/>
  <c r="AN819" i="14"/>
  <c r="AM819" i="14"/>
  <c r="AL819" i="14"/>
  <c r="AK819" i="14"/>
  <c r="AJ819" i="14"/>
  <c r="AI819" i="14"/>
  <c r="AH819" i="14"/>
  <c r="AG819" i="14"/>
  <c r="AF819" i="14"/>
  <c r="AE819" i="14"/>
  <c r="T819" i="14"/>
  <c r="J819" i="14"/>
  <c r="AD819" i="14" s="1"/>
  <c r="C819" i="14"/>
  <c r="AW818" i="14"/>
  <c r="AV818" i="14"/>
  <c r="AU818" i="14"/>
  <c r="AT818" i="14"/>
  <c r="AS818" i="14"/>
  <c r="AR818" i="14"/>
  <c r="AQ818" i="14"/>
  <c r="AP818" i="14"/>
  <c r="AO818" i="14"/>
  <c r="AM818" i="14"/>
  <c r="AL818" i="14"/>
  <c r="AK818" i="14"/>
  <c r="AJ818" i="14"/>
  <c r="AI818" i="14"/>
  <c r="AH818" i="14"/>
  <c r="AG818" i="14"/>
  <c r="AF818" i="14"/>
  <c r="AE818" i="14"/>
  <c r="T818" i="14"/>
  <c r="AD818" i="14" s="1"/>
  <c r="J818" i="14"/>
  <c r="AN818" i="14" s="1"/>
  <c r="C818" i="14"/>
  <c r="AW817" i="14"/>
  <c r="AV817" i="14"/>
  <c r="AU817" i="14"/>
  <c r="AT817" i="14"/>
  <c r="AS817" i="14"/>
  <c r="AR817" i="14"/>
  <c r="AQ817" i="14"/>
  <c r="AP817" i="14"/>
  <c r="AO817" i="14"/>
  <c r="AM817" i="14"/>
  <c r="AL817" i="14"/>
  <c r="AK817" i="14"/>
  <c r="AJ817" i="14"/>
  <c r="AI817" i="14"/>
  <c r="AH817" i="14"/>
  <c r="AG817" i="14"/>
  <c r="AF817" i="14"/>
  <c r="AE817" i="14"/>
  <c r="AD817" i="14"/>
  <c r="T817" i="14"/>
  <c r="J817" i="14"/>
  <c r="AN817" i="14" s="1"/>
  <c r="C817" i="14"/>
  <c r="AW816" i="14"/>
  <c r="AV816" i="14"/>
  <c r="AU816" i="14"/>
  <c r="AT816" i="14"/>
  <c r="AS816" i="14"/>
  <c r="AR816" i="14"/>
  <c r="AQ816" i="14"/>
  <c r="AP816" i="14"/>
  <c r="AO816" i="14"/>
  <c r="AM816" i="14"/>
  <c r="AL816" i="14"/>
  <c r="AK816" i="14"/>
  <c r="AJ816" i="14"/>
  <c r="AI816" i="14"/>
  <c r="AH816" i="14"/>
  <c r="AG816" i="14"/>
  <c r="AF816" i="14"/>
  <c r="AE816" i="14"/>
  <c r="T816" i="14"/>
  <c r="AD816" i="14" s="1"/>
  <c r="J816" i="14"/>
  <c r="C816" i="14"/>
  <c r="AW815" i="14"/>
  <c r="AV815" i="14"/>
  <c r="AU815" i="14"/>
  <c r="AT815" i="14"/>
  <c r="AS815" i="14"/>
  <c r="AR815" i="14"/>
  <c r="AQ815" i="14"/>
  <c r="AP815" i="14"/>
  <c r="AO815" i="14"/>
  <c r="AN815" i="14"/>
  <c r="AM815" i="14"/>
  <c r="AL815" i="14"/>
  <c r="AK815" i="14"/>
  <c r="AJ815" i="14"/>
  <c r="AI815" i="14"/>
  <c r="AH815" i="14"/>
  <c r="AG815" i="14"/>
  <c r="AF815" i="14"/>
  <c r="AE815" i="14"/>
  <c r="T815" i="14"/>
  <c r="J815" i="14"/>
  <c r="AD815" i="14" s="1"/>
  <c r="C815" i="14"/>
  <c r="AW814" i="14"/>
  <c r="AV814" i="14"/>
  <c r="AU814" i="14"/>
  <c r="AT814" i="14"/>
  <c r="AS814" i="14"/>
  <c r="AR814" i="14"/>
  <c r="AQ814" i="14"/>
  <c r="AP814" i="14"/>
  <c r="AO814" i="14"/>
  <c r="AM814" i="14"/>
  <c r="AL814" i="14"/>
  <c r="AK814" i="14"/>
  <c r="AJ814" i="14"/>
  <c r="AI814" i="14"/>
  <c r="AH814" i="14"/>
  <c r="AG814" i="14"/>
  <c r="AF814" i="14"/>
  <c r="AE814" i="14"/>
  <c r="T814" i="14"/>
  <c r="AD814" i="14" s="1"/>
  <c r="J814" i="14"/>
  <c r="AN814" i="14" s="1"/>
  <c r="C814" i="14"/>
  <c r="AW813" i="14"/>
  <c r="AV813" i="14"/>
  <c r="AU813" i="14"/>
  <c r="AT813" i="14"/>
  <c r="AS813" i="14"/>
  <c r="AR813" i="14"/>
  <c r="AQ813" i="14"/>
  <c r="AP813" i="14"/>
  <c r="AO813" i="14"/>
  <c r="AM813" i="14"/>
  <c r="AL813" i="14"/>
  <c r="AK813" i="14"/>
  <c r="AJ813" i="14"/>
  <c r="AI813" i="14"/>
  <c r="AH813" i="14"/>
  <c r="AG813" i="14"/>
  <c r="AF813" i="14"/>
  <c r="AE813" i="14"/>
  <c r="AD813" i="14"/>
  <c r="T813" i="14"/>
  <c r="J813" i="14"/>
  <c r="AN813" i="14" s="1"/>
  <c r="C813" i="14"/>
  <c r="AW812" i="14"/>
  <c r="AV812" i="14"/>
  <c r="AU812" i="14"/>
  <c r="AT812" i="14"/>
  <c r="AS812" i="14"/>
  <c r="AR812" i="14"/>
  <c r="AQ812" i="14"/>
  <c r="AP812" i="14"/>
  <c r="AO812" i="14"/>
  <c r="AM812" i="14"/>
  <c r="AL812" i="14"/>
  <c r="AK812" i="14"/>
  <c r="AJ812" i="14"/>
  <c r="AI812" i="14"/>
  <c r="AH812" i="14"/>
  <c r="AG812" i="14"/>
  <c r="AF812" i="14"/>
  <c r="AE812" i="14"/>
  <c r="T812" i="14"/>
  <c r="AD812" i="14" s="1"/>
  <c r="J812" i="14"/>
  <c r="C812" i="14"/>
  <c r="AW811" i="14"/>
  <c r="AV811" i="14"/>
  <c r="AU811" i="14"/>
  <c r="AT811" i="14"/>
  <c r="AS811" i="14"/>
  <c r="AR811" i="14"/>
  <c r="AQ811" i="14"/>
  <c r="AP811" i="14"/>
  <c r="AO811" i="14"/>
  <c r="AN811" i="14"/>
  <c r="AM811" i="14"/>
  <c r="AL811" i="14"/>
  <c r="AK811" i="14"/>
  <c r="AJ811" i="14"/>
  <c r="AI811" i="14"/>
  <c r="AH811" i="14"/>
  <c r="AG811" i="14"/>
  <c r="AF811" i="14"/>
  <c r="AE811" i="14"/>
  <c r="T811" i="14"/>
  <c r="J811" i="14"/>
  <c r="AD811" i="14" s="1"/>
  <c r="C811" i="14"/>
  <c r="AW810" i="14"/>
  <c r="AV810" i="14"/>
  <c r="AU810" i="14"/>
  <c r="AT810" i="14"/>
  <c r="AS810" i="14"/>
  <c r="AR810" i="14"/>
  <c r="AQ810" i="14"/>
  <c r="AP810" i="14"/>
  <c r="AO810" i="14"/>
  <c r="AM810" i="14"/>
  <c r="AL810" i="14"/>
  <c r="AK810" i="14"/>
  <c r="AJ810" i="14"/>
  <c r="AI810" i="14"/>
  <c r="AH810" i="14"/>
  <c r="AG810" i="14"/>
  <c r="AF810" i="14"/>
  <c r="AE810" i="14"/>
  <c r="T810" i="14"/>
  <c r="AD810" i="14" s="1"/>
  <c r="J810" i="14"/>
  <c r="AN810" i="14" s="1"/>
  <c r="C810" i="14"/>
  <c r="AW809" i="14"/>
  <c r="AV809" i="14"/>
  <c r="AU809" i="14"/>
  <c r="AT809" i="14"/>
  <c r="AS809" i="14"/>
  <c r="AR809" i="14"/>
  <c r="AQ809" i="14"/>
  <c r="AP809" i="14"/>
  <c r="AO809" i="14"/>
  <c r="AM809" i="14"/>
  <c r="AL809" i="14"/>
  <c r="AK809" i="14"/>
  <c r="AJ809" i="14"/>
  <c r="AI809" i="14"/>
  <c r="AH809" i="14"/>
  <c r="AG809" i="14"/>
  <c r="AF809" i="14"/>
  <c r="AE809" i="14"/>
  <c r="AD809" i="14"/>
  <c r="T809" i="14"/>
  <c r="J809" i="14"/>
  <c r="AN809" i="14" s="1"/>
  <c r="C809" i="14"/>
  <c r="AW808" i="14"/>
  <c r="AV808" i="14"/>
  <c r="AU808" i="14"/>
  <c r="AT808" i="14"/>
  <c r="AS808" i="14"/>
  <c r="AR808" i="14"/>
  <c r="AQ808" i="14"/>
  <c r="AP808" i="14"/>
  <c r="AO808" i="14"/>
  <c r="AM808" i="14"/>
  <c r="AL808" i="14"/>
  <c r="AK808" i="14"/>
  <c r="AJ808" i="14"/>
  <c r="AI808" i="14"/>
  <c r="AH808" i="14"/>
  <c r="AG808" i="14"/>
  <c r="AF808" i="14"/>
  <c r="AE808" i="14"/>
  <c r="T808" i="14"/>
  <c r="AD808" i="14" s="1"/>
  <c r="J808" i="14"/>
  <c r="C808" i="14"/>
  <c r="AW807" i="14"/>
  <c r="AV807" i="14"/>
  <c r="AU807" i="14"/>
  <c r="AT807" i="14"/>
  <c r="AS807" i="14"/>
  <c r="AR807" i="14"/>
  <c r="AQ807" i="14"/>
  <c r="AP807" i="14"/>
  <c r="AO807" i="14"/>
  <c r="AN807" i="14"/>
  <c r="AM807" i="14"/>
  <c r="AL807" i="14"/>
  <c r="AK807" i="14"/>
  <c r="AJ807" i="14"/>
  <c r="AI807" i="14"/>
  <c r="AH807" i="14"/>
  <c r="AG807" i="14"/>
  <c r="AF807" i="14"/>
  <c r="AE807" i="14"/>
  <c r="T807" i="14"/>
  <c r="J807" i="14"/>
  <c r="AD807" i="14" s="1"/>
  <c r="C807" i="14"/>
  <c r="AW806" i="14"/>
  <c r="AV806" i="14"/>
  <c r="AU806" i="14"/>
  <c r="AT806" i="14"/>
  <c r="AS806" i="14"/>
  <c r="AR806" i="14"/>
  <c r="AQ806" i="14"/>
  <c r="AP806" i="14"/>
  <c r="AO806" i="14"/>
  <c r="AM806" i="14"/>
  <c r="AL806" i="14"/>
  <c r="AK806" i="14"/>
  <c r="AJ806" i="14"/>
  <c r="AI806" i="14"/>
  <c r="AH806" i="14"/>
  <c r="AG806" i="14"/>
  <c r="AF806" i="14"/>
  <c r="AE806" i="14"/>
  <c r="T806" i="14"/>
  <c r="AD806" i="14" s="1"/>
  <c r="J806" i="14"/>
  <c r="AN806" i="14" s="1"/>
  <c r="C806" i="14"/>
  <c r="AW805" i="14"/>
  <c r="AV805" i="14"/>
  <c r="AU805" i="14"/>
  <c r="AT805" i="14"/>
  <c r="AS805" i="14"/>
  <c r="AR805" i="14"/>
  <c r="AQ805" i="14"/>
  <c r="AP805" i="14"/>
  <c r="AO805" i="14"/>
  <c r="AM805" i="14"/>
  <c r="AL805" i="14"/>
  <c r="AK805" i="14"/>
  <c r="AJ805" i="14"/>
  <c r="AI805" i="14"/>
  <c r="AH805" i="14"/>
  <c r="AG805" i="14"/>
  <c r="AF805" i="14"/>
  <c r="AE805" i="14"/>
  <c r="AD805" i="14"/>
  <c r="T805" i="14"/>
  <c r="J805" i="14"/>
  <c r="AN805" i="14" s="1"/>
  <c r="C805" i="14"/>
  <c r="AW804" i="14"/>
  <c r="AV804" i="14"/>
  <c r="AU804" i="14"/>
  <c r="AS804" i="14"/>
  <c r="AR804" i="14"/>
  <c r="AQ804" i="14"/>
  <c r="AP804" i="14"/>
  <c r="AO804" i="14"/>
  <c r="AM804" i="14"/>
  <c r="AL804" i="14"/>
  <c r="AK804" i="14"/>
  <c r="AI804" i="14"/>
  <c r="AH804" i="14"/>
  <c r="AG804" i="14"/>
  <c r="AF804" i="14"/>
  <c r="AE804" i="14"/>
  <c r="T804" i="14"/>
  <c r="Q804" i="14"/>
  <c r="P804" i="14"/>
  <c r="AJ804" i="14" s="1"/>
  <c r="C804" i="14"/>
  <c r="AT803" i="14"/>
  <c r="AP803" i="14"/>
  <c r="AL803" i="14"/>
  <c r="AC803" i="14"/>
  <c r="AM803" i="14" s="1"/>
  <c r="AB803" i="14"/>
  <c r="AA803" i="14"/>
  <c r="AK803" i="14" s="1"/>
  <c r="Z803" i="14"/>
  <c r="Y803" i="14"/>
  <c r="AI803" i="14" s="1"/>
  <c r="X803" i="14"/>
  <c r="W803" i="14"/>
  <c r="AG803" i="14" s="1"/>
  <c r="V803" i="14"/>
  <c r="U803" i="14"/>
  <c r="AE803" i="14" s="1"/>
  <c r="S803" i="14"/>
  <c r="AW803" i="14" s="1"/>
  <c r="R803" i="14"/>
  <c r="Q803" i="14"/>
  <c r="AU803" i="14" s="1"/>
  <c r="P803" i="14"/>
  <c r="O803" i="14"/>
  <c r="AS803" i="14" s="1"/>
  <c r="N803" i="14"/>
  <c r="M803" i="14"/>
  <c r="AQ803" i="14" s="1"/>
  <c r="L803" i="14"/>
  <c r="K803" i="14"/>
  <c r="AO803" i="14" s="1"/>
  <c r="J803" i="14"/>
  <c r="I803" i="14"/>
  <c r="H803" i="14"/>
  <c r="G803" i="14"/>
  <c r="F803" i="14"/>
  <c r="F801" i="14" s="1"/>
  <c r="E803" i="14"/>
  <c r="D803" i="14"/>
  <c r="AW802" i="14"/>
  <c r="AO802" i="14"/>
  <c r="AG802" i="14"/>
  <c r="AC802" i="14"/>
  <c r="AB802" i="14"/>
  <c r="AL802" i="14" s="1"/>
  <c r="AA802" i="14"/>
  <c r="AA801" i="14" s="1"/>
  <c r="Z802" i="14"/>
  <c r="Y802" i="14"/>
  <c r="X802" i="14"/>
  <c r="AH802" i="14" s="1"/>
  <c r="W802" i="14"/>
  <c r="W801" i="14" s="1"/>
  <c r="V802" i="14"/>
  <c r="AF802" i="14" s="1"/>
  <c r="U802" i="14"/>
  <c r="S802" i="14"/>
  <c r="S801" i="14" s="1"/>
  <c r="R802" i="14"/>
  <c r="AV802" i="14" s="1"/>
  <c r="Q802" i="14"/>
  <c r="O802" i="14"/>
  <c r="O801" i="14" s="1"/>
  <c r="N802" i="14"/>
  <c r="AR802" i="14" s="1"/>
  <c r="M802" i="14"/>
  <c r="L802" i="14"/>
  <c r="AP802" i="14" s="1"/>
  <c r="K802" i="14"/>
  <c r="K801" i="14" s="1"/>
  <c r="I802" i="14"/>
  <c r="I801" i="14" s="1"/>
  <c r="H802" i="14"/>
  <c r="G802" i="14"/>
  <c r="G801" i="14" s="1"/>
  <c r="F802" i="14"/>
  <c r="E802" i="14"/>
  <c r="D802" i="14"/>
  <c r="AB801" i="14"/>
  <c r="X801" i="14"/>
  <c r="L801" i="14"/>
  <c r="H801" i="14"/>
  <c r="D801" i="14"/>
  <c r="AL800" i="14"/>
  <c r="AK800" i="14"/>
  <c r="AJ800" i="14"/>
  <c r="AI800" i="14"/>
  <c r="AW799" i="14"/>
  <c r="AV799" i="14"/>
  <c r="AU799" i="14"/>
  <c r="AT799" i="14"/>
  <c r="AS799" i="14"/>
  <c r="AR799" i="14"/>
  <c r="AQ799" i="14"/>
  <c r="AP799" i="14"/>
  <c r="AO799" i="14"/>
  <c r="AM799" i="14"/>
  <c r="AL799" i="14"/>
  <c r="AK799" i="14"/>
  <c r="AJ799" i="14"/>
  <c r="AI799" i="14"/>
  <c r="AH799" i="14"/>
  <c r="AG799" i="14"/>
  <c r="AF799" i="14"/>
  <c r="AE799" i="14"/>
  <c r="T799" i="14"/>
  <c r="AD799" i="14" s="1"/>
  <c r="J799" i="14"/>
  <c r="AN799" i="14" s="1"/>
  <c r="C799" i="14"/>
  <c r="AW798" i="14"/>
  <c r="AV798" i="14"/>
  <c r="AU798" i="14"/>
  <c r="AT798" i="14"/>
  <c r="AS798" i="14"/>
  <c r="AR798" i="14"/>
  <c r="AQ798" i="14"/>
  <c r="AP798" i="14"/>
  <c r="AO798" i="14"/>
  <c r="AM798" i="14"/>
  <c r="AL798" i="14"/>
  <c r="AK798" i="14"/>
  <c r="AJ798" i="14"/>
  <c r="AI798" i="14"/>
  <c r="AH798" i="14"/>
  <c r="AG798" i="14"/>
  <c r="AF798" i="14"/>
  <c r="AE798" i="14"/>
  <c r="AD798" i="14"/>
  <c r="T798" i="14"/>
  <c r="J798" i="14"/>
  <c r="AN798" i="14" s="1"/>
  <c r="C798" i="14"/>
  <c r="AW797" i="14"/>
  <c r="AV797" i="14"/>
  <c r="AU797" i="14"/>
  <c r="AT797" i="14"/>
  <c r="AS797" i="14"/>
  <c r="AR797" i="14"/>
  <c r="AQ797" i="14"/>
  <c r="AP797" i="14"/>
  <c r="AO797" i="14"/>
  <c r="AM797" i="14"/>
  <c r="AL797" i="14"/>
  <c r="AK797" i="14"/>
  <c r="AJ797" i="14"/>
  <c r="AI797" i="14"/>
  <c r="AH797" i="14"/>
  <c r="AG797" i="14"/>
  <c r="AF797" i="14"/>
  <c r="AE797" i="14"/>
  <c r="T797" i="14"/>
  <c r="AD797" i="14" s="1"/>
  <c r="J797" i="14"/>
  <c r="AN797" i="14" s="1"/>
  <c r="C797" i="14"/>
  <c r="AW796" i="14"/>
  <c r="AV796" i="14"/>
  <c r="AU796" i="14"/>
  <c r="AT796" i="14"/>
  <c r="AS796" i="14"/>
  <c r="AR796" i="14"/>
  <c r="AQ796" i="14"/>
  <c r="AP796" i="14"/>
  <c r="AO796" i="14"/>
  <c r="AM796" i="14"/>
  <c r="AL796" i="14"/>
  <c r="AK796" i="14"/>
  <c r="AJ796" i="14"/>
  <c r="AI796" i="14"/>
  <c r="AH796" i="14"/>
  <c r="AG796" i="14"/>
  <c r="AF796" i="14"/>
  <c r="AE796" i="14"/>
  <c r="T796" i="14"/>
  <c r="J796" i="14"/>
  <c r="C796" i="14"/>
  <c r="AW795" i="14"/>
  <c r="AV795" i="14"/>
  <c r="AU795" i="14"/>
  <c r="AT795" i="14"/>
  <c r="AS795" i="14"/>
  <c r="AR795" i="14"/>
  <c r="AQ795" i="14"/>
  <c r="AP795" i="14"/>
  <c r="AO795" i="14"/>
  <c r="AM795" i="14"/>
  <c r="AL795" i="14"/>
  <c r="AK795" i="14"/>
  <c r="AJ795" i="14"/>
  <c r="AI795" i="14"/>
  <c r="AH795" i="14"/>
  <c r="AG795" i="14"/>
  <c r="AF795" i="14"/>
  <c r="AE795" i="14"/>
  <c r="T795" i="14"/>
  <c r="AD795" i="14" s="1"/>
  <c r="J795" i="14"/>
  <c r="AN795" i="14" s="1"/>
  <c r="C795" i="14"/>
  <c r="AW794" i="14"/>
  <c r="AV794" i="14"/>
  <c r="AU794" i="14"/>
  <c r="AT794" i="14"/>
  <c r="AS794" i="14"/>
  <c r="AR794" i="14"/>
  <c r="AQ794" i="14"/>
  <c r="AP794" i="14"/>
  <c r="AO794" i="14"/>
  <c r="AM794" i="14"/>
  <c r="AL794" i="14"/>
  <c r="AK794" i="14"/>
  <c r="AJ794" i="14"/>
  <c r="AI794" i="14"/>
  <c r="AH794" i="14"/>
  <c r="AG794" i="14"/>
  <c r="AF794" i="14"/>
  <c r="AE794" i="14"/>
  <c r="AD794" i="14"/>
  <c r="T794" i="14"/>
  <c r="J794" i="14"/>
  <c r="AN794" i="14" s="1"/>
  <c r="C794" i="14"/>
  <c r="AW793" i="14"/>
  <c r="AV793" i="14"/>
  <c r="AU793" i="14"/>
  <c r="AT793" i="14"/>
  <c r="AS793" i="14"/>
  <c r="AR793" i="14"/>
  <c r="AQ793" i="14"/>
  <c r="AP793" i="14"/>
  <c r="AO793" i="14"/>
  <c r="AM793" i="14"/>
  <c r="AL793" i="14"/>
  <c r="AK793" i="14"/>
  <c r="AJ793" i="14"/>
  <c r="AI793" i="14"/>
  <c r="AH793" i="14"/>
  <c r="AG793" i="14"/>
  <c r="AF793" i="14"/>
  <c r="AE793" i="14"/>
  <c r="T793" i="14"/>
  <c r="AD793" i="14" s="1"/>
  <c r="J793" i="14"/>
  <c r="AN793" i="14" s="1"/>
  <c r="C793" i="14"/>
  <c r="AW792" i="14"/>
  <c r="AV792" i="14"/>
  <c r="AU792" i="14"/>
  <c r="AT792" i="14"/>
  <c r="AS792" i="14"/>
  <c r="AR792" i="14"/>
  <c r="AQ792" i="14"/>
  <c r="AP792" i="14"/>
  <c r="AO792" i="14"/>
  <c r="AM792" i="14"/>
  <c r="AL792" i="14"/>
  <c r="AK792" i="14"/>
  <c r="AJ792" i="14"/>
  <c r="AI792" i="14"/>
  <c r="AH792" i="14"/>
  <c r="AG792" i="14"/>
  <c r="AF792" i="14"/>
  <c r="AE792" i="14"/>
  <c r="T792" i="14"/>
  <c r="J792" i="14"/>
  <c r="AD792" i="14" s="1"/>
  <c r="C792" i="14"/>
  <c r="AW791" i="14"/>
  <c r="AV791" i="14"/>
  <c r="AU791" i="14"/>
  <c r="AT791" i="14"/>
  <c r="AS791" i="14"/>
  <c r="AR791" i="14"/>
  <c r="AQ791" i="14"/>
  <c r="AP791" i="14"/>
  <c r="AO791" i="14"/>
  <c r="AM791" i="14"/>
  <c r="AL791" i="14"/>
  <c r="AK791" i="14"/>
  <c r="AJ791" i="14"/>
  <c r="AI791" i="14"/>
  <c r="AH791" i="14"/>
  <c r="AG791" i="14"/>
  <c r="AF791" i="14"/>
  <c r="AE791" i="14"/>
  <c r="T791" i="14"/>
  <c r="AD791" i="14" s="1"/>
  <c r="J791" i="14"/>
  <c r="AN791" i="14" s="1"/>
  <c r="C791" i="14"/>
  <c r="AW790" i="14"/>
  <c r="AV790" i="14"/>
  <c r="AU790" i="14"/>
  <c r="AT790" i="14"/>
  <c r="AS790" i="14"/>
  <c r="AR790" i="14"/>
  <c r="AQ790" i="14"/>
  <c r="AP790" i="14"/>
  <c r="AO790" i="14"/>
  <c r="AM790" i="14"/>
  <c r="AL790" i="14"/>
  <c r="AK790" i="14"/>
  <c r="AJ790" i="14"/>
  <c r="AI790" i="14"/>
  <c r="AH790" i="14"/>
  <c r="AG790" i="14"/>
  <c r="AF790" i="14"/>
  <c r="AE790" i="14"/>
  <c r="AD790" i="14"/>
  <c r="T790" i="14"/>
  <c r="J790" i="14"/>
  <c r="AN790" i="14" s="1"/>
  <c r="C790" i="14"/>
  <c r="AW789" i="14"/>
  <c r="AV789" i="14"/>
  <c r="AU789" i="14"/>
  <c r="AT789" i="14"/>
  <c r="AS789" i="14"/>
  <c r="AR789" i="14"/>
  <c r="AQ789" i="14"/>
  <c r="AP789" i="14"/>
  <c r="AO789" i="14"/>
  <c r="AM789" i="14"/>
  <c r="AL789" i="14"/>
  <c r="AK789" i="14"/>
  <c r="AJ789" i="14"/>
  <c r="AI789" i="14"/>
  <c r="AH789" i="14"/>
  <c r="AG789" i="14"/>
  <c r="AF789" i="14"/>
  <c r="AE789" i="14"/>
  <c r="T789" i="14"/>
  <c r="AD789" i="14" s="1"/>
  <c r="J789" i="14"/>
  <c r="AN789" i="14" s="1"/>
  <c r="C789" i="14"/>
  <c r="AW788" i="14"/>
  <c r="AV788" i="14"/>
  <c r="AU788" i="14"/>
  <c r="AT788" i="14"/>
  <c r="AS788" i="14"/>
  <c r="AR788" i="14"/>
  <c r="AQ788" i="14"/>
  <c r="AP788" i="14"/>
  <c r="AO788" i="14"/>
  <c r="AM788" i="14"/>
  <c r="AL788" i="14"/>
  <c r="AK788" i="14"/>
  <c r="AJ788" i="14"/>
  <c r="AI788" i="14"/>
  <c r="AH788" i="14"/>
  <c r="AG788" i="14"/>
  <c r="AF788" i="14"/>
  <c r="AE788" i="14"/>
  <c r="T788" i="14"/>
  <c r="J788" i="14"/>
  <c r="C788" i="14"/>
  <c r="AW787" i="14"/>
  <c r="AV787" i="14"/>
  <c r="AU787" i="14"/>
  <c r="AT787" i="14"/>
  <c r="AS787" i="14"/>
  <c r="AR787" i="14"/>
  <c r="AQ787" i="14"/>
  <c r="AP787" i="14"/>
  <c r="AO787" i="14"/>
  <c r="AM787" i="14"/>
  <c r="AL787" i="14"/>
  <c r="AK787" i="14"/>
  <c r="AJ787" i="14"/>
  <c r="AI787" i="14"/>
  <c r="AH787" i="14"/>
  <c r="AG787" i="14"/>
  <c r="AF787" i="14"/>
  <c r="AE787" i="14"/>
  <c r="T787" i="14"/>
  <c r="AD787" i="14" s="1"/>
  <c r="J787" i="14"/>
  <c r="AN787" i="14" s="1"/>
  <c r="C787" i="14"/>
  <c r="AW786" i="14"/>
  <c r="AV786" i="14"/>
  <c r="AU786" i="14"/>
  <c r="AT786" i="14"/>
  <c r="AS786" i="14"/>
  <c r="AR786" i="14"/>
  <c r="AQ786" i="14"/>
  <c r="AP786" i="14"/>
  <c r="AO786" i="14"/>
  <c r="AM786" i="14"/>
  <c r="AL786" i="14"/>
  <c r="AK786" i="14"/>
  <c r="AJ786" i="14"/>
  <c r="AI786" i="14"/>
  <c r="AH786" i="14"/>
  <c r="AG786" i="14"/>
  <c r="AF786" i="14"/>
  <c r="AE786" i="14"/>
  <c r="AD786" i="14"/>
  <c r="T786" i="14"/>
  <c r="J786" i="14"/>
  <c r="AN786" i="14" s="1"/>
  <c r="C786" i="14"/>
  <c r="AW785" i="14"/>
  <c r="AV785" i="14"/>
  <c r="AU785" i="14"/>
  <c r="AT785" i="14"/>
  <c r="AS785" i="14"/>
  <c r="AR785" i="14"/>
  <c r="AQ785" i="14"/>
  <c r="AP785" i="14"/>
  <c r="AO785" i="14"/>
  <c r="AM785" i="14"/>
  <c r="AL785" i="14"/>
  <c r="AK785" i="14"/>
  <c r="AJ785" i="14"/>
  <c r="AI785" i="14"/>
  <c r="AH785" i="14"/>
  <c r="AG785" i="14"/>
  <c r="AF785" i="14"/>
  <c r="AE785" i="14"/>
  <c r="T785" i="14"/>
  <c r="AD785" i="14" s="1"/>
  <c r="J785" i="14"/>
  <c r="AN785" i="14" s="1"/>
  <c r="C785" i="14"/>
  <c r="AW784" i="14"/>
  <c r="AV784" i="14"/>
  <c r="AU784" i="14"/>
  <c r="AT784" i="14"/>
  <c r="AS784" i="14"/>
  <c r="AR784" i="14"/>
  <c r="AQ784" i="14"/>
  <c r="AP784" i="14"/>
  <c r="AO784" i="14"/>
  <c r="AM784" i="14"/>
  <c r="AL784" i="14"/>
  <c r="AK784" i="14"/>
  <c r="AJ784" i="14"/>
  <c r="AI784" i="14"/>
  <c r="AH784" i="14"/>
  <c r="AG784" i="14"/>
  <c r="AF784" i="14"/>
  <c r="AE784" i="14"/>
  <c r="T784" i="14"/>
  <c r="J784" i="14"/>
  <c r="AD784" i="14" s="1"/>
  <c r="C784" i="14"/>
  <c r="AW783" i="14"/>
  <c r="AV783" i="14"/>
  <c r="AU783" i="14"/>
  <c r="AT783" i="14"/>
  <c r="AS783" i="14"/>
  <c r="AR783" i="14"/>
  <c r="AQ783" i="14"/>
  <c r="AP783" i="14"/>
  <c r="AO783" i="14"/>
  <c r="AM783" i="14"/>
  <c r="AL783" i="14"/>
  <c r="AK783" i="14"/>
  <c r="AJ783" i="14"/>
  <c r="AI783" i="14"/>
  <c r="AH783" i="14"/>
  <c r="AG783" i="14"/>
  <c r="AF783" i="14"/>
  <c r="AE783" i="14"/>
  <c r="T783" i="14"/>
  <c r="AD783" i="14" s="1"/>
  <c r="J783" i="14"/>
  <c r="AN783" i="14" s="1"/>
  <c r="C783" i="14"/>
  <c r="AW782" i="14"/>
  <c r="AV782" i="14"/>
  <c r="AU782" i="14"/>
  <c r="AT782" i="14"/>
  <c r="AS782" i="14"/>
  <c r="AR782" i="14"/>
  <c r="AQ782" i="14"/>
  <c r="AP782" i="14"/>
  <c r="AO782" i="14"/>
  <c r="AM782" i="14"/>
  <c r="AL782" i="14"/>
  <c r="AK782" i="14"/>
  <c r="AJ782" i="14"/>
  <c r="AI782" i="14"/>
  <c r="AH782" i="14"/>
  <c r="AG782" i="14"/>
  <c r="AF782" i="14"/>
  <c r="AE782" i="14"/>
  <c r="AD782" i="14"/>
  <c r="T782" i="14"/>
  <c r="J782" i="14"/>
  <c r="AN782" i="14" s="1"/>
  <c r="C782" i="14"/>
  <c r="AW781" i="14"/>
  <c r="AV781" i="14"/>
  <c r="AU781" i="14"/>
  <c r="AT781" i="14"/>
  <c r="AS781" i="14"/>
  <c r="AR781" i="14"/>
  <c r="AQ781" i="14"/>
  <c r="AP781" i="14"/>
  <c r="AO781" i="14"/>
  <c r="AM781" i="14"/>
  <c r="AL781" i="14"/>
  <c r="AK781" i="14"/>
  <c r="AJ781" i="14"/>
  <c r="AI781" i="14"/>
  <c r="AH781" i="14"/>
  <c r="AG781" i="14"/>
  <c r="AF781" i="14"/>
  <c r="AE781" i="14"/>
  <c r="T781" i="14"/>
  <c r="AD781" i="14" s="1"/>
  <c r="J781" i="14"/>
  <c r="AN781" i="14" s="1"/>
  <c r="C781" i="14"/>
  <c r="AW780" i="14"/>
  <c r="AV780" i="14"/>
  <c r="AU780" i="14"/>
  <c r="AT780" i="14"/>
  <c r="AS780" i="14"/>
  <c r="AR780" i="14"/>
  <c r="AQ780" i="14"/>
  <c r="AP780" i="14"/>
  <c r="AO780" i="14"/>
  <c r="AM780" i="14"/>
  <c r="AL780" i="14"/>
  <c r="AK780" i="14"/>
  <c r="AJ780" i="14"/>
  <c r="AI780" i="14"/>
  <c r="AH780" i="14"/>
  <c r="AG780" i="14"/>
  <c r="AF780" i="14"/>
  <c r="AE780" i="14"/>
  <c r="T780" i="14"/>
  <c r="J780" i="14"/>
  <c r="C780" i="14"/>
  <c r="AW779" i="14"/>
  <c r="AV779" i="14"/>
  <c r="AU779" i="14"/>
  <c r="AT779" i="14"/>
  <c r="AS779" i="14"/>
  <c r="AR779" i="14"/>
  <c r="AQ779" i="14"/>
  <c r="AP779" i="14"/>
  <c r="AO779" i="14"/>
  <c r="AM779" i="14"/>
  <c r="AL779" i="14"/>
  <c r="AK779" i="14"/>
  <c r="AJ779" i="14"/>
  <c r="AI779" i="14"/>
  <c r="AH779" i="14"/>
  <c r="AG779" i="14"/>
  <c r="AF779" i="14"/>
  <c r="AE779" i="14"/>
  <c r="T779" i="14"/>
  <c r="AD779" i="14" s="1"/>
  <c r="J779" i="14"/>
  <c r="AN779" i="14" s="1"/>
  <c r="C779" i="14"/>
  <c r="AW778" i="14"/>
  <c r="AV778" i="14"/>
  <c r="AU778" i="14"/>
  <c r="AT778" i="14"/>
  <c r="AS778" i="14"/>
  <c r="AR778" i="14"/>
  <c r="AQ778" i="14"/>
  <c r="AP778" i="14"/>
  <c r="AO778" i="14"/>
  <c r="AM778" i="14"/>
  <c r="AL778" i="14"/>
  <c r="AK778" i="14"/>
  <c r="AJ778" i="14"/>
  <c r="AI778" i="14"/>
  <c r="AH778" i="14"/>
  <c r="AG778" i="14"/>
  <c r="AF778" i="14"/>
  <c r="AE778" i="14"/>
  <c r="AD778" i="14"/>
  <c r="T778" i="14"/>
  <c r="J778" i="14"/>
  <c r="AN778" i="14" s="1"/>
  <c r="C778" i="14"/>
  <c r="AW777" i="14"/>
  <c r="AV777" i="14"/>
  <c r="AU777" i="14"/>
  <c r="AT777" i="14"/>
  <c r="AS777" i="14"/>
  <c r="AR777" i="14"/>
  <c r="AQ777" i="14"/>
  <c r="AP777" i="14"/>
  <c r="AO777" i="14"/>
  <c r="AM777" i="14"/>
  <c r="AL777" i="14"/>
  <c r="AK777" i="14"/>
  <c r="AJ777" i="14"/>
  <c r="AI777" i="14"/>
  <c r="AH777" i="14"/>
  <c r="AG777" i="14"/>
  <c r="AF777" i="14"/>
  <c r="AE777" i="14"/>
  <c r="T777" i="14"/>
  <c r="AD777" i="14" s="1"/>
  <c r="J777" i="14"/>
  <c r="AN777" i="14" s="1"/>
  <c r="C777" i="14"/>
  <c r="AW776" i="14"/>
  <c r="AV776" i="14"/>
  <c r="AU776" i="14"/>
  <c r="AT776" i="14"/>
  <c r="AS776" i="14"/>
  <c r="AR776" i="14"/>
  <c r="AQ776" i="14"/>
  <c r="AP776" i="14"/>
  <c r="AO776" i="14"/>
  <c r="AM776" i="14"/>
  <c r="AL776" i="14"/>
  <c r="AK776" i="14"/>
  <c r="AJ776" i="14"/>
  <c r="AI776" i="14"/>
  <c r="AH776" i="14"/>
  <c r="AG776" i="14"/>
  <c r="AF776" i="14"/>
  <c r="AE776" i="14"/>
  <c r="T776" i="14"/>
  <c r="J776" i="14"/>
  <c r="AD776" i="14" s="1"/>
  <c r="C776" i="14"/>
  <c r="AW775" i="14"/>
  <c r="AV775" i="14"/>
  <c r="AU775" i="14"/>
  <c r="AT775" i="14"/>
  <c r="AS775" i="14"/>
  <c r="AR775" i="14"/>
  <c r="AQ775" i="14"/>
  <c r="AP775" i="14"/>
  <c r="AO775" i="14"/>
  <c r="AM775" i="14"/>
  <c r="AL775" i="14"/>
  <c r="AK775" i="14"/>
  <c r="AJ775" i="14"/>
  <c r="AI775" i="14"/>
  <c r="AH775" i="14"/>
  <c r="AG775" i="14"/>
  <c r="AF775" i="14"/>
  <c r="AE775" i="14"/>
  <c r="T775" i="14"/>
  <c r="AD775" i="14" s="1"/>
  <c r="J775" i="14"/>
  <c r="AN775" i="14" s="1"/>
  <c r="C775" i="14"/>
  <c r="AW774" i="14"/>
  <c r="AV774" i="14"/>
  <c r="AU774" i="14"/>
  <c r="AT774" i="14"/>
  <c r="AS774" i="14"/>
  <c r="AR774" i="14"/>
  <c r="AQ774" i="14"/>
  <c r="AP774" i="14"/>
  <c r="AO774" i="14"/>
  <c r="AM774" i="14"/>
  <c r="AL774" i="14"/>
  <c r="AK774" i="14"/>
  <c r="AJ774" i="14"/>
  <c r="AI774" i="14"/>
  <c r="AH774" i="14"/>
  <c r="AG774" i="14"/>
  <c r="AF774" i="14"/>
  <c r="AE774" i="14"/>
  <c r="AD774" i="14"/>
  <c r="T774" i="14"/>
  <c r="J774" i="14"/>
  <c r="AN774" i="14" s="1"/>
  <c r="C774" i="14"/>
  <c r="AW773" i="14"/>
  <c r="AV773" i="14"/>
  <c r="AU773" i="14"/>
  <c r="AT773" i="14"/>
  <c r="AS773" i="14"/>
  <c r="AR773" i="14"/>
  <c r="AQ773" i="14"/>
  <c r="AP773" i="14"/>
  <c r="AO773" i="14"/>
  <c r="AM773" i="14"/>
  <c r="AL773" i="14"/>
  <c r="AK773" i="14"/>
  <c r="AJ773" i="14"/>
  <c r="AI773" i="14"/>
  <c r="AH773" i="14"/>
  <c r="AG773" i="14"/>
  <c r="AF773" i="14"/>
  <c r="AE773" i="14"/>
  <c r="T773" i="14"/>
  <c r="AD773" i="14" s="1"/>
  <c r="J773" i="14"/>
  <c r="AN773" i="14" s="1"/>
  <c r="C773" i="14"/>
  <c r="AW772" i="14"/>
  <c r="AV772" i="14"/>
  <c r="AU772" i="14"/>
  <c r="AT772" i="14"/>
  <c r="AS772" i="14"/>
  <c r="AR772" i="14"/>
  <c r="AQ772" i="14"/>
  <c r="AP772" i="14"/>
  <c r="AO772" i="14"/>
  <c r="AM772" i="14"/>
  <c r="AL772" i="14"/>
  <c r="AK772" i="14"/>
  <c r="AJ772" i="14"/>
  <c r="AI772" i="14"/>
  <c r="AH772" i="14"/>
  <c r="AG772" i="14"/>
  <c r="AF772" i="14"/>
  <c r="AE772" i="14"/>
  <c r="T772" i="14"/>
  <c r="J772" i="14"/>
  <c r="C772" i="14"/>
  <c r="AW771" i="14"/>
  <c r="AV771" i="14"/>
  <c r="AU771" i="14"/>
  <c r="AT771" i="14"/>
  <c r="AS771" i="14"/>
  <c r="AR771" i="14"/>
  <c r="AQ771" i="14"/>
  <c r="AP771" i="14"/>
  <c r="AO771" i="14"/>
  <c r="AM771" i="14"/>
  <c r="AL771" i="14"/>
  <c r="AK771" i="14"/>
  <c r="AJ771" i="14"/>
  <c r="AI771" i="14"/>
  <c r="AH771" i="14"/>
  <c r="AG771" i="14"/>
  <c r="AF771" i="14"/>
  <c r="AE771" i="14"/>
  <c r="T771" i="14"/>
  <c r="AD771" i="14" s="1"/>
  <c r="J771" i="14"/>
  <c r="AN771" i="14" s="1"/>
  <c r="C771" i="14"/>
  <c r="AT770" i="14"/>
  <c r="AP770" i="14"/>
  <c r="AC770" i="14"/>
  <c r="AM770" i="14" s="1"/>
  <c r="AB770" i="14"/>
  <c r="AA770" i="14"/>
  <c r="AK770" i="14" s="1"/>
  <c r="Z770" i="14"/>
  <c r="Y770" i="14"/>
  <c r="AI770" i="14" s="1"/>
  <c r="X770" i="14"/>
  <c r="W770" i="14"/>
  <c r="AG770" i="14" s="1"/>
  <c r="V770" i="14"/>
  <c r="U770" i="14"/>
  <c r="AE770" i="14" s="1"/>
  <c r="S770" i="14"/>
  <c r="AW770" i="14" s="1"/>
  <c r="R770" i="14"/>
  <c r="Q770" i="14"/>
  <c r="AU770" i="14" s="1"/>
  <c r="P770" i="14"/>
  <c r="O770" i="14"/>
  <c r="AS770" i="14" s="1"/>
  <c r="N770" i="14"/>
  <c r="M770" i="14"/>
  <c r="AQ770" i="14" s="1"/>
  <c r="L770" i="14"/>
  <c r="K770" i="14"/>
  <c r="AO770" i="14" s="1"/>
  <c r="J770" i="14"/>
  <c r="I770" i="14"/>
  <c r="H770" i="14"/>
  <c r="G770" i="14"/>
  <c r="F770" i="14"/>
  <c r="F768" i="14" s="1"/>
  <c r="E770" i="14"/>
  <c r="D770" i="14"/>
  <c r="C770" i="14" s="1"/>
  <c r="AK769" i="14"/>
  <c r="AC769" i="14"/>
  <c r="AB769" i="14"/>
  <c r="AL769" i="14" s="1"/>
  <c r="AA769" i="14"/>
  <c r="AA768" i="14" s="1"/>
  <c r="Z769" i="14"/>
  <c r="AJ769" i="14" s="1"/>
  <c r="Y769" i="14"/>
  <c r="X769" i="14"/>
  <c r="AH769" i="14" s="1"/>
  <c r="W769" i="14"/>
  <c r="W768" i="14" s="1"/>
  <c r="V769" i="14"/>
  <c r="AF769" i="14" s="1"/>
  <c r="U769" i="14"/>
  <c r="AO769" i="14" s="1"/>
  <c r="S769" i="14"/>
  <c r="S768" i="14" s="1"/>
  <c r="R769" i="14"/>
  <c r="AV769" i="14" s="1"/>
  <c r="Q769" i="14"/>
  <c r="P769" i="14"/>
  <c r="AT769" i="14" s="1"/>
  <c r="O769" i="14"/>
  <c r="O768" i="14" s="1"/>
  <c r="N769" i="14"/>
  <c r="AR769" i="14" s="1"/>
  <c r="M769" i="14"/>
  <c r="L769" i="14"/>
  <c r="AP769" i="14" s="1"/>
  <c r="K769" i="14"/>
  <c r="K768" i="14" s="1"/>
  <c r="I769" i="14"/>
  <c r="I768" i="14" s="1"/>
  <c r="H769" i="14"/>
  <c r="G769" i="14"/>
  <c r="G768" i="14" s="1"/>
  <c r="F769" i="14"/>
  <c r="E769" i="14"/>
  <c r="D769" i="14"/>
  <c r="AB768" i="14"/>
  <c r="X768" i="14"/>
  <c r="P768" i="14"/>
  <c r="L768" i="14"/>
  <c r="H768" i="14"/>
  <c r="D768" i="14"/>
  <c r="AL767" i="14"/>
  <c r="AK767" i="14"/>
  <c r="AJ767" i="14"/>
  <c r="AI767" i="14"/>
  <c r="AW766" i="14"/>
  <c r="AV766" i="14"/>
  <c r="AU766" i="14"/>
  <c r="AT766" i="14"/>
  <c r="AS766" i="14"/>
  <c r="AR766" i="14"/>
  <c r="AQ766" i="14"/>
  <c r="AP766" i="14"/>
  <c r="AO766" i="14"/>
  <c r="AM766" i="14"/>
  <c r="AL766" i="14"/>
  <c r="AK766" i="14"/>
  <c r="AJ766" i="14"/>
  <c r="AI766" i="14"/>
  <c r="AH766" i="14"/>
  <c r="AG766" i="14"/>
  <c r="AF766" i="14"/>
  <c r="AE766" i="14"/>
  <c r="T766" i="14"/>
  <c r="AD766" i="14" s="1"/>
  <c r="J766" i="14"/>
  <c r="AN766" i="14" s="1"/>
  <c r="C766" i="14"/>
  <c r="AW765" i="14"/>
  <c r="AV765" i="14"/>
  <c r="AU765" i="14"/>
  <c r="AT765" i="14"/>
  <c r="AS765" i="14"/>
  <c r="AR765" i="14"/>
  <c r="AQ765" i="14"/>
  <c r="AP765" i="14"/>
  <c r="AO765" i="14"/>
  <c r="AM765" i="14"/>
  <c r="AL765" i="14"/>
  <c r="AK765" i="14"/>
  <c r="AJ765" i="14"/>
  <c r="AI765" i="14"/>
  <c r="AH765" i="14"/>
  <c r="AG765" i="14"/>
  <c r="AF765" i="14"/>
  <c r="AE765" i="14"/>
  <c r="AD765" i="14"/>
  <c r="T765" i="14"/>
  <c r="J765" i="14"/>
  <c r="AN765" i="14" s="1"/>
  <c r="C765" i="14"/>
  <c r="AW764" i="14"/>
  <c r="AV764" i="14"/>
  <c r="AU764" i="14"/>
  <c r="AT764" i="14"/>
  <c r="AS764" i="14"/>
  <c r="AR764" i="14"/>
  <c r="AQ764" i="14"/>
  <c r="AP764" i="14"/>
  <c r="AO764" i="14"/>
  <c r="AM764" i="14"/>
  <c r="AL764" i="14"/>
  <c r="AK764" i="14"/>
  <c r="AJ764" i="14"/>
  <c r="AI764" i="14"/>
  <c r="AH764" i="14"/>
  <c r="AG764" i="14"/>
  <c r="AF764" i="14"/>
  <c r="AE764" i="14"/>
  <c r="T764" i="14"/>
  <c r="AD764" i="14" s="1"/>
  <c r="J764" i="14"/>
  <c r="AN764" i="14" s="1"/>
  <c r="C764" i="14"/>
  <c r="AW763" i="14"/>
  <c r="AV763" i="14"/>
  <c r="AU763" i="14"/>
  <c r="AT763" i="14"/>
  <c r="AS763" i="14"/>
  <c r="AR763" i="14"/>
  <c r="AQ763" i="14"/>
  <c r="AP763" i="14"/>
  <c r="AO763" i="14"/>
  <c r="AM763" i="14"/>
  <c r="AL763" i="14"/>
  <c r="AK763" i="14"/>
  <c r="AJ763" i="14"/>
  <c r="AI763" i="14"/>
  <c r="AH763" i="14"/>
  <c r="AG763" i="14"/>
  <c r="AF763" i="14"/>
  <c r="AE763" i="14"/>
  <c r="T763" i="14"/>
  <c r="J763" i="14"/>
  <c r="AD763" i="14" s="1"/>
  <c r="C763" i="14"/>
  <c r="AW762" i="14"/>
  <c r="AV762" i="14"/>
  <c r="AU762" i="14"/>
  <c r="AT762" i="14"/>
  <c r="AS762" i="14"/>
  <c r="AR762" i="14"/>
  <c r="AQ762" i="14"/>
  <c r="AP762" i="14"/>
  <c r="AO762" i="14"/>
  <c r="AM762" i="14"/>
  <c r="AL762" i="14"/>
  <c r="AK762" i="14"/>
  <c r="AJ762" i="14"/>
  <c r="AI762" i="14"/>
  <c r="AH762" i="14"/>
  <c r="AG762" i="14"/>
  <c r="AF762" i="14"/>
  <c r="AE762" i="14"/>
  <c r="T762" i="14"/>
  <c r="AD762" i="14" s="1"/>
  <c r="J762" i="14"/>
  <c r="AN762" i="14" s="1"/>
  <c r="C762" i="14"/>
  <c r="AW761" i="14"/>
  <c r="AV761" i="14"/>
  <c r="AU761" i="14"/>
  <c r="AT761" i="14"/>
  <c r="AS761" i="14"/>
  <c r="AR761" i="14"/>
  <c r="AQ761" i="14"/>
  <c r="AP761" i="14"/>
  <c r="AO761" i="14"/>
  <c r="AM761" i="14"/>
  <c r="AL761" i="14"/>
  <c r="AK761" i="14"/>
  <c r="AJ761" i="14"/>
  <c r="AI761" i="14"/>
  <c r="AH761" i="14"/>
  <c r="AG761" i="14"/>
  <c r="AF761" i="14"/>
  <c r="AE761" i="14"/>
  <c r="AD761" i="14"/>
  <c r="T761" i="14"/>
  <c r="J761" i="14"/>
  <c r="AN761" i="14" s="1"/>
  <c r="C761" i="14"/>
  <c r="AW760" i="14"/>
  <c r="AV760" i="14"/>
  <c r="AU760" i="14"/>
  <c r="AT760" i="14"/>
  <c r="AS760" i="14"/>
  <c r="AR760" i="14"/>
  <c r="AQ760" i="14"/>
  <c r="AP760" i="14"/>
  <c r="AO760" i="14"/>
  <c r="AM760" i="14"/>
  <c r="AL760" i="14"/>
  <c r="AK760" i="14"/>
  <c r="AJ760" i="14"/>
  <c r="AI760" i="14"/>
  <c r="AH760" i="14"/>
  <c r="AG760" i="14"/>
  <c r="AF760" i="14"/>
  <c r="AE760" i="14"/>
  <c r="T760" i="14"/>
  <c r="AD760" i="14" s="1"/>
  <c r="J760" i="14"/>
  <c r="AN760" i="14" s="1"/>
  <c r="C760" i="14"/>
  <c r="AW759" i="14"/>
  <c r="AV759" i="14"/>
  <c r="AU759" i="14"/>
  <c r="AT759" i="14"/>
  <c r="AS759" i="14"/>
  <c r="AR759" i="14"/>
  <c r="AQ759" i="14"/>
  <c r="AP759" i="14"/>
  <c r="AO759" i="14"/>
  <c r="AM759" i="14"/>
  <c r="AL759" i="14"/>
  <c r="AK759" i="14"/>
  <c r="AJ759" i="14"/>
  <c r="AI759" i="14"/>
  <c r="AH759" i="14"/>
  <c r="AG759" i="14"/>
  <c r="AF759" i="14"/>
  <c r="AE759" i="14"/>
  <c r="T759" i="14"/>
  <c r="J759" i="14"/>
  <c r="C759" i="14"/>
  <c r="AW758" i="14"/>
  <c r="AV758" i="14"/>
  <c r="AU758" i="14"/>
  <c r="AT758" i="14"/>
  <c r="AS758" i="14"/>
  <c r="AR758" i="14"/>
  <c r="AQ758" i="14"/>
  <c r="AP758" i="14"/>
  <c r="AO758" i="14"/>
  <c r="AM758" i="14"/>
  <c r="AL758" i="14"/>
  <c r="AK758" i="14"/>
  <c r="AJ758" i="14"/>
  <c r="AI758" i="14"/>
  <c r="AH758" i="14"/>
  <c r="AG758" i="14"/>
  <c r="AF758" i="14"/>
  <c r="AE758" i="14"/>
  <c r="T758" i="14"/>
  <c r="AD758" i="14" s="1"/>
  <c r="J758" i="14"/>
  <c r="AN758" i="14" s="1"/>
  <c r="C758" i="14"/>
  <c r="AW757" i="14"/>
  <c r="AV757" i="14"/>
  <c r="AU757" i="14"/>
  <c r="AT757" i="14"/>
  <c r="AS757" i="14"/>
  <c r="AR757" i="14"/>
  <c r="AQ757" i="14"/>
  <c r="AP757" i="14"/>
  <c r="AO757" i="14"/>
  <c r="AM757" i="14"/>
  <c r="AL757" i="14"/>
  <c r="AK757" i="14"/>
  <c r="AJ757" i="14"/>
  <c r="AI757" i="14"/>
  <c r="AH757" i="14"/>
  <c r="AG757" i="14"/>
  <c r="AF757" i="14"/>
  <c r="AE757" i="14"/>
  <c r="AD757" i="14"/>
  <c r="T757" i="14"/>
  <c r="J757" i="14"/>
  <c r="AN757" i="14" s="1"/>
  <c r="C757" i="14"/>
  <c r="AW756" i="14"/>
  <c r="AV756" i="14"/>
  <c r="AU756" i="14"/>
  <c r="AT756" i="14"/>
  <c r="AS756" i="14"/>
  <c r="AR756" i="14"/>
  <c r="AQ756" i="14"/>
  <c r="AP756" i="14"/>
  <c r="AO756" i="14"/>
  <c r="AM756" i="14"/>
  <c r="AL756" i="14"/>
  <c r="AK756" i="14"/>
  <c r="AJ756" i="14"/>
  <c r="AI756" i="14"/>
  <c r="AH756" i="14"/>
  <c r="AG756" i="14"/>
  <c r="AF756" i="14"/>
  <c r="AE756" i="14"/>
  <c r="T756" i="14"/>
  <c r="AD756" i="14" s="1"/>
  <c r="J756" i="14"/>
  <c r="AN756" i="14" s="1"/>
  <c r="C756" i="14"/>
  <c r="AW755" i="14"/>
  <c r="AV755" i="14"/>
  <c r="AU755" i="14"/>
  <c r="AT755" i="14"/>
  <c r="AS755" i="14"/>
  <c r="AR755" i="14"/>
  <c r="AQ755" i="14"/>
  <c r="AP755" i="14"/>
  <c r="AO755" i="14"/>
  <c r="AM755" i="14"/>
  <c r="AL755" i="14"/>
  <c r="AK755" i="14"/>
  <c r="AJ755" i="14"/>
  <c r="AI755" i="14"/>
  <c r="AH755" i="14"/>
  <c r="AG755" i="14"/>
  <c r="AF755" i="14"/>
  <c r="AE755" i="14"/>
  <c r="T755" i="14"/>
  <c r="J755" i="14"/>
  <c r="AD755" i="14" s="1"/>
  <c r="C755" i="14"/>
  <c r="AW754" i="14"/>
  <c r="AV754" i="14"/>
  <c r="AU754" i="14"/>
  <c r="AT754" i="14"/>
  <c r="AS754" i="14"/>
  <c r="AR754" i="14"/>
  <c r="AQ754" i="14"/>
  <c r="AP754" i="14"/>
  <c r="AO754" i="14"/>
  <c r="AM754" i="14"/>
  <c r="AL754" i="14"/>
  <c r="AK754" i="14"/>
  <c r="AJ754" i="14"/>
  <c r="AI754" i="14"/>
  <c r="AH754" i="14"/>
  <c r="AG754" i="14"/>
  <c r="AF754" i="14"/>
  <c r="AE754" i="14"/>
  <c r="T754" i="14"/>
  <c r="AD754" i="14" s="1"/>
  <c r="J754" i="14"/>
  <c r="AN754" i="14" s="1"/>
  <c r="C754" i="14"/>
  <c r="AW753" i="14"/>
  <c r="AV753" i="14"/>
  <c r="AU753" i="14"/>
  <c r="AT753" i="14"/>
  <c r="AS753" i="14"/>
  <c r="AR753" i="14"/>
  <c r="AQ753" i="14"/>
  <c r="AP753" i="14"/>
  <c r="AO753" i="14"/>
  <c r="AM753" i="14"/>
  <c r="AL753" i="14"/>
  <c r="AK753" i="14"/>
  <c r="AJ753" i="14"/>
  <c r="AI753" i="14"/>
  <c r="AH753" i="14"/>
  <c r="AG753" i="14"/>
  <c r="AF753" i="14"/>
  <c r="AE753" i="14"/>
  <c r="AD753" i="14"/>
  <c r="T753" i="14"/>
  <c r="J753" i="14"/>
  <c r="AN753" i="14" s="1"/>
  <c r="C753" i="14"/>
  <c r="AW752" i="14"/>
  <c r="AV752" i="14"/>
  <c r="AU752" i="14"/>
  <c r="AT752" i="14"/>
  <c r="AS752" i="14"/>
  <c r="AR752" i="14"/>
  <c r="AQ752" i="14"/>
  <c r="AP752" i="14"/>
  <c r="AO752" i="14"/>
  <c r="AM752" i="14"/>
  <c r="AL752" i="14"/>
  <c r="AK752" i="14"/>
  <c r="AJ752" i="14"/>
  <c r="AI752" i="14"/>
  <c r="AH752" i="14"/>
  <c r="AG752" i="14"/>
  <c r="AF752" i="14"/>
  <c r="AE752" i="14"/>
  <c r="T752" i="14"/>
  <c r="AD752" i="14" s="1"/>
  <c r="J752" i="14"/>
  <c r="AN752" i="14" s="1"/>
  <c r="C752" i="14"/>
  <c r="AW751" i="14"/>
  <c r="AV751" i="14"/>
  <c r="AU751" i="14"/>
  <c r="AT751" i="14"/>
  <c r="AS751" i="14"/>
  <c r="AR751" i="14"/>
  <c r="AQ751" i="14"/>
  <c r="AP751" i="14"/>
  <c r="AO751" i="14"/>
  <c r="AM751" i="14"/>
  <c r="AL751" i="14"/>
  <c r="AK751" i="14"/>
  <c r="AJ751" i="14"/>
  <c r="AI751" i="14"/>
  <c r="AH751" i="14"/>
  <c r="AG751" i="14"/>
  <c r="AF751" i="14"/>
  <c r="AE751" i="14"/>
  <c r="T751" i="14"/>
  <c r="J751" i="14"/>
  <c r="C751" i="14"/>
  <c r="AW750" i="14"/>
  <c r="AV750" i="14"/>
  <c r="AU750" i="14"/>
  <c r="AT750" i="14"/>
  <c r="AS750" i="14"/>
  <c r="AR750" i="14"/>
  <c r="AQ750" i="14"/>
  <c r="AP750" i="14"/>
  <c r="AO750" i="14"/>
  <c r="AM750" i="14"/>
  <c r="AL750" i="14"/>
  <c r="AK750" i="14"/>
  <c r="AJ750" i="14"/>
  <c r="AI750" i="14"/>
  <c r="AH750" i="14"/>
  <c r="AG750" i="14"/>
  <c r="AF750" i="14"/>
  <c r="AE750" i="14"/>
  <c r="T750" i="14"/>
  <c r="AD750" i="14" s="1"/>
  <c r="J750" i="14"/>
  <c r="AN750" i="14" s="1"/>
  <c r="C750" i="14"/>
  <c r="AW749" i="14"/>
  <c r="AV749" i="14"/>
  <c r="AU749" i="14"/>
  <c r="AT749" i="14"/>
  <c r="AS749" i="14"/>
  <c r="AR749" i="14"/>
  <c r="AQ749" i="14"/>
  <c r="AP749" i="14"/>
  <c r="AO749" i="14"/>
  <c r="AM749" i="14"/>
  <c r="AL749" i="14"/>
  <c r="AK749" i="14"/>
  <c r="AJ749" i="14"/>
  <c r="AI749" i="14"/>
  <c r="AH749" i="14"/>
  <c r="AG749" i="14"/>
  <c r="AF749" i="14"/>
  <c r="AE749" i="14"/>
  <c r="AD749" i="14"/>
  <c r="T749" i="14"/>
  <c r="J749" i="14"/>
  <c r="AN749" i="14" s="1"/>
  <c r="C749" i="14"/>
  <c r="AW748" i="14"/>
  <c r="AV748" i="14"/>
  <c r="AU748" i="14"/>
  <c r="AT748" i="14"/>
  <c r="AS748" i="14"/>
  <c r="AR748" i="14"/>
  <c r="AQ748" i="14"/>
  <c r="AP748" i="14"/>
  <c r="AO748" i="14"/>
  <c r="AM748" i="14"/>
  <c r="AL748" i="14"/>
  <c r="AK748" i="14"/>
  <c r="AJ748" i="14"/>
  <c r="AI748" i="14"/>
  <c r="AH748" i="14"/>
  <c r="AG748" i="14"/>
  <c r="AF748" i="14"/>
  <c r="AE748" i="14"/>
  <c r="T748" i="14"/>
  <c r="AD748" i="14" s="1"/>
  <c r="J748" i="14"/>
  <c r="AN748" i="14" s="1"/>
  <c r="C748" i="14"/>
  <c r="AW747" i="14"/>
  <c r="AV747" i="14"/>
  <c r="AU747" i="14"/>
  <c r="AT747" i="14"/>
  <c r="AS747" i="14"/>
  <c r="AR747" i="14"/>
  <c r="AQ747" i="14"/>
  <c r="AP747" i="14"/>
  <c r="AO747" i="14"/>
  <c r="AM747" i="14"/>
  <c r="AL747" i="14"/>
  <c r="AK747" i="14"/>
  <c r="AJ747" i="14"/>
  <c r="AI747" i="14"/>
  <c r="AH747" i="14"/>
  <c r="AG747" i="14"/>
  <c r="AF747" i="14"/>
  <c r="AE747" i="14"/>
  <c r="T747" i="14"/>
  <c r="J747" i="14"/>
  <c r="AD747" i="14" s="1"/>
  <c r="C747" i="14"/>
  <c r="AW746" i="14"/>
  <c r="AV746" i="14"/>
  <c r="AU746" i="14"/>
  <c r="AT746" i="14"/>
  <c r="AS746" i="14"/>
  <c r="AR746" i="14"/>
  <c r="AQ746" i="14"/>
  <c r="AP746" i="14"/>
  <c r="AO746" i="14"/>
  <c r="AM746" i="14"/>
  <c r="AL746" i="14"/>
  <c r="AK746" i="14"/>
  <c r="AJ746" i="14"/>
  <c r="AI746" i="14"/>
  <c r="AH746" i="14"/>
  <c r="AG746" i="14"/>
  <c r="AF746" i="14"/>
  <c r="AE746" i="14"/>
  <c r="T746" i="14"/>
  <c r="AD746" i="14" s="1"/>
  <c r="J746" i="14"/>
  <c r="AN746" i="14" s="1"/>
  <c r="C746" i="14"/>
  <c r="AW745" i="14"/>
  <c r="AV745" i="14"/>
  <c r="AU745" i="14"/>
  <c r="AT745" i="14"/>
  <c r="AS745" i="14"/>
  <c r="AR745" i="14"/>
  <c r="AQ745" i="14"/>
  <c r="AP745" i="14"/>
  <c r="AO745" i="14"/>
  <c r="AM745" i="14"/>
  <c r="AL745" i="14"/>
  <c r="AK745" i="14"/>
  <c r="AJ745" i="14"/>
  <c r="AI745" i="14"/>
  <c r="AH745" i="14"/>
  <c r="AG745" i="14"/>
  <c r="AF745" i="14"/>
  <c r="AE745" i="14"/>
  <c r="AD745" i="14"/>
  <c r="T745" i="14"/>
  <c r="J745" i="14"/>
  <c r="AN745" i="14" s="1"/>
  <c r="C745" i="14"/>
  <c r="AW744" i="14"/>
  <c r="AV744" i="14"/>
  <c r="AU744" i="14"/>
  <c r="AT744" i="14"/>
  <c r="AS744" i="14"/>
  <c r="AR744" i="14"/>
  <c r="AQ744" i="14"/>
  <c r="AP744" i="14"/>
  <c r="AO744" i="14"/>
  <c r="AM744" i="14"/>
  <c r="AL744" i="14"/>
  <c r="AK744" i="14"/>
  <c r="AJ744" i="14"/>
  <c r="AI744" i="14"/>
  <c r="AH744" i="14"/>
  <c r="AG744" i="14"/>
  <c r="AF744" i="14"/>
  <c r="AE744" i="14"/>
  <c r="T744" i="14"/>
  <c r="AD744" i="14" s="1"/>
  <c r="J744" i="14"/>
  <c r="AN744" i="14" s="1"/>
  <c r="C744" i="14"/>
  <c r="AW743" i="14"/>
  <c r="AV743" i="14"/>
  <c r="AU743" i="14"/>
  <c r="AT743" i="14"/>
  <c r="AS743" i="14"/>
  <c r="AR743" i="14"/>
  <c r="AQ743" i="14"/>
  <c r="AP743" i="14"/>
  <c r="AO743" i="14"/>
  <c r="AM743" i="14"/>
  <c r="AL743" i="14"/>
  <c r="AK743" i="14"/>
  <c r="AJ743" i="14"/>
  <c r="AI743" i="14"/>
  <c r="AH743" i="14"/>
  <c r="AG743" i="14"/>
  <c r="AF743" i="14"/>
  <c r="AE743" i="14"/>
  <c r="AD743" i="14"/>
  <c r="T743" i="14"/>
  <c r="J743" i="14"/>
  <c r="AN743" i="14" s="1"/>
  <c r="C743" i="14"/>
  <c r="AW742" i="14"/>
  <c r="AV742" i="14"/>
  <c r="AU742" i="14"/>
  <c r="AT742" i="14"/>
  <c r="AS742" i="14"/>
  <c r="AR742" i="14"/>
  <c r="AQ742" i="14"/>
  <c r="AP742" i="14"/>
  <c r="AO742" i="14"/>
  <c r="AM742" i="14"/>
  <c r="AL742" i="14"/>
  <c r="AK742" i="14"/>
  <c r="AJ742" i="14"/>
  <c r="AI742" i="14"/>
  <c r="AH742" i="14"/>
  <c r="AG742" i="14"/>
  <c r="AF742" i="14"/>
  <c r="AE742" i="14"/>
  <c r="T742" i="14"/>
  <c r="AD742" i="14" s="1"/>
  <c r="J742" i="14"/>
  <c r="AN742" i="14" s="1"/>
  <c r="C742" i="14"/>
  <c r="AW741" i="14"/>
  <c r="AV741" i="14"/>
  <c r="AU741" i="14"/>
  <c r="AT741" i="14"/>
  <c r="AS741" i="14"/>
  <c r="AR741" i="14"/>
  <c r="AQ741" i="14"/>
  <c r="AP741" i="14"/>
  <c r="AO741" i="14"/>
  <c r="AM741" i="14"/>
  <c r="AL741" i="14"/>
  <c r="AK741" i="14"/>
  <c r="AJ741" i="14"/>
  <c r="AI741" i="14"/>
  <c r="AH741" i="14"/>
  <c r="AG741" i="14"/>
  <c r="AF741" i="14"/>
  <c r="AE741" i="14"/>
  <c r="AD741" i="14"/>
  <c r="T741" i="14"/>
  <c r="J741" i="14"/>
  <c r="AN741" i="14" s="1"/>
  <c r="C741" i="14"/>
  <c r="AM740" i="14"/>
  <c r="AE740" i="14"/>
  <c r="AC740" i="14"/>
  <c r="AB740" i="14"/>
  <c r="AL740" i="14" s="1"/>
  <c r="AA740" i="14"/>
  <c r="AK740" i="14" s="1"/>
  <c r="Z740" i="14"/>
  <c r="AJ740" i="14" s="1"/>
  <c r="Y740" i="14"/>
  <c r="AI740" i="14" s="1"/>
  <c r="X740" i="14"/>
  <c r="AH740" i="14" s="1"/>
  <c r="W740" i="14"/>
  <c r="AG740" i="14" s="1"/>
  <c r="V740" i="14"/>
  <c r="AF740" i="14" s="1"/>
  <c r="U740" i="14"/>
  <c r="S740" i="14"/>
  <c r="AW740" i="14" s="1"/>
  <c r="R740" i="14"/>
  <c r="AV740" i="14" s="1"/>
  <c r="Q740" i="14"/>
  <c r="Q738" i="14" s="1"/>
  <c r="AU738" i="14" s="1"/>
  <c r="P740" i="14"/>
  <c r="AT740" i="14" s="1"/>
  <c r="O740" i="14"/>
  <c r="AS740" i="14" s="1"/>
  <c r="N740" i="14"/>
  <c r="AR740" i="14" s="1"/>
  <c r="M740" i="14"/>
  <c r="L740" i="14"/>
  <c r="AP740" i="14" s="1"/>
  <c r="K740" i="14"/>
  <c r="AO740" i="14" s="1"/>
  <c r="I740" i="14"/>
  <c r="H740" i="14"/>
  <c r="G740" i="14"/>
  <c r="F740" i="14"/>
  <c r="E740" i="14"/>
  <c r="C740" i="14" s="1"/>
  <c r="D740" i="14"/>
  <c r="AR739" i="14"/>
  <c r="AJ739" i="14"/>
  <c r="AC739" i="14"/>
  <c r="AM739" i="14" s="1"/>
  <c r="AB739" i="14"/>
  <c r="AA739" i="14"/>
  <c r="AK739" i="14" s="1"/>
  <c r="Z739" i="14"/>
  <c r="Y739" i="14"/>
  <c r="AI739" i="14" s="1"/>
  <c r="X739" i="14"/>
  <c r="AH739" i="14" s="1"/>
  <c r="W739" i="14"/>
  <c r="AG739" i="14" s="1"/>
  <c r="V739" i="14"/>
  <c r="T739" i="14" s="1"/>
  <c r="AD739" i="14" s="1"/>
  <c r="U739" i="14"/>
  <c r="AE739" i="14" s="1"/>
  <c r="S739" i="14"/>
  <c r="AW739" i="14" s="1"/>
  <c r="R739" i="14"/>
  <c r="AV739" i="14" s="1"/>
  <c r="Q739" i="14"/>
  <c r="AU739" i="14" s="1"/>
  <c r="P739" i="14"/>
  <c r="AT739" i="14" s="1"/>
  <c r="O739" i="14"/>
  <c r="AS739" i="14" s="1"/>
  <c r="N739" i="14"/>
  <c r="M739" i="14"/>
  <c r="AQ739" i="14" s="1"/>
  <c r="L739" i="14"/>
  <c r="AP739" i="14" s="1"/>
  <c r="K739" i="14"/>
  <c r="AO739" i="14" s="1"/>
  <c r="J739" i="14"/>
  <c r="AN739" i="14" s="1"/>
  <c r="I739" i="14"/>
  <c r="H739" i="14"/>
  <c r="G739" i="14"/>
  <c r="F739" i="14"/>
  <c r="E739" i="14"/>
  <c r="D739" i="14"/>
  <c r="AS738" i="14"/>
  <c r="AK738" i="14"/>
  <c r="AC738" i="14"/>
  <c r="AM738" i="14" s="1"/>
  <c r="AB738" i="14"/>
  <c r="AL738" i="14" s="1"/>
  <c r="AA738" i="14"/>
  <c r="Z738" i="14"/>
  <c r="Y738" i="14"/>
  <c r="AI738" i="14" s="1"/>
  <c r="X738" i="14"/>
  <c r="AH738" i="14" s="1"/>
  <c r="W738" i="14"/>
  <c r="V738" i="14"/>
  <c r="U738" i="14"/>
  <c r="AE738" i="14" s="1"/>
  <c r="T738" i="14"/>
  <c r="S738" i="14"/>
  <c r="AW738" i="14" s="1"/>
  <c r="R738" i="14"/>
  <c r="P738" i="14"/>
  <c r="AT738" i="14" s="1"/>
  <c r="O738" i="14"/>
  <c r="N738" i="14"/>
  <c r="AR738" i="14" s="1"/>
  <c r="L738" i="14"/>
  <c r="K738" i="14"/>
  <c r="AO738" i="14" s="1"/>
  <c r="I738" i="14"/>
  <c r="H738" i="14"/>
  <c r="G738" i="14"/>
  <c r="F738" i="14"/>
  <c r="E738" i="14"/>
  <c r="D738" i="14"/>
  <c r="C738" i="14" s="1"/>
  <c r="AL737" i="14"/>
  <c r="AK737" i="14"/>
  <c r="AJ737" i="14"/>
  <c r="AI737" i="14"/>
  <c r="AW736" i="14"/>
  <c r="AV736" i="14"/>
  <c r="AU736" i="14"/>
  <c r="AT736" i="14"/>
  <c r="AS736" i="14"/>
  <c r="AR736" i="14"/>
  <c r="AQ736" i="14"/>
  <c r="AP736" i="14"/>
  <c r="AO736" i="14"/>
  <c r="AM736" i="14"/>
  <c r="AL736" i="14"/>
  <c r="AK736" i="14"/>
  <c r="AJ736" i="14"/>
  <c r="AI736" i="14"/>
  <c r="AH736" i="14"/>
  <c r="AG736" i="14"/>
  <c r="AF736" i="14"/>
  <c r="AE736" i="14"/>
  <c r="T736" i="14"/>
  <c r="AD736" i="14" s="1"/>
  <c r="J736" i="14"/>
  <c r="AN736" i="14" s="1"/>
  <c r="C736" i="14"/>
  <c r="AW735" i="14"/>
  <c r="AV735" i="14"/>
  <c r="AU735" i="14"/>
  <c r="AT735" i="14"/>
  <c r="AS735" i="14"/>
  <c r="AR735" i="14"/>
  <c r="AQ735" i="14"/>
  <c r="AP735" i="14"/>
  <c r="AO735" i="14"/>
  <c r="AM735" i="14"/>
  <c r="AL735" i="14"/>
  <c r="AK735" i="14"/>
  <c r="AJ735" i="14"/>
  <c r="AI735" i="14"/>
  <c r="AH735" i="14"/>
  <c r="AG735" i="14"/>
  <c r="AF735" i="14"/>
  <c r="AE735" i="14"/>
  <c r="AD735" i="14"/>
  <c r="T735" i="14"/>
  <c r="J735" i="14"/>
  <c r="AN735" i="14" s="1"/>
  <c r="C735" i="14"/>
  <c r="AW734" i="14"/>
  <c r="AV734" i="14"/>
  <c r="AU734" i="14"/>
  <c r="AT734" i="14"/>
  <c r="AS734" i="14"/>
  <c r="AR734" i="14"/>
  <c r="AQ734" i="14"/>
  <c r="AP734" i="14"/>
  <c r="AO734" i="14"/>
  <c r="AM734" i="14"/>
  <c r="AL734" i="14"/>
  <c r="AK734" i="14"/>
  <c r="AJ734" i="14"/>
  <c r="AI734" i="14"/>
  <c r="AH734" i="14"/>
  <c r="AG734" i="14"/>
  <c r="AF734" i="14"/>
  <c r="AE734" i="14"/>
  <c r="T734" i="14"/>
  <c r="AD734" i="14" s="1"/>
  <c r="J734" i="14"/>
  <c r="C734" i="14"/>
  <c r="AW733" i="14"/>
  <c r="AV733" i="14"/>
  <c r="AU733" i="14"/>
  <c r="AT733" i="14"/>
  <c r="AS733" i="14"/>
  <c r="AR733" i="14"/>
  <c r="AQ733" i="14"/>
  <c r="AP733" i="14"/>
  <c r="AO733" i="14"/>
  <c r="AN733" i="14"/>
  <c r="AM733" i="14"/>
  <c r="AL733" i="14"/>
  <c r="AK733" i="14"/>
  <c r="AJ733" i="14"/>
  <c r="AI733" i="14"/>
  <c r="AH733" i="14"/>
  <c r="AG733" i="14"/>
  <c r="AF733" i="14"/>
  <c r="AE733" i="14"/>
  <c r="T733" i="14"/>
  <c r="J733" i="14"/>
  <c r="AD733" i="14" s="1"/>
  <c r="C733" i="14"/>
  <c r="AW732" i="14"/>
  <c r="AV732" i="14"/>
  <c r="AU732" i="14"/>
  <c r="AT732" i="14"/>
  <c r="AS732" i="14"/>
  <c r="AR732" i="14"/>
  <c r="AQ732" i="14"/>
  <c r="AP732" i="14"/>
  <c r="AO732" i="14"/>
  <c r="AM732" i="14"/>
  <c r="AL732" i="14"/>
  <c r="AK732" i="14"/>
  <c r="AJ732" i="14"/>
  <c r="AI732" i="14"/>
  <c r="AH732" i="14"/>
  <c r="AG732" i="14"/>
  <c r="AF732" i="14"/>
  <c r="AE732" i="14"/>
  <c r="T732" i="14"/>
  <c r="AD732" i="14" s="1"/>
  <c r="J732" i="14"/>
  <c r="AN732" i="14" s="1"/>
  <c r="C732" i="14"/>
  <c r="AW731" i="14"/>
  <c r="AV731" i="14"/>
  <c r="AU731" i="14"/>
  <c r="AT731" i="14"/>
  <c r="AS731" i="14"/>
  <c r="AR731" i="14"/>
  <c r="AQ731" i="14"/>
  <c r="AP731" i="14"/>
  <c r="AO731" i="14"/>
  <c r="AM731" i="14"/>
  <c r="AL731" i="14"/>
  <c r="AK731" i="14"/>
  <c r="AJ731" i="14"/>
  <c r="AI731" i="14"/>
  <c r="AH731" i="14"/>
  <c r="AG731" i="14"/>
  <c r="AF731" i="14"/>
  <c r="AE731" i="14"/>
  <c r="AD731" i="14"/>
  <c r="T731" i="14"/>
  <c r="J731" i="14"/>
  <c r="AN731" i="14" s="1"/>
  <c r="C731" i="14"/>
  <c r="AW730" i="14"/>
  <c r="AV730" i="14"/>
  <c r="AU730" i="14"/>
  <c r="AT730" i="14"/>
  <c r="AS730" i="14"/>
  <c r="AR730" i="14"/>
  <c r="AQ730" i="14"/>
  <c r="AP730" i="14"/>
  <c r="AO730" i="14"/>
  <c r="AM730" i="14"/>
  <c r="AL730" i="14"/>
  <c r="AK730" i="14"/>
  <c r="AJ730" i="14"/>
  <c r="AI730" i="14"/>
  <c r="AH730" i="14"/>
  <c r="AG730" i="14"/>
  <c r="AF730" i="14"/>
  <c r="AE730" i="14"/>
  <c r="T730" i="14"/>
  <c r="AD730" i="14" s="1"/>
  <c r="J730" i="14"/>
  <c r="C730" i="14"/>
  <c r="AW729" i="14"/>
  <c r="AV729" i="14"/>
  <c r="AU729" i="14"/>
  <c r="AT729" i="14"/>
  <c r="AS729" i="14"/>
  <c r="AR729" i="14"/>
  <c r="AQ729" i="14"/>
  <c r="AP729" i="14"/>
  <c r="AO729" i="14"/>
  <c r="AN729" i="14"/>
  <c r="AM729" i="14"/>
  <c r="AL729" i="14"/>
  <c r="AK729" i="14"/>
  <c r="AJ729" i="14"/>
  <c r="AI729" i="14"/>
  <c r="AH729" i="14"/>
  <c r="AG729" i="14"/>
  <c r="AF729" i="14"/>
  <c r="AE729" i="14"/>
  <c r="T729" i="14"/>
  <c r="J729" i="14"/>
  <c r="AD729" i="14" s="1"/>
  <c r="C729" i="14"/>
  <c r="AW728" i="14"/>
  <c r="AV728" i="14"/>
  <c r="AU728" i="14"/>
  <c r="AT728" i="14"/>
  <c r="AS728" i="14"/>
  <c r="AR728" i="14"/>
  <c r="AQ728" i="14"/>
  <c r="AP728" i="14"/>
  <c r="AO728" i="14"/>
  <c r="AM728" i="14"/>
  <c r="AL728" i="14"/>
  <c r="AK728" i="14"/>
  <c r="AJ728" i="14"/>
  <c r="AI728" i="14"/>
  <c r="AH728" i="14"/>
  <c r="AG728" i="14"/>
  <c r="AF728" i="14"/>
  <c r="AE728" i="14"/>
  <c r="T728" i="14"/>
  <c r="AD728" i="14" s="1"/>
  <c r="J728" i="14"/>
  <c r="AN728" i="14" s="1"/>
  <c r="C728" i="14"/>
  <c r="AW727" i="14"/>
  <c r="AV727" i="14"/>
  <c r="AU727" i="14"/>
  <c r="AT727" i="14"/>
  <c r="AS727" i="14"/>
  <c r="AR727" i="14"/>
  <c r="AQ727" i="14"/>
  <c r="AP727" i="14"/>
  <c r="AO727" i="14"/>
  <c r="AM727" i="14"/>
  <c r="AL727" i="14"/>
  <c r="AK727" i="14"/>
  <c r="AJ727" i="14"/>
  <c r="AI727" i="14"/>
  <c r="AH727" i="14"/>
  <c r="AG727" i="14"/>
  <c r="AF727" i="14"/>
  <c r="AE727" i="14"/>
  <c r="AD727" i="14"/>
  <c r="T727" i="14"/>
  <c r="J727" i="14"/>
  <c r="AN727" i="14" s="1"/>
  <c r="C727" i="14"/>
  <c r="AW726" i="14"/>
  <c r="AV726" i="14"/>
  <c r="AU726" i="14"/>
  <c r="AT726" i="14"/>
  <c r="AS726" i="14"/>
  <c r="AR726" i="14"/>
  <c r="AQ726" i="14"/>
  <c r="AP726" i="14"/>
  <c r="AO726" i="14"/>
  <c r="AM726" i="14"/>
  <c r="AL726" i="14"/>
  <c r="AK726" i="14"/>
  <c r="AJ726" i="14"/>
  <c r="AI726" i="14"/>
  <c r="AH726" i="14"/>
  <c r="AG726" i="14"/>
  <c r="AF726" i="14"/>
  <c r="AE726" i="14"/>
  <c r="T726" i="14"/>
  <c r="AD726" i="14" s="1"/>
  <c r="J726" i="14"/>
  <c r="C726" i="14"/>
  <c r="AW725" i="14"/>
  <c r="AV725" i="14"/>
  <c r="AU725" i="14"/>
  <c r="AT725" i="14"/>
  <c r="AS725" i="14"/>
  <c r="AR725" i="14"/>
  <c r="AQ725" i="14"/>
  <c r="AP725" i="14"/>
  <c r="AO725" i="14"/>
  <c r="AN725" i="14"/>
  <c r="AM725" i="14"/>
  <c r="AL725" i="14"/>
  <c r="AK725" i="14"/>
  <c r="AJ725" i="14"/>
  <c r="AI725" i="14"/>
  <c r="AH725" i="14"/>
  <c r="AG725" i="14"/>
  <c r="AF725" i="14"/>
  <c r="AE725" i="14"/>
  <c r="T725" i="14"/>
  <c r="J725" i="14"/>
  <c r="AD725" i="14" s="1"/>
  <c r="C725" i="14"/>
  <c r="AW724" i="14"/>
  <c r="AV724" i="14"/>
  <c r="AU724" i="14"/>
  <c r="AT724" i="14"/>
  <c r="AS724" i="14"/>
  <c r="AR724" i="14"/>
  <c r="AQ724" i="14"/>
  <c r="AP724" i="14"/>
  <c r="AO724" i="14"/>
  <c r="AM724" i="14"/>
  <c r="AL724" i="14"/>
  <c r="AK724" i="14"/>
  <c r="AJ724" i="14"/>
  <c r="AI724" i="14"/>
  <c r="AH724" i="14"/>
  <c r="AG724" i="14"/>
  <c r="AF724" i="14"/>
  <c r="AE724" i="14"/>
  <c r="T724" i="14"/>
  <c r="AD724" i="14" s="1"/>
  <c r="J724" i="14"/>
  <c r="AN724" i="14" s="1"/>
  <c r="C724" i="14"/>
  <c r="AW723" i="14"/>
  <c r="AV723" i="14"/>
  <c r="AU723" i="14"/>
  <c r="AT723" i="14"/>
  <c r="AS723" i="14"/>
  <c r="AR723" i="14"/>
  <c r="AQ723" i="14"/>
  <c r="AP723" i="14"/>
  <c r="AO723" i="14"/>
  <c r="AM723" i="14"/>
  <c r="AL723" i="14"/>
  <c r="AK723" i="14"/>
  <c r="AJ723" i="14"/>
  <c r="AI723" i="14"/>
  <c r="AH723" i="14"/>
  <c r="AG723" i="14"/>
  <c r="AF723" i="14"/>
  <c r="AE723" i="14"/>
  <c r="AD723" i="14"/>
  <c r="T723" i="14"/>
  <c r="J723" i="14"/>
  <c r="AN723" i="14" s="1"/>
  <c r="C723" i="14"/>
  <c r="AW722" i="14"/>
  <c r="AV722" i="14"/>
  <c r="AU722" i="14"/>
  <c r="AT722" i="14"/>
  <c r="AS722" i="14"/>
  <c r="AR722" i="14"/>
  <c r="AQ722" i="14"/>
  <c r="AP722" i="14"/>
  <c r="AO722" i="14"/>
  <c r="AM722" i="14"/>
  <c r="AL722" i="14"/>
  <c r="AK722" i="14"/>
  <c r="AJ722" i="14"/>
  <c r="AI722" i="14"/>
  <c r="AH722" i="14"/>
  <c r="AG722" i="14"/>
  <c r="AF722" i="14"/>
  <c r="AE722" i="14"/>
  <c r="T722" i="14"/>
  <c r="AD722" i="14" s="1"/>
  <c r="J722" i="14"/>
  <c r="C722" i="14"/>
  <c r="AW721" i="14"/>
  <c r="AV721" i="14"/>
  <c r="AU721" i="14"/>
  <c r="AT721" i="14"/>
  <c r="AS721" i="14"/>
  <c r="AR721" i="14"/>
  <c r="AQ721" i="14"/>
  <c r="AP721" i="14"/>
  <c r="AO721" i="14"/>
  <c r="AN721" i="14"/>
  <c r="AM721" i="14"/>
  <c r="AL721" i="14"/>
  <c r="AK721" i="14"/>
  <c r="AJ721" i="14"/>
  <c r="AI721" i="14"/>
  <c r="AH721" i="14"/>
  <c r="AG721" i="14"/>
  <c r="AF721" i="14"/>
  <c r="AE721" i="14"/>
  <c r="T721" i="14"/>
  <c r="J721" i="14"/>
  <c r="AD721" i="14" s="1"/>
  <c r="C721" i="14"/>
  <c r="AW720" i="14"/>
  <c r="AV720" i="14"/>
  <c r="AU720" i="14"/>
  <c r="AT720" i="14"/>
  <c r="AS720" i="14"/>
  <c r="AR720" i="14"/>
  <c r="AQ720" i="14"/>
  <c r="AP720" i="14"/>
  <c r="AO720" i="14"/>
  <c r="AM720" i="14"/>
  <c r="AL720" i="14"/>
  <c r="AK720" i="14"/>
  <c r="AJ720" i="14"/>
  <c r="AI720" i="14"/>
  <c r="AH720" i="14"/>
  <c r="AG720" i="14"/>
  <c r="AF720" i="14"/>
  <c r="AE720" i="14"/>
  <c r="T720" i="14"/>
  <c r="AD720" i="14" s="1"/>
  <c r="J720" i="14"/>
  <c r="AN720" i="14" s="1"/>
  <c r="C720" i="14"/>
  <c r="AW719" i="14"/>
  <c r="AV719" i="14"/>
  <c r="AU719" i="14"/>
  <c r="AT719" i="14"/>
  <c r="AS719" i="14"/>
  <c r="AR719" i="14"/>
  <c r="AQ719" i="14"/>
  <c r="AP719" i="14"/>
  <c r="AO719" i="14"/>
  <c r="AM719" i="14"/>
  <c r="AL719" i="14"/>
  <c r="AK719" i="14"/>
  <c r="AJ719" i="14"/>
  <c r="AI719" i="14"/>
  <c r="AH719" i="14"/>
  <c r="AG719" i="14"/>
  <c r="AF719" i="14"/>
  <c r="AE719" i="14"/>
  <c r="AD719" i="14"/>
  <c r="T719" i="14"/>
  <c r="J719" i="14"/>
  <c r="AN719" i="14" s="1"/>
  <c r="C719" i="14"/>
  <c r="AW718" i="14"/>
  <c r="AV718" i="14"/>
  <c r="AU718" i="14"/>
  <c r="AT718" i="14"/>
  <c r="AS718" i="14"/>
  <c r="AR718" i="14"/>
  <c r="AQ718" i="14"/>
  <c r="AP718" i="14"/>
  <c r="AO718" i="14"/>
  <c r="AM718" i="14"/>
  <c r="AL718" i="14"/>
  <c r="AK718" i="14"/>
  <c r="AJ718" i="14"/>
  <c r="AI718" i="14"/>
  <c r="AH718" i="14"/>
  <c r="AG718" i="14"/>
  <c r="AF718" i="14"/>
  <c r="AE718" i="14"/>
  <c r="T718" i="14"/>
  <c r="AD718" i="14" s="1"/>
  <c r="J718" i="14"/>
  <c r="C718" i="14"/>
  <c r="AW717" i="14"/>
  <c r="AV717" i="14"/>
  <c r="AU717" i="14"/>
  <c r="AT717" i="14"/>
  <c r="AS717" i="14"/>
  <c r="AR717" i="14"/>
  <c r="AQ717" i="14"/>
  <c r="AP717" i="14"/>
  <c r="AO717" i="14"/>
  <c r="AN717" i="14"/>
  <c r="AM717" i="14"/>
  <c r="AL717" i="14"/>
  <c r="AK717" i="14"/>
  <c r="AJ717" i="14"/>
  <c r="AI717" i="14"/>
  <c r="AH717" i="14"/>
  <c r="AG717" i="14"/>
  <c r="AF717" i="14"/>
  <c r="AE717" i="14"/>
  <c r="T717" i="14"/>
  <c r="J717" i="14"/>
  <c r="AD717" i="14" s="1"/>
  <c r="C717" i="14"/>
  <c r="AW716" i="14"/>
  <c r="AV716" i="14"/>
  <c r="AU716" i="14"/>
  <c r="AT716" i="14"/>
  <c r="AS716" i="14"/>
  <c r="AR716" i="14"/>
  <c r="AQ716" i="14"/>
  <c r="AP716" i="14"/>
  <c r="AO716" i="14"/>
  <c r="AM716" i="14"/>
  <c r="AL716" i="14"/>
  <c r="AK716" i="14"/>
  <c r="AJ716" i="14"/>
  <c r="AI716" i="14"/>
  <c r="AH716" i="14"/>
  <c r="AG716" i="14"/>
  <c r="AF716" i="14"/>
  <c r="AE716" i="14"/>
  <c r="T716" i="14"/>
  <c r="AD716" i="14" s="1"/>
  <c r="J716" i="14"/>
  <c r="AN716" i="14" s="1"/>
  <c r="C716" i="14"/>
  <c r="AW715" i="14"/>
  <c r="AV715" i="14"/>
  <c r="AU715" i="14"/>
  <c r="AT715" i="14"/>
  <c r="AS715" i="14"/>
  <c r="AR715" i="14"/>
  <c r="AQ715" i="14"/>
  <c r="AP715" i="14"/>
  <c r="AO715" i="14"/>
  <c r="AM715" i="14"/>
  <c r="AL715" i="14"/>
  <c r="AK715" i="14"/>
  <c r="AJ715" i="14"/>
  <c r="AI715" i="14"/>
  <c r="AH715" i="14"/>
  <c r="AG715" i="14"/>
  <c r="AF715" i="14"/>
  <c r="AE715" i="14"/>
  <c r="AD715" i="14"/>
  <c r="T715" i="14"/>
  <c r="J715" i="14"/>
  <c r="AN715" i="14" s="1"/>
  <c r="C715" i="14"/>
  <c r="AW714" i="14"/>
  <c r="AV714" i="14"/>
  <c r="AU714" i="14"/>
  <c r="AT714" i="14"/>
  <c r="AS714" i="14"/>
  <c r="AR714" i="14"/>
  <c r="AQ714" i="14"/>
  <c r="AP714" i="14"/>
  <c r="AO714" i="14"/>
  <c r="AM714" i="14"/>
  <c r="AL714" i="14"/>
  <c r="AK714" i="14"/>
  <c r="AJ714" i="14"/>
  <c r="AI714" i="14"/>
  <c r="AH714" i="14"/>
  <c r="AG714" i="14"/>
  <c r="AF714" i="14"/>
  <c r="AE714" i="14"/>
  <c r="T714" i="14"/>
  <c r="AD714" i="14" s="1"/>
  <c r="J714" i="14"/>
  <c r="C714" i="14"/>
  <c r="AW713" i="14"/>
  <c r="AV713" i="14"/>
  <c r="AU713" i="14"/>
  <c r="AT713" i="14"/>
  <c r="AS713" i="14"/>
  <c r="AR713" i="14"/>
  <c r="AQ713" i="14"/>
  <c r="AP713" i="14"/>
  <c r="AO713" i="14"/>
  <c r="AN713" i="14"/>
  <c r="AM713" i="14"/>
  <c r="AL713" i="14"/>
  <c r="AK713" i="14"/>
  <c r="AJ713" i="14"/>
  <c r="AI713" i="14"/>
  <c r="AH713" i="14"/>
  <c r="AG713" i="14"/>
  <c r="AF713" i="14"/>
  <c r="AE713" i="14"/>
  <c r="T713" i="14"/>
  <c r="J713" i="14"/>
  <c r="AD713" i="14" s="1"/>
  <c r="C713" i="14"/>
  <c r="AW712" i="14"/>
  <c r="AV712" i="14"/>
  <c r="AU712" i="14"/>
  <c r="AT712" i="14"/>
  <c r="AS712" i="14"/>
  <c r="AR712" i="14"/>
  <c r="AQ712" i="14"/>
  <c r="AP712" i="14"/>
  <c r="AO712" i="14"/>
  <c r="AM712" i="14"/>
  <c r="AL712" i="14"/>
  <c r="AK712" i="14"/>
  <c r="AJ712" i="14"/>
  <c r="AI712" i="14"/>
  <c r="AH712" i="14"/>
  <c r="AG712" i="14"/>
  <c r="AF712" i="14"/>
  <c r="AE712" i="14"/>
  <c r="T712" i="14"/>
  <c r="AD712" i="14" s="1"/>
  <c r="J712" i="14"/>
  <c r="AN712" i="14" s="1"/>
  <c r="C712" i="14"/>
  <c r="AW711" i="14"/>
  <c r="AV711" i="14"/>
  <c r="AU711" i="14"/>
  <c r="AT711" i="14"/>
  <c r="AS711" i="14"/>
  <c r="AR711" i="14"/>
  <c r="AQ711" i="14"/>
  <c r="AP711" i="14"/>
  <c r="AO711" i="14"/>
  <c r="AM711" i="14"/>
  <c r="AL711" i="14"/>
  <c r="AK711" i="14"/>
  <c r="AJ711" i="14"/>
  <c r="AI711" i="14"/>
  <c r="AH711" i="14"/>
  <c r="AG711" i="14"/>
  <c r="AF711" i="14"/>
  <c r="AE711" i="14"/>
  <c r="AD711" i="14"/>
  <c r="T711" i="14"/>
  <c r="J711" i="14"/>
  <c r="AN711" i="14" s="1"/>
  <c r="C711" i="14"/>
  <c r="AW710" i="14"/>
  <c r="AV710" i="14"/>
  <c r="AU710" i="14"/>
  <c r="AT710" i="14"/>
  <c r="AS710" i="14"/>
  <c r="AR710" i="14"/>
  <c r="AQ710" i="14"/>
  <c r="AP710" i="14"/>
  <c r="AO710" i="14"/>
  <c r="AM710" i="14"/>
  <c r="AL710" i="14"/>
  <c r="AK710" i="14"/>
  <c r="AJ710" i="14"/>
  <c r="AI710" i="14"/>
  <c r="AH710" i="14"/>
  <c r="AG710" i="14"/>
  <c r="AF710" i="14"/>
  <c r="AE710" i="14"/>
  <c r="T710" i="14"/>
  <c r="AD710" i="14" s="1"/>
  <c r="J710" i="14"/>
  <c r="C710" i="14"/>
  <c r="AW709" i="14"/>
  <c r="AV709" i="14"/>
  <c r="AU709" i="14"/>
  <c r="AT709" i="14"/>
  <c r="AS709" i="14"/>
  <c r="AR709" i="14"/>
  <c r="AQ709" i="14"/>
  <c r="AP709" i="14"/>
  <c r="AO709" i="14"/>
  <c r="AN709" i="14"/>
  <c r="AM709" i="14"/>
  <c r="AL709" i="14"/>
  <c r="AK709" i="14"/>
  <c r="AJ709" i="14"/>
  <c r="AI709" i="14"/>
  <c r="AH709" i="14"/>
  <c r="AG709" i="14"/>
  <c r="AF709" i="14"/>
  <c r="AE709" i="14"/>
  <c r="T709" i="14"/>
  <c r="J709" i="14"/>
  <c r="AD709" i="14" s="1"/>
  <c r="C709" i="14"/>
  <c r="AW708" i="14"/>
  <c r="AV708" i="14"/>
  <c r="AU708" i="14"/>
  <c r="AT708" i="14"/>
  <c r="AS708" i="14"/>
  <c r="AR708" i="14"/>
  <c r="AQ708" i="14"/>
  <c r="AP708" i="14"/>
  <c r="AO708" i="14"/>
  <c r="AM708" i="14"/>
  <c r="AL708" i="14"/>
  <c r="AK708" i="14"/>
  <c r="AJ708" i="14"/>
  <c r="AI708" i="14"/>
  <c r="AH708" i="14"/>
  <c r="AG708" i="14"/>
  <c r="AF708" i="14"/>
  <c r="AE708" i="14"/>
  <c r="T708" i="14"/>
  <c r="AD708" i="14" s="1"/>
  <c r="J708" i="14"/>
  <c r="AN708" i="14" s="1"/>
  <c r="C708" i="14"/>
  <c r="AW707" i="14"/>
  <c r="AV707" i="14"/>
  <c r="AU707" i="14"/>
  <c r="AT707" i="14"/>
  <c r="AS707" i="14"/>
  <c r="AR707" i="14"/>
  <c r="AQ707" i="14"/>
  <c r="AP707" i="14"/>
  <c r="AO707" i="14"/>
  <c r="AM707" i="14"/>
  <c r="AL707" i="14"/>
  <c r="AK707" i="14"/>
  <c r="AJ707" i="14"/>
  <c r="AI707" i="14"/>
  <c r="AH707" i="14"/>
  <c r="AG707" i="14"/>
  <c r="AF707" i="14"/>
  <c r="AE707" i="14"/>
  <c r="AD707" i="14"/>
  <c r="T707" i="14"/>
  <c r="J707" i="14"/>
  <c r="AN707" i="14" s="1"/>
  <c r="C707" i="14"/>
  <c r="AW706" i="14"/>
  <c r="AV706" i="14"/>
  <c r="AU706" i="14"/>
  <c r="AT706" i="14"/>
  <c r="AS706" i="14"/>
  <c r="AR706" i="14"/>
  <c r="AQ706" i="14"/>
  <c r="AP706" i="14"/>
  <c r="AO706" i="14"/>
  <c r="AM706" i="14"/>
  <c r="AL706" i="14"/>
  <c r="AK706" i="14"/>
  <c r="AJ706" i="14"/>
  <c r="AI706" i="14"/>
  <c r="AH706" i="14"/>
  <c r="AG706" i="14"/>
  <c r="AF706" i="14"/>
  <c r="AE706" i="14"/>
  <c r="T706" i="14"/>
  <c r="AD706" i="14" s="1"/>
  <c r="J706" i="14"/>
  <c r="C706" i="14"/>
  <c r="AW705" i="14"/>
  <c r="AV705" i="14"/>
  <c r="AU705" i="14"/>
  <c r="AT705" i="14"/>
  <c r="AS705" i="14"/>
  <c r="AR705" i="14"/>
  <c r="AQ705" i="14"/>
  <c r="AP705" i="14"/>
  <c r="AO705" i="14"/>
  <c r="AN705" i="14"/>
  <c r="AM705" i="14"/>
  <c r="AL705" i="14"/>
  <c r="AK705" i="14"/>
  <c r="AJ705" i="14"/>
  <c r="AI705" i="14"/>
  <c r="AH705" i="14"/>
  <c r="AG705" i="14"/>
  <c r="AF705" i="14"/>
  <c r="AE705" i="14"/>
  <c r="T705" i="14"/>
  <c r="J705" i="14"/>
  <c r="AD705" i="14" s="1"/>
  <c r="C705" i="14"/>
  <c r="AW704" i="14"/>
  <c r="AV704" i="14"/>
  <c r="AU704" i="14"/>
  <c r="AT704" i="14"/>
  <c r="AS704" i="14"/>
  <c r="AR704" i="14"/>
  <c r="AQ704" i="14"/>
  <c r="AP704" i="14"/>
  <c r="AO704" i="14"/>
  <c r="AM704" i="14"/>
  <c r="AL704" i="14"/>
  <c r="AK704" i="14"/>
  <c r="AJ704" i="14"/>
  <c r="AI704" i="14"/>
  <c r="AH704" i="14"/>
  <c r="AG704" i="14"/>
  <c r="AF704" i="14"/>
  <c r="AE704" i="14"/>
  <c r="T704" i="14"/>
  <c r="AD704" i="14" s="1"/>
  <c r="J704" i="14"/>
  <c r="AN704" i="14" s="1"/>
  <c r="C704" i="14"/>
  <c r="AW703" i="14"/>
  <c r="AV703" i="14"/>
  <c r="AU703" i="14"/>
  <c r="AT703" i="14"/>
  <c r="AS703" i="14"/>
  <c r="AR703" i="14"/>
  <c r="AQ703" i="14"/>
  <c r="AP703" i="14"/>
  <c r="AO703" i="14"/>
  <c r="AM703" i="14"/>
  <c r="AL703" i="14"/>
  <c r="AK703" i="14"/>
  <c r="AJ703" i="14"/>
  <c r="AI703" i="14"/>
  <c r="AH703" i="14"/>
  <c r="AG703" i="14"/>
  <c r="AF703" i="14"/>
  <c r="AE703" i="14"/>
  <c r="AD703" i="14"/>
  <c r="T703" i="14"/>
  <c r="J703" i="14"/>
  <c r="AN703" i="14" s="1"/>
  <c r="C703" i="14"/>
  <c r="AW702" i="14"/>
  <c r="AV702" i="14"/>
  <c r="AU702" i="14"/>
  <c r="AT702" i="14"/>
  <c r="AS702" i="14"/>
  <c r="AR702" i="14"/>
  <c r="AQ702" i="14"/>
  <c r="AP702" i="14"/>
  <c r="AO702" i="14"/>
  <c r="AM702" i="14"/>
  <c r="AL702" i="14"/>
  <c r="AK702" i="14"/>
  <c r="AJ702" i="14"/>
  <c r="AI702" i="14"/>
  <c r="AH702" i="14"/>
  <c r="AG702" i="14"/>
  <c r="AF702" i="14"/>
  <c r="AE702" i="14"/>
  <c r="T702" i="14"/>
  <c r="AD702" i="14" s="1"/>
  <c r="J702" i="14"/>
  <c r="C702" i="14"/>
  <c r="AW701" i="14"/>
  <c r="AV701" i="14"/>
  <c r="AU701" i="14"/>
  <c r="AT701" i="14"/>
  <c r="AS701" i="14"/>
  <c r="AR701" i="14"/>
  <c r="AQ701" i="14"/>
  <c r="AP701" i="14"/>
  <c r="AO701" i="14"/>
  <c r="AN701" i="14"/>
  <c r="AM701" i="14"/>
  <c r="AL701" i="14"/>
  <c r="AK701" i="14"/>
  <c r="AJ701" i="14"/>
  <c r="AI701" i="14"/>
  <c r="AH701" i="14"/>
  <c r="AG701" i="14"/>
  <c r="AF701" i="14"/>
  <c r="AE701" i="14"/>
  <c r="T701" i="14"/>
  <c r="J701" i="14"/>
  <c r="AD701" i="14" s="1"/>
  <c r="C701" i="14"/>
  <c r="AW700" i="14"/>
  <c r="AV700" i="14"/>
  <c r="AU700" i="14"/>
  <c r="AT700" i="14"/>
  <c r="AS700" i="14"/>
  <c r="AR700" i="14"/>
  <c r="AQ700" i="14"/>
  <c r="AP700" i="14"/>
  <c r="AO700" i="14"/>
  <c r="AM700" i="14"/>
  <c r="AL700" i="14"/>
  <c r="AK700" i="14"/>
  <c r="AJ700" i="14"/>
  <c r="AI700" i="14"/>
  <c r="AH700" i="14"/>
  <c r="AG700" i="14"/>
  <c r="AF700" i="14"/>
  <c r="AE700" i="14"/>
  <c r="T700" i="14"/>
  <c r="AD700" i="14" s="1"/>
  <c r="J700" i="14"/>
  <c r="AN700" i="14" s="1"/>
  <c r="C700" i="14"/>
  <c r="AW699" i="14"/>
  <c r="AV699" i="14"/>
  <c r="AU699" i="14"/>
  <c r="AT699" i="14"/>
  <c r="AS699" i="14"/>
  <c r="AR699" i="14"/>
  <c r="AQ699" i="14"/>
  <c r="AP699" i="14"/>
  <c r="AO699" i="14"/>
  <c r="AM699" i="14"/>
  <c r="AL699" i="14"/>
  <c r="AK699" i="14"/>
  <c r="AJ699" i="14"/>
  <c r="AI699" i="14"/>
  <c r="AH699" i="14"/>
  <c r="AG699" i="14"/>
  <c r="AF699" i="14"/>
  <c r="AE699" i="14"/>
  <c r="AD699" i="14"/>
  <c r="T699" i="14"/>
  <c r="J699" i="14"/>
  <c r="AN699" i="14" s="1"/>
  <c r="C699" i="14"/>
  <c r="AW698" i="14"/>
  <c r="AV698" i="14"/>
  <c r="AU698" i="14"/>
  <c r="AT698" i="14"/>
  <c r="AS698" i="14"/>
  <c r="AR698" i="14"/>
  <c r="AQ698" i="14"/>
  <c r="AP698" i="14"/>
  <c r="AO698" i="14"/>
  <c r="AM698" i="14"/>
  <c r="AL698" i="14"/>
  <c r="AK698" i="14"/>
  <c r="AJ698" i="14"/>
  <c r="AI698" i="14"/>
  <c r="AH698" i="14"/>
  <c r="AG698" i="14"/>
  <c r="AF698" i="14"/>
  <c r="AE698" i="14"/>
  <c r="T698" i="14"/>
  <c r="AD698" i="14" s="1"/>
  <c r="J698" i="14"/>
  <c r="C698" i="14"/>
  <c r="AV697" i="14"/>
  <c r="AR697" i="14"/>
  <c r="AJ697" i="14"/>
  <c r="AC697" i="14"/>
  <c r="AM697" i="14" s="1"/>
  <c r="AB697" i="14"/>
  <c r="AA697" i="14"/>
  <c r="AK697" i="14" s="1"/>
  <c r="Z697" i="14"/>
  <c r="Y697" i="14"/>
  <c r="AI697" i="14" s="1"/>
  <c r="X697" i="14"/>
  <c r="W697" i="14"/>
  <c r="AG697" i="14" s="1"/>
  <c r="V697" i="14"/>
  <c r="U697" i="14"/>
  <c r="AE697" i="14" s="1"/>
  <c r="T697" i="14"/>
  <c r="S697" i="14"/>
  <c r="AW697" i="14" s="1"/>
  <c r="R697" i="14"/>
  <c r="Q697" i="14"/>
  <c r="AU697" i="14" s="1"/>
  <c r="P697" i="14"/>
  <c r="O697" i="14"/>
  <c r="AS697" i="14" s="1"/>
  <c r="N697" i="14"/>
  <c r="M697" i="14"/>
  <c r="AQ697" i="14" s="1"/>
  <c r="L697" i="14"/>
  <c r="K697" i="14"/>
  <c r="AO697" i="14" s="1"/>
  <c r="I697" i="14"/>
  <c r="H697" i="14"/>
  <c r="H695" i="14" s="1"/>
  <c r="G697" i="14"/>
  <c r="F697" i="14"/>
  <c r="E697" i="14"/>
  <c r="D697" i="14"/>
  <c r="AQ696" i="14"/>
  <c r="AI696" i="14"/>
  <c r="AE696" i="14"/>
  <c r="AC696" i="14"/>
  <c r="AB696" i="14"/>
  <c r="AL696" i="14" s="1"/>
  <c r="AA696" i="14"/>
  <c r="AU696" i="14" s="1"/>
  <c r="Z696" i="14"/>
  <c r="AJ696" i="14" s="1"/>
  <c r="Y696" i="14"/>
  <c r="X696" i="14"/>
  <c r="AH696" i="14" s="1"/>
  <c r="W696" i="14"/>
  <c r="V696" i="14"/>
  <c r="AF696" i="14" s="1"/>
  <c r="U696" i="14"/>
  <c r="T696" i="14" s="1"/>
  <c r="S696" i="14"/>
  <c r="R696" i="14"/>
  <c r="AV696" i="14" s="1"/>
  <c r="Q696" i="14"/>
  <c r="P696" i="14"/>
  <c r="AT696" i="14" s="1"/>
  <c r="O696" i="14"/>
  <c r="N696" i="14"/>
  <c r="AR696" i="14" s="1"/>
  <c r="M696" i="14"/>
  <c r="L696" i="14"/>
  <c r="AP696" i="14" s="1"/>
  <c r="K696" i="14"/>
  <c r="I696" i="14"/>
  <c r="H696" i="14"/>
  <c r="G696" i="14"/>
  <c r="G695" i="14" s="1"/>
  <c r="F696" i="14"/>
  <c r="E696" i="14"/>
  <c r="D696" i="14"/>
  <c r="C696" i="14"/>
  <c r="AC695" i="14"/>
  <c r="Z695" i="14"/>
  <c r="Y695" i="14"/>
  <c r="V695" i="14"/>
  <c r="U695" i="14"/>
  <c r="R695" i="14"/>
  <c r="Q695" i="14"/>
  <c r="N695" i="14"/>
  <c r="AR695" i="14" s="1"/>
  <c r="M695" i="14"/>
  <c r="I695" i="14"/>
  <c r="F695" i="14"/>
  <c r="E695" i="14"/>
  <c r="AL694" i="14"/>
  <c r="AK694" i="14"/>
  <c r="AJ694" i="14"/>
  <c r="AI694" i="14"/>
  <c r="AW693" i="14"/>
  <c r="AV693" i="14"/>
  <c r="AU693" i="14"/>
  <c r="AT693" i="14"/>
  <c r="AS693" i="14"/>
  <c r="AR693" i="14"/>
  <c r="AQ693" i="14"/>
  <c r="AP693" i="14"/>
  <c r="AO693" i="14"/>
  <c r="AM693" i="14"/>
  <c r="AL693" i="14"/>
  <c r="AK693" i="14"/>
  <c r="AJ693" i="14"/>
  <c r="AI693" i="14"/>
  <c r="AH693" i="14"/>
  <c r="AG693" i="14"/>
  <c r="AF693" i="14"/>
  <c r="AE693" i="14"/>
  <c r="T693" i="14"/>
  <c r="AD693" i="14" s="1"/>
  <c r="J693" i="14"/>
  <c r="AN693" i="14" s="1"/>
  <c r="C693" i="14"/>
  <c r="AW692" i="14"/>
  <c r="AV692" i="14"/>
  <c r="AU692" i="14"/>
  <c r="AT692" i="14"/>
  <c r="AS692" i="14"/>
  <c r="AR692" i="14"/>
  <c r="AQ692" i="14"/>
  <c r="AP692" i="14"/>
  <c r="AO692" i="14"/>
  <c r="AM692" i="14"/>
  <c r="AL692" i="14"/>
  <c r="AK692" i="14"/>
  <c r="AJ692" i="14"/>
  <c r="AI692" i="14"/>
  <c r="AH692" i="14"/>
  <c r="AG692" i="14"/>
  <c r="AF692" i="14"/>
  <c r="AE692" i="14"/>
  <c r="T692" i="14"/>
  <c r="J692" i="14"/>
  <c r="C692" i="14"/>
  <c r="AW691" i="14"/>
  <c r="AV691" i="14"/>
  <c r="AU691" i="14"/>
  <c r="AT691" i="14"/>
  <c r="AS691" i="14"/>
  <c r="AR691" i="14"/>
  <c r="AQ691" i="14"/>
  <c r="AP691" i="14"/>
  <c r="AO691" i="14"/>
  <c r="AM691" i="14"/>
  <c r="AL691" i="14"/>
  <c r="AK691" i="14"/>
  <c r="AJ691" i="14"/>
  <c r="AI691" i="14"/>
  <c r="AH691" i="14"/>
  <c r="AG691" i="14"/>
  <c r="AF691" i="14"/>
  <c r="AE691" i="14"/>
  <c r="T691" i="14"/>
  <c r="AD691" i="14" s="1"/>
  <c r="J691" i="14"/>
  <c r="AN691" i="14" s="1"/>
  <c r="C691" i="14"/>
  <c r="AW690" i="14"/>
  <c r="AV690" i="14"/>
  <c r="AU690" i="14"/>
  <c r="AT690" i="14"/>
  <c r="AS690" i="14"/>
  <c r="AR690" i="14"/>
  <c r="AQ690" i="14"/>
  <c r="AP690" i="14"/>
  <c r="AO690" i="14"/>
  <c r="AM690" i="14"/>
  <c r="AL690" i="14"/>
  <c r="AK690" i="14"/>
  <c r="AJ690" i="14"/>
  <c r="AI690" i="14"/>
  <c r="AH690" i="14"/>
  <c r="AG690" i="14"/>
  <c r="AF690" i="14"/>
  <c r="AE690" i="14"/>
  <c r="AD690" i="14"/>
  <c r="T690" i="14"/>
  <c r="J690" i="14"/>
  <c r="AN690" i="14" s="1"/>
  <c r="C690" i="14"/>
  <c r="AW689" i="14"/>
  <c r="AV689" i="14"/>
  <c r="AU689" i="14"/>
  <c r="AT689" i="14"/>
  <c r="AS689" i="14"/>
  <c r="AR689" i="14"/>
  <c r="AQ689" i="14"/>
  <c r="AP689" i="14"/>
  <c r="AO689" i="14"/>
  <c r="AM689" i="14"/>
  <c r="AL689" i="14"/>
  <c r="AK689" i="14"/>
  <c r="AJ689" i="14"/>
  <c r="AI689" i="14"/>
  <c r="AH689" i="14"/>
  <c r="AG689" i="14"/>
  <c r="AF689" i="14"/>
  <c r="AE689" i="14"/>
  <c r="T689" i="14"/>
  <c r="AD689" i="14" s="1"/>
  <c r="J689" i="14"/>
  <c r="AN689" i="14" s="1"/>
  <c r="C689" i="14"/>
  <c r="AW688" i="14"/>
  <c r="AV688" i="14"/>
  <c r="AU688" i="14"/>
  <c r="AT688" i="14"/>
  <c r="AS688" i="14"/>
  <c r="AR688" i="14"/>
  <c r="AQ688" i="14"/>
  <c r="AP688" i="14"/>
  <c r="AO688" i="14"/>
  <c r="AM688" i="14"/>
  <c r="AL688" i="14"/>
  <c r="AK688" i="14"/>
  <c r="AJ688" i="14"/>
  <c r="AI688" i="14"/>
  <c r="AH688" i="14"/>
  <c r="AG688" i="14"/>
  <c r="AF688" i="14"/>
  <c r="AE688" i="14"/>
  <c r="T688" i="14"/>
  <c r="J688" i="14"/>
  <c r="AD688" i="14" s="1"/>
  <c r="C688" i="14"/>
  <c r="AW687" i="14"/>
  <c r="AV687" i="14"/>
  <c r="AU687" i="14"/>
  <c r="AT687" i="14"/>
  <c r="AS687" i="14"/>
  <c r="AR687" i="14"/>
  <c r="AQ687" i="14"/>
  <c r="AP687" i="14"/>
  <c r="AO687" i="14"/>
  <c r="AM687" i="14"/>
  <c r="AL687" i="14"/>
  <c r="AK687" i="14"/>
  <c r="AJ687" i="14"/>
  <c r="AI687" i="14"/>
  <c r="AH687" i="14"/>
  <c r="AG687" i="14"/>
  <c r="AF687" i="14"/>
  <c r="AE687" i="14"/>
  <c r="T687" i="14"/>
  <c r="AD687" i="14" s="1"/>
  <c r="J687" i="14"/>
  <c r="AN687" i="14" s="1"/>
  <c r="C687" i="14"/>
  <c r="AW686" i="14"/>
  <c r="AV686" i="14"/>
  <c r="AU686" i="14"/>
  <c r="AT686" i="14"/>
  <c r="AS686" i="14"/>
  <c r="AR686" i="14"/>
  <c r="AQ686" i="14"/>
  <c r="AP686" i="14"/>
  <c r="AO686" i="14"/>
  <c r="AM686" i="14"/>
  <c r="AL686" i="14"/>
  <c r="AK686" i="14"/>
  <c r="AJ686" i="14"/>
  <c r="AI686" i="14"/>
  <c r="AH686" i="14"/>
  <c r="AG686" i="14"/>
  <c r="AF686" i="14"/>
  <c r="AE686" i="14"/>
  <c r="AD686" i="14"/>
  <c r="T686" i="14"/>
  <c r="J686" i="14"/>
  <c r="AN686" i="14" s="1"/>
  <c r="C686" i="14"/>
  <c r="AW685" i="14"/>
  <c r="AV685" i="14"/>
  <c r="AU685" i="14"/>
  <c r="AT685" i="14"/>
  <c r="AS685" i="14"/>
  <c r="AR685" i="14"/>
  <c r="AQ685" i="14"/>
  <c r="AP685" i="14"/>
  <c r="AO685" i="14"/>
  <c r="AM685" i="14"/>
  <c r="AL685" i="14"/>
  <c r="AK685" i="14"/>
  <c r="AJ685" i="14"/>
  <c r="AI685" i="14"/>
  <c r="AH685" i="14"/>
  <c r="AG685" i="14"/>
  <c r="AF685" i="14"/>
  <c r="AE685" i="14"/>
  <c r="T685" i="14"/>
  <c r="AD685" i="14" s="1"/>
  <c r="J685" i="14"/>
  <c r="AN685" i="14" s="1"/>
  <c r="C685" i="14"/>
  <c r="AW684" i="14"/>
  <c r="AV684" i="14"/>
  <c r="AU684" i="14"/>
  <c r="AT684" i="14"/>
  <c r="AS684" i="14"/>
  <c r="AR684" i="14"/>
  <c r="AQ684" i="14"/>
  <c r="AP684" i="14"/>
  <c r="AO684" i="14"/>
  <c r="AM684" i="14"/>
  <c r="AL684" i="14"/>
  <c r="AK684" i="14"/>
  <c r="AJ684" i="14"/>
  <c r="AI684" i="14"/>
  <c r="AH684" i="14"/>
  <c r="AG684" i="14"/>
  <c r="AF684" i="14"/>
  <c r="AE684" i="14"/>
  <c r="T684" i="14"/>
  <c r="J684" i="14"/>
  <c r="C684" i="14"/>
  <c r="AW683" i="14"/>
  <c r="AV683" i="14"/>
  <c r="AU683" i="14"/>
  <c r="AT683" i="14"/>
  <c r="AS683" i="14"/>
  <c r="AR683" i="14"/>
  <c r="AQ683" i="14"/>
  <c r="AP683" i="14"/>
  <c r="AO683" i="14"/>
  <c r="AM683" i="14"/>
  <c r="AL683" i="14"/>
  <c r="AK683" i="14"/>
  <c r="AJ683" i="14"/>
  <c r="AI683" i="14"/>
  <c r="AH683" i="14"/>
  <c r="AG683" i="14"/>
  <c r="AF683" i="14"/>
  <c r="AE683" i="14"/>
  <c r="T683" i="14"/>
  <c r="AD683" i="14" s="1"/>
  <c r="J683" i="14"/>
  <c r="AN683" i="14" s="1"/>
  <c r="C683" i="14"/>
  <c r="AW682" i="14"/>
  <c r="AV682" i="14"/>
  <c r="AU682" i="14"/>
  <c r="AT682" i="14"/>
  <c r="AS682" i="14"/>
  <c r="AR682" i="14"/>
  <c r="AQ682" i="14"/>
  <c r="AP682" i="14"/>
  <c r="AO682" i="14"/>
  <c r="AM682" i="14"/>
  <c r="AL682" i="14"/>
  <c r="AK682" i="14"/>
  <c r="AJ682" i="14"/>
  <c r="AI682" i="14"/>
  <c r="AH682" i="14"/>
  <c r="AG682" i="14"/>
  <c r="AF682" i="14"/>
  <c r="AE682" i="14"/>
  <c r="AD682" i="14"/>
  <c r="T682" i="14"/>
  <c r="J682" i="14"/>
  <c r="AN682" i="14" s="1"/>
  <c r="C682" i="14"/>
  <c r="AW681" i="14"/>
  <c r="AV681" i="14"/>
  <c r="AU681" i="14"/>
  <c r="AT681" i="14"/>
  <c r="AS681" i="14"/>
  <c r="AR681" i="14"/>
  <c r="AQ681" i="14"/>
  <c r="AP681" i="14"/>
  <c r="AO681" i="14"/>
  <c r="AM681" i="14"/>
  <c r="AL681" i="14"/>
  <c r="AK681" i="14"/>
  <c r="AJ681" i="14"/>
  <c r="AI681" i="14"/>
  <c r="AH681" i="14"/>
  <c r="AG681" i="14"/>
  <c r="AF681" i="14"/>
  <c r="AE681" i="14"/>
  <c r="T681" i="14"/>
  <c r="AD681" i="14" s="1"/>
  <c r="J681" i="14"/>
  <c r="AN681" i="14" s="1"/>
  <c r="C681" i="14"/>
  <c r="AW680" i="14"/>
  <c r="AV680" i="14"/>
  <c r="AU680" i="14"/>
  <c r="AT680" i="14"/>
  <c r="AS680" i="14"/>
  <c r="AR680" i="14"/>
  <c r="AQ680" i="14"/>
  <c r="AP680" i="14"/>
  <c r="AO680" i="14"/>
  <c r="AM680" i="14"/>
  <c r="AL680" i="14"/>
  <c r="AK680" i="14"/>
  <c r="AJ680" i="14"/>
  <c r="AI680" i="14"/>
  <c r="AH680" i="14"/>
  <c r="AG680" i="14"/>
  <c r="AF680" i="14"/>
  <c r="AE680" i="14"/>
  <c r="T680" i="14"/>
  <c r="J680" i="14"/>
  <c r="AD680" i="14" s="1"/>
  <c r="C680" i="14"/>
  <c r="AW679" i="14"/>
  <c r="AV679" i="14"/>
  <c r="AU679" i="14"/>
  <c r="AT679" i="14"/>
  <c r="AS679" i="14"/>
  <c r="AR679" i="14"/>
  <c r="AQ679" i="14"/>
  <c r="AP679" i="14"/>
  <c r="AO679" i="14"/>
  <c r="AM679" i="14"/>
  <c r="AL679" i="14"/>
  <c r="AK679" i="14"/>
  <c r="AJ679" i="14"/>
  <c r="AI679" i="14"/>
  <c r="AH679" i="14"/>
  <c r="AG679" i="14"/>
  <c r="AF679" i="14"/>
  <c r="AE679" i="14"/>
  <c r="T679" i="14"/>
  <c r="AD679" i="14" s="1"/>
  <c r="J679" i="14"/>
  <c r="AN679" i="14" s="1"/>
  <c r="C679" i="14"/>
  <c r="AW678" i="14"/>
  <c r="AV678" i="14"/>
  <c r="AU678" i="14"/>
  <c r="AT678" i="14"/>
  <c r="AS678" i="14"/>
  <c r="AR678" i="14"/>
  <c r="AQ678" i="14"/>
  <c r="AP678" i="14"/>
  <c r="AO678" i="14"/>
  <c r="AM678" i="14"/>
  <c r="AL678" i="14"/>
  <c r="AK678" i="14"/>
  <c r="AJ678" i="14"/>
  <c r="AI678" i="14"/>
  <c r="AH678" i="14"/>
  <c r="AG678" i="14"/>
  <c r="AF678" i="14"/>
  <c r="AE678" i="14"/>
  <c r="AD678" i="14"/>
  <c r="T678" i="14"/>
  <c r="J678" i="14"/>
  <c r="AN678" i="14" s="1"/>
  <c r="C678" i="14"/>
  <c r="AW677" i="14"/>
  <c r="AV677" i="14"/>
  <c r="AU677" i="14"/>
  <c r="AT677" i="14"/>
  <c r="AS677" i="14"/>
  <c r="AR677" i="14"/>
  <c r="AQ677" i="14"/>
  <c r="AP677" i="14"/>
  <c r="AO677" i="14"/>
  <c r="AM677" i="14"/>
  <c r="AL677" i="14"/>
  <c r="AK677" i="14"/>
  <c r="AJ677" i="14"/>
  <c r="AI677" i="14"/>
  <c r="AH677" i="14"/>
  <c r="AG677" i="14"/>
  <c r="AF677" i="14"/>
  <c r="AE677" i="14"/>
  <c r="T677" i="14"/>
  <c r="AD677" i="14" s="1"/>
  <c r="J677" i="14"/>
  <c r="AN677" i="14" s="1"/>
  <c r="C677" i="14"/>
  <c r="AW676" i="14"/>
  <c r="AV676" i="14"/>
  <c r="AU676" i="14"/>
  <c r="AT676" i="14"/>
  <c r="AS676" i="14"/>
  <c r="AR676" i="14"/>
  <c r="AQ676" i="14"/>
  <c r="AP676" i="14"/>
  <c r="AO676" i="14"/>
  <c r="AM676" i="14"/>
  <c r="AL676" i="14"/>
  <c r="AK676" i="14"/>
  <c r="AJ676" i="14"/>
  <c r="AI676" i="14"/>
  <c r="AH676" i="14"/>
  <c r="AG676" i="14"/>
  <c r="AF676" i="14"/>
  <c r="AE676" i="14"/>
  <c r="T676" i="14"/>
  <c r="J676" i="14"/>
  <c r="C676" i="14"/>
  <c r="AW675" i="14"/>
  <c r="AV675" i="14"/>
  <c r="AU675" i="14"/>
  <c r="AT675" i="14"/>
  <c r="AS675" i="14"/>
  <c r="AR675" i="14"/>
  <c r="AQ675" i="14"/>
  <c r="AP675" i="14"/>
  <c r="AO675" i="14"/>
  <c r="AM675" i="14"/>
  <c r="AL675" i="14"/>
  <c r="AK675" i="14"/>
  <c r="AJ675" i="14"/>
  <c r="AI675" i="14"/>
  <c r="AH675" i="14"/>
  <c r="AG675" i="14"/>
  <c r="AF675" i="14"/>
  <c r="AE675" i="14"/>
  <c r="T675" i="14"/>
  <c r="AD675" i="14" s="1"/>
  <c r="J675" i="14"/>
  <c r="AN675" i="14" s="1"/>
  <c r="C675" i="14"/>
  <c r="AW674" i="14"/>
  <c r="AV674" i="14"/>
  <c r="AU674" i="14"/>
  <c r="AT674" i="14"/>
  <c r="AS674" i="14"/>
  <c r="AR674" i="14"/>
  <c r="AQ674" i="14"/>
  <c r="AP674" i="14"/>
  <c r="AO674" i="14"/>
  <c r="AM674" i="14"/>
  <c r="AL674" i="14"/>
  <c r="AK674" i="14"/>
  <c r="AJ674" i="14"/>
  <c r="AI674" i="14"/>
  <c r="AH674" i="14"/>
  <c r="AG674" i="14"/>
  <c r="AF674" i="14"/>
  <c r="AE674" i="14"/>
  <c r="AD674" i="14"/>
  <c r="T674" i="14"/>
  <c r="J674" i="14"/>
  <c r="AN674" i="14" s="1"/>
  <c r="C674" i="14"/>
  <c r="AW673" i="14"/>
  <c r="AV673" i="14"/>
  <c r="AU673" i="14"/>
  <c r="AT673" i="14"/>
  <c r="AS673" i="14"/>
  <c r="AR673" i="14"/>
  <c r="AQ673" i="14"/>
  <c r="AP673" i="14"/>
  <c r="AO673" i="14"/>
  <c r="AM673" i="14"/>
  <c r="AL673" i="14"/>
  <c r="AK673" i="14"/>
  <c r="AJ673" i="14"/>
  <c r="AI673" i="14"/>
  <c r="AH673" i="14"/>
  <c r="AG673" i="14"/>
  <c r="AF673" i="14"/>
  <c r="AE673" i="14"/>
  <c r="T673" i="14"/>
  <c r="AD673" i="14" s="1"/>
  <c r="J673" i="14"/>
  <c r="AN673" i="14" s="1"/>
  <c r="C673" i="14"/>
  <c r="AW672" i="14"/>
  <c r="AV672" i="14"/>
  <c r="AU672" i="14"/>
  <c r="AT672" i="14"/>
  <c r="AS672" i="14"/>
  <c r="AR672" i="14"/>
  <c r="AQ672" i="14"/>
  <c r="AP672" i="14"/>
  <c r="AO672" i="14"/>
  <c r="AM672" i="14"/>
  <c r="AL672" i="14"/>
  <c r="AK672" i="14"/>
  <c r="AJ672" i="14"/>
  <c r="AI672" i="14"/>
  <c r="AH672" i="14"/>
  <c r="AG672" i="14"/>
  <c r="AF672" i="14"/>
  <c r="AE672" i="14"/>
  <c r="T672" i="14"/>
  <c r="J672" i="14"/>
  <c r="AN672" i="14" s="1"/>
  <c r="C672" i="14"/>
  <c r="AU671" i="14"/>
  <c r="AE671" i="14"/>
  <c r="AC671" i="14"/>
  <c r="AB671" i="14"/>
  <c r="AL671" i="14" s="1"/>
  <c r="AA671" i="14"/>
  <c r="Z671" i="14"/>
  <c r="AJ671" i="14" s="1"/>
  <c r="Y671" i="14"/>
  <c r="X671" i="14"/>
  <c r="AH671" i="14" s="1"/>
  <c r="W671" i="14"/>
  <c r="V671" i="14"/>
  <c r="AF671" i="14" s="1"/>
  <c r="U671" i="14"/>
  <c r="S671" i="14"/>
  <c r="R671" i="14"/>
  <c r="AV671" i="14" s="1"/>
  <c r="Q671" i="14"/>
  <c r="P671" i="14"/>
  <c r="AT671" i="14" s="1"/>
  <c r="O671" i="14"/>
  <c r="AI671" i="14" s="1"/>
  <c r="N671" i="14"/>
  <c r="AR671" i="14" s="1"/>
  <c r="M671" i="14"/>
  <c r="L671" i="14"/>
  <c r="AP671" i="14" s="1"/>
  <c r="K671" i="14"/>
  <c r="I671" i="14"/>
  <c r="H671" i="14"/>
  <c r="G671" i="14"/>
  <c r="G669" i="14" s="1"/>
  <c r="F671" i="14"/>
  <c r="E671" i="14"/>
  <c r="D671" i="14"/>
  <c r="C671" i="14"/>
  <c r="AL670" i="14"/>
  <c r="AC670" i="14"/>
  <c r="AM670" i="14" s="1"/>
  <c r="AB670" i="14"/>
  <c r="AA670" i="14"/>
  <c r="AK670" i="14" s="1"/>
  <c r="Z670" i="14"/>
  <c r="Y670" i="14"/>
  <c r="AI670" i="14" s="1"/>
  <c r="X670" i="14"/>
  <c r="W670" i="14"/>
  <c r="AG670" i="14" s="1"/>
  <c r="V670" i="14"/>
  <c r="AP670" i="14" s="1"/>
  <c r="U670" i="14"/>
  <c r="AE670" i="14" s="1"/>
  <c r="S670" i="14"/>
  <c r="AW670" i="14" s="1"/>
  <c r="R670" i="14"/>
  <c r="Q670" i="14"/>
  <c r="AU670" i="14" s="1"/>
  <c r="P670" i="14"/>
  <c r="O670" i="14"/>
  <c r="AS670" i="14" s="1"/>
  <c r="N670" i="14"/>
  <c r="M670" i="14"/>
  <c r="AQ670" i="14" s="1"/>
  <c r="L670" i="14"/>
  <c r="K670" i="14"/>
  <c r="AO670" i="14" s="1"/>
  <c r="J670" i="14"/>
  <c r="I670" i="14"/>
  <c r="H670" i="14"/>
  <c r="G670" i="14"/>
  <c r="F670" i="14"/>
  <c r="F669" i="14" s="1"/>
  <c r="E670" i="14"/>
  <c r="D670" i="14"/>
  <c r="C670" i="14" s="1"/>
  <c r="AC669" i="14"/>
  <c r="AB669" i="14"/>
  <c r="Y669" i="14"/>
  <c r="X669" i="14"/>
  <c r="U669" i="14"/>
  <c r="Q669" i="14"/>
  <c r="P669" i="14"/>
  <c r="M669" i="14"/>
  <c r="L669" i="14"/>
  <c r="I669" i="14"/>
  <c r="H669" i="14"/>
  <c r="E669" i="14"/>
  <c r="C669" i="14" s="1"/>
  <c r="D669" i="14"/>
  <c r="AL668" i="14"/>
  <c r="AK668" i="14"/>
  <c r="AJ668" i="14"/>
  <c r="AI668" i="14"/>
  <c r="AW667" i="14"/>
  <c r="AV667" i="14"/>
  <c r="AU667" i="14"/>
  <c r="AT667" i="14"/>
  <c r="AS667" i="14"/>
  <c r="AR667" i="14"/>
  <c r="AQ667" i="14"/>
  <c r="AP667" i="14"/>
  <c r="AO667" i="14"/>
  <c r="AM667" i="14"/>
  <c r="AL667" i="14"/>
  <c r="AK667" i="14"/>
  <c r="AJ667" i="14"/>
  <c r="AI667" i="14"/>
  <c r="AH667" i="14"/>
  <c r="AG667" i="14"/>
  <c r="AF667" i="14"/>
  <c r="AE667" i="14"/>
  <c r="T667" i="14"/>
  <c r="J667" i="14"/>
  <c r="AD667" i="14" s="1"/>
  <c r="C667" i="14"/>
  <c r="AW666" i="14"/>
  <c r="AV666" i="14"/>
  <c r="AU666" i="14"/>
  <c r="AT666" i="14"/>
  <c r="AS666" i="14"/>
  <c r="AR666" i="14"/>
  <c r="AQ666" i="14"/>
  <c r="AP666" i="14"/>
  <c r="AO666" i="14"/>
  <c r="AM666" i="14"/>
  <c r="AL666" i="14"/>
  <c r="AK666" i="14"/>
  <c r="AJ666" i="14"/>
  <c r="AI666" i="14"/>
  <c r="AH666" i="14"/>
  <c r="AG666" i="14"/>
  <c r="AF666" i="14"/>
  <c r="AE666" i="14"/>
  <c r="T666" i="14"/>
  <c r="AD666" i="14" s="1"/>
  <c r="J666" i="14"/>
  <c r="AN666" i="14" s="1"/>
  <c r="C666" i="14"/>
  <c r="AW665" i="14"/>
  <c r="AV665" i="14"/>
  <c r="AU665" i="14"/>
  <c r="AT665" i="14"/>
  <c r="AS665" i="14"/>
  <c r="AR665" i="14"/>
  <c r="AQ665" i="14"/>
  <c r="AP665" i="14"/>
  <c r="AO665" i="14"/>
  <c r="AM665" i="14"/>
  <c r="AL665" i="14"/>
  <c r="AK665" i="14"/>
  <c r="AJ665" i="14"/>
  <c r="AI665" i="14"/>
  <c r="AH665" i="14"/>
  <c r="AG665" i="14"/>
  <c r="AF665" i="14"/>
  <c r="AE665" i="14"/>
  <c r="AD665" i="14"/>
  <c r="T665" i="14"/>
  <c r="J665" i="14"/>
  <c r="AN665" i="14" s="1"/>
  <c r="C665" i="14"/>
  <c r="AW664" i="14"/>
  <c r="AV664" i="14"/>
  <c r="AU664" i="14"/>
  <c r="AT664" i="14"/>
  <c r="AS664" i="14"/>
  <c r="AR664" i="14"/>
  <c r="AQ664" i="14"/>
  <c r="AP664" i="14"/>
  <c r="AO664" i="14"/>
  <c r="AM664" i="14"/>
  <c r="AL664" i="14"/>
  <c r="AK664" i="14"/>
  <c r="AJ664" i="14"/>
  <c r="AI664" i="14"/>
  <c r="AH664" i="14"/>
  <c r="AG664" i="14"/>
  <c r="AF664" i="14"/>
  <c r="AE664" i="14"/>
  <c r="T664" i="14"/>
  <c r="AD664" i="14" s="1"/>
  <c r="J664" i="14"/>
  <c r="AN664" i="14" s="1"/>
  <c r="C664" i="14"/>
  <c r="AW663" i="14"/>
  <c r="AV663" i="14"/>
  <c r="AU663" i="14"/>
  <c r="AT663" i="14"/>
  <c r="AS663" i="14"/>
  <c r="AR663" i="14"/>
  <c r="AQ663" i="14"/>
  <c r="AP663" i="14"/>
  <c r="AO663" i="14"/>
  <c r="AM663" i="14"/>
  <c r="AL663" i="14"/>
  <c r="AK663" i="14"/>
  <c r="AJ663" i="14"/>
  <c r="AI663" i="14"/>
  <c r="AH663" i="14"/>
  <c r="AG663" i="14"/>
  <c r="AF663" i="14"/>
  <c r="AE663" i="14"/>
  <c r="T663" i="14"/>
  <c r="J663" i="14"/>
  <c r="C663" i="14"/>
  <c r="AW662" i="14"/>
  <c r="AV662" i="14"/>
  <c r="AU662" i="14"/>
  <c r="AT662" i="14"/>
  <c r="AS662" i="14"/>
  <c r="AR662" i="14"/>
  <c r="AQ662" i="14"/>
  <c r="AP662" i="14"/>
  <c r="AO662" i="14"/>
  <c r="AM662" i="14"/>
  <c r="AL662" i="14"/>
  <c r="AK662" i="14"/>
  <c r="AJ662" i="14"/>
  <c r="AI662" i="14"/>
  <c r="AH662" i="14"/>
  <c r="AG662" i="14"/>
  <c r="AF662" i="14"/>
  <c r="AE662" i="14"/>
  <c r="T662" i="14"/>
  <c r="AD662" i="14" s="1"/>
  <c r="J662" i="14"/>
  <c r="AN662" i="14" s="1"/>
  <c r="C662" i="14"/>
  <c r="AW661" i="14"/>
  <c r="AV661" i="14"/>
  <c r="AU661" i="14"/>
  <c r="AT661" i="14"/>
  <c r="AS661" i="14"/>
  <c r="AR661" i="14"/>
  <c r="AQ661" i="14"/>
  <c r="AP661" i="14"/>
  <c r="AO661" i="14"/>
  <c r="AM661" i="14"/>
  <c r="AL661" i="14"/>
  <c r="AK661" i="14"/>
  <c r="AJ661" i="14"/>
  <c r="AI661" i="14"/>
  <c r="AH661" i="14"/>
  <c r="AG661" i="14"/>
  <c r="AF661" i="14"/>
  <c r="AE661" i="14"/>
  <c r="AD661" i="14"/>
  <c r="T661" i="14"/>
  <c r="J661" i="14"/>
  <c r="AN661" i="14" s="1"/>
  <c r="C661" i="14"/>
  <c r="AW660" i="14"/>
  <c r="AV660" i="14"/>
  <c r="AU660" i="14"/>
  <c r="AT660" i="14"/>
  <c r="AS660" i="14"/>
  <c r="AR660" i="14"/>
  <c r="AQ660" i="14"/>
  <c r="AP660" i="14"/>
  <c r="AO660" i="14"/>
  <c r="AM660" i="14"/>
  <c r="AL660" i="14"/>
  <c r="AK660" i="14"/>
  <c r="AJ660" i="14"/>
  <c r="AI660" i="14"/>
  <c r="AH660" i="14"/>
  <c r="AG660" i="14"/>
  <c r="AF660" i="14"/>
  <c r="AE660" i="14"/>
  <c r="T660" i="14"/>
  <c r="AD660" i="14" s="1"/>
  <c r="J660" i="14"/>
  <c r="AN660" i="14" s="1"/>
  <c r="C660" i="14"/>
  <c r="AW659" i="14"/>
  <c r="AV659" i="14"/>
  <c r="AU659" i="14"/>
  <c r="AT659" i="14"/>
  <c r="AS659" i="14"/>
  <c r="AR659" i="14"/>
  <c r="AQ659" i="14"/>
  <c r="AP659" i="14"/>
  <c r="AO659" i="14"/>
  <c r="AM659" i="14"/>
  <c r="AL659" i="14"/>
  <c r="AK659" i="14"/>
  <c r="AJ659" i="14"/>
  <c r="AI659" i="14"/>
  <c r="AH659" i="14"/>
  <c r="AG659" i="14"/>
  <c r="AF659" i="14"/>
  <c r="AE659" i="14"/>
  <c r="T659" i="14"/>
  <c r="J659" i="14"/>
  <c r="AN659" i="14" s="1"/>
  <c r="C659" i="14"/>
  <c r="AW658" i="14"/>
  <c r="AV658" i="14"/>
  <c r="AU658" i="14"/>
  <c r="AT658" i="14"/>
  <c r="AS658" i="14"/>
  <c r="AR658" i="14"/>
  <c r="AQ658" i="14"/>
  <c r="AP658" i="14"/>
  <c r="AO658" i="14"/>
  <c r="AM658" i="14"/>
  <c r="AL658" i="14"/>
  <c r="AK658" i="14"/>
  <c r="AJ658" i="14"/>
  <c r="AI658" i="14"/>
  <c r="AH658" i="14"/>
  <c r="AG658" i="14"/>
  <c r="AF658" i="14"/>
  <c r="AE658" i="14"/>
  <c r="T658" i="14"/>
  <c r="AD658" i="14" s="1"/>
  <c r="J658" i="14"/>
  <c r="AN658" i="14" s="1"/>
  <c r="C658" i="14"/>
  <c r="AW657" i="14"/>
  <c r="AV657" i="14"/>
  <c r="AU657" i="14"/>
  <c r="AT657" i="14"/>
  <c r="AS657" i="14"/>
  <c r="AR657" i="14"/>
  <c r="AQ657" i="14"/>
  <c r="AP657" i="14"/>
  <c r="AO657" i="14"/>
  <c r="AM657" i="14"/>
  <c r="AL657" i="14"/>
  <c r="AK657" i="14"/>
  <c r="AJ657" i="14"/>
  <c r="AI657" i="14"/>
  <c r="AH657" i="14"/>
  <c r="AG657" i="14"/>
  <c r="AF657" i="14"/>
  <c r="AE657" i="14"/>
  <c r="AD657" i="14"/>
  <c r="T657" i="14"/>
  <c r="J657" i="14"/>
  <c r="AN657" i="14" s="1"/>
  <c r="C657" i="14"/>
  <c r="AW656" i="14"/>
  <c r="AV656" i="14"/>
  <c r="AU656" i="14"/>
  <c r="AT656" i="14"/>
  <c r="AS656" i="14"/>
  <c r="AR656" i="14"/>
  <c r="AQ656" i="14"/>
  <c r="AP656" i="14"/>
  <c r="AO656" i="14"/>
  <c r="AM656" i="14"/>
  <c r="AL656" i="14"/>
  <c r="AK656" i="14"/>
  <c r="AJ656" i="14"/>
  <c r="AI656" i="14"/>
  <c r="AH656" i="14"/>
  <c r="AG656" i="14"/>
  <c r="AF656" i="14"/>
  <c r="AE656" i="14"/>
  <c r="T656" i="14"/>
  <c r="AD656" i="14" s="1"/>
  <c r="J656" i="14"/>
  <c r="AN656" i="14" s="1"/>
  <c r="C656" i="14"/>
  <c r="AW655" i="14"/>
  <c r="AV655" i="14"/>
  <c r="AU655" i="14"/>
  <c r="AT655" i="14"/>
  <c r="AS655" i="14"/>
  <c r="AR655" i="14"/>
  <c r="AQ655" i="14"/>
  <c r="AP655" i="14"/>
  <c r="AO655" i="14"/>
  <c r="AM655" i="14"/>
  <c r="AL655" i="14"/>
  <c r="AK655" i="14"/>
  <c r="AJ655" i="14"/>
  <c r="AI655" i="14"/>
  <c r="AH655" i="14"/>
  <c r="AG655" i="14"/>
  <c r="AF655" i="14"/>
  <c r="AE655" i="14"/>
  <c r="T655" i="14"/>
  <c r="J655" i="14"/>
  <c r="AN655" i="14" s="1"/>
  <c r="C655" i="14"/>
  <c r="AW654" i="14"/>
  <c r="AV654" i="14"/>
  <c r="AU654" i="14"/>
  <c r="AT654" i="14"/>
  <c r="AS654" i="14"/>
  <c r="AR654" i="14"/>
  <c r="AQ654" i="14"/>
  <c r="AP654" i="14"/>
  <c r="AO654" i="14"/>
  <c r="AM654" i="14"/>
  <c r="AL654" i="14"/>
  <c r="AK654" i="14"/>
  <c r="AJ654" i="14"/>
  <c r="AI654" i="14"/>
  <c r="AH654" i="14"/>
  <c r="AG654" i="14"/>
  <c r="AF654" i="14"/>
  <c r="AE654" i="14"/>
  <c r="T654" i="14"/>
  <c r="J654" i="14"/>
  <c r="AD654" i="14" s="1"/>
  <c r="C654" i="14"/>
  <c r="AW653" i="14"/>
  <c r="AV653" i="14"/>
  <c r="AU653" i="14"/>
  <c r="AT653" i="14"/>
  <c r="AS653" i="14"/>
  <c r="AR653" i="14"/>
  <c r="AQ653" i="14"/>
  <c r="AP653" i="14"/>
  <c r="AO653" i="14"/>
  <c r="AM653" i="14"/>
  <c r="AL653" i="14"/>
  <c r="AK653" i="14"/>
  <c r="AJ653" i="14"/>
  <c r="AI653" i="14"/>
  <c r="AH653" i="14"/>
  <c r="AG653" i="14"/>
  <c r="AF653" i="14"/>
  <c r="AE653" i="14"/>
  <c r="AD653" i="14"/>
  <c r="T653" i="14"/>
  <c r="J653" i="14"/>
  <c r="AN653" i="14" s="1"/>
  <c r="C653" i="14"/>
  <c r="AW652" i="14"/>
  <c r="AV652" i="14"/>
  <c r="AU652" i="14"/>
  <c r="AT652" i="14"/>
  <c r="AS652" i="14"/>
  <c r="AR652" i="14"/>
  <c r="AQ652" i="14"/>
  <c r="AP652" i="14"/>
  <c r="AO652" i="14"/>
  <c r="AM652" i="14"/>
  <c r="AL652" i="14"/>
  <c r="AK652" i="14"/>
  <c r="AJ652" i="14"/>
  <c r="AI652" i="14"/>
  <c r="AH652" i="14"/>
  <c r="AG652" i="14"/>
  <c r="AF652" i="14"/>
  <c r="AE652" i="14"/>
  <c r="T652" i="14"/>
  <c r="AD652" i="14" s="1"/>
  <c r="J652" i="14"/>
  <c r="AN652" i="14" s="1"/>
  <c r="C652" i="14"/>
  <c r="AW651" i="14"/>
  <c r="AV651" i="14"/>
  <c r="AU651" i="14"/>
  <c r="AT651" i="14"/>
  <c r="AS651" i="14"/>
  <c r="AR651" i="14"/>
  <c r="AQ651" i="14"/>
  <c r="AP651" i="14"/>
  <c r="AO651" i="14"/>
  <c r="AM651" i="14"/>
  <c r="AL651" i="14"/>
  <c r="AK651" i="14"/>
  <c r="AJ651" i="14"/>
  <c r="AI651" i="14"/>
  <c r="AH651" i="14"/>
  <c r="AG651" i="14"/>
  <c r="AF651" i="14"/>
  <c r="AE651" i="14"/>
  <c r="T651" i="14"/>
  <c r="J651" i="14"/>
  <c r="AN651" i="14" s="1"/>
  <c r="C651" i="14"/>
  <c r="AW650" i="14"/>
  <c r="AV650" i="14"/>
  <c r="AU650" i="14"/>
  <c r="AT650" i="14"/>
  <c r="AS650" i="14"/>
  <c r="AR650" i="14"/>
  <c r="AQ650" i="14"/>
  <c r="AP650" i="14"/>
  <c r="AO650" i="14"/>
  <c r="AM650" i="14"/>
  <c r="AL650" i="14"/>
  <c r="AK650" i="14"/>
  <c r="AJ650" i="14"/>
  <c r="AI650" i="14"/>
  <c r="AH650" i="14"/>
  <c r="AG650" i="14"/>
  <c r="AF650" i="14"/>
  <c r="AE650" i="14"/>
  <c r="T650" i="14"/>
  <c r="J650" i="14"/>
  <c r="AD650" i="14" s="1"/>
  <c r="C650" i="14"/>
  <c r="AW649" i="14"/>
  <c r="AV649" i="14"/>
  <c r="AU649" i="14"/>
  <c r="AT649" i="14"/>
  <c r="AS649" i="14"/>
  <c r="AR649" i="14"/>
  <c r="AQ649" i="14"/>
  <c r="AP649" i="14"/>
  <c r="AO649" i="14"/>
  <c r="AM649" i="14"/>
  <c r="AL649" i="14"/>
  <c r="AK649" i="14"/>
  <c r="AJ649" i="14"/>
  <c r="AI649" i="14"/>
  <c r="AH649" i="14"/>
  <c r="AG649" i="14"/>
  <c r="AF649" i="14"/>
  <c r="AE649" i="14"/>
  <c r="AD649" i="14"/>
  <c r="T649" i="14"/>
  <c r="J649" i="14"/>
  <c r="AN649" i="14" s="1"/>
  <c r="C649" i="14"/>
  <c r="AW648" i="14"/>
  <c r="AV648" i="14"/>
  <c r="AU648" i="14"/>
  <c r="AT648" i="14"/>
  <c r="AS648" i="14"/>
  <c r="AR648" i="14"/>
  <c r="AQ648" i="14"/>
  <c r="AP648" i="14"/>
  <c r="AO648" i="14"/>
  <c r="AM648" i="14"/>
  <c r="AL648" i="14"/>
  <c r="AK648" i="14"/>
  <c r="AJ648" i="14"/>
  <c r="AI648" i="14"/>
  <c r="AH648" i="14"/>
  <c r="AG648" i="14"/>
  <c r="AF648" i="14"/>
  <c r="AE648" i="14"/>
  <c r="T648" i="14"/>
  <c r="AD648" i="14" s="1"/>
  <c r="J648" i="14"/>
  <c r="AN648" i="14" s="1"/>
  <c r="C648" i="14"/>
  <c r="AW647" i="14"/>
  <c r="AV647" i="14"/>
  <c r="AU647" i="14"/>
  <c r="AT647" i="14"/>
  <c r="AS647" i="14"/>
  <c r="AR647" i="14"/>
  <c r="AQ647" i="14"/>
  <c r="AP647" i="14"/>
  <c r="AO647" i="14"/>
  <c r="AM647" i="14"/>
  <c r="AL647" i="14"/>
  <c r="AK647" i="14"/>
  <c r="AJ647" i="14"/>
  <c r="AI647" i="14"/>
  <c r="AH647" i="14"/>
  <c r="AG647" i="14"/>
  <c r="AF647" i="14"/>
  <c r="AE647" i="14"/>
  <c r="T647" i="14"/>
  <c r="J647" i="14"/>
  <c r="AN647" i="14" s="1"/>
  <c r="C647" i="14"/>
  <c r="AW646" i="14"/>
  <c r="AV646" i="14"/>
  <c r="AU646" i="14"/>
  <c r="AT646" i="14"/>
  <c r="AS646" i="14"/>
  <c r="AR646" i="14"/>
  <c r="AQ646" i="14"/>
  <c r="AP646" i="14"/>
  <c r="AO646" i="14"/>
  <c r="AM646" i="14"/>
  <c r="AL646" i="14"/>
  <c r="AK646" i="14"/>
  <c r="AJ646" i="14"/>
  <c r="AI646" i="14"/>
  <c r="AH646" i="14"/>
  <c r="AG646" i="14"/>
  <c r="AF646" i="14"/>
  <c r="AE646" i="14"/>
  <c r="T646" i="14"/>
  <c r="J646" i="14"/>
  <c r="AD646" i="14" s="1"/>
  <c r="C646" i="14"/>
  <c r="AW645" i="14"/>
  <c r="AV645" i="14"/>
  <c r="AU645" i="14"/>
  <c r="AT645" i="14"/>
  <c r="AS645" i="14"/>
  <c r="AR645" i="14"/>
  <c r="AQ645" i="14"/>
  <c r="AP645" i="14"/>
  <c r="AO645" i="14"/>
  <c r="AM645" i="14"/>
  <c r="AL645" i="14"/>
  <c r="AK645" i="14"/>
  <c r="AJ645" i="14"/>
  <c r="AI645" i="14"/>
  <c r="AH645" i="14"/>
  <c r="AG645" i="14"/>
  <c r="AF645" i="14"/>
  <c r="AE645" i="14"/>
  <c r="AD645" i="14"/>
  <c r="T645" i="14"/>
  <c r="J645" i="14"/>
  <c r="AN645" i="14" s="1"/>
  <c r="C645" i="14"/>
  <c r="AW644" i="14"/>
  <c r="AV644" i="14"/>
  <c r="AU644" i="14"/>
  <c r="AT644" i="14"/>
  <c r="AS644" i="14"/>
  <c r="AR644" i="14"/>
  <c r="AQ644" i="14"/>
  <c r="AP644" i="14"/>
  <c r="AO644" i="14"/>
  <c r="AM644" i="14"/>
  <c r="AL644" i="14"/>
  <c r="AK644" i="14"/>
  <c r="AJ644" i="14"/>
  <c r="AI644" i="14"/>
  <c r="AH644" i="14"/>
  <c r="AG644" i="14"/>
  <c r="AF644" i="14"/>
  <c r="AE644" i="14"/>
  <c r="T644" i="14"/>
  <c r="AD644" i="14" s="1"/>
  <c r="J644" i="14"/>
  <c r="AN644" i="14" s="1"/>
  <c r="C644" i="14"/>
  <c r="AV643" i="14"/>
  <c r="AR643" i="14"/>
  <c r="AC643" i="14"/>
  <c r="AM643" i="14" s="1"/>
  <c r="AB643" i="14"/>
  <c r="AA643" i="14"/>
  <c r="AK643" i="14" s="1"/>
  <c r="Z643" i="14"/>
  <c r="Y643" i="14"/>
  <c r="AI643" i="14" s="1"/>
  <c r="X643" i="14"/>
  <c r="W643" i="14"/>
  <c r="AG643" i="14" s="1"/>
  <c r="V643" i="14"/>
  <c r="U643" i="14"/>
  <c r="AE643" i="14" s="1"/>
  <c r="T643" i="14"/>
  <c r="S643" i="14"/>
  <c r="AW643" i="14" s="1"/>
  <c r="R643" i="14"/>
  <c r="Q643" i="14"/>
  <c r="AU643" i="14" s="1"/>
  <c r="P643" i="14"/>
  <c r="O643" i="14"/>
  <c r="AS643" i="14" s="1"/>
  <c r="N643" i="14"/>
  <c r="M643" i="14"/>
  <c r="AQ643" i="14" s="1"/>
  <c r="L643" i="14"/>
  <c r="K643" i="14"/>
  <c r="I643" i="14"/>
  <c r="H643" i="14"/>
  <c r="H641" i="14" s="1"/>
  <c r="G643" i="14"/>
  <c r="F643" i="14"/>
  <c r="E643" i="14"/>
  <c r="D643" i="14"/>
  <c r="AU642" i="14"/>
  <c r="AE642" i="14"/>
  <c r="AC642" i="14"/>
  <c r="AB642" i="14"/>
  <c r="AL642" i="14" s="1"/>
  <c r="AA642" i="14"/>
  <c r="Z642" i="14"/>
  <c r="AJ642" i="14" s="1"/>
  <c r="Y642" i="14"/>
  <c r="X642" i="14"/>
  <c r="AH642" i="14" s="1"/>
  <c r="W642" i="14"/>
  <c r="V642" i="14"/>
  <c r="AF642" i="14" s="1"/>
  <c r="U642" i="14"/>
  <c r="S642" i="14"/>
  <c r="R642" i="14"/>
  <c r="AV642" i="14" s="1"/>
  <c r="Q642" i="14"/>
  <c r="P642" i="14"/>
  <c r="AT642" i="14" s="1"/>
  <c r="O642" i="14"/>
  <c r="AI642" i="14" s="1"/>
  <c r="N642" i="14"/>
  <c r="AR642" i="14" s="1"/>
  <c r="M642" i="14"/>
  <c r="L642" i="14"/>
  <c r="AP642" i="14" s="1"/>
  <c r="K642" i="14"/>
  <c r="I642" i="14"/>
  <c r="H642" i="14"/>
  <c r="G642" i="14"/>
  <c r="G641" i="14" s="1"/>
  <c r="F642" i="14"/>
  <c r="E642" i="14"/>
  <c r="D642" i="14"/>
  <c r="C642" i="14"/>
  <c r="AC641" i="14"/>
  <c r="Z641" i="14"/>
  <c r="Y641" i="14"/>
  <c r="V641" i="14"/>
  <c r="U641" i="14"/>
  <c r="R641" i="14"/>
  <c r="Q641" i="14"/>
  <c r="N641" i="14"/>
  <c r="AR641" i="14" s="1"/>
  <c r="M641" i="14"/>
  <c r="I641" i="14"/>
  <c r="F641" i="14"/>
  <c r="E641" i="14"/>
  <c r="AL640" i="14"/>
  <c r="AK640" i="14"/>
  <c r="AJ640" i="14"/>
  <c r="AI640" i="14"/>
  <c r="AW639" i="14"/>
  <c r="AV639" i="14"/>
  <c r="AU639" i="14"/>
  <c r="AT639" i="14"/>
  <c r="AS639" i="14"/>
  <c r="AR639" i="14"/>
  <c r="AQ639" i="14"/>
  <c r="AP639" i="14"/>
  <c r="AO639" i="14"/>
  <c r="AM639" i="14"/>
  <c r="AL639" i="14"/>
  <c r="AK639" i="14"/>
  <c r="AJ639" i="14"/>
  <c r="AI639" i="14"/>
  <c r="AH639" i="14"/>
  <c r="AG639" i="14"/>
  <c r="AF639" i="14"/>
  <c r="AE639" i="14"/>
  <c r="T639" i="14"/>
  <c r="AD639" i="14" s="1"/>
  <c r="J639" i="14"/>
  <c r="C639" i="14"/>
  <c r="AW638" i="14"/>
  <c r="AV638" i="14"/>
  <c r="AU638" i="14"/>
  <c r="AT638" i="14"/>
  <c r="AS638" i="14"/>
  <c r="AR638" i="14"/>
  <c r="AQ638" i="14"/>
  <c r="AP638" i="14"/>
  <c r="AO638" i="14"/>
  <c r="AN638" i="14"/>
  <c r="AM638" i="14"/>
  <c r="AL638" i="14"/>
  <c r="AK638" i="14"/>
  <c r="AJ638" i="14"/>
  <c r="AI638" i="14"/>
  <c r="AH638" i="14"/>
  <c r="AG638" i="14"/>
  <c r="AF638" i="14"/>
  <c r="AE638" i="14"/>
  <c r="T638" i="14"/>
  <c r="AD638" i="14" s="1"/>
  <c r="J638" i="14"/>
  <c r="C638" i="14"/>
  <c r="AW637" i="14"/>
  <c r="AV637" i="14"/>
  <c r="AU637" i="14"/>
  <c r="AT637" i="14"/>
  <c r="AS637" i="14"/>
  <c r="AR637" i="14"/>
  <c r="AQ637" i="14"/>
  <c r="AP637" i="14"/>
  <c r="AO637" i="14"/>
  <c r="AM637" i="14"/>
  <c r="AL637" i="14"/>
  <c r="AK637" i="14"/>
  <c r="AJ637" i="14"/>
  <c r="AI637" i="14"/>
  <c r="AH637" i="14"/>
  <c r="AG637" i="14"/>
  <c r="AF637" i="14"/>
  <c r="AE637" i="14"/>
  <c r="T637" i="14"/>
  <c r="J637" i="14"/>
  <c r="AD637" i="14" s="1"/>
  <c r="C637" i="14"/>
  <c r="AW636" i="14"/>
  <c r="AV636" i="14"/>
  <c r="AU636" i="14"/>
  <c r="AT636" i="14"/>
  <c r="AS636" i="14"/>
  <c r="AR636" i="14"/>
  <c r="AQ636" i="14"/>
  <c r="AP636" i="14"/>
  <c r="AO636" i="14"/>
  <c r="AM636" i="14"/>
  <c r="AL636" i="14"/>
  <c r="AK636" i="14"/>
  <c r="AJ636" i="14"/>
  <c r="AI636" i="14"/>
  <c r="AH636" i="14"/>
  <c r="AG636" i="14"/>
  <c r="AF636" i="14"/>
  <c r="AE636" i="14"/>
  <c r="AD636" i="14"/>
  <c r="T636" i="14"/>
  <c r="J636" i="14"/>
  <c r="AN636" i="14" s="1"/>
  <c r="C636" i="14"/>
  <c r="AW635" i="14"/>
  <c r="AV635" i="14"/>
  <c r="AU635" i="14"/>
  <c r="AT635" i="14"/>
  <c r="AS635" i="14"/>
  <c r="AR635" i="14"/>
  <c r="AQ635" i="14"/>
  <c r="AP635" i="14"/>
  <c r="AO635" i="14"/>
  <c r="AM635" i="14"/>
  <c r="AL635" i="14"/>
  <c r="AK635" i="14"/>
  <c r="AJ635" i="14"/>
  <c r="AI635" i="14"/>
  <c r="AH635" i="14"/>
  <c r="AG635" i="14"/>
  <c r="AF635" i="14"/>
  <c r="AE635" i="14"/>
  <c r="T635" i="14"/>
  <c r="AD635" i="14" s="1"/>
  <c r="J635" i="14"/>
  <c r="C635" i="14"/>
  <c r="AW634" i="14"/>
  <c r="AV634" i="14"/>
  <c r="AU634" i="14"/>
  <c r="AT634" i="14"/>
  <c r="AS634" i="14"/>
  <c r="AR634" i="14"/>
  <c r="AQ634" i="14"/>
  <c r="AP634" i="14"/>
  <c r="AO634" i="14"/>
  <c r="AN634" i="14"/>
  <c r="AM634" i="14"/>
  <c r="AL634" i="14"/>
  <c r="AK634" i="14"/>
  <c r="AJ634" i="14"/>
  <c r="AI634" i="14"/>
  <c r="AH634" i="14"/>
  <c r="AG634" i="14"/>
  <c r="AF634" i="14"/>
  <c r="AE634" i="14"/>
  <c r="T634" i="14"/>
  <c r="J634" i="14"/>
  <c r="AD634" i="14" s="1"/>
  <c r="C634" i="14"/>
  <c r="AW633" i="14"/>
  <c r="AV633" i="14"/>
  <c r="AU633" i="14"/>
  <c r="AT633" i="14"/>
  <c r="AS633" i="14"/>
  <c r="AR633" i="14"/>
  <c r="AQ633" i="14"/>
  <c r="AP633" i="14"/>
  <c r="AO633" i="14"/>
  <c r="AM633" i="14"/>
  <c r="AL633" i="14"/>
  <c r="AK633" i="14"/>
  <c r="AJ633" i="14"/>
  <c r="AI633" i="14"/>
  <c r="AH633" i="14"/>
  <c r="AG633" i="14"/>
  <c r="AF633" i="14"/>
  <c r="AE633" i="14"/>
  <c r="T633" i="14"/>
  <c r="AD633" i="14" s="1"/>
  <c r="J633" i="14"/>
  <c r="AN633" i="14" s="1"/>
  <c r="C633" i="14"/>
  <c r="AW632" i="14"/>
  <c r="AV632" i="14"/>
  <c r="AU632" i="14"/>
  <c r="AT632" i="14"/>
  <c r="AS632" i="14"/>
  <c r="AR632" i="14"/>
  <c r="AQ632" i="14"/>
  <c r="AP632" i="14"/>
  <c r="AO632" i="14"/>
  <c r="AM632" i="14"/>
  <c r="AL632" i="14"/>
  <c r="AK632" i="14"/>
  <c r="AJ632" i="14"/>
  <c r="AI632" i="14"/>
  <c r="AH632" i="14"/>
  <c r="AG632" i="14"/>
  <c r="AF632" i="14"/>
  <c r="AE632" i="14"/>
  <c r="AD632" i="14"/>
  <c r="T632" i="14"/>
  <c r="J632" i="14"/>
  <c r="AN632" i="14" s="1"/>
  <c r="C632" i="14"/>
  <c r="AW631" i="14"/>
  <c r="AV631" i="14"/>
  <c r="AU631" i="14"/>
  <c r="AT631" i="14"/>
  <c r="AS631" i="14"/>
  <c r="AR631" i="14"/>
  <c r="AQ631" i="14"/>
  <c r="AP631" i="14"/>
  <c r="AO631" i="14"/>
  <c r="AM631" i="14"/>
  <c r="AL631" i="14"/>
  <c r="AK631" i="14"/>
  <c r="AJ631" i="14"/>
  <c r="AI631" i="14"/>
  <c r="AH631" i="14"/>
  <c r="AG631" i="14"/>
  <c r="AF631" i="14"/>
  <c r="AE631" i="14"/>
  <c r="T631" i="14"/>
  <c r="AD631" i="14" s="1"/>
  <c r="J631" i="14"/>
  <c r="C631" i="14"/>
  <c r="AW630" i="14"/>
  <c r="AV630" i="14"/>
  <c r="AU630" i="14"/>
  <c r="AT630" i="14"/>
  <c r="AS630" i="14"/>
  <c r="AR630" i="14"/>
  <c r="AQ630" i="14"/>
  <c r="AP630" i="14"/>
  <c r="AO630" i="14"/>
  <c r="AN630" i="14"/>
  <c r="AM630" i="14"/>
  <c r="AL630" i="14"/>
  <c r="AK630" i="14"/>
  <c r="AJ630" i="14"/>
  <c r="AI630" i="14"/>
  <c r="AH630" i="14"/>
  <c r="AG630" i="14"/>
  <c r="AF630" i="14"/>
  <c r="AE630" i="14"/>
  <c r="T630" i="14"/>
  <c r="J630" i="14"/>
  <c r="AD630" i="14" s="1"/>
  <c r="C630" i="14"/>
  <c r="AW629" i="14"/>
  <c r="AV629" i="14"/>
  <c r="AU629" i="14"/>
  <c r="AT629" i="14"/>
  <c r="AS629" i="14"/>
  <c r="AR629" i="14"/>
  <c r="AQ629" i="14"/>
  <c r="AP629" i="14"/>
  <c r="AO629" i="14"/>
  <c r="AM629" i="14"/>
  <c r="AL629" i="14"/>
  <c r="AK629" i="14"/>
  <c r="AJ629" i="14"/>
  <c r="AI629" i="14"/>
  <c r="AH629" i="14"/>
  <c r="AG629" i="14"/>
  <c r="AF629" i="14"/>
  <c r="AE629" i="14"/>
  <c r="T629" i="14"/>
  <c r="AD629" i="14" s="1"/>
  <c r="J629" i="14"/>
  <c r="AN629" i="14" s="1"/>
  <c r="C629" i="14"/>
  <c r="AW628" i="14"/>
  <c r="AV628" i="14"/>
  <c r="AU628" i="14"/>
  <c r="AT628" i="14"/>
  <c r="AS628" i="14"/>
  <c r="AR628" i="14"/>
  <c r="AQ628" i="14"/>
  <c r="AP628" i="14"/>
  <c r="AO628" i="14"/>
  <c r="AM628" i="14"/>
  <c r="AL628" i="14"/>
  <c r="AK628" i="14"/>
  <c r="AJ628" i="14"/>
  <c r="AI628" i="14"/>
  <c r="AH628" i="14"/>
  <c r="AG628" i="14"/>
  <c r="AF628" i="14"/>
  <c r="AE628" i="14"/>
  <c r="AD628" i="14"/>
  <c r="T628" i="14"/>
  <c r="J628" i="14"/>
  <c r="AN628" i="14" s="1"/>
  <c r="C628" i="14"/>
  <c r="AW627" i="14"/>
  <c r="AV627" i="14"/>
  <c r="AU627" i="14"/>
  <c r="AT627" i="14"/>
  <c r="AS627" i="14"/>
  <c r="AR627" i="14"/>
  <c r="AQ627" i="14"/>
  <c r="AP627" i="14"/>
  <c r="AO627" i="14"/>
  <c r="AM627" i="14"/>
  <c r="AL627" i="14"/>
  <c r="AK627" i="14"/>
  <c r="AJ627" i="14"/>
  <c r="AI627" i="14"/>
  <c r="AH627" i="14"/>
  <c r="AG627" i="14"/>
  <c r="AF627" i="14"/>
  <c r="AE627" i="14"/>
  <c r="T627" i="14"/>
  <c r="AD627" i="14" s="1"/>
  <c r="J627" i="14"/>
  <c r="C627" i="14"/>
  <c r="AW626" i="14"/>
  <c r="AV626" i="14"/>
  <c r="AU626" i="14"/>
  <c r="AT626" i="14"/>
  <c r="AS626" i="14"/>
  <c r="AR626" i="14"/>
  <c r="AQ626" i="14"/>
  <c r="AP626" i="14"/>
  <c r="AO626" i="14"/>
  <c r="AN626" i="14"/>
  <c r="AM626" i="14"/>
  <c r="AL626" i="14"/>
  <c r="AK626" i="14"/>
  <c r="AJ626" i="14"/>
  <c r="AI626" i="14"/>
  <c r="AH626" i="14"/>
  <c r="AG626" i="14"/>
  <c r="AF626" i="14"/>
  <c r="AE626" i="14"/>
  <c r="T626" i="14"/>
  <c r="J626" i="14"/>
  <c r="AD626" i="14" s="1"/>
  <c r="C626" i="14"/>
  <c r="AW625" i="14"/>
  <c r="AV625" i="14"/>
  <c r="AU625" i="14"/>
  <c r="AT625" i="14"/>
  <c r="AS625" i="14"/>
  <c r="AR625" i="14"/>
  <c r="AQ625" i="14"/>
  <c r="AP625" i="14"/>
  <c r="AO625" i="14"/>
  <c r="AM625" i="14"/>
  <c r="AL625" i="14"/>
  <c r="AK625" i="14"/>
  <c r="AJ625" i="14"/>
  <c r="AI625" i="14"/>
  <c r="AH625" i="14"/>
  <c r="AG625" i="14"/>
  <c r="AF625" i="14"/>
  <c r="AE625" i="14"/>
  <c r="T625" i="14"/>
  <c r="AD625" i="14" s="1"/>
  <c r="J625" i="14"/>
  <c r="AN625" i="14" s="1"/>
  <c r="C625" i="14"/>
  <c r="AW624" i="14"/>
  <c r="AV624" i="14"/>
  <c r="AU624" i="14"/>
  <c r="AT624" i="14"/>
  <c r="AS624" i="14"/>
  <c r="AR624" i="14"/>
  <c r="AQ624" i="14"/>
  <c r="AP624" i="14"/>
  <c r="AO624" i="14"/>
  <c r="AM624" i="14"/>
  <c r="AL624" i="14"/>
  <c r="AK624" i="14"/>
  <c r="AJ624" i="14"/>
  <c r="AI624" i="14"/>
  <c r="AH624" i="14"/>
  <c r="AG624" i="14"/>
  <c r="AF624" i="14"/>
  <c r="AE624" i="14"/>
  <c r="AD624" i="14"/>
  <c r="T624" i="14"/>
  <c r="J624" i="14"/>
  <c r="AN624" i="14" s="1"/>
  <c r="C624" i="14"/>
  <c r="AW623" i="14"/>
  <c r="AV623" i="14"/>
  <c r="AU623" i="14"/>
  <c r="AT623" i="14"/>
  <c r="AS623" i="14"/>
  <c r="AR623" i="14"/>
  <c r="AQ623" i="14"/>
  <c r="AP623" i="14"/>
  <c r="AO623" i="14"/>
  <c r="AM623" i="14"/>
  <c r="AL623" i="14"/>
  <c r="AK623" i="14"/>
  <c r="AJ623" i="14"/>
  <c r="AI623" i="14"/>
  <c r="AH623" i="14"/>
  <c r="AG623" i="14"/>
  <c r="AF623" i="14"/>
  <c r="AE623" i="14"/>
  <c r="T623" i="14"/>
  <c r="AD623" i="14" s="1"/>
  <c r="J623" i="14"/>
  <c r="C623" i="14"/>
  <c r="AW622" i="14"/>
  <c r="AV622" i="14"/>
  <c r="AU622" i="14"/>
  <c r="AT622" i="14"/>
  <c r="AS622" i="14"/>
  <c r="AR622" i="14"/>
  <c r="AQ622" i="14"/>
  <c r="AP622" i="14"/>
  <c r="AO622" i="14"/>
  <c r="AN622" i="14"/>
  <c r="AM622" i="14"/>
  <c r="AL622" i="14"/>
  <c r="AK622" i="14"/>
  <c r="AJ622" i="14"/>
  <c r="AI622" i="14"/>
  <c r="AH622" i="14"/>
  <c r="AG622" i="14"/>
  <c r="AF622" i="14"/>
  <c r="AE622" i="14"/>
  <c r="T622" i="14"/>
  <c r="J622" i="14"/>
  <c r="AD622" i="14" s="1"/>
  <c r="C622" i="14"/>
  <c r="AW621" i="14"/>
  <c r="AV621" i="14"/>
  <c r="AU621" i="14"/>
  <c r="AT621" i="14"/>
  <c r="AS621" i="14"/>
  <c r="AR621" i="14"/>
  <c r="AQ621" i="14"/>
  <c r="AP621" i="14"/>
  <c r="AO621" i="14"/>
  <c r="AM621" i="14"/>
  <c r="AL621" i="14"/>
  <c r="AK621" i="14"/>
  <c r="AJ621" i="14"/>
  <c r="AI621" i="14"/>
  <c r="AH621" i="14"/>
  <c r="AG621" i="14"/>
  <c r="AF621" i="14"/>
  <c r="AE621" i="14"/>
  <c r="T621" i="14"/>
  <c r="AD621" i="14" s="1"/>
  <c r="J621" i="14"/>
  <c r="AN621" i="14" s="1"/>
  <c r="C621" i="14"/>
  <c r="AW620" i="14"/>
  <c r="AV620" i="14"/>
  <c r="AU620" i="14"/>
  <c r="AT620" i="14"/>
  <c r="AS620" i="14"/>
  <c r="AR620" i="14"/>
  <c r="AQ620" i="14"/>
  <c r="AP620" i="14"/>
  <c r="AO620" i="14"/>
  <c r="AM620" i="14"/>
  <c r="AL620" i="14"/>
  <c r="AK620" i="14"/>
  <c r="AJ620" i="14"/>
  <c r="AI620" i="14"/>
  <c r="AH620" i="14"/>
  <c r="AG620" i="14"/>
  <c r="AF620" i="14"/>
  <c r="AE620" i="14"/>
  <c r="AD620" i="14"/>
  <c r="T620" i="14"/>
  <c r="J620" i="14"/>
  <c r="AN620" i="14" s="1"/>
  <c r="C620" i="14"/>
  <c r="AW619" i="14"/>
  <c r="AV619" i="14"/>
  <c r="AU619" i="14"/>
  <c r="AT619" i="14"/>
  <c r="AS619" i="14"/>
  <c r="AR619" i="14"/>
  <c r="AQ619" i="14"/>
  <c r="AP619" i="14"/>
  <c r="AO619" i="14"/>
  <c r="AM619" i="14"/>
  <c r="AL619" i="14"/>
  <c r="AK619" i="14"/>
  <c r="AJ619" i="14"/>
  <c r="AI619" i="14"/>
  <c r="AH619" i="14"/>
  <c r="AG619" i="14"/>
  <c r="AF619" i="14"/>
  <c r="AE619" i="14"/>
  <c r="T619" i="14"/>
  <c r="AD619" i="14" s="1"/>
  <c r="J619" i="14"/>
  <c r="C619" i="14"/>
  <c r="AW618" i="14"/>
  <c r="AV618" i="14"/>
  <c r="AU618" i="14"/>
  <c r="AT618" i="14"/>
  <c r="AS618" i="14"/>
  <c r="AR618" i="14"/>
  <c r="AQ618" i="14"/>
  <c r="AP618" i="14"/>
  <c r="AO618" i="14"/>
  <c r="AN618" i="14"/>
  <c r="AM618" i="14"/>
  <c r="AL618" i="14"/>
  <c r="AK618" i="14"/>
  <c r="AJ618" i="14"/>
  <c r="AI618" i="14"/>
  <c r="AH618" i="14"/>
  <c r="AG618" i="14"/>
  <c r="AF618" i="14"/>
  <c r="AE618" i="14"/>
  <c r="T618" i="14"/>
  <c r="J618" i="14"/>
  <c r="AD618" i="14" s="1"/>
  <c r="C618" i="14"/>
  <c r="AW617" i="14"/>
  <c r="AV617" i="14"/>
  <c r="AU617" i="14"/>
  <c r="AT617" i="14"/>
  <c r="AS617" i="14"/>
  <c r="AR617" i="14"/>
  <c r="AQ617" i="14"/>
  <c r="AP617" i="14"/>
  <c r="AO617" i="14"/>
  <c r="AM617" i="14"/>
  <c r="AL617" i="14"/>
  <c r="AK617" i="14"/>
  <c r="AJ617" i="14"/>
  <c r="AI617" i="14"/>
  <c r="AH617" i="14"/>
  <c r="AG617" i="14"/>
  <c r="AF617" i="14"/>
  <c r="AE617" i="14"/>
  <c r="T617" i="14"/>
  <c r="AD617" i="14" s="1"/>
  <c r="J617" i="14"/>
  <c r="C617" i="14"/>
  <c r="AW616" i="14"/>
  <c r="AV616" i="14"/>
  <c r="AU616" i="14"/>
  <c r="AT616" i="14"/>
  <c r="AS616" i="14"/>
  <c r="AR616" i="14"/>
  <c r="AQ616" i="14"/>
  <c r="AP616" i="14"/>
  <c r="AO616" i="14"/>
  <c r="AM616" i="14"/>
  <c r="AL616" i="14"/>
  <c r="AK616" i="14"/>
  <c r="AJ616" i="14"/>
  <c r="AI616" i="14"/>
  <c r="AH616" i="14"/>
  <c r="AG616" i="14"/>
  <c r="AF616" i="14"/>
  <c r="AE616" i="14"/>
  <c r="T616" i="14"/>
  <c r="J616" i="14"/>
  <c r="AD616" i="14" s="1"/>
  <c r="C616" i="14"/>
  <c r="AW615" i="14"/>
  <c r="AV615" i="14"/>
  <c r="AU615" i="14"/>
  <c r="AT615" i="14"/>
  <c r="AS615" i="14"/>
  <c r="AR615" i="14"/>
  <c r="AQ615" i="14"/>
  <c r="AP615" i="14"/>
  <c r="AO615" i="14"/>
  <c r="AM615" i="14"/>
  <c r="AL615" i="14"/>
  <c r="AK615" i="14"/>
  <c r="AJ615" i="14"/>
  <c r="AI615" i="14"/>
  <c r="AH615" i="14"/>
  <c r="AG615" i="14"/>
  <c r="AF615" i="14"/>
  <c r="AE615" i="14"/>
  <c r="T615" i="14"/>
  <c r="AD615" i="14" s="1"/>
  <c r="J615" i="14"/>
  <c r="AN615" i="14" s="1"/>
  <c r="C615" i="14"/>
  <c r="AW614" i="14"/>
  <c r="AV614" i="14"/>
  <c r="AU614" i="14"/>
  <c r="AT614" i="14"/>
  <c r="AS614" i="14"/>
  <c r="AR614" i="14"/>
  <c r="AQ614" i="14"/>
  <c r="AP614" i="14"/>
  <c r="AO614" i="14"/>
  <c r="AM614" i="14"/>
  <c r="AL614" i="14"/>
  <c r="AK614" i="14"/>
  <c r="AJ614" i="14"/>
  <c r="AI614" i="14"/>
  <c r="AH614" i="14"/>
  <c r="AG614" i="14"/>
  <c r="AF614" i="14"/>
  <c r="AE614" i="14"/>
  <c r="AD614" i="14"/>
  <c r="T614" i="14"/>
  <c r="J614" i="14"/>
  <c r="AN614" i="14" s="1"/>
  <c r="C614" i="14"/>
  <c r="AW613" i="14"/>
  <c r="AK613" i="14"/>
  <c r="AC613" i="14"/>
  <c r="AB613" i="14"/>
  <c r="AL613" i="14" s="1"/>
  <c r="AA613" i="14"/>
  <c r="Z613" i="14"/>
  <c r="AJ613" i="14" s="1"/>
  <c r="Y613" i="14"/>
  <c r="X613" i="14"/>
  <c r="AH613" i="14" s="1"/>
  <c r="W613" i="14"/>
  <c r="V613" i="14"/>
  <c r="AF613" i="14" s="1"/>
  <c r="U613" i="14"/>
  <c r="S613" i="14"/>
  <c r="R613" i="14"/>
  <c r="AV613" i="14" s="1"/>
  <c r="Q613" i="14"/>
  <c r="P613" i="14"/>
  <c r="AT613" i="14" s="1"/>
  <c r="O613" i="14"/>
  <c r="N613" i="14"/>
  <c r="AR613" i="14" s="1"/>
  <c r="M613" i="14"/>
  <c r="L613" i="14"/>
  <c r="AP613" i="14" s="1"/>
  <c r="K613" i="14"/>
  <c r="I613" i="14"/>
  <c r="I611" i="14" s="1"/>
  <c r="H613" i="14"/>
  <c r="G613" i="14"/>
  <c r="F613" i="14"/>
  <c r="E613" i="14"/>
  <c r="D613" i="14"/>
  <c r="AV612" i="14"/>
  <c r="AR612" i="14"/>
  <c r="AF612" i="14"/>
  <c r="AC612" i="14"/>
  <c r="AM612" i="14" s="1"/>
  <c r="AB612" i="14"/>
  <c r="AA612" i="14"/>
  <c r="AK612" i="14" s="1"/>
  <c r="Z612" i="14"/>
  <c r="Z611" i="14" s="1"/>
  <c r="Y612" i="14"/>
  <c r="AI612" i="14" s="1"/>
  <c r="X612" i="14"/>
  <c r="W612" i="14"/>
  <c r="AG612" i="14" s="1"/>
  <c r="V612" i="14"/>
  <c r="V611" i="14" s="1"/>
  <c r="U612" i="14"/>
  <c r="AE612" i="14" s="1"/>
  <c r="T612" i="14"/>
  <c r="S612" i="14"/>
  <c r="AW612" i="14" s="1"/>
  <c r="R612" i="14"/>
  <c r="R611" i="14" s="1"/>
  <c r="Q612" i="14"/>
  <c r="AU612" i="14" s="1"/>
  <c r="P612" i="14"/>
  <c r="AJ612" i="14" s="1"/>
  <c r="O612" i="14"/>
  <c r="AS612" i="14" s="1"/>
  <c r="N612" i="14"/>
  <c r="N611" i="14" s="1"/>
  <c r="AR611" i="14" s="1"/>
  <c r="M612" i="14"/>
  <c r="AQ612" i="14" s="1"/>
  <c r="L612" i="14"/>
  <c r="K612" i="14"/>
  <c r="AO612" i="14" s="1"/>
  <c r="I612" i="14"/>
  <c r="H612" i="14"/>
  <c r="H611" i="14" s="1"/>
  <c r="G612" i="14"/>
  <c r="F612" i="14"/>
  <c r="F611" i="14" s="1"/>
  <c r="E612" i="14"/>
  <c r="D612" i="14"/>
  <c r="AA611" i="14"/>
  <c r="W611" i="14"/>
  <c r="S611" i="14"/>
  <c r="O611" i="14"/>
  <c r="K611" i="14"/>
  <c r="G611" i="14"/>
  <c r="AL610" i="14"/>
  <c r="AK610" i="14"/>
  <c r="AJ610" i="14"/>
  <c r="AI610" i="14"/>
  <c r="AW609" i="14"/>
  <c r="AV609" i="14"/>
  <c r="AU609" i="14"/>
  <c r="AT609" i="14"/>
  <c r="AS609" i="14"/>
  <c r="AR609" i="14"/>
  <c r="AQ609" i="14"/>
  <c r="AP609" i="14"/>
  <c r="AO609" i="14"/>
  <c r="AM609" i="14"/>
  <c r="AL609" i="14"/>
  <c r="AK609" i="14"/>
  <c r="AJ609" i="14"/>
  <c r="AI609" i="14"/>
  <c r="AH609" i="14"/>
  <c r="AG609" i="14"/>
  <c r="AF609" i="14"/>
  <c r="AE609" i="14"/>
  <c r="AD609" i="14"/>
  <c r="T609" i="14"/>
  <c r="J609" i="14"/>
  <c r="AN609" i="14" s="1"/>
  <c r="C609" i="14"/>
  <c r="AW608" i="14"/>
  <c r="AV608" i="14"/>
  <c r="AU608" i="14"/>
  <c r="AT608" i="14"/>
  <c r="AS608" i="14"/>
  <c r="AR608" i="14"/>
  <c r="AQ608" i="14"/>
  <c r="AP608" i="14"/>
  <c r="AO608" i="14"/>
  <c r="AM608" i="14"/>
  <c r="AL608" i="14"/>
  <c r="AK608" i="14"/>
  <c r="AJ608" i="14"/>
  <c r="AI608" i="14"/>
  <c r="AH608" i="14"/>
  <c r="AG608" i="14"/>
  <c r="AF608" i="14"/>
  <c r="AE608" i="14"/>
  <c r="T608" i="14"/>
  <c r="AD608" i="14" s="1"/>
  <c r="J608" i="14"/>
  <c r="C608" i="14"/>
  <c r="AW607" i="14"/>
  <c r="AV607" i="14"/>
  <c r="AU607" i="14"/>
  <c r="AT607" i="14"/>
  <c r="AS607" i="14"/>
  <c r="AR607" i="14"/>
  <c r="AQ607" i="14"/>
  <c r="AP607" i="14"/>
  <c r="AO607" i="14"/>
  <c r="AN607" i="14"/>
  <c r="AM607" i="14"/>
  <c r="AL607" i="14"/>
  <c r="AK607" i="14"/>
  <c r="AJ607" i="14"/>
  <c r="AI607" i="14"/>
  <c r="AH607" i="14"/>
  <c r="AG607" i="14"/>
  <c r="AF607" i="14"/>
  <c r="AE607" i="14"/>
  <c r="T607" i="14"/>
  <c r="J607" i="14"/>
  <c r="AD607" i="14" s="1"/>
  <c r="C607" i="14"/>
  <c r="AW606" i="14"/>
  <c r="AV606" i="14"/>
  <c r="AU606" i="14"/>
  <c r="AT606" i="14"/>
  <c r="AS606" i="14"/>
  <c r="AR606" i="14"/>
  <c r="AQ606" i="14"/>
  <c r="AP606" i="14"/>
  <c r="AO606" i="14"/>
  <c r="AM606" i="14"/>
  <c r="AL606" i="14"/>
  <c r="AK606" i="14"/>
  <c r="AJ606" i="14"/>
  <c r="AI606" i="14"/>
  <c r="AH606" i="14"/>
  <c r="AG606" i="14"/>
  <c r="AF606" i="14"/>
  <c r="AE606" i="14"/>
  <c r="T606" i="14"/>
  <c r="AD606" i="14" s="1"/>
  <c r="J606" i="14"/>
  <c r="AN606" i="14" s="1"/>
  <c r="C606" i="14"/>
  <c r="AW605" i="14"/>
  <c r="AV605" i="14"/>
  <c r="AU605" i="14"/>
  <c r="AT605" i="14"/>
  <c r="AS605" i="14"/>
  <c r="AR605" i="14"/>
  <c r="AQ605" i="14"/>
  <c r="AP605" i="14"/>
  <c r="AO605" i="14"/>
  <c r="AM605" i="14"/>
  <c r="AL605" i="14"/>
  <c r="AK605" i="14"/>
  <c r="AJ605" i="14"/>
  <c r="AI605" i="14"/>
  <c r="AH605" i="14"/>
  <c r="AG605" i="14"/>
  <c r="AF605" i="14"/>
  <c r="AE605" i="14"/>
  <c r="AD605" i="14"/>
  <c r="T605" i="14"/>
  <c r="J605" i="14"/>
  <c r="AN605" i="14" s="1"/>
  <c r="C605" i="14"/>
  <c r="AW604" i="14"/>
  <c r="AV604" i="14"/>
  <c r="AU604" i="14"/>
  <c r="AT604" i="14"/>
  <c r="AS604" i="14"/>
  <c r="AR604" i="14"/>
  <c r="AQ604" i="14"/>
  <c r="AP604" i="14"/>
  <c r="AO604" i="14"/>
  <c r="AM604" i="14"/>
  <c r="AL604" i="14"/>
  <c r="AK604" i="14"/>
  <c r="AJ604" i="14"/>
  <c r="AI604" i="14"/>
  <c r="AH604" i="14"/>
  <c r="AG604" i="14"/>
  <c r="AF604" i="14"/>
  <c r="AE604" i="14"/>
  <c r="T604" i="14"/>
  <c r="AD604" i="14" s="1"/>
  <c r="J604" i="14"/>
  <c r="C604" i="14"/>
  <c r="AW603" i="14"/>
  <c r="AV603" i="14"/>
  <c r="AU603" i="14"/>
  <c r="AT603" i="14"/>
  <c r="AS603" i="14"/>
  <c r="AR603" i="14"/>
  <c r="AQ603" i="14"/>
  <c r="AP603" i="14"/>
  <c r="AO603" i="14"/>
  <c r="AN603" i="14"/>
  <c r="AM603" i="14"/>
  <c r="AL603" i="14"/>
  <c r="AK603" i="14"/>
  <c r="AJ603" i="14"/>
  <c r="AI603" i="14"/>
  <c r="AH603" i="14"/>
  <c r="AG603" i="14"/>
  <c r="AF603" i="14"/>
  <c r="AE603" i="14"/>
  <c r="T603" i="14"/>
  <c r="J603" i="14"/>
  <c r="AD603" i="14" s="1"/>
  <c r="C603" i="14"/>
  <c r="AW602" i="14"/>
  <c r="AV602" i="14"/>
  <c r="AU602" i="14"/>
  <c r="AT602" i="14"/>
  <c r="AS602" i="14"/>
  <c r="AR602" i="14"/>
  <c r="AQ602" i="14"/>
  <c r="AP602" i="14"/>
  <c r="AO602" i="14"/>
  <c r="AM602" i="14"/>
  <c r="AL602" i="14"/>
  <c r="AK602" i="14"/>
  <c r="AJ602" i="14"/>
  <c r="AI602" i="14"/>
  <c r="AH602" i="14"/>
  <c r="AG602" i="14"/>
  <c r="AF602" i="14"/>
  <c r="AE602" i="14"/>
  <c r="T602" i="14"/>
  <c r="AD602" i="14" s="1"/>
  <c r="J602" i="14"/>
  <c r="AN602" i="14" s="1"/>
  <c r="C602" i="14"/>
  <c r="AW601" i="14"/>
  <c r="AV601" i="14"/>
  <c r="AU601" i="14"/>
  <c r="AT601" i="14"/>
  <c r="AS601" i="14"/>
  <c r="AR601" i="14"/>
  <c r="AQ601" i="14"/>
  <c r="AP601" i="14"/>
  <c r="AO601" i="14"/>
  <c r="AM601" i="14"/>
  <c r="AL601" i="14"/>
  <c r="AK601" i="14"/>
  <c r="AJ601" i="14"/>
  <c r="AI601" i="14"/>
  <c r="AH601" i="14"/>
  <c r="AG601" i="14"/>
  <c r="AF601" i="14"/>
  <c r="AE601" i="14"/>
  <c r="AD601" i="14"/>
  <c r="T601" i="14"/>
  <c r="J601" i="14"/>
  <c r="AN601" i="14" s="1"/>
  <c r="C601" i="14"/>
  <c r="AW600" i="14"/>
  <c r="AV600" i="14"/>
  <c r="AU600" i="14"/>
  <c r="AT600" i="14"/>
  <c r="AS600" i="14"/>
  <c r="AR600" i="14"/>
  <c r="AQ600" i="14"/>
  <c r="AP600" i="14"/>
  <c r="AO600" i="14"/>
  <c r="AM600" i="14"/>
  <c r="AL600" i="14"/>
  <c r="AK600" i="14"/>
  <c r="AJ600" i="14"/>
  <c r="AI600" i="14"/>
  <c r="AH600" i="14"/>
  <c r="AG600" i="14"/>
  <c r="AF600" i="14"/>
  <c r="AE600" i="14"/>
  <c r="T600" i="14"/>
  <c r="AD600" i="14" s="1"/>
  <c r="J600" i="14"/>
  <c r="C600" i="14"/>
  <c r="AW599" i="14"/>
  <c r="AV599" i="14"/>
  <c r="AU599" i="14"/>
  <c r="AT599" i="14"/>
  <c r="AS599" i="14"/>
  <c r="AR599" i="14"/>
  <c r="AQ599" i="14"/>
  <c r="AP599" i="14"/>
  <c r="AO599" i="14"/>
  <c r="AN599" i="14"/>
  <c r="AM599" i="14"/>
  <c r="AL599" i="14"/>
  <c r="AK599" i="14"/>
  <c r="AJ599" i="14"/>
  <c r="AI599" i="14"/>
  <c r="AH599" i="14"/>
  <c r="AG599" i="14"/>
  <c r="AF599" i="14"/>
  <c r="AE599" i="14"/>
  <c r="T599" i="14"/>
  <c r="J599" i="14"/>
  <c r="AD599" i="14" s="1"/>
  <c r="C599" i="14"/>
  <c r="AW598" i="14"/>
  <c r="AV598" i="14"/>
  <c r="AU598" i="14"/>
  <c r="AT598" i="14"/>
  <c r="AS598" i="14"/>
  <c r="AR598" i="14"/>
  <c r="AQ598" i="14"/>
  <c r="AP598" i="14"/>
  <c r="AO598" i="14"/>
  <c r="AM598" i="14"/>
  <c r="AL598" i="14"/>
  <c r="AK598" i="14"/>
  <c r="AJ598" i="14"/>
  <c r="AI598" i="14"/>
  <c r="AH598" i="14"/>
  <c r="AG598" i="14"/>
  <c r="AF598" i="14"/>
  <c r="AE598" i="14"/>
  <c r="T598" i="14"/>
  <c r="AD598" i="14" s="1"/>
  <c r="J598" i="14"/>
  <c r="AN598" i="14" s="1"/>
  <c r="C598" i="14"/>
  <c r="AW597" i="14"/>
  <c r="AV597" i="14"/>
  <c r="AU597" i="14"/>
  <c r="AT597" i="14"/>
  <c r="AS597" i="14"/>
  <c r="AR597" i="14"/>
  <c r="AQ597" i="14"/>
  <c r="AP597" i="14"/>
  <c r="AO597" i="14"/>
  <c r="AM597" i="14"/>
  <c r="AL597" i="14"/>
  <c r="AK597" i="14"/>
  <c r="AJ597" i="14"/>
  <c r="AI597" i="14"/>
  <c r="AH597" i="14"/>
  <c r="AG597" i="14"/>
  <c r="AF597" i="14"/>
  <c r="AE597" i="14"/>
  <c r="AD597" i="14"/>
  <c r="T597" i="14"/>
  <c r="J597" i="14"/>
  <c r="AN597" i="14" s="1"/>
  <c r="C597" i="14"/>
  <c r="AW596" i="14"/>
  <c r="AV596" i="14"/>
  <c r="AU596" i="14"/>
  <c r="AT596" i="14"/>
  <c r="AS596" i="14"/>
  <c r="AR596" i="14"/>
  <c r="AQ596" i="14"/>
  <c r="AP596" i="14"/>
  <c r="AO596" i="14"/>
  <c r="AM596" i="14"/>
  <c r="AL596" i="14"/>
  <c r="AK596" i="14"/>
  <c r="AJ596" i="14"/>
  <c r="AI596" i="14"/>
  <c r="AH596" i="14"/>
  <c r="AG596" i="14"/>
  <c r="AF596" i="14"/>
  <c r="AE596" i="14"/>
  <c r="T596" i="14"/>
  <c r="AD596" i="14" s="1"/>
  <c r="J596" i="14"/>
  <c r="C596" i="14"/>
  <c r="AW595" i="14"/>
  <c r="AV595" i="14"/>
  <c r="AU595" i="14"/>
  <c r="AT595" i="14"/>
  <c r="AS595" i="14"/>
  <c r="AR595" i="14"/>
  <c r="AQ595" i="14"/>
  <c r="AP595" i="14"/>
  <c r="AO595" i="14"/>
  <c r="AN595" i="14"/>
  <c r="AM595" i="14"/>
  <c r="AL595" i="14"/>
  <c r="AK595" i="14"/>
  <c r="AJ595" i="14"/>
  <c r="AI595" i="14"/>
  <c r="AH595" i="14"/>
  <c r="AG595" i="14"/>
  <c r="AF595" i="14"/>
  <c r="AE595" i="14"/>
  <c r="T595" i="14"/>
  <c r="J595" i="14"/>
  <c r="AD595" i="14" s="1"/>
  <c r="C595" i="14"/>
  <c r="AW594" i="14"/>
  <c r="AV594" i="14"/>
  <c r="AU594" i="14"/>
  <c r="AT594" i="14"/>
  <c r="AS594" i="14"/>
  <c r="AR594" i="14"/>
  <c r="AQ594" i="14"/>
  <c r="AP594" i="14"/>
  <c r="AO594" i="14"/>
  <c r="AM594" i="14"/>
  <c r="AL594" i="14"/>
  <c r="AK594" i="14"/>
  <c r="AJ594" i="14"/>
  <c r="AI594" i="14"/>
  <c r="AH594" i="14"/>
  <c r="AG594" i="14"/>
  <c r="AF594" i="14"/>
  <c r="AE594" i="14"/>
  <c r="T594" i="14"/>
  <c r="AD594" i="14" s="1"/>
  <c r="J594" i="14"/>
  <c r="AN594" i="14" s="1"/>
  <c r="C594" i="14"/>
  <c r="AW593" i="14"/>
  <c r="AV593" i="14"/>
  <c r="AU593" i="14"/>
  <c r="AT593" i="14"/>
  <c r="AS593" i="14"/>
  <c r="AR593" i="14"/>
  <c r="AQ593" i="14"/>
  <c r="AP593" i="14"/>
  <c r="AO593" i="14"/>
  <c r="AM593" i="14"/>
  <c r="AL593" i="14"/>
  <c r="AK593" i="14"/>
  <c r="AJ593" i="14"/>
  <c r="AI593" i="14"/>
  <c r="AH593" i="14"/>
  <c r="AG593" i="14"/>
  <c r="AF593" i="14"/>
  <c r="AE593" i="14"/>
  <c r="AD593" i="14"/>
  <c r="T593" i="14"/>
  <c r="J593" i="14"/>
  <c r="AN593" i="14" s="1"/>
  <c r="C593" i="14"/>
  <c r="AW592" i="14"/>
  <c r="AV592" i="14"/>
  <c r="AU592" i="14"/>
  <c r="AT592" i="14"/>
  <c r="AS592" i="14"/>
  <c r="AR592" i="14"/>
  <c r="AQ592" i="14"/>
  <c r="AP592" i="14"/>
  <c r="AO592" i="14"/>
  <c r="AM592" i="14"/>
  <c r="AL592" i="14"/>
  <c r="AK592" i="14"/>
  <c r="AJ592" i="14"/>
  <c r="AI592" i="14"/>
  <c r="AH592" i="14"/>
  <c r="AG592" i="14"/>
  <c r="AF592" i="14"/>
  <c r="AE592" i="14"/>
  <c r="T592" i="14"/>
  <c r="AD592" i="14" s="1"/>
  <c r="J592" i="14"/>
  <c r="C592" i="14"/>
  <c r="AW591" i="14"/>
  <c r="AV591" i="14"/>
  <c r="AU591" i="14"/>
  <c r="AT591" i="14"/>
  <c r="AS591" i="14"/>
  <c r="AR591" i="14"/>
  <c r="AQ591" i="14"/>
  <c r="AP591" i="14"/>
  <c r="AO591" i="14"/>
  <c r="AN591" i="14"/>
  <c r="AM591" i="14"/>
  <c r="AL591" i="14"/>
  <c r="AK591" i="14"/>
  <c r="AJ591" i="14"/>
  <c r="AI591" i="14"/>
  <c r="AH591" i="14"/>
  <c r="AG591" i="14"/>
  <c r="AF591" i="14"/>
  <c r="AE591" i="14"/>
  <c r="T591" i="14"/>
  <c r="J591" i="14"/>
  <c r="AD591" i="14" s="1"/>
  <c r="C591" i="14"/>
  <c r="AW590" i="14"/>
  <c r="AV590" i="14"/>
  <c r="AU590" i="14"/>
  <c r="AT590" i="14"/>
  <c r="AS590" i="14"/>
  <c r="AR590" i="14"/>
  <c r="AQ590" i="14"/>
  <c r="AP590" i="14"/>
  <c r="AO590" i="14"/>
  <c r="AM590" i="14"/>
  <c r="AL590" i="14"/>
  <c r="AK590" i="14"/>
  <c r="AJ590" i="14"/>
  <c r="AI590" i="14"/>
  <c r="AH590" i="14"/>
  <c r="AG590" i="14"/>
  <c r="AF590" i="14"/>
  <c r="AE590" i="14"/>
  <c r="T590" i="14"/>
  <c r="AD590" i="14" s="1"/>
  <c r="J590" i="14"/>
  <c r="AN590" i="14" s="1"/>
  <c r="C590" i="14"/>
  <c r="AW589" i="14"/>
  <c r="AV589" i="14"/>
  <c r="AU589" i="14"/>
  <c r="AT589" i="14"/>
  <c r="AS589" i="14"/>
  <c r="AR589" i="14"/>
  <c r="AQ589" i="14"/>
  <c r="AP589" i="14"/>
  <c r="AO589" i="14"/>
  <c r="AM589" i="14"/>
  <c r="AL589" i="14"/>
  <c r="AK589" i="14"/>
  <c r="AJ589" i="14"/>
  <c r="AI589" i="14"/>
  <c r="AH589" i="14"/>
  <c r="AG589" i="14"/>
  <c r="AF589" i="14"/>
  <c r="AE589" i="14"/>
  <c r="AD589" i="14"/>
  <c r="T589" i="14"/>
  <c r="J589" i="14"/>
  <c r="AN589" i="14" s="1"/>
  <c r="C589" i="14"/>
  <c r="AW588" i="14"/>
  <c r="AV588" i="14"/>
  <c r="AU588" i="14"/>
  <c r="AT588" i="14"/>
  <c r="AS588" i="14"/>
  <c r="AR588" i="14"/>
  <c r="AQ588" i="14"/>
  <c r="AP588" i="14"/>
  <c r="AO588" i="14"/>
  <c r="AM588" i="14"/>
  <c r="AL588" i="14"/>
  <c r="AK588" i="14"/>
  <c r="AJ588" i="14"/>
  <c r="AI588" i="14"/>
  <c r="AH588" i="14"/>
  <c r="AG588" i="14"/>
  <c r="AF588" i="14"/>
  <c r="AE588" i="14"/>
  <c r="T588" i="14"/>
  <c r="AD588" i="14" s="1"/>
  <c r="J588" i="14"/>
  <c r="C588" i="14"/>
  <c r="AW587" i="14"/>
  <c r="AV587" i="14"/>
  <c r="AU587" i="14"/>
  <c r="AT587" i="14"/>
  <c r="AS587" i="14"/>
  <c r="AR587" i="14"/>
  <c r="AQ587" i="14"/>
  <c r="AP587" i="14"/>
  <c r="AO587" i="14"/>
  <c r="AN587" i="14"/>
  <c r="AM587" i="14"/>
  <c r="AL587" i="14"/>
  <c r="AK587" i="14"/>
  <c r="AJ587" i="14"/>
  <c r="AI587" i="14"/>
  <c r="AH587" i="14"/>
  <c r="AG587" i="14"/>
  <c r="AF587" i="14"/>
  <c r="AE587" i="14"/>
  <c r="T587" i="14"/>
  <c r="J587" i="14"/>
  <c r="AD587" i="14" s="1"/>
  <c r="C587" i="14"/>
  <c r="AW586" i="14"/>
  <c r="AV586" i="14"/>
  <c r="AU586" i="14"/>
  <c r="AT586" i="14"/>
  <c r="AS586" i="14"/>
  <c r="AR586" i="14"/>
  <c r="AQ586" i="14"/>
  <c r="AP586" i="14"/>
  <c r="AO586" i="14"/>
  <c r="AM586" i="14"/>
  <c r="AL586" i="14"/>
  <c r="AK586" i="14"/>
  <c r="AJ586" i="14"/>
  <c r="AI586" i="14"/>
  <c r="AH586" i="14"/>
  <c r="AG586" i="14"/>
  <c r="AF586" i="14"/>
  <c r="AE586" i="14"/>
  <c r="T586" i="14"/>
  <c r="AD586" i="14" s="1"/>
  <c r="J586" i="14"/>
  <c r="AN586" i="14" s="1"/>
  <c r="C586" i="14"/>
  <c r="AW585" i="14"/>
  <c r="AV585" i="14"/>
  <c r="AU585" i="14"/>
  <c r="AT585" i="14"/>
  <c r="AS585" i="14"/>
  <c r="AR585" i="14"/>
  <c r="AQ585" i="14"/>
  <c r="AP585" i="14"/>
  <c r="AO585" i="14"/>
  <c r="AM585" i="14"/>
  <c r="AL585" i="14"/>
  <c r="AK585" i="14"/>
  <c r="AJ585" i="14"/>
  <c r="AI585" i="14"/>
  <c r="AH585" i="14"/>
  <c r="AG585" i="14"/>
  <c r="AF585" i="14"/>
  <c r="AE585" i="14"/>
  <c r="AD585" i="14"/>
  <c r="T585" i="14"/>
  <c r="J585" i="14"/>
  <c r="AN585" i="14" s="1"/>
  <c r="C585" i="14"/>
  <c r="AW584" i="14"/>
  <c r="AV584" i="14"/>
  <c r="AU584" i="14"/>
  <c r="AT584" i="14"/>
  <c r="AS584" i="14"/>
  <c r="AR584" i="14"/>
  <c r="AQ584" i="14"/>
  <c r="AP584" i="14"/>
  <c r="AO584" i="14"/>
  <c r="AM584" i="14"/>
  <c r="AL584" i="14"/>
  <c r="AK584" i="14"/>
  <c r="AJ584" i="14"/>
  <c r="AI584" i="14"/>
  <c r="AH584" i="14"/>
  <c r="AG584" i="14"/>
  <c r="AF584" i="14"/>
  <c r="AE584" i="14"/>
  <c r="T584" i="14"/>
  <c r="AD584" i="14" s="1"/>
  <c r="J584" i="14"/>
  <c r="C584" i="14"/>
  <c r="AV583" i="14"/>
  <c r="AR583" i="14"/>
  <c r="AJ583" i="14"/>
  <c r="AC583" i="14"/>
  <c r="AM583" i="14" s="1"/>
  <c r="AB583" i="14"/>
  <c r="AA583" i="14"/>
  <c r="AK583" i="14" s="1"/>
  <c r="Z583" i="14"/>
  <c r="Y583" i="14"/>
  <c r="AI583" i="14" s="1"/>
  <c r="X583" i="14"/>
  <c r="W583" i="14"/>
  <c r="AG583" i="14" s="1"/>
  <c r="V583" i="14"/>
  <c r="U583" i="14"/>
  <c r="AE583" i="14" s="1"/>
  <c r="T583" i="14"/>
  <c r="S583" i="14"/>
  <c r="AW583" i="14" s="1"/>
  <c r="R583" i="14"/>
  <c r="Q583" i="14"/>
  <c r="AU583" i="14" s="1"/>
  <c r="P583" i="14"/>
  <c r="O583" i="14"/>
  <c r="AS583" i="14" s="1"/>
  <c r="N583" i="14"/>
  <c r="M583" i="14"/>
  <c r="AQ583" i="14" s="1"/>
  <c r="L583" i="14"/>
  <c r="K583" i="14"/>
  <c r="AO583" i="14" s="1"/>
  <c r="I583" i="14"/>
  <c r="H583" i="14"/>
  <c r="H581" i="14" s="1"/>
  <c r="G583" i="14"/>
  <c r="F583" i="14"/>
  <c r="E583" i="14"/>
  <c r="D583" i="14"/>
  <c r="AQ582" i="14"/>
  <c r="AI582" i="14"/>
  <c r="AE582" i="14"/>
  <c r="AC582" i="14"/>
  <c r="AC581" i="14" s="1"/>
  <c r="AB582" i="14"/>
  <c r="AL582" i="14" s="1"/>
  <c r="AA582" i="14"/>
  <c r="AU582" i="14" s="1"/>
  <c r="Z582" i="14"/>
  <c r="AJ582" i="14" s="1"/>
  <c r="Y582" i="14"/>
  <c r="Y581" i="14" s="1"/>
  <c r="X582" i="14"/>
  <c r="AH582" i="14" s="1"/>
  <c r="W582" i="14"/>
  <c r="V582" i="14"/>
  <c r="AF582" i="14" s="1"/>
  <c r="U582" i="14"/>
  <c r="U581" i="14" s="1"/>
  <c r="S582" i="14"/>
  <c r="R582" i="14"/>
  <c r="AV582" i="14" s="1"/>
  <c r="Q582" i="14"/>
  <c r="Q581" i="14" s="1"/>
  <c r="P582" i="14"/>
  <c r="AT582" i="14" s="1"/>
  <c r="O582" i="14"/>
  <c r="N582" i="14"/>
  <c r="AR582" i="14" s="1"/>
  <c r="M582" i="14"/>
  <c r="M581" i="14" s="1"/>
  <c r="L582" i="14"/>
  <c r="AP582" i="14" s="1"/>
  <c r="K582" i="14"/>
  <c r="I582" i="14"/>
  <c r="I581" i="14" s="1"/>
  <c r="H582" i="14"/>
  <c r="G582" i="14"/>
  <c r="G581" i="14" s="1"/>
  <c r="F582" i="14"/>
  <c r="E582" i="14"/>
  <c r="E581" i="14" s="1"/>
  <c r="D582" i="14"/>
  <c r="C582" i="14"/>
  <c r="Z581" i="14"/>
  <c r="V581" i="14"/>
  <c r="R581" i="14"/>
  <c r="N581" i="14"/>
  <c r="AR581" i="14" s="1"/>
  <c r="F581" i="14"/>
  <c r="AL580" i="14"/>
  <c r="AK580" i="14"/>
  <c r="AJ580" i="14"/>
  <c r="AI580" i="14"/>
  <c r="AW579" i="14"/>
  <c r="AV579" i="14"/>
  <c r="AU579" i="14"/>
  <c r="AT579" i="14"/>
  <c r="AS579" i="14"/>
  <c r="AR579" i="14"/>
  <c r="AQ579" i="14"/>
  <c r="AP579" i="14"/>
  <c r="AO579" i="14"/>
  <c r="AM579" i="14"/>
  <c r="AL579" i="14"/>
  <c r="AK579" i="14"/>
  <c r="AJ579" i="14"/>
  <c r="AI579" i="14"/>
  <c r="AH579" i="14"/>
  <c r="AG579" i="14"/>
  <c r="AF579" i="14"/>
  <c r="AE579" i="14"/>
  <c r="T579" i="14"/>
  <c r="AD579" i="14" s="1"/>
  <c r="J579" i="14"/>
  <c r="C579" i="14"/>
  <c r="AW578" i="14"/>
  <c r="AV578" i="14"/>
  <c r="AU578" i="14"/>
  <c r="AT578" i="14"/>
  <c r="AS578" i="14"/>
  <c r="AR578" i="14"/>
  <c r="AQ578" i="14"/>
  <c r="AP578" i="14"/>
  <c r="AO578" i="14"/>
  <c r="AN578" i="14"/>
  <c r="AM578" i="14"/>
  <c r="AL578" i="14"/>
  <c r="AK578" i="14"/>
  <c r="AJ578" i="14"/>
  <c r="AI578" i="14"/>
  <c r="AH578" i="14"/>
  <c r="AG578" i="14"/>
  <c r="AF578" i="14"/>
  <c r="AE578" i="14"/>
  <c r="T578" i="14"/>
  <c r="J578" i="14"/>
  <c r="AD578" i="14" s="1"/>
  <c r="C578" i="14"/>
  <c r="AW577" i="14"/>
  <c r="AV577" i="14"/>
  <c r="AU577" i="14"/>
  <c r="AT577" i="14"/>
  <c r="AS577" i="14"/>
  <c r="AR577" i="14"/>
  <c r="AQ577" i="14"/>
  <c r="AP577" i="14"/>
  <c r="AO577" i="14"/>
  <c r="AM577" i="14"/>
  <c r="AL577" i="14"/>
  <c r="AK577" i="14"/>
  <c r="AJ577" i="14"/>
  <c r="AI577" i="14"/>
  <c r="AH577" i="14"/>
  <c r="AG577" i="14"/>
  <c r="AF577" i="14"/>
  <c r="AE577" i="14"/>
  <c r="T577" i="14"/>
  <c r="AD577" i="14" s="1"/>
  <c r="J577" i="14"/>
  <c r="AN577" i="14" s="1"/>
  <c r="C577" i="14"/>
  <c r="AW576" i="14"/>
  <c r="AV576" i="14"/>
  <c r="AU576" i="14"/>
  <c r="AT576" i="14"/>
  <c r="AS576" i="14"/>
  <c r="AR576" i="14"/>
  <c r="AQ576" i="14"/>
  <c r="AP576" i="14"/>
  <c r="AO576" i="14"/>
  <c r="AM576" i="14"/>
  <c r="AL576" i="14"/>
  <c r="AK576" i="14"/>
  <c r="AJ576" i="14"/>
  <c r="AI576" i="14"/>
  <c r="AH576" i="14"/>
  <c r="AG576" i="14"/>
  <c r="AF576" i="14"/>
  <c r="AE576" i="14"/>
  <c r="AD576" i="14"/>
  <c r="T576" i="14"/>
  <c r="J576" i="14"/>
  <c r="AN576" i="14" s="1"/>
  <c r="C576" i="14"/>
  <c r="AW575" i="14"/>
  <c r="AV575" i="14"/>
  <c r="AU575" i="14"/>
  <c r="AT575" i="14"/>
  <c r="AS575" i="14"/>
  <c r="AR575" i="14"/>
  <c r="AQ575" i="14"/>
  <c r="AP575" i="14"/>
  <c r="AO575" i="14"/>
  <c r="AM575" i="14"/>
  <c r="AL575" i="14"/>
  <c r="AK575" i="14"/>
  <c r="AJ575" i="14"/>
  <c r="AI575" i="14"/>
  <c r="AH575" i="14"/>
  <c r="AG575" i="14"/>
  <c r="AF575" i="14"/>
  <c r="AE575" i="14"/>
  <c r="T575" i="14"/>
  <c r="AD575" i="14" s="1"/>
  <c r="J575" i="14"/>
  <c r="C575" i="14"/>
  <c r="AW574" i="14"/>
  <c r="AV574" i="14"/>
  <c r="AU574" i="14"/>
  <c r="AT574" i="14"/>
  <c r="AS574" i="14"/>
  <c r="AR574" i="14"/>
  <c r="AQ574" i="14"/>
  <c r="AP574" i="14"/>
  <c r="AO574" i="14"/>
  <c r="AN574" i="14"/>
  <c r="AM574" i="14"/>
  <c r="AL574" i="14"/>
  <c r="AK574" i="14"/>
  <c r="AJ574" i="14"/>
  <c r="AI574" i="14"/>
  <c r="AH574" i="14"/>
  <c r="AG574" i="14"/>
  <c r="AF574" i="14"/>
  <c r="AE574" i="14"/>
  <c r="T574" i="14"/>
  <c r="J574" i="14"/>
  <c r="AD574" i="14" s="1"/>
  <c r="C574" i="14"/>
  <c r="AW573" i="14"/>
  <c r="AV573" i="14"/>
  <c r="AU573" i="14"/>
  <c r="AT573" i="14"/>
  <c r="AS573" i="14"/>
  <c r="AR573" i="14"/>
  <c r="AQ573" i="14"/>
  <c r="AP573" i="14"/>
  <c r="AO573" i="14"/>
  <c r="AM573" i="14"/>
  <c r="AL573" i="14"/>
  <c r="AK573" i="14"/>
  <c r="AJ573" i="14"/>
  <c r="AI573" i="14"/>
  <c r="AH573" i="14"/>
  <c r="AG573" i="14"/>
  <c r="AF573" i="14"/>
  <c r="AE573" i="14"/>
  <c r="T573" i="14"/>
  <c r="AD573" i="14" s="1"/>
  <c r="J573" i="14"/>
  <c r="AN573" i="14" s="1"/>
  <c r="C573" i="14"/>
  <c r="AW572" i="14"/>
  <c r="AV572" i="14"/>
  <c r="AU572" i="14"/>
  <c r="AT572" i="14"/>
  <c r="AS572" i="14"/>
  <c r="AR572" i="14"/>
  <c r="AQ572" i="14"/>
  <c r="AP572" i="14"/>
  <c r="AO572" i="14"/>
  <c r="AM572" i="14"/>
  <c r="AL572" i="14"/>
  <c r="AK572" i="14"/>
  <c r="AJ572" i="14"/>
  <c r="AI572" i="14"/>
  <c r="AH572" i="14"/>
  <c r="AG572" i="14"/>
  <c r="AF572" i="14"/>
  <c r="AE572" i="14"/>
  <c r="AD572" i="14"/>
  <c r="T572" i="14"/>
  <c r="J572" i="14"/>
  <c r="AN572" i="14" s="1"/>
  <c r="C572" i="14"/>
  <c r="AW571" i="14"/>
  <c r="AV571" i="14"/>
  <c r="AU571" i="14"/>
  <c r="AT571" i="14"/>
  <c r="AS571" i="14"/>
  <c r="AR571" i="14"/>
  <c r="AQ571" i="14"/>
  <c r="AP571" i="14"/>
  <c r="AO571" i="14"/>
  <c r="AM571" i="14"/>
  <c r="AL571" i="14"/>
  <c r="AK571" i="14"/>
  <c r="AJ571" i="14"/>
  <c r="AI571" i="14"/>
  <c r="AH571" i="14"/>
  <c r="AG571" i="14"/>
  <c r="AF571" i="14"/>
  <c r="AE571" i="14"/>
  <c r="T571" i="14"/>
  <c r="AD571" i="14" s="1"/>
  <c r="J571" i="14"/>
  <c r="C571" i="14"/>
  <c r="AW570" i="14"/>
  <c r="AV570" i="14"/>
  <c r="AU570" i="14"/>
  <c r="AT570" i="14"/>
  <c r="AS570" i="14"/>
  <c r="AR570" i="14"/>
  <c r="AQ570" i="14"/>
  <c r="AP570" i="14"/>
  <c r="AO570" i="14"/>
  <c r="AN570" i="14"/>
  <c r="AM570" i="14"/>
  <c r="AL570" i="14"/>
  <c r="AK570" i="14"/>
  <c r="AJ570" i="14"/>
  <c r="AI570" i="14"/>
  <c r="AH570" i="14"/>
  <c r="AG570" i="14"/>
  <c r="AF570" i="14"/>
  <c r="AE570" i="14"/>
  <c r="T570" i="14"/>
  <c r="J570" i="14"/>
  <c r="AD570" i="14" s="1"/>
  <c r="C570" i="14"/>
  <c r="AW569" i="14"/>
  <c r="AV569" i="14"/>
  <c r="AU569" i="14"/>
  <c r="AT569" i="14"/>
  <c r="AS569" i="14"/>
  <c r="AR569" i="14"/>
  <c r="AQ569" i="14"/>
  <c r="AP569" i="14"/>
  <c r="AO569" i="14"/>
  <c r="AM569" i="14"/>
  <c r="AL569" i="14"/>
  <c r="AK569" i="14"/>
  <c r="AJ569" i="14"/>
  <c r="AI569" i="14"/>
  <c r="AH569" i="14"/>
  <c r="AG569" i="14"/>
  <c r="AF569" i="14"/>
  <c r="AE569" i="14"/>
  <c r="T569" i="14"/>
  <c r="AD569" i="14" s="1"/>
  <c r="J569" i="14"/>
  <c r="AN569" i="14" s="1"/>
  <c r="C569" i="14"/>
  <c r="AW568" i="14"/>
  <c r="AV568" i="14"/>
  <c r="AU568" i="14"/>
  <c r="AT568" i="14"/>
  <c r="AS568" i="14"/>
  <c r="AR568" i="14"/>
  <c r="AQ568" i="14"/>
  <c r="AP568" i="14"/>
  <c r="AO568" i="14"/>
  <c r="AM568" i="14"/>
  <c r="AL568" i="14"/>
  <c r="AK568" i="14"/>
  <c r="AJ568" i="14"/>
  <c r="AI568" i="14"/>
  <c r="AH568" i="14"/>
  <c r="AG568" i="14"/>
  <c r="AF568" i="14"/>
  <c r="AE568" i="14"/>
  <c r="AD568" i="14"/>
  <c r="T568" i="14"/>
  <c r="J568" i="14"/>
  <c r="AN568" i="14" s="1"/>
  <c r="C568" i="14"/>
  <c r="AW567" i="14"/>
  <c r="AV567" i="14"/>
  <c r="AU567" i="14"/>
  <c r="AT567" i="14"/>
  <c r="AS567" i="14"/>
  <c r="AR567" i="14"/>
  <c r="AQ567" i="14"/>
  <c r="AP567" i="14"/>
  <c r="AO567" i="14"/>
  <c r="AM567" i="14"/>
  <c r="AL567" i="14"/>
  <c r="AK567" i="14"/>
  <c r="AJ567" i="14"/>
  <c r="AI567" i="14"/>
  <c r="AH567" i="14"/>
  <c r="AG567" i="14"/>
  <c r="AF567" i="14"/>
  <c r="AE567" i="14"/>
  <c r="T567" i="14"/>
  <c r="AD567" i="14" s="1"/>
  <c r="J567" i="14"/>
  <c r="C567" i="14"/>
  <c r="AW566" i="14"/>
  <c r="AV566" i="14"/>
  <c r="AU566" i="14"/>
  <c r="AT566" i="14"/>
  <c r="AS566" i="14"/>
  <c r="AR566" i="14"/>
  <c r="AQ566" i="14"/>
  <c r="AP566" i="14"/>
  <c r="AO566" i="14"/>
  <c r="AN566" i="14"/>
  <c r="AM566" i="14"/>
  <c r="AL566" i="14"/>
  <c r="AK566" i="14"/>
  <c r="AJ566" i="14"/>
  <c r="AI566" i="14"/>
  <c r="AH566" i="14"/>
  <c r="AG566" i="14"/>
  <c r="AF566" i="14"/>
  <c r="AE566" i="14"/>
  <c r="T566" i="14"/>
  <c r="J566" i="14"/>
  <c r="AD566" i="14" s="1"/>
  <c r="C566" i="14"/>
  <c r="AW565" i="14"/>
  <c r="AV565" i="14"/>
  <c r="AU565" i="14"/>
  <c r="AT565" i="14"/>
  <c r="AS565" i="14"/>
  <c r="AR565" i="14"/>
  <c r="AQ565" i="14"/>
  <c r="AP565" i="14"/>
  <c r="AO565" i="14"/>
  <c r="AM565" i="14"/>
  <c r="AL565" i="14"/>
  <c r="AK565" i="14"/>
  <c r="AJ565" i="14"/>
  <c r="AI565" i="14"/>
  <c r="AH565" i="14"/>
  <c r="AG565" i="14"/>
  <c r="AF565" i="14"/>
  <c r="AE565" i="14"/>
  <c r="T565" i="14"/>
  <c r="AD565" i="14" s="1"/>
  <c r="J565" i="14"/>
  <c r="AN565" i="14" s="1"/>
  <c r="C565" i="14"/>
  <c r="AW564" i="14"/>
  <c r="AV564" i="14"/>
  <c r="AU564" i="14"/>
  <c r="AT564" i="14"/>
  <c r="AS564" i="14"/>
  <c r="AR564" i="14"/>
  <c r="AQ564" i="14"/>
  <c r="AP564" i="14"/>
  <c r="AO564" i="14"/>
  <c r="AM564" i="14"/>
  <c r="AL564" i="14"/>
  <c r="AK564" i="14"/>
  <c r="AJ564" i="14"/>
  <c r="AI564" i="14"/>
  <c r="AH564" i="14"/>
  <c r="AG564" i="14"/>
  <c r="AF564" i="14"/>
  <c r="AE564" i="14"/>
  <c r="AD564" i="14"/>
  <c r="T564" i="14"/>
  <c r="J564" i="14"/>
  <c r="AN564" i="14" s="1"/>
  <c r="C564" i="14"/>
  <c r="AW563" i="14"/>
  <c r="AV563" i="14"/>
  <c r="AU563" i="14"/>
  <c r="AT563" i="14"/>
  <c r="AS563" i="14"/>
  <c r="AR563" i="14"/>
  <c r="AQ563" i="14"/>
  <c r="AP563" i="14"/>
  <c r="AO563" i="14"/>
  <c r="AM563" i="14"/>
  <c r="AL563" i="14"/>
  <c r="AK563" i="14"/>
  <c r="AJ563" i="14"/>
  <c r="AI563" i="14"/>
  <c r="AH563" i="14"/>
  <c r="AG563" i="14"/>
  <c r="AF563" i="14"/>
  <c r="AE563" i="14"/>
  <c r="T563" i="14"/>
  <c r="AD563" i="14" s="1"/>
  <c r="J563" i="14"/>
  <c r="C563" i="14"/>
  <c r="AW562" i="14"/>
  <c r="AV562" i="14"/>
  <c r="AU562" i="14"/>
  <c r="AT562" i="14"/>
  <c r="AS562" i="14"/>
  <c r="AR562" i="14"/>
  <c r="AQ562" i="14"/>
  <c r="AP562" i="14"/>
  <c r="AO562" i="14"/>
  <c r="AN562" i="14"/>
  <c r="AM562" i="14"/>
  <c r="AL562" i="14"/>
  <c r="AK562" i="14"/>
  <c r="AJ562" i="14"/>
  <c r="AI562" i="14"/>
  <c r="AH562" i="14"/>
  <c r="AG562" i="14"/>
  <c r="AF562" i="14"/>
  <c r="AE562" i="14"/>
  <c r="T562" i="14"/>
  <c r="J562" i="14"/>
  <c r="AD562" i="14" s="1"/>
  <c r="C562" i="14"/>
  <c r="AW561" i="14"/>
  <c r="AV561" i="14"/>
  <c r="AU561" i="14"/>
  <c r="AT561" i="14"/>
  <c r="AS561" i="14"/>
  <c r="AR561" i="14"/>
  <c r="AQ561" i="14"/>
  <c r="AP561" i="14"/>
  <c r="AO561" i="14"/>
  <c r="AM561" i="14"/>
  <c r="AL561" i="14"/>
  <c r="AK561" i="14"/>
  <c r="AJ561" i="14"/>
  <c r="AI561" i="14"/>
  <c r="AH561" i="14"/>
  <c r="AG561" i="14"/>
  <c r="AF561" i="14"/>
  <c r="AE561" i="14"/>
  <c r="T561" i="14"/>
  <c r="AD561" i="14" s="1"/>
  <c r="J561" i="14"/>
  <c r="AN561" i="14" s="1"/>
  <c r="C561" i="14"/>
  <c r="AW560" i="14"/>
  <c r="AV560" i="14"/>
  <c r="AU560" i="14"/>
  <c r="AT560" i="14"/>
  <c r="AS560" i="14"/>
  <c r="AR560" i="14"/>
  <c r="AQ560" i="14"/>
  <c r="AP560" i="14"/>
  <c r="AO560" i="14"/>
  <c r="AM560" i="14"/>
  <c r="AL560" i="14"/>
  <c r="AK560" i="14"/>
  <c r="AJ560" i="14"/>
  <c r="AI560" i="14"/>
  <c r="AH560" i="14"/>
  <c r="AG560" i="14"/>
  <c r="AF560" i="14"/>
  <c r="AE560" i="14"/>
  <c r="AD560" i="14"/>
  <c r="T560" i="14"/>
  <c r="J560" i="14"/>
  <c r="AN560" i="14" s="1"/>
  <c r="C560" i="14"/>
  <c r="AW559" i="14"/>
  <c r="AV559" i="14"/>
  <c r="AU559" i="14"/>
  <c r="AT559" i="14"/>
  <c r="AS559" i="14"/>
  <c r="AR559" i="14"/>
  <c r="AQ559" i="14"/>
  <c r="AP559" i="14"/>
  <c r="AO559" i="14"/>
  <c r="AM559" i="14"/>
  <c r="AL559" i="14"/>
  <c r="AK559" i="14"/>
  <c r="AJ559" i="14"/>
  <c r="AI559" i="14"/>
  <c r="AH559" i="14"/>
  <c r="AG559" i="14"/>
  <c r="AF559" i="14"/>
  <c r="AE559" i="14"/>
  <c r="T559" i="14"/>
  <c r="AD559" i="14" s="1"/>
  <c r="J559" i="14"/>
  <c r="C559" i="14"/>
  <c r="AW558" i="14"/>
  <c r="AV558" i="14"/>
  <c r="AU558" i="14"/>
  <c r="AT558" i="14"/>
  <c r="AS558" i="14"/>
  <c r="AR558" i="14"/>
  <c r="AQ558" i="14"/>
  <c r="AP558" i="14"/>
  <c r="AO558" i="14"/>
  <c r="AN558" i="14"/>
  <c r="AM558" i="14"/>
  <c r="AL558" i="14"/>
  <c r="AK558" i="14"/>
  <c r="AJ558" i="14"/>
  <c r="AI558" i="14"/>
  <c r="AH558" i="14"/>
  <c r="AG558" i="14"/>
  <c r="AF558" i="14"/>
  <c r="AE558" i="14"/>
  <c r="T558" i="14"/>
  <c r="J558" i="14"/>
  <c r="AD558" i="14" s="1"/>
  <c r="C558" i="14"/>
  <c r="AW557" i="14"/>
  <c r="AV557" i="14"/>
  <c r="AU557" i="14"/>
  <c r="AT557" i="14"/>
  <c r="AS557" i="14"/>
  <c r="AR557" i="14"/>
  <c r="AQ557" i="14"/>
  <c r="AP557" i="14"/>
  <c r="AO557" i="14"/>
  <c r="AM557" i="14"/>
  <c r="AL557" i="14"/>
  <c r="AK557" i="14"/>
  <c r="AJ557" i="14"/>
  <c r="AI557" i="14"/>
  <c r="AH557" i="14"/>
  <c r="AG557" i="14"/>
  <c r="AF557" i="14"/>
  <c r="AE557" i="14"/>
  <c r="T557" i="14"/>
  <c r="AD557" i="14" s="1"/>
  <c r="J557" i="14"/>
  <c r="AN557" i="14" s="1"/>
  <c r="C557" i="14"/>
  <c r="AW556" i="14"/>
  <c r="AV556" i="14"/>
  <c r="AU556" i="14"/>
  <c r="AT556" i="14"/>
  <c r="AS556" i="14"/>
  <c r="AR556" i="14"/>
  <c r="AQ556" i="14"/>
  <c r="AP556" i="14"/>
  <c r="AO556" i="14"/>
  <c r="AM556" i="14"/>
  <c r="AL556" i="14"/>
  <c r="AK556" i="14"/>
  <c r="AJ556" i="14"/>
  <c r="AI556" i="14"/>
  <c r="AH556" i="14"/>
  <c r="AG556" i="14"/>
  <c r="AF556" i="14"/>
  <c r="AE556" i="14"/>
  <c r="AD556" i="14"/>
  <c r="T556" i="14"/>
  <c r="J556" i="14"/>
  <c r="AN556" i="14" s="1"/>
  <c r="C556" i="14"/>
  <c r="AW555" i="14"/>
  <c r="AV555" i="14"/>
  <c r="AU555" i="14"/>
  <c r="AT555" i="14"/>
  <c r="AS555" i="14"/>
  <c r="AR555" i="14"/>
  <c r="AQ555" i="14"/>
  <c r="AP555" i="14"/>
  <c r="AO555" i="14"/>
  <c r="AM555" i="14"/>
  <c r="AL555" i="14"/>
  <c r="AK555" i="14"/>
  <c r="AJ555" i="14"/>
  <c r="AI555" i="14"/>
  <c r="AH555" i="14"/>
  <c r="AG555" i="14"/>
  <c r="AF555" i="14"/>
  <c r="AE555" i="14"/>
  <c r="T555" i="14"/>
  <c r="AD555" i="14" s="1"/>
  <c r="J555" i="14"/>
  <c r="C555" i="14"/>
  <c r="AW554" i="14"/>
  <c r="AV554" i="14"/>
  <c r="AU554" i="14"/>
  <c r="AT554" i="14"/>
  <c r="AS554" i="14"/>
  <c r="AR554" i="14"/>
  <c r="AQ554" i="14"/>
  <c r="AP554" i="14"/>
  <c r="AO554" i="14"/>
  <c r="AN554" i="14"/>
  <c r="AM554" i="14"/>
  <c r="AL554" i="14"/>
  <c r="AK554" i="14"/>
  <c r="AJ554" i="14"/>
  <c r="AI554" i="14"/>
  <c r="AH554" i="14"/>
  <c r="AG554" i="14"/>
  <c r="AF554" i="14"/>
  <c r="AE554" i="14"/>
  <c r="T554" i="14"/>
  <c r="J554" i="14"/>
  <c r="AD554" i="14" s="1"/>
  <c r="C554" i="14"/>
  <c r="AW553" i="14"/>
  <c r="AV553" i="14"/>
  <c r="AU553" i="14"/>
  <c r="AT553" i="14"/>
  <c r="AS553" i="14"/>
  <c r="AR553" i="14"/>
  <c r="AQ553" i="14"/>
  <c r="AP553" i="14"/>
  <c r="AO553" i="14"/>
  <c r="AM553" i="14"/>
  <c r="AL553" i="14"/>
  <c r="AK553" i="14"/>
  <c r="AJ553" i="14"/>
  <c r="AI553" i="14"/>
  <c r="AH553" i="14"/>
  <c r="AG553" i="14"/>
  <c r="AF553" i="14"/>
  <c r="AE553" i="14"/>
  <c r="T553" i="14"/>
  <c r="AD553" i="14" s="1"/>
  <c r="J553" i="14"/>
  <c r="AN553" i="14" s="1"/>
  <c r="C553" i="14"/>
  <c r="AW552" i="14"/>
  <c r="AV552" i="14"/>
  <c r="AU552" i="14"/>
  <c r="AT552" i="14"/>
  <c r="AS552" i="14"/>
  <c r="AR552" i="14"/>
  <c r="AQ552" i="14"/>
  <c r="AP552" i="14"/>
  <c r="AO552" i="14"/>
  <c r="AM552" i="14"/>
  <c r="AL552" i="14"/>
  <c r="AK552" i="14"/>
  <c r="AJ552" i="14"/>
  <c r="AI552" i="14"/>
  <c r="AH552" i="14"/>
  <c r="AG552" i="14"/>
  <c r="AF552" i="14"/>
  <c r="AE552" i="14"/>
  <c r="AD552" i="14"/>
  <c r="T552" i="14"/>
  <c r="J552" i="14"/>
  <c r="AN552" i="14" s="1"/>
  <c r="C552" i="14"/>
  <c r="AW551" i="14"/>
  <c r="AV551" i="14"/>
  <c r="AU551" i="14"/>
  <c r="AT551" i="14"/>
  <c r="AS551" i="14"/>
  <c r="AR551" i="14"/>
  <c r="AQ551" i="14"/>
  <c r="AP551" i="14"/>
  <c r="AO551" i="14"/>
  <c r="AM551" i="14"/>
  <c r="AL551" i="14"/>
  <c r="AK551" i="14"/>
  <c r="AJ551" i="14"/>
  <c r="AI551" i="14"/>
  <c r="AH551" i="14"/>
  <c r="AG551" i="14"/>
  <c r="AF551" i="14"/>
  <c r="AE551" i="14"/>
  <c r="T551" i="14"/>
  <c r="AD551" i="14" s="1"/>
  <c r="J551" i="14"/>
  <c r="C551" i="14"/>
  <c r="AW550" i="14"/>
  <c r="AV550" i="14"/>
  <c r="AU550" i="14"/>
  <c r="AT550" i="14"/>
  <c r="AS550" i="14"/>
  <c r="AR550" i="14"/>
  <c r="AQ550" i="14"/>
  <c r="AP550" i="14"/>
  <c r="AO550" i="14"/>
  <c r="AN550" i="14"/>
  <c r="AM550" i="14"/>
  <c r="AL550" i="14"/>
  <c r="AK550" i="14"/>
  <c r="AJ550" i="14"/>
  <c r="AI550" i="14"/>
  <c r="AH550" i="14"/>
  <c r="AG550" i="14"/>
  <c r="AF550" i="14"/>
  <c r="AE550" i="14"/>
  <c r="T550" i="14"/>
  <c r="J550" i="14"/>
  <c r="AD550" i="14" s="1"/>
  <c r="C550" i="14"/>
  <c r="AW549" i="14"/>
  <c r="AV549" i="14"/>
  <c r="AU549" i="14"/>
  <c r="AT549" i="14"/>
  <c r="AS549" i="14"/>
  <c r="AR549" i="14"/>
  <c r="AQ549" i="14"/>
  <c r="AP549" i="14"/>
  <c r="AO549" i="14"/>
  <c r="AM549" i="14"/>
  <c r="AL549" i="14"/>
  <c r="AK549" i="14"/>
  <c r="AJ549" i="14"/>
  <c r="AI549" i="14"/>
  <c r="AH549" i="14"/>
  <c r="AG549" i="14"/>
  <c r="AF549" i="14"/>
  <c r="AE549" i="14"/>
  <c r="T549" i="14"/>
  <c r="AD549" i="14" s="1"/>
  <c r="J549" i="14"/>
  <c r="AN549" i="14" s="1"/>
  <c r="C549" i="14"/>
  <c r="AW548" i="14"/>
  <c r="AV548" i="14"/>
  <c r="AU548" i="14"/>
  <c r="AT548" i="14"/>
  <c r="AS548" i="14"/>
  <c r="AR548" i="14"/>
  <c r="AQ548" i="14"/>
  <c r="AP548" i="14"/>
  <c r="AO548" i="14"/>
  <c r="AM548" i="14"/>
  <c r="AL548" i="14"/>
  <c r="AK548" i="14"/>
  <c r="AJ548" i="14"/>
  <c r="AI548" i="14"/>
  <c r="AH548" i="14"/>
  <c r="AG548" i="14"/>
  <c r="AF548" i="14"/>
  <c r="AE548" i="14"/>
  <c r="AD548" i="14"/>
  <c r="T548" i="14"/>
  <c r="J548" i="14"/>
  <c r="AN548" i="14" s="1"/>
  <c r="C548" i="14"/>
  <c r="AW547" i="14"/>
  <c r="AV547" i="14"/>
  <c r="AU547" i="14"/>
  <c r="AT547" i="14"/>
  <c r="AS547" i="14"/>
  <c r="AR547" i="14"/>
  <c r="AQ547" i="14"/>
  <c r="AP547" i="14"/>
  <c r="AO547" i="14"/>
  <c r="AM547" i="14"/>
  <c r="AL547" i="14"/>
  <c r="AK547" i="14"/>
  <c r="AJ547" i="14"/>
  <c r="AI547" i="14"/>
  <c r="AH547" i="14"/>
  <c r="AG547" i="14"/>
  <c r="AF547" i="14"/>
  <c r="AE547" i="14"/>
  <c r="T547" i="14"/>
  <c r="AD547" i="14" s="1"/>
  <c r="J547" i="14"/>
  <c r="C547" i="14"/>
  <c r="AW546" i="14"/>
  <c r="AV546" i="14"/>
  <c r="AU546" i="14"/>
  <c r="AT546" i="14"/>
  <c r="AS546" i="14"/>
  <c r="AR546" i="14"/>
  <c r="AQ546" i="14"/>
  <c r="AP546" i="14"/>
  <c r="AO546" i="14"/>
  <c r="AN546" i="14"/>
  <c r="AM546" i="14"/>
  <c r="AL546" i="14"/>
  <c r="AK546" i="14"/>
  <c r="AJ546" i="14"/>
  <c r="AI546" i="14"/>
  <c r="AH546" i="14"/>
  <c r="AG546" i="14"/>
  <c r="AF546" i="14"/>
  <c r="AE546" i="14"/>
  <c r="T546" i="14"/>
  <c r="J546" i="14"/>
  <c r="AD546" i="14" s="1"/>
  <c r="C546" i="14"/>
  <c r="AW545" i="14"/>
  <c r="AV545" i="14"/>
  <c r="AU545" i="14"/>
  <c r="AT545" i="14"/>
  <c r="AS545" i="14"/>
  <c r="AR545" i="14"/>
  <c r="AQ545" i="14"/>
  <c r="AP545" i="14"/>
  <c r="AO545" i="14"/>
  <c r="AM545" i="14"/>
  <c r="AL545" i="14"/>
  <c r="AK545" i="14"/>
  <c r="AJ545" i="14"/>
  <c r="AI545" i="14"/>
  <c r="AH545" i="14"/>
  <c r="AG545" i="14"/>
  <c r="AF545" i="14"/>
  <c r="AE545" i="14"/>
  <c r="T545" i="14"/>
  <c r="AD545" i="14" s="1"/>
  <c r="J545" i="14"/>
  <c r="AN545" i="14" s="1"/>
  <c r="C545" i="14"/>
  <c r="AW544" i="14"/>
  <c r="AV544" i="14"/>
  <c r="AU544" i="14"/>
  <c r="AT544" i="14"/>
  <c r="AS544" i="14"/>
  <c r="AR544" i="14"/>
  <c r="AQ544" i="14"/>
  <c r="AP544" i="14"/>
  <c r="AO544" i="14"/>
  <c r="AM544" i="14"/>
  <c r="AL544" i="14"/>
  <c r="AK544" i="14"/>
  <c r="AJ544" i="14"/>
  <c r="AI544" i="14"/>
  <c r="AH544" i="14"/>
  <c r="AG544" i="14"/>
  <c r="AF544" i="14"/>
  <c r="AE544" i="14"/>
  <c r="AD544" i="14"/>
  <c r="T544" i="14"/>
  <c r="J544" i="14"/>
  <c r="AN544" i="14" s="1"/>
  <c r="C544" i="14"/>
  <c r="AW543" i="14"/>
  <c r="AV543" i="14"/>
  <c r="AU543" i="14"/>
  <c r="AT543" i="14"/>
  <c r="AS543" i="14"/>
  <c r="AR543" i="14"/>
  <c r="AQ543" i="14"/>
  <c r="AP543" i="14"/>
  <c r="AO543" i="14"/>
  <c r="AM543" i="14"/>
  <c r="AL543" i="14"/>
  <c r="AK543" i="14"/>
  <c r="AJ543" i="14"/>
  <c r="AI543" i="14"/>
  <c r="AH543" i="14"/>
  <c r="AG543" i="14"/>
  <c r="AF543" i="14"/>
  <c r="AE543" i="14"/>
  <c r="T543" i="14"/>
  <c r="AD543" i="14" s="1"/>
  <c r="J543" i="14"/>
  <c r="C543" i="14"/>
  <c r="AW542" i="14"/>
  <c r="AV542" i="14"/>
  <c r="AU542" i="14"/>
  <c r="AT542" i="14"/>
  <c r="AS542" i="14"/>
  <c r="AR542" i="14"/>
  <c r="AQ542" i="14"/>
  <c r="AP542" i="14"/>
  <c r="AO542" i="14"/>
  <c r="AN542" i="14"/>
  <c r="AM542" i="14"/>
  <c r="AL542" i="14"/>
  <c r="AK542" i="14"/>
  <c r="AJ542" i="14"/>
  <c r="AI542" i="14"/>
  <c r="AH542" i="14"/>
  <c r="AG542" i="14"/>
  <c r="AF542" i="14"/>
  <c r="AE542" i="14"/>
  <c r="T542" i="14"/>
  <c r="J542" i="14"/>
  <c r="AD542" i="14" s="1"/>
  <c r="C542" i="14"/>
  <c r="AW541" i="14"/>
  <c r="AV541" i="14"/>
  <c r="AU541" i="14"/>
  <c r="AT541" i="14"/>
  <c r="AS541" i="14"/>
  <c r="AR541" i="14"/>
  <c r="AQ541" i="14"/>
  <c r="AP541" i="14"/>
  <c r="AO541" i="14"/>
  <c r="AM541" i="14"/>
  <c r="AL541" i="14"/>
  <c r="AK541" i="14"/>
  <c r="AJ541" i="14"/>
  <c r="AI541" i="14"/>
  <c r="AH541" i="14"/>
  <c r="AG541" i="14"/>
  <c r="AF541" i="14"/>
  <c r="AE541" i="14"/>
  <c r="T541" i="14"/>
  <c r="AD541" i="14" s="1"/>
  <c r="J541" i="14"/>
  <c r="AN541" i="14" s="1"/>
  <c r="C541" i="14"/>
  <c r="AW540" i="14"/>
  <c r="AV540" i="14"/>
  <c r="AU540" i="14"/>
  <c r="AT540" i="14"/>
  <c r="AS540" i="14"/>
  <c r="AR540" i="14"/>
  <c r="AQ540" i="14"/>
  <c r="AP540" i="14"/>
  <c r="AO540" i="14"/>
  <c r="AM540" i="14"/>
  <c r="AL540" i="14"/>
  <c r="AK540" i="14"/>
  <c r="AJ540" i="14"/>
  <c r="AI540" i="14"/>
  <c r="AH540" i="14"/>
  <c r="AG540" i="14"/>
  <c r="AF540" i="14"/>
  <c r="AE540" i="14"/>
  <c r="AD540" i="14"/>
  <c r="T540" i="14"/>
  <c r="J540" i="14"/>
  <c r="AN540" i="14" s="1"/>
  <c r="C540" i="14"/>
  <c r="AW539" i="14"/>
  <c r="AO539" i="14"/>
  <c r="AC539" i="14"/>
  <c r="AB539" i="14"/>
  <c r="AL539" i="14" s="1"/>
  <c r="AA539" i="14"/>
  <c r="Z539" i="14"/>
  <c r="AJ539" i="14" s="1"/>
  <c r="Y539" i="14"/>
  <c r="X539" i="14"/>
  <c r="AH539" i="14" s="1"/>
  <c r="W539" i="14"/>
  <c r="V539" i="14"/>
  <c r="AF539" i="14" s="1"/>
  <c r="U539" i="14"/>
  <c r="S539" i="14"/>
  <c r="R539" i="14"/>
  <c r="AV539" i="14" s="1"/>
  <c r="Q539" i="14"/>
  <c r="P539" i="14"/>
  <c r="AT539" i="14" s="1"/>
  <c r="O539" i="14"/>
  <c r="N539" i="14"/>
  <c r="AR539" i="14" s="1"/>
  <c r="M539" i="14"/>
  <c r="L539" i="14"/>
  <c r="AP539" i="14" s="1"/>
  <c r="K539" i="14"/>
  <c r="I539" i="14"/>
  <c r="I537" i="14" s="1"/>
  <c r="H539" i="14"/>
  <c r="G539" i="14"/>
  <c r="F539" i="14"/>
  <c r="E539" i="14"/>
  <c r="D539" i="14"/>
  <c r="AR538" i="14"/>
  <c r="AJ538" i="14"/>
  <c r="AC538" i="14"/>
  <c r="AB538" i="14"/>
  <c r="AA538" i="14"/>
  <c r="AK538" i="14" s="1"/>
  <c r="Z538" i="14"/>
  <c r="Z537" i="14" s="1"/>
  <c r="Y538" i="14"/>
  <c r="X538" i="14"/>
  <c r="W538" i="14"/>
  <c r="AG538" i="14" s="1"/>
  <c r="V538" i="14"/>
  <c r="V537" i="14" s="1"/>
  <c r="U538" i="14"/>
  <c r="T538" i="14"/>
  <c r="S538" i="14"/>
  <c r="AM538" i="14" s="1"/>
  <c r="R538" i="14"/>
  <c r="R537" i="14" s="1"/>
  <c r="Q538" i="14"/>
  <c r="AU538" i="14" s="1"/>
  <c r="P538" i="14"/>
  <c r="O538" i="14"/>
  <c r="AI538" i="14" s="1"/>
  <c r="N538" i="14"/>
  <c r="N537" i="14" s="1"/>
  <c r="AR537" i="14" s="1"/>
  <c r="M538" i="14"/>
  <c r="AQ538" i="14" s="1"/>
  <c r="L538" i="14"/>
  <c r="K538" i="14"/>
  <c r="AE538" i="14" s="1"/>
  <c r="I538" i="14"/>
  <c r="H538" i="14"/>
  <c r="H537" i="14" s="1"/>
  <c r="G538" i="14"/>
  <c r="F538" i="14"/>
  <c r="F537" i="14" s="1"/>
  <c r="E538" i="14"/>
  <c r="D538" i="14"/>
  <c r="AA537" i="14"/>
  <c r="W537" i="14"/>
  <c r="S537" i="14"/>
  <c r="O537" i="14"/>
  <c r="K537" i="14"/>
  <c r="G537" i="14"/>
  <c r="AL536" i="14"/>
  <c r="AK536" i="14"/>
  <c r="AJ536" i="14"/>
  <c r="AI536" i="14"/>
  <c r="AW535" i="14"/>
  <c r="AV535" i="14"/>
  <c r="AU535" i="14"/>
  <c r="AT535" i="14"/>
  <c r="AS535" i="14"/>
  <c r="AR535" i="14"/>
  <c r="AQ535" i="14"/>
  <c r="AP535" i="14"/>
  <c r="AO535" i="14"/>
  <c r="AM535" i="14"/>
  <c r="AL535" i="14"/>
  <c r="AK535" i="14"/>
  <c r="AJ535" i="14"/>
  <c r="AI535" i="14"/>
  <c r="AH535" i="14"/>
  <c r="AG535" i="14"/>
  <c r="AF535" i="14"/>
  <c r="AE535" i="14"/>
  <c r="AD535" i="14"/>
  <c r="T535" i="14"/>
  <c r="J535" i="14"/>
  <c r="AN535" i="14" s="1"/>
  <c r="C535" i="14"/>
  <c r="AW534" i="14"/>
  <c r="AV534" i="14"/>
  <c r="AU534" i="14"/>
  <c r="AT534" i="14"/>
  <c r="AS534" i="14"/>
  <c r="AR534" i="14"/>
  <c r="AQ534" i="14"/>
  <c r="AP534" i="14"/>
  <c r="AO534" i="14"/>
  <c r="AM534" i="14"/>
  <c r="AL534" i="14"/>
  <c r="AK534" i="14"/>
  <c r="AJ534" i="14"/>
  <c r="AI534" i="14"/>
  <c r="AH534" i="14"/>
  <c r="AG534" i="14"/>
  <c r="AF534" i="14"/>
  <c r="AE534" i="14"/>
  <c r="T534" i="14"/>
  <c r="AD534" i="14" s="1"/>
  <c r="J534" i="14"/>
  <c r="AN534" i="14" s="1"/>
  <c r="C534" i="14"/>
  <c r="AW533" i="14"/>
  <c r="AV533" i="14"/>
  <c r="AU533" i="14"/>
  <c r="AT533" i="14"/>
  <c r="AS533" i="14"/>
  <c r="AR533" i="14"/>
  <c r="AQ533" i="14"/>
  <c r="AP533" i="14"/>
  <c r="AO533" i="14"/>
  <c r="AM533" i="14"/>
  <c r="AL533" i="14"/>
  <c r="AK533" i="14"/>
  <c r="AJ533" i="14"/>
  <c r="AI533" i="14"/>
  <c r="AH533" i="14"/>
  <c r="AG533" i="14"/>
  <c r="AF533" i="14"/>
  <c r="AE533" i="14"/>
  <c r="T533" i="14"/>
  <c r="J533" i="14"/>
  <c r="AD533" i="14" s="1"/>
  <c r="C533" i="14"/>
  <c r="AW532" i="14"/>
  <c r="AV532" i="14"/>
  <c r="AU532" i="14"/>
  <c r="AT532" i="14"/>
  <c r="AS532" i="14"/>
  <c r="AR532" i="14"/>
  <c r="AQ532" i="14"/>
  <c r="AP532" i="14"/>
  <c r="AO532" i="14"/>
  <c r="AM532" i="14"/>
  <c r="AL532" i="14"/>
  <c r="AK532" i="14"/>
  <c r="AJ532" i="14"/>
  <c r="AI532" i="14"/>
  <c r="AH532" i="14"/>
  <c r="AG532" i="14"/>
  <c r="AF532" i="14"/>
  <c r="AE532" i="14"/>
  <c r="T532" i="14"/>
  <c r="AD532" i="14" s="1"/>
  <c r="J532" i="14"/>
  <c r="AN532" i="14" s="1"/>
  <c r="C532" i="14"/>
  <c r="AW531" i="14"/>
  <c r="AV531" i="14"/>
  <c r="AU531" i="14"/>
  <c r="AT531" i="14"/>
  <c r="AS531" i="14"/>
  <c r="AR531" i="14"/>
  <c r="AQ531" i="14"/>
  <c r="AP531" i="14"/>
  <c r="AO531" i="14"/>
  <c r="AM531" i="14"/>
  <c r="AL531" i="14"/>
  <c r="AK531" i="14"/>
  <c r="AJ531" i="14"/>
  <c r="AI531" i="14"/>
  <c r="AH531" i="14"/>
  <c r="AG531" i="14"/>
  <c r="AF531" i="14"/>
  <c r="AE531" i="14"/>
  <c r="AD531" i="14"/>
  <c r="T531" i="14"/>
  <c r="J531" i="14"/>
  <c r="AN531" i="14" s="1"/>
  <c r="C531" i="14"/>
  <c r="AW530" i="14"/>
  <c r="AV530" i="14"/>
  <c r="AU530" i="14"/>
  <c r="AT530" i="14"/>
  <c r="AS530" i="14"/>
  <c r="AR530" i="14"/>
  <c r="AQ530" i="14"/>
  <c r="AP530" i="14"/>
  <c r="AO530" i="14"/>
  <c r="AM530" i="14"/>
  <c r="AL530" i="14"/>
  <c r="AK530" i="14"/>
  <c r="AJ530" i="14"/>
  <c r="AI530" i="14"/>
  <c r="AH530" i="14"/>
  <c r="AG530" i="14"/>
  <c r="AF530" i="14"/>
  <c r="AE530" i="14"/>
  <c r="T530" i="14"/>
  <c r="AD530" i="14" s="1"/>
  <c r="J530" i="14"/>
  <c r="AN530" i="14" s="1"/>
  <c r="C530" i="14"/>
  <c r="AW529" i="14"/>
  <c r="AV529" i="14"/>
  <c r="AU529" i="14"/>
  <c r="AT529" i="14"/>
  <c r="AS529" i="14"/>
  <c r="AR529" i="14"/>
  <c r="AQ529" i="14"/>
  <c r="AP529" i="14"/>
  <c r="AO529" i="14"/>
  <c r="AM529" i="14"/>
  <c r="AL529" i="14"/>
  <c r="AK529" i="14"/>
  <c r="AJ529" i="14"/>
  <c r="AI529" i="14"/>
  <c r="AH529" i="14"/>
  <c r="AG529" i="14"/>
  <c r="AF529" i="14"/>
  <c r="AE529" i="14"/>
  <c r="T529" i="14"/>
  <c r="J529" i="14"/>
  <c r="C529" i="14"/>
  <c r="AW528" i="14"/>
  <c r="AV528" i="14"/>
  <c r="AU528" i="14"/>
  <c r="AT528" i="14"/>
  <c r="AS528" i="14"/>
  <c r="AR528" i="14"/>
  <c r="AQ528" i="14"/>
  <c r="AP528" i="14"/>
  <c r="AO528" i="14"/>
  <c r="AM528" i="14"/>
  <c r="AL528" i="14"/>
  <c r="AK528" i="14"/>
  <c r="AJ528" i="14"/>
  <c r="AI528" i="14"/>
  <c r="AH528" i="14"/>
  <c r="AG528" i="14"/>
  <c r="AF528" i="14"/>
  <c r="AE528" i="14"/>
  <c r="T528" i="14"/>
  <c r="AD528" i="14" s="1"/>
  <c r="J528" i="14"/>
  <c r="AN528" i="14" s="1"/>
  <c r="C528" i="14"/>
  <c r="AW527" i="14"/>
  <c r="AV527" i="14"/>
  <c r="AU527" i="14"/>
  <c r="AT527" i="14"/>
  <c r="AS527" i="14"/>
  <c r="AR527" i="14"/>
  <c r="AQ527" i="14"/>
  <c r="AP527" i="14"/>
  <c r="AO527" i="14"/>
  <c r="AM527" i="14"/>
  <c r="AL527" i="14"/>
  <c r="AK527" i="14"/>
  <c r="AJ527" i="14"/>
  <c r="AI527" i="14"/>
  <c r="AH527" i="14"/>
  <c r="AG527" i="14"/>
  <c r="AF527" i="14"/>
  <c r="AE527" i="14"/>
  <c r="AD527" i="14"/>
  <c r="T527" i="14"/>
  <c r="J527" i="14"/>
  <c r="AN527" i="14" s="1"/>
  <c r="C527" i="14"/>
  <c r="AW526" i="14"/>
  <c r="AV526" i="14"/>
  <c r="AU526" i="14"/>
  <c r="AT526" i="14"/>
  <c r="AS526" i="14"/>
  <c r="AR526" i="14"/>
  <c r="AQ526" i="14"/>
  <c r="AP526" i="14"/>
  <c r="AO526" i="14"/>
  <c r="AM526" i="14"/>
  <c r="AL526" i="14"/>
  <c r="AK526" i="14"/>
  <c r="AJ526" i="14"/>
  <c r="AI526" i="14"/>
  <c r="AH526" i="14"/>
  <c r="AG526" i="14"/>
  <c r="AF526" i="14"/>
  <c r="AE526" i="14"/>
  <c r="T526" i="14"/>
  <c r="AD526" i="14" s="1"/>
  <c r="J526" i="14"/>
  <c r="AN526" i="14" s="1"/>
  <c r="C526" i="14"/>
  <c r="AW525" i="14"/>
  <c r="AV525" i="14"/>
  <c r="AU525" i="14"/>
  <c r="AT525" i="14"/>
  <c r="AS525" i="14"/>
  <c r="AR525" i="14"/>
  <c r="AQ525" i="14"/>
  <c r="AP525" i="14"/>
  <c r="AO525" i="14"/>
  <c r="AM525" i="14"/>
  <c r="AL525" i="14"/>
  <c r="AK525" i="14"/>
  <c r="AJ525" i="14"/>
  <c r="AI525" i="14"/>
  <c r="AH525" i="14"/>
  <c r="AG525" i="14"/>
  <c r="AF525" i="14"/>
  <c r="AE525" i="14"/>
  <c r="T525" i="14"/>
  <c r="J525" i="14"/>
  <c r="AD525" i="14" s="1"/>
  <c r="C525" i="14"/>
  <c r="AW524" i="14"/>
  <c r="AV524" i="14"/>
  <c r="AU524" i="14"/>
  <c r="AT524" i="14"/>
  <c r="AS524" i="14"/>
  <c r="AR524" i="14"/>
  <c r="AQ524" i="14"/>
  <c r="AP524" i="14"/>
  <c r="AO524" i="14"/>
  <c r="AM524" i="14"/>
  <c r="AL524" i="14"/>
  <c r="AK524" i="14"/>
  <c r="AJ524" i="14"/>
  <c r="AI524" i="14"/>
  <c r="AH524" i="14"/>
  <c r="AG524" i="14"/>
  <c r="AF524" i="14"/>
  <c r="AE524" i="14"/>
  <c r="T524" i="14"/>
  <c r="AD524" i="14" s="1"/>
  <c r="J524" i="14"/>
  <c r="AN524" i="14" s="1"/>
  <c r="C524" i="14"/>
  <c r="AW523" i="14"/>
  <c r="AV523" i="14"/>
  <c r="AU523" i="14"/>
  <c r="AT523" i="14"/>
  <c r="AS523" i="14"/>
  <c r="AR523" i="14"/>
  <c r="AQ523" i="14"/>
  <c r="AP523" i="14"/>
  <c r="AO523" i="14"/>
  <c r="AM523" i="14"/>
  <c r="AL523" i="14"/>
  <c r="AK523" i="14"/>
  <c r="AJ523" i="14"/>
  <c r="AI523" i="14"/>
  <c r="AH523" i="14"/>
  <c r="AG523" i="14"/>
  <c r="AF523" i="14"/>
  <c r="AE523" i="14"/>
  <c r="AD523" i="14"/>
  <c r="T523" i="14"/>
  <c r="J523" i="14"/>
  <c r="AN523" i="14" s="1"/>
  <c r="C523" i="14"/>
  <c r="AW522" i="14"/>
  <c r="AV522" i="14"/>
  <c r="AU522" i="14"/>
  <c r="AT522" i="14"/>
  <c r="AS522" i="14"/>
  <c r="AR522" i="14"/>
  <c r="AQ522" i="14"/>
  <c r="AP522" i="14"/>
  <c r="AO522" i="14"/>
  <c r="AM522" i="14"/>
  <c r="AL522" i="14"/>
  <c r="AK522" i="14"/>
  <c r="AJ522" i="14"/>
  <c r="AI522" i="14"/>
  <c r="AH522" i="14"/>
  <c r="AG522" i="14"/>
  <c r="AF522" i="14"/>
  <c r="AE522" i="14"/>
  <c r="T522" i="14"/>
  <c r="AD522" i="14" s="1"/>
  <c r="J522" i="14"/>
  <c r="AN522" i="14" s="1"/>
  <c r="C522" i="14"/>
  <c r="AW521" i="14"/>
  <c r="AV521" i="14"/>
  <c r="AU521" i="14"/>
  <c r="AT521" i="14"/>
  <c r="AS521" i="14"/>
  <c r="AR521" i="14"/>
  <c r="AQ521" i="14"/>
  <c r="AP521" i="14"/>
  <c r="AO521" i="14"/>
  <c r="AM521" i="14"/>
  <c r="AL521" i="14"/>
  <c r="AK521" i="14"/>
  <c r="AJ521" i="14"/>
  <c r="AI521" i="14"/>
  <c r="AH521" i="14"/>
  <c r="AG521" i="14"/>
  <c r="AF521" i="14"/>
  <c r="AE521" i="14"/>
  <c r="T521" i="14"/>
  <c r="J521" i="14"/>
  <c r="C521" i="14"/>
  <c r="AW520" i="14"/>
  <c r="AV520" i="14"/>
  <c r="AU520" i="14"/>
  <c r="AT520" i="14"/>
  <c r="AS520" i="14"/>
  <c r="AR520" i="14"/>
  <c r="AQ520" i="14"/>
  <c r="AP520" i="14"/>
  <c r="AO520" i="14"/>
  <c r="AM520" i="14"/>
  <c r="AL520" i="14"/>
  <c r="AK520" i="14"/>
  <c r="AJ520" i="14"/>
  <c r="AI520" i="14"/>
  <c r="AH520" i="14"/>
  <c r="AG520" i="14"/>
  <c r="AF520" i="14"/>
  <c r="AE520" i="14"/>
  <c r="T520" i="14"/>
  <c r="AD520" i="14" s="1"/>
  <c r="J520" i="14"/>
  <c r="AN520" i="14" s="1"/>
  <c r="C520" i="14"/>
  <c r="AW519" i="14"/>
  <c r="AV519" i="14"/>
  <c r="AU519" i="14"/>
  <c r="AT519" i="14"/>
  <c r="AS519" i="14"/>
  <c r="AR519" i="14"/>
  <c r="AQ519" i="14"/>
  <c r="AP519" i="14"/>
  <c r="AO519" i="14"/>
  <c r="AM519" i="14"/>
  <c r="AL519" i="14"/>
  <c r="AK519" i="14"/>
  <c r="AJ519" i="14"/>
  <c r="AI519" i="14"/>
  <c r="AH519" i="14"/>
  <c r="AG519" i="14"/>
  <c r="AF519" i="14"/>
  <c r="AE519" i="14"/>
  <c r="AD519" i="14"/>
  <c r="T519" i="14"/>
  <c r="J519" i="14"/>
  <c r="AN519" i="14" s="1"/>
  <c r="C519" i="14"/>
  <c r="AW518" i="14"/>
  <c r="AV518" i="14"/>
  <c r="AU518" i="14"/>
  <c r="AT518" i="14"/>
  <c r="AS518" i="14"/>
  <c r="AR518" i="14"/>
  <c r="AQ518" i="14"/>
  <c r="AP518" i="14"/>
  <c r="AO518" i="14"/>
  <c r="AM518" i="14"/>
  <c r="AL518" i="14"/>
  <c r="AK518" i="14"/>
  <c r="AJ518" i="14"/>
  <c r="AI518" i="14"/>
  <c r="AH518" i="14"/>
  <c r="AG518" i="14"/>
  <c r="AF518" i="14"/>
  <c r="AE518" i="14"/>
  <c r="T518" i="14"/>
  <c r="AD518" i="14" s="1"/>
  <c r="J518" i="14"/>
  <c r="AN518" i="14" s="1"/>
  <c r="C518" i="14"/>
  <c r="AW517" i="14"/>
  <c r="AV517" i="14"/>
  <c r="AU517" i="14"/>
  <c r="AT517" i="14"/>
  <c r="AS517" i="14"/>
  <c r="AR517" i="14"/>
  <c r="AQ517" i="14"/>
  <c r="AP517" i="14"/>
  <c r="AO517" i="14"/>
  <c r="AM517" i="14"/>
  <c r="AL517" i="14"/>
  <c r="AK517" i="14"/>
  <c r="AJ517" i="14"/>
  <c r="AI517" i="14"/>
  <c r="AH517" i="14"/>
  <c r="AG517" i="14"/>
  <c r="AF517" i="14"/>
  <c r="AE517" i="14"/>
  <c r="T517" i="14"/>
  <c r="J517" i="14"/>
  <c r="AD517" i="14" s="1"/>
  <c r="C517" i="14"/>
  <c r="AW516" i="14"/>
  <c r="AV516" i="14"/>
  <c r="AU516" i="14"/>
  <c r="AT516" i="14"/>
  <c r="AS516" i="14"/>
  <c r="AR516" i="14"/>
  <c r="AQ516" i="14"/>
  <c r="AP516" i="14"/>
  <c r="AO516" i="14"/>
  <c r="AM516" i="14"/>
  <c r="AL516" i="14"/>
  <c r="AK516" i="14"/>
  <c r="AJ516" i="14"/>
  <c r="AI516" i="14"/>
  <c r="AH516" i="14"/>
  <c r="AG516" i="14"/>
  <c r="AF516" i="14"/>
  <c r="AE516" i="14"/>
  <c r="T516" i="14"/>
  <c r="AD516" i="14" s="1"/>
  <c r="J516" i="14"/>
  <c r="AN516" i="14" s="1"/>
  <c r="C516" i="14"/>
  <c r="AT515" i="14"/>
  <c r="AP515" i="14"/>
  <c r="AH515" i="14"/>
  <c r="AC515" i="14"/>
  <c r="AM515" i="14" s="1"/>
  <c r="AB515" i="14"/>
  <c r="AA515" i="14"/>
  <c r="AK515" i="14" s="1"/>
  <c r="Z515" i="14"/>
  <c r="Y515" i="14"/>
  <c r="AI515" i="14" s="1"/>
  <c r="X515" i="14"/>
  <c r="W515" i="14"/>
  <c r="AG515" i="14" s="1"/>
  <c r="V515" i="14"/>
  <c r="U515" i="14"/>
  <c r="AE515" i="14" s="1"/>
  <c r="S515" i="14"/>
  <c r="AW515" i="14" s="1"/>
  <c r="R515" i="14"/>
  <c r="Q515" i="14"/>
  <c r="AU515" i="14" s="1"/>
  <c r="P515" i="14"/>
  <c r="O515" i="14"/>
  <c r="AS515" i="14" s="1"/>
  <c r="N515" i="14"/>
  <c r="M515" i="14"/>
  <c r="AQ515" i="14" s="1"/>
  <c r="L515" i="14"/>
  <c r="K515" i="14"/>
  <c r="AO515" i="14" s="1"/>
  <c r="J515" i="14"/>
  <c r="I515" i="14"/>
  <c r="H515" i="14"/>
  <c r="G515" i="14"/>
  <c r="F515" i="14"/>
  <c r="F513" i="14" s="1"/>
  <c r="E515" i="14"/>
  <c r="D515" i="14"/>
  <c r="AK514" i="14"/>
  <c r="AC514" i="14"/>
  <c r="AB514" i="14"/>
  <c r="AL514" i="14" s="1"/>
  <c r="AA514" i="14"/>
  <c r="AA513" i="14" s="1"/>
  <c r="Z514" i="14"/>
  <c r="AJ514" i="14" s="1"/>
  <c r="Y514" i="14"/>
  <c r="X514" i="14"/>
  <c r="AH514" i="14" s="1"/>
  <c r="W514" i="14"/>
  <c r="W513" i="14" s="1"/>
  <c r="V514" i="14"/>
  <c r="AF514" i="14" s="1"/>
  <c r="U514" i="14"/>
  <c r="S514" i="14"/>
  <c r="S513" i="14" s="1"/>
  <c r="R514" i="14"/>
  <c r="AV514" i="14" s="1"/>
  <c r="Q514" i="14"/>
  <c r="P514" i="14"/>
  <c r="AT514" i="14" s="1"/>
  <c r="O514" i="14"/>
  <c r="O513" i="14" s="1"/>
  <c r="N514" i="14"/>
  <c r="AR514" i="14" s="1"/>
  <c r="M514" i="14"/>
  <c r="L514" i="14"/>
  <c r="AP514" i="14" s="1"/>
  <c r="K514" i="14"/>
  <c r="K513" i="14" s="1"/>
  <c r="I514" i="14"/>
  <c r="I513" i="14" s="1"/>
  <c r="H514" i="14"/>
  <c r="G514" i="14"/>
  <c r="G513" i="14" s="1"/>
  <c r="F514" i="14"/>
  <c r="E514" i="14"/>
  <c r="D514" i="14"/>
  <c r="AB513" i="14"/>
  <c r="X513" i="14"/>
  <c r="P513" i="14"/>
  <c r="L513" i="14"/>
  <c r="H513" i="14"/>
  <c r="D513" i="14"/>
  <c r="AL512" i="14"/>
  <c r="AK512" i="14"/>
  <c r="AJ512" i="14"/>
  <c r="AI512" i="14"/>
  <c r="AW511" i="14"/>
  <c r="AV511" i="14"/>
  <c r="AU511" i="14"/>
  <c r="AT511" i="14"/>
  <c r="AS511" i="14"/>
  <c r="AR511" i="14"/>
  <c r="AQ511" i="14"/>
  <c r="AP511" i="14"/>
  <c r="AO511" i="14"/>
  <c r="AM511" i="14"/>
  <c r="AL511" i="14"/>
  <c r="AK511" i="14"/>
  <c r="AJ511" i="14"/>
  <c r="AI511" i="14"/>
  <c r="AH511" i="14"/>
  <c r="AG511" i="14"/>
  <c r="AF511" i="14"/>
  <c r="AE511" i="14"/>
  <c r="T511" i="14"/>
  <c r="AD511" i="14" s="1"/>
  <c r="J511" i="14"/>
  <c r="AN511" i="14" s="1"/>
  <c r="C511" i="14"/>
  <c r="AW510" i="14"/>
  <c r="AV510" i="14"/>
  <c r="AU510" i="14"/>
  <c r="AT510" i="14"/>
  <c r="AS510" i="14"/>
  <c r="AR510" i="14"/>
  <c r="AQ510" i="14"/>
  <c r="AP510" i="14"/>
  <c r="AO510" i="14"/>
  <c r="AM510" i="14"/>
  <c r="AL510" i="14"/>
  <c r="AK510" i="14"/>
  <c r="AJ510" i="14"/>
  <c r="AI510" i="14"/>
  <c r="AH510" i="14"/>
  <c r="AG510" i="14"/>
  <c r="AF510" i="14"/>
  <c r="AE510" i="14"/>
  <c r="AD510" i="14"/>
  <c r="T510" i="14"/>
  <c r="J510" i="14"/>
  <c r="AN510" i="14" s="1"/>
  <c r="C510" i="14"/>
  <c r="AW509" i="14"/>
  <c r="AV509" i="14"/>
  <c r="AU509" i="14"/>
  <c r="AT509" i="14"/>
  <c r="AS509" i="14"/>
  <c r="AR509" i="14"/>
  <c r="AQ509" i="14"/>
  <c r="AP509" i="14"/>
  <c r="AO509" i="14"/>
  <c r="AM509" i="14"/>
  <c r="AL509" i="14"/>
  <c r="AK509" i="14"/>
  <c r="AJ509" i="14"/>
  <c r="AI509" i="14"/>
  <c r="AH509" i="14"/>
  <c r="AG509" i="14"/>
  <c r="AF509" i="14"/>
  <c r="AE509" i="14"/>
  <c r="T509" i="14"/>
  <c r="AD509" i="14" s="1"/>
  <c r="J509" i="14"/>
  <c r="AN509" i="14" s="1"/>
  <c r="C509" i="14"/>
  <c r="AW508" i="14"/>
  <c r="AV508" i="14"/>
  <c r="AU508" i="14"/>
  <c r="AT508" i="14"/>
  <c r="AS508" i="14"/>
  <c r="AR508" i="14"/>
  <c r="AQ508" i="14"/>
  <c r="AP508" i="14"/>
  <c r="AO508" i="14"/>
  <c r="AM508" i="14"/>
  <c r="AL508" i="14"/>
  <c r="AK508" i="14"/>
  <c r="AJ508" i="14"/>
  <c r="AI508" i="14"/>
  <c r="AH508" i="14"/>
  <c r="AG508" i="14"/>
  <c r="AF508" i="14"/>
  <c r="AE508" i="14"/>
  <c r="T508" i="14"/>
  <c r="J508" i="14"/>
  <c r="C508" i="14"/>
  <c r="AW507" i="14"/>
  <c r="AV507" i="14"/>
  <c r="AU507" i="14"/>
  <c r="AT507" i="14"/>
  <c r="AS507" i="14"/>
  <c r="AR507" i="14"/>
  <c r="AQ507" i="14"/>
  <c r="AP507" i="14"/>
  <c r="AO507" i="14"/>
  <c r="AM507" i="14"/>
  <c r="AL507" i="14"/>
  <c r="AK507" i="14"/>
  <c r="AJ507" i="14"/>
  <c r="AI507" i="14"/>
  <c r="AH507" i="14"/>
  <c r="AG507" i="14"/>
  <c r="AF507" i="14"/>
  <c r="AE507" i="14"/>
  <c r="T507" i="14"/>
  <c r="AD507" i="14" s="1"/>
  <c r="J507" i="14"/>
  <c r="AN507" i="14" s="1"/>
  <c r="C507" i="14"/>
  <c r="AW506" i="14"/>
  <c r="AV506" i="14"/>
  <c r="AU506" i="14"/>
  <c r="AT506" i="14"/>
  <c r="AS506" i="14"/>
  <c r="AR506" i="14"/>
  <c r="AQ506" i="14"/>
  <c r="AP506" i="14"/>
  <c r="AO506" i="14"/>
  <c r="AM506" i="14"/>
  <c r="AL506" i="14"/>
  <c r="AK506" i="14"/>
  <c r="AJ506" i="14"/>
  <c r="AI506" i="14"/>
  <c r="AH506" i="14"/>
  <c r="AG506" i="14"/>
  <c r="AF506" i="14"/>
  <c r="AE506" i="14"/>
  <c r="AD506" i="14"/>
  <c r="T506" i="14"/>
  <c r="J506" i="14"/>
  <c r="AN506" i="14" s="1"/>
  <c r="C506" i="14"/>
  <c r="AW505" i="14"/>
  <c r="AV505" i="14"/>
  <c r="AU505" i="14"/>
  <c r="AT505" i="14"/>
  <c r="AS505" i="14"/>
  <c r="AR505" i="14"/>
  <c r="AQ505" i="14"/>
  <c r="AP505" i="14"/>
  <c r="AO505" i="14"/>
  <c r="AM505" i="14"/>
  <c r="AL505" i="14"/>
  <c r="AK505" i="14"/>
  <c r="AJ505" i="14"/>
  <c r="AI505" i="14"/>
  <c r="AH505" i="14"/>
  <c r="AG505" i="14"/>
  <c r="AF505" i="14"/>
  <c r="AE505" i="14"/>
  <c r="T505" i="14"/>
  <c r="AD505" i="14" s="1"/>
  <c r="J505" i="14"/>
  <c r="AN505" i="14" s="1"/>
  <c r="C505" i="14"/>
  <c r="AW504" i="14"/>
  <c r="AV504" i="14"/>
  <c r="AU504" i="14"/>
  <c r="AT504" i="14"/>
  <c r="AS504" i="14"/>
  <c r="AR504" i="14"/>
  <c r="AQ504" i="14"/>
  <c r="AP504" i="14"/>
  <c r="AO504" i="14"/>
  <c r="AM504" i="14"/>
  <c r="AL504" i="14"/>
  <c r="AK504" i="14"/>
  <c r="AJ504" i="14"/>
  <c r="AI504" i="14"/>
  <c r="AH504" i="14"/>
  <c r="AG504" i="14"/>
  <c r="AF504" i="14"/>
  <c r="AE504" i="14"/>
  <c r="T504" i="14"/>
  <c r="J504" i="14"/>
  <c r="AD504" i="14" s="1"/>
  <c r="C504" i="14"/>
  <c r="AW503" i="14"/>
  <c r="AV503" i="14"/>
  <c r="AU503" i="14"/>
  <c r="AT503" i="14"/>
  <c r="AS503" i="14"/>
  <c r="AR503" i="14"/>
  <c r="AQ503" i="14"/>
  <c r="AP503" i="14"/>
  <c r="AO503" i="14"/>
  <c r="AM503" i="14"/>
  <c r="AL503" i="14"/>
  <c r="AK503" i="14"/>
  <c r="AJ503" i="14"/>
  <c r="AI503" i="14"/>
  <c r="AH503" i="14"/>
  <c r="AG503" i="14"/>
  <c r="AF503" i="14"/>
  <c r="AE503" i="14"/>
  <c r="T503" i="14"/>
  <c r="AD503" i="14" s="1"/>
  <c r="J503" i="14"/>
  <c r="AN503" i="14" s="1"/>
  <c r="C503" i="14"/>
  <c r="AW502" i="14"/>
  <c r="AV502" i="14"/>
  <c r="AU502" i="14"/>
  <c r="AT502" i="14"/>
  <c r="AS502" i="14"/>
  <c r="AR502" i="14"/>
  <c r="AQ502" i="14"/>
  <c r="AP502" i="14"/>
  <c r="AO502" i="14"/>
  <c r="AM502" i="14"/>
  <c r="AL502" i="14"/>
  <c r="AK502" i="14"/>
  <c r="AJ502" i="14"/>
  <c r="AI502" i="14"/>
  <c r="AH502" i="14"/>
  <c r="AG502" i="14"/>
  <c r="AF502" i="14"/>
  <c r="AE502" i="14"/>
  <c r="AD502" i="14"/>
  <c r="T502" i="14"/>
  <c r="J502" i="14"/>
  <c r="AN502" i="14" s="1"/>
  <c r="C502" i="14"/>
  <c r="AW501" i="14"/>
  <c r="AV501" i="14"/>
  <c r="AU501" i="14"/>
  <c r="AT501" i="14"/>
  <c r="AS501" i="14"/>
  <c r="AR501" i="14"/>
  <c r="AQ501" i="14"/>
  <c r="AP501" i="14"/>
  <c r="AO501" i="14"/>
  <c r="AM501" i="14"/>
  <c r="AL501" i="14"/>
  <c r="AK501" i="14"/>
  <c r="AJ501" i="14"/>
  <c r="AI501" i="14"/>
  <c r="AH501" i="14"/>
  <c r="AG501" i="14"/>
  <c r="AF501" i="14"/>
  <c r="AE501" i="14"/>
  <c r="T501" i="14"/>
  <c r="AD501" i="14" s="1"/>
  <c r="J501" i="14"/>
  <c r="AN501" i="14" s="1"/>
  <c r="C501" i="14"/>
  <c r="AW500" i="14"/>
  <c r="AV500" i="14"/>
  <c r="AU500" i="14"/>
  <c r="AT500" i="14"/>
  <c r="AS500" i="14"/>
  <c r="AR500" i="14"/>
  <c r="AQ500" i="14"/>
  <c r="AP500" i="14"/>
  <c r="AO500" i="14"/>
  <c r="AM500" i="14"/>
  <c r="AL500" i="14"/>
  <c r="AK500" i="14"/>
  <c r="AJ500" i="14"/>
  <c r="AI500" i="14"/>
  <c r="AH500" i="14"/>
  <c r="AG500" i="14"/>
  <c r="AF500" i="14"/>
  <c r="AE500" i="14"/>
  <c r="T500" i="14"/>
  <c r="J500" i="14"/>
  <c r="C500" i="14"/>
  <c r="AW499" i="14"/>
  <c r="AV499" i="14"/>
  <c r="AU499" i="14"/>
  <c r="AT499" i="14"/>
  <c r="AS499" i="14"/>
  <c r="AR499" i="14"/>
  <c r="AQ499" i="14"/>
  <c r="AP499" i="14"/>
  <c r="AO499" i="14"/>
  <c r="AM499" i="14"/>
  <c r="AL499" i="14"/>
  <c r="AK499" i="14"/>
  <c r="AJ499" i="14"/>
  <c r="AI499" i="14"/>
  <c r="AH499" i="14"/>
  <c r="AG499" i="14"/>
  <c r="AF499" i="14"/>
  <c r="AE499" i="14"/>
  <c r="T499" i="14"/>
  <c r="AD499" i="14" s="1"/>
  <c r="J499" i="14"/>
  <c r="C499" i="14"/>
  <c r="AW498" i="14"/>
  <c r="AV498" i="14"/>
  <c r="AU498" i="14"/>
  <c r="AT498" i="14"/>
  <c r="AS498" i="14"/>
  <c r="AR498" i="14"/>
  <c r="AQ498" i="14"/>
  <c r="AP498" i="14"/>
  <c r="AO498" i="14"/>
  <c r="AM498" i="14"/>
  <c r="AL498" i="14"/>
  <c r="AK498" i="14"/>
  <c r="AJ498" i="14"/>
  <c r="AI498" i="14"/>
  <c r="AH498" i="14"/>
  <c r="AG498" i="14"/>
  <c r="AF498" i="14"/>
  <c r="AE498" i="14"/>
  <c r="T498" i="14"/>
  <c r="J498" i="14"/>
  <c r="C498" i="14"/>
  <c r="AW497" i="14"/>
  <c r="AV497" i="14"/>
  <c r="AU497" i="14"/>
  <c r="AT497" i="14"/>
  <c r="AS497" i="14"/>
  <c r="AR497" i="14"/>
  <c r="AQ497" i="14"/>
  <c r="AP497" i="14"/>
  <c r="AO497" i="14"/>
  <c r="AM497" i="14"/>
  <c r="AL497" i="14"/>
  <c r="AK497" i="14"/>
  <c r="AJ497" i="14"/>
  <c r="AI497" i="14"/>
  <c r="AH497" i="14"/>
  <c r="AG497" i="14"/>
  <c r="AF497" i="14"/>
  <c r="AE497" i="14"/>
  <c r="T497" i="14"/>
  <c r="AD497" i="14" s="1"/>
  <c r="J497" i="14"/>
  <c r="C497" i="14"/>
  <c r="AW496" i="14"/>
  <c r="AV496" i="14"/>
  <c r="AU496" i="14"/>
  <c r="AT496" i="14"/>
  <c r="AS496" i="14"/>
  <c r="AR496" i="14"/>
  <c r="AQ496" i="14"/>
  <c r="AP496" i="14"/>
  <c r="AO496" i="14"/>
  <c r="AN496" i="14"/>
  <c r="AM496" i="14"/>
  <c r="AL496" i="14"/>
  <c r="AK496" i="14"/>
  <c r="AJ496" i="14"/>
  <c r="AI496" i="14"/>
  <c r="AH496" i="14"/>
  <c r="AG496" i="14"/>
  <c r="AF496" i="14"/>
  <c r="AE496" i="14"/>
  <c r="T496" i="14"/>
  <c r="J496" i="14"/>
  <c r="AD496" i="14" s="1"/>
  <c r="C496" i="14"/>
  <c r="AW495" i="14"/>
  <c r="AV495" i="14"/>
  <c r="AU495" i="14"/>
  <c r="AT495" i="14"/>
  <c r="AS495" i="14"/>
  <c r="AR495" i="14"/>
  <c r="AQ495" i="14"/>
  <c r="AP495" i="14"/>
  <c r="AO495" i="14"/>
  <c r="AM495" i="14"/>
  <c r="AL495" i="14"/>
  <c r="AK495" i="14"/>
  <c r="AJ495" i="14"/>
  <c r="AI495" i="14"/>
  <c r="AH495" i="14"/>
  <c r="AG495" i="14"/>
  <c r="AF495" i="14"/>
  <c r="AE495" i="14"/>
  <c r="T495" i="14"/>
  <c r="AD495" i="14" s="1"/>
  <c r="J495" i="14"/>
  <c r="C495" i="14"/>
  <c r="AW494" i="14"/>
  <c r="AV494" i="14"/>
  <c r="AU494" i="14"/>
  <c r="AT494" i="14"/>
  <c r="AS494" i="14"/>
  <c r="AR494" i="14"/>
  <c r="AQ494" i="14"/>
  <c r="AP494" i="14"/>
  <c r="AO494" i="14"/>
  <c r="AN494" i="14"/>
  <c r="AM494" i="14"/>
  <c r="AL494" i="14"/>
  <c r="AK494" i="14"/>
  <c r="AJ494" i="14"/>
  <c r="AI494" i="14"/>
  <c r="AH494" i="14"/>
  <c r="AG494" i="14"/>
  <c r="AF494" i="14"/>
  <c r="AE494" i="14"/>
  <c r="T494" i="14"/>
  <c r="J494" i="14"/>
  <c r="AD494" i="14" s="1"/>
  <c r="C494" i="14"/>
  <c r="AW493" i="14"/>
  <c r="AV493" i="14"/>
  <c r="AU493" i="14"/>
  <c r="AT493" i="14"/>
  <c r="AS493" i="14"/>
  <c r="AR493" i="14"/>
  <c r="AQ493" i="14"/>
  <c r="AP493" i="14"/>
  <c r="AO493" i="14"/>
  <c r="AM493" i="14"/>
  <c r="AL493" i="14"/>
  <c r="AK493" i="14"/>
  <c r="AJ493" i="14"/>
  <c r="AI493" i="14"/>
  <c r="AH493" i="14"/>
  <c r="AG493" i="14"/>
  <c r="AF493" i="14"/>
  <c r="AE493" i="14"/>
  <c r="T493" i="14"/>
  <c r="AD493" i="14" s="1"/>
  <c r="J493" i="14"/>
  <c r="C493" i="14"/>
  <c r="AW492" i="14"/>
  <c r="AV492" i="14"/>
  <c r="AU492" i="14"/>
  <c r="AT492" i="14"/>
  <c r="AS492" i="14"/>
  <c r="AR492" i="14"/>
  <c r="AQ492" i="14"/>
  <c r="AP492" i="14"/>
  <c r="AO492" i="14"/>
  <c r="AN492" i="14"/>
  <c r="AM492" i="14"/>
  <c r="AL492" i="14"/>
  <c r="AK492" i="14"/>
  <c r="AJ492" i="14"/>
  <c r="AI492" i="14"/>
  <c r="AH492" i="14"/>
  <c r="AG492" i="14"/>
  <c r="AF492" i="14"/>
  <c r="AE492" i="14"/>
  <c r="T492" i="14"/>
  <c r="J492" i="14"/>
  <c r="AD492" i="14" s="1"/>
  <c r="C492" i="14"/>
  <c r="AW491" i="14"/>
  <c r="AV491" i="14"/>
  <c r="AU491" i="14"/>
  <c r="AT491" i="14"/>
  <c r="AS491" i="14"/>
  <c r="AR491" i="14"/>
  <c r="AQ491" i="14"/>
  <c r="AP491" i="14"/>
  <c r="AO491" i="14"/>
  <c r="AM491" i="14"/>
  <c r="AL491" i="14"/>
  <c r="AK491" i="14"/>
  <c r="AJ491" i="14"/>
  <c r="AI491" i="14"/>
  <c r="AH491" i="14"/>
  <c r="AG491" i="14"/>
  <c r="AF491" i="14"/>
  <c r="AE491" i="14"/>
  <c r="T491" i="14"/>
  <c r="AD491" i="14" s="1"/>
  <c r="J491" i="14"/>
  <c r="C491" i="14"/>
  <c r="AW490" i="14"/>
  <c r="AV490" i="14"/>
  <c r="AU490" i="14"/>
  <c r="AT490" i="14"/>
  <c r="AS490" i="14"/>
  <c r="AR490" i="14"/>
  <c r="AQ490" i="14"/>
  <c r="AP490" i="14"/>
  <c r="AO490" i="14"/>
  <c r="AM490" i="14"/>
  <c r="AL490" i="14"/>
  <c r="AK490" i="14"/>
  <c r="AJ490" i="14"/>
  <c r="AI490" i="14"/>
  <c r="AH490" i="14"/>
  <c r="AG490" i="14"/>
  <c r="AF490" i="14"/>
  <c r="AE490" i="14"/>
  <c r="T490" i="14"/>
  <c r="J490" i="14"/>
  <c r="C490" i="14"/>
  <c r="AW489" i="14"/>
  <c r="AV489" i="14"/>
  <c r="AU489" i="14"/>
  <c r="AT489" i="14"/>
  <c r="AS489" i="14"/>
  <c r="AR489" i="14"/>
  <c r="AQ489" i="14"/>
  <c r="AP489" i="14"/>
  <c r="AO489" i="14"/>
  <c r="AM489" i="14"/>
  <c r="AL489" i="14"/>
  <c r="AK489" i="14"/>
  <c r="AJ489" i="14"/>
  <c r="AI489" i="14"/>
  <c r="AH489" i="14"/>
  <c r="AG489" i="14"/>
  <c r="AF489" i="14"/>
  <c r="AE489" i="14"/>
  <c r="T489" i="14"/>
  <c r="AD489" i="14" s="1"/>
  <c r="J489" i="14"/>
  <c r="C489" i="14"/>
  <c r="AW488" i="14"/>
  <c r="AV488" i="14"/>
  <c r="AU488" i="14"/>
  <c r="AT488" i="14"/>
  <c r="AS488" i="14"/>
  <c r="AR488" i="14"/>
  <c r="AQ488" i="14"/>
  <c r="AP488" i="14"/>
  <c r="AO488" i="14"/>
  <c r="AN488" i="14"/>
  <c r="AM488" i="14"/>
  <c r="AL488" i="14"/>
  <c r="AK488" i="14"/>
  <c r="AJ488" i="14"/>
  <c r="AI488" i="14"/>
  <c r="AH488" i="14"/>
  <c r="AG488" i="14"/>
  <c r="AF488" i="14"/>
  <c r="AE488" i="14"/>
  <c r="T488" i="14"/>
  <c r="J488" i="14"/>
  <c r="AD488" i="14" s="1"/>
  <c r="C488" i="14"/>
  <c r="AW487" i="14"/>
  <c r="AV487" i="14"/>
  <c r="AU487" i="14"/>
  <c r="AT487" i="14"/>
  <c r="AS487" i="14"/>
  <c r="AR487" i="14"/>
  <c r="AQ487" i="14"/>
  <c r="AP487" i="14"/>
  <c r="AO487" i="14"/>
  <c r="AM487" i="14"/>
  <c r="AL487" i="14"/>
  <c r="AK487" i="14"/>
  <c r="AJ487" i="14"/>
  <c r="AI487" i="14"/>
  <c r="AH487" i="14"/>
  <c r="AG487" i="14"/>
  <c r="AF487" i="14"/>
  <c r="AE487" i="14"/>
  <c r="T487" i="14"/>
  <c r="AD487" i="14" s="1"/>
  <c r="J487" i="14"/>
  <c r="C487" i="14"/>
  <c r="AW486" i="14"/>
  <c r="AV486" i="14"/>
  <c r="AU486" i="14"/>
  <c r="AT486" i="14"/>
  <c r="AS486" i="14"/>
  <c r="AR486" i="14"/>
  <c r="AQ486" i="14"/>
  <c r="AP486" i="14"/>
  <c r="AO486" i="14"/>
  <c r="AN486" i="14"/>
  <c r="AM486" i="14"/>
  <c r="AL486" i="14"/>
  <c r="AK486" i="14"/>
  <c r="AJ486" i="14"/>
  <c r="AI486" i="14"/>
  <c r="AH486" i="14"/>
  <c r="AG486" i="14"/>
  <c r="AF486" i="14"/>
  <c r="AE486" i="14"/>
  <c r="T486" i="14"/>
  <c r="J486" i="14"/>
  <c r="AD486" i="14" s="1"/>
  <c r="C486" i="14"/>
  <c r="AW485" i="14"/>
  <c r="AV485" i="14"/>
  <c r="AU485" i="14"/>
  <c r="AT485" i="14"/>
  <c r="AS485" i="14"/>
  <c r="AR485" i="14"/>
  <c r="AQ485" i="14"/>
  <c r="AP485" i="14"/>
  <c r="AO485" i="14"/>
  <c r="AM485" i="14"/>
  <c r="AL485" i="14"/>
  <c r="AK485" i="14"/>
  <c r="AJ485" i="14"/>
  <c r="AI485" i="14"/>
  <c r="AH485" i="14"/>
  <c r="AG485" i="14"/>
  <c r="AF485" i="14"/>
  <c r="AE485" i="14"/>
  <c r="T485" i="14"/>
  <c r="AD485" i="14" s="1"/>
  <c r="J485" i="14"/>
  <c r="C485" i="14"/>
  <c r="AW484" i="14"/>
  <c r="AV484" i="14"/>
  <c r="AU484" i="14"/>
  <c r="AT484" i="14"/>
  <c r="AS484" i="14"/>
  <c r="AR484" i="14"/>
  <c r="AQ484" i="14"/>
  <c r="AP484" i="14"/>
  <c r="AO484" i="14"/>
  <c r="AN484" i="14"/>
  <c r="AM484" i="14"/>
  <c r="AL484" i="14"/>
  <c r="AK484" i="14"/>
  <c r="AJ484" i="14"/>
  <c r="AI484" i="14"/>
  <c r="AH484" i="14"/>
  <c r="AG484" i="14"/>
  <c r="AF484" i="14"/>
  <c r="AE484" i="14"/>
  <c r="T484" i="14"/>
  <c r="J484" i="14"/>
  <c r="AD484" i="14" s="1"/>
  <c r="C484" i="14"/>
  <c r="AW483" i="14"/>
  <c r="AV483" i="14"/>
  <c r="AU483" i="14"/>
  <c r="AT483" i="14"/>
  <c r="AS483" i="14"/>
  <c r="AR483" i="14"/>
  <c r="AQ483" i="14"/>
  <c r="AP483" i="14"/>
  <c r="AO483" i="14"/>
  <c r="AM483" i="14"/>
  <c r="AL483" i="14"/>
  <c r="AK483" i="14"/>
  <c r="AJ483" i="14"/>
  <c r="AI483" i="14"/>
  <c r="AH483" i="14"/>
  <c r="AG483" i="14"/>
  <c r="AF483" i="14"/>
  <c r="AE483" i="14"/>
  <c r="T483" i="14"/>
  <c r="AD483" i="14" s="1"/>
  <c r="J483" i="14"/>
  <c r="AN483" i="14" s="1"/>
  <c r="C483" i="14"/>
  <c r="AW482" i="14"/>
  <c r="AV482" i="14"/>
  <c r="AU482" i="14"/>
  <c r="AT482" i="14"/>
  <c r="AS482" i="14"/>
  <c r="AR482" i="14"/>
  <c r="AQ482" i="14"/>
  <c r="AP482" i="14"/>
  <c r="AO482" i="14"/>
  <c r="AM482" i="14"/>
  <c r="AL482" i="14"/>
  <c r="AK482" i="14"/>
  <c r="AJ482" i="14"/>
  <c r="AI482" i="14"/>
  <c r="AH482" i="14"/>
  <c r="AG482" i="14"/>
  <c r="AF482" i="14"/>
  <c r="AE482" i="14"/>
  <c r="AD482" i="14"/>
  <c r="T482" i="14"/>
  <c r="J482" i="14"/>
  <c r="AN482" i="14" s="1"/>
  <c r="C482" i="14"/>
  <c r="AW481" i="14"/>
  <c r="AV481" i="14"/>
  <c r="AU481" i="14"/>
  <c r="AT481" i="14"/>
  <c r="AS481" i="14"/>
  <c r="AR481" i="14"/>
  <c r="AQ481" i="14"/>
  <c r="AP481" i="14"/>
  <c r="AO481" i="14"/>
  <c r="AM481" i="14"/>
  <c r="AL481" i="14"/>
  <c r="AK481" i="14"/>
  <c r="AJ481" i="14"/>
  <c r="AI481" i="14"/>
  <c r="AH481" i="14"/>
  <c r="AG481" i="14"/>
  <c r="AF481" i="14"/>
  <c r="AE481" i="14"/>
  <c r="T481" i="14"/>
  <c r="AD481" i="14" s="1"/>
  <c r="J481" i="14"/>
  <c r="C481" i="14"/>
  <c r="AW480" i="14"/>
  <c r="AV480" i="14"/>
  <c r="AU480" i="14"/>
  <c r="AT480" i="14"/>
  <c r="AS480" i="14"/>
  <c r="AR480" i="14"/>
  <c r="AQ480" i="14"/>
  <c r="AP480" i="14"/>
  <c r="AO480" i="14"/>
  <c r="AN480" i="14"/>
  <c r="AM480" i="14"/>
  <c r="AL480" i="14"/>
  <c r="AK480" i="14"/>
  <c r="AJ480" i="14"/>
  <c r="AI480" i="14"/>
  <c r="AH480" i="14"/>
  <c r="AG480" i="14"/>
  <c r="AF480" i="14"/>
  <c r="AE480" i="14"/>
  <c r="T480" i="14"/>
  <c r="J480" i="14"/>
  <c r="AD480" i="14" s="1"/>
  <c r="C480" i="14"/>
  <c r="AW479" i="14"/>
  <c r="AV479" i="14"/>
  <c r="AU479" i="14"/>
  <c r="AT479" i="14"/>
  <c r="AS479" i="14"/>
  <c r="AR479" i="14"/>
  <c r="AQ479" i="14"/>
  <c r="AP479" i="14"/>
  <c r="AO479" i="14"/>
  <c r="AM479" i="14"/>
  <c r="AL479" i="14"/>
  <c r="AK479" i="14"/>
  <c r="AJ479" i="14"/>
  <c r="AI479" i="14"/>
  <c r="AH479" i="14"/>
  <c r="AG479" i="14"/>
  <c r="AF479" i="14"/>
  <c r="AE479" i="14"/>
  <c r="T479" i="14"/>
  <c r="AD479" i="14" s="1"/>
  <c r="J479" i="14"/>
  <c r="AN479" i="14" s="1"/>
  <c r="C479" i="14"/>
  <c r="AW478" i="14"/>
  <c r="AV478" i="14"/>
  <c r="AU478" i="14"/>
  <c r="AT478" i="14"/>
  <c r="AS478" i="14"/>
  <c r="AR478" i="14"/>
  <c r="AQ478" i="14"/>
  <c r="AP478" i="14"/>
  <c r="AO478" i="14"/>
  <c r="AM478" i="14"/>
  <c r="AL478" i="14"/>
  <c r="AK478" i="14"/>
  <c r="AJ478" i="14"/>
  <c r="AI478" i="14"/>
  <c r="AH478" i="14"/>
  <c r="AG478" i="14"/>
  <c r="AF478" i="14"/>
  <c r="AE478" i="14"/>
  <c r="AD478" i="14"/>
  <c r="T478" i="14"/>
  <c r="J478" i="14"/>
  <c r="AN478" i="14" s="1"/>
  <c r="C478" i="14"/>
  <c r="AW477" i="14"/>
  <c r="AV477" i="14"/>
  <c r="AU477" i="14"/>
  <c r="AT477" i="14"/>
  <c r="AS477" i="14"/>
  <c r="AR477" i="14"/>
  <c r="AQ477" i="14"/>
  <c r="AP477" i="14"/>
  <c r="AO477" i="14"/>
  <c r="AM477" i="14"/>
  <c r="AL477" i="14"/>
  <c r="AK477" i="14"/>
  <c r="AJ477" i="14"/>
  <c r="AI477" i="14"/>
  <c r="AH477" i="14"/>
  <c r="AG477" i="14"/>
  <c r="AF477" i="14"/>
  <c r="AE477" i="14"/>
  <c r="T477" i="14"/>
  <c r="AD477" i="14" s="1"/>
  <c r="J477" i="14"/>
  <c r="C477" i="14"/>
  <c r="AW476" i="14"/>
  <c r="AV476" i="14"/>
  <c r="AU476" i="14"/>
  <c r="AT476" i="14"/>
  <c r="AS476" i="14"/>
  <c r="AR476" i="14"/>
  <c r="AQ476" i="14"/>
  <c r="AP476" i="14"/>
  <c r="AO476" i="14"/>
  <c r="AN476" i="14"/>
  <c r="AM476" i="14"/>
  <c r="AL476" i="14"/>
  <c r="AK476" i="14"/>
  <c r="AJ476" i="14"/>
  <c r="AI476" i="14"/>
  <c r="AH476" i="14"/>
  <c r="AG476" i="14"/>
  <c r="AF476" i="14"/>
  <c r="AE476" i="14"/>
  <c r="T476" i="14"/>
  <c r="J476" i="14"/>
  <c r="AD476" i="14" s="1"/>
  <c r="C476" i="14"/>
  <c r="AW475" i="14"/>
  <c r="AV475" i="14"/>
  <c r="AU475" i="14"/>
  <c r="AT475" i="14"/>
  <c r="AS475" i="14"/>
  <c r="AR475" i="14"/>
  <c r="AQ475" i="14"/>
  <c r="AP475" i="14"/>
  <c r="AO475" i="14"/>
  <c r="AM475" i="14"/>
  <c r="AL475" i="14"/>
  <c r="AK475" i="14"/>
  <c r="AJ475" i="14"/>
  <c r="AI475" i="14"/>
  <c r="AH475" i="14"/>
  <c r="AG475" i="14"/>
  <c r="AF475" i="14"/>
  <c r="AE475" i="14"/>
  <c r="T475" i="14"/>
  <c r="AD475" i="14" s="1"/>
  <c r="J475" i="14"/>
  <c r="AN475" i="14" s="1"/>
  <c r="C475" i="14"/>
  <c r="AW474" i="14"/>
  <c r="AV474" i="14"/>
  <c r="AU474" i="14"/>
  <c r="AT474" i="14"/>
  <c r="AS474" i="14"/>
  <c r="AR474" i="14"/>
  <c r="AQ474" i="14"/>
  <c r="AP474" i="14"/>
  <c r="AO474" i="14"/>
  <c r="AM474" i="14"/>
  <c r="AL474" i="14"/>
  <c r="AK474" i="14"/>
  <c r="AJ474" i="14"/>
  <c r="AI474" i="14"/>
  <c r="AH474" i="14"/>
  <c r="AG474" i="14"/>
  <c r="AF474" i="14"/>
  <c r="AE474" i="14"/>
  <c r="AD474" i="14"/>
  <c r="T474" i="14"/>
  <c r="J474" i="14"/>
  <c r="AN474" i="14" s="1"/>
  <c r="C474" i="14"/>
  <c r="AW473" i="14"/>
  <c r="AV473" i="14"/>
  <c r="AU473" i="14"/>
  <c r="AT473" i="14"/>
  <c r="AS473" i="14"/>
  <c r="AR473" i="14"/>
  <c r="AQ473" i="14"/>
  <c r="AP473" i="14"/>
  <c r="AO473" i="14"/>
  <c r="AM473" i="14"/>
  <c r="AL473" i="14"/>
  <c r="AK473" i="14"/>
  <c r="AJ473" i="14"/>
  <c r="AI473" i="14"/>
  <c r="AH473" i="14"/>
  <c r="AG473" i="14"/>
  <c r="AF473" i="14"/>
  <c r="AE473" i="14"/>
  <c r="T473" i="14"/>
  <c r="AD473" i="14" s="1"/>
  <c r="J473" i="14"/>
  <c r="C473" i="14"/>
  <c r="AW472" i="14"/>
  <c r="AV472" i="14"/>
  <c r="AU472" i="14"/>
  <c r="AT472" i="14"/>
  <c r="AS472" i="14"/>
  <c r="AR472" i="14"/>
  <c r="AQ472" i="14"/>
  <c r="AP472" i="14"/>
  <c r="AO472" i="14"/>
  <c r="AN472" i="14"/>
  <c r="AM472" i="14"/>
  <c r="AL472" i="14"/>
  <c r="AK472" i="14"/>
  <c r="AJ472" i="14"/>
  <c r="AI472" i="14"/>
  <c r="AH472" i="14"/>
  <c r="AG472" i="14"/>
  <c r="AF472" i="14"/>
  <c r="AE472" i="14"/>
  <c r="T472" i="14"/>
  <c r="J472" i="14"/>
  <c r="AD472" i="14" s="1"/>
  <c r="C472" i="14"/>
  <c r="AW471" i="14"/>
  <c r="AV471" i="14"/>
  <c r="AU471" i="14"/>
  <c r="AT471" i="14"/>
  <c r="AS471" i="14"/>
  <c r="AR471" i="14"/>
  <c r="AQ471" i="14"/>
  <c r="AP471" i="14"/>
  <c r="AO471" i="14"/>
  <c r="AM471" i="14"/>
  <c r="AL471" i="14"/>
  <c r="AK471" i="14"/>
  <c r="AJ471" i="14"/>
  <c r="AI471" i="14"/>
  <c r="AH471" i="14"/>
  <c r="AG471" i="14"/>
  <c r="AF471" i="14"/>
  <c r="AE471" i="14"/>
  <c r="T471" i="14"/>
  <c r="AD471" i="14" s="1"/>
  <c r="J471" i="14"/>
  <c r="AN471" i="14" s="1"/>
  <c r="C471" i="14"/>
  <c r="AT470" i="14"/>
  <c r="AP470" i="14"/>
  <c r="AL470" i="14"/>
  <c r="AC470" i="14"/>
  <c r="AM470" i="14" s="1"/>
  <c r="AB470" i="14"/>
  <c r="AA470" i="14"/>
  <c r="AK470" i="14" s="1"/>
  <c r="Z470" i="14"/>
  <c r="Y470" i="14"/>
  <c r="AI470" i="14" s="1"/>
  <c r="X470" i="14"/>
  <c r="W470" i="14"/>
  <c r="AG470" i="14" s="1"/>
  <c r="V470" i="14"/>
  <c r="U470" i="14"/>
  <c r="AE470" i="14" s="1"/>
  <c r="S470" i="14"/>
  <c r="AW470" i="14" s="1"/>
  <c r="R470" i="14"/>
  <c r="Q470" i="14"/>
  <c r="AU470" i="14" s="1"/>
  <c r="P470" i="14"/>
  <c r="O470" i="14"/>
  <c r="AS470" i="14" s="1"/>
  <c r="N470" i="14"/>
  <c r="M470" i="14"/>
  <c r="AQ470" i="14" s="1"/>
  <c r="L470" i="14"/>
  <c r="K470" i="14"/>
  <c r="AO470" i="14" s="1"/>
  <c r="J470" i="14"/>
  <c r="I470" i="14"/>
  <c r="H470" i="14"/>
  <c r="G470" i="14"/>
  <c r="F470" i="14"/>
  <c r="F468" i="14" s="1"/>
  <c r="E470" i="14"/>
  <c r="D470" i="14"/>
  <c r="C470" i="14" s="1"/>
  <c r="AW469" i="14"/>
  <c r="AO469" i="14"/>
  <c r="AC469" i="14"/>
  <c r="AB469" i="14"/>
  <c r="AL469" i="14" s="1"/>
  <c r="AA469" i="14"/>
  <c r="AA468" i="14" s="1"/>
  <c r="Z469" i="14"/>
  <c r="AJ469" i="14" s="1"/>
  <c r="Y469" i="14"/>
  <c r="X469" i="14"/>
  <c r="AH469" i="14" s="1"/>
  <c r="W469" i="14"/>
  <c r="W468" i="14" s="1"/>
  <c r="V469" i="14"/>
  <c r="AF469" i="14" s="1"/>
  <c r="U469" i="14"/>
  <c r="S469" i="14"/>
  <c r="S468" i="14" s="1"/>
  <c r="R469" i="14"/>
  <c r="AV469" i="14" s="1"/>
  <c r="Q469" i="14"/>
  <c r="P469" i="14"/>
  <c r="AT469" i="14" s="1"/>
  <c r="O469" i="14"/>
  <c r="O468" i="14" s="1"/>
  <c r="N469" i="14"/>
  <c r="AR469" i="14" s="1"/>
  <c r="M469" i="14"/>
  <c r="L469" i="14"/>
  <c r="AP469" i="14" s="1"/>
  <c r="K469" i="14"/>
  <c r="K468" i="14" s="1"/>
  <c r="I469" i="14"/>
  <c r="I468" i="14" s="1"/>
  <c r="H469" i="14"/>
  <c r="G469" i="14"/>
  <c r="G468" i="14" s="1"/>
  <c r="F469" i="14"/>
  <c r="E469" i="14"/>
  <c r="D469" i="14"/>
  <c r="AB468" i="14"/>
  <c r="X468" i="14"/>
  <c r="P468" i="14"/>
  <c r="L468" i="14"/>
  <c r="H468" i="14"/>
  <c r="D468" i="14"/>
  <c r="AL467" i="14"/>
  <c r="AK467" i="14"/>
  <c r="AJ467" i="14"/>
  <c r="AI467" i="14"/>
  <c r="AW466" i="14"/>
  <c r="AV466" i="14"/>
  <c r="AU466" i="14"/>
  <c r="AT466" i="14"/>
  <c r="AS466" i="14"/>
  <c r="AR466" i="14"/>
  <c r="AQ466" i="14"/>
  <c r="AP466" i="14"/>
  <c r="AO466" i="14"/>
  <c r="AM466" i="14"/>
  <c r="AL466" i="14"/>
  <c r="AK466" i="14"/>
  <c r="AJ466" i="14"/>
  <c r="AI466" i="14"/>
  <c r="AH466" i="14"/>
  <c r="AG466" i="14"/>
  <c r="AF466" i="14"/>
  <c r="AE466" i="14"/>
  <c r="T466" i="14"/>
  <c r="AD466" i="14" s="1"/>
  <c r="J466" i="14"/>
  <c r="AN466" i="14" s="1"/>
  <c r="C466" i="14"/>
  <c r="AW465" i="14"/>
  <c r="AV465" i="14"/>
  <c r="AU465" i="14"/>
  <c r="AT465" i="14"/>
  <c r="AS465" i="14"/>
  <c r="AR465" i="14"/>
  <c r="AQ465" i="14"/>
  <c r="AP465" i="14"/>
  <c r="AO465" i="14"/>
  <c r="AM465" i="14"/>
  <c r="AL465" i="14"/>
  <c r="AK465" i="14"/>
  <c r="AJ465" i="14"/>
  <c r="AI465" i="14"/>
  <c r="AH465" i="14"/>
  <c r="AG465" i="14"/>
  <c r="AF465" i="14"/>
  <c r="AE465" i="14"/>
  <c r="AD465" i="14"/>
  <c r="T465" i="14"/>
  <c r="J465" i="14"/>
  <c r="AN465" i="14" s="1"/>
  <c r="C465" i="14"/>
  <c r="AW464" i="14"/>
  <c r="AV464" i="14"/>
  <c r="AU464" i="14"/>
  <c r="AT464" i="14"/>
  <c r="AS464" i="14"/>
  <c r="AR464" i="14"/>
  <c r="AQ464" i="14"/>
  <c r="AP464" i="14"/>
  <c r="AO464" i="14"/>
  <c r="AM464" i="14"/>
  <c r="AL464" i="14"/>
  <c r="AK464" i="14"/>
  <c r="AJ464" i="14"/>
  <c r="AI464" i="14"/>
  <c r="AH464" i="14"/>
  <c r="AG464" i="14"/>
  <c r="AF464" i="14"/>
  <c r="AE464" i="14"/>
  <c r="T464" i="14"/>
  <c r="AD464" i="14" s="1"/>
  <c r="J464" i="14"/>
  <c r="C464" i="14"/>
  <c r="AW463" i="14"/>
  <c r="AV463" i="14"/>
  <c r="AU463" i="14"/>
  <c r="AT463" i="14"/>
  <c r="AS463" i="14"/>
  <c r="AR463" i="14"/>
  <c r="AQ463" i="14"/>
  <c r="AP463" i="14"/>
  <c r="AO463" i="14"/>
  <c r="AN463" i="14"/>
  <c r="AM463" i="14"/>
  <c r="AL463" i="14"/>
  <c r="AK463" i="14"/>
  <c r="AJ463" i="14"/>
  <c r="AI463" i="14"/>
  <c r="AH463" i="14"/>
  <c r="AG463" i="14"/>
  <c r="AF463" i="14"/>
  <c r="AE463" i="14"/>
  <c r="T463" i="14"/>
  <c r="J463" i="14"/>
  <c r="AD463" i="14" s="1"/>
  <c r="C463" i="14"/>
  <c r="AW462" i="14"/>
  <c r="AV462" i="14"/>
  <c r="AU462" i="14"/>
  <c r="AT462" i="14"/>
  <c r="AS462" i="14"/>
  <c r="AR462" i="14"/>
  <c r="AQ462" i="14"/>
  <c r="AP462" i="14"/>
  <c r="AO462" i="14"/>
  <c r="AM462" i="14"/>
  <c r="AL462" i="14"/>
  <c r="AK462" i="14"/>
  <c r="AJ462" i="14"/>
  <c r="AI462" i="14"/>
  <c r="AH462" i="14"/>
  <c r="AG462" i="14"/>
  <c r="AF462" i="14"/>
  <c r="AE462" i="14"/>
  <c r="T462" i="14"/>
  <c r="AD462" i="14" s="1"/>
  <c r="J462" i="14"/>
  <c r="AN462" i="14" s="1"/>
  <c r="C462" i="14"/>
  <c r="AW461" i="14"/>
  <c r="AV461" i="14"/>
  <c r="AU461" i="14"/>
  <c r="AT461" i="14"/>
  <c r="AS461" i="14"/>
  <c r="AR461" i="14"/>
  <c r="AQ461" i="14"/>
  <c r="AP461" i="14"/>
  <c r="AO461" i="14"/>
  <c r="AM461" i="14"/>
  <c r="AL461" i="14"/>
  <c r="AK461" i="14"/>
  <c r="AJ461" i="14"/>
  <c r="AI461" i="14"/>
  <c r="AH461" i="14"/>
  <c r="AG461" i="14"/>
  <c r="AF461" i="14"/>
  <c r="AE461" i="14"/>
  <c r="AD461" i="14"/>
  <c r="T461" i="14"/>
  <c r="J461" i="14"/>
  <c r="AN461" i="14" s="1"/>
  <c r="C461" i="14"/>
  <c r="AW460" i="14"/>
  <c r="AV460" i="14"/>
  <c r="AU460" i="14"/>
  <c r="AT460" i="14"/>
  <c r="AS460" i="14"/>
  <c r="AR460" i="14"/>
  <c r="AQ460" i="14"/>
  <c r="AP460" i="14"/>
  <c r="AO460" i="14"/>
  <c r="AM460" i="14"/>
  <c r="AL460" i="14"/>
  <c r="AK460" i="14"/>
  <c r="AJ460" i="14"/>
  <c r="AI460" i="14"/>
  <c r="AH460" i="14"/>
  <c r="AG460" i="14"/>
  <c r="AF460" i="14"/>
  <c r="AE460" i="14"/>
  <c r="T460" i="14"/>
  <c r="AD460" i="14" s="1"/>
  <c r="J460" i="14"/>
  <c r="C460" i="14"/>
  <c r="AW459" i="14"/>
  <c r="AV459" i="14"/>
  <c r="AU459" i="14"/>
  <c r="AT459" i="14"/>
  <c r="AS459" i="14"/>
  <c r="AR459" i="14"/>
  <c r="AQ459" i="14"/>
  <c r="AP459" i="14"/>
  <c r="AO459" i="14"/>
  <c r="AN459" i="14"/>
  <c r="AM459" i="14"/>
  <c r="AL459" i="14"/>
  <c r="AK459" i="14"/>
  <c r="AJ459" i="14"/>
  <c r="AI459" i="14"/>
  <c r="AH459" i="14"/>
  <c r="AG459" i="14"/>
  <c r="AF459" i="14"/>
  <c r="AE459" i="14"/>
  <c r="T459" i="14"/>
  <c r="J459" i="14"/>
  <c r="AD459" i="14" s="1"/>
  <c r="C459" i="14"/>
  <c r="AW458" i="14"/>
  <c r="AV458" i="14"/>
  <c r="AU458" i="14"/>
  <c r="AT458" i="14"/>
  <c r="AS458" i="14"/>
  <c r="AR458" i="14"/>
  <c r="AQ458" i="14"/>
  <c r="AP458" i="14"/>
  <c r="AO458" i="14"/>
  <c r="AM458" i="14"/>
  <c r="AL458" i="14"/>
  <c r="AK458" i="14"/>
  <c r="AJ458" i="14"/>
  <c r="AI458" i="14"/>
  <c r="AH458" i="14"/>
  <c r="AG458" i="14"/>
  <c r="AF458" i="14"/>
  <c r="AE458" i="14"/>
  <c r="T458" i="14"/>
  <c r="AD458" i="14" s="1"/>
  <c r="J458" i="14"/>
  <c r="AN458" i="14" s="1"/>
  <c r="C458" i="14"/>
  <c r="AW457" i="14"/>
  <c r="AV457" i="14"/>
  <c r="AU457" i="14"/>
  <c r="AT457" i="14"/>
  <c r="AS457" i="14"/>
  <c r="AR457" i="14"/>
  <c r="AQ457" i="14"/>
  <c r="AP457" i="14"/>
  <c r="AO457" i="14"/>
  <c r="AM457" i="14"/>
  <c r="AL457" i="14"/>
  <c r="AK457" i="14"/>
  <c r="AJ457" i="14"/>
  <c r="AI457" i="14"/>
  <c r="AH457" i="14"/>
  <c r="AG457" i="14"/>
  <c r="AF457" i="14"/>
  <c r="AE457" i="14"/>
  <c r="AD457" i="14"/>
  <c r="T457" i="14"/>
  <c r="J457" i="14"/>
  <c r="AN457" i="14" s="1"/>
  <c r="C457" i="14"/>
  <c r="AW456" i="14"/>
  <c r="AV456" i="14"/>
  <c r="AU456" i="14"/>
  <c r="AT456" i="14"/>
  <c r="AS456" i="14"/>
  <c r="AR456" i="14"/>
  <c r="AQ456" i="14"/>
  <c r="AP456" i="14"/>
  <c r="AO456" i="14"/>
  <c r="AM456" i="14"/>
  <c r="AL456" i="14"/>
  <c r="AK456" i="14"/>
  <c r="AJ456" i="14"/>
  <c r="AI456" i="14"/>
  <c r="AH456" i="14"/>
  <c r="AG456" i="14"/>
  <c r="AF456" i="14"/>
  <c r="AE456" i="14"/>
  <c r="T456" i="14"/>
  <c r="AD456" i="14" s="1"/>
  <c r="J456" i="14"/>
  <c r="C456" i="14"/>
  <c r="AW455" i="14"/>
  <c r="AV455" i="14"/>
  <c r="AU455" i="14"/>
  <c r="AT455" i="14"/>
  <c r="AS455" i="14"/>
  <c r="AR455" i="14"/>
  <c r="AQ455" i="14"/>
  <c r="AP455" i="14"/>
  <c r="AO455" i="14"/>
  <c r="AN455" i="14"/>
  <c r="AM455" i="14"/>
  <c r="AL455" i="14"/>
  <c r="AK455" i="14"/>
  <c r="AJ455" i="14"/>
  <c r="AI455" i="14"/>
  <c r="AH455" i="14"/>
  <c r="AG455" i="14"/>
  <c r="AF455" i="14"/>
  <c r="AE455" i="14"/>
  <c r="T455" i="14"/>
  <c r="J455" i="14"/>
  <c r="AD455" i="14" s="1"/>
  <c r="C455" i="14"/>
  <c r="AW454" i="14"/>
  <c r="AV454" i="14"/>
  <c r="AU454" i="14"/>
  <c r="AT454" i="14"/>
  <c r="AS454" i="14"/>
  <c r="AR454" i="14"/>
  <c r="AQ454" i="14"/>
  <c r="AP454" i="14"/>
  <c r="AO454" i="14"/>
  <c r="AM454" i="14"/>
  <c r="AL454" i="14"/>
  <c r="AK454" i="14"/>
  <c r="AJ454" i="14"/>
  <c r="AI454" i="14"/>
  <c r="AH454" i="14"/>
  <c r="AG454" i="14"/>
  <c r="AF454" i="14"/>
  <c r="AE454" i="14"/>
  <c r="T454" i="14"/>
  <c r="AD454" i="14" s="1"/>
  <c r="J454" i="14"/>
  <c r="AN454" i="14" s="1"/>
  <c r="C454" i="14"/>
  <c r="AW453" i="14"/>
  <c r="AV453" i="14"/>
  <c r="AU453" i="14"/>
  <c r="AT453" i="14"/>
  <c r="AS453" i="14"/>
  <c r="AR453" i="14"/>
  <c r="AQ453" i="14"/>
  <c r="AP453" i="14"/>
  <c r="AO453" i="14"/>
  <c r="AM453" i="14"/>
  <c r="AL453" i="14"/>
  <c r="AK453" i="14"/>
  <c r="AJ453" i="14"/>
  <c r="AI453" i="14"/>
  <c r="AH453" i="14"/>
  <c r="AG453" i="14"/>
  <c r="AF453" i="14"/>
  <c r="AE453" i="14"/>
  <c r="AD453" i="14"/>
  <c r="T453" i="14"/>
  <c r="J453" i="14"/>
  <c r="AN453" i="14" s="1"/>
  <c r="C453" i="14"/>
  <c r="AW452" i="14"/>
  <c r="AV452" i="14"/>
  <c r="AU452" i="14"/>
  <c r="AT452" i="14"/>
  <c r="AS452" i="14"/>
  <c r="AR452" i="14"/>
  <c r="AQ452" i="14"/>
  <c r="AP452" i="14"/>
  <c r="AO452" i="14"/>
  <c r="AM452" i="14"/>
  <c r="AL452" i="14"/>
  <c r="AK452" i="14"/>
  <c r="AJ452" i="14"/>
  <c r="AI452" i="14"/>
  <c r="AH452" i="14"/>
  <c r="AG452" i="14"/>
  <c r="AF452" i="14"/>
  <c r="AE452" i="14"/>
  <c r="T452" i="14"/>
  <c r="AD452" i="14" s="1"/>
  <c r="J452" i="14"/>
  <c r="C452" i="14"/>
  <c r="AW451" i="14"/>
  <c r="AV451" i="14"/>
  <c r="AU451" i="14"/>
  <c r="AT451" i="14"/>
  <c r="AS451" i="14"/>
  <c r="AR451" i="14"/>
  <c r="AQ451" i="14"/>
  <c r="AP451" i="14"/>
  <c r="AO451" i="14"/>
  <c r="AN451" i="14"/>
  <c r="AM451" i="14"/>
  <c r="AL451" i="14"/>
  <c r="AK451" i="14"/>
  <c r="AJ451" i="14"/>
  <c r="AI451" i="14"/>
  <c r="AH451" i="14"/>
  <c r="AG451" i="14"/>
  <c r="AF451" i="14"/>
  <c r="AE451" i="14"/>
  <c r="T451" i="14"/>
  <c r="J451" i="14"/>
  <c r="AD451" i="14" s="1"/>
  <c r="C451" i="14"/>
  <c r="AW450" i="14"/>
  <c r="AV450" i="14"/>
  <c r="AU450" i="14"/>
  <c r="AT450" i="14"/>
  <c r="AS450" i="14"/>
  <c r="AR450" i="14"/>
  <c r="AQ450" i="14"/>
  <c r="AP450" i="14"/>
  <c r="AO450" i="14"/>
  <c r="AM450" i="14"/>
  <c r="AL450" i="14"/>
  <c r="AK450" i="14"/>
  <c r="AJ450" i="14"/>
  <c r="AI450" i="14"/>
  <c r="AH450" i="14"/>
  <c r="AG450" i="14"/>
  <c r="AF450" i="14"/>
  <c r="AE450" i="14"/>
  <c r="T450" i="14"/>
  <c r="AD450" i="14" s="1"/>
  <c r="J450" i="14"/>
  <c r="AN450" i="14" s="1"/>
  <c r="C450" i="14"/>
  <c r="AW449" i="14"/>
  <c r="AV449" i="14"/>
  <c r="AU449" i="14"/>
  <c r="AT449" i="14"/>
  <c r="AS449" i="14"/>
  <c r="AR449" i="14"/>
  <c r="AQ449" i="14"/>
  <c r="AP449" i="14"/>
  <c r="AO449" i="14"/>
  <c r="AM449" i="14"/>
  <c r="AL449" i="14"/>
  <c r="AK449" i="14"/>
  <c r="AJ449" i="14"/>
  <c r="AI449" i="14"/>
  <c r="AH449" i="14"/>
  <c r="AG449" i="14"/>
  <c r="AF449" i="14"/>
  <c r="AE449" i="14"/>
  <c r="AD449" i="14"/>
  <c r="T449" i="14"/>
  <c r="J449" i="14"/>
  <c r="AN449" i="14" s="1"/>
  <c r="C449" i="14"/>
  <c r="AW448" i="14"/>
  <c r="AV448" i="14"/>
  <c r="AU448" i="14"/>
  <c r="AT448" i="14"/>
  <c r="AS448" i="14"/>
  <c r="AR448" i="14"/>
  <c r="AQ448" i="14"/>
  <c r="AP448" i="14"/>
  <c r="AO448" i="14"/>
  <c r="AM448" i="14"/>
  <c r="AL448" i="14"/>
  <c r="AK448" i="14"/>
  <c r="AJ448" i="14"/>
  <c r="AI448" i="14"/>
  <c r="AH448" i="14"/>
  <c r="AG448" i="14"/>
  <c r="AF448" i="14"/>
  <c r="AE448" i="14"/>
  <c r="T448" i="14"/>
  <c r="AD448" i="14" s="1"/>
  <c r="J448" i="14"/>
  <c r="C448" i="14"/>
  <c r="AW447" i="14"/>
  <c r="AV447" i="14"/>
  <c r="AU447" i="14"/>
  <c r="AT447" i="14"/>
  <c r="AS447" i="14"/>
  <c r="AR447" i="14"/>
  <c r="AQ447" i="14"/>
  <c r="AP447" i="14"/>
  <c r="AO447" i="14"/>
  <c r="AN447" i="14"/>
  <c r="AM447" i="14"/>
  <c r="AL447" i="14"/>
  <c r="AK447" i="14"/>
  <c r="AJ447" i="14"/>
  <c r="AI447" i="14"/>
  <c r="AH447" i="14"/>
  <c r="AG447" i="14"/>
  <c r="AF447" i="14"/>
  <c r="AE447" i="14"/>
  <c r="T447" i="14"/>
  <c r="J447" i="14"/>
  <c r="AD447" i="14" s="1"/>
  <c r="C447" i="14"/>
  <c r="AW446" i="14"/>
  <c r="AV446" i="14"/>
  <c r="AU446" i="14"/>
  <c r="AT446" i="14"/>
  <c r="AS446" i="14"/>
  <c r="AR446" i="14"/>
  <c r="AQ446" i="14"/>
  <c r="AP446" i="14"/>
  <c r="AO446" i="14"/>
  <c r="AM446" i="14"/>
  <c r="AL446" i="14"/>
  <c r="AK446" i="14"/>
  <c r="AJ446" i="14"/>
  <c r="AI446" i="14"/>
  <c r="AH446" i="14"/>
  <c r="AG446" i="14"/>
  <c r="AF446" i="14"/>
  <c r="AE446" i="14"/>
  <c r="T446" i="14"/>
  <c r="AD446" i="14" s="1"/>
  <c r="J446" i="14"/>
  <c r="AN446" i="14" s="1"/>
  <c r="C446" i="14"/>
  <c r="AW445" i="14"/>
  <c r="AV445" i="14"/>
  <c r="AU445" i="14"/>
  <c r="AT445" i="14"/>
  <c r="AS445" i="14"/>
  <c r="AR445" i="14"/>
  <c r="AQ445" i="14"/>
  <c r="AP445" i="14"/>
  <c r="AO445" i="14"/>
  <c r="AM445" i="14"/>
  <c r="AL445" i="14"/>
  <c r="AK445" i="14"/>
  <c r="AJ445" i="14"/>
  <c r="AI445" i="14"/>
  <c r="AH445" i="14"/>
  <c r="AG445" i="14"/>
  <c r="AF445" i="14"/>
  <c r="AE445" i="14"/>
  <c r="AD445" i="14"/>
  <c r="T445" i="14"/>
  <c r="J445" i="14"/>
  <c r="AN445" i="14" s="1"/>
  <c r="C445" i="14"/>
  <c r="AW444" i="14"/>
  <c r="AV444" i="14"/>
  <c r="AU444" i="14"/>
  <c r="AT444" i="14"/>
  <c r="AS444" i="14"/>
  <c r="AR444" i="14"/>
  <c r="AQ444" i="14"/>
  <c r="AP444" i="14"/>
  <c r="AO444" i="14"/>
  <c r="AM444" i="14"/>
  <c r="AL444" i="14"/>
  <c r="AK444" i="14"/>
  <c r="AJ444" i="14"/>
  <c r="AI444" i="14"/>
  <c r="AH444" i="14"/>
  <c r="AG444" i="14"/>
  <c r="AF444" i="14"/>
  <c r="AE444" i="14"/>
  <c r="T444" i="14"/>
  <c r="AD444" i="14" s="1"/>
  <c r="J444" i="14"/>
  <c r="C444" i="14"/>
  <c r="AW443" i="14"/>
  <c r="AV443" i="14"/>
  <c r="AU443" i="14"/>
  <c r="AT443" i="14"/>
  <c r="AS443" i="14"/>
  <c r="AR443" i="14"/>
  <c r="AQ443" i="14"/>
  <c r="AP443" i="14"/>
  <c r="AO443" i="14"/>
  <c r="AN443" i="14"/>
  <c r="AM443" i="14"/>
  <c r="AL443" i="14"/>
  <c r="AK443" i="14"/>
  <c r="AJ443" i="14"/>
  <c r="AI443" i="14"/>
  <c r="AH443" i="14"/>
  <c r="AG443" i="14"/>
  <c r="AF443" i="14"/>
  <c r="AE443" i="14"/>
  <c r="T443" i="14"/>
  <c r="J443" i="14"/>
  <c r="AD443" i="14" s="1"/>
  <c r="C443" i="14"/>
  <c r="AW442" i="14"/>
  <c r="AV442" i="14"/>
  <c r="AU442" i="14"/>
  <c r="AT442" i="14"/>
  <c r="AS442" i="14"/>
  <c r="AR442" i="14"/>
  <c r="AQ442" i="14"/>
  <c r="AP442" i="14"/>
  <c r="AO442" i="14"/>
  <c r="AM442" i="14"/>
  <c r="AL442" i="14"/>
  <c r="AK442" i="14"/>
  <c r="AJ442" i="14"/>
  <c r="AI442" i="14"/>
  <c r="AH442" i="14"/>
  <c r="AG442" i="14"/>
  <c r="AF442" i="14"/>
  <c r="AE442" i="14"/>
  <c r="T442" i="14"/>
  <c r="AD442" i="14" s="1"/>
  <c r="J442" i="14"/>
  <c r="AN442" i="14" s="1"/>
  <c r="C442" i="14"/>
  <c r="AW441" i="14"/>
  <c r="AV441" i="14"/>
  <c r="AU441" i="14"/>
  <c r="AT441" i="14"/>
  <c r="AS441" i="14"/>
  <c r="AR441" i="14"/>
  <c r="AQ441" i="14"/>
  <c r="AP441" i="14"/>
  <c r="AO441" i="14"/>
  <c r="AM441" i="14"/>
  <c r="AL441" i="14"/>
  <c r="AK441" i="14"/>
  <c r="AJ441" i="14"/>
  <c r="AI441" i="14"/>
  <c r="AH441" i="14"/>
  <c r="AG441" i="14"/>
  <c r="AF441" i="14"/>
  <c r="AE441" i="14"/>
  <c r="AD441" i="14"/>
  <c r="T441" i="14"/>
  <c r="J441" i="14"/>
  <c r="AN441" i="14" s="1"/>
  <c r="C441" i="14"/>
  <c r="AW440" i="14"/>
  <c r="AV440" i="14"/>
  <c r="AU440" i="14"/>
  <c r="AT440" i="14"/>
  <c r="AS440" i="14"/>
  <c r="AR440" i="14"/>
  <c r="AQ440" i="14"/>
  <c r="AP440" i="14"/>
  <c r="AO440" i="14"/>
  <c r="AM440" i="14"/>
  <c r="AL440" i="14"/>
  <c r="AK440" i="14"/>
  <c r="AJ440" i="14"/>
  <c r="AI440" i="14"/>
  <c r="AH440" i="14"/>
  <c r="AG440" i="14"/>
  <c r="AF440" i="14"/>
  <c r="AE440" i="14"/>
  <c r="T440" i="14"/>
  <c r="AD440" i="14" s="1"/>
  <c r="J440" i="14"/>
  <c r="C440" i="14"/>
  <c r="AW439" i="14"/>
  <c r="AV439" i="14"/>
  <c r="AU439" i="14"/>
  <c r="AT439" i="14"/>
  <c r="AS439" i="14"/>
  <c r="AR439" i="14"/>
  <c r="AQ439" i="14"/>
  <c r="AP439" i="14"/>
  <c r="AO439" i="14"/>
  <c r="AN439" i="14"/>
  <c r="AM439" i="14"/>
  <c r="AL439" i="14"/>
  <c r="AK439" i="14"/>
  <c r="AJ439" i="14"/>
  <c r="AI439" i="14"/>
  <c r="AH439" i="14"/>
  <c r="AG439" i="14"/>
  <c r="AF439" i="14"/>
  <c r="AE439" i="14"/>
  <c r="T439" i="14"/>
  <c r="J439" i="14"/>
  <c r="AD439" i="14" s="1"/>
  <c r="C439" i="14"/>
  <c r="AW438" i="14"/>
  <c r="AV438" i="14"/>
  <c r="AU438" i="14"/>
  <c r="AT438" i="14"/>
  <c r="AS438" i="14"/>
  <c r="AR438" i="14"/>
  <c r="AQ438" i="14"/>
  <c r="AP438" i="14"/>
  <c r="AO438" i="14"/>
  <c r="AM438" i="14"/>
  <c r="AL438" i="14"/>
  <c r="AK438" i="14"/>
  <c r="AJ438" i="14"/>
  <c r="AI438" i="14"/>
  <c r="AH438" i="14"/>
  <c r="AG438" i="14"/>
  <c r="AF438" i="14"/>
  <c r="AE438" i="14"/>
  <c r="T438" i="14"/>
  <c r="AD438" i="14" s="1"/>
  <c r="J438" i="14"/>
  <c r="AN438" i="14" s="1"/>
  <c r="C438" i="14"/>
  <c r="AW437" i="14"/>
  <c r="AV437" i="14"/>
  <c r="AU437" i="14"/>
  <c r="AT437" i="14"/>
  <c r="AS437" i="14"/>
  <c r="AR437" i="14"/>
  <c r="AQ437" i="14"/>
  <c r="AP437" i="14"/>
  <c r="AO437" i="14"/>
  <c r="AM437" i="14"/>
  <c r="AL437" i="14"/>
  <c r="AK437" i="14"/>
  <c r="AJ437" i="14"/>
  <c r="AI437" i="14"/>
  <c r="AH437" i="14"/>
  <c r="AG437" i="14"/>
  <c r="AF437" i="14"/>
  <c r="AE437" i="14"/>
  <c r="AD437" i="14"/>
  <c r="T437" i="14"/>
  <c r="J437" i="14"/>
  <c r="AN437" i="14" s="1"/>
  <c r="C437" i="14"/>
  <c r="AW436" i="14"/>
  <c r="AV436" i="14"/>
  <c r="AU436" i="14"/>
  <c r="AT436" i="14"/>
  <c r="AS436" i="14"/>
  <c r="AR436" i="14"/>
  <c r="AQ436" i="14"/>
  <c r="AP436" i="14"/>
  <c r="AO436" i="14"/>
  <c r="AM436" i="14"/>
  <c r="AL436" i="14"/>
  <c r="AK436" i="14"/>
  <c r="AJ436" i="14"/>
  <c r="AI436" i="14"/>
  <c r="AH436" i="14"/>
  <c r="AG436" i="14"/>
  <c r="AF436" i="14"/>
  <c r="AE436" i="14"/>
  <c r="T436" i="14"/>
  <c r="AD436" i="14" s="1"/>
  <c r="J436" i="14"/>
  <c r="C436" i="14"/>
  <c r="AW435" i="14"/>
  <c r="AV435" i="14"/>
  <c r="AU435" i="14"/>
  <c r="AT435" i="14"/>
  <c r="AS435" i="14"/>
  <c r="AR435" i="14"/>
  <c r="AQ435" i="14"/>
  <c r="AP435" i="14"/>
  <c r="AO435" i="14"/>
  <c r="AN435" i="14"/>
  <c r="AM435" i="14"/>
  <c r="AL435" i="14"/>
  <c r="AK435" i="14"/>
  <c r="AJ435" i="14"/>
  <c r="AI435" i="14"/>
  <c r="AH435" i="14"/>
  <c r="AG435" i="14"/>
  <c r="AF435" i="14"/>
  <c r="AE435" i="14"/>
  <c r="T435" i="14"/>
  <c r="J435" i="14"/>
  <c r="AD435" i="14" s="1"/>
  <c r="C435" i="14"/>
  <c r="AW434" i="14"/>
  <c r="AV434" i="14"/>
  <c r="AU434" i="14"/>
  <c r="AT434" i="14"/>
  <c r="AS434" i="14"/>
  <c r="AR434" i="14"/>
  <c r="AQ434" i="14"/>
  <c r="AP434" i="14"/>
  <c r="AO434" i="14"/>
  <c r="AM434" i="14"/>
  <c r="AL434" i="14"/>
  <c r="AK434" i="14"/>
  <c r="AJ434" i="14"/>
  <c r="AI434" i="14"/>
  <c r="AH434" i="14"/>
  <c r="AG434" i="14"/>
  <c r="AF434" i="14"/>
  <c r="AE434" i="14"/>
  <c r="T434" i="14"/>
  <c r="AD434" i="14" s="1"/>
  <c r="J434" i="14"/>
  <c r="AN434" i="14" s="1"/>
  <c r="C434" i="14"/>
  <c r="AW433" i="14"/>
  <c r="AV433" i="14"/>
  <c r="AU433" i="14"/>
  <c r="AT433" i="14"/>
  <c r="AS433" i="14"/>
  <c r="AR433" i="14"/>
  <c r="AQ433" i="14"/>
  <c r="AP433" i="14"/>
  <c r="AO433" i="14"/>
  <c r="AM433" i="14"/>
  <c r="AL433" i="14"/>
  <c r="AK433" i="14"/>
  <c r="AJ433" i="14"/>
  <c r="AI433" i="14"/>
  <c r="AH433" i="14"/>
  <c r="AG433" i="14"/>
  <c r="AF433" i="14"/>
  <c r="AE433" i="14"/>
  <c r="AD433" i="14"/>
  <c r="T433" i="14"/>
  <c r="J433" i="14"/>
  <c r="AN433" i="14" s="1"/>
  <c r="C433" i="14"/>
  <c r="AW432" i="14"/>
  <c r="AO432" i="14"/>
  <c r="AC432" i="14"/>
  <c r="AB432" i="14"/>
  <c r="AL432" i="14" s="1"/>
  <c r="AA432" i="14"/>
  <c r="Z432" i="14"/>
  <c r="AJ432" i="14" s="1"/>
  <c r="Y432" i="14"/>
  <c r="X432" i="14"/>
  <c r="AH432" i="14" s="1"/>
  <c r="W432" i="14"/>
  <c r="V432" i="14"/>
  <c r="AF432" i="14" s="1"/>
  <c r="U432" i="14"/>
  <c r="S432" i="14"/>
  <c r="R432" i="14"/>
  <c r="AV432" i="14" s="1"/>
  <c r="Q432" i="14"/>
  <c r="P432" i="14"/>
  <c r="AT432" i="14" s="1"/>
  <c r="O432" i="14"/>
  <c r="N432" i="14"/>
  <c r="AR432" i="14" s="1"/>
  <c r="M432" i="14"/>
  <c r="L432" i="14"/>
  <c r="AP432" i="14" s="1"/>
  <c r="K432" i="14"/>
  <c r="I432" i="14"/>
  <c r="I430" i="14" s="1"/>
  <c r="H432" i="14"/>
  <c r="G432" i="14"/>
  <c r="F432" i="14"/>
  <c r="E432" i="14"/>
  <c r="D432" i="14"/>
  <c r="AV431" i="14"/>
  <c r="AR431" i="14"/>
  <c r="AJ431" i="14"/>
  <c r="AC431" i="14"/>
  <c r="AM431" i="14" s="1"/>
  <c r="AB431" i="14"/>
  <c r="AA431" i="14"/>
  <c r="AK431" i="14" s="1"/>
  <c r="Z431" i="14"/>
  <c r="Z430" i="14" s="1"/>
  <c r="Y431" i="14"/>
  <c r="AI431" i="14" s="1"/>
  <c r="X431" i="14"/>
  <c r="W431" i="14"/>
  <c r="AG431" i="14" s="1"/>
  <c r="V431" i="14"/>
  <c r="V430" i="14" s="1"/>
  <c r="U431" i="14"/>
  <c r="AE431" i="14" s="1"/>
  <c r="T431" i="14"/>
  <c r="S431" i="14"/>
  <c r="AW431" i="14" s="1"/>
  <c r="R431" i="14"/>
  <c r="R430" i="14" s="1"/>
  <c r="Q431" i="14"/>
  <c r="AU431" i="14" s="1"/>
  <c r="P431" i="14"/>
  <c r="O431" i="14"/>
  <c r="AS431" i="14" s="1"/>
  <c r="N431" i="14"/>
  <c r="N430" i="14" s="1"/>
  <c r="AR430" i="14" s="1"/>
  <c r="M431" i="14"/>
  <c r="AQ431" i="14" s="1"/>
  <c r="L431" i="14"/>
  <c r="K431" i="14"/>
  <c r="AO431" i="14" s="1"/>
  <c r="I431" i="14"/>
  <c r="H431" i="14"/>
  <c r="H430" i="14" s="1"/>
  <c r="G431" i="14"/>
  <c r="F431" i="14"/>
  <c r="F430" i="14" s="1"/>
  <c r="E431" i="14"/>
  <c r="D431" i="14"/>
  <c r="AA430" i="14"/>
  <c r="W430" i="14"/>
  <c r="S430" i="14"/>
  <c r="O430" i="14"/>
  <c r="K430" i="14"/>
  <c r="G430" i="14"/>
  <c r="AL429" i="14"/>
  <c r="AK429" i="14"/>
  <c r="AJ429" i="14"/>
  <c r="AI429" i="14"/>
  <c r="AW428" i="14"/>
  <c r="AV428" i="14"/>
  <c r="AU428" i="14"/>
  <c r="AT428" i="14"/>
  <c r="AS428" i="14"/>
  <c r="AR428" i="14"/>
  <c r="AQ428" i="14"/>
  <c r="AP428" i="14"/>
  <c r="AO428" i="14"/>
  <c r="AM428" i="14"/>
  <c r="AL428" i="14"/>
  <c r="AK428" i="14"/>
  <c r="AJ428" i="14"/>
  <c r="AI428" i="14"/>
  <c r="AH428" i="14"/>
  <c r="AG428" i="14"/>
  <c r="AF428" i="14"/>
  <c r="AE428" i="14"/>
  <c r="AD428" i="14"/>
  <c r="T428" i="14"/>
  <c r="J428" i="14"/>
  <c r="AN428" i="14" s="1"/>
  <c r="C428" i="14"/>
  <c r="AW427" i="14"/>
  <c r="AV427" i="14"/>
  <c r="AU427" i="14"/>
  <c r="AT427" i="14"/>
  <c r="AS427" i="14"/>
  <c r="AR427" i="14"/>
  <c r="AQ427" i="14"/>
  <c r="AP427" i="14"/>
  <c r="AO427" i="14"/>
  <c r="AM427" i="14"/>
  <c r="AL427" i="14"/>
  <c r="AK427" i="14"/>
  <c r="AJ427" i="14"/>
  <c r="AI427" i="14"/>
  <c r="AH427" i="14"/>
  <c r="AG427" i="14"/>
  <c r="AF427" i="14"/>
  <c r="AE427" i="14"/>
  <c r="T427" i="14"/>
  <c r="AD427" i="14" s="1"/>
  <c r="J427" i="14"/>
  <c r="AN427" i="14" s="1"/>
  <c r="C427" i="14"/>
  <c r="AW426" i="14"/>
  <c r="AV426" i="14"/>
  <c r="AU426" i="14"/>
  <c r="AT426" i="14"/>
  <c r="AS426" i="14"/>
  <c r="AR426" i="14"/>
  <c r="AQ426" i="14"/>
  <c r="AP426" i="14"/>
  <c r="AO426" i="14"/>
  <c r="AM426" i="14"/>
  <c r="AL426" i="14"/>
  <c r="AK426" i="14"/>
  <c r="AJ426" i="14"/>
  <c r="AI426" i="14"/>
  <c r="AH426" i="14"/>
  <c r="AG426" i="14"/>
  <c r="AF426" i="14"/>
  <c r="AE426" i="14"/>
  <c r="T426" i="14"/>
  <c r="J426" i="14"/>
  <c r="AD426" i="14" s="1"/>
  <c r="C426" i="14"/>
  <c r="AW425" i="14"/>
  <c r="AV425" i="14"/>
  <c r="AU425" i="14"/>
  <c r="AT425" i="14"/>
  <c r="AS425" i="14"/>
  <c r="AR425" i="14"/>
  <c r="AQ425" i="14"/>
  <c r="AP425" i="14"/>
  <c r="AO425" i="14"/>
  <c r="AM425" i="14"/>
  <c r="AL425" i="14"/>
  <c r="AK425" i="14"/>
  <c r="AJ425" i="14"/>
  <c r="AI425" i="14"/>
  <c r="AH425" i="14"/>
  <c r="AG425" i="14"/>
  <c r="AF425" i="14"/>
  <c r="AE425" i="14"/>
  <c r="T425" i="14"/>
  <c r="AD425" i="14" s="1"/>
  <c r="J425" i="14"/>
  <c r="AN425" i="14" s="1"/>
  <c r="C425" i="14"/>
  <c r="AW424" i="14"/>
  <c r="AV424" i="14"/>
  <c r="AU424" i="14"/>
  <c r="AT424" i="14"/>
  <c r="AS424" i="14"/>
  <c r="AR424" i="14"/>
  <c r="AQ424" i="14"/>
  <c r="AP424" i="14"/>
  <c r="AO424" i="14"/>
  <c r="AM424" i="14"/>
  <c r="AL424" i="14"/>
  <c r="AK424" i="14"/>
  <c r="AJ424" i="14"/>
  <c r="AI424" i="14"/>
  <c r="AH424" i="14"/>
  <c r="AG424" i="14"/>
  <c r="AF424" i="14"/>
  <c r="AE424" i="14"/>
  <c r="AD424" i="14"/>
  <c r="T424" i="14"/>
  <c r="J424" i="14"/>
  <c r="AN424" i="14" s="1"/>
  <c r="C424" i="14"/>
  <c r="AW423" i="14"/>
  <c r="AV423" i="14"/>
  <c r="AU423" i="14"/>
  <c r="AT423" i="14"/>
  <c r="AS423" i="14"/>
  <c r="AR423" i="14"/>
  <c r="AQ423" i="14"/>
  <c r="AP423" i="14"/>
  <c r="AO423" i="14"/>
  <c r="AM423" i="14"/>
  <c r="AL423" i="14"/>
  <c r="AK423" i="14"/>
  <c r="AJ423" i="14"/>
  <c r="AI423" i="14"/>
  <c r="AH423" i="14"/>
  <c r="AG423" i="14"/>
  <c r="AF423" i="14"/>
  <c r="AE423" i="14"/>
  <c r="T423" i="14"/>
  <c r="AD423" i="14" s="1"/>
  <c r="J423" i="14"/>
  <c r="AN423" i="14" s="1"/>
  <c r="C423" i="14"/>
  <c r="AW422" i="14"/>
  <c r="AV422" i="14"/>
  <c r="AU422" i="14"/>
  <c r="AT422" i="14"/>
  <c r="AS422" i="14"/>
  <c r="AR422" i="14"/>
  <c r="AQ422" i="14"/>
  <c r="AP422" i="14"/>
  <c r="AO422" i="14"/>
  <c r="AM422" i="14"/>
  <c r="AL422" i="14"/>
  <c r="AK422" i="14"/>
  <c r="AJ422" i="14"/>
  <c r="AI422" i="14"/>
  <c r="AH422" i="14"/>
  <c r="AG422" i="14"/>
  <c r="AF422" i="14"/>
  <c r="AE422" i="14"/>
  <c r="T422" i="14"/>
  <c r="J422" i="14"/>
  <c r="C422" i="14"/>
  <c r="AW421" i="14"/>
  <c r="AV421" i="14"/>
  <c r="AU421" i="14"/>
  <c r="AT421" i="14"/>
  <c r="AS421" i="14"/>
  <c r="AR421" i="14"/>
  <c r="AQ421" i="14"/>
  <c r="AP421" i="14"/>
  <c r="AO421" i="14"/>
  <c r="AM421" i="14"/>
  <c r="AL421" i="14"/>
  <c r="AK421" i="14"/>
  <c r="AJ421" i="14"/>
  <c r="AI421" i="14"/>
  <c r="AH421" i="14"/>
  <c r="AG421" i="14"/>
  <c r="AF421" i="14"/>
  <c r="AE421" i="14"/>
  <c r="T421" i="14"/>
  <c r="AD421" i="14" s="1"/>
  <c r="J421" i="14"/>
  <c r="AN421" i="14" s="1"/>
  <c r="C421" i="14"/>
  <c r="AW420" i="14"/>
  <c r="AV420" i="14"/>
  <c r="AU420" i="14"/>
  <c r="AT420" i="14"/>
  <c r="AS420" i="14"/>
  <c r="AR420" i="14"/>
  <c r="AQ420" i="14"/>
  <c r="AP420" i="14"/>
  <c r="AO420" i="14"/>
  <c r="AM420" i="14"/>
  <c r="AL420" i="14"/>
  <c r="AK420" i="14"/>
  <c r="AJ420" i="14"/>
  <c r="AI420" i="14"/>
  <c r="AH420" i="14"/>
  <c r="AG420" i="14"/>
  <c r="AF420" i="14"/>
  <c r="AE420" i="14"/>
  <c r="AD420" i="14"/>
  <c r="T420" i="14"/>
  <c r="J420" i="14"/>
  <c r="AN420" i="14" s="1"/>
  <c r="C420" i="14"/>
  <c r="AW419" i="14"/>
  <c r="AV419" i="14"/>
  <c r="AU419" i="14"/>
  <c r="AT419" i="14"/>
  <c r="AS419" i="14"/>
  <c r="AR419" i="14"/>
  <c r="AQ419" i="14"/>
  <c r="AP419" i="14"/>
  <c r="AO419" i="14"/>
  <c r="AM419" i="14"/>
  <c r="AL419" i="14"/>
  <c r="AK419" i="14"/>
  <c r="AJ419" i="14"/>
  <c r="AI419" i="14"/>
  <c r="AH419" i="14"/>
  <c r="AG419" i="14"/>
  <c r="AF419" i="14"/>
  <c r="AE419" i="14"/>
  <c r="T419" i="14"/>
  <c r="AD419" i="14" s="1"/>
  <c r="J419" i="14"/>
  <c r="AN419" i="14" s="1"/>
  <c r="C419" i="14"/>
  <c r="AW418" i="14"/>
  <c r="AV418" i="14"/>
  <c r="AU418" i="14"/>
  <c r="AT418" i="14"/>
  <c r="AS418" i="14"/>
  <c r="AR418" i="14"/>
  <c r="AQ418" i="14"/>
  <c r="AP418" i="14"/>
  <c r="AO418" i="14"/>
  <c r="AM418" i="14"/>
  <c r="AL418" i="14"/>
  <c r="AK418" i="14"/>
  <c r="AJ418" i="14"/>
  <c r="AI418" i="14"/>
  <c r="AH418" i="14"/>
  <c r="AG418" i="14"/>
  <c r="AF418" i="14"/>
  <c r="AE418" i="14"/>
  <c r="T418" i="14"/>
  <c r="J418" i="14"/>
  <c r="AD418" i="14" s="1"/>
  <c r="C418" i="14"/>
  <c r="AW417" i="14"/>
  <c r="AV417" i="14"/>
  <c r="AU417" i="14"/>
  <c r="AT417" i="14"/>
  <c r="AS417" i="14"/>
  <c r="AR417" i="14"/>
  <c r="AQ417" i="14"/>
  <c r="AP417" i="14"/>
  <c r="AO417" i="14"/>
  <c r="AM417" i="14"/>
  <c r="AL417" i="14"/>
  <c r="AK417" i="14"/>
  <c r="AJ417" i="14"/>
  <c r="AI417" i="14"/>
  <c r="AH417" i="14"/>
  <c r="AG417" i="14"/>
  <c r="AF417" i="14"/>
  <c r="AE417" i="14"/>
  <c r="T417" i="14"/>
  <c r="AD417" i="14" s="1"/>
  <c r="J417" i="14"/>
  <c r="AN417" i="14" s="1"/>
  <c r="C417" i="14"/>
  <c r="AW416" i="14"/>
  <c r="AV416" i="14"/>
  <c r="AU416" i="14"/>
  <c r="AT416" i="14"/>
  <c r="AS416" i="14"/>
  <c r="AR416" i="14"/>
  <c r="AQ416" i="14"/>
  <c r="AP416" i="14"/>
  <c r="AO416" i="14"/>
  <c r="AM416" i="14"/>
  <c r="AL416" i="14"/>
  <c r="AK416" i="14"/>
  <c r="AJ416" i="14"/>
  <c r="AI416" i="14"/>
  <c r="AH416" i="14"/>
  <c r="AG416" i="14"/>
  <c r="AF416" i="14"/>
  <c r="AE416" i="14"/>
  <c r="AD416" i="14"/>
  <c r="T416" i="14"/>
  <c r="J416" i="14"/>
  <c r="AN416" i="14" s="1"/>
  <c r="C416" i="14"/>
  <c r="AW415" i="14"/>
  <c r="AV415" i="14"/>
  <c r="AU415" i="14"/>
  <c r="AT415" i="14"/>
  <c r="AS415" i="14"/>
  <c r="AR415" i="14"/>
  <c r="AQ415" i="14"/>
  <c r="AP415" i="14"/>
  <c r="AO415" i="14"/>
  <c r="AM415" i="14"/>
  <c r="AL415" i="14"/>
  <c r="AK415" i="14"/>
  <c r="AJ415" i="14"/>
  <c r="AI415" i="14"/>
  <c r="AH415" i="14"/>
  <c r="AG415" i="14"/>
  <c r="AF415" i="14"/>
  <c r="AE415" i="14"/>
  <c r="T415" i="14"/>
  <c r="AD415" i="14" s="1"/>
  <c r="J415" i="14"/>
  <c r="AN415" i="14" s="1"/>
  <c r="C415" i="14"/>
  <c r="AW414" i="14"/>
  <c r="AV414" i="14"/>
  <c r="AU414" i="14"/>
  <c r="AT414" i="14"/>
  <c r="AS414" i="14"/>
  <c r="AR414" i="14"/>
  <c r="AQ414" i="14"/>
  <c r="AP414" i="14"/>
  <c r="AO414" i="14"/>
  <c r="AM414" i="14"/>
  <c r="AL414" i="14"/>
  <c r="AK414" i="14"/>
  <c r="AJ414" i="14"/>
  <c r="AI414" i="14"/>
  <c r="AH414" i="14"/>
  <c r="AG414" i="14"/>
  <c r="AF414" i="14"/>
  <c r="AE414" i="14"/>
  <c r="T414" i="14"/>
  <c r="J414" i="14"/>
  <c r="C414" i="14"/>
  <c r="AW413" i="14"/>
  <c r="AV413" i="14"/>
  <c r="AU413" i="14"/>
  <c r="AT413" i="14"/>
  <c r="AS413" i="14"/>
  <c r="AR413" i="14"/>
  <c r="AQ413" i="14"/>
  <c r="AP413" i="14"/>
  <c r="AO413" i="14"/>
  <c r="AM413" i="14"/>
  <c r="AL413" i="14"/>
  <c r="AK413" i="14"/>
  <c r="AJ413" i="14"/>
  <c r="AI413" i="14"/>
  <c r="AH413" i="14"/>
  <c r="AG413" i="14"/>
  <c r="AF413" i="14"/>
  <c r="AE413" i="14"/>
  <c r="T413" i="14"/>
  <c r="AD413" i="14" s="1"/>
  <c r="J413" i="14"/>
  <c r="AN413" i="14" s="1"/>
  <c r="C413" i="14"/>
  <c r="AW412" i="14"/>
  <c r="AV412" i="14"/>
  <c r="AU412" i="14"/>
  <c r="AT412" i="14"/>
  <c r="AS412" i="14"/>
  <c r="AR412" i="14"/>
  <c r="AQ412" i="14"/>
  <c r="AP412" i="14"/>
  <c r="AO412" i="14"/>
  <c r="AM412" i="14"/>
  <c r="AL412" i="14"/>
  <c r="AK412" i="14"/>
  <c r="AJ412" i="14"/>
  <c r="AI412" i="14"/>
  <c r="AH412" i="14"/>
  <c r="AG412" i="14"/>
  <c r="AF412" i="14"/>
  <c r="AE412" i="14"/>
  <c r="AD412" i="14"/>
  <c r="T412" i="14"/>
  <c r="J412" i="14"/>
  <c r="AN412" i="14" s="1"/>
  <c r="C412" i="14"/>
  <c r="AW411" i="14"/>
  <c r="AV411" i="14"/>
  <c r="AU411" i="14"/>
  <c r="AT411" i="14"/>
  <c r="AS411" i="14"/>
  <c r="AR411" i="14"/>
  <c r="AQ411" i="14"/>
  <c r="AP411" i="14"/>
  <c r="AO411" i="14"/>
  <c r="AM411" i="14"/>
  <c r="AL411" i="14"/>
  <c r="AK411" i="14"/>
  <c r="AJ411" i="14"/>
  <c r="AI411" i="14"/>
  <c r="AH411" i="14"/>
  <c r="AG411" i="14"/>
  <c r="AF411" i="14"/>
  <c r="AE411" i="14"/>
  <c r="T411" i="14"/>
  <c r="AD411" i="14" s="1"/>
  <c r="J411" i="14"/>
  <c r="AN411" i="14" s="1"/>
  <c r="C411" i="14"/>
  <c r="AW410" i="14"/>
  <c r="AV410" i="14"/>
  <c r="AU410" i="14"/>
  <c r="AT410" i="14"/>
  <c r="AS410" i="14"/>
  <c r="AR410" i="14"/>
  <c r="AQ410" i="14"/>
  <c r="AP410" i="14"/>
  <c r="AO410" i="14"/>
  <c r="AM410" i="14"/>
  <c r="AL410" i="14"/>
  <c r="AK410" i="14"/>
  <c r="AJ410" i="14"/>
  <c r="AI410" i="14"/>
  <c r="AH410" i="14"/>
  <c r="AG410" i="14"/>
  <c r="AF410" i="14"/>
  <c r="AE410" i="14"/>
  <c r="T410" i="14"/>
  <c r="J410" i="14"/>
  <c r="AD410" i="14" s="1"/>
  <c r="C410" i="14"/>
  <c r="AW409" i="14"/>
  <c r="AV409" i="14"/>
  <c r="AU409" i="14"/>
  <c r="AT409" i="14"/>
  <c r="AS409" i="14"/>
  <c r="AR409" i="14"/>
  <c r="AQ409" i="14"/>
  <c r="AP409" i="14"/>
  <c r="AO409" i="14"/>
  <c r="AM409" i="14"/>
  <c r="AL409" i="14"/>
  <c r="AK409" i="14"/>
  <c r="AJ409" i="14"/>
  <c r="AI409" i="14"/>
  <c r="AH409" i="14"/>
  <c r="AG409" i="14"/>
  <c r="AF409" i="14"/>
  <c r="AE409" i="14"/>
  <c r="T409" i="14"/>
  <c r="AD409" i="14" s="1"/>
  <c r="J409" i="14"/>
  <c r="AN409" i="14" s="1"/>
  <c r="C409" i="14"/>
  <c r="AW408" i="14"/>
  <c r="AV408" i="14"/>
  <c r="AU408" i="14"/>
  <c r="AT408" i="14"/>
  <c r="AS408" i="14"/>
  <c r="AR408" i="14"/>
  <c r="AQ408" i="14"/>
  <c r="AP408" i="14"/>
  <c r="AO408" i="14"/>
  <c r="AM408" i="14"/>
  <c r="AL408" i="14"/>
  <c r="AK408" i="14"/>
  <c r="AJ408" i="14"/>
  <c r="AI408" i="14"/>
  <c r="AH408" i="14"/>
  <c r="AG408" i="14"/>
  <c r="AF408" i="14"/>
  <c r="AE408" i="14"/>
  <c r="AD408" i="14"/>
  <c r="T408" i="14"/>
  <c r="J408" i="14"/>
  <c r="AN408" i="14" s="1"/>
  <c r="C408" i="14"/>
  <c r="AW407" i="14"/>
  <c r="AV407" i="14"/>
  <c r="AU407" i="14"/>
  <c r="AT407" i="14"/>
  <c r="AS407" i="14"/>
  <c r="AR407" i="14"/>
  <c r="AQ407" i="14"/>
  <c r="AP407" i="14"/>
  <c r="AO407" i="14"/>
  <c r="AM407" i="14"/>
  <c r="AL407" i="14"/>
  <c r="AK407" i="14"/>
  <c r="AJ407" i="14"/>
  <c r="AI407" i="14"/>
  <c r="AH407" i="14"/>
  <c r="AG407" i="14"/>
  <c r="AF407" i="14"/>
  <c r="AE407" i="14"/>
  <c r="T407" i="14"/>
  <c r="AD407" i="14" s="1"/>
  <c r="J407" i="14"/>
  <c r="AN407" i="14" s="1"/>
  <c r="C407" i="14"/>
  <c r="AW406" i="14"/>
  <c r="AV406" i="14"/>
  <c r="AU406" i="14"/>
  <c r="AT406" i="14"/>
  <c r="AS406" i="14"/>
  <c r="AR406" i="14"/>
  <c r="AQ406" i="14"/>
  <c r="AP406" i="14"/>
  <c r="AO406" i="14"/>
  <c r="AM406" i="14"/>
  <c r="AL406" i="14"/>
  <c r="AK406" i="14"/>
  <c r="AJ406" i="14"/>
  <c r="AI406" i="14"/>
  <c r="AH406" i="14"/>
  <c r="AG406" i="14"/>
  <c r="AF406" i="14"/>
  <c r="AE406" i="14"/>
  <c r="T406" i="14"/>
  <c r="J406" i="14"/>
  <c r="C406" i="14"/>
  <c r="AW405" i="14"/>
  <c r="AV405" i="14"/>
  <c r="AU405" i="14"/>
  <c r="AT405" i="14"/>
  <c r="AS405" i="14"/>
  <c r="AR405" i="14"/>
  <c r="AQ405" i="14"/>
  <c r="AP405" i="14"/>
  <c r="AO405" i="14"/>
  <c r="AM405" i="14"/>
  <c r="AL405" i="14"/>
  <c r="AK405" i="14"/>
  <c r="AJ405" i="14"/>
  <c r="AI405" i="14"/>
  <c r="AH405" i="14"/>
  <c r="AG405" i="14"/>
  <c r="AF405" i="14"/>
  <c r="AE405" i="14"/>
  <c r="T405" i="14"/>
  <c r="AD405" i="14" s="1"/>
  <c r="J405" i="14"/>
  <c r="AN405" i="14" s="1"/>
  <c r="C405" i="14"/>
  <c r="AW404" i="14"/>
  <c r="AV404" i="14"/>
  <c r="AU404" i="14"/>
  <c r="AT404" i="14"/>
  <c r="AS404" i="14"/>
  <c r="AR404" i="14"/>
  <c r="AQ404" i="14"/>
  <c r="AP404" i="14"/>
  <c r="AO404" i="14"/>
  <c r="AM404" i="14"/>
  <c r="AL404" i="14"/>
  <c r="AK404" i="14"/>
  <c r="AJ404" i="14"/>
  <c r="AI404" i="14"/>
  <c r="AH404" i="14"/>
  <c r="AG404" i="14"/>
  <c r="AF404" i="14"/>
  <c r="AE404" i="14"/>
  <c r="AD404" i="14"/>
  <c r="T404" i="14"/>
  <c r="J404" i="14"/>
  <c r="AN404" i="14" s="1"/>
  <c r="C404" i="14"/>
  <c r="AW403" i="14"/>
  <c r="AV403" i="14"/>
  <c r="AU403" i="14"/>
  <c r="AT403" i="14"/>
  <c r="AS403" i="14"/>
  <c r="AR403" i="14"/>
  <c r="AQ403" i="14"/>
  <c r="AP403" i="14"/>
  <c r="AO403" i="14"/>
  <c r="AM403" i="14"/>
  <c r="AL403" i="14"/>
  <c r="AK403" i="14"/>
  <c r="AJ403" i="14"/>
  <c r="AI403" i="14"/>
  <c r="AH403" i="14"/>
  <c r="AG403" i="14"/>
  <c r="AF403" i="14"/>
  <c r="AE403" i="14"/>
  <c r="T403" i="14"/>
  <c r="AD403" i="14" s="1"/>
  <c r="J403" i="14"/>
  <c r="AN403" i="14" s="1"/>
  <c r="C403" i="14"/>
  <c r="AW402" i="14"/>
  <c r="AV402" i="14"/>
  <c r="AU402" i="14"/>
  <c r="AT402" i="14"/>
  <c r="AS402" i="14"/>
  <c r="AR402" i="14"/>
  <c r="AQ402" i="14"/>
  <c r="AP402" i="14"/>
  <c r="AO402" i="14"/>
  <c r="AM402" i="14"/>
  <c r="AL402" i="14"/>
  <c r="AK402" i="14"/>
  <c r="AJ402" i="14"/>
  <c r="AI402" i="14"/>
  <c r="AH402" i="14"/>
  <c r="AG402" i="14"/>
  <c r="AF402" i="14"/>
  <c r="AE402" i="14"/>
  <c r="T402" i="14"/>
  <c r="J402" i="14"/>
  <c r="AD402" i="14" s="1"/>
  <c r="C402" i="14"/>
  <c r="AW401" i="14"/>
  <c r="AV401" i="14"/>
  <c r="AU401" i="14"/>
  <c r="AT401" i="14"/>
  <c r="AS401" i="14"/>
  <c r="AR401" i="14"/>
  <c r="AQ401" i="14"/>
  <c r="AP401" i="14"/>
  <c r="AO401" i="14"/>
  <c r="AM401" i="14"/>
  <c r="AL401" i="14"/>
  <c r="AK401" i="14"/>
  <c r="AJ401" i="14"/>
  <c r="AI401" i="14"/>
  <c r="AH401" i="14"/>
  <c r="AG401" i="14"/>
  <c r="AF401" i="14"/>
  <c r="AE401" i="14"/>
  <c r="T401" i="14"/>
  <c r="AD401" i="14" s="1"/>
  <c r="J401" i="14"/>
  <c r="AN401" i="14" s="1"/>
  <c r="C401" i="14"/>
  <c r="AW400" i="14"/>
  <c r="AV400" i="14"/>
  <c r="AU400" i="14"/>
  <c r="AT400" i="14"/>
  <c r="AS400" i="14"/>
  <c r="AR400" i="14"/>
  <c r="AQ400" i="14"/>
  <c r="AP400" i="14"/>
  <c r="AO400" i="14"/>
  <c r="AM400" i="14"/>
  <c r="AL400" i="14"/>
  <c r="AK400" i="14"/>
  <c r="AJ400" i="14"/>
  <c r="AI400" i="14"/>
  <c r="AH400" i="14"/>
  <c r="AG400" i="14"/>
  <c r="AF400" i="14"/>
  <c r="AE400" i="14"/>
  <c r="AD400" i="14"/>
  <c r="T400" i="14"/>
  <c r="J400" i="14"/>
  <c r="AN400" i="14" s="1"/>
  <c r="C400" i="14"/>
  <c r="AW399" i="14"/>
  <c r="AV399" i="14"/>
  <c r="AU399" i="14"/>
  <c r="AT399" i="14"/>
  <c r="AS399" i="14"/>
  <c r="AR399" i="14"/>
  <c r="AQ399" i="14"/>
  <c r="AP399" i="14"/>
  <c r="AO399" i="14"/>
  <c r="AM399" i="14"/>
  <c r="AL399" i="14"/>
  <c r="AK399" i="14"/>
  <c r="AJ399" i="14"/>
  <c r="AI399" i="14"/>
  <c r="AH399" i="14"/>
  <c r="AG399" i="14"/>
  <c r="AF399" i="14"/>
  <c r="AE399" i="14"/>
  <c r="T399" i="14"/>
  <c r="AD399" i="14" s="1"/>
  <c r="J399" i="14"/>
  <c r="AN399" i="14" s="1"/>
  <c r="C399" i="14"/>
  <c r="AW398" i="14"/>
  <c r="AV398" i="14"/>
  <c r="AU398" i="14"/>
  <c r="AT398" i="14"/>
  <c r="AS398" i="14"/>
  <c r="AR398" i="14"/>
  <c r="AQ398" i="14"/>
  <c r="AP398" i="14"/>
  <c r="AO398" i="14"/>
  <c r="AM398" i="14"/>
  <c r="AL398" i="14"/>
  <c r="AK398" i="14"/>
  <c r="AJ398" i="14"/>
  <c r="AI398" i="14"/>
  <c r="AH398" i="14"/>
  <c r="AG398" i="14"/>
  <c r="AF398" i="14"/>
  <c r="AE398" i="14"/>
  <c r="T398" i="14"/>
  <c r="J398" i="14"/>
  <c r="C398" i="14"/>
  <c r="AW397" i="14"/>
  <c r="AV397" i="14"/>
  <c r="AU397" i="14"/>
  <c r="AT397" i="14"/>
  <c r="AS397" i="14"/>
  <c r="AR397" i="14"/>
  <c r="AQ397" i="14"/>
  <c r="AP397" i="14"/>
  <c r="AO397" i="14"/>
  <c r="AM397" i="14"/>
  <c r="AL397" i="14"/>
  <c r="AK397" i="14"/>
  <c r="AJ397" i="14"/>
  <c r="AI397" i="14"/>
  <c r="AH397" i="14"/>
  <c r="AG397" i="14"/>
  <c r="AF397" i="14"/>
  <c r="AE397" i="14"/>
  <c r="T397" i="14"/>
  <c r="AD397" i="14" s="1"/>
  <c r="J397" i="14"/>
  <c r="AN397" i="14" s="1"/>
  <c r="C397" i="14"/>
  <c r="AW396" i="14"/>
  <c r="AV396" i="14"/>
  <c r="AU396" i="14"/>
  <c r="AT396" i="14"/>
  <c r="AS396" i="14"/>
  <c r="AR396" i="14"/>
  <c r="AQ396" i="14"/>
  <c r="AP396" i="14"/>
  <c r="AO396" i="14"/>
  <c r="AM396" i="14"/>
  <c r="AL396" i="14"/>
  <c r="AK396" i="14"/>
  <c r="AJ396" i="14"/>
  <c r="AI396" i="14"/>
  <c r="AH396" i="14"/>
  <c r="AG396" i="14"/>
  <c r="AF396" i="14"/>
  <c r="AE396" i="14"/>
  <c r="AD396" i="14"/>
  <c r="T396" i="14"/>
  <c r="J396" i="14"/>
  <c r="AN396" i="14" s="1"/>
  <c r="C396" i="14"/>
  <c r="AW395" i="14"/>
  <c r="AK395" i="14"/>
  <c r="AC395" i="14"/>
  <c r="AB395" i="14"/>
  <c r="AL395" i="14" s="1"/>
  <c r="AA395" i="14"/>
  <c r="Z395" i="14"/>
  <c r="AJ395" i="14" s="1"/>
  <c r="Y395" i="14"/>
  <c r="X395" i="14"/>
  <c r="AH395" i="14" s="1"/>
  <c r="W395" i="14"/>
  <c r="V395" i="14"/>
  <c r="AF395" i="14" s="1"/>
  <c r="U395" i="14"/>
  <c r="AO395" i="14" s="1"/>
  <c r="S395" i="14"/>
  <c r="R395" i="14"/>
  <c r="AV395" i="14" s="1"/>
  <c r="Q395" i="14"/>
  <c r="P395" i="14"/>
  <c r="AT395" i="14" s="1"/>
  <c r="O395" i="14"/>
  <c r="N395" i="14"/>
  <c r="AR395" i="14" s="1"/>
  <c r="M395" i="14"/>
  <c r="L395" i="14"/>
  <c r="AP395" i="14" s="1"/>
  <c r="K395" i="14"/>
  <c r="I395" i="14"/>
  <c r="I393" i="14" s="1"/>
  <c r="H395" i="14"/>
  <c r="G395" i="14"/>
  <c r="F395" i="14"/>
  <c r="E395" i="14"/>
  <c r="D395" i="14"/>
  <c r="AR394" i="14"/>
  <c r="AC394" i="14"/>
  <c r="AM394" i="14" s="1"/>
  <c r="AB394" i="14"/>
  <c r="AA394" i="14"/>
  <c r="AK394" i="14" s="1"/>
  <c r="Z394" i="14"/>
  <c r="Z393" i="14" s="1"/>
  <c r="Y394" i="14"/>
  <c r="AI394" i="14" s="1"/>
  <c r="X394" i="14"/>
  <c r="W394" i="14"/>
  <c r="AG394" i="14" s="1"/>
  <c r="V394" i="14"/>
  <c r="V393" i="14" s="1"/>
  <c r="U394" i="14"/>
  <c r="AE394" i="14" s="1"/>
  <c r="T394" i="14"/>
  <c r="S394" i="14"/>
  <c r="AW394" i="14" s="1"/>
  <c r="R394" i="14"/>
  <c r="R393" i="14" s="1"/>
  <c r="Q394" i="14"/>
  <c r="AU394" i="14" s="1"/>
  <c r="P394" i="14"/>
  <c r="O394" i="14"/>
  <c r="AS394" i="14" s="1"/>
  <c r="N394" i="14"/>
  <c r="N393" i="14" s="1"/>
  <c r="AR393" i="14" s="1"/>
  <c r="M394" i="14"/>
  <c r="AQ394" i="14" s="1"/>
  <c r="L394" i="14"/>
  <c r="K394" i="14"/>
  <c r="AO394" i="14" s="1"/>
  <c r="I394" i="14"/>
  <c r="H394" i="14"/>
  <c r="H393" i="14" s="1"/>
  <c r="G394" i="14"/>
  <c r="F394" i="14"/>
  <c r="F393" i="14" s="1"/>
  <c r="E394" i="14"/>
  <c r="D394" i="14"/>
  <c r="AA393" i="14"/>
  <c r="W393" i="14"/>
  <c r="S393" i="14"/>
  <c r="O393" i="14"/>
  <c r="K393" i="14"/>
  <c r="G393" i="14"/>
  <c r="AL392" i="14"/>
  <c r="AK392" i="14"/>
  <c r="AJ392" i="14"/>
  <c r="AI392" i="14"/>
  <c r="AW391" i="14"/>
  <c r="AV391" i="14"/>
  <c r="AU391" i="14"/>
  <c r="AT391" i="14"/>
  <c r="AS391" i="14"/>
  <c r="AR391" i="14"/>
  <c r="AQ391" i="14"/>
  <c r="AP391" i="14"/>
  <c r="AO391" i="14"/>
  <c r="AM391" i="14"/>
  <c r="AL391" i="14"/>
  <c r="AK391" i="14"/>
  <c r="AJ391" i="14"/>
  <c r="AI391" i="14"/>
  <c r="AH391" i="14"/>
  <c r="AG391" i="14"/>
  <c r="AF391" i="14"/>
  <c r="AE391" i="14"/>
  <c r="AD391" i="14"/>
  <c r="T391" i="14"/>
  <c r="J391" i="14"/>
  <c r="AN391" i="14" s="1"/>
  <c r="C391" i="14"/>
  <c r="AW390" i="14"/>
  <c r="AV390" i="14"/>
  <c r="AU390" i="14"/>
  <c r="AT390" i="14"/>
  <c r="AS390" i="14"/>
  <c r="AR390" i="14"/>
  <c r="AQ390" i="14"/>
  <c r="AP390" i="14"/>
  <c r="AO390" i="14"/>
  <c r="AM390" i="14"/>
  <c r="AL390" i="14"/>
  <c r="AK390" i="14"/>
  <c r="AJ390" i="14"/>
  <c r="AI390" i="14"/>
  <c r="AH390" i="14"/>
  <c r="AG390" i="14"/>
  <c r="AF390" i="14"/>
  <c r="AE390" i="14"/>
  <c r="T390" i="14"/>
  <c r="AD390" i="14" s="1"/>
  <c r="J390" i="14"/>
  <c r="C390" i="14"/>
  <c r="AW389" i="14"/>
  <c r="AV389" i="14"/>
  <c r="AU389" i="14"/>
  <c r="AT389" i="14"/>
  <c r="AS389" i="14"/>
  <c r="AR389" i="14"/>
  <c r="AQ389" i="14"/>
  <c r="AP389" i="14"/>
  <c r="AO389" i="14"/>
  <c r="AN389" i="14"/>
  <c r="AM389" i="14"/>
  <c r="AL389" i="14"/>
  <c r="AK389" i="14"/>
  <c r="AJ389" i="14"/>
  <c r="AI389" i="14"/>
  <c r="AH389" i="14"/>
  <c r="AG389" i="14"/>
  <c r="AF389" i="14"/>
  <c r="AE389" i="14"/>
  <c r="T389" i="14"/>
  <c r="J389" i="14"/>
  <c r="AD389" i="14" s="1"/>
  <c r="C389" i="14"/>
  <c r="AW388" i="14"/>
  <c r="AV388" i="14"/>
  <c r="AU388" i="14"/>
  <c r="AT388" i="14"/>
  <c r="AS388" i="14"/>
  <c r="AR388" i="14"/>
  <c r="AQ388" i="14"/>
  <c r="AP388" i="14"/>
  <c r="AO388" i="14"/>
  <c r="AM388" i="14"/>
  <c r="AL388" i="14"/>
  <c r="AK388" i="14"/>
  <c r="AJ388" i="14"/>
  <c r="AI388" i="14"/>
  <c r="AH388" i="14"/>
  <c r="AG388" i="14"/>
  <c r="AF388" i="14"/>
  <c r="AE388" i="14"/>
  <c r="T388" i="14"/>
  <c r="AD388" i="14" s="1"/>
  <c r="J388" i="14"/>
  <c r="AN388" i="14" s="1"/>
  <c r="C388" i="14"/>
  <c r="AW387" i="14"/>
  <c r="AV387" i="14"/>
  <c r="AU387" i="14"/>
  <c r="AT387" i="14"/>
  <c r="AS387" i="14"/>
  <c r="AR387" i="14"/>
  <c r="AQ387" i="14"/>
  <c r="AP387" i="14"/>
  <c r="AO387" i="14"/>
  <c r="AM387" i="14"/>
  <c r="AL387" i="14"/>
  <c r="AK387" i="14"/>
  <c r="AJ387" i="14"/>
  <c r="AI387" i="14"/>
  <c r="AH387" i="14"/>
  <c r="AG387" i="14"/>
  <c r="AF387" i="14"/>
  <c r="AE387" i="14"/>
  <c r="AD387" i="14"/>
  <c r="T387" i="14"/>
  <c r="J387" i="14"/>
  <c r="AN387" i="14" s="1"/>
  <c r="C387" i="14"/>
  <c r="AW386" i="14"/>
  <c r="AV386" i="14"/>
  <c r="AU386" i="14"/>
  <c r="AT386" i="14"/>
  <c r="AS386" i="14"/>
  <c r="AR386" i="14"/>
  <c r="AQ386" i="14"/>
  <c r="AP386" i="14"/>
  <c r="AO386" i="14"/>
  <c r="AM386" i="14"/>
  <c r="AL386" i="14"/>
  <c r="AK386" i="14"/>
  <c r="AJ386" i="14"/>
  <c r="AI386" i="14"/>
  <c r="AH386" i="14"/>
  <c r="AG386" i="14"/>
  <c r="AF386" i="14"/>
  <c r="AE386" i="14"/>
  <c r="T386" i="14"/>
  <c r="AD386" i="14" s="1"/>
  <c r="J386" i="14"/>
  <c r="C386" i="14"/>
  <c r="AW385" i="14"/>
  <c r="AV385" i="14"/>
  <c r="AU385" i="14"/>
  <c r="AT385" i="14"/>
  <c r="AS385" i="14"/>
  <c r="AR385" i="14"/>
  <c r="AQ385" i="14"/>
  <c r="AP385" i="14"/>
  <c r="AO385" i="14"/>
  <c r="AN385" i="14"/>
  <c r="AM385" i="14"/>
  <c r="AL385" i="14"/>
  <c r="AK385" i="14"/>
  <c r="AJ385" i="14"/>
  <c r="AI385" i="14"/>
  <c r="AH385" i="14"/>
  <c r="AG385" i="14"/>
  <c r="AF385" i="14"/>
  <c r="AE385" i="14"/>
  <c r="T385" i="14"/>
  <c r="J385" i="14"/>
  <c r="AD385" i="14" s="1"/>
  <c r="C385" i="14"/>
  <c r="AW384" i="14"/>
  <c r="AV384" i="14"/>
  <c r="AU384" i="14"/>
  <c r="AT384" i="14"/>
  <c r="AS384" i="14"/>
  <c r="AR384" i="14"/>
  <c r="AQ384" i="14"/>
  <c r="AP384" i="14"/>
  <c r="AO384" i="14"/>
  <c r="AM384" i="14"/>
  <c r="AL384" i="14"/>
  <c r="AK384" i="14"/>
  <c r="AJ384" i="14"/>
  <c r="AI384" i="14"/>
  <c r="AH384" i="14"/>
  <c r="AG384" i="14"/>
  <c r="AF384" i="14"/>
  <c r="AE384" i="14"/>
  <c r="T384" i="14"/>
  <c r="AD384" i="14" s="1"/>
  <c r="J384" i="14"/>
  <c r="AN384" i="14" s="1"/>
  <c r="C384" i="14"/>
  <c r="AW383" i="14"/>
  <c r="AV383" i="14"/>
  <c r="AU383" i="14"/>
  <c r="AT383" i="14"/>
  <c r="AS383" i="14"/>
  <c r="AR383" i="14"/>
  <c r="AQ383" i="14"/>
  <c r="AP383" i="14"/>
  <c r="AO383" i="14"/>
  <c r="AM383" i="14"/>
  <c r="AL383" i="14"/>
  <c r="AK383" i="14"/>
  <c r="AJ383" i="14"/>
  <c r="AI383" i="14"/>
  <c r="AH383" i="14"/>
  <c r="AG383" i="14"/>
  <c r="AF383" i="14"/>
  <c r="AE383" i="14"/>
  <c r="AD383" i="14"/>
  <c r="T383" i="14"/>
  <c r="J383" i="14"/>
  <c r="AN383" i="14" s="1"/>
  <c r="C383" i="14"/>
  <c r="AW382" i="14"/>
  <c r="AV382" i="14"/>
  <c r="AU382" i="14"/>
  <c r="AT382" i="14"/>
  <c r="AS382" i="14"/>
  <c r="AR382" i="14"/>
  <c r="AQ382" i="14"/>
  <c r="AP382" i="14"/>
  <c r="AO382" i="14"/>
  <c r="AM382" i="14"/>
  <c r="AL382" i="14"/>
  <c r="AK382" i="14"/>
  <c r="AJ382" i="14"/>
  <c r="AI382" i="14"/>
  <c r="AH382" i="14"/>
  <c r="AG382" i="14"/>
  <c r="AF382" i="14"/>
  <c r="AE382" i="14"/>
  <c r="T382" i="14"/>
  <c r="AD382" i="14" s="1"/>
  <c r="J382" i="14"/>
  <c r="C382" i="14"/>
  <c r="AW381" i="14"/>
  <c r="AV381" i="14"/>
  <c r="AU381" i="14"/>
  <c r="AT381" i="14"/>
  <c r="AS381" i="14"/>
  <c r="AR381" i="14"/>
  <c r="AQ381" i="14"/>
  <c r="AP381" i="14"/>
  <c r="AO381" i="14"/>
  <c r="AN381" i="14"/>
  <c r="AM381" i="14"/>
  <c r="AL381" i="14"/>
  <c r="AK381" i="14"/>
  <c r="AJ381" i="14"/>
  <c r="AI381" i="14"/>
  <c r="AH381" i="14"/>
  <c r="AG381" i="14"/>
  <c r="AF381" i="14"/>
  <c r="AE381" i="14"/>
  <c r="T381" i="14"/>
  <c r="J381" i="14"/>
  <c r="AD381" i="14" s="1"/>
  <c r="C381" i="14"/>
  <c r="AW380" i="14"/>
  <c r="AV380" i="14"/>
  <c r="AU380" i="14"/>
  <c r="AT380" i="14"/>
  <c r="AS380" i="14"/>
  <c r="AR380" i="14"/>
  <c r="AQ380" i="14"/>
  <c r="AP380" i="14"/>
  <c r="AO380" i="14"/>
  <c r="AM380" i="14"/>
  <c r="AL380" i="14"/>
  <c r="AK380" i="14"/>
  <c r="AJ380" i="14"/>
  <c r="AI380" i="14"/>
  <c r="AH380" i="14"/>
  <c r="AG380" i="14"/>
  <c r="AF380" i="14"/>
  <c r="AE380" i="14"/>
  <c r="T380" i="14"/>
  <c r="AD380" i="14" s="1"/>
  <c r="J380" i="14"/>
  <c r="AN380" i="14" s="1"/>
  <c r="C380" i="14"/>
  <c r="AT379" i="14"/>
  <c r="AP379" i="14"/>
  <c r="AL379" i="14"/>
  <c r="AC379" i="14"/>
  <c r="AM379" i="14" s="1"/>
  <c r="AB379" i="14"/>
  <c r="AA379" i="14"/>
  <c r="AK379" i="14" s="1"/>
  <c r="Z379" i="14"/>
  <c r="Y379" i="14"/>
  <c r="AI379" i="14" s="1"/>
  <c r="X379" i="14"/>
  <c r="W379" i="14"/>
  <c r="AG379" i="14" s="1"/>
  <c r="V379" i="14"/>
  <c r="U379" i="14"/>
  <c r="AE379" i="14" s="1"/>
  <c r="S379" i="14"/>
  <c r="AW379" i="14" s="1"/>
  <c r="R379" i="14"/>
  <c r="Q379" i="14"/>
  <c r="AU379" i="14" s="1"/>
  <c r="P379" i="14"/>
  <c r="O379" i="14"/>
  <c r="AS379" i="14" s="1"/>
  <c r="N379" i="14"/>
  <c r="M379" i="14"/>
  <c r="AQ379" i="14" s="1"/>
  <c r="L379" i="14"/>
  <c r="K379" i="14"/>
  <c r="AO379" i="14" s="1"/>
  <c r="J379" i="14"/>
  <c r="I379" i="14"/>
  <c r="H379" i="14"/>
  <c r="G379" i="14"/>
  <c r="F379" i="14"/>
  <c r="F377" i="14" s="1"/>
  <c r="E379" i="14"/>
  <c r="D379" i="14"/>
  <c r="AW378" i="14"/>
  <c r="AO378" i="14"/>
  <c r="AC378" i="14"/>
  <c r="AB378" i="14"/>
  <c r="AL378" i="14" s="1"/>
  <c r="AA378" i="14"/>
  <c r="AA377" i="14" s="1"/>
  <c r="Z378" i="14"/>
  <c r="AJ378" i="14" s="1"/>
  <c r="Y378" i="14"/>
  <c r="X378" i="14"/>
  <c r="AH378" i="14" s="1"/>
  <c r="W378" i="14"/>
  <c r="W377" i="14" s="1"/>
  <c r="V378" i="14"/>
  <c r="AF378" i="14" s="1"/>
  <c r="U378" i="14"/>
  <c r="S378" i="14"/>
  <c r="S377" i="14" s="1"/>
  <c r="R378" i="14"/>
  <c r="AV378" i="14" s="1"/>
  <c r="Q378" i="14"/>
  <c r="P378" i="14"/>
  <c r="AT378" i="14" s="1"/>
  <c r="O378" i="14"/>
  <c r="O377" i="14" s="1"/>
  <c r="N378" i="14"/>
  <c r="AR378" i="14" s="1"/>
  <c r="M378" i="14"/>
  <c r="L378" i="14"/>
  <c r="AP378" i="14" s="1"/>
  <c r="K378" i="14"/>
  <c r="K377" i="14" s="1"/>
  <c r="I378" i="14"/>
  <c r="I377" i="14" s="1"/>
  <c r="H378" i="14"/>
  <c r="G378" i="14"/>
  <c r="G377" i="14" s="1"/>
  <c r="F378" i="14"/>
  <c r="E378" i="14"/>
  <c r="D378" i="14"/>
  <c r="AB377" i="14"/>
  <c r="X377" i="14"/>
  <c r="P377" i="14"/>
  <c r="L377" i="14"/>
  <c r="H377" i="14"/>
  <c r="D377" i="14"/>
  <c r="AL376" i="14"/>
  <c r="AK376" i="14"/>
  <c r="AJ376" i="14"/>
  <c r="AI376" i="14"/>
  <c r="AW375" i="14"/>
  <c r="AV375" i="14"/>
  <c r="AU375" i="14"/>
  <c r="AT375" i="14"/>
  <c r="AS375" i="14"/>
  <c r="AR375" i="14"/>
  <c r="AQ375" i="14"/>
  <c r="AP375" i="14"/>
  <c r="AO375" i="14"/>
  <c r="AM375" i="14"/>
  <c r="AL375" i="14"/>
  <c r="AK375" i="14"/>
  <c r="AJ375" i="14"/>
  <c r="AI375" i="14"/>
  <c r="AH375" i="14"/>
  <c r="AG375" i="14"/>
  <c r="AF375" i="14"/>
  <c r="AE375" i="14"/>
  <c r="T375" i="14"/>
  <c r="AD375" i="14" s="1"/>
  <c r="J375" i="14"/>
  <c r="AN375" i="14" s="1"/>
  <c r="C375" i="14"/>
  <c r="AW374" i="14"/>
  <c r="AV374" i="14"/>
  <c r="AU374" i="14"/>
  <c r="AT374" i="14"/>
  <c r="AS374" i="14"/>
  <c r="AR374" i="14"/>
  <c r="AQ374" i="14"/>
  <c r="AP374" i="14"/>
  <c r="AO374" i="14"/>
  <c r="AM374" i="14"/>
  <c r="AL374" i="14"/>
  <c r="AK374" i="14"/>
  <c r="AJ374" i="14"/>
  <c r="AI374" i="14"/>
  <c r="AH374" i="14"/>
  <c r="AG374" i="14"/>
  <c r="AF374" i="14"/>
  <c r="AE374" i="14"/>
  <c r="AD374" i="14"/>
  <c r="T374" i="14"/>
  <c r="J374" i="14"/>
  <c r="AN374" i="14" s="1"/>
  <c r="C374" i="14"/>
  <c r="AW373" i="14"/>
  <c r="AV373" i="14"/>
  <c r="AU373" i="14"/>
  <c r="AT373" i="14"/>
  <c r="AS373" i="14"/>
  <c r="AR373" i="14"/>
  <c r="AQ373" i="14"/>
  <c r="AP373" i="14"/>
  <c r="AO373" i="14"/>
  <c r="AM373" i="14"/>
  <c r="AL373" i="14"/>
  <c r="AK373" i="14"/>
  <c r="AJ373" i="14"/>
  <c r="AI373" i="14"/>
  <c r="AH373" i="14"/>
  <c r="AG373" i="14"/>
  <c r="AF373" i="14"/>
  <c r="AE373" i="14"/>
  <c r="T373" i="14"/>
  <c r="AD373" i="14" s="1"/>
  <c r="J373" i="14"/>
  <c r="C373" i="14"/>
  <c r="AW372" i="14"/>
  <c r="AV372" i="14"/>
  <c r="AU372" i="14"/>
  <c r="AT372" i="14"/>
  <c r="AS372" i="14"/>
  <c r="AR372" i="14"/>
  <c r="AQ372" i="14"/>
  <c r="AP372" i="14"/>
  <c r="AO372" i="14"/>
  <c r="AN372" i="14"/>
  <c r="AM372" i="14"/>
  <c r="AL372" i="14"/>
  <c r="AK372" i="14"/>
  <c r="AJ372" i="14"/>
  <c r="AI372" i="14"/>
  <c r="AH372" i="14"/>
  <c r="AG372" i="14"/>
  <c r="AF372" i="14"/>
  <c r="AE372" i="14"/>
  <c r="T372" i="14"/>
  <c r="J372" i="14"/>
  <c r="AD372" i="14" s="1"/>
  <c r="C372" i="14"/>
  <c r="AW371" i="14"/>
  <c r="AV371" i="14"/>
  <c r="AU371" i="14"/>
  <c r="AT371" i="14"/>
  <c r="AS371" i="14"/>
  <c r="AR371" i="14"/>
  <c r="AQ371" i="14"/>
  <c r="AP371" i="14"/>
  <c r="AO371" i="14"/>
  <c r="AM371" i="14"/>
  <c r="AL371" i="14"/>
  <c r="AK371" i="14"/>
  <c r="AJ371" i="14"/>
  <c r="AI371" i="14"/>
  <c r="AH371" i="14"/>
  <c r="AG371" i="14"/>
  <c r="AF371" i="14"/>
  <c r="AE371" i="14"/>
  <c r="T371" i="14"/>
  <c r="AD371" i="14" s="1"/>
  <c r="J371" i="14"/>
  <c r="AN371" i="14" s="1"/>
  <c r="C371" i="14"/>
  <c r="AW370" i="14"/>
  <c r="AV370" i="14"/>
  <c r="AU370" i="14"/>
  <c r="AT370" i="14"/>
  <c r="AS370" i="14"/>
  <c r="AR370" i="14"/>
  <c r="AQ370" i="14"/>
  <c r="AP370" i="14"/>
  <c r="AO370" i="14"/>
  <c r="AM370" i="14"/>
  <c r="AL370" i="14"/>
  <c r="AK370" i="14"/>
  <c r="AJ370" i="14"/>
  <c r="AI370" i="14"/>
  <c r="AH370" i="14"/>
  <c r="AG370" i="14"/>
  <c r="AF370" i="14"/>
  <c r="AE370" i="14"/>
  <c r="AD370" i="14"/>
  <c r="T370" i="14"/>
  <c r="J370" i="14"/>
  <c r="AN370" i="14" s="1"/>
  <c r="C370" i="14"/>
  <c r="AW369" i="14"/>
  <c r="AV369" i="14"/>
  <c r="AU369" i="14"/>
  <c r="AT369" i="14"/>
  <c r="AS369" i="14"/>
  <c r="AR369" i="14"/>
  <c r="AQ369" i="14"/>
  <c r="AP369" i="14"/>
  <c r="AO369" i="14"/>
  <c r="AM369" i="14"/>
  <c r="AL369" i="14"/>
  <c r="AK369" i="14"/>
  <c r="AJ369" i="14"/>
  <c r="AI369" i="14"/>
  <c r="AH369" i="14"/>
  <c r="AG369" i="14"/>
  <c r="AF369" i="14"/>
  <c r="AE369" i="14"/>
  <c r="T369" i="14"/>
  <c r="AD369" i="14" s="1"/>
  <c r="J369" i="14"/>
  <c r="C369" i="14"/>
  <c r="AW368" i="14"/>
  <c r="AV368" i="14"/>
  <c r="AU368" i="14"/>
  <c r="AT368" i="14"/>
  <c r="AS368" i="14"/>
  <c r="AR368" i="14"/>
  <c r="AQ368" i="14"/>
  <c r="AP368" i="14"/>
  <c r="AO368" i="14"/>
  <c r="AN368" i="14"/>
  <c r="AM368" i="14"/>
  <c r="AL368" i="14"/>
  <c r="AK368" i="14"/>
  <c r="AJ368" i="14"/>
  <c r="AI368" i="14"/>
  <c r="AH368" i="14"/>
  <c r="AG368" i="14"/>
  <c r="AF368" i="14"/>
  <c r="AE368" i="14"/>
  <c r="T368" i="14"/>
  <c r="J368" i="14"/>
  <c r="AD368" i="14" s="1"/>
  <c r="C368" i="14"/>
  <c r="AW367" i="14"/>
  <c r="AV367" i="14"/>
  <c r="AU367" i="14"/>
  <c r="AT367" i="14"/>
  <c r="AS367" i="14"/>
  <c r="AR367" i="14"/>
  <c r="AQ367" i="14"/>
  <c r="AP367" i="14"/>
  <c r="AO367" i="14"/>
  <c r="AM367" i="14"/>
  <c r="AL367" i="14"/>
  <c r="AK367" i="14"/>
  <c r="AJ367" i="14"/>
  <c r="AI367" i="14"/>
  <c r="AH367" i="14"/>
  <c r="AG367" i="14"/>
  <c r="AF367" i="14"/>
  <c r="AE367" i="14"/>
  <c r="T367" i="14"/>
  <c r="AD367" i="14" s="1"/>
  <c r="J367" i="14"/>
  <c r="AN367" i="14" s="1"/>
  <c r="C367" i="14"/>
  <c r="AW366" i="14"/>
  <c r="AV366" i="14"/>
  <c r="AU366" i="14"/>
  <c r="AT366" i="14"/>
  <c r="AS366" i="14"/>
  <c r="AR366" i="14"/>
  <c r="AQ366" i="14"/>
  <c r="AP366" i="14"/>
  <c r="AO366" i="14"/>
  <c r="AM366" i="14"/>
  <c r="AL366" i="14"/>
  <c r="AK366" i="14"/>
  <c r="AJ366" i="14"/>
  <c r="AI366" i="14"/>
  <c r="AH366" i="14"/>
  <c r="AG366" i="14"/>
  <c r="AF366" i="14"/>
  <c r="AE366" i="14"/>
  <c r="AD366" i="14"/>
  <c r="T366" i="14"/>
  <c r="J366" i="14"/>
  <c r="AN366" i="14" s="1"/>
  <c r="C366" i="14"/>
  <c r="AW365" i="14"/>
  <c r="AV365" i="14"/>
  <c r="AU365" i="14"/>
  <c r="AT365" i="14"/>
  <c r="AS365" i="14"/>
  <c r="AR365" i="14"/>
  <c r="AQ365" i="14"/>
  <c r="AP365" i="14"/>
  <c r="AO365" i="14"/>
  <c r="AM365" i="14"/>
  <c r="AL365" i="14"/>
  <c r="AK365" i="14"/>
  <c r="AJ365" i="14"/>
  <c r="AI365" i="14"/>
  <c r="AH365" i="14"/>
  <c r="AG365" i="14"/>
  <c r="AF365" i="14"/>
  <c r="AE365" i="14"/>
  <c r="T365" i="14"/>
  <c r="AD365" i="14" s="1"/>
  <c r="J365" i="14"/>
  <c r="C365" i="14"/>
  <c r="AW364" i="14"/>
  <c r="AV364" i="14"/>
  <c r="AU364" i="14"/>
  <c r="AT364" i="14"/>
  <c r="AS364" i="14"/>
  <c r="AR364" i="14"/>
  <c r="AQ364" i="14"/>
  <c r="AP364" i="14"/>
  <c r="AO364" i="14"/>
  <c r="AN364" i="14"/>
  <c r="AM364" i="14"/>
  <c r="AL364" i="14"/>
  <c r="AK364" i="14"/>
  <c r="AJ364" i="14"/>
  <c r="AI364" i="14"/>
  <c r="AH364" i="14"/>
  <c r="AG364" i="14"/>
  <c r="AF364" i="14"/>
  <c r="AE364" i="14"/>
  <c r="T364" i="14"/>
  <c r="J364" i="14"/>
  <c r="AD364" i="14" s="1"/>
  <c r="C364" i="14"/>
  <c r="AW363" i="14"/>
  <c r="AV363" i="14"/>
  <c r="AU363" i="14"/>
  <c r="AT363" i="14"/>
  <c r="AS363" i="14"/>
  <c r="AR363" i="14"/>
  <c r="AQ363" i="14"/>
  <c r="AP363" i="14"/>
  <c r="AO363" i="14"/>
  <c r="AM363" i="14"/>
  <c r="AL363" i="14"/>
  <c r="AK363" i="14"/>
  <c r="AJ363" i="14"/>
  <c r="AI363" i="14"/>
  <c r="AH363" i="14"/>
  <c r="AG363" i="14"/>
  <c r="AF363" i="14"/>
  <c r="AE363" i="14"/>
  <c r="T363" i="14"/>
  <c r="AD363" i="14" s="1"/>
  <c r="J363" i="14"/>
  <c r="AN363" i="14" s="1"/>
  <c r="C363" i="14"/>
  <c r="AW362" i="14"/>
  <c r="AV362" i="14"/>
  <c r="AU362" i="14"/>
  <c r="AT362" i="14"/>
  <c r="AS362" i="14"/>
  <c r="AR362" i="14"/>
  <c r="AQ362" i="14"/>
  <c r="AP362" i="14"/>
  <c r="AO362" i="14"/>
  <c r="AM362" i="14"/>
  <c r="AL362" i="14"/>
  <c r="AK362" i="14"/>
  <c r="AJ362" i="14"/>
  <c r="AI362" i="14"/>
  <c r="AH362" i="14"/>
  <c r="AG362" i="14"/>
  <c r="AF362" i="14"/>
  <c r="AE362" i="14"/>
  <c r="AD362" i="14"/>
  <c r="T362" i="14"/>
  <c r="J362" i="14"/>
  <c r="AN362" i="14" s="1"/>
  <c r="C362" i="14"/>
  <c r="AW361" i="14"/>
  <c r="AV361" i="14"/>
  <c r="AU361" i="14"/>
  <c r="AT361" i="14"/>
  <c r="AS361" i="14"/>
  <c r="AR361" i="14"/>
  <c r="AQ361" i="14"/>
  <c r="AP361" i="14"/>
  <c r="AO361" i="14"/>
  <c r="AM361" i="14"/>
  <c r="AL361" i="14"/>
  <c r="AK361" i="14"/>
  <c r="AJ361" i="14"/>
  <c r="AI361" i="14"/>
  <c r="AH361" i="14"/>
  <c r="AG361" i="14"/>
  <c r="AF361" i="14"/>
  <c r="AE361" i="14"/>
  <c r="T361" i="14"/>
  <c r="AD361" i="14" s="1"/>
  <c r="J361" i="14"/>
  <c r="C361" i="14"/>
  <c r="AW360" i="14"/>
  <c r="AV360" i="14"/>
  <c r="AU360" i="14"/>
  <c r="AT360" i="14"/>
  <c r="AS360" i="14"/>
  <c r="AR360" i="14"/>
  <c r="AQ360" i="14"/>
  <c r="AP360" i="14"/>
  <c r="AO360" i="14"/>
  <c r="AN360" i="14"/>
  <c r="AM360" i="14"/>
  <c r="AL360" i="14"/>
  <c r="AK360" i="14"/>
  <c r="AJ360" i="14"/>
  <c r="AI360" i="14"/>
  <c r="AH360" i="14"/>
  <c r="AG360" i="14"/>
  <c r="AF360" i="14"/>
  <c r="AE360" i="14"/>
  <c r="T360" i="14"/>
  <c r="J360" i="14"/>
  <c r="AD360" i="14" s="1"/>
  <c r="C360" i="14"/>
  <c r="AW359" i="14"/>
  <c r="AV359" i="14"/>
  <c r="AU359" i="14"/>
  <c r="AT359" i="14"/>
  <c r="AS359" i="14"/>
  <c r="AR359" i="14"/>
  <c r="AQ359" i="14"/>
  <c r="AP359" i="14"/>
  <c r="AO359" i="14"/>
  <c r="AM359" i="14"/>
  <c r="AL359" i="14"/>
  <c r="AK359" i="14"/>
  <c r="AJ359" i="14"/>
  <c r="AI359" i="14"/>
  <c r="AH359" i="14"/>
  <c r="AG359" i="14"/>
  <c r="AF359" i="14"/>
  <c r="AE359" i="14"/>
  <c r="T359" i="14"/>
  <c r="AD359" i="14" s="1"/>
  <c r="J359" i="14"/>
  <c r="AN359" i="14" s="1"/>
  <c r="C359" i="14"/>
  <c r="AW358" i="14"/>
  <c r="AV358" i="14"/>
  <c r="AU358" i="14"/>
  <c r="AT358" i="14"/>
  <c r="AS358" i="14"/>
  <c r="AR358" i="14"/>
  <c r="AQ358" i="14"/>
  <c r="AP358" i="14"/>
  <c r="AO358" i="14"/>
  <c r="AM358" i="14"/>
  <c r="AL358" i="14"/>
  <c r="AK358" i="14"/>
  <c r="AJ358" i="14"/>
  <c r="AI358" i="14"/>
  <c r="AH358" i="14"/>
  <c r="AG358" i="14"/>
  <c r="AF358" i="14"/>
  <c r="AE358" i="14"/>
  <c r="AD358" i="14"/>
  <c r="T358" i="14"/>
  <c r="J358" i="14"/>
  <c r="AN358" i="14" s="1"/>
  <c r="C358" i="14"/>
  <c r="AW357" i="14"/>
  <c r="AV357" i="14"/>
  <c r="AU357" i="14"/>
  <c r="AT357" i="14"/>
  <c r="AS357" i="14"/>
  <c r="AR357" i="14"/>
  <c r="AQ357" i="14"/>
  <c r="AP357" i="14"/>
  <c r="AO357" i="14"/>
  <c r="AM357" i="14"/>
  <c r="AL357" i="14"/>
  <c r="AK357" i="14"/>
  <c r="AJ357" i="14"/>
  <c r="AI357" i="14"/>
  <c r="AH357" i="14"/>
  <c r="AG357" i="14"/>
  <c r="AF357" i="14"/>
  <c r="AE357" i="14"/>
  <c r="T357" i="14"/>
  <c r="AD357" i="14" s="1"/>
  <c r="J357" i="14"/>
  <c r="C357" i="14"/>
  <c r="AW356" i="14"/>
  <c r="AV356" i="14"/>
  <c r="AU356" i="14"/>
  <c r="AT356" i="14"/>
  <c r="AS356" i="14"/>
  <c r="AR356" i="14"/>
  <c r="AQ356" i="14"/>
  <c r="AP356" i="14"/>
  <c r="AO356" i="14"/>
  <c r="AN356" i="14"/>
  <c r="AM356" i="14"/>
  <c r="AL356" i="14"/>
  <c r="AK356" i="14"/>
  <c r="AJ356" i="14"/>
  <c r="AI356" i="14"/>
  <c r="AH356" i="14"/>
  <c r="AG356" i="14"/>
  <c r="AF356" i="14"/>
  <c r="AE356" i="14"/>
  <c r="T356" i="14"/>
  <c r="J356" i="14"/>
  <c r="AD356" i="14" s="1"/>
  <c r="C356" i="14"/>
  <c r="AW355" i="14"/>
  <c r="AV355" i="14"/>
  <c r="AU355" i="14"/>
  <c r="AT355" i="14"/>
  <c r="AS355" i="14"/>
  <c r="AR355" i="14"/>
  <c r="AQ355" i="14"/>
  <c r="AP355" i="14"/>
  <c r="AO355" i="14"/>
  <c r="AM355" i="14"/>
  <c r="AL355" i="14"/>
  <c r="AK355" i="14"/>
  <c r="AJ355" i="14"/>
  <c r="AI355" i="14"/>
  <c r="AH355" i="14"/>
  <c r="AG355" i="14"/>
  <c r="AF355" i="14"/>
  <c r="AE355" i="14"/>
  <c r="T355" i="14"/>
  <c r="AD355" i="14" s="1"/>
  <c r="J355" i="14"/>
  <c r="AN355" i="14" s="1"/>
  <c r="C355" i="14"/>
  <c r="AW354" i="14"/>
  <c r="AV354" i="14"/>
  <c r="AU354" i="14"/>
  <c r="AT354" i="14"/>
  <c r="AS354" i="14"/>
  <c r="AR354" i="14"/>
  <c r="AQ354" i="14"/>
  <c r="AP354" i="14"/>
  <c r="AO354" i="14"/>
  <c r="AM354" i="14"/>
  <c r="AL354" i="14"/>
  <c r="AK354" i="14"/>
  <c r="AJ354" i="14"/>
  <c r="AI354" i="14"/>
  <c r="AH354" i="14"/>
  <c r="AG354" i="14"/>
  <c r="AF354" i="14"/>
  <c r="AE354" i="14"/>
  <c r="AD354" i="14"/>
  <c r="T354" i="14"/>
  <c r="J354" i="14"/>
  <c r="AN354" i="14" s="1"/>
  <c r="C354" i="14"/>
  <c r="AW353" i="14"/>
  <c r="AV353" i="14"/>
  <c r="AU353" i="14"/>
  <c r="AT353" i="14"/>
  <c r="AS353" i="14"/>
  <c r="AR353" i="14"/>
  <c r="AQ353" i="14"/>
  <c r="AP353" i="14"/>
  <c r="AO353" i="14"/>
  <c r="AM353" i="14"/>
  <c r="AL353" i="14"/>
  <c r="AK353" i="14"/>
  <c r="AJ353" i="14"/>
  <c r="AI353" i="14"/>
  <c r="AH353" i="14"/>
  <c r="AG353" i="14"/>
  <c r="AF353" i="14"/>
  <c r="AE353" i="14"/>
  <c r="T353" i="14"/>
  <c r="AD353" i="14" s="1"/>
  <c r="J353" i="14"/>
  <c r="C353" i="14"/>
  <c r="AW352" i="14"/>
  <c r="AV352" i="14"/>
  <c r="AU352" i="14"/>
  <c r="AT352" i="14"/>
  <c r="AS352" i="14"/>
  <c r="AR352" i="14"/>
  <c r="AQ352" i="14"/>
  <c r="AP352" i="14"/>
  <c r="AO352" i="14"/>
  <c r="AN352" i="14"/>
  <c r="AM352" i="14"/>
  <c r="AL352" i="14"/>
  <c r="AK352" i="14"/>
  <c r="AJ352" i="14"/>
  <c r="AI352" i="14"/>
  <c r="AH352" i="14"/>
  <c r="AG352" i="14"/>
  <c r="AF352" i="14"/>
  <c r="AE352" i="14"/>
  <c r="T352" i="14"/>
  <c r="J352" i="14"/>
  <c r="AD352" i="14" s="1"/>
  <c r="C352" i="14"/>
  <c r="AW351" i="14"/>
  <c r="AV351" i="14"/>
  <c r="AU351" i="14"/>
  <c r="AT351" i="14"/>
  <c r="AS351" i="14"/>
  <c r="AR351" i="14"/>
  <c r="AQ351" i="14"/>
  <c r="AP351" i="14"/>
  <c r="AO351" i="14"/>
  <c r="AM351" i="14"/>
  <c r="AL351" i="14"/>
  <c r="AK351" i="14"/>
  <c r="AJ351" i="14"/>
  <c r="AI351" i="14"/>
  <c r="AH351" i="14"/>
  <c r="AG351" i="14"/>
  <c r="AF351" i="14"/>
  <c r="AE351" i="14"/>
  <c r="T351" i="14"/>
  <c r="AD351" i="14" s="1"/>
  <c r="J351" i="14"/>
  <c r="AN351" i="14" s="1"/>
  <c r="C351" i="14"/>
  <c r="AW350" i="14"/>
  <c r="AV350" i="14"/>
  <c r="AU350" i="14"/>
  <c r="AT350" i="14"/>
  <c r="AS350" i="14"/>
  <c r="AR350" i="14"/>
  <c r="AQ350" i="14"/>
  <c r="AP350" i="14"/>
  <c r="AO350" i="14"/>
  <c r="AM350" i="14"/>
  <c r="AL350" i="14"/>
  <c r="AK350" i="14"/>
  <c r="AJ350" i="14"/>
  <c r="AI350" i="14"/>
  <c r="AH350" i="14"/>
  <c r="AG350" i="14"/>
  <c r="AF350" i="14"/>
  <c r="AE350" i="14"/>
  <c r="AD350" i="14"/>
  <c r="T350" i="14"/>
  <c r="J350" i="14"/>
  <c r="AN350" i="14" s="1"/>
  <c r="C350" i="14"/>
  <c r="AW349" i="14"/>
  <c r="AV349" i="14"/>
  <c r="AU349" i="14"/>
  <c r="AT349" i="14"/>
  <c r="AS349" i="14"/>
  <c r="AR349" i="14"/>
  <c r="AQ349" i="14"/>
  <c r="AP349" i="14"/>
  <c r="AO349" i="14"/>
  <c r="AM349" i="14"/>
  <c r="AL349" i="14"/>
  <c r="AK349" i="14"/>
  <c r="AJ349" i="14"/>
  <c r="AI349" i="14"/>
  <c r="AH349" i="14"/>
  <c r="AG349" i="14"/>
  <c r="AF349" i="14"/>
  <c r="AE349" i="14"/>
  <c r="T349" i="14"/>
  <c r="AD349" i="14" s="1"/>
  <c r="J349" i="14"/>
  <c r="C349" i="14"/>
  <c r="AW348" i="14"/>
  <c r="AV348" i="14"/>
  <c r="AU348" i="14"/>
  <c r="AT348" i="14"/>
  <c r="AS348" i="14"/>
  <c r="AR348" i="14"/>
  <c r="AQ348" i="14"/>
  <c r="AP348" i="14"/>
  <c r="AO348" i="14"/>
  <c r="AN348" i="14"/>
  <c r="AM348" i="14"/>
  <c r="AL348" i="14"/>
  <c r="AK348" i="14"/>
  <c r="AJ348" i="14"/>
  <c r="AI348" i="14"/>
  <c r="AH348" i="14"/>
  <c r="AG348" i="14"/>
  <c r="AF348" i="14"/>
  <c r="AE348" i="14"/>
  <c r="T348" i="14"/>
  <c r="J348" i="14"/>
  <c r="AD348" i="14" s="1"/>
  <c r="C348" i="14"/>
  <c r="AW347" i="14"/>
  <c r="AV347" i="14"/>
  <c r="AU347" i="14"/>
  <c r="AT347" i="14"/>
  <c r="AS347" i="14"/>
  <c r="AR347" i="14"/>
  <c r="AQ347" i="14"/>
  <c r="AP347" i="14"/>
  <c r="AO347" i="14"/>
  <c r="AM347" i="14"/>
  <c r="AL347" i="14"/>
  <c r="AK347" i="14"/>
  <c r="AJ347" i="14"/>
  <c r="AI347" i="14"/>
  <c r="AH347" i="14"/>
  <c r="AG347" i="14"/>
  <c r="AF347" i="14"/>
  <c r="AE347" i="14"/>
  <c r="T347" i="14"/>
  <c r="AD347" i="14" s="1"/>
  <c r="J347" i="14"/>
  <c r="AN347" i="14" s="1"/>
  <c r="C347" i="14"/>
  <c r="AT346" i="14"/>
  <c r="AP346" i="14"/>
  <c r="AL346" i="14"/>
  <c r="AC346" i="14"/>
  <c r="AM346" i="14" s="1"/>
  <c r="AB346" i="14"/>
  <c r="AA346" i="14"/>
  <c r="AK346" i="14" s="1"/>
  <c r="Z346" i="14"/>
  <c r="Y346" i="14"/>
  <c r="AI346" i="14" s="1"/>
  <c r="X346" i="14"/>
  <c r="W346" i="14"/>
  <c r="AG346" i="14" s="1"/>
  <c r="V346" i="14"/>
  <c r="U346" i="14"/>
  <c r="AE346" i="14" s="1"/>
  <c r="S346" i="14"/>
  <c r="AW346" i="14" s="1"/>
  <c r="R346" i="14"/>
  <c r="Q346" i="14"/>
  <c r="AU346" i="14" s="1"/>
  <c r="P346" i="14"/>
  <c r="O346" i="14"/>
  <c r="AS346" i="14" s="1"/>
  <c r="N346" i="14"/>
  <c r="M346" i="14"/>
  <c r="AQ346" i="14" s="1"/>
  <c r="L346" i="14"/>
  <c r="K346" i="14"/>
  <c r="AO346" i="14" s="1"/>
  <c r="J346" i="14"/>
  <c r="I346" i="14"/>
  <c r="H346" i="14"/>
  <c r="G346" i="14"/>
  <c r="F346" i="14"/>
  <c r="F344" i="14" s="1"/>
  <c r="E346" i="14"/>
  <c r="D346" i="14"/>
  <c r="AW345" i="14"/>
  <c r="AO345" i="14"/>
  <c r="AC345" i="14"/>
  <c r="AB345" i="14"/>
  <c r="AL345" i="14" s="1"/>
  <c r="AA345" i="14"/>
  <c r="AA344" i="14" s="1"/>
  <c r="Z345" i="14"/>
  <c r="AJ345" i="14" s="1"/>
  <c r="Y345" i="14"/>
  <c r="X345" i="14"/>
  <c r="AH345" i="14" s="1"/>
  <c r="W345" i="14"/>
  <c r="W344" i="14" s="1"/>
  <c r="V345" i="14"/>
  <c r="AF345" i="14" s="1"/>
  <c r="U345" i="14"/>
  <c r="S345" i="14"/>
  <c r="S344" i="14" s="1"/>
  <c r="R345" i="14"/>
  <c r="AV345" i="14" s="1"/>
  <c r="Q345" i="14"/>
  <c r="P345" i="14"/>
  <c r="AT345" i="14" s="1"/>
  <c r="O345" i="14"/>
  <c r="O344" i="14" s="1"/>
  <c r="N345" i="14"/>
  <c r="AR345" i="14" s="1"/>
  <c r="M345" i="14"/>
  <c r="L345" i="14"/>
  <c r="AP345" i="14" s="1"/>
  <c r="K345" i="14"/>
  <c r="K344" i="14" s="1"/>
  <c r="I345" i="14"/>
  <c r="I344" i="14" s="1"/>
  <c r="H345" i="14"/>
  <c r="G345" i="14"/>
  <c r="G344" i="14" s="1"/>
  <c r="F345" i="14"/>
  <c r="E345" i="14"/>
  <c r="D345" i="14"/>
  <c r="AB344" i="14"/>
  <c r="X344" i="14"/>
  <c r="P344" i="14"/>
  <c r="L344" i="14"/>
  <c r="H344" i="14"/>
  <c r="D344" i="14"/>
  <c r="AL343" i="14"/>
  <c r="AK343" i="14"/>
  <c r="AJ343" i="14"/>
  <c r="AI343" i="14"/>
  <c r="AW342" i="14"/>
  <c r="AV342" i="14"/>
  <c r="AU342" i="14"/>
  <c r="AT342" i="14"/>
  <c r="AS342" i="14"/>
  <c r="AR342" i="14"/>
  <c r="AQ342" i="14"/>
  <c r="AP342" i="14"/>
  <c r="AO342" i="14"/>
  <c r="AM342" i="14"/>
  <c r="AL342" i="14"/>
  <c r="AK342" i="14"/>
  <c r="AJ342" i="14"/>
  <c r="AI342" i="14"/>
  <c r="AH342" i="14"/>
  <c r="AG342" i="14"/>
  <c r="AF342" i="14"/>
  <c r="AE342" i="14"/>
  <c r="T342" i="14"/>
  <c r="AD342" i="14" s="1"/>
  <c r="J342" i="14"/>
  <c r="AN342" i="14" s="1"/>
  <c r="C342" i="14"/>
  <c r="AW341" i="14"/>
  <c r="AV341" i="14"/>
  <c r="AU341" i="14"/>
  <c r="AT341" i="14"/>
  <c r="AS341" i="14"/>
  <c r="AR341" i="14"/>
  <c r="AQ341" i="14"/>
  <c r="AP341" i="14"/>
  <c r="AO341" i="14"/>
  <c r="AM341" i="14"/>
  <c r="AL341" i="14"/>
  <c r="AK341" i="14"/>
  <c r="AJ341" i="14"/>
  <c r="AI341" i="14"/>
  <c r="AH341" i="14"/>
  <c r="AG341" i="14"/>
  <c r="AF341" i="14"/>
  <c r="AE341" i="14"/>
  <c r="AD341" i="14"/>
  <c r="T341" i="14"/>
  <c r="J341" i="14"/>
  <c r="AN341" i="14" s="1"/>
  <c r="C341" i="14"/>
  <c r="AW340" i="14"/>
  <c r="AV340" i="14"/>
  <c r="AU340" i="14"/>
  <c r="AT340" i="14"/>
  <c r="AS340" i="14"/>
  <c r="AR340" i="14"/>
  <c r="AQ340" i="14"/>
  <c r="AP340" i="14"/>
  <c r="AO340" i="14"/>
  <c r="AM340" i="14"/>
  <c r="AL340" i="14"/>
  <c r="AK340" i="14"/>
  <c r="AJ340" i="14"/>
  <c r="AI340" i="14"/>
  <c r="AH340" i="14"/>
  <c r="AG340" i="14"/>
  <c r="AF340" i="14"/>
  <c r="AE340" i="14"/>
  <c r="T340" i="14"/>
  <c r="AD340" i="14" s="1"/>
  <c r="J340" i="14"/>
  <c r="C340" i="14"/>
  <c r="AW339" i="14"/>
  <c r="AV339" i="14"/>
  <c r="AU339" i="14"/>
  <c r="AT339" i="14"/>
  <c r="AS339" i="14"/>
  <c r="AR339" i="14"/>
  <c r="AQ339" i="14"/>
  <c r="AP339" i="14"/>
  <c r="AO339" i="14"/>
  <c r="AN339" i="14"/>
  <c r="AM339" i="14"/>
  <c r="AL339" i="14"/>
  <c r="AK339" i="14"/>
  <c r="AJ339" i="14"/>
  <c r="AI339" i="14"/>
  <c r="AH339" i="14"/>
  <c r="AG339" i="14"/>
  <c r="AF339" i="14"/>
  <c r="AE339" i="14"/>
  <c r="T339" i="14"/>
  <c r="J339" i="14"/>
  <c r="AD339" i="14" s="1"/>
  <c r="C339" i="14"/>
  <c r="AW338" i="14"/>
  <c r="AV338" i="14"/>
  <c r="AU338" i="14"/>
  <c r="AT338" i="14"/>
  <c r="AS338" i="14"/>
  <c r="AR338" i="14"/>
  <c r="AQ338" i="14"/>
  <c r="AP338" i="14"/>
  <c r="AO338" i="14"/>
  <c r="AM338" i="14"/>
  <c r="AL338" i="14"/>
  <c r="AK338" i="14"/>
  <c r="AJ338" i="14"/>
  <c r="AI338" i="14"/>
  <c r="AH338" i="14"/>
  <c r="AG338" i="14"/>
  <c r="AF338" i="14"/>
  <c r="AE338" i="14"/>
  <c r="T338" i="14"/>
  <c r="AD338" i="14" s="1"/>
  <c r="J338" i="14"/>
  <c r="AN338" i="14" s="1"/>
  <c r="C338" i="14"/>
  <c r="AW337" i="14"/>
  <c r="AV337" i="14"/>
  <c r="AU337" i="14"/>
  <c r="AT337" i="14"/>
  <c r="AS337" i="14"/>
  <c r="AR337" i="14"/>
  <c r="AQ337" i="14"/>
  <c r="AP337" i="14"/>
  <c r="AO337" i="14"/>
  <c r="AM337" i="14"/>
  <c r="AL337" i="14"/>
  <c r="AK337" i="14"/>
  <c r="AJ337" i="14"/>
  <c r="AI337" i="14"/>
  <c r="AH337" i="14"/>
  <c r="AG337" i="14"/>
  <c r="AF337" i="14"/>
  <c r="AE337" i="14"/>
  <c r="AD337" i="14"/>
  <c r="T337" i="14"/>
  <c r="J337" i="14"/>
  <c r="AN337" i="14" s="1"/>
  <c r="C337" i="14"/>
  <c r="AW336" i="14"/>
  <c r="AV336" i="14"/>
  <c r="AU336" i="14"/>
  <c r="AT336" i="14"/>
  <c r="AS336" i="14"/>
  <c r="AR336" i="14"/>
  <c r="AQ336" i="14"/>
  <c r="AP336" i="14"/>
  <c r="AO336" i="14"/>
  <c r="AM336" i="14"/>
  <c r="AL336" i="14"/>
  <c r="AK336" i="14"/>
  <c r="AJ336" i="14"/>
  <c r="AI336" i="14"/>
  <c r="AH336" i="14"/>
  <c r="AG336" i="14"/>
  <c r="AF336" i="14"/>
  <c r="AE336" i="14"/>
  <c r="T336" i="14"/>
  <c r="AD336" i="14" s="1"/>
  <c r="J336" i="14"/>
  <c r="C336" i="14"/>
  <c r="AW335" i="14"/>
  <c r="AV335" i="14"/>
  <c r="AU335" i="14"/>
  <c r="AT335" i="14"/>
  <c r="AS335" i="14"/>
  <c r="AR335" i="14"/>
  <c r="AQ335" i="14"/>
  <c r="AP335" i="14"/>
  <c r="AO335" i="14"/>
  <c r="AN335" i="14"/>
  <c r="AM335" i="14"/>
  <c r="AL335" i="14"/>
  <c r="AK335" i="14"/>
  <c r="AJ335" i="14"/>
  <c r="AI335" i="14"/>
  <c r="AH335" i="14"/>
  <c r="AG335" i="14"/>
  <c r="AF335" i="14"/>
  <c r="AE335" i="14"/>
  <c r="T335" i="14"/>
  <c r="J335" i="14"/>
  <c r="AD335" i="14" s="1"/>
  <c r="C335" i="14"/>
  <c r="AW334" i="14"/>
  <c r="AV334" i="14"/>
  <c r="AU334" i="14"/>
  <c r="AT334" i="14"/>
  <c r="AS334" i="14"/>
  <c r="AR334" i="14"/>
  <c r="AQ334" i="14"/>
  <c r="AP334" i="14"/>
  <c r="AO334" i="14"/>
  <c r="AM334" i="14"/>
  <c r="AL334" i="14"/>
  <c r="AK334" i="14"/>
  <c r="AJ334" i="14"/>
  <c r="AI334" i="14"/>
  <c r="AH334" i="14"/>
  <c r="AG334" i="14"/>
  <c r="AF334" i="14"/>
  <c r="AE334" i="14"/>
  <c r="T334" i="14"/>
  <c r="AD334" i="14" s="1"/>
  <c r="J334" i="14"/>
  <c r="AN334" i="14" s="1"/>
  <c r="C334" i="14"/>
  <c r="AW333" i="14"/>
  <c r="AV333" i="14"/>
  <c r="AU333" i="14"/>
  <c r="AT333" i="14"/>
  <c r="AS333" i="14"/>
  <c r="AR333" i="14"/>
  <c r="AQ333" i="14"/>
  <c r="AP333" i="14"/>
  <c r="AO333" i="14"/>
  <c r="AM333" i="14"/>
  <c r="AL333" i="14"/>
  <c r="AK333" i="14"/>
  <c r="AJ333" i="14"/>
  <c r="AI333" i="14"/>
  <c r="AH333" i="14"/>
  <c r="AG333" i="14"/>
  <c r="AF333" i="14"/>
  <c r="AE333" i="14"/>
  <c r="AD333" i="14"/>
  <c r="T333" i="14"/>
  <c r="J333" i="14"/>
  <c r="AN333" i="14" s="1"/>
  <c r="C333" i="14"/>
  <c r="AW332" i="14"/>
  <c r="AV332" i="14"/>
  <c r="AU332" i="14"/>
  <c r="AT332" i="14"/>
  <c r="AS332" i="14"/>
  <c r="AR332" i="14"/>
  <c r="AQ332" i="14"/>
  <c r="AP332" i="14"/>
  <c r="AO332" i="14"/>
  <c r="AM332" i="14"/>
  <c r="AL332" i="14"/>
  <c r="AK332" i="14"/>
  <c r="AJ332" i="14"/>
  <c r="AI332" i="14"/>
  <c r="AH332" i="14"/>
  <c r="AG332" i="14"/>
  <c r="AF332" i="14"/>
  <c r="AE332" i="14"/>
  <c r="T332" i="14"/>
  <c r="AD332" i="14" s="1"/>
  <c r="J332" i="14"/>
  <c r="C332" i="14"/>
  <c r="AW331" i="14"/>
  <c r="AV331" i="14"/>
  <c r="AU331" i="14"/>
  <c r="AT331" i="14"/>
  <c r="AS331" i="14"/>
  <c r="AR331" i="14"/>
  <c r="AQ331" i="14"/>
  <c r="AP331" i="14"/>
  <c r="AO331" i="14"/>
  <c r="AN331" i="14"/>
  <c r="AM331" i="14"/>
  <c r="AL331" i="14"/>
  <c r="AK331" i="14"/>
  <c r="AJ331" i="14"/>
  <c r="AI331" i="14"/>
  <c r="AH331" i="14"/>
  <c r="AG331" i="14"/>
  <c r="AF331" i="14"/>
  <c r="AE331" i="14"/>
  <c r="T331" i="14"/>
  <c r="J331" i="14"/>
  <c r="AD331" i="14" s="1"/>
  <c r="C331" i="14"/>
  <c r="AW330" i="14"/>
  <c r="AV330" i="14"/>
  <c r="AU330" i="14"/>
  <c r="AT330" i="14"/>
  <c r="AS330" i="14"/>
  <c r="AR330" i="14"/>
  <c r="AQ330" i="14"/>
  <c r="AP330" i="14"/>
  <c r="AO330" i="14"/>
  <c r="AM330" i="14"/>
  <c r="AL330" i="14"/>
  <c r="AK330" i="14"/>
  <c r="AJ330" i="14"/>
  <c r="AI330" i="14"/>
  <c r="AH330" i="14"/>
  <c r="AG330" i="14"/>
  <c r="AF330" i="14"/>
  <c r="AE330" i="14"/>
  <c r="T330" i="14"/>
  <c r="AD330" i="14" s="1"/>
  <c r="J330" i="14"/>
  <c r="AN330" i="14" s="1"/>
  <c r="C330" i="14"/>
  <c r="AW329" i="14"/>
  <c r="AV329" i="14"/>
  <c r="AU329" i="14"/>
  <c r="AT329" i="14"/>
  <c r="AS329" i="14"/>
  <c r="AR329" i="14"/>
  <c r="AQ329" i="14"/>
  <c r="AP329" i="14"/>
  <c r="AO329" i="14"/>
  <c r="AM329" i="14"/>
  <c r="AL329" i="14"/>
  <c r="AK329" i="14"/>
  <c r="AJ329" i="14"/>
  <c r="AI329" i="14"/>
  <c r="AH329" i="14"/>
  <c r="AG329" i="14"/>
  <c r="AF329" i="14"/>
  <c r="AE329" i="14"/>
  <c r="AD329" i="14"/>
  <c r="T329" i="14"/>
  <c r="J329" i="14"/>
  <c r="AN329" i="14" s="1"/>
  <c r="C329" i="14"/>
  <c r="AW328" i="14"/>
  <c r="AV328" i="14"/>
  <c r="AU328" i="14"/>
  <c r="AT328" i="14"/>
  <c r="AS328" i="14"/>
  <c r="AR328" i="14"/>
  <c r="AQ328" i="14"/>
  <c r="AP328" i="14"/>
  <c r="AO328" i="14"/>
  <c r="AM328" i="14"/>
  <c r="AL328" i="14"/>
  <c r="AK328" i="14"/>
  <c r="AJ328" i="14"/>
  <c r="AI328" i="14"/>
  <c r="AH328" i="14"/>
  <c r="AG328" i="14"/>
  <c r="AF328" i="14"/>
  <c r="AE328" i="14"/>
  <c r="T328" i="14"/>
  <c r="AD328" i="14" s="1"/>
  <c r="J328" i="14"/>
  <c r="C328" i="14"/>
  <c r="AW327" i="14"/>
  <c r="AV327" i="14"/>
  <c r="AU327" i="14"/>
  <c r="AT327" i="14"/>
  <c r="AS327" i="14"/>
  <c r="AR327" i="14"/>
  <c r="AQ327" i="14"/>
  <c r="AP327" i="14"/>
  <c r="AO327" i="14"/>
  <c r="AN327" i="14"/>
  <c r="AM327" i="14"/>
  <c r="AL327" i="14"/>
  <c r="AK327" i="14"/>
  <c r="AJ327" i="14"/>
  <c r="AI327" i="14"/>
  <c r="AH327" i="14"/>
  <c r="AG327" i="14"/>
  <c r="AF327" i="14"/>
  <c r="AE327" i="14"/>
  <c r="T327" i="14"/>
  <c r="J327" i="14"/>
  <c r="AD327" i="14" s="1"/>
  <c r="C327" i="14"/>
  <c r="AW326" i="14"/>
  <c r="AV326" i="14"/>
  <c r="AU326" i="14"/>
  <c r="AT326" i="14"/>
  <c r="AS326" i="14"/>
  <c r="AR326" i="14"/>
  <c r="AQ326" i="14"/>
  <c r="AP326" i="14"/>
  <c r="AO326" i="14"/>
  <c r="AM326" i="14"/>
  <c r="AL326" i="14"/>
  <c r="AK326" i="14"/>
  <c r="AJ326" i="14"/>
  <c r="AI326" i="14"/>
  <c r="AH326" i="14"/>
  <c r="AG326" i="14"/>
  <c r="AF326" i="14"/>
  <c r="AE326" i="14"/>
  <c r="T326" i="14"/>
  <c r="AD326" i="14" s="1"/>
  <c r="J326" i="14"/>
  <c r="AN326" i="14" s="1"/>
  <c r="C326" i="14"/>
  <c r="AW325" i="14"/>
  <c r="AV325" i="14"/>
  <c r="AU325" i="14"/>
  <c r="AT325" i="14"/>
  <c r="AS325" i="14"/>
  <c r="AR325" i="14"/>
  <c r="AQ325" i="14"/>
  <c r="AP325" i="14"/>
  <c r="AO325" i="14"/>
  <c r="AM325" i="14"/>
  <c r="AL325" i="14"/>
  <c r="AK325" i="14"/>
  <c r="AJ325" i="14"/>
  <c r="AI325" i="14"/>
  <c r="AH325" i="14"/>
  <c r="AG325" i="14"/>
  <c r="AF325" i="14"/>
  <c r="AE325" i="14"/>
  <c r="AD325" i="14"/>
  <c r="T325" i="14"/>
  <c r="J325" i="14"/>
  <c r="AN325" i="14" s="1"/>
  <c r="C325" i="14"/>
  <c r="AW324" i="14"/>
  <c r="AV324" i="14"/>
  <c r="AU324" i="14"/>
  <c r="AT324" i="14"/>
  <c r="AS324" i="14"/>
  <c r="AR324" i="14"/>
  <c r="AQ324" i="14"/>
  <c r="AP324" i="14"/>
  <c r="AO324" i="14"/>
  <c r="AM324" i="14"/>
  <c r="AL324" i="14"/>
  <c r="AK324" i="14"/>
  <c r="AJ324" i="14"/>
  <c r="AI324" i="14"/>
  <c r="AH324" i="14"/>
  <c r="AG324" i="14"/>
  <c r="AF324" i="14"/>
  <c r="AE324" i="14"/>
  <c r="T324" i="14"/>
  <c r="AD324" i="14" s="1"/>
  <c r="J324" i="14"/>
  <c r="C324" i="14"/>
  <c r="AW323" i="14"/>
  <c r="AV323" i="14"/>
  <c r="AU323" i="14"/>
  <c r="AT323" i="14"/>
  <c r="AS323" i="14"/>
  <c r="AR323" i="14"/>
  <c r="AQ323" i="14"/>
  <c r="AP323" i="14"/>
  <c r="AO323" i="14"/>
  <c r="AN323" i="14"/>
  <c r="AM323" i="14"/>
  <c r="AL323" i="14"/>
  <c r="AK323" i="14"/>
  <c r="AJ323" i="14"/>
  <c r="AI323" i="14"/>
  <c r="AH323" i="14"/>
  <c r="AG323" i="14"/>
  <c r="AF323" i="14"/>
  <c r="AE323" i="14"/>
  <c r="T323" i="14"/>
  <c r="J323" i="14"/>
  <c r="AD323" i="14" s="1"/>
  <c r="C323" i="14"/>
  <c r="AW322" i="14"/>
  <c r="AV322" i="14"/>
  <c r="AU322" i="14"/>
  <c r="AT322" i="14"/>
  <c r="AS322" i="14"/>
  <c r="AR322" i="14"/>
  <c r="AQ322" i="14"/>
  <c r="AP322" i="14"/>
  <c r="AO322" i="14"/>
  <c r="AM322" i="14"/>
  <c r="AL322" i="14"/>
  <c r="AK322" i="14"/>
  <c r="AJ322" i="14"/>
  <c r="AI322" i="14"/>
  <c r="AH322" i="14"/>
  <c r="AG322" i="14"/>
  <c r="AF322" i="14"/>
  <c r="AE322" i="14"/>
  <c r="T322" i="14"/>
  <c r="AD322" i="14" s="1"/>
  <c r="J322" i="14"/>
  <c r="AN322" i="14" s="1"/>
  <c r="C322" i="14"/>
  <c r="AW321" i="14"/>
  <c r="AV321" i="14"/>
  <c r="AU321" i="14"/>
  <c r="AT321" i="14"/>
  <c r="AS321" i="14"/>
  <c r="AR321" i="14"/>
  <c r="AQ321" i="14"/>
  <c r="AP321" i="14"/>
  <c r="AO321" i="14"/>
  <c r="AM321" i="14"/>
  <c r="AL321" i="14"/>
  <c r="AK321" i="14"/>
  <c r="AJ321" i="14"/>
  <c r="AI321" i="14"/>
  <c r="AH321" i="14"/>
  <c r="AG321" i="14"/>
  <c r="AF321" i="14"/>
  <c r="AE321" i="14"/>
  <c r="AD321" i="14"/>
  <c r="T321" i="14"/>
  <c r="J321" i="14"/>
  <c r="AN321" i="14" s="1"/>
  <c r="C321" i="14"/>
  <c r="AW320" i="14"/>
  <c r="AV320" i="14"/>
  <c r="AU320" i="14"/>
  <c r="AT320" i="14"/>
  <c r="AS320" i="14"/>
  <c r="AR320" i="14"/>
  <c r="AQ320" i="14"/>
  <c r="AP320" i="14"/>
  <c r="AO320" i="14"/>
  <c r="AM320" i="14"/>
  <c r="AL320" i="14"/>
  <c r="AK320" i="14"/>
  <c r="AJ320" i="14"/>
  <c r="AI320" i="14"/>
  <c r="AH320" i="14"/>
  <c r="AG320" i="14"/>
  <c r="AF320" i="14"/>
  <c r="AE320" i="14"/>
  <c r="T320" i="14"/>
  <c r="AD320" i="14" s="1"/>
  <c r="J320" i="14"/>
  <c r="C320" i="14"/>
  <c r="AV319" i="14"/>
  <c r="AR319" i="14"/>
  <c r="AJ319" i="14"/>
  <c r="AC319" i="14"/>
  <c r="AM319" i="14" s="1"/>
  <c r="AB319" i="14"/>
  <c r="AA319" i="14"/>
  <c r="AK319" i="14" s="1"/>
  <c r="Z319" i="14"/>
  <c r="Y319" i="14"/>
  <c r="AI319" i="14" s="1"/>
  <c r="X319" i="14"/>
  <c r="W319" i="14"/>
  <c r="AG319" i="14" s="1"/>
  <c r="V319" i="14"/>
  <c r="U319" i="14"/>
  <c r="AE319" i="14" s="1"/>
  <c r="T319" i="14"/>
  <c r="S319" i="14"/>
  <c r="AW319" i="14" s="1"/>
  <c r="R319" i="14"/>
  <c r="Q319" i="14"/>
  <c r="AU319" i="14" s="1"/>
  <c r="P319" i="14"/>
  <c r="O319" i="14"/>
  <c r="AS319" i="14" s="1"/>
  <c r="N319" i="14"/>
  <c r="M319" i="14"/>
  <c r="AQ319" i="14" s="1"/>
  <c r="L319" i="14"/>
  <c r="K319" i="14"/>
  <c r="AO319" i="14" s="1"/>
  <c r="I319" i="14"/>
  <c r="H319" i="14"/>
  <c r="H317" i="14" s="1"/>
  <c r="G319" i="14"/>
  <c r="F319" i="14"/>
  <c r="E319" i="14"/>
  <c r="D319" i="14"/>
  <c r="AQ318" i="14"/>
  <c r="AI318" i="14"/>
  <c r="AE318" i="14"/>
  <c r="AC318" i="14"/>
  <c r="AC317" i="14" s="1"/>
  <c r="AB318" i="14"/>
  <c r="AL318" i="14" s="1"/>
  <c r="AA318" i="14"/>
  <c r="AU318" i="14" s="1"/>
  <c r="Z318" i="14"/>
  <c r="AJ318" i="14" s="1"/>
  <c r="Y318" i="14"/>
  <c r="Y317" i="14" s="1"/>
  <c r="X318" i="14"/>
  <c r="AH318" i="14" s="1"/>
  <c r="W318" i="14"/>
  <c r="V318" i="14"/>
  <c r="AF318" i="14" s="1"/>
  <c r="U318" i="14"/>
  <c r="U317" i="14" s="1"/>
  <c r="S318" i="14"/>
  <c r="R318" i="14"/>
  <c r="AV318" i="14" s="1"/>
  <c r="Q318" i="14"/>
  <c r="Q317" i="14" s="1"/>
  <c r="P318" i="14"/>
  <c r="AT318" i="14" s="1"/>
  <c r="O318" i="14"/>
  <c r="N318" i="14"/>
  <c r="AR318" i="14" s="1"/>
  <c r="M318" i="14"/>
  <c r="M317" i="14" s="1"/>
  <c r="L318" i="14"/>
  <c r="AP318" i="14" s="1"/>
  <c r="K318" i="14"/>
  <c r="I318" i="14"/>
  <c r="I317" i="14" s="1"/>
  <c r="H318" i="14"/>
  <c r="G318" i="14"/>
  <c r="G317" i="14" s="1"/>
  <c r="F318" i="14"/>
  <c r="E318" i="14"/>
  <c r="E317" i="14" s="1"/>
  <c r="D318" i="14"/>
  <c r="C318" i="14"/>
  <c r="Z317" i="14"/>
  <c r="V317" i="14"/>
  <c r="R317" i="14"/>
  <c r="N317" i="14"/>
  <c r="AR317" i="14" s="1"/>
  <c r="F317" i="14"/>
  <c r="AL316" i="14"/>
  <c r="AK316" i="14"/>
  <c r="AJ316" i="14"/>
  <c r="AI316" i="14"/>
  <c r="AW315" i="14"/>
  <c r="AV315" i="14"/>
  <c r="AU315" i="14"/>
  <c r="AT315" i="14"/>
  <c r="AS315" i="14"/>
  <c r="AR315" i="14"/>
  <c r="AQ315" i="14"/>
  <c r="AP315" i="14"/>
  <c r="AO315" i="14"/>
  <c r="AM315" i="14"/>
  <c r="AL315" i="14"/>
  <c r="AK315" i="14"/>
  <c r="AJ315" i="14"/>
  <c r="AI315" i="14"/>
  <c r="AH315" i="14"/>
  <c r="AG315" i="14"/>
  <c r="AF315" i="14"/>
  <c r="AE315" i="14"/>
  <c r="T315" i="14"/>
  <c r="AD315" i="14" s="1"/>
  <c r="J315" i="14"/>
  <c r="C315" i="14"/>
  <c r="AW314" i="14"/>
  <c r="AV314" i="14"/>
  <c r="AU314" i="14"/>
  <c r="AT314" i="14"/>
  <c r="AS314" i="14"/>
  <c r="AR314" i="14"/>
  <c r="AQ314" i="14"/>
  <c r="AP314" i="14"/>
  <c r="AO314" i="14"/>
  <c r="AN314" i="14"/>
  <c r="AM314" i="14"/>
  <c r="AL314" i="14"/>
  <c r="AK314" i="14"/>
  <c r="AJ314" i="14"/>
  <c r="AI314" i="14"/>
  <c r="AH314" i="14"/>
  <c r="AG314" i="14"/>
  <c r="AF314" i="14"/>
  <c r="AE314" i="14"/>
  <c r="T314" i="14"/>
  <c r="J314" i="14"/>
  <c r="AD314" i="14" s="1"/>
  <c r="C314" i="14"/>
  <c r="AW313" i="14"/>
  <c r="AV313" i="14"/>
  <c r="AU313" i="14"/>
  <c r="AT313" i="14"/>
  <c r="AS313" i="14"/>
  <c r="AR313" i="14"/>
  <c r="AQ313" i="14"/>
  <c r="AP313" i="14"/>
  <c r="AO313" i="14"/>
  <c r="AM313" i="14"/>
  <c r="AL313" i="14"/>
  <c r="AK313" i="14"/>
  <c r="AJ313" i="14"/>
  <c r="AI313" i="14"/>
  <c r="AH313" i="14"/>
  <c r="AG313" i="14"/>
  <c r="AF313" i="14"/>
  <c r="AE313" i="14"/>
  <c r="T313" i="14"/>
  <c r="AD313" i="14" s="1"/>
  <c r="J313" i="14"/>
  <c r="AN313" i="14" s="1"/>
  <c r="C313" i="14"/>
  <c r="AW312" i="14"/>
  <c r="AV312" i="14"/>
  <c r="AU312" i="14"/>
  <c r="AT312" i="14"/>
  <c r="AS312" i="14"/>
  <c r="AR312" i="14"/>
  <c r="AQ312" i="14"/>
  <c r="AP312" i="14"/>
  <c r="AO312" i="14"/>
  <c r="AM312" i="14"/>
  <c r="AL312" i="14"/>
  <c r="AK312" i="14"/>
  <c r="AJ312" i="14"/>
  <c r="AI312" i="14"/>
  <c r="AH312" i="14"/>
  <c r="AG312" i="14"/>
  <c r="AF312" i="14"/>
  <c r="AE312" i="14"/>
  <c r="AD312" i="14"/>
  <c r="T312" i="14"/>
  <c r="J312" i="14"/>
  <c r="AN312" i="14" s="1"/>
  <c r="C312" i="14"/>
  <c r="AW311" i="14"/>
  <c r="AV311" i="14"/>
  <c r="AU311" i="14"/>
  <c r="AT311" i="14"/>
  <c r="AS311" i="14"/>
  <c r="AR311" i="14"/>
  <c r="AQ311" i="14"/>
  <c r="AP311" i="14"/>
  <c r="AO311" i="14"/>
  <c r="AM311" i="14"/>
  <c r="AL311" i="14"/>
  <c r="AK311" i="14"/>
  <c r="AJ311" i="14"/>
  <c r="AI311" i="14"/>
  <c r="AH311" i="14"/>
  <c r="AG311" i="14"/>
  <c r="AF311" i="14"/>
  <c r="AE311" i="14"/>
  <c r="T311" i="14"/>
  <c r="AD311" i="14" s="1"/>
  <c r="J311" i="14"/>
  <c r="C311" i="14"/>
  <c r="AW310" i="14"/>
  <c r="AV310" i="14"/>
  <c r="AU310" i="14"/>
  <c r="AT310" i="14"/>
  <c r="AS310" i="14"/>
  <c r="AR310" i="14"/>
  <c r="AQ310" i="14"/>
  <c r="AP310" i="14"/>
  <c r="AO310" i="14"/>
  <c r="AN310" i="14"/>
  <c r="AM310" i="14"/>
  <c r="AL310" i="14"/>
  <c r="AK310" i="14"/>
  <c r="AJ310" i="14"/>
  <c r="AI310" i="14"/>
  <c r="AH310" i="14"/>
  <c r="AG310" i="14"/>
  <c r="AF310" i="14"/>
  <c r="AE310" i="14"/>
  <c r="T310" i="14"/>
  <c r="J310" i="14"/>
  <c r="AD310" i="14" s="1"/>
  <c r="C310" i="14"/>
  <c r="AW309" i="14"/>
  <c r="AV309" i="14"/>
  <c r="AU309" i="14"/>
  <c r="AT309" i="14"/>
  <c r="AS309" i="14"/>
  <c r="AR309" i="14"/>
  <c r="AQ309" i="14"/>
  <c r="AP309" i="14"/>
  <c r="AO309" i="14"/>
  <c r="AM309" i="14"/>
  <c r="AL309" i="14"/>
  <c r="AK309" i="14"/>
  <c r="AJ309" i="14"/>
  <c r="AI309" i="14"/>
  <c r="AH309" i="14"/>
  <c r="AG309" i="14"/>
  <c r="AF309" i="14"/>
  <c r="AE309" i="14"/>
  <c r="T309" i="14"/>
  <c r="AD309" i="14" s="1"/>
  <c r="J309" i="14"/>
  <c r="AN309" i="14" s="1"/>
  <c r="C309" i="14"/>
  <c r="AW308" i="14"/>
  <c r="AV308" i="14"/>
  <c r="AU308" i="14"/>
  <c r="AT308" i="14"/>
  <c r="AS308" i="14"/>
  <c r="AR308" i="14"/>
  <c r="AQ308" i="14"/>
  <c r="AP308" i="14"/>
  <c r="AO308" i="14"/>
  <c r="AM308" i="14"/>
  <c r="AL308" i="14"/>
  <c r="AK308" i="14"/>
  <c r="AJ308" i="14"/>
  <c r="AI308" i="14"/>
  <c r="AH308" i="14"/>
  <c r="AG308" i="14"/>
  <c r="AF308" i="14"/>
  <c r="AE308" i="14"/>
  <c r="AD308" i="14"/>
  <c r="T308" i="14"/>
  <c r="J308" i="14"/>
  <c r="AN308" i="14" s="1"/>
  <c r="C308" i="14"/>
  <c r="AW307" i="14"/>
  <c r="AV307" i="14"/>
  <c r="AU307" i="14"/>
  <c r="AT307" i="14"/>
  <c r="AS307" i="14"/>
  <c r="AR307" i="14"/>
  <c r="AQ307" i="14"/>
  <c r="AP307" i="14"/>
  <c r="AO307" i="14"/>
  <c r="AM307" i="14"/>
  <c r="AL307" i="14"/>
  <c r="AK307" i="14"/>
  <c r="AJ307" i="14"/>
  <c r="AI307" i="14"/>
  <c r="AH307" i="14"/>
  <c r="AG307" i="14"/>
  <c r="AF307" i="14"/>
  <c r="AE307" i="14"/>
  <c r="T307" i="14"/>
  <c r="AD307" i="14" s="1"/>
  <c r="J307" i="14"/>
  <c r="C307" i="14"/>
  <c r="AW306" i="14"/>
  <c r="AV306" i="14"/>
  <c r="AU306" i="14"/>
  <c r="AT306" i="14"/>
  <c r="AS306" i="14"/>
  <c r="AR306" i="14"/>
  <c r="AQ306" i="14"/>
  <c r="AP306" i="14"/>
  <c r="AO306" i="14"/>
  <c r="AN306" i="14"/>
  <c r="AM306" i="14"/>
  <c r="AL306" i="14"/>
  <c r="AK306" i="14"/>
  <c r="AJ306" i="14"/>
  <c r="AI306" i="14"/>
  <c r="AH306" i="14"/>
  <c r="AG306" i="14"/>
  <c r="AF306" i="14"/>
  <c r="AE306" i="14"/>
  <c r="T306" i="14"/>
  <c r="J306" i="14"/>
  <c r="AD306" i="14" s="1"/>
  <c r="C306" i="14"/>
  <c r="AW305" i="14"/>
  <c r="AV305" i="14"/>
  <c r="AU305" i="14"/>
  <c r="AT305" i="14"/>
  <c r="AS305" i="14"/>
  <c r="AR305" i="14"/>
  <c r="AQ305" i="14"/>
  <c r="AP305" i="14"/>
  <c r="AO305" i="14"/>
  <c r="AM305" i="14"/>
  <c r="AL305" i="14"/>
  <c r="AK305" i="14"/>
  <c r="AJ305" i="14"/>
  <c r="AI305" i="14"/>
  <c r="AH305" i="14"/>
  <c r="AG305" i="14"/>
  <c r="AF305" i="14"/>
  <c r="AE305" i="14"/>
  <c r="T305" i="14"/>
  <c r="AD305" i="14" s="1"/>
  <c r="J305" i="14"/>
  <c r="AN305" i="14" s="1"/>
  <c r="C305" i="14"/>
  <c r="AW304" i="14"/>
  <c r="AV304" i="14"/>
  <c r="AU304" i="14"/>
  <c r="AT304" i="14"/>
  <c r="AS304" i="14"/>
  <c r="AR304" i="14"/>
  <c r="AQ304" i="14"/>
  <c r="AP304" i="14"/>
  <c r="AO304" i="14"/>
  <c r="AM304" i="14"/>
  <c r="AL304" i="14"/>
  <c r="AK304" i="14"/>
  <c r="AJ304" i="14"/>
  <c r="AI304" i="14"/>
  <c r="AH304" i="14"/>
  <c r="AG304" i="14"/>
  <c r="AF304" i="14"/>
  <c r="AE304" i="14"/>
  <c r="AD304" i="14"/>
  <c r="T304" i="14"/>
  <c r="J304" i="14"/>
  <c r="AN304" i="14" s="1"/>
  <c r="C304" i="14"/>
  <c r="AW303" i="14"/>
  <c r="AV303" i="14"/>
  <c r="AU303" i="14"/>
  <c r="AT303" i="14"/>
  <c r="AS303" i="14"/>
  <c r="AR303" i="14"/>
  <c r="AQ303" i="14"/>
  <c r="AP303" i="14"/>
  <c r="AO303" i="14"/>
  <c r="AM303" i="14"/>
  <c r="AL303" i="14"/>
  <c r="AK303" i="14"/>
  <c r="AJ303" i="14"/>
  <c r="AI303" i="14"/>
  <c r="AH303" i="14"/>
  <c r="AG303" i="14"/>
  <c r="AF303" i="14"/>
  <c r="AE303" i="14"/>
  <c r="T303" i="14"/>
  <c r="AD303" i="14" s="1"/>
  <c r="J303" i="14"/>
  <c r="C303" i="14"/>
  <c r="AW302" i="14"/>
  <c r="AV302" i="14"/>
  <c r="AU302" i="14"/>
  <c r="AT302" i="14"/>
  <c r="AS302" i="14"/>
  <c r="AR302" i="14"/>
  <c r="AQ302" i="14"/>
  <c r="AP302" i="14"/>
  <c r="AO302" i="14"/>
  <c r="AN302" i="14"/>
  <c r="AM302" i="14"/>
  <c r="AL302" i="14"/>
  <c r="AK302" i="14"/>
  <c r="AJ302" i="14"/>
  <c r="AI302" i="14"/>
  <c r="AH302" i="14"/>
  <c r="AG302" i="14"/>
  <c r="AF302" i="14"/>
  <c r="AE302" i="14"/>
  <c r="T302" i="14"/>
  <c r="J302" i="14"/>
  <c r="AD302" i="14" s="1"/>
  <c r="C302" i="14"/>
  <c r="AW301" i="14"/>
  <c r="AV301" i="14"/>
  <c r="AU301" i="14"/>
  <c r="AT301" i="14"/>
  <c r="AS301" i="14"/>
  <c r="AR301" i="14"/>
  <c r="AQ301" i="14"/>
  <c r="AP301" i="14"/>
  <c r="AO301" i="14"/>
  <c r="AM301" i="14"/>
  <c r="AL301" i="14"/>
  <c r="AK301" i="14"/>
  <c r="AJ301" i="14"/>
  <c r="AI301" i="14"/>
  <c r="AH301" i="14"/>
  <c r="AG301" i="14"/>
  <c r="AF301" i="14"/>
  <c r="AE301" i="14"/>
  <c r="T301" i="14"/>
  <c r="AD301" i="14" s="1"/>
  <c r="J301" i="14"/>
  <c r="AN301" i="14" s="1"/>
  <c r="C301" i="14"/>
  <c r="AW300" i="14"/>
  <c r="AV300" i="14"/>
  <c r="AU300" i="14"/>
  <c r="AT300" i="14"/>
  <c r="AS300" i="14"/>
  <c r="AR300" i="14"/>
  <c r="AQ300" i="14"/>
  <c r="AP300" i="14"/>
  <c r="AO300" i="14"/>
  <c r="AM300" i="14"/>
  <c r="AL300" i="14"/>
  <c r="AK300" i="14"/>
  <c r="AJ300" i="14"/>
  <c r="AI300" i="14"/>
  <c r="AH300" i="14"/>
  <c r="AG300" i="14"/>
  <c r="AF300" i="14"/>
  <c r="AE300" i="14"/>
  <c r="AD300" i="14"/>
  <c r="T300" i="14"/>
  <c r="J300" i="14"/>
  <c r="AN300" i="14" s="1"/>
  <c r="C300" i="14"/>
  <c r="AW299" i="14"/>
  <c r="AV299" i="14"/>
  <c r="AU299" i="14"/>
  <c r="AT299" i="14"/>
  <c r="AS299" i="14"/>
  <c r="AR299" i="14"/>
  <c r="AQ299" i="14"/>
  <c r="AP299" i="14"/>
  <c r="AO299" i="14"/>
  <c r="AM299" i="14"/>
  <c r="AL299" i="14"/>
  <c r="AK299" i="14"/>
  <c r="AJ299" i="14"/>
  <c r="AI299" i="14"/>
  <c r="AH299" i="14"/>
  <c r="AG299" i="14"/>
  <c r="AF299" i="14"/>
  <c r="AE299" i="14"/>
  <c r="T299" i="14"/>
  <c r="AD299" i="14" s="1"/>
  <c r="J299" i="14"/>
  <c r="C299" i="14"/>
  <c r="AW298" i="14"/>
  <c r="AV298" i="14"/>
  <c r="AU298" i="14"/>
  <c r="AT298" i="14"/>
  <c r="AS298" i="14"/>
  <c r="AR298" i="14"/>
  <c r="AQ298" i="14"/>
  <c r="AP298" i="14"/>
  <c r="AO298" i="14"/>
  <c r="AN298" i="14"/>
  <c r="AM298" i="14"/>
  <c r="AL298" i="14"/>
  <c r="AK298" i="14"/>
  <c r="AJ298" i="14"/>
  <c r="AI298" i="14"/>
  <c r="AH298" i="14"/>
  <c r="AG298" i="14"/>
  <c r="AF298" i="14"/>
  <c r="AE298" i="14"/>
  <c r="T298" i="14"/>
  <c r="J298" i="14"/>
  <c r="AD298" i="14" s="1"/>
  <c r="C298" i="14"/>
  <c r="AW297" i="14"/>
  <c r="AV297" i="14"/>
  <c r="AU297" i="14"/>
  <c r="AT297" i="14"/>
  <c r="AS297" i="14"/>
  <c r="AR297" i="14"/>
  <c r="AQ297" i="14"/>
  <c r="AP297" i="14"/>
  <c r="AO297" i="14"/>
  <c r="AM297" i="14"/>
  <c r="AL297" i="14"/>
  <c r="AK297" i="14"/>
  <c r="AJ297" i="14"/>
  <c r="AI297" i="14"/>
  <c r="AH297" i="14"/>
  <c r="AG297" i="14"/>
  <c r="AF297" i="14"/>
  <c r="AE297" i="14"/>
  <c r="T297" i="14"/>
  <c r="AD297" i="14" s="1"/>
  <c r="J297" i="14"/>
  <c r="AN297" i="14" s="1"/>
  <c r="C297" i="14"/>
  <c r="AW296" i="14"/>
  <c r="AV296" i="14"/>
  <c r="AU296" i="14"/>
  <c r="AT296" i="14"/>
  <c r="AS296" i="14"/>
  <c r="AR296" i="14"/>
  <c r="AQ296" i="14"/>
  <c r="AP296" i="14"/>
  <c r="AO296" i="14"/>
  <c r="AM296" i="14"/>
  <c r="AL296" i="14"/>
  <c r="AK296" i="14"/>
  <c r="AJ296" i="14"/>
  <c r="AI296" i="14"/>
  <c r="AH296" i="14"/>
  <c r="AG296" i="14"/>
  <c r="AF296" i="14"/>
  <c r="AE296" i="14"/>
  <c r="AD296" i="14"/>
  <c r="T296" i="14"/>
  <c r="J296" i="14"/>
  <c r="AN296" i="14" s="1"/>
  <c r="C296" i="14"/>
  <c r="AW295" i="14"/>
  <c r="AV295" i="14"/>
  <c r="AU295" i="14"/>
  <c r="AT295" i="14"/>
  <c r="AS295" i="14"/>
  <c r="AR295" i="14"/>
  <c r="AQ295" i="14"/>
  <c r="AP295" i="14"/>
  <c r="AO295" i="14"/>
  <c r="AM295" i="14"/>
  <c r="AL295" i="14"/>
  <c r="AK295" i="14"/>
  <c r="AJ295" i="14"/>
  <c r="AI295" i="14"/>
  <c r="AH295" i="14"/>
  <c r="AG295" i="14"/>
  <c r="AF295" i="14"/>
  <c r="AE295" i="14"/>
  <c r="T295" i="14"/>
  <c r="AD295" i="14" s="1"/>
  <c r="J295" i="14"/>
  <c r="C295" i="14"/>
  <c r="AW294" i="14"/>
  <c r="AV294" i="14"/>
  <c r="AU294" i="14"/>
  <c r="AT294" i="14"/>
  <c r="AS294" i="14"/>
  <c r="AR294" i="14"/>
  <c r="AQ294" i="14"/>
  <c r="AP294" i="14"/>
  <c r="AO294" i="14"/>
  <c r="AN294" i="14"/>
  <c r="AM294" i="14"/>
  <c r="AL294" i="14"/>
  <c r="AK294" i="14"/>
  <c r="AJ294" i="14"/>
  <c r="AI294" i="14"/>
  <c r="AH294" i="14"/>
  <c r="AG294" i="14"/>
  <c r="AF294" i="14"/>
  <c r="AE294" i="14"/>
  <c r="T294" i="14"/>
  <c r="J294" i="14"/>
  <c r="AD294" i="14" s="1"/>
  <c r="C294" i="14"/>
  <c r="AW293" i="14"/>
  <c r="AV293" i="14"/>
  <c r="AU293" i="14"/>
  <c r="AT293" i="14"/>
  <c r="AS293" i="14"/>
  <c r="AR293" i="14"/>
  <c r="AQ293" i="14"/>
  <c r="AP293" i="14"/>
  <c r="AO293" i="14"/>
  <c r="AM293" i="14"/>
  <c r="AL293" i="14"/>
  <c r="AK293" i="14"/>
  <c r="AJ293" i="14"/>
  <c r="AI293" i="14"/>
  <c r="AH293" i="14"/>
  <c r="AG293" i="14"/>
  <c r="AF293" i="14"/>
  <c r="AE293" i="14"/>
  <c r="T293" i="14"/>
  <c r="AD293" i="14" s="1"/>
  <c r="J293" i="14"/>
  <c r="AN293" i="14" s="1"/>
  <c r="C293" i="14"/>
  <c r="AW292" i="14"/>
  <c r="AV292" i="14"/>
  <c r="AU292" i="14"/>
  <c r="AT292" i="14"/>
  <c r="AS292" i="14"/>
  <c r="AR292" i="14"/>
  <c r="AQ292" i="14"/>
  <c r="AP292" i="14"/>
  <c r="AO292" i="14"/>
  <c r="AM292" i="14"/>
  <c r="AL292" i="14"/>
  <c r="AK292" i="14"/>
  <c r="AJ292" i="14"/>
  <c r="AI292" i="14"/>
  <c r="AH292" i="14"/>
  <c r="AG292" i="14"/>
  <c r="AF292" i="14"/>
  <c r="AE292" i="14"/>
  <c r="AD292" i="14"/>
  <c r="T292" i="14"/>
  <c r="J292" i="14"/>
  <c r="AN292" i="14" s="1"/>
  <c r="C292" i="14"/>
  <c r="AW291" i="14"/>
  <c r="AV291" i="14"/>
  <c r="AU291" i="14"/>
  <c r="AT291" i="14"/>
  <c r="AS291" i="14"/>
  <c r="AR291" i="14"/>
  <c r="AQ291" i="14"/>
  <c r="AP291" i="14"/>
  <c r="AO291" i="14"/>
  <c r="AM291" i="14"/>
  <c r="AL291" i="14"/>
  <c r="AK291" i="14"/>
  <c r="AJ291" i="14"/>
  <c r="AI291" i="14"/>
  <c r="AH291" i="14"/>
  <c r="AG291" i="14"/>
  <c r="AF291" i="14"/>
  <c r="AE291" i="14"/>
  <c r="T291" i="14"/>
  <c r="AD291" i="14" s="1"/>
  <c r="J291" i="14"/>
  <c r="C291" i="14"/>
  <c r="AW290" i="14"/>
  <c r="AV290" i="14"/>
  <c r="AU290" i="14"/>
  <c r="AT290" i="14"/>
  <c r="AS290" i="14"/>
  <c r="AR290" i="14"/>
  <c r="AQ290" i="14"/>
  <c r="AP290" i="14"/>
  <c r="AO290" i="14"/>
  <c r="AN290" i="14"/>
  <c r="AM290" i="14"/>
  <c r="AL290" i="14"/>
  <c r="AK290" i="14"/>
  <c r="AJ290" i="14"/>
  <c r="AI290" i="14"/>
  <c r="AH290" i="14"/>
  <c r="AG290" i="14"/>
  <c r="AF290" i="14"/>
  <c r="AE290" i="14"/>
  <c r="T290" i="14"/>
  <c r="J290" i="14"/>
  <c r="AD290" i="14" s="1"/>
  <c r="C290" i="14"/>
  <c r="AU289" i="14"/>
  <c r="AQ289" i="14"/>
  <c r="AI289" i="14"/>
  <c r="AE289" i="14"/>
  <c r="AC289" i="14"/>
  <c r="AB289" i="14"/>
  <c r="AL289" i="14" s="1"/>
  <c r="AA289" i="14"/>
  <c r="Z289" i="14"/>
  <c r="AJ289" i="14" s="1"/>
  <c r="Y289" i="14"/>
  <c r="X289" i="14"/>
  <c r="AH289" i="14" s="1"/>
  <c r="W289" i="14"/>
  <c r="V289" i="14"/>
  <c r="AF289" i="14" s="1"/>
  <c r="U289" i="14"/>
  <c r="T289" i="14" s="1"/>
  <c r="S289" i="14"/>
  <c r="R289" i="14"/>
  <c r="AV289" i="14" s="1"/>
  <c r="Q289" i="14"/>
  <c r="P289" i="14"/>
  <c r="AT289" i="14" s="1"/>
  <c r="O289" i="14"/>
  <c r="N289" i="14"/>
  <c r="AR289" i="14" s="1"/>
  <c r="M289" i="14"/>
  <c r="L289" i="14"/>
  <c r="AP289" i="14" s="1"/>
  <c r="K289" i="14"/>
  <c r="I289" i="14"/>
  <c r="H289" i="14"/>
  <c r="G289" i="14"/>
  <c r="G287" i="14" s="1"/>
  <c r="F289" i="14"/>
  <c r="E289" i="14"/>
  <c r="D289" i="14"/>
  <c r="C289" i="14"/>
  <c r="AP288" i="14"/>
  <c r="AH288" i="14"/>
  <c r="AC288" i="14"/>
  <c r="AM288" i="14" s="1"/>
  <c r="AB288" i="14"/>
  <c r="AB287" i="14" s="1"/>
  <c r="AA288" i="14"/>
  <c r="AK288" i="14" s="1"/>
  <c r="Z288" i="14"/>
  <c r="Y288" i="14"/>
  <c r="AI288" i="14" s="1"/>
  <c r="X288" i="14"/>
  <c r="X287" i="14" s="1"/>
  <c r="W288" i="14"/>
  <c r="AG288" i="14" s="1"/>
  <c r="V288" i="14"/>
  <c r="U288" i="14"/>
  <c r="AE288" i="14" s="1"/>
  <c r="S288" i="14"/>
  <c r="AW288" i="14" s="1"/>
  <c r="R288" i="14"/>
  <c r="Q288" i="14"/>
  <c r="AU288" i="14" s="1"/>
  <c r="P288" i="14"/>
  <c r="P287" i="14" s="1"/>
  <c r="O288" i="14"/>
  <c r="AS288" i="14" s="1"/>
  <c r="N288" i="14"/>
  <c r="M288" i="14"/>
  <c r="AQ288" i="14" s="1"/>
  <c r="L288" i="14"/>
  <c r="L287" i="14" s="1"/>
  <c r="K288" i="14"/>
  <c r="AO288" i="14" s="1"/>
  <c r="J288" i="14"/>
  <c r="I288" i="14"/>
  <c r="H288" i="14"/>
  <c r="H287" i="14" s="1"/>
  <c r="G288" i="14"/>
  <c r="F288" i="14"/>
  <c r="F287" i="14" s="1"/>
  <c r="E288" i="14"/>
  <c r="D288" i="14"/>
  <c r="D287" i="14" s="1"/>
  <c r="AC287" i="14"/>
  <c r="Y287" i="14"/>
  <c r="U287" i="14"/>
  <c r="Q287" i="14"/>
  <c r="M287" i="14"/>
  <c r="I287" i="14"/>
  <c r="E287" i="14"/>
  <c r="AL286" i="14"/>
  <c r="AK286" i="14"/>
  <c r="AJ286" i="14"/>
  <c r="AI286" i="14"/>
  <c r="AW285" i="14"/>
  <c r="AV285" i="14"/>
  <c r="AU285" i="14"/>
  <c r="AT285" i="14"/>
  <c r="AS285" i="14"/>
  <c r="AR285" i="14"/>
  <c r="AQ285" i="14"/>
  <c r="AP285" i="14"/>
  <c r="AO285" i="14"/>
  <c r="AN285" i="14"/>
  <c r="AM285" i="14"/>
  <c r="AL285" i="14"/>
  <c r="AK285" i="14"/>
  <c r="AJ285" i="14"/>
  <c r="AI285" i="14"/>
  <c r="AH285" i="14"/>
  <c r="AG285" i="14"/>
  <c r="AF285" i="14"/>
  <c r="AE285" i="14"/>
  <c r="T285" i="14"/>
  <c r="J285" i="14"/>
  <c r="AD285" i="14" s="1"/>
  <c r="C285" i="14"/>
  <c r="AW284" i="14"/>
  <c r="AV284" i="14"/>
  <c r="AU284" i="14"/>
  <c r="AT284" i="14"/>
  <c r="AS284" i="14"/>
  <c r="AR284" i="14"/>
  <c r="AQ284" i="14"/>
  <c r="AP284" i="14"/>
  <c r="AO284" i="14"/>
  <c r="AM284" i="14"/>
  <c r="AL284" i="14"/>
  <c r="AK284" i="14"/>
  <c r="AJ284" i="14"/>
  <c r="AI284" i="14"/>
  <c r="AH284" i="14"/>
  <c r="AG284" i="14"/>
  <c r="AF284" i="14"/>
  <c r="AE284" i="14"/>
  <c r="T284" i="14"/>
  <c r="AD284" i="14" s="1"/>
  <c r="J284" i="14"/>
  <c r="AN284" i="14" s="1"/>
  <c r="C284" i="14"/>
  <c r="AW283" i="14"/>
  <c r="AV283" i="14"/>
  <c r="AU283" i="14"/>
  <c r="AT283" i="14"/>
  <c r="AS283" i="14"/>
  <c r="AR283" i="14"/>
  <c r="AQ283" i="14"/>
  <c r="AP283" i="14"/>
  <c r="AO283" i="14"/>
  <c r="AM283" i="14"/>
  <c r="AL283" i="14"/>
  <c r="AK283" i="14"/>
  <c r="AJ283" i="14"/>
  <c r="AI283" i="14"/>
  <c r="AH283" i="14"/>
  <c r="AG283" i="14"/>
  <c r="AF283" i="14"/>
  <c r="AE283" i="14"/>
  <c r="AD283" i="14"/>
  <c r="T283" i="14"/>
  <c r="J283" i="14"/>
  <c r="AN283" i="14" s="1"/>
  <c r="C283" i="14"/>
  <c r="AW282" i="14"/>
  <c r="AV282" i="14"/>
  <c r="AU282" i="14"/>
  <c r="AT282" i="14"/>
  <c r="AS282" i="14"/>
  <c r="AR282" i="14"/>
  <c r="AQ282" i="14"/>
  <c r="AP282" i="14"/>
  <c r="AO282" i="14"/>
  <c r="AM282" i="14"/>
  <c r="AL282" i="14"/>
  <c r="AK282" i="14"/>
  <c r="AJ282" i="14"/>
  <c r="AI282" i="14"/>
  <c r="AH282" i="14"/>
  <c r="AG282" i="14"/>
  <c r="AF282" i="14"/>
  <c r="AE282" i="14"/>
  <c r="T282" i="14"/>
  <c r="AD282" i="14" s="1"/>
  <c r="J282" i="14"/>
  <c r="C282" i="14"/>
  <c r="AW281" i="14"/>
  <c r="AV281" i="14"/>
  <c r="AU281" i="14"/>
  <c r="AT281" i="14"/>
  <c r="AS281" i="14"/>
  <c r="AR281" i="14"/>
  <c r="AQ281" i="14"/>
  <c r="AP281" i="14"/>
  <c r="AO281" i="14"/>
  <c r="AN281" i="14"/>
  <c r="AM281" i="14"/>
  <c r="AL281" i="14"/>
  <c r="AK281" i="14"/>
  <c r="AJ281" i="14"/>
  <c r="AI281" i="14"/>
  <c r="AH281" i="14"/>
  <c r="AG281" i="14"/>
  <c r="AF281" i="14"/>
  <c r="AE281" i="14"/>
  <c r="T281" i="14"/>
  <c r="J281" i="14"/>
  <c r="AD281" i="14" s="1"/>
  <c r="C281" i="14"/>
  <c r="AW280" i="14"/>
  <c r="AV280" i="14"/>
  <c r="AU280" i="14"/>
  <c r="AT280" i="14"/>
  <c r="AS280" i="14"/>
  <c r="AR280" i="14"/>
  <c r="AQ280" i="14"/>
  <c r="AP280" i="14"/>
  <c r="AO280" i="14"/>
  <c r="AM280" i="14"/>
  <c r="AL280" i="14"/>
  <c r="AK280" i="14"/>
  <c r="AJ280" i="14"/>
  <c r="AI280" i="14"/>
  <c r="AH280" i="14"/>
  <c r="AG280" i="14"/>
  <c r="AF280" i="14"/>
  <c r="AE280" i="14"/>
  <c r="T280" i="14"/>
  <c r="AD280" i="14" s="1"/>
  <c r="J280" i="14"/>
  <c r="AN280" i="14" s="1"/>
  <c r="C280" i="14"/>
  <c r="AW279" i="14"/>
  <c r="AV279" i="14"/>
  <c r="AU279" i="14"/>
  <c r="AT279" i="14"/>
  <c r="AS279" i="14"/>
  <c r="AR279" i="14"/>
  <c r="AQ279" i="14"/>
  <c r="AP279" i="14"/>
  <c r="AO279" i="14"/>
  <c r="AM279" i="14"/>
  <c r="AL279" i="14"/>
  <c r="AK279" i="14"/>
  <c r="AJ279" i="14"/>
  <c r="AI279" i="14"/>
  <c r="AH279" i="14"/>
  <c r="AG279" i="14"/>
  <c r="AF279" i="14"/>
  <c r="AE279" i="14"/>
  <c r="AD279" i="14"/>
  <c r="T279" i="14"/>
  <c r="J279" i="14"/>
  <c r="AN279" i="14" s="1"/>
  <c r="C279" i="14"/>
  <c r="AW278" i="14"/>
  <c r="AV278" i="14"/>
  <c r="AU278" i="14"/>
  <c r="AT278" i="14"/>
  <c r="AS278" i="14"/>
  <c r="AR278" i="14"/>
  <c r="AQ278" i="14"/>
  <c r="AP278" i="14"/>
  <c r="AO278" i="14"/>
  <c r="AM278" i="14"/>
  <c r="AL278" i="14"/>
  <c r="AK278" i="14"/>
  <c r="AJ278" i="14"/>
  <c r="AI278" i="14"/>
  <c r="AH278" i="14"/>
  <c r="AG278" i="14"/>
  <c r="AF278" i="14"/>
  <c r="AE278" i="14"/>
  <c r="T278" i="14"/>
  <c r="AD278" i="14" s="1"/>
  <c r="J278" i="14"/>
  <c r="C278" i="14"/>
  <c r="AW277" i="14"/>
  <c r="AV277" i="14"/>
  <c r="AU277" i="14"/>
  <c r="AT277" i="14"/>
  <c r="AS277" i="14"/>
  <c r="AR277" i="14"/>
  <c r="AQ277" i="14"/>
  <c r="AP277" i="14"/>
  <c r="AO277" i="14"/>
  <c r="AN277" i="14"/>
  <c r="AM277" i="14"/>
  <c r="AL277" i="14"/>
  <c r="AK277" i="14"/>
  <c r="AJ277" i="14"/>
  <c r="AI277" i="14"/>
  <c r="AH277" i="14"/>
  <c r="AG277" i="14"/>
  <c r="AF277" i="14"/>
  <c r="AE277" i="14"/>
  <c r="T277" i="14"/>
  <c r="J277" i="14"/>
  <c r="AD277" i="14" s="1"/>
  <c r="C277" i="14"/>
  <c r="AW276" i="14"/>
  <c r="AV276" i="14"/>
  <c r="AU276" i="14"/>
  <c r="AT276" i="14"/>
  <c r="AS276" i="14"/>
  <c r="AR276" i="14"/>
  <c r="AQ276" i="14"/>
  <c r="AP276" i="14"/>
  <c r="AO276" i="14"/>
  <c r="AM276" i="14"/>
  <c r="AL276" i="14"/>
  <c r="AK276" i="14"/>
  <c r="AJ276" i="14"/>
  <c r="AI276" i="14"/>
  <c r="AH276" i="14"/>
  <c r="AG276" i="14"/>
  <c r="AF276" i="14"/>
  <c r="AE276" i="14"/>
  <c r="T276" i="14"/>
  <c r="AD276" i="14" s="1"/>
  <c r="J276" i="14"/>
  <c r="AN276" i="14" s="1"/>
  <c r="C276" i="14"/>
  <c r="AW275" i="14"/>
  <c r="AV275" i="14"/>
  <c r="AU275" i="14"/>
  <c r="AT275" i="14"/>
  <c r="AS275" i="14"/>
  <c r="AR275" i="14"/>
  <c r="AQ275" i="14"/>
  <c r="AP275" i="14"/>
  <c r="AO275" i="14"/>
  <c r="AM275" i="14"/>
  <c r="AL275" i="14"/>
  <c r="AK275" i="14"/>
  <c r="AJ275" i="14"/>
  <c r="AI275" i="14"/>
  <c r="AH275" i="14"/>
  <c r="AG275" i="14"/>
  <c r="AF275" i="14"/>
  <c r="AE275" i="14"/>
  <c r="AD275" i="14"/>
  <c r="T275" i="14"/>
  <c r="J275" i="14"/>
  <c r="AN275" i="14" s="1"/>
  <c r="C275" i="14"/>
  <c r="AW274" i="14"/>
  <c r="AV274" i="14"/>
  <c r="AU274" i="14"/>
  <c r="AT274" i="14"/>
  <c r="AS274" i="14"/>
  <c r="AR274" i="14"/>
  <c r="AQ274" i="14"/>
  <c r="AP274" i="14"/>
  <c r="AO274" i="14"/>
  <c r="AM274" i="14"/>
  <c r="AL274" i="14"/>
  <c r="AK274" i="14"/>
  <c r="AJ274" i="14"/>
  <c r="AI274" i="14"/>
  <c r="AH274" i="14"/>
  <c r="AG274" i="14"/>
  <c r="AF274" i="14"/>
  <c r="AE274" i="14"/>
  <c r="T274" i="14"/>
  <c r="AD274" i="14" s="1"/>
  <c r="J274" i="14"/>
  <c r="C274" i="14"/>
  <c r="AW273" i="14"/>
  <c r="AV273" i="14"/>
  <c r="AU273" i="14"/>
  <c r="AT273" i="14"/>
  <c r="AS273" i="14"/>
  <c r="AR273" i="14"/>
  <c r="AQ273" i="14"/>
  <c r="AP273" i="14"/>
  <c r="AO273" i="14"/>
  <c r="AN273" i="14"/>
  <c r="AM273" i="14"/>
  <c r="AL273" i="14"/>
  <c r="AK273" i="14"/>
  <c r="AJ273" i="14"/>
  <c r="AI273" i="14"/>
  <c r="AH273" i="14"/>
  <c r="AG273" i="14"/>
  <c r="AF273" i="14"/>
  <c r="AE273" i="14"/>
  <c r="T273" i="14"/>
  <c r="J273" i="14"/>
  <c r="AD273" i="14" s="1"/>
  <c r="C273" i="14"/>
  <c r="AW272" i="14"/>
  <c r="AV272" i="14"/>
  <c r="AU272" i="14"/>
  <c r="AT272" i="14"/>
  <c r="AS272" i="14"/>
  <c r="AR272" i="14"/>
  <c r="AQ272" i="14"/>
  <c r="AP272" i="14"/>
  <c r="AO272" i="14"/>
  <c r="AM272" i="14"/>
  <c r="AL272" i="14"/>
  <c r="AK272" i="14"/>
  <c r="AJ272" i="14"/>
  <c r="AI272" i="14"/>
  <c r="AH272" i="14"/>
  <c r="AG272" i="14"/>
  <c r="AF272" i="14"/>
  <c r="AE272" i="14"/>
  <c r="T272" i="14"/>
  <c r="AD272" i="14" s="1"/>
  <c r="J272" i="14"/>
  <c r="AN272" i="14" s="1"/>
  <c r="C272" i="14"/>
  <c r="AW271" i="14"/>
  <c r="AV271" i="14"/>
  <c r="AU271" i="14"/>
  <c r="AT271" i="14"/>
  <c r="AS271" i="14"/>
  <c r="AR271" i="14"/>
  <c r="AQ271" i="14"/>
  <c r="AP271" i="14"/>
  <c r="AO271" i="14"/>
  <c r="AM271" i="14"/>
  <c r="AL271" i="14"/>
  <c r="AK271" i="14"/>
  <c r="AJ271" i="14"/>
  <c r="AI271" i="14"/>
  <c r="AH271" i="14"/>
  <c r="AG271" i="14"/>
  <c r="AF271" i="14"/>
  <c r="AE271" i="14"/>
  <c r="AD271" i="14"/>
  <c r="T271" i="14"/>
  <c r="J271" i="14"/>
  <c r="AN271" i="14" s="1"/>
  <c r="C271" i="14"/>
  <c r="AW270" i="14"/>
  <c r="AV270" i="14"/>
  <c r="AU270" i="14"/>
  <c r="AT270" i="14"/>
  <c r="AS270" i="14"/>
  <c r="AR270" i="14"/>
  <c r="AQ270" i="14"/>
  <c r="AP270" i="14"/>
  <c r="AO270" i="14"/>
  <c r="AM270" i="14"/>
  <c r="AL270" i="14"/>
  <c r="AK270" i="14"/>
  <c r="AJ270" i="14"/>
  <c r="AI270" i="14"/>
  <c r="AH270" i="14"/>
  <c r="AG270" i="14"/>
  <c r="AF270" i="14"/>
  <c r="AE270" i="14"/>
  <c r="T270" i="14"/>
  <c r="AD270" i="14" s="1"/>
  <c r="J270" i="14"/>
  <c r="C270" i="14"/>
  <c r="AW269" i="14"/>
  <c r="AV269" i="14"/>
  <c r="AU269" i="14"/>
  <c r="AT269" i="14"/>
  <c r="AS269" i="14"/>
  <c r="AR269" i="14"/>
  <c r="AQ269" i="14"/>
  <c r="AP269" i="14"/>
  <c r="AO269" i="14"/>
  <c r="AN269" i="14"/>
  <c r="AM269" i="14"/>
  <c r="AL269" i="14"/>
  <c r="AK269" i="14"/>
  <c r="AJ269" i="14"/>
  <c r="AI269" i="14"/>
  <c r="AH269" i="14"/>
  <c r="AG269" i="14"/>
  <c r="AF269" i="14"/>
  <c r="AE269" i="14"/>
  <c r="T269" i="14"/>
  <c r="J269" i="14"/>
  <c r="AD269" i="14" s="1"/>
  <c r="C269" i="14"/>
  <c r="AW268" i="14"/>
  <c r="AV268" i="14"/>
  <c r="AU268" i="14"/>
  <c r="AT268" i="14"/>
  <c r="AS268" i="14"/>
  <c r="AR268" i="14"/>
  <c r="AQ268" i="14"/>
  <c r="AP268" i="14"/>
  <c r="AO268" i="14"/>
  <c r="AM268" i="14"/>
  <c r="AL268" i="14"/>
  <c r="AK268" i="14"/>
  <c r="AJ268" i="14"/>
  <c r="AI268" i="14"/>
  <c r="AH268" i="14"/>
  <c r="AG268" i="14"/>
  <c r="AF268" i="14"/>
  <c r="AE268" i="14"/>
  <c r="T268" i="14"/>
  <c r="AD268" i="14" s="1"/>
  <c r="J268" i="14"/>
  <c r="AN268" i="14" s="1"/>
  <c r="C268" i="14"/>
  <c r="AW267" i="14"/>
  <c r="AV267" i="14"/>
  <c r="AU267" i="14"/>
  <c r="AT267" i="14"/>
  <c r="AS267" i="14"/>
  <c r="AR267" i="14"/>
  <c r="AQ267" i="14"/>
  <c r="AP267" i="14"/>
  <c r="AO267" i="14"/>
  <c r="AM267" i="14"/>
  <c r="AL267" i="14"/>
  <c r="AK267" i="14"/>
  <c r="AJ267" i="14"/>
  <c r="AI267" i="14"/>
  <c r="AH267" i="14"/>
  <c r="AG267" i="14"/>
  <c r="AF267" i="14"/>
  <c r="AE267" i="14"/>
  <c r="AD267" i="14"/>
  <c r="T267" i="14"/>
  <c r="J267" i="14"/>
  <c r="AN267" i="14" s="1"/>
  <c r="C267" i="14"/>
  <c r="AW266" i="14"/>
  <c r="AV266" i="14"/>
  <c r="AU266" i="14"/>
  <c r="AT266" i="14"/>
  <c r="AS266" i="14"/>
  <c r="AR266" i="14"/>
  <c r="AQ266" i="14"/>
  <c r="AP266" i="14"/>
  <c r="AO266" i="14"/>
  <c r="AM266" i="14"/>
  <c r="AL266" i="14"/>
  <c r="AK266" i="14"/>
  <c r="AJ266" i="14"/>
  <c r="AI266" i="14"/>
  <c r="AH266" i="14"/>
  <c r="AG266" i="14"/>
  <c r="AF266" i="14"/>
  <c r="AE266" i="14"/>
  <c r="T266" i="14"/>
  <c r="AD266" i="14" s="1"/>
  <c r="J266" i="14"/>
  <c r="C266" i="14"/>
  <c r="AW265" i="14"/>
  <c r="AV265" i="14"/>
  <c r="AU265" i="14"/>
  <c r="AT265" i="14"/>
  <c r="AS265" i="14"/>
  <c r="AR265" i="14"/>
  <c r="AQ265" i="14"/>
  <c r="AP265" i="14"/>
  <c r="AO265" i="14"/>
  <c r="AM265" i="14"/>
  <c r="AL265" i="14"/>
  <c r="AK265" i="14"/>
  <c r="AJ265" i="14"/>
  <c r="AI265" i="14"/>
  <c r="AH265" i="14"/>
  <c r="AG265" i="14"/>
  <c r="AF265" i="14"/>
  <c r="AE265" i="14"/>
  <c r="AD265" i="14"/>
  <c r="T265" i="14"/>
  <c r="J265" i="14"/>
  <c r="AN265" i="14" s="1"/>
  <c r="C265" i="14"/>
  <c r="AW264" i="14"/>
  <c r="AV264" i="14"/>
  <c r="AU264" i="14"/>
  <c r="AT264" i="14"/>
  <c r="AS264" i="14"/>
  <c r="AR264" i="14"/>
  <c r="AQ264" i="14"/>
  <c r="AP264" i="14"/>
  <c r="AO264" i="14"/>
  <c r="AM264" i="14"/>
  <c r="AL264" i="14"/>
  <c r="AK264" i="14"/>
  <c r="AJ264" i="14"/>
  <c r="AI264" i="14"/>
  <c r="AH264" i="14"/>
  <c r="AG264" i="14"/>
  <c r="AF264" i="14"/>
  <c r="AE264" i="14"/>
  <c r="T264" i="14"/>
  <c r="AD264" i="14" s="1"/>
  <c r="J264" i="14"/>
  <c r="C264" i="14"/>
  <c r="AW263" i="14"/>
  <c r="AV263" i="14"/>
  <c r="AU263" i="14"/>
  <c r="AT263" i="14"/>
  <c r="AS263" i="14"/>
  <c r="AR263" i="14"/>
  <c r="AQ263" i="14"/>
  <c r="AP263" i="14"/>
  <c r="AO263" i="14"/>
  <c r="AM263" i="14"/>
  <c r="AL263" i="14"/>
  <c r="AK263" i="14"/>
  <c r="AJ263" i="14"/>
  <c r="AI263" i="14"/>
  <c r="AH263" i="14"/>
  <c r="AG263" i="14"/>
  <c r="AF263" i="14"/>
  <c r="AE263" i="14"/>
  <c r="AD263" i="14"/>
  <c r="T263" i="14"/>
  <c r="J263" i="14"/>
  <c r="AN263" i="14" s="1"/>
  <c r="C263" i="14"/>
  <c r="AW262" i="14"/>
  <c r="AV262" i="14"/>
  <c r="AU262" i="14"/>
  <c r="AT262" i="14"/>
  <c r="AS262" i="14"/>
  <c r="AR262" i="14"/>
  <c r="AQ262" i="14"/>
  <c r="AP262" i="14"/>
  <c r="AO262" i="14"/>
  <c r="AM262" i="14"/>
  <c r="AL262" i="14"/>
  <c r="AK262" i="14"/>
  <c r="AJ262" i="14"/>
  <c r="AI262" i="14"/>
  <c r="AH262" i="14"/>
  <c r="AG262" i="14"/>
  <c r="AF262" i="14"/>
  <c r="AE262" i="14"/>
  <c r="T262" i="14"/>
  <c r="AD262" i="14" s="1"/>
  <c r="J262" i="14"/>
  <c r="C262" i="14"/>
  <c r="AC261" i="14"/>
  <c r="AM261" i="14" s="1"/>
  <c r="AB261" i="14"/>
  <c r="AA261" i="14"/>
  <c r="AK261" i="14" s="1"/>
  <c r="Z261" i="14"/>
  <c r="Y261" i="14"/>
  <c r="AI261" i="14" s="1"/>
  <c r="X261" i="14"/>
  <c r="AH261" i="14" s="1"/>
  <c r="W261" i="14"/>
  <c r="AG261" i="14" s="1"/>
  <c r="V261" i="14"/>
  <c r="U261" i="14"/>
  <c r="AE261" i="14" s="1"/>
  <c r="S261" i="14"/>
  <c r="AW261" i="14" s="1"/>
  <c r="R261" i="14"/>
  <c r="AV261" i="14" s="1"/>
  <c r="Q261" i="14"/>
  <c r="AU261" i="14" s="1"/>
  <c r="P261" i="14"/>
  <c r="AT261" i="14" s="1"/>
  <c r="O261" i="14"/>
  <c r="AS261" i="14" s="1"/>
  <c r="N261" i="14"/>
  <c r="N259" i="14" s="1"/>
  <c r="AR259" i="14" s="1"/>
  <c r="M261" i="14"/>
  <c r="AQ261" i="14" s="1"/>
  <c r="L261" i="14"/>
  <c r="K261" i="14"/>
  <c r="AO261" i="14" s="1"/>
  <c r="I261" i="14"/>
  <c r="H261" i="14"/>
  <c r="G261" i="14"/>
  <c r="F261" i="14"/>
  <c r="F259" i="14" s="1"/>
  <c r="E261" i="14"/>
  <c r="D261" i="14"/>
  <c r="AQ260" i="14"/>
  <c r="AC260" i="14"/>
  <c r="AC259" i="14" s="1"/>
  <c r="AB260" i="14"/>
  <c r="AL260" i="14" s="1"/>
  <c r="AA260" i="14"/>
  <c r="AA259" i="14" s="1"/>
  <c r="Z260" i="14"/>
  <c r="AJ260" i="14" s="1"/>
  <c r="Y260" i="14"/>
  <c r="Y259" i="14" s="1"/>
  <c r="X260" i="14"/>
  <c r="AH260" i="14" s="1"/>
  <c r="W260" i="14"/>
  <c r="W259" i="14" s="1"/>
  <c r="V260" i="14"/>
  <c r="AF260" i="14" s="1"/>
  <c r="U260" i="14"/>
  <c r="S260" i="14"/>
  <c r="R260" i="14"/>
  <c r="AV260" i="14" s="1"/>
  <c r="Q260" i="14"/>
  <c r="Q259" i="14" s="1"/>
  <c r="AU259" i="14" s="1"/>
  <c r="P260" i="14"/>
  <c r="AT260" i="14" s="1"/>
  <c r="O260" i="14"/>
  <c r="N260" i="14"/>
  <c r="AR260" i="14" s="1"/>
  <c r="M260" i="14"/>
  <c r="M259" i="14" s="1"/>
  <c r="AQ259" i="14" s="1"/>
  <c r="L260" i="14"/>
  <c r="AP260" i="14" s="1"/>
  <c r="K260" i="14"/>
  <c r="I260" i="14"/>
  <c r="I259" i="14" s="1"/>
  <c r="H260" i="14"/>
  <c r="G260" i="14"/>
  <c r="G259" i="14" s="1"/>
  <c r="F260" i="14"/>
  <c r="E260" i="14"/>
  <c r="E259" i="14" s="1"/>
  <c r="D260" i="14"/>
  <c r="C260" i="14"/>
  <c r="H259" i="14"/>
  <c r="AL258" i="14"/>
  <c r="AK258" i="14"/>
  <c r="AJ258" i="14"/>
  <c r="AI258" i="14"/>
  <c r="AW257" i="14"/>
  <c r="AV257" i="14"/>
  <c r="AU257" i="14"/>
  <c r="AT257" i="14"/>
  <c r="AS257" i="14"/>
  <c r="AR257" i="14"/>
  <c r="AQ257" i="14"/>
  <c r="AP257" i="14"/>
  <c r="AO257" i="14"/>
  <c r="AM257" i="14"/>
  <c r="AL257" i="14"/>
  <c r="AK257" i="14"/>
  <c r="AJ257" i="14"/>
  <c r="AI257" i="14"/>
  <c r="AH257" i="14"/>
  <c r="AG257" i="14"/>
  <c r="AF257" i="14"/>
  <c r="AE257" i="14"/>
  <c r="T257" i="14"/>
  <c r="AD257" i="14" s="1"/>
  <c r="J257" i="14"/>
  <c r="AN257" i="14" s="1"/>
  <c r="C257" i="14"/>
  <c r="AW256" i="14"/>
  <c r="AV256" i="14"/>
  <c r="AU256" i="14"/>
  <c r="AT256" i="14"/>
  <c r="AS256" i="14"/>
  <c r="AR256" i="14"/>
  <c r="AQ256" i="14"/>
  <c r="AP256" i="14"/>
  <c r="AO256" i="14"/>
  <c r="AM256" i="14"/>
  <c r="AL256" i="14"/>
  <c r="AK256" i="14"/>
  <c r="AJ256" i="14"/>
  <c r="AI256" i="14"/>
  <c r="AH256" i="14"/>
  <c r="AG256" i="14"/>
  <c r="AF256" i="14"/>
  <c r="AE256" i="14"/>
  <c r="T256" i="14"/>
  <c r="J256" i="14"/>
  <c r="AN256" i="14" s="1"/>
  <c r="C256" i="14"/>
  <c r="AW255" i="14"/>
  <c r="AV255" i="14"/>
  <c r="AU255" i="14"/>
  <c r="AT255" i="14"/>
  <c r="AS255" i="14"/>
  <c r="AR255" i="14"/>
  <c r="AQ255" i="14"/>
  <c r="AP255" i="14"/>
  <c r="AO255" i="14"/>
  <c r="AM255" i="14"/>
  <c r="AL255" i="14"/>
  <c r="AK255" i="14"/>
  <c r="AJ255" i="14"/>
  <c r="AI255" i="14"/>
  <c r="AH255" i="14"/>
  <c r="AG255" i="14"/>
  <c r="AF255" i="14"/>
  <c r="AE255" i="14"/>
  <c r="T255" i="14"/>
  <c r="AD255" i="14" s="1"/>
  <c r="J255" i="14"/>
  <c r="AN255" i="14" s="1"/>
  <c r="C255" i="14"/>
  <c r="AW254" i="14"/>
  <c r="AV254" i="14"/>
  <c r="AU254" i="14"/>
  <c r="AT254" i="14"/>
  <c r="AS254" i="14"/>
  <c r="AR254" i="14"/>
  <c r="AQ254" i="14"/>
  <c r="AP254" i="14"/>
  <c r="AO254" i="14"/>
  <c r="AM254" i="14"/>
  <c r="AL254" i="14"/>
  <c r="AK254" i="14"/>
  <c r="AJ254" i="14"/>
  <c r="AI254" i="14"/>
  <c r="AH254" i="14"/>
  <c r="AG254" i="14"/>
  <c r="AF254" i="14"/>
  <c r="AE254" i="14"/>
  <c r="T254" i="14"/>
  <c r="J254" i="14"/>
  <c r="AN254" i="14" s="1"/>
  <c r="C254" i="14"/>
  <c r="AW253" i="14"/>
  <c r="AV253" i="14"/>
  <c r="AU253" i="14"/>
  <c r="AT253" i="14"/>
  <c r="AS253" i="14"/>
  <c r="AR253" i="14"/>
  <c r="AQ253" i="14"/>
  <c r="AP253" i="14"/>
  <c r="AO253" i="14"/>
  <c r="AM253" i="14"/>
  <c r="AL253" i="14"/>
  <c r="AK253" i="14"/>
  <c r="AJ253" i="14"/>
  <c r="AI253" i="14"/>
  <c r="AH253" i="14"/>
  <c r="AG253" i="14"/>
  <c r="AF253" i="14"/>
  <c r="AE253" i="14"/>
  <c r="T253" i="14"/>
  <c r="AD253" i="14" s="1"/>
  <c r="J253" i="14"/>
  <c r="AN253" i="14" s="1"/>
  <c r="C253" i="14"/>
  <c r="AW252" i="14"/>
  <c r="AV252" i="14"/>
  <c r="AU252" i="14"/>
  <c r="AT252" i="14"/>
  <c r="AS252" i="14"/>
  <c r="AR252" i="14"/>
  <c r="AQ252" i="14"/>
  <c r="AP252" i="14"/>
  <c r="AO252" i="14"/>
  <c r="AM252" i="14"/>
  <c r="AL252" i="14"/>
  <c r="AK252" i="14"/>
  <c r="AJ252" i="14"/>
  <c r="AI252" i="14"/>
  <c r="AH252" i="14"/>
  <c r="AG252" i="14"/>
  <c r="AF252" i="14"/>
  <c r="AE252" i="14"/>
  <c r="T252" i="14"/>
  <c r="J252" i="14"/>
  <c r="AN252" i="14" s="1"/>
  <c r="C252" i="14"/>
  <c r="AW251" i="14"/>
  <c r="AV251" i="14"/>
  <c r="AU251" i="14"/>
  <c r="AT251" i="14"/>
  <c r="AS251" i="14"/>
  <c r="AR251" i="14"/>
  <c r="AQ251" i="14"/>
  <c r="AP251" i="14"/>
  <c r="AO251" i="14"/>
  <c r="AM251" i="14"/>
  <c r="AL251" i="14"/>
  <c r="AK251" i="14"/>
  <c r="AJ251" i="14"/>
  <c r="AI251" i="14"/>
  <c r="AH251" i="14"/>
  <c r="AG251" i="14"/>
  <c r="AF251" i="14"/>
  <c r="AE251" i="14"/>
  <c r="T251" i="14"/>
  <c r="AD251" i="14" s="1"/>
  <c r="J251" i="14"/>
  <c r="AN251" i="14" s="1"/>
  <c r="C251" i="14"/>
  <c r="AW250" i="14"/>
  <c r="AV250" i="14"/>
  <c r="AU250" i="14"/>
  <c r="AT250" i="14"/>
  <c r="AS250" i="14"/>
  <c r="AR250" i="14"/>
  <c r="AQ250" i="14"/>
  <c r="AP250" i="14"/>
  <c r="AO250" i="14"/>
  <c r="AM250" i="14"/>
  <c r="AL250" i="14"/>
  <c r="AK250" i="14"/>
  <c r="AJ250" i="14"/>
  <c r="AI250" i="14"/>
  <c r="AH250" i="14"/>
  <c r="AG250" i="14"/>
  <c r="AF250" i="14"/>
  <c r="AE250" i="14"/>
  <c r="T250" i="14"/>
  <c r="J250" i="14"/>
  <c r="AN250" i="14" s="1"/>
  <c r="C250" i="14"/>
  <c r="AW249" i="14"/>
  <c r="AV249" i="14"/>
  <c r="AU249" i="14"/>
  <c r="AT249" i="14"/>
  <c r="AS249" i="14"/>
  <c r="AR249" i="14"/>
  <c r="AQ249" i="14"/>
  <c r="AP249" i="14"/>
  <c r="AO249" i="14"/>
  <c r="AM249" i="14"/>
  <c r="AL249" i="14"/>
  <c r="AK249" i="14"/>
  <c r="AJ249" i="14"/>
  <c r="AI249" i="14"/>
  <c r="AH249" i="14"/>
  <c r="AG249" i="14"/>
  <c r="AF249" i="14"/>
  <c r="AE249" i="14"/>
  <c r="T249" i="14"/>
  <c r="AD249" i="14" s="1"/>
  <c r="J249" i="14"/>
  <c r="AN249" i="14" s="1"/>
  <c r="C249" i="14"/>
  <c r="AW248" i="14"/>
  <c r="AV248" i="14"/>
  <c r="AU248" i="14"/>
  <c r="AT248" i="14"/>
  <c r="AS248" i="14"/>
  <c r="AR248" i="14"/>
  <c r="AQ248" i="14"/>
  <c r="AP248" i="14"/>
  <c r="AO248" i="14"/>
  <c r="AM248" i="14"/>
  <c r="AL248" i="14"/>
  <c r="AK248" i="14"/>
  <c r="AJ248" i="14"/>
  <c r="AI248" i="14"/>
  <c r="AH248" i="14"/>
  <c r="AG248" i="14"/>
  <c r="AF248" i="14"/>
  <c r="AE248" i="14"/>
  <c r="T248" i="14"/>
  <c r="J248" i="14"/>
  <c r="AN248" i="14" s="1"/>
  <c r="C248" i="14"/>
  <c r="AW247" i="14"/>
  <c r="AV247" i="14"/>
  <c r="AU247" i="14"/>
  <c r="AT247" i="14"/>
  <c r="AS247" i="14"/>
  <c r="AR247" i="14"/>
  <c r="AQ247" i="14"/>
  <c r="AP247" i="14"/>
  <c r="AO247" i="14"/>
  <c r="AN247" i="14"/>
  <c r="AM247" i="14"/>
  <c r="AL247" i="14"/>
  <c r="AK247" i="14"/>
  <c r="AJ247" i="14"/>
  <c r="AI247" i="14"/>
  <c r="AH247" i="14"/>
  <c r="AG247" i="14"/>
  <c r="AF247" i="14"/>
  <c r="AE247" i="14"/>
  <c r="T247" i="14"/>
  <c r="AD247" i="14" s="1"/>
  <c r="J247" i="14"/>
  <c r="C247" i="14"/>
  <c r="AW246" i="14"/>
  <c r="AV246" i="14"/>
  <c r="AU246" i="14"/>
  <c r="AT246" i="14"/>
  <c r="AS246" i="14"/>
  <c r="AR246" i="14"/>
  <c r="AQ246" i="14"/>
  <c r="AP246" i="14"/>
  <c r="AO246" i="14"/>
  <c r="AM246" i="14"/>
  <c r="AL246" i="14"/>
  <c r="AK246" i="14"/>
  <c r="AJ246" i="14"/>
  <c r="AI246" i="14"/>
  <c r="AH246" i="14"/>
  <c r="AG246" i="14"/>
  <c r="AF246" i="14"/>
  <c r="AE246" i="14"/>
  <c r="AD246" i="14"/>
  <c r="T246" i="14"/>
  <c r="J246" i="14"/>
  <c r="AN246" i="14" s="1"/>
  <c r="C246" i="14"/>
  <c r="AW245" i="14"/>
  <c r="AV245" i="14"/>
  <c r="AU245" i="14"/>
  <c r="AT245" i="14"/>
  <c r="AS245" i="14"/>
  <c r="AR245" i="14"/>
  <c r="AQ245" i="14"/>
  <c r="AP245" i="14"/>
  <c r="AO245" i="14"/>
  <c r="AM245" i="14"/>
  <c r="AL245" i="14"/>
  <c r="AK245" i="14"/>
  <c r="AJ245" i="14"/>
  <c r="AI245" i="14"/>
  <c r="AH245" i="14"/>
  <c r="AG245" i="14"/>
  <c r="AF245" i="14"/>
  <c r="AE245" i="14"/>
  <c r="T245" i="14"/>
  <c r="J245" i="14"/>
  <c r="C245" i="14"/>
  <c r="AW244" i="14"/>
  <c r="AV244" i="14"/>
  <c r="AU244" i="14"/>
  <c r="AT244" i="14"/>
  <c r="AS244" i="14"/>
  <c r="AR244" i="14"/>
  <c r="AQ244" i="14"/>
  <c r="AP244" i="14"/>
  <c r="AO244" i="14"/>
  <c r="AM244" i="14"/>
  <c r="AL244" i="14"/>
  <c r="AK244" i="14"/>
  <c r="AJ244" i="14"/>
  <c r="AI244" i="14"/>
  <c r="AH244" i="14"/>
  <c r="AG244" i="14"/>
  <c r="AF244" i="14"/>
  <c r="AE244" i="14"/>
  <c r="T244" i="14"/>
  <c r="AD244" i="14" s="1"/>
  <c r="J244" i="14"/>
  <c r="AN244" i="14" s="1"/>
  <c r="C244" i="14"/>
  <c r="AW243" i="14"/>
  <c r="AV243" i="14"/>
  <c r="AU243" i="14"/>
  <c r="AT243" i="14"/>
  <c r="AS243" i="14"/>
  <c r="AR243" i="14"/>
  <c r="AQ243" i="14"/>
  <c r="AP243" i="14"/>
  <c r="AO243" i="14"/>
  <c r="AM243" i="14"/>
  <c r="AL243" i="14"/>
  <c r="AK243" i="14"/>
  <c r="AJ243" i="14"/>
  <c r="AI243" i="14"/>
  <c r="AH243" i="14"/>
  <c r="AG243" i="14"/>
  <c r="AF243" i="14"/>
  <c r="AE243" i="14"/>
  <c r="AD243" i="14"/>
  <c r="T243" i="14"/>
  <c r="J243" i="14"/>
  <c r="AN243" i="14" s="1"/>
  <c r="C243" i="14"/>
  <c r="AW242" i="14"/>
  <c r="AV242" i="14"/>
  <c r="AU242" i="14"/>
  <c r="AT242" i="14"/>
  <c r="AS242" i="14"/>
  <c r="AR242" i="14"/>
  <c r="AQ242" i="14"/>
  <c r="AP242" i="14"/>
  <c r="AO242" i="14"/>
  <c r="AM242" i="14"/>
  <c r="AL242" i="14"/>
  <c r="AK242" i="14"/>
  <c r="AJ242" i="14"/>
  <c r="AI242" i="14"/>
  <c r="AH242" i="14"/>
  <c r="AG242" i="14"/>
  <c r="AF242" i="14"/>
  <c r="AE242" i="14"/>
  <c r="T242" i="14"/>
  <c r="AD242" i="14" s="1"/>
  <c r="J242" i="14"/>
  <c r="AN242" i="14" s="1"/>
  <c r="C242" i="14"/>
  <c r="AW241" i="14"/>
  <c r="AV241" i="14"/>
  <c r="AU241" i="14"/>
  <c r="AT241" i="14"/>
  <c r="AS241" i="14"/>
  <c r="AR241" i="14"/>
  <c r="AQ241" i="14"/>
  <c r="AP241" i="14"/>
  <c r="AO241" i="14"/>
  <c r="AM241" i="14"/>
  <c r="AL241" i="14"/>
  <c r="AK241" i="14"/>
  <c r="AJ241" i="14"/>
  <c r="AI241" i="14"/>
  <c r="AH241" i="14"/>
  <c r="AG241" i="14"/>
  <c r="AF241" i="14"/>
  <c r="AE241" i="14"/>
  <c r="T241" i="14"/>
  <c r="J241" i="14"/>
  <c r="AD241" i="14" s="1"/>
  <c r="C241" i="14"/>
  <c r="AW240" i="14"/>
  <c r="AV240" i="14"/>
  <c r="AU240" i="14"/>
  <c r="AT240" i="14"/>
  <c r="AS240" i="14"/>
  <c r="AR240" i="14"/>
  <c r="AQ240" i="14"/>
  <c r="AP240" i="14"/>
  <c r="AO240" i="14"/>
  <c r="AM240" i="14"/>
  <c r="AL240" i="14"/>
  <c r="AK240" i="14"/>
  <c r="AJ240" i="14"/>
  <c r="AI240" i="14"/>
  <c r="AH240" i="14"/>
  <c r="AG240" i="14"/>
  <c r="AF240" i="14"/>
  <c r="AE240" i="14"/>
  <c r="T240" i="14"/>
  <c r="AD240" i="14" s="1"/>
  <c r="J240" i="14"/>
  <c r="AN240" i="14" s="1"/>
  <c r="C240" i="14"/>
  <c r="AW239" i="14"/>
  <c r="AV239" i="14"/>
  <c r="AU239" i="14"/>
  <c r="AT239" i="14"/>
  <c r="AS239" i="14"/>
  <c r="AR239" i="14"/>
  <c r="AQ239" i="14"/>
  <c r="AP239" i="14"/>
  <c r="AO239" i="14"/>
  <c r="AM239" i="14"/>
  <c r="AL239" i="14"/>
  <c r="AK239" i="14"/>
  <c r="AJ239" i="14"/>
  <c r="AI239" i="14"/>
  <c r="AH239" i="14"/>
  <c r="AG239" i="14"/>
  <c r="AF239" i="14"/>
  <c r="AE239" i="14"/>
  <c r="AD239" i="14"/>
  <c r="T239" i="14"/>
  <c r="J239" i="14"/>
  <c r="AN239" i="14" s="1"/>
  <c r="C239" i="14"/>
  <c r="AW238" i="14"/>
  <c r="AV238" i="14"/>
  <c r="AU238" i="14"/>
  <c r="AT238" i="14"/>
  <c r="AS238" i="14"/>
  <c r="AR238" i="14"/>
  <c r="AQ238" i="14"/>
  <c r="AP238" i="14"/>
  <c r="AO238" i="14"/>
  <c r="AM238" i="14"/>
  <c r="AL238" i="14"/>
  <c r="AK238" i="14"/>
  <c r="AJ238" i="14"/>
  <c r="AI238" i="14"/>
  <c r="AH238" i="14"/>
  <c r="AG238" i="14"/>
  <c r="AF238" i="14"/>
  <c r="AE238" i="14"/>
  <c r="T238" i="14"/>
  <c r="AD238" i="14" s="1"/>
  <c r="J238" i="14"/>
  <c r="AN238" i="14" s="1"/>
  <c r="C238" i="14"/>
  <c r="AW237" i="14"/>
  <c r="AV237" i="14"/>
  <c r="AU237" i="14"/>
  <c r="AT237" i="14"/>
  <c r="AS237" i="14"/>
  <c r="AR237" i="14"/>
  <c r="AQ237" i="14"/>
  <c r="AP237" i="14"/>
  <c r="AO237" i="14"/>
  <c r="AN237" i="14"/>
  <c r="AM237" i="14"/>
  <c r="AL237" i="14"/>
  <c r="AK237" i="14"/>
  <c r="AJ237" i="14"/>
  <c r="AI237" i="14"/>
  <c r="AH237" i="14"/>
  <c r="AG237" i="14"/>
  <c r="AF237" i="14"/>
  <c r="AE237" i="14"/>
  <c r="T237" i="14"/>
  <c r="J237" i="14"/>
  <c r="AD237" i="14" s="1"/>
  <c r="C237" i="14"/>
  <c r="AW236" i="14"/>
  <c r="AV236" i="14"/>
  <c r="AU236" i="14"/>
  <c r="AT236" i="14"/>
  <c r="AS236" i="14"/>
  <c r="AR236" i="14"/>
  <c r="AQ236" i="14"/>
  <c r="AP236" i="14"/>
  <c r="AO236" i="14"/>
  <c r="AM236" i="14"/>
  <c r="AL236" i="14"/>
  <c r="AK236" i="14"/>
  <c r="AJ236" i="14"/>
  <c r="AI236" i="14"/>
  <c r="AH236" i="14"/>
  <c r="AG236" i="14"/>
  <c r="AF236" i="14"/>
  <c r="AE236" i="14"/>
  <c r="T236" i="14"/>
  <c r="AD236" i="14" s="1"/>
  <c r="J236" i="14"/>
  <c r="AN236" i="14" s="1"/>
  <c r="C236" i="14"/>
  <c r="AW235" i="14"/>
  <c r="AV235" i="14"/>
  <c r="AU235" i="14"/>
  <c r="AT235" i="14"/>
  <c r="AS235" i="14"/>
  <c r="AR235" i="14"/>
  <c r="AQ235" i="14"/>
  <c r="AP235" i="14"/>
  <c r="AO235" i="14"/>
  <c r="AM235" i="14"/>
  <c r="AL235" i="14"/>
  <c r="AK235" i="14"/>
  <c r="AJ235" i="14"/>
  <c r="AI235" i="14"/>
  <c r="AH235" i="14"/>
  <c r="AG235" i="14"/>
  <c r="AF235" i="14"/>
  <c r="AE235" i="14"/>
  <c r="AD235" i="14"/>
  <c r="T235" i="14"/>
  <c r="J235" i="14"/>
  <c r="AN235" i="14" s="1"/>
  <c r="C235" i="14"/>
  <c r="AW234" i="14"/>
  <c r="AV234" i="14"/>
  <c r="AU234" i="14"/>
  <c r="AT234" i="14"/>
  <c r="AS234" i="14"/>
  <c r="AR234" i="14"/>
  <c r="AQ234" i="14"/>
  <c r="AP234" i="14"/>
  <c r="AO234" i="14"/>
  <c r="AM234" i="14"/>
  <c r="AL234" i="14"/>
  <c r="AK234" i="14"/>
  <c r="AJ234" i="14"/>
  <c r="AI234" i="14"/>
  <c r="AH234" i="14"/>
  <c r="AG234" i="14"/>
  <c r="AF234" i="14"/>
  <c r="AE234" i="14"/>
  <c r="T234" i="14"/>
  <c r="AD234" i="14" s="1"/>
  <c r="J234" i="14"/>
  <c r="AN234" i="14" s="1"/>
  <c r="C234" i="14"/>
  <c r="AW233" i="14"/>
  <c r="AV233" i="14"/>
  <c r="AU233" i="14"/>
  <c r="AT233" i="14"/>
  <c r="AS233" i="14"/>
  <c r="AR233" i="14"/>
  <c r="AQ233" i="14"/>
  <c r="AP233" i="14"/>
  <c r="AO233" i="14"/>
  <c r="AM233" i="14"/>
  <c r="AL233" i="14"/>
  <c r="AK233" i="14"/>
  <c r="AJ233" i="14"/>
  <c r="AI233" i="14"/>
  <c r="AH233" i="14"/>
  <c r="AG233" i="14"/>
  <c r="AF233" i="14"/>
  <c r="AE233" i="14"/>
  <c r="T233" i="14"/>
  <c r="J233" i="14"/>
  <c r="AD233" i="14" s="1"/>
  <c r="C233" i="14"/>
  <c r="AW232" i="14"/>
  <c r="AV232" i="14"/>
  <c r="AU232" i="14"/>
  <c r="AT232" i="14"/>
  <c r="AS232" i="14"/>
  <c r="AR232" i="14"/>
  <c r="AQ232" i="14"/>
  <c r="AP232" i="14"/>
  <c r="AO232" i="14"/>
  <c r="AM232" i="14"/>
  <c r="AL232" i="14"/>
  <c r="AK232" i="14"/>
  <c r="AJ232" i="14"/>
  <c r="AI232" i="14"/>
  <c r="AH232" i="14"/>
  <c r="AG232" i="14"/>
  <c r="AF232" i="14"/>
  <c r="AE232" i="14"/>
  <c r="T232" i="14"/>
  <c r="AD232" i="14" s="1"/>
  <c r="J232" i="14"/>
  <c r="AN232" i="14" s="1"/>
  <c r="C232" i="14"/>
  <c r="AW231" i="14"/>
  <c r="AV231" i="14"/>
  <c r="AU231" i="14"/>
  <c r="AT231" i="14"/>
  <c r="AS231" i="14"/>
  <c r="AR231" i="14"/>
  <c r="AQ231" i="14"/>
  <c r="AP231" i="14"/>
  <c r="AO231" i="14"/>
  <c r="AM231" i="14"/>
  <c r="AL231" i="14"/>
  <c r="AK231" i="14"/>
  <c r="AJ231" i="14"/>
  <c r="AI231" i="14"/>
  <c r="AH231" i="14"/>
  <c r="AG231" i="14"/>
  <c r="AF231" i="14"/>
  <c r="AE231" i="14"/>
  <c r="AD231" i="14"/>
  <c r="T231" i="14"/>
  <c r="J231" i="14"/>
  <c r="AN231" i="14" s="1"/>
  <c r="C231" i="14"/>
  <c r="AW230" i="14"/>
  <c r="AV230" i="14"/>
  <c r="AU230" i="14"/>
  <c r="AT230" i="14"/>
  <c r="AS230" i="14"/>
  <c r="AR230" i="14"/>
  <c r="AQ230" i="14"/>
  <c r="AP230" i="14"/>
  <c r="AO230" i="14"/>
  <c r="AM230" i="14"/>
  <c r="AL230" i="14"/>
  <c r="AK230" i="14"/>
  <c r="AJ230" i="14"/>
  <c r="AI230" i="14"/>
  <c r="AH230" i="14"/>
  <c r="AG230" i="14"/>
  <c r="AF230" i="14"/>
  <c r="AE230" i="14"/>
  <c r="T230" i="14"/>
  <c r="AD230" i="14" s="1"/>
  <c r="J230" i="14"/>
  <c r="AN230" i="14" s="1"/>
  <c r="C230" i="14"/>
  <c r="AV229" i="14"/>
  <c r="AR229" i="14"/>
  <c r="AC229" i="14"/>
  <c r="AM229" i="14" s="1"/>
  <c r="AB229" i="14"/>
  <c r="AA229" i="14"/>
  <c r="AK229" i="14" s="1"/>
  <c r="Z229" i="14"/>
  <c r="Y229" i="14"/>
  <c r="AI229" i="14" s="1"/>
  <c r="X229" i="14"/>
  <c r="W229" i="14"/>
  <c r="AG229" i="14" s="1"/>
  <c r="V229" i="14"/>
  <c r="U229" i="14"/>
  <c r="AE229" i="14" s="1"/>
  <c r="S229" i="14"/>
  <c r="AW229" i="14" s="1"/>
  <c r="R229" i="14"/>
  <c r="Q229" i="14"/>
  <c r="AU229" i="14" s="1"/>
  <c r="P229" i="14"/>
  <c r="O229" i="14"/>
  <c r="AS229" i="14" s="1"/>
  <c r="N229" i="14"/>
  <c r="M229" i="14"/>
  <c r="AQ229" i="14" s="1"/>
  <c r="L229" i="14"/>
  <c r="K229" i="14"/>
  <c r="AO229" i="14" s="1"/>
  <c r="I229" i="14"/>
  <c r="H229" i="14"/>
  <c r="H227" i="14" s="1"/>
  <c r="G229" i="14"/>
  <c r="F229" i="14"/>
  <c r="E229" i="14"/>
  <c r="D229" i="14"/>
  <c r="AU228" i="14"/>
  <c r="AI228" i="14"/>
  <c r="AE228" i="14"/>
  <c r="AC228" i="14"/>
  <c r="AC227" i="14" s="1"/>
  <c r="AB228" i="14"/>
  <c r="AL228" i="14" s="1"/>
  <c r="AA228" i="14"/>
  <c r="Z228" i="14"/>
  <c r="AJ228" i="14" s="1"/>
  <c r="Y228" i="14"/>
  <c r="Y227" i="14" s="1"/>
  <c r="X228" i="14"/>
  <c r="AH228" i="14" s="1"/>
  <c r="W228" i="14"/>
  <c r="V228" i="14"/>
  <c r="AF228" i="14" s="1"/>
  <c r="U228" i="14"/>
  <c r="U227" i="14" s="1"/>
  <c r="S228" i="14"/>
  <c r="R228" i="14"/>
  <c r="AV228" i="14" s="1"/>
  <c r="Q228" i="14"/>
  <c r="Q227" i="14" s="1"/>
  <c r="P228" i="14"/>
  <c r="AT228" i="14" s="1"/>
  <c r="O228" i="14"/>
  <c r="N228" i="14"/>
  <c r="AR228" i="14" s="1"/>
  <c r="M228" i="14"/>
  <c r="M227" i="14" s="1"/>
  <c r="L228" i="14"/>
  <c r="AP228" i="14" s="1"/>
  <c r="K228" i="14"/>
  <c r="I228" i="14"/>
  <c r="I227" i="14" s="1"/>
  <c r="H228" i="14"/>
  <c r="G228" i="14"/>
  <c r="G227" i="14" s="1"/>
  <c r="F228" i="14"/>
  <c r="E228" i="14"/>
  <c r="E227" i="14" s="1"/>
  <c r="D228" i="14"/>
  <c r="C228" i="14"/>
  <c r="Z227" i="14"/>
  <c r="V227" i="14"/>
  <c r="R227" i="14"/>
  <c r="N227" i="14"/>
  <c r="AR227" i="14" s="1"/>
  <c r="F227" i="14"/>
  <c r="AL226" i="14"/>
  <c r="AK226" i="14"/>
  <c r="AJ226" i="14"/>
  <c r="AI226" i="14"/>
  <c r="AW225" i="14"/>
  <c r="AV225" i="14"/>
  <c r="AU225" i="14"/>
  <c r="AT225" i="14"/>
  <c r="AS225" i="14"/>
  <c r="AR225" i="14"/>
  <c r="AQ225" i="14"/>
  <c r="AP225" i="14"/>
  <c r="AO225" i="14"/>
  <c r="AM225" i="14"/>
  <c r="AL225" i="14"/>
  <c r="AK225" i="14"/>
  <c r="AJ225" i="14"/>
  <c r="AI225" i="14"/>
  <c r="AH225" i="14"/>
  <c r="AG225" i="14"/>
  <c r="AF225" i="14"/>
  <c r="AE225" i="14"/>
  <c r="T225" i="14"/>
  <c r="AD225" i="14" s="1"/>
  <c r="J225" i="14"/>
  <c r="AN225" i="14" s="1"/>
  <c r="C225" i="14"/>
  <c r="AW224" i="14"/>
  <c r="AV224" i="14"/>
  <c r="AU224" i="14"/>
  <c r="AT224" i="14"/>
  <c r="AS224" i="14"/>
  <c r="AR224" i="14"/>
  <c r="AQ224" i="14"/>
  <c r="AP224" i="14"/>
  <c r="AO224" i="14"/>
  <c r="AN224" i="14"/>
  <c r="AM224" i="14"/>
  <c r="AL224" i="14"/>
  <c r="AK224" i="14"/>
  <c r="AJ224" i="14"/>
  <c r="AI224" i="14"/>
  <c r="AH224" i="14"/>
  <c r="AG224" i="14"/>
  <c r="AF224" i="14"/>
  <c r="AE224" i="14"/>
  <c r="T224" i="14"/>
  <c r="J224" i="14"/>
  <c r="AD224" i="14" s="1"/>
  <c r="C224" i="14"/>
  <c r="AW223" i="14"/>
  <c r="AV223" i="14"/>
  <c r="AU223" i="14"/>
  <c r="AT223" i="14"/>
  <c r="AS223" i="14"/>
  <c r="AR223" i="14"/>
  <c r="AQ223" i="14"/>
  <c r="AP223" i="14"/>
  <c r="AO223" i="14"/>
  <c r="AM223" i="14"/>
  <c r="AL223" i="14"/>
  <c r="AK223" i="14"/>
  <c r="AJ223" i="14"/>
  <c r="AI223" i="14"/>
  <c r="AH223" i="14"/>
  <c r="AG223" i="14"/>
  <c r="AF223" i="14"/>
  <c r="AE223" i="14"/>
  <c r="T223" i="14"/>
  <c r="AD223" i="14" s="1"/>
  <c r="J223" i="14"/>
  <c r="AN223" i="14" s="1"/>
  <c r="C223" i="14"/>
  <c r="AW222" i="14"/>
  <c r="AV222" i="14"/>
  <c r="AU222" i="14"/>
  <c r="AT222" i="14"/>
  <c r="AS222" i="14"/>
  <c r="AR222" i="14"/>
  <c r="AQ222" i="14"/>
  <c r="AP222" i="14"/>
  <c r="AO222" i="14"/>
  <c r="AM222" i="14"/>
  <c r="AL222" i="14"/>
  <c r="AK222" i="14"/>
  <c r="AJ222" i="14"/>
  <c r="AI222" i="14"/>
  <c r="AH222" i="14"/>
  <c r="AG222" i="14"/>
  <c r="AF222" i="14"/>
  <c r="AE222" i="14"/>
  <c r="AD222" i="14"/>
  <c r="T222" i="14"/>
  <c r="J222" i="14"/>
  <c r="AN222" i="14" s="1"/>
  <c r="C222" i="14"/>
  <c r="AW221" i="14"/>
  <c r="AV221" i="14"/>
  <c r="AU221" i="14"/>
  <c r="AT221" i="14"/>
  <c r="AS221" i="14"/>
  <c r="AR221" i="14"/>
  <c r="AQ221" i="14"/>
  <c r="AP221" i="14"/>
  <c r="AO221" i="14"/>
  <c r="AM221" i="14"/>
  <c r="AL221" i="14"/>
  <c r="AK221" i="14"/>
  <c r="AJ221" i="14"/>
  <c r="AI221" i="14"/>
  <c r="AH221" i="14"/>
  <c r="AG221" i="14"/>
  <c r="AF221" i="14"/>
  <c r="AE221" i="14"/>
  <c r="T221" i="14"/>
  <c r="AD221" i="14" s="1"/>
  <c r="J221" i="14"/>
  <c r="AN221" i="14" s="1"/>
  <c r="C221" i="14"/>
  <c r="AW220" i="14"/>
  <c r="AV220" i="14"/>
  <c r="AU220" i="14"/>
  <c r="AT220" i="14"/>
  <c r="AS220" i="14"/>
  <c r="AR220" i="14"/>
  <c r="AQ220" i="14"/>
  <c r="AP220" i="14"/>
  <c r="AO220" i="14"/>
  <c r="AM220" i="14"/>
  <c r="AL220" i="14"/>
  <c r="AK220" i="14"/>
  <c r="AJ220" i="14"/>
  <c r="AI220" i="14"/>
  <c r="AH220" i="14"/>
  <c r="AG220" i="14"/>
  <c r="AF220" i="14"/>
  <c r="AE220" i="14"/>
  <c r="T220" i="14"/>
  <c r="J220" i="14"/>
  <c r="AD220" i="14" s="1"/>
  <c r="C220" i="14"/>
  <c r="AW219" i="14"/>
  <c r="AV219" i="14"/>
  <c r="AU219" i="14"/>
  <c r="AT219" i="14"/>
  <c r="AS219" i="14"/>
  <c r="AR219" i="14"/>
  <c r="AQ219" i="14"/>
  <c r="AP219" i="14"/>
  <c r="AO219" i="14"/>
  <c r="AM219" i="14"/>
  <c r="AL219" i="14"/>
  <c r="AK219" i="14"/>
  <c r="AJ219" i="14"/>
  <c r="AI219" i="14"/>
  <c r="AH219" i="14"/>
  <c r="AG219" i="14"/>
  <c r="AF219" i="14"/>
  <c r="AE219" i="14"/>
  <c r="T219" i="14"/>
  <c r="AD219" i="14" s="1"/>
  <c r="J219" i="14"/>
  <c r="AN219" i="14" s="1"/>
  <c r="C219" i="14"/>
  <c r="AW218" i="14"/>
  <c r="AV218" i="14"/>
  <c r="AU218" i="14"/>
  <c r="AT218" i="14"/>
  <c r="AS218" i="14"/>
  <c r="AR218" i="14"/>
  <c r="AQ218" i="14"/>
  <c r="AP218" i="14"/>
  <c r="AO218" i="14"/>
  <c r="AM218" i="14"/>
  <c r="AL218" i="14"/>
  <c r="AK218" i="14"/>
  <c r="AJ218" i="14"/>
  <c r="AI218" i="14"/>
  <c r="AH218" i="14"/>
  <c r="AG218" i="14"/>
  <c r="AF218" i="14"/>
  <c r="AE218" i="14"/>
  <c r="AD218" i="14"/>
  <c r="T218" i="14"/>
  <c r="J218" i="14"/>
  <c r="AN218" i="14" s="1"/>
  <c r="C218" i="14"/>
  <c r="AW217" i="14"/>
  <c r="AV217" i="14"/>
  <c r="AU217" i="14"/>
  <c r="AT217" i="14"/>
  <c r="AS217" i="14"/>
  <c r="AR217" i="14"/>
  <c r="AQ217" i="14"/>
  <c r="AP217" i="14"/>
  <c r="AO217" i="14"/>
  <c r="AM217" i="14"/>
  <c r="AL217" i="14"/>
  <c r="AK217" i="14"/>
  <c r="AJ217" i="14"/>
  <c r="AI217" i="14"/>
  <c r="AH217" i="14"/>
  <c r="AG217" i="14"/>
  <c r="AF217" i="14"/>
  <c r="AE217" i="14"/>
  <c r="T217" i="14"/>
  <c r="AD217" i="14" s="1"/>
  <c r="J217" i="14"/>
  <c r="AN217" i="14" s="1"/>
  <c r="C217" i="14"/>
  <c r="AW216" i="14"/>
  <c r="AV216" i="14"/>
  <c r="AU216" i="14"/>
  <c r="AT216" i="14"/>
  <c r="AS216" i="14"/>
  <c r="AR216" i="14"/>
  <c r="AQ216" i="14"/>
  <c r="AP216" i="14"/>
  <c r="AO216" i="14"/>
  <c r="AN216" i="14"/>
  <c r="AM216" i="14"/>
  <c r="AL216" i="14"/>
  <c r="AK216" i="14"/>
  <c r="AJ216" i="14"/>
  <c r="AI216" i="14"/>
  <c r="AH216" i="14"/>
  <c r="AG216" i="14"/>
  <c r="AF216" i="14"/>
  <c r="AE216" i="14"/>
  <c r="T216" i="14"/>
  <c r="J216" i="14"/>
  <c r="AD216" i="14" s="1"/>
  <c r="C216" i="14"/>
  <c r="AW215" i="14"/>
  <c r="AV215" i="14"/>
  <c r="AU215" i="14"/>
  <c r="AT215" i="14"/>
  <c r="AS215" i="14"/>
  <c r="AR215" i="14"/>
  <c r="AQ215" i="14"/>
  <c r="AP215" i="14"/>
  <c r="AO215" i="14"/>
  <c r="AM215" i="14"/>
  <c r="AL215" i="14"/>
  <c r="AK215" i="14"/>
  <c r="AJ215" i="14"/>
  <c r="AI215" i="14"/>
  <c r="AH215" i="14"/>
  <c r="AG215" i="14"/>
  <c r="AF215" i="14"/>
  <c r="AE215" i="14"/>
  <c r="T215" i="14"/>
  <c r="AD215" i="14" s="1"/>
  <c r="J215" i="14"/>
  <c r="AN215" i="14" s="1"/>
  <c r="C215" i="14"/>
  <c r="AW214" i="14"/>
  <c r="AV214" i="14"/>
  <c r="AU214" i="14"/>
  <c r="AT214" i="14"/>
  <c r="AS214" i="14"/>
  <c r="AR214" i="14"/>
  <c r="AQ214" i="14"/>
  <c r="AP214" i="14"/>
  <c r="AO214" i="14"/>
  <c r="AM214" i="14"/>
  <c r="AL214" i="14"/>
  <c r="AK214" i="14"/>
  <c r="AJ214" i="14"/>
  <c r="AI214" i="14"/>
  <c r="AH214" i="14"/>
  <c r="AG214" i="14"/>
  <c r="AF214" i="14"/>
  <c r="AE214" i="14"/>
  <c r="AD214" i="14"/>
  <c r="T214" i="14"/>
  <c r="J214" i="14"/>
  <c r="AN214" i="14" s="1"/>
  <c r="C214" i="14"/>
  <c r="AW213" i="14"/>
  <c r="AV213" i="14"/>
  <c r="AU213" i="14"/>
  <c r="AT213" i="14"/>
  <c r="AS213" i="14"/>
  <c r="AR213" i="14"/>
  <c r="AQ213" i="14"/>
  <c r="AP213" i="14"/>
  <c r="AO213" i="14"/>
  <c r="AM213" i="14"/>
  <c r="AL213" i="14"/>
  <c r="AK213" i="14"/>
  <c r="AJ213" i="14"/>
  <c r="AI213" i="14"/>
  <c r="AH213" i="14"/>
  <c r="AG213" i="14"/>
  <c r="AF213" i="14"/>
  <c r="AE213" i="14"/>
  <c r="T213" i="14"/>
  <c r="AD213" i="14" s="1"/>
  <c r="J213" i="14"/>
  <c r="AN213" i="14" s="1"/>
  <c r="C213" i="14"/>
  <c r="AW212" i="14"/>
  <c r="AV212" i="14"/>
  <c r="AU212" i="14"/>
  <c r="AT212" i="14"/>
  <c r="AS212" i="14"/>
  <c r="AR212" i="14"/>
  <c r="AQ212" i="14"/>
  <c r="AP212" i="14"/>
  <c r="AO212" i="14"/>
  <c r="AM212" i="14"/>
  <c r="AL212" i="14"/>
  <c r="AK212" i="14"/>
  <c r="AJ212" i="14"/>
  <c r="AI212" i="14"/>
  <c r="AH212" i="14"/>
  <c r="AG212" i="14"/>
  <c r="AF212" i="14"/>
  <c r="AE212" i="14"/>
  <c r="T212" i="14"/>
  <c r="J212" i="14"/>
  <c r="AD212" i="14" s="1"/>
  <c r="C212" i="14"/>
  <c r="AW211" i="14"/>
  <c r="AV211" i="14"/>
  <c r="AU211" i="14"/>
  <c r="AT211" i="14"/>
  <c r="AS211" i="14"/>
  <c r="AR211" i="14"/>
  <c r="AQ211" i="14"/>
  <c r="AP211" i="14"/>
  <c r="AO211" i="14"/>
  <c r="AM211" i="14"/>
  <c r="AL211" i="14"/>
  <c r="AK211" i="14"/>
  <c r="AJ211" i="14"/>
  <c r="AI211" i="14"/>
  <c r="AH211" i="14"/>
  <c r="AG211" i="14"/>
  <c r="AF211" i="14"/>
  <c r="AE211" i="14"/>
  <c r="T211" i="14"/>
  <c r="AD211" i="14" s="1"/>
  <c r="J211" i="14"/>
  <c r="AN211" i="14" s="1"/>
  <c r="C211" i="14"/>
  <c r="AW210" i="14"/>
  <c r="AV210" i="14"/>
  <c r="AU210" i="14"/>
  <c r="AT210" i="14"/>
  <c r="AS210" i="14"/>
  <c r="AR210" i="14"/>
  <c r="AQ210" i="14"/>
  <c r="AP210" i="14"/>
  <c r="AO210" i="14"/>
  <c r="AM210" i="14"/>
  <c r="AL210" i="14"/>
  <c r="AK210" i="14"/>
  <c r="AJ210" i="14"/>
  <c r="AI210" i="14"/>
  <c r="AH210" i="14"/>
  <c r="AG210" i="14"/>
  <c r="AF210" i="14"/>
  <c r="AE210" i="14"/>
  <c r="AD210" i="14"/>
  <c r="T210" i="14"/>
  <c r="J210" i="14"/>
  <c r="AN210" i="14" s="1"/>
  <c r="C210" i="14"/>
  <c r="AW209" i="14"/>
  <c r="AV209" i="14"/>
  <c r="AU209" i="14"/>
  <c r="AT209" i="14"/>
  <c r="AS209" i="14"/>
  <c r="AR209" i="14"/>
  <c r="AQ209" i="14"/>
  <c r="AP209" i="14"/>
  <c r="AO209" i="14"/>
  <c r="AM209" i="14"/>
  <c r="AL209" i="14"/>
  <c r="AK209" i="14"/>
  <c r="AJ209" i="14"/>
  <c r="AI209" i="14"/>
  <c r="AH209" i="14"/>
  <c r="AG209" i="14"/>
  <c r="AF209" i="14"/>
  <c r="AE209" i="14"/>
  <c r="T209" i="14"/>
  <c r="AD209" i="14" s="1"/>
  <c r="J209" i="14"/>
  <c r="AN209" i="14" s="1"/>
  <c r="C209" i="14"/>
  <c r="AW208" i="14"/>
  <c r="AV208" i="14"/>
  <c r="AU208" i="14"/>
  <c r="AT208" i="14"/>
  <c r="AS208" i="14"/>
  <c r="AR208" i="14"/>
  <c r="AQ208" i="14"/>
  <c r="AP208" i="14"/>
  <c r="AO208" i="14"/>
  <c r="AN208" i="14"/>
  <c r="AM208" i="14"/>
  <c r="AL208" i="14"/>
  <c r="AK208" i="14"/>
  <c r="AJ208" i="14"/>
  <c r="AI208" i="14"/>
  <c r="AH208" i="14"/>
  <c r="AG208" i="14"/>
  <c r="AF208" i="14"/>
  <c r="AE208" i="14"/>
  <c r="T208" i="14"/>
  <c r="J208" i="14"/>
  <c r="AD208" i="14" s="1"/>
  <c r="C208" i="14"/>
  <c r="AW207" i="14"/>
  <c r="AV207" i="14"/>
  <c r="AU207" i="14"/>
  <c r="AT207" i="14"/>
  <c r="AS207" i="14"/>
  <c r="AR207" i="14"/>
  <c r="AQ207" i="14"/>
  <c r="AP207" i="14"/>
  <c r="AO207" i="14"/>
  <c r="AM207" i="14"/>
  <c r="AL207" i="14"/>
  <c r="AK207" i="14"/>
  <c r="AJ207" i="14"/>
  <c r="AI207" i="14"/>
  <c r="AH207" i="14"/>
  <c r="AG207" i="14"/>
  <c r="AF207" i="14"/>
  <c r="AE207" i="14"/>
  <c r="T207" i="14"/>
  <c r="AD207" i="14" s="1"/>
  <c r="J207" i="14"/>
  <c r="AN207" i="14" s="1"/>
  <c r="C207" i="14"/>
  <c r="AW206" i="14"/>
  <c r="AV206" i="14"/>
  <c r="AU206" i="14"/>
  <c r="AT206" i="14"/>
  <c r="AS206" i="14"/>
  <c r="AR206" i="14"/>
  <c r="AQ206" i="14"/>
  <c r="AP206" i="14"/>
  <c r="AO206" i="14"/>
  <c r="AM206" i="14"/>
  <c r="AL206" i="14"/>
  <c r="AK206" i="14"/>
  <c r="AJ206" i="14"/>
  <c r="AI206" i="14"/>
  <c r="AH206" i="14"/>
  <c r="AG206" i="14"/>
  <c r="AF206" i="14"/>
  <c r="AE206" i="14"/>
  <c r="AD206" i="14"/>
  <c r="T206" i="14"/>
  <c r="J206" i="14"/>
  <c r="AN206" i="14" s="1"/>
  <c r="C206" i="14"/>
  <c r="AW205" i="14"/>
  <c r="AV205" i="14"/>
  <c r="AU205" i="14"/>
  <c r="AT205" i="14"/>
  <c r="AS205" i="14"/>
  <c r="AR205" i="14"/>
  <c r="AQ205" i="14"/>
  <c r="AP205" i="14"/>
  <c r="AO205" i="14"/>
  <c r="AM205" i="14"/>
  <c r="AL205" i="14"/>
  <c r="AK205" i="14"/>
  <c r="AJ205" i="14"/>
  <c r="AI205" i="14"/>
  <c r="AH205" i="14"/>
  <c r="AG205" i="14"/>
  <c r="AF205" i="14"/>
  <c r="AE205" i="14"/>
  <c r="T205" i="14"/>
  <c r="AD205" i="14" s="1"/>
  <c r="J205" i="14"/>
  <c r="AN205" i="14" s="1"/>
  <c r="C205" i="14"/>
  <c r="AW204" i="14"/>
  <c r="AV204" i="14"/>
  <c r="AU204" i="14"/>
  <c r="AT204" i="14"/>
  <c r="AS204" i="14"/>
  <c r="AR204" i="14"/>
  <c r="AQ204" i="14"/>
  <c r="AP204" i="14"/>
  <c r="AO204" i="14"/>
  <c r="AM204" i="14"/>
  <c r="AL204" i="14"/>
  <c r="AK204" i="14"/>
  <c r="AJ204" i="14"/>
  <c r="AI204" i="14"/>
  <c r="AH204" i="14"/>
  <c r="AG204" i="14"/>
  <c r="AF204" i="14"/>
  <c r="AE204" i="14"/>
  <c r="T204" i="14"/>
  <c r="J204" i="14"/>
  <c r="AD204" i="14" s="1"/>
  <c r="C204" i="14"/>
  <c r="AW203" i="14"/>
  <c r="AV203" i="14"/>
  <c r="AU203" i="14"/>
  <c r="AT203" i="14"/>
  <c r="AS203" i="14"/>
  <c r="AR203" i="14"/>
  <c r="AQ203" i="14"/>
  <c r="AP203" i="14"/>
  <c r="AO203" i="14"/>
  <c r="AM203" i="14"/>
  <c r="AL203" i="14"/>
  <c r="AK203" i="14"/>
  <c r="AJ203" i="14"/>
  <c r="AI203" i="14"/>
  <c r="AH203" i="14"/>
  <c r="AG203" i="14"/>
  <c r="AF203" i="14"/>
  <c r="AE203" i="14"/>
  <c r="T203" i="14"/>
  <c r="AD203" i="14" s="1"/>
  <c r="J203" i="14"/>
  <c r="AN203" i="14" s="1"/>
  <c r="C203" i="14"/>
  <c r="AW202" i="14"/>
  <c r="AV202" i="14"/>
  <c r="AU202" i="14"/>
  <c r="AT202" i="14"/>
  <c r="AS202" i="14"/>
  <c r="AR202" i="14"/>
  <c r="AQ202" i="14"/>
  <c r="AP202" i="14"/>
  <c r="AO202" i="14"/>
  <c r="AM202" i="14"/>
  <c r="AL202" i="14"/>
  <c r="AK202" i="14"/>
  <c r="AJ202" i="14"/>
  <c r="AI202" i="14"/>
  <c r="AH202" i="14"/>
  <c r="AG202" i="14"/>
  <c r="AF202" i="14"/>
  <c r="AE202" i="14"/>
  <c r="AD202" i="14"/>
  <c r="T202" i="14"/>
  <c r="J202" i="14"/>
  <c r="AN202" i="14" s="1"/>
  <c r="C202" i="14"/>
  <c r="AW201" i="14"/>
  <c r="AV201" i="14"/>
  <c r="AU201" i="14"/>
  <c r="AT201" i="14"/>
  <c r="AS201" i="14"/>
  <c r="AR201" i="14"/>
  <c r="AQ201" i="14"/>
  <c r="AP201" i="14"/>
  <c r="AO201" i="14"/>
  <c r="AM201" i="14"/>
  <c r="AL201" i="14"/>
  <c r="AK201" i="14"/>
  <c r="AJ201" i="14"/>
  <c r="AI201" i="14"/>
  <c r="AH201" i="14"/>
  <c r="AG201" i="14"/>
  <c r="AF201" i="14"/>
  <c r="AE201" i="14"/>
  <c r="T201" i="14"/>
  <c r="AD201" i="14" s="1"/>
  <c r="J201" i="14"/>
  <c r="AN201" i="14" s="1"/>
  <c r="C201" i="14"/>
  <c r="AW200" i="14"/>
  <c r="AV200" i="14"/>
  <c r="AU200" i="14"/>
  <c r="AT200" i="14"/>
  <c r="AS200" i="14"/>
  <c r="AR200" i="14"/>
  <c r="AQ200" i="14"/>
  <c r="AP200" i="14"/>
  <c r="AO200" i="14"/>
  <c r="AN200" i="14"/>
  <c r="AM200" i="14"/>
  <c r="AL200" i="14"/>
  <c r="AK200" i="14"/>
  <c r="AJ200" i="14"/>
  <c r="AI200" i="14"/>
  <c r="AH200" i="14"/>
  <c r="AG200" i="14"/>
  <c r="AF200" i="14"/>
  <c r="AE200" i="14"/>
  <c r="T200" i="14"/>
  <c r="J200" i="14"/>
  <c r="AD200" i="14" s="1"/>
  <c r="C200" i="14"/>
  <c r="AW199" i="14"/>
  <c r="AV199" i="14"/>
  <c r="AU199" i="14"/>
  <c r="AT199" i="14"/>
  <c r="AS199" i="14"/>
  <c r="AR199" i="14"/>
  <c r="AQ199" i="14"/>
  <c r="AP199" i="14"/>
  <c r="AO199" i="14"/>
  <c r="AM199" i="14"/>
  <c r="AL199" i="14"/>
  <c r="AK199" i="14"/>
  <c r="AJ199" i="14"/>
  <c r="AI199" i="14"/>
  <c r="AH199" i="14"/>
  <c r="AG199" i="14"/>
  <c r="AF199" i="14"/>
  <c r="AE199" i="14"/>
  <c r="T199" i="14"/>
  <c r="AD199" i="14" s="1"/>
  <c r="J199" i="14"/>
  <c r="AN199" i="14" s="1"/>
  <c r="C199" i="14"/>
  <c r="AW198" i="14"/>
  <c r="AV198" i="14"/>
  <c r="AU198" i="14"/>
  <c r="AT198" i="14"/>
  <c r="AS198" i="14"/>
  <c r="AR198" i="14"/>
  <c r="AQ198" i="14"/>
  <c r="AP198" i="14"/>
  <c r="AO198" i="14"/>
  <c r="AM198" i="14"/>
  <c r="AL198" i="14"/>
  <c r="AK198" i="14"/>
  <c r="AJ198" i="14"/>
  <c r="AI198" i="14"/>
  <c r="AH198" i="14"/>
  <c r="AG198" i="14"/>
  <c r="AF198" i="14"/>
  <c r="AE198" i="14"/>
  <c r="AD198" i="14"/>
  <c r="T198" i="14"/>
  <c r="J198" i="14"/>
  <c r="AN198" i="14" s="1"/>
  <c r="C198" i="14"/>
  <c r="AW197" i="14"/>
  <c r="AV197" i="14"/>
  <c r="AU197" i="14"/>
  <c r="AT197" i="14"/>
  <c r="AS197" i="14"/>
  <c r="AR197" i="14"/>
  <c r="AQ197" i="14"/>
  <c r="AP197" i="14"/>
  <c r="AO197" i="14"/>
  <c r="AM197" i="14"/>
  <c r="AL197" i="14"/>
  <c r="AK197" i="14"/>
  <c r="AJ197" i="14"/>
  <c r="AI197" i="14"/>
  <c r="AH197" i="14"/>
  <c r="AG197" i="14"/>
  <c r="AF197" i="14"/>
  <c r="AE197" i="14"/>
  <c r="T197" i="14"/>
  <c r="AD197" i="14" s="1"/>
  <c r="J197" i="14"/>
  <c r="AN197" i="14" s="1"/>
  <c r="C197" i="14"/>
  <c r="AV196" i="14"/>
  <c r="AR196" i="14"/>
  <c r="AJ196" i="14"/>
  <c r="AF196" i="14"/>
  <c r="AC196" i="14"/>
  <c r="AM196" i="14" s="1"/>
  <c r="AB196" i="14"/>
  <c r="AA196" i="14"/>
  <c r="AK196" i="14" s="1"/>
  <c r="Z196" i="14"/>
  <c r="Y196" i="14"/>
  <c r="AI196" i="14" s="1"/>
  <c r="X196" i="14"/>
  <c r="W196" i="14"/>
  <c r="AG196" i="14" s="1"/>
  <c r="V196" i="14"/>
  <c r="U196" i="14"/>
  <c r="AE196" i="14" s="1"/>
  <c r="T196" i="14"/>
  <c r="S196" i="14"/>
  <c r="AW196" i="14" s="1"/>
  <c r="R196" i="14"/>
  <c r="Q196" i="14"/>
  <c r="AU196" i="14" s="1"/>
  <c r="P196" i="14"/>
  <c r="O196" i="14"/>
  <c r="AS196" i="14" s="1"/>
  <c r="N196" i="14"/>
  <c r="M196" i="14"/>
  <c r="AQ196" i="14" s="1"/>
  <c r="L196" i="14"/>
  <c r="K196" i="14"/>
  <c r="AO196" i="14" s="1"/>
  <c r="I196" i="14"/>
  <c r="H196" i="14"/>
  <c r="H194" i="14" s="1"/>
  <c r="G196" i="14"/>
  <c r="F196" i="14"/>
  <c r="E196" i="14"/>
  <c r="D196" i="14"/>
  <c r="AU195" i="14"/>
  <c r="AQ195" i="14"/>
  <c r="AC195" i="14"/>
  <c r="AC194" i="14" s="1"/>
  <c r="AB195" i="14"/>
  <c r="AL195" i="14" s="1"/>
  <c r="AA195" i="14"/>
  <c r="Z195" i="14"/>
  <c r="AJ195" i="14" s="1"/>
  <c r="Y195" i="14"/>
  <c r="Y194" i="14" s="1"/>
  <c r="X195" i="14"/>
  <c r="AH195" i="14" s="1"/>
  <c r="W195" i="14"/>
  <c r="V195" i="14"/>
  <c r="AF195" i="14" s="1"/>
  <c r="U195" i="14"/>
  <c r="U194" i="14" s="1"/>
  <c r="S195" i="14"/>
  <c r="R195" i="14"/>
  <c r="AV195" i="14" s="1"/>
  <c r="Q195" i="14"/>
  <c r="Q194" i="14" s="1"/>
  <c r="P195" i="14"/>
  <c r="AT195" i="14" s="1"/>
  <c r="O195" i="14"/>
  <c r="N195" i="14"/>
  <c r="AR195" i="14" s="1"/>
  <c r="M195" i="14"/>
  <c r="M194" i="14" s="1"/>
  <c r="L195" i="14"/>
  <c r="AP195" i="14" s="1"/>
  <c r="K195" i="14"/>
  <c r="I195" i="14"/>
  <c r="I194" i="14" s="1"/>
  <c r="H195" i="14"/>
  <c r="G195" i="14"/>
  <c r="G194" i="14" s="1"/>
  <c r="F195" i="14"/>
  <c r="E195" i="14"/>
  <c r="E194" i="14" s="1"/>
  <c r="D195" i="14"/>
  <c r="C195" i="14"/>
  <c r="Z194" i="14"/>
  <c r="V194" i="14"/>
  <c r="R194" i="14"/>
  <c r="N194" i="14"/>
  <c r="AR194" i="14" s="1"/>
  <c r="F194" i="14"/>
  <c r="AL193" i="14"/>
  <c r="AK193" i="14"/>
  <c r="AJ193" i="14"/>
  <c r="AI193" i="14"/>
  <c r="AW192" i="14"/>
  <c r="AV192" i="14"/>
  <c r="AU192" i="14"/>
  <c r="AT192" i="14"/>
  <c r="AS192" i="14"/>
  <c r="AR192" i="14"/>
  <c r="AQ192" i="14"/>
  <c r="AP192" i="14"/>
  <c r="AO192" i="14"/>
  <c r="AM192" i="14"/>
  <c r="AL192" i="14"/>
  <c r="AK192" i="14"/>
  <c r="AJ192" i="14"/>
  <c r="AI192" i="14"/>
  <c r="AH192" i="14"/>
  <c r="AG192" i="14"/>
  <c r="AF192" i="14"/>
  <c r="AE192" i="14"/>
  <c r="T192" i="14"/>
  <c r="AD192" i="14" s="1"/>
  <c r="J192" i="14"/>
  <c r="AN192" i="14" s="1"/>
  <c r="C192" i="14"/>
  <c r="AW191" i="14"/>
  <c r="AV191" i="14"/>
  <c r="AU191" i="14"/>
  <c r="AT191" i="14"/>
  <c r="AS191" i="14"/>
  <c r="AR191" i="14"/>
  <c r="AQ191" i="14"/>
  <c r="AP191" i="14"/>
  <c r="AO191" i="14"/>
  <c r="AM191" i="14"/>
  <c r="AL191" i="14"/>
  <c r="AK191" i="14"/>
  <c r="AJ191" i="14"/>
  <c r="AI191" i="14"/>
  <c r="AH191" i="14"/>
  <c r="AG191" i="14"/>
  <c r="AF191" i="14"/>
  <c r="AE191" i="14"/>
  <c r="T191" i="14"/>
  <c r="J191" i="14"/>
  <c r="AD191" i="14" s="1"/>
  <c r="C191" i="14"/>
  <c r="AW190" i="14"/>
  <c r="AV190" i="14"/>
  <c r="AU190" i="14"/>
  <c r="AT190" i="14"/>
  <c r="AS190" i="14"/>
  <c r="AR190" i="14"/>
  <c r="AQ190" i="14"/>
  <c r="AP190" i="14"/>
  <c r="AO190" i="14"/>
  <c r="AM190" i="14"/>
  <c r="AL190" i="14"/>
  <c r="AK190" i="14"/>
  <c r="AJ190" i="14"/>
  <c r="AI190" i="14"/>
  <c r="AH190" i="14"/>
  <c r="AG190" i="14"/>
  <c r="AF190" i="14"/>
  <c r="AE190" i="14"/>
  <c r="T190" i="14"/>
  <c r="AD190" i="14" s="1"/>
  <c r="J190" i="14"/>
  <c r="AN190" i="14" s="1"/>
  <c r="C190" i="14"/>
  <c r="AW189" i="14"/>
  <c r="AV189" i="14"/>
  <c r="AU189" i="14"/>
  <c r="AT189" i="14"/>
  <c r="AS189" i="14"/>
  <c r="AR189" i="14"/>
  <c r="AQ189" i="14"/>
  <c r="AP189" i="14"/>
  <c r="AO189" i="14"/>
  <c r="AM189" i="14"/>
  <c r="AL189" i="14"/>
  <c r="AK189" i="14"/>
  <c r="AJ189" i="14"/>
  <c r="AI189" i="14"/>
  <c r="AH189" i="14"/>
  <c r="AG189" i="14"/>
  <c r="AF189" i="14"/>
  <c r="AE189" i="14"/>
  <c r="AD189" i="14"/>
  <c r="T189" i="14"/>
  <c r="J189" i="14"/>
  <c r="AN189" i="14" s="1"/>
  <c r="C189" i="14"/>
  <c r="AW188" i="14"/>
  <c r="AV188" i="14"/>
  <c r="AU188" i="14"/>
  <c r="AT188" i="14"/>
  <c r="AS188" i="14"/>
  <c r="AR188" i="14"/>
  <c r="AQ188" i="14"/>
  <c r="AP188" i="14"/>
  <c r="AO188" i="14"/>
  <c r="AM188" i="14"/>
  <c r="AL188" i="14"/>
  <c r="AK188" i="14"/>
  <c r="AJ188" i="14"/>
  <c r="AI188" i="14"/>
  <c r="AH188" i="14"/>
  <c r="AG188" i="14"/>
  <c r="AF188" i="14"/>
  <c r="AE188" i="14"/>
  <c r="T188" i="14"/>
  <c r="AD188" i="14" s="1"/>
  <c r="J188" i="14"/>
  <c r="AN188" i="14" s="1"/>
  <c r="C188" i="14"/>
  <c r="AW187" i="14"/>
  <c r="AV187" i="14"/>
  <c r="AU187" i="14"/>
  <c r="AT187" i="14"/>
  <c r="AS187" i="14"/>
  <c r="AR187" i="14"/>
  <c r="AQ187" i="14"/>
  <c r="AP187" i="14"/>
  <c r="AO187" i="14"/>
  <c r="AN187" i="14"/>
  <c r="AM187" i="14"/>
  <c r="AL187" i="14"/>
  <c r="AK187" i="14"/>
  <c r="AJ187" i="14"/>
  <c r="AI187" i="14"/>
  <c r="AH187" i="14"/>
  <c r="AG187" i="14"/>
  <c r="AF187" i="14"/>
  <c r="AE187" i="14"/>
  <c r="T187" i="14"/>
  <c r="J187" i="14"/>
  <c r="AD187" i="14" s="1"/>
  <c r="C187" i="14"/>
  <c r="AW186" i="14"/>
  <c r="AV186" i="14"/>
  <c r="AU186" i="14"/>
  <c r="AT186" i="14"/>
  <c r="AS186" i="14"/>
  <c r="AR186" i="14"/>
  <c r="AQ186" i="14"/>
  <c r="AP186" i="14"/>
  <c r="AO186" i="14"/>
  <c r="AM186" i="14"/>
  <c r="AL186" i="14"/>
  <c r="AK186" i="14"/>
  <c r="AJ186" i="14"/>
  <c r="AI186" i="14"/>
  <c r="AH186" i="14"/>
  <c r="AG186" i="14"/>
  <c r="AF186" i="14"/>
  <c r="AE186" i="14"/>
  <c r="T186" i="14"/>
  <c r="AD186" i="14" s="1"/>
  <c r="J186" i="14"/>
  <c r="AN186" i="14" s="1"/>
  <c r="C186" i="14"/>
  <c r="AW185" i="14"/>
  <c r="AV185" i="14"/>
  <c r="AU185" i="14"/>
  <c r="AT185" i="14"/>
  <c r="AS185" i="14"/>
  <c r="AR185" i="14"/>
  <c r="AQ185" i="14"/>
  <c r="AP185" i="14"/>
  <c r="AO185" i="14"/>
  <c r="AM185" i="14"/>
  <c r="AL185" i="14"/>
  <c r="AK185" i="14"/>
  <c r="AJ185" i="14"/>
  <c r="AI185" i="14"/>
  <c r="AH185" i="14"/>
  <c r="AG185" i="14"/>
  <c r="AF185" i="14"/>
  <c r="AE185" i="14"/>
  <c r="AD185" i="14"/>
  <c r="T185" i="14"/>
  <c r="J185" i="14"/>
  <c r="AN185" i="14" s="1"/>
  <c r="C185" i="14"/>
  <c r="AW184" i="14"/>
  <c r="AV184" i="14"/>
  <c r="AU184" i="14"/>
  <c r="AT184" i="14"/>
  <c r="AS184" i="14"/>
  <c r="AR184" i="14"/>
  <c r="AQ184" i="14"/>
  <c r="AP184" i="14"/>
  <c r="AO184" i="14"/>
  <c r="AM184" i="14"/>
  <c r="AL184" i="14"/>
  <c r="AK184" i="14"/>
  <c r="AJ184" i="14"/>
  <c r="AI184" i="14"/>
  <c r="AH184" i="14"/>
  <c r="AG184" i="14"/>
  <c r="AF184" i="14"/>
  <c r="AE184" i="14"/>
  <c r="T184" i="14"/>
  <c r="AD184" i="14" s="1"/>
  <c r="J184" i="14"/>
  <c r="AN184" i="14" s="1"/>
  <c r="C184" i="14"/>
  <c r="AW183" i="14"/>
  <c r="AV183" i="14"/>
  <c r="AU183" i="14"/>
  <c r="AT183" i="14"/>
  <c r="AS183" i="14"/>
  <c r="AR183" i="14"/>
  <c r="AQ183" i="14"/>
  <c r="AP183" i="14"/>
  <c r="AO183" i="14"/>
  <c r="AM183" i="14"/>
  <c r="AL183" i="14"/>
  <c r="AK183" i="14"/>
  <c r="AJ183" i="14"/>
  <c r="AI183" i="14"/>
  <c r="AH183" i="14"/>
  <c r="AG183" i="14"/>
  <c r="AF183" i="14"/>
  <c r="AE183" i="14"/>
  <c r="T183" i="14"/>
  <c r="J183" i="14"/>
  <c r="AD183" i="14" s="1"/>
  <c r="C183" i="14"/>
  <c r="AW182" i="14"/>
  <c r="AV182" i="14"/>
  <c r="AU182" i="14"/>
  <c r="AT182" i="14"/>
  <c r="AS182" i="14"/>
  <c r="AR182" i="14"/>
  <c r="AQ182" i="14"/>
  <c r="AP182" i="14"/>
  <c r="AO182" i="14"/>
  <c r="AM182" i="14"/>
  <c r="AL182" i="14"/>
  <c r="AK182" i="14"/>
  <c r="AJ182" i="14"/>
  <c r="AI182" i="14"/>
  <c r="AH182" i="14"/>
  <c r="AG182" i="14"/>
  <c r="AF182" i="14"/>
  <c r="AE182" i="14"/>
  <c r="T182" i="14"/>
  <c r="AD182" i="14" s="1"/>
  <c r="J182" i="14"/>
  <c r="AN182" i="14" s="1"/>
  <c r="C182" i="14"/>
  <c r="AW181" i="14"/>
  <c r="AV181" i="14"/>
  <c r="AU181" i="14"/>
  <c r="AT181" i="14"/>
  <c r="AS181" i="14"/>
  <c r="AR181" i="14"/>
  <c r="AQ181" i="14"/>
  <c r="AP181" i="14"/>
  <c r="AO181" i="14"/>
  <c r="AM181" i="14"/>
  <c r="AL181" i="14"/>
  <c r="AK181" i="14"/>
  <c r="AJ181" i="14"/>
  <c r="AI181" i="14"/>
  <c r="AH181" i="14"/>
  <c r="AG181" i="14"/>
  <c r="AF181" i="14"/>
  <c r="AE181" i="14"/>
  <c r="AD181" i="14"/>
  <c r="T181" i="14"/>
  <c r="J181" i="14"/>
  <c r="AN181" i="14" s="1"/>
  <c r="C181" i="14"/>
  <c r="AW180" i="14"/>
  <c r="AV180" i="14"/>
  <c r="AU180" i="14"/>
  <c r="AT180" i="14"/>
  <c r="AS180" i="14"/>
  <c r="AR180" i="14"/>
  <c r="AQ180" i="14"/>
  <c r="AP180" i="14"/>
  <c r="AO180" i="14"/>
  <c r="AM180" i="14"/>
  <c r="AL180" i="14"/>
  <c r="AK180" i="14"/>
  <c r="AJ180" i="14"/>
  <c r="AI180" i="14"/>
  <c r="AH180" i="14"/>
  <c r="AG180" i="14"/>
  <c r="AF180" i="14"/>
  <c r="AE180" i="14"/>
  <c r="T180" i="14"/>
  <c r="AD180" i="14" s="1"/>
  <c r="J180" i="14"/>
  <c r="AN180" i="14" s="1"/>
  <c r="C180" i="14"/>
  <c r="AW179" i="14"/>
  <c r="AV179" i="14"/>
  <c r="AU179" i="14"/>
  <c r="AT179" i="14"/>
  <c r="AS179" i="14"/>
  <c r="AR179" i="14"/>
  <c r="AQ179" i="14"/>
  <c r="AP179" i="14"/>
  <c r="AO179" i="14"/>
  <c r="AN179" i="14"/>
  <c r="AM179" i="14"/>
  <c r="AL179" i="14"/>
  <c r="AK179" i="14"/>
  <c r="AJ179" i="14"/>
  <c r="AI179" i="14"/>
  <c r="AH179" i="14"/>
  <c r="AG179" i="14"/>
  <c r="AF179" i="14"/>
  <c r="AE179" i="14"/>
  <c r="T179" i="14"/>
  <c r="J179" i="14"/>
  <c r="AD179" i="14" s="1"/>
  <c r="C179" i="14"/>
  <c r="AW178" i="14"/>
  <c r="AV178" i="14"/>
  <c r="AU178" i="14"/>
  <c r="AT178" i="14"/>
  <c r="AS178" i="14"/>
  <c r="AR178" i="14"/>
  <c r="AQ178" i="14"/>
  <c r="AP178" i="14"/>
  <c r="AO178" i="14"/>
  <c r="AM178" i="14"/>
  <c r="AL178" i="14"/>
  <c r="AK178" i="14"/>
  <c r="AJ178" i="14"/>
  <c r="AI178" i="14"/>
  <c r="AH178" i="14"/>
  <c r="AG178" i="14"/>
  <c r="AF178" i="14"/>
  <c r="AE178" i="14"/>
  <c r="T178" i="14"/>
  <c r="AD178" i="14" s="1"/>
  <c r="J178" i="14"/>
  <c r="AN178" i="14" s="1"/>
  <c r="C178" i="14"/>
  <c r="AW177" i="14"/>
  <c r="AV177" i="14"/>
  <c r="AU177" i="14"/>
  <c r="AT177" i="14"/>
  <c r="AS177" i="14"/>
  <c r="AR177" i="14"/>
  <c r="AQ177" i="14"/>
  <c r="AP177" i="14"/>
  <c r="AO177" i="14"/>
  <c r="AM177" i="14"/>
  <c r="AL177" i="14"/>
  <c r="AK177" i="14"/>
  <c r="AJ177" i="14"/>
  <c r="AI177" i="14"/>
  <c r="AH177" i="14"/>
  <c r="AG177" i="14"/>
  <c r="AF177" i="14"/>
  <c r="AE177" i="14"/>
  <c r="AD177" i="14"/>
  <c r="T177" i="14"/>
  <c r="J177" i="14"/>
  <c r="AN177" i="14" s="1"/>
  <c r="C177" i="14"/>
  <c r="AW176" i="14"/>
  <c r="AV176" i="14"/>
  <c r="AU176" i="14"/>
  <c r="AT176" i="14"/>
  <c r="AS176" i="14"/>
  <c r="AR176" i="14"/>
  <c r="AQ176" i="14"/>
  <c r="AP176" i="14"/>
  <c r="AO176" i="14"/>
  <c r="AM176" i="14"/>
  <c r="AL176" i="14"/>
  <c r="AK176" i="14"/>
  <c r="AJ176" i="14"/>
  <c r="AI176" i="14"/>
  <c r="AH176" i="14"/>
  <c r="AG176" i="14"/>
  <c r="AF176" i="14"/>
  <c r="AE176" i="14"/>
  <c r="T176" i="14"/>
  <c r="AD176" i="14" s="1"/>
  <c r="J176" i="14"/>
  <c r="AN176" i="14" s="1"/>
  <c r="C176" i="14"/>
  <c r="AW175" i="14"/>
  <c r="AV175" i="14"/>
  <c r="AU175" i="14"/>
  <c r="AT175" i="14"/>
  <c r="AS175" i="14"/>
  <c r="AR175" i="14"/>
  <c r="AQ175" i="14"/>
  <c r="AP175" i="14"/>
  <c r="AO175" i="14"/>
  <c r="AM175" i="14"/>
  <c r="AL175" i="14"/>
  <c r="AK175" i="14"/>
  <c r="AJ175" i="14"/>
  <c r="AI175" i="14"/>
  <c r="AH175" i="14"/>
  <c r="AG175" i="14"/>
  <c r="AF175" i="14"/>
  <c r="AE175" i="14"/>
  <c r="T175" i="14"/>
  <c r="J175" i="14"/>
  <c r="AD175" i="14" s="1"/>
  <c r="C175" i="14"/>
  <c r="AW174" i="14"/>
  <c r="AV174" i="14"/>
  <c r="AU174" i="14"/>
  <c r="AT174" i="14"/>
  <c r="AS174" i="14"/>
  <c r="AR174" i="14"/>
  <c r="AQ174" i="14"/>
  <c r="AP174" i="14"/>
  <c r="AO174" i="14"/>
  <c r="AM174" i="14"/>
  <c r="AL174" i="14"/>
  <c r="AK174" i="14"/>
  <c r="AJ174" i="14"/>
  <c r="AI174" i="14"/>
  <c r="AH174" i="14"/>
  <c r="AG174" i="14"/>
  <c r="AF174" i="14"/>
  <c r="AE174" i="14"/>
  <c r="T174" i="14"/>
  <c r="AD174" i="14" s="1"/>
  <c r="J174" i="14"/>
  <c r="AN174" i="14" s="1"/>
  <c r="C174" i="14"/>
  <c r="AW173" i="14"/>
  <c r="AV173" i="14"/>
  <c r="AU173" i="14"/>
  <c r="AT173" i="14"/>
  <c r="AS173" i="14"/>
  <c r="AR173" i="14"/>
  <c r="AQ173" i="14"/>
  <c r="AP173" i="14"/>
  <c r="AO173" i="14"/>
  <c r="AM173" i="14"/>
  <c r="AL173" i="14"/>
  <c r="AK173" i="14"/>
  <c r="AJ173" i="14"/>
  <c r="AI173" i="14"/>
  <c r="AH173" i="14"/>
  <c r="AG173" i="14"/>
  <c r="AF173" i="14"/>
  <c r="AE173" i="14"/>
  <c r="AD173" i="14"/>
  <c r="T173" i="14"/>
  <c r="J173" i="14"/>
  <c r="AN173" i="14" s="1"/>
  <c r="C173" i="14"/>
  <c r="AW172" i="14"/>
  <c r="AV172" i="14"/>
  <c r="AU172" i="14"/>
  <c r="AT172" i="14"/>
  <c r="AS172" i="14"/>
  <c r="AR172" i="14"/>
  <c r="AQ172" i="14"/>
  <c r="AP172" i="14"/>
  <c r="AO172" i="14"/>
  <c r="AM172" i="14"/>
  <c r="AL172" i="14"/>
  <c r="AK172" i="14"/>
  <c r="AJ172" i="14"/>
  <c r="AI172" i="14"/>
  <c r="AH172" i="14"/>
  <c r="AG172" i="14"/>
  <c r="AF172" i="14"/>
  <c r="AE172" i="14"/>
  <c r="T172" i="14"/>
  <c r="AD172" i="14" s="1"/>
  <c r="J172" i="14"/>
  <c r="AN172" i="14" s="1"/>
  <c r="C172" i="14"/>
  <c r="AW171" i="14"/>
  <c r="AV171" i="14"/>
  <c r="AU171" i="14"/>
  <c r="AT171" i="14"/>
  <c r="AS171" i="14"/>
  <c r="AR171" i="14"/>
  <c r="AQ171" i="14"/>
  <c r="AP171" i="14"/>
  <c r="AO171" i="14"/>
  <c r="AN171" i="14"/>
  <c r="AM171" i="14"/>
  <c r="AL171" i="14"/>
  <c r="AK171" i="14"/>
  <c r="AJ171" i="14"/>
  <c r="AI171" i="14"/>
  <c r="AH171" i="14"/>
  <c r="AG171" i="14"/>
  <c r="AF171" i="14"/>
  <c r="AE171" i="14"/>
  <c r="T171" i="14"/>
  <c r="J171" i="14"/>
  <c r="AD171" i="14" s="1"/>
  <c r="C171" i="14"/>
  <c r="AW170" i="14"/>
  <c r="AV170" i="14"/>
  <c r="AU170" i="14"/>
  <c r="AT170" i="14"/>
  <c r="AS170" i="14"/>
  <c r="AR170" i="14"/>
  <c r="AQ170" i="14"/>
  <c r="AP170" i="14"/>
  <c r="AO170" i="14"/>
  <c r="AM170" i="14"/>
  <c r="AL170" i="14"/>
  <c r="AK170" i="14"/>
  <c r="AJ170" i="14"/>
  <c r="AI170" i="14"/>
  <c r="AH170" i="14"/>
  <c r="AG170" i="14"/>
  <c r="AF170" i="14"/>
  <c r="AE170" i="14"/>
  <c r="T170" i="14"/>
  <c r="AD170" i="14" s="1"/>
  <c r="J170" i="14"/>
  <c r="AN170" i="14" s="1"/>
  <c r="C170" i="14"/>
  <c r="AW169" i="14"/>
  <c r="AV169" i="14"/>
  <c r="AU169" i="14"/>
  <c r="AT169" i="14"/>
  <c r="AS169" i="14"/>
  <c r="AR169" i="14"/>
  <c r="AQ169" i="14"/>
  <c r="AP169" i="14"/>
  <c r="AO169" i="14"/>
  <c r="AM169" i="14"/>
  <c r="AL169" i="14"/>
  <c r="AK169" i="14"/>
  <c r="AJ169" i="14"/>
  <c r="AI169" i="14"/>
  <c r="AH169" i="14"/>
  <c r="AG169" i="14"/>
  <c r="AF169" i="14"/>
  <c r="AE169" i="14"/>
  <c r="AD169" i="14"/>
  <c r="T169" i="14"/>
  <c r="J169" i="14"/>
  <c r="AN169" i="14" s="1"/>
  <c r="C169" i="14"/>
  <c r="AW168" i="14"/>
  <c r="AV168" i="14"/>
  <c r="AU168" i="14"/>
  <c r="AT168" i="14"/>
  <c r="AS168" i="14"/>
  <c r="AR168" i="14"/>
  <c r="AQ168" i="14"/>
  <c r="AP168" i="14"/>
  <c r="AO168" i="14"/>
  <c r="AM168" i="14"/>
  <c r="AL168" i="14"/>
  <c r="AK168" i="14"/>
  <c r="AJ168" i="14"/>
  <c r="AI168" i="14"/>
  <c r="AH168" i="14"/>
  <c r="AG168" i="14"/>
  <c r="AF168" i="14"/>
  <c r="AE168" i="14"/>
  <c r="T168" i="14"/>
  <c r="AD168" i="14" s="1"/>
  <c r="J168" i="14"/>
  <c r="AN168" i="14" s="1"/>
  <c r="C168" i="14"/>
  <c r="AW167" i="14"/>
  <c r="AV167" i="14"/>
  <c r="AU167" i="14"/>
  <c r="AT167" i="14"/>
  <c r="AS167" i="14"/>
  <c r="AR167" i="14"/>
  <c r="AQ167" i="14"/>
  <c r="AP167" i="14"/>
  <c r="AO167" i="14"/>
  <c r="AM167" i="14"/>
  <c r="AL167" i="14"/>
  <c r="AK167" i="14"/>
  <c r="AJ167" i="14"/>
  <c r="AI167" i="14"/>
  <c r="AH167" i="14"/>
  <c r="AG167" i="14"/>
  <c r="AF167" i="14"/>
  <c r="AE167" i="14"/>
  <c r="T167" i="14"/>
  <c r="J167" i="14"/>
  <c r="AD167" i="14" s="1"/>
  <c r="C167" i="14"/>
  <c r="AW166" i="14"/>
  <c r="AV166" i="14"/>
  <c r="AU166" i="14"/>
  <c r="AT166" i="14"/>
  <c r="AS166" i="14"/>
  <c r="AR166" i="14"/>
  <c r="AQ166" i="14"/>
  <c r="AP166" i="14"/>
  <c r="AO166" i="14"/>
  <c r="AM166" i="14"/>
  <c r="AL166" i="14"/>
  <c r="AK166" i="14"/>
  <c r="AJ166" i="14"/>
  <c r="AI166" i="14"/>
  <c r="AH166" i="14"/>
  <c r="AG166" i="14"/>
  <c r="AF166" i="14"/>
  <c r="AE166" i="14"/>
  <c r="T166" i="14"/>
  <c r="AD166" i="14" s="1"/>
  <c r="J166" i="14"/>
  <c r="AN166" i="14" s="1"/>
  <c r="C166" i="14"/>
  <c r="AW165" i="14"/>
  <c r="AV165" i="14"/>
  <c r="AU165" i="14"/>
  <c r="AT165" i="14"/>
  <c r="AS165" i="14"/>
  <c r="AR165" i="14"/>
  <c r="AQ165" i="14"/>
  <c r="AP165" i="14"/>
  <c r="AO165" i="14"/>
  <c r="AM165" i="14"/>
  <c r="AL165" i="14"/>
  <c r="AK165" i="14"/>
  <c r="AJ165" i="14"/>
  <c r="AI165" i="14"/>
  <c r="AH165" i="14"/>
  <c r="AG165" i="14"/>
  <c r="AF165" i="14"/>
  <c r="AE165" i="14"/>
  <c r="AD165" i="14"/>
  <c r="T165" i="14"/>
  <c r="J165" i="14"/>
  <c r="AN165" i="14" s="1"/>
  <c r="C165" i="14"/>
  <c r="AW164" i="14"/>
  <c r="AO164" i="14"/>
  <c r="AK164" i="14"/>
  <c r="AC164" i="14"/>
  <c r="AB164" i="14"/>
  <c r="AL164" i="14" s="1"/>
  <c r="AA164" i="14"/>
  <c r="Z164" i="14"/>
  <c r="AJ164" i="14" s="1"/>
  <c r="Y164" i="14"/>
  <c r="X164" i="14"/>
  <c r="AH164" i="14" s="1"/>
  <c r="W164" i="14"/>
  <c r="V164" i="14"/>
  <c r="AF164" i="14" s="1"/>
  <c r="U164" i="14"/>
  <c r="S164" i="14"/>
  <c r="R164" i="14"/>
  <c r="AV164" i="14" s="1"/>
  <c r="Q164" i="14"/>
  <c r="P164" i="14"/>
  <c r="AT164" i="14" s="1"/>
  <c r="O164" i="14"/>
  <c r="N164" i="14"/>
  <c r="AR164" i="14" s="1"/>
  <c r="M164" i="14"/>
  <c r="L164" i="14"/>
  <c r="AP164" i="14" s="1"/>
  <c r="K164" i="14"/>
  <c r="J164" i="14" s="1"/>
  <c r="I164" i="14"/>
  <c r="I162" i="14" s="1"/>
  <c r="H164" i="14"/>
  <c r="G164" i="14"/>
  <c r="F164" i="14"/>
  <c r="E164" i="14"/>
  <c r="E12" i="14" s="1"/>
  <c r="D164" i="14"/>
  <c r="AR163" i="14"/>
  <c r="AC163" i="14"/>
  <c r="AM163" i="14" s="1"/>
  <c r="AB163" i="14"/>
  <c r="AA163" i="14"/>
  <c r="AK163" i="14" s="1"/>
  <c r="Z163" i="14"/>
  <c r="Z162" i="14" s="1"/>
  <c r="Y163" i="14"/>
  <c r="AI163" i="14" s="1"/>
  <c r="X163" i="14"/>
  <c r="W163" i="14"/>
  <c r="AG163" i="14" s="1"/>
  <c r="V163" i="14"/>
  <c r="V162" i="14" s="1"/>
  <c r="U163" i="14"/>
  <c r="AE163" i="14" s="1"/>
  <c r="T163" i="14"/>
  <c r="S163" i="14"/>
  <c r="AW163" i="14" s="1"/>
  <c r="R163" i="14"/>
  <c r="R162" i="14" s="1"/>
  <c r="Q163" i="14"/>
  <c r="AU163" i="14" s="1"/>
  <c r="P163" i="14"/>
  <c r="O163" i="14"/>
  <c r="AS163" i="14" s="1"/>
  <c r="N163" i="14"/>
  <c r="N162" i="14" s="1"/>
  <c r="AR162" i="14" s="1"/>
  <c r="M163" i="14"/>
  <c r="AQ163" i="14" s="1"/>
  <c r="L163" i="14"/>
  <c r="K163" i="14"/>
  <c r="AO163" i="14" s="1"/>
  <c r="I163" i="14"/>
  <c r="H163" i="14"/>
  <c r="H162" i="14" s="1"/>
  <c r="G163" i="14"/>
  <c r="F163" i="14"/>
  <c r="F162" i="14" s="1"/>
  <c r="E163" i="14"/>
  <c r="D163" i="14"/>
  <c r="AA162" i="14"/>
  <c r="W162" i="14"/>
  <c r="S162" i="14"/>
  <c r="O162" i="14"/>
  <c r="K162" i="14"/>
  <c r="G162" i="14"/>
  <c r="AL161" i="14"/>
  <c r="AK161" i="14"/>
  <c r="AJ161" i="14"/>
  <c r="AI161" i="14"/>
  <c r="AW160" i="14"/>
  <c r="AV160" i="14"/>
  <c r="AU160" i="14"/>
  <c r="AT160" i="14"/>
  <c r="AS160" i="14"/>
  <c r="AR160" i="14"/>
  <c r="AQ160" i="14"/>
  <c r="AP160" i="14"/>
  <c r="AO160" i="14"/>
  <c r="AM160" i="14"/>
  <c r="AL160" i="14"/>
  <c r="AK160" i="14"/>
  <c r="AJ160" i="14"/>
  <c r="AI160" i="14"/>
  <c r="AH160" i="14"/>
  <c r="AG160" i="14"/>
  <c r="AF160" i="14"/>
  <c r="AE160" i="14"/>
  <c r="AD160" i="14"/>
  <c r="T160" i="14"/>
  <c r="J160" i="14"/>
  <c r="AN160" i="14" s="1"/>
  <c r="C160" i="14"/>
  <c r="AW159" i="14"/>
  <c r="AV159" i="14"/>
  <c r="AU159" i="14"/>
  <c r="AT159" i="14"/>
  <c r="AS159" i="14"/>
  <c r="AR159" i="14"/>
  <c r="AQ159" i="14"/>
  <c r="AP159" i="14"/>
  <c r="AO159" i="14"/>
  <c r="AM159" i="14"/>
  <c r="AL159" i="14"/>
  <c r="AK159" i="14"/>
  <c r="AJ159" i="14"/>
  <c r="AI159" i="14"/>
  <c r="AH159" i="14"/>
  <c r="AG159" i="14"/>
  <c r="AF159" i="14"/>
  <c r="AE159" i="14"/>
  <c r="T159" i="14"/>
  <c r="AD159" i="14" s="1"/>
  <c r="J159" i="14"/>
  <c r="C159" i="14"/>
  <c r="AW158" i="14"/>
  <c r="AV158" i="14"/>
  <c r="AU158" i="14"/>
  <c r="AT158" i="14"/>
  <c r="AS158" i="14"/>
  <c r="AR158" i="14"/>
  <c r="AQ158" i="14"/>
  <c r="AP158" i="14"/>
  <c r="AO158" i="14"/>
  <c r="AN158" i="14"/>
  <c r="AM158" i="14"/>
  <c r="AL158" i="14"/>
  <c r="AK158" i="14"/>
  <c r="AJ158" i="14"/>
  <c r="AI158" i="14"/>
  <c r="AH158" i="14"/>
  <c r="AG158" i="14"/>
  <c r="AF158" i="14"/>
  <c r="AE158" i="14"/>
  <c r="T158" i="14"/>
  <c r="J158" i="14"/>
  <c r="AD158" i="14" s="1"/>
  <c r="C158" i="14"/>
  <c r="AW157" i="14"/>
  <c r="AV157" i="14"/>
  <c r="AU157" i="14"/>
  <c r="AT157" i="14"/>
  <c r="AS157" i="14"/>
  <c r="AR157" i="14"/>
  <c r="AQ157" i="14"/>
  <c r="AP157" i="14"/>
  <c r="AO157" i="14"/>
  <c r="AM157" i="14"/>
  <c r="AL157" i="14"/>
  <c r="AK157" i="14"/>
  <c r="AJ157" i="14"/>
  <c r="AI157" i="14"/>
  <c r="AH157" i="14"/>
  <c r="AG157" i="14"/>
  <c r="AF157" i="14"/>
  <c r="AE157" i="14"/>
  <c r="T157" i="14"/>
  <c r="AD157" i="14" s="1"/>
  <c r="J157" i="14"/>
  <c r="AN157" i="14" s="1"/>
  <c r="C157" i="14"/>
  <c r="AW156" i="14"/>
  <c r="AV156" i="14"/>
  <c r="AU156" i="14"/>
  <c r="AT156" i="14"/>
  <c r="AS156" i="14"/>
  <c r="AR156" i="14"/>
  <c r="AQ156" i="14"/>
  <c r="AP156" i="14"/>
  <c r="AO156" i="14"/>
  <c r="AM156" i="14"/>
  <c r="AL156" i="14"/>
  <c r="AK156" i="14"/>
  <c r="AJ156" i="14"/>
  <c r="AI156" i="14"/>
  <c r="AH156" i="14"/>
  <c r="AG156" i="14"/>
  <c r="AF156" i="14"/>
  <c r="AE156" i="14"/>
  <c r="AD156" i="14"/>
  <c r="T156" i="14"/>
  <c r="J156" i="14"/>
  <c r="AN156" i="14" s="1"/>
  <c r="C156" i="14"/>
  <c r="AW155" i="14"/>
  <c r="AV155" i="14"/>
  <c r="AU155" i="14"/>
  <c r="AT155" i="14"/>
  <c r="AS155" i="14"/>
  <c r="AR155" i="14"/>
  <c r="AQ155" i="14"/>
  <c r="AP155" i="14"/>
  <c r="AO155" i="14"/>
  <c r="AM155" i="14"/>
  <c r="AL155" i="14"/>
  <c r="AK155" i="14"/>
  <c r="AJ155" i="14"/>
  <c r="AI155" i="14"/>
  <c r="AH155" i="14"/>
  <c r="AG155" i="14"/>
  <c r="AF155" i="14"/>
  <c r="AE155" i="14"/>
  <c r="T155" i="14"/>
  <c r="AD155" i="14" s="1"/>
  <c r="J155" i="14"/>
  <c r="AN155" i="14" s="1"/>
  <c r="C155" i="14"/>
  <c r="AW154" i="14"/>
  <c r="AV154" i="14"/>
  <c r="AU154" i="14"/>
  <c r="AT154" i="14"/>
  <c r="AS154" i="14"/>
  <c r="AR154" i="14"/>
  <c r="AQ154" i="14"/>
  <c r="AP154" i="14"/>
  <c r="AO154" i="14"/>
  <c r="AN154" i="14"/>
  <c r="AM154" i="14"/>
  <c r="AL154" i="14"/>
  <c r="AK154" i="14"/>
  <c r="AJ154" i="14"/>
  <c r="AI154" i="14"/>
  <c r="AH154" i="14"/>
  <c r="AG154" i="14"/>
  <c r="AF154" i="14"/>
  <c r="AE154" i="14"/>
  <c r="T154" i="14"/>
  <c r="J154" i="14"/>
  <c r="AD154" i="14" s="1"/>
  <c r="C154" i="14"/>
  <c r="AW153" i="14"/>
  <c r="AV153" i="14"/>
  <c r="AU153" i="14"/>
  <c r="AT153" i="14"/>
  <c r="AS153" i="14"/>
  <c r="AR153" i="14"/>
  <c r="AQ153" i="14"/>
  <c r="AP153" i="14"/>
  <c r="AO153" i="14"/>
  <c r="AM153" i="14"/>
  <c r="AL153" i="14"/>
  <c r="AK153" i="14"/>
  <c r="AJ153" i="14"/>
  <c r="AI153" i="14"/>
  <c r="AH153" i="14"/>
  <c r="AG153" i="14"/>
  <c r="AF153" i="14"/>
  <c r="AE153" i="14"/>
  <c r="T153" i="14"/>
  <c r="AD153" i="14" s="1"/>
  <c r="J153" i="14"/>
  <c r="AN153" i="14" s="1"/>
  <c r="C153" i="14"/>
  <c r="AW152" i="14"/>
  <c r="AV152" i="14"/>
  <c r="AU152" i="14"/>
  <c r="AT152" i="14"/>
  <c r="AS152" i="14"/>
  <c r="AR152" i="14"/>
  <c r="AQ152" i="14"/>
  <c r="AP152" i="14"/>
  <c r="AO152" i="14"/>
  <c r="AM152" i="14"/>
  <c r="AL152" i="14"/>
  <c r="AK152" i="14"/>
  <c r="AJ152" i="14"/>
  <c r="AI152" i="14"/>
  <c r="AH152" i="14"/>
  <c r="AG152" i="14"/>
  <c r="AF152" i="14"/>
  <c r="AE152" i="14"/>
  <c r="AD152" i="14"/>
  <c r="T152" i="14"/>
  <c r="J152" i="14"/>
  <c r="AN152" i="14" s="1"/>
  <c r="C152" i="14"/>
  <c r="AW151" i="14"/>
  <c r="AV151" i="14"/>
  <c r="AU151" i="14"/>
  <c r="AT151" i="14"/>
  <c r="AS151" i="14"/>
  <c r="AR151" i="14"/>
  <c r="AQ151" i="14"/>
  <c r="AP151" i="14"/>
  <c r="AO151" i="14"/>
  <c r="AM151" i="14"/>
  <c r="AL151" i="14"/>
  <c r="AK151" i="14"/>
  <c r="AJ151" i="14"/>
  <c r="AI151" i="14"/>
  <c r="AH151" i="14"/>
  <c r="AG151" i="14"/>
  <c r="AF151" i="14"/>
  <c r="AE151" i="14"/>
  <c r="T151" i="14"/>
  <c r="AD151" i="14" s="1"/>
  <c r="J151" i="14"/>
  <c r="C151" i="14"/>
  <c r="AW150" i="14"/>
  <c r="AV150" i="14"/>
  <c r="AU150" i="14"/>
  <c r="AT150" i="14"/>
  <c r="AS150" i="14"/>
  <c r="AR150" i="14"/>
  <c r="AQ150" i="14"/>
  <c r="AP150" i="14"/>
  <c r="AO150" i="14"/>
  <c r="AN150" i="14"/>
  <c r="AM150" i="14"/>
  <c r="AL150" i="14"/>
  <c r="AK150" i="14"/>
  <c r="AJ150" i="14"/>
  <c r="AI150" i="14"/>
  <c r="AH150" i="14"/>
  <c r="AG150" i="14"/>
  <c r="AF150" i="14"/>
  <c r="AE150" i="14"/>
  <c r="T150" i="14"/>
  <c r="J150" i="14"/>
  <c r="AD150" i="14" s="1"/>
  <c r="C150" i="14"/>
  <c r="AW149" i="14"/>
  <c r="AV149" i="14"/>
  <c r="AU149" i="14"/>
  <c r="AT149" i="14"/>
  <c r="AS149" i="14"/>
  <c r="AR149" i="14"/>
  <c r="AQ149" i="14"/>
  <c r="AP149" i="14"/>
  <c r="AO149" i="14"/>
  <c r="AM149" i="14"/>
  <c r="AL149" i="14"/>
  <c r="AK149" i="14"/>
  <c r="AJ149" i="14"/>
  <c r="AI149" i="14"/>
  <c r="AH149" i="14"/>
  <c r="AG149" i="14"/>
  <c r="AF149" i="14"/>
  <c r="AE149" i="14"/>
  <c r="T149" i="14"/>
  <c r="AD149" i="14" s="1"/>
  <c r="J149" i="14"/>
  <c r="AN149" i="14" s="1"/>
  <c r="C149" i="14"/>
  <c r="AW148" i="14"/>
  <c r="AV148" i="14"/>
  <c r="AU148" i="14"/>
  <c r="AT148" i="14"/>
  <c r="AS148" i="14"/>
  <c r="AR148" i="14"/>
  <c r="AQ148" i="14"/>
  <c r="AP148" i="14"/>
  <c r="AO148" i="14"/>
  <c r="AM148" i="14"/>
  <c r="AL148" i="14"/>
  <c r="AK148" i="14"/>
  <c r="AJ148" i="14"/>
  <c r="AI148" i="14"/>
  <c r="AH148" i="14"/>
  <c r="AG148" i="14"/>
  <c r="AF148" i="14"/>
  <c r="AE148" i="14"/>
  <c r="AD148" i="14"/>
  <c r="T148" i="14"/>
  <c r="J148" i="14"/>
  <c r="AN148" i="14" s="1"/>
  <c r="C148" i="14"/>
  <c r="AW147" i="14"/>
  <c r="AV147" i="14"/>
  <c r="AU147" i="14"/>
  <c r="AT147" i="14"/>
  <c r="AS147" i="14"/>
  <c r="AR147" i="14"/>
  <c r="AQ147" i="14"/>
  <c r="AP147" i="14"/>
  <c r="AO147" i="14"/>
  <c r="AM147" i="14"/>
  <c r="AL147" i="14"/>
  <c r="AK147" i="14"/>
  <c r="AJ147" i="14"/>
  <c r="AI147" i="14"/>
  <c r="AH147" i="14"/>
  <c r="AG147" i="14"/>
  <c r="AF147" i="14"/>
  <c r="AE147" i="14"/>
  <c r="T147" i="14"/>
  <c r="AD147" i="14" s="1"/>
  <c r="J147" i="14"/>
  <c r="AN147" i="14" s="1"/>
  <c r="C147" i="14"/>
  <c r="AW146" i="14"/>
  <c r="AV146" i="14"/>
  <c r="AU146" i="14"/>
  <c r="AT146" i="14"/>
  <c r="AS146" i="14"/>
  <c r="AR146" i="14"/>
  <c r="AQ146" i="14"/>
  <c r="AP146" i="14"/>
  <c r="AO146" i="14"/>
  <c r="AN146" i="14"/>
  <c r="AM146" i="14"/>
  <c r="AL146" i="14"/>
  <c r="AK146" i="14"/>
  <c r="AJ146" i="14"/>
  <c r="AI146" i="14"/>
  <c r="AH146" i="14"/>
  <c r="AG146" i="14"/>
  <c r="AF146" i="14"/>
  <c r="AE146" i="14"/>
  <c r="T146" i="14"/>
  <c r="J146" i="14"/>
  <c r="AD146" i="14" s="1"/>
  <c r="C146" i="14"/>
  <c r="AW145" i="14"/>
  <c r="AV145" i="14"/>
  <c r="AU145" i="14"/>
  <c r="AT145" i="14"/>
  <c r="AS145" i="14"/>
  <c r="AR145" i="14"/>
  <c r="AQ145" i="14"/>
  <c r="AP145" i="14"/>
  <c r="AO145" i="14"/>
  <c r="AM145" i="14"/>
  <c r="AL145" i="14"/>
  <c r="AK145" i="14"/>
  <c r="AJ145" i="14"/>
  <c r="AI145" i="14"/>
  <c r="AH145" i="14"/>
  <c r="AG145" i="14"/>
  <c r="AF145" i="14"/>
  <c r="AE145" i="14"/>
  <c r="T145" i="14"/>
  <c r="AD145" i="14" s="1"/>
  <c r="J145" i="14"/>
  <c r="AN145" i="14" s="1"/>
  <c r="C145" i="14"/>
  <c r="AW144" i="14"/>
  <c r="AV144" i="14"/>
  <c r="AU144" i="14"/>
  <c r="AT144" i="14"/>
  <c r="AS144" i="14"/>
  <c r="AR144" i="14"/>
  <c r="AQ144" i="14"/>
  <c r="AP144" i="14"/>
  <c r="AO144" i="14"/>
  <c r="AM144" i="14"/>
  <c r="AL144" i="14"/>
  <c r="AK144" i="14"/>
  <c r="AJ144" i="14"/>
  <c r="AI144" i="14"/>
  <c r="AH144" i="14"/>
  <c r="AG144" i="14"/>
  <c r="AF144" i="14"/>
  <c r="AE144" i="14"/>
  <c r="AD144" i="14"/>
  <c r="T144" i="14"/>
  <c r="J144" i="14"/>
  <c r="AN144" i="14" s="1"/>
  <c r="C144" i="14"/>
  <c r="AW143" i="14"/>
  <c r="AV143" i="14"/>
  <c r="AU143" i="14"/>
  <c r="AT143" i="14"/>
  <c r="AS143" i="14"/>
  <c r="AR143" i="14"/>
  <c r="AQ143" i="14"/>
  <c r="AP143" i="14"/>
  <c r="AO143" i="14"/>
  <c r="AM143" i="14"/>
  <c r="AL143" i="14"/>
  <c r="AK143" i="14"/>
  <c r="AJ143" i="14"/>
  <c r="AI143" i="14"/>
  <c r="AH143" i="14"/>
  <c r="AG143" i="14"/>
  <c r="AF143" i="14"/>
  <c r="AE143" i="14"/>
  <c r="T143" i="14"/>
  <c r="AD143" i="14" s="1"/>
  <c r="J143" i="14"/>
  <c r="C143" i="14"/>
  <c r="AW142" i="14"/>
  <c r="AV142" i="14"/>
  <c r="AU142" i="14"/>
  <c r="AT142" i="14"/>
  <c r="AS142" i="14"/>
  <c r="AR142" i="14"/>
  <c r="AQ142" i="14"/>
  <c r="AP142" i="14"/>
  <c r="AO142" i="14"/>
  <c r="AN142" i="14"/>
  <c r="AM142" i="14"/>
  <c r="AL142" i="14"/>
  <c r="AK142" i="14"/>
  <c r="AJ142" i="14"/>
  <c r="AI142" i="14"/>
  <c r="AH142" i="14"/>
  <c r="AG142" i="14"/>
  <c r="AF142" i="14"/>
  <c r="AE142" i="14"/>
  <c r="T142" i="14"/>
  <c r="J142" i="14"/>
  <c r="AD142" i="14" s="1"/>
  <c r="C142" i="14"/>
  <c r="AW141" i="14"/>
  <c r="AV141" i="14"/>
  <c r="AU141" i="14"/>
  <c r="AT141" i="14"/>
  <c r="AS141" i="14"/>
  <c r="AR141" i="14"/>
  <c r="AQ141" i="14"/>
  <c r="AP141" i="14"/>
  <c r="AO141" i="14"/>
  <c r="AM141" i="14"/>
  <c r="AL141" i="14"/>
  <c r="AK141" i="14"/>
  <c r="AJ141" i="14"/>
  <c r="AI141" i="14"/>
  <c r="AH141" i="14"/>
  <c r="AG141" i="14"/>
  <c r="AF141" i="14"/>
  <c r="AE141" i="14"/>
  <c r="T141" i="14"/>
  <c r="AD141" i="14" s="1"/>
  <c r="J141" i="14"/>
  <c r="AN141" i="14" s="1"/>
  <c r="C141" i="14"/>
  <c r="AW140" i="14"/>
  <c r="AV140" i="14"/>
  <c r="AU140" i="14"/>
  <c r="AT140" i="14"/>
  <c r="AS140" i="14"/>
  <c r="AR140" i="14"/>
  <c r="AQ140" i="14"/>
  <c r="AP140" i="14"/>
  <c r="AO140" i="14"/>
  <c r="AM140" i="14"/>
  <c r="AL140" i="14"/>
  <c r="AK140" i="14"/>
  <c r="AJ140" i="14"/>
  <c r="AI140" i="14"/>
  <c r="AH140" i="14"/>
  <c r="AG140" i="14"/>
  <c r="AF140" i="14"/>
  <c r="AE140" i="14"/>
  <c r="AD140" i="14"/>
  <c r="T140" i="14"/>
  <c r="J140" i="14"/>
  <c r="AN140" i="14" s="1"/>
  <c r="C140" i="14"/>
  <c r="AW139" i="14"/>
  <c r="AV139" i="14"/>
  <c r="AU139" i="14"/>
  <c r="AT139" i="14"/>
  <c r="AS139" i="14"/>
  <c r="AR139" i="14"/>
  <c r="AQ139" i="14"/>
  <c r="AP139" i="14"/>
  <c r="AO139" i="14"/>
  <c r="AM139" i="14"/>
  <c r="AL139" i="14"/>
  <c r="AK139" i="14"/>
  <c r="AJ139" i="14"/>
  <c r="AI139" i="14"/>
  <c r="AH139" i="14"/>
  <c r="AG139" i="14"/>
  <c r="AF139" i="14"/>
  <c r="AE139" i="14"/>
  <c r="T139" i="14"/>
  <c r="AD139" i="14" s="1"/>
  <c r="J139" i="14"/>
  <c r="AN139" i="14" s="1"/>
  <c r="C139" i="14"/>
  <c r="AW138" i="14"/>
  <c r="AV138" i="14"/>
  <c r="AU138" i="14"/>
  <c r="AT138" i="14"/>
  <c r="AS138" i="14"/>
  <c r="AR138" i="14"/>
  <c r="AQ138" i="14"/>
  <c r="AP138" i="14"/>
  <c r="AO138" i="14"/>
  <c r="AN138" i="14"/>
  <c r="AM138" i="14"/>
  <c r="AL138" i="14"/>
  <c r="AK138" i="14"/>
  <c r="AJ138" i="14"/>
  <c r="AI138" i="14"/>
  <c r="AH138" i="14"/>
  <c r="AG138" i="14"/>
  <c r="AF138" i="14"/>
  <c r="AE138" i="14"/>
  <c r="T138" i="14"/>
  <c r="J138" i="14"/>
  <c r="AD138" i="14" s="1"/>
  <c r="C138" i="14"/>
  <c r="AW137" i="14"/>
  <c r="AV137" i="14"/>
  <c r="AU137" i="14"/>
  <c r="AT137" i="14"/>
  <c r="AS137" i="14"/>
  <c r="AR137" i="14"/>
  <c r="AQ137" i="14"/>
  <c r="AP137" i="14"/>
  <c r="AO137" i="14"/>
  <c r="AM137" i="14"/>
  <c r="AL137" i="14"/>
  <c r="AK137" i="14"/>
  <c r="AJ137" i="14"/>
  <c r="AI137" i="14"/>
  <c r="AH137" i="14"/>
  <c r="AG137" i="14"/>
  <c r="AF137" i="14"/>
  <c r="AE137" i="14"/>
  <c r="T137" i="14"/>
  <c r="AD137" i="14" s="1"/>
  <c r="J137" i="14"/>
  <c r="AN137" i="14" s="1"/>
  <c r="C137" i="14"/>
  <c r="AW136" i="14"/>
  <c r="AV136" i="14"/>
  <c r="AU136" i="14"/>
  <c r="AT136" i="14"/>
  <c r="AS136" i="14"/>
  <c r="AR136" i="14"/>
  <c r="AQ136" i="14"/>
  <c r="AP136" i="14"/>
  <c r="AO136" i="14"/>
  <c r="AM136" i="14"/>
  <c r="AL136" i="14"/>
  <c r="AK136" i="14"/>
  <c r="AJ136" i="14"/>
  <c r="AI136" i="14"/>
  <c r="AH136" i="14"/>
  <c r="AG136" i="14"/>
  <c r="AF136" i="14"/>
  <c r="AE136" i="14"/>
  <c r="AD136" i="14"/>
  <c r="T136" i="14"/>
  <c r="J136" i="14"/>
  <c r="AN136" i="14" s="1"/>
  <c r="C136" i="14"/>
  <c r="AW135" i="14"/>
  <c r="AV135" i="14"/>
  <c r="AU135" i="14"/>
  <c r="AT135" i="14"/>
  <c r="AS135" i="14"/>
  <c r="AR135" i="14"/>
  <c r="AQ135" i="14"/>
  <c r="AP135" i="14"/>
  <c r="AO135" i="14"/>
  <c r="AM135" i="14"/>
  <c r="AL135" i="14"/>
  <c r="AK135" i="14"/>
  <c r="AJ135" i="14"/>
  <c r="AI135" i="14"/>
  <c r="AH135" i="14"/>
  <c r="AG135" i="14"/>
  <c r="AF135" i="14"/>
  <c r="AE135" i="14"/>
  <c r="T135" i="14"/>
  <c r="AD135" i="14" s="1"/>
  <c r="J135" i="14"/>
  <c r="C135" i="14"/>
  <c r="AW134" i="14"/>
  <c r="AV134" i="14"/>
  <c r="AU134" i="14"/>
  <c r="AT134" i="14"/>
  <c r="AS134" i="14"/>
  <c r="AR134" i="14"/>
  <c r="AQ134" i="14"/>
  <c r="AP134" i="14"/>
  <c r="AO134" i="14"/>
  <c r="AN134" i="14"/>
  <c r="AM134" i="14"/>
  <c r="AL134" i="14"/>
  <c r="AK134" i="14"/>
  <c r="AJ134" i="14"/>
  <c r="AI134" i="14"/>
  <c r="AH134" i="14"/>
  <c r="AG134" i="14"/>
  <c r="AF134" i="14"/>
  <c r="AE134" i="14"/>
  <c r="T134" i="14"/>
  <c r="J134" i="14"/>
  <c r="AD134" i="14" s="1"/>
  <c r="C134" i="14"/>
  <c r="AW133" i="14"/>
  <c r="AV133" i="14"/>
  <c r="AU133" i="14"/>
  <c r="AT133" i="14"/>
  <c r="AS133" i="14"/>
  <c r="AR133" i="14"/>
  <c r="AQ133" i="14"/>
  <c r="AP133" i="14"/>
  <c r="AO133" i="14"/>
  <c r="AM133" i="14"/>
  <c r="AL133" i="14"/>
  <c r="AK133" i="14"/>
  <c r="AJ133" i="14"/>
  <c r="AI133" i="14"/>
  <c r="AH133" i="14"/>
  <c r="AG133" i="14"/>
  <c r="AF133" i="14"/>
  <c r="AE133" i="14"/>
  <c r="T133" i="14"/>
  <c r="AD133" i="14" s="1"/>
  <c r="J133" i="14"/>
  <c r="AN133" i="14" s="1"/>
  <c r="C133" i="14"/>
  <c r="AW132" i="14"/>
  <c r="AV132" i="14"/>
  <c r="AU132" i="14"/>
  <c r="AT132" i="14"/>
  <c r="AS132" i="14"/>
  <c r="AR132" i="14"/>
  <c r="AQ132" i="14"/>
  <c r="AP132" i="14"/>
  <c r="AO132" i="14"/>
  <c r="AM132" i="14"/>
  <c r="AL132" i="14"/>
  <c r="AK132" i="14"/>
  <c r="AJ132" i="14"/>
  <c r="AI132" i="14"/>
  <c r="AH132" i="14"/>
  <c r="AG132" i="14"/>
  <c r="AF132" i="14"/>
  <c r="AE132" i="14"/>
  <c r="AD132" i="14"/>
  <c r="T132" i="14"/>
  <c r="J132" i="14"/>
  <c r="AN132" i="14" s="1"/>
  <c r="C132" i="14"/>
  <c r="AW131" i="14"/>
  <c r="AV131" i="14"/>
  <c r="AU131" i="14"/>
  <c r="AT131" i="14"/>
  <c r="AS131" i="14"/>
  <c r="AR131" i="14"/>
  <c r="AQ131" i="14"/>
  <c r="AP131" i="14"/>
  <c r="AO131" i="14"/>
  <c r="AM131" i="14"/>
  <c r="AL131" i="14"/>
  <c r="AK131" i="14"/>
  <c r="AJ131" i="14"/>
  <c r="AI131" i="14"/>
  <c r="AH131" i="14"/>
  <c r="AG131" i="14"/>
  <c r="AF131" i="14"/>
  <c r="AE131" i="14"/>
  <c r="T131" i="14"/>
  <c r="AD131" i="14" s="1"/>
  <c r="J131" i="14"/>
  <c r="AN131" i="14" s="1"/>
  <c r="C131" i="14"/>
  <c r="AW130" i="14"/>
  <c r="AV130" i="14"/>
  <c r="AU130" i="14"/>
  <c r="AT130" i="14"/>
  <c r="AS130" i="14"/>
  <c r="AR130" i="14"/>
  <c r="AQ130" i="14"/>
  <c r="AP130" i="14"/>
  <c r="AO130" i="14"/>
  <c r="AN130" i="14"/>
  <c r="AM130" i="14"/>
  <c r="AL130" i="14"/>
  <c r="AK130" i="14"/>
  <c r="AJ130" i="14"/>
  <c r="AI130" i="14"/>
  <c r="AH130" i="14"/>
  <c r="AG130" i="14"/>
  <c r="AF130" i="14"/>
  <c r="AE130" i="14"/>
  <c r="T130" i="14"/>
  <c r="J130" i="14"/>
  <c r="AD130" i="14" s="1"/>
  <c r="C130" i="14"/>
  <c r="AW129" i="14"/>
  <c r="AV129" i="14"/>
  <c r="AU129" i="14"/>
  <c r="AT129" i="14"/>
  <c r="AS129" i="14"/>
  <c r="AR129" i="14"/>
  <c r="AQ129" i="14"/>
  <c r="AP129" i="14"/>
  <c r="AO129" i="14"/>
  <c r="AM129" i="14"/>
  <c r="AL129" i="14"/>
  <c r="AK129" i="14"/>
  <c r="AJ129" i="14"/>
  <c r="AI129" i="14"/>
  <c r="AH129" i="14"/>
  <c r="AG129" i="14"/>
  <c r="AF129" i="14"/>
  <c r="AE129" i="14"/>
  <c r="T129" i="14"/>
  <c r="AD129" i="14" s="1"/>
  <c r="J129" i="14"/>
  <c r="AN129" i="14" s="1"/>
  <c r="C129" i="14"/>
  <c r="AW128" i="14"/>
  <c r="AV128" i="14"/>
  <c r="AU128" i="14"/>
  <c r="AT128" i="14"/>
  <c r="AS128" i="14"/>
  <c r="AR128" i="14"/>
  <c r="AQ128" i="14"/>
  <c r="AP128" i="14"/>
  <c r="AO128" i="14"/>
  <c r="AM128" i="14"/>
  <c r="AL128" i="14"/>
  <c r="AK128" i="14"/>
  <c r="AJ128" i="14"/>
  <c r="AI128" i="14"/>
  <c r="AH128" i="14"/>
  <c r="AG128" i="14"/>
  <c r="AF128" i="14"/>
  <c r="AE128" i="14"/>
  <c r="AD128" i="14"/>
  <c r="T128" i="14"/>
  <c r="J128" i="14"/>
  <c r="AN128" i="14" s="1"/>
  <c r="C128" i="14"/>
  <c r="AW127" i="14"/>
  <c r="AV127" i="14"/>
  <c r="AU127" i="14"/>
  <c r="AT127" i="14"/>
  <c r="AS127" i="14"/>
  <c r="AR127" i="14"/>
  <c r="AQ127" i="14"/>
  <c r="AP127" i="14"/>
  <c r="AO127" i="14"/>
  <c r="AM127" i="14"/>
  <c r="AL127" i="14"/>
  <c r="AK127" i="14"/>
  <c r="AJ127" i="14"/>
  <c r="AI127" i="14"/>
  <c r="AH127" i="14"/>
  <c r="AG127" i="14"/>
  <c r="AF127" i="14"/>
  <c r="AE127" i="14"/>
  <c r="T127" i="14"/>
  <c r="AD127" i="14" s="1"/>
  <c r="J127" i="14"/>
  <c r="C127" i="14"/>
  <c r="AW126" i="14"/>
  <c r="AV126" i="14"/>
  <c r="AU126" i="14"/>
  <c r="AT126" i="14"/>
  <c r="AS126" i="14"/>
  <c r="AR126" i="14"/>
  <c r="AQ126" i="14"/>
  <c r="AP126" i="14"/>
  <c r="AO126" i="14"/>
  <c r="AN126" i="14"/>
  <c r="AM126" i="14"/>
  <c r="AL126" i="14"/>
  <c r="AK126" i="14"/>
  <c r="AJ126" i="14"/>
  <c r="AI126" i="14"/>
  <c r="AH126" i="14"/>
  <c r="AG126" i="14"/>
  <c r="AF126" i="14"/>
  <c r="AE126" i="14"/>
  <c r="T126" i="14"/>
  <c r="J126" i="14"/>
  <c r="AD126" i="14" s="1"/>
  <c r="C126" i="14"/>
  <c r="AW125" i="14"/>
  <c r="AV125" i="14"/>
  <c r="AU125" i="14"/>
  <c r="AT125" i="14"/>
  <c r="AS125" i="14"/>
  <c r="AR125" i="14"/>
  <c r="AQ125" i="14"/>
  <c r="AP125" i="14"/>
  <c r="AO125" i="14"/>
  <c r="AM125" i="14"/>
  <c r="AL125" i="14"/>
  <c r="AK125" i="14"/>
  <c r="AJ125" i="14"/>
  <c r="AI125" i="14"/>
  <c r="AH125" i="14"/>
  <c r="AG125" i="14"/>
  <c r="AF125" i="14"/>
  <c r="AE125" i="14"/>
  <c r="T125" i="14"/>
  <c r="AD125" i="14" s="1"/>
  <c r="J125" i="14"/>
  <c r="AN125" i="14" s="1"/>
  <c r="C125" i="14"/>
  <c r="AW124" i="14"/>
  <c r="AV124" i="14"/>
  <c r="AU124" i="14"/>
  <c r="AT124" i="14"/>
  <c r="AS124" i="14"/>
  <c r="AR124" i="14"/>
  <c r="AQ124" i="14"/>
  <c r="AP124" i="14"/>
  <c r="AO124" i="14"/>
  <c r="AM124" i="14"/>
  <c r="AL124" i="14"/>
  <c r="AK124" i="14"/>
  <c r="AJ124" i="14"/>
  <c r="AI124" i="14"/>
  <c r="AH124" i="14"/>
  <c r="AG124" i="14"/>
  <c r="AF124" i="14"/>
  <c r="AE124" i="14"/>
  <c r="AD124" i="14"/>
  <c r="T124" i="14"/>
  <c r="J124" i="14"/>
  <c r="AN124" i="14" s="1"/>
  <c r="C124" i="14"/>
  <c r="AW123" i="14"/>
  <c r="AV123" i="14"/>
  <c r="AU123" i="14"/>
  <c r="AT123" i="14"/>
  <c r="AS123" i="14"/>
  <c r="AR123" i="14"/>
  <c r="AQ123" i="14"/>
  <c r="AP123" i="14"/>
  <c r="AO123" i="14"/>
  <c r="AM123" i="14"/>
  <c r="AL123" i="14"/>
  <c r="AK123" i="14"/>
  <c r="AJ123" i="14"/>
  <c r="AI123" i="14"/>
  <c r="AH123" i="14"/>
  <c r="AG123" i="14"/>
  <c r="AF123" i="14"/>
  <c r="AE123" i="14"/>
  <c r="T123" i="14"/>
  <c r="AD123" i="14" s="1"/>
  <c r="J123" i="14"/>
  <c r="C123" i="14"/>
  <c r="AV122" i="14"/>
  <c r="AR122" i="14"/>
  <c r="AJ122" i="14"/>
  <c r="AC122" i="14"/>
  <c r="AM122" i="14" s="1"/>
  <c r="AB122" i="14"/>
  <c r="AA122" i="14"/>
  <c r="AK122" i="14" s="1"/>
  <c r="Z122" i="14"/>
  <c r="Y122" i="14"/>
  <c r="AI122" i="14" s="1"/>
  <c r="X122" i="14"/>
  <c r="W122" i="14"/>
  <c r="AG122" i="14" s="1"/>
  <c r="V122" i="14"/>
  <c r="U122" i="14"/>
  <c r="AE122" i="14" s="1"/>
  <c r="T122" i="14"/>
  <c r="S122" i="14"/>
  <c r="AW122" i="14" s="1"/>
  <c r="R122" i="14"/>
  <c r="Q122" i="14"/>
  <c r="AU122" i="14" s="1"/>
  <c r="P122" i="14"/>
  <c r="O122" i="14"/>
  <c r="AS122" i="14" s="1"/>
  <c r="N122" i="14"/>
  <c r="M122" i="14"/>
  <c r="AQ122" i="14" s="1"/>
  <c r="L122" i="14"/>
  <c r="K122" i="14"/>
  <c r="AO122" i="14" s="1"/>
  <c r="I122" i="14"/>
  <c r="H122" i="14"/>
  <c r="H120" i="14" s="1"/>
  <c r="G122" i="14"/>
  <c r="F122" i="14"/>
  <c r="E122" i="14"/>
  <c r="D122" i="14"/>
  <c r="AU121" i="14"/>
  <c r="AQ121" i="14"/>
  <c r="AI121" i="14"/>
  <c r="AE121" i="14"/>
  <c r="AC121" i="14"/>
  <c r="AC120" i="14" s="1"/>
  <c r="AB121" i="14"/>
  <c r="AL121" i="14" s="1"/>
  <c r="AA121" i="14"/>
  <c r="Z121" i="14"/>
  <c r="AJ121" i="14" s="1"/>
  <c r="Y121" i="14"/>
  <c r="Y120" i="14" s="1"/>
  <c r="X121" i="14"/>
  <c r="AH121" i="14" s="1"/>
  <c r="W121" i="14"/>
  <c r="V121" i="14"/>
  <c r="AF121" i="14" s="1"/>
  <c r="U121" i="14"/>
  <c r="U120" i="14" s="1"/>
  <c r="S121" i="14"/>
  <c r="R121" i="14"/>
  <c r="AV121" i="14" s="1"/>
  <c r="Q121" i="14"/>
  <c r="Q120" i="14" s="1"/>
  <c r="P121" i="14"/>
  <c r="AT121" i="14" s="1"/>
  <c r="O121" i="14"/>
  <c r="N121" i="14"/>
  <c r="AR121" i="14" s="1"/>
  <c r="M121" i="14"/>
  <c r="M120" i="14" s="1"/>
  <c r="L121" i="14"/>
  <c r="AP121" i="14" s="1"/>
  <c r="K121" i="14"/>
  <c r="I121" i="14"/>
  <c r="I120" i="14" s="1"/>
  <c r="H121" i="14"/>
  <c r="G121" i="14"/>
  <c r="G120" i="14" s="1"/>
  <c r="F121" i="14"/>
  <c r="E121" i="14"/>
  <c r="E120" i="14" s="1"/>
  <c r="D121" i="14"/>
  <c r="C121" i="14"/>
  <c r="Z120" i="14"/>
  <c r="V120" i="14"/>
  <c r="R120" i="14"/>
  <c r="N120" i="14"/>
  <c r="AR120" i="14" s="1"/>
  <c r="F120" i="14"/>
  <c r="AL119" i="14"/>
  <c r="AK119" i="14"/>
  <c r="AJ119" i="14"/>
  <c r="AI119" i="14"/>
  <c r="AW118" i="14"/>
  <c r="AV118" i="14"/>
  <c r="AU118" i="14"/>
  <c r="AT118" i="14"/>
  <c r="AS118" i="14"/>
  <c r="AR118" i="14"/>
  <c r="AQ118" i="14"/>
  <c r="AP118" i="14"/>
  <c r="AO118" i="14"/>
  <c r="AM118" i="14"/>
  <c r="AL118" i="14"/>
  <c r="AK118" i="14"/>
  <c r="AJ118" i="14"/>
  <c r="AI118" i="14"/>
  <c r="AH118" i="14"/>
  <c r="AG118" i="14"/>
  <c r="AF118" i="14"/>
  <c r="AE118" i="14"/>
  <c r="T118" i="14"/>
  <c r="AD118" i="14" s="1"/>
  <c r="J118" i="14"/>
  <c r="AN118" i="14" s="1"/>
  <c r="C118" i="14"/>
  <c r="AW117" i="14"/>
  <c r="AV117" i="14"/>
  <c r="AU117" i="14"/>
  <c r="AT117" i="14"/>
  <c r="AS117" i="14"/>
  <c r="AR117" i="14"/>
  <c r="AQ117" i="14"/>
  <c r="AP117" i="14"/>
  <c r="AO117" i="14"/>
  <c r="AN117" i="14"/>
  <c r="AM117" i="14"/>
  <c r="AL117" i="14"/>
  <c r="AK117" i="14"/>
  <c r="AJ117" i="14"/>
  <c r="AI117" i="14"/>
  <c r="AH117" i="14"/>
  <c r="AG117" i="14"/>
  <c r="AF117" i="14"/>
  <c r="AE117" i="14"/>
  <c r="T117" i="14"/>
  <c r="J117" i="14"/>
  <c r="AD117" i="14" s="1"/>
  <c r="C117" i="14"/>
  <c r="AW116" i="14"/>
  <c r="AV116" i="14"/>
  <c r="AU116" i="14"/>
  <c r="AT116" i="14"/>
  <c r="AS116" i="14"/>
  <c r="AR116" i="14"/>
  <c r="AQ116" i="14"/>
  <c r="AP116" i="14"/>
  <c r="AO116" i="14"/>
  <c r="AM116" i="14"/>
  <c r="AL116" i="14"/>
  <c r="AK116" i="14"/>
  <c r="AJ116" i="14"/>
  <c r="AI116" i="14"/>
  <c r="AH116" i="14"/>
  <c r="AG116" i="14"/>
  <c r="AF116" i="14"/>
  <c r="AE116" i="14"/>
  <c r="T116" i="14"/>
  <c r="AD116" i="14" s="1"/>
  <c r="J116" i="14"/>
  <c r="AN116" i="14" s="1"/>
  <c r="C116" i="14"/>
  <c r="AW115" i="14"/>
  <c r="AV115" i="14"/>
  <c r="AU115" i="14"/>
  <c r="AT115" i="14"/>
  <c r="AS115" i="14"/>
  <c r="AR115" i="14"/>
  <c r="AQ115" i="14"/>
  <c r="AP115" i="14"/>
  <c r="AO115" i="14"/>
  <c r="AM115" i="14"/>
  <c r="AL115" i="14"/>
  <c r="AK115" i="14"/>
  <c r="AJ115" i="14"/>
  <c r="AI115" i="14"/>
  <c r="AH115" i="14"/>
  <c r="AG115" i="14"/>
  <c r="AF115" i="14"/>
  <c r="AE115" i="14"/>
  <c r="AD115" i="14"/>
  <c r="T115" i="14"/>
  <c r="J115" i="14"/>
  <c r="AN115" i="14" s="1"/>
  <c r="C115" i="14"/>
  <c r="AW114" i="14"/>
  <c r="AV114" i="14"/>
  <c r="AU114" i="14"/>
  <c r="AT114" i="14"/>
  <c r="AS114" i="14"/>
  <c r="AR114" i="14"/>
  <c r="AQ114" i="14"/>
  <c r="AP114" i="14"/>
  <c r="AO114" i="14"/>
  <c r="AM114" i="14"/>
  <c r="AL114" i="14"/>
  <c r="AK114" i="14"/>
  <c r="AJ114" i="14"/>
  <c r="AI114" i="14"/>
  <c r="AH114" i="14"/>
  <c r="AG114" i="14"/>
  <c r="AF114" i="14"/>
  <c r="AE114" i="14"/>
  <c r="T114" i="14"/>
  <c r="AD114" i="14" s="1"/>
  <c r="J114" i="14"/>
  <c r="C114" i="14"/>
  <c r="AW113" i="14"/>
  <c r="AV113" i="14"/>
  <c r="AU113" i="14"/>
  <c r="AT113" i="14"/>
  <c r="AS113" i="14"/>
  <c r="AR113" i="14"/>
  <c r="AQ113" i="14"/>
  <c r="AP113" i="14"/>
  <c r="AO113" i="14"/>
  <c r="AN113" i="14"/>
  <c r="AM113" i="14"/>
  <c r="AL113" i="14"/>
  <c r="AK113" i="14"/>
  <c r="AJ113" i="14"/>
  <c r="AI113" i="14"/>
  <c r="AH113" i="14"/>
  <c r="AG113" i="14"/>
  <c r="AF113" i="14"/>
  <c r="AE113" i="14"/>
  <c r="T113" i="14"/>
  <c r="J113" i="14"/>
  <c r="AD113" i="14" s="1"/>
  <c r="C113" i="14"/>
  <c r="AW112" i="14"/>
  <c r="AV112" i="14"/>
  <c r="AU112" i="14"/>
  <c r="AT112" i="14"/>
  <c r="AS112" i="14"/>
  <c r="AR112" i="14"/>
  <c r="AQ112" i="14"/>
  <c r="AP112" i="14"/>
  <c r="AO112" i="14"/>
  <c r="AM112" i="14"/>
  <c r="AL112" i="14"/>
  <c r="AK112" i="14"/>
  <c r="AJ112" i="14"/>
  <c r="AI112" i="14"/>
  <c r="AH112" i="14"/>
  <c r="AG112" i="14"/>
  <c r="AF112" i="14"/>
  <c r="AE112" i="14"/>
  <c r="T112" i="14"/>
  <c r="AD112" i="14" s="1"/>
  <c r="J112" i="14"/>
  <c r="AN112" i="14" s="1"/>
  <c r="C112" i="14"/>
  <c r="AW111" i="14"/>
  <c r="AV111" i="14"/>
  <c r="AU111" i="14"/>
  <c r="AT111" i="14"/>
  <c r="AS111" i="14"/>
  <c r="AR111" i="14"/>
  <c r="AQ111" i="14"/>
  <c r="AP111" i="14"/>
  <c r="AO111" i="14"/>
  <c r="AM111" i="14"/>
  <c r="AL111" i="14"/>
  <c r="AK111" i="14"/>
  <c r="AJ111" i="14"/>
  <c r="AI111" i="14"/>
  <c r="AH111" i="14"/>
  <c r="AG111" i="14"/>
  <c r="AF111" i="14"/>
  <c r="AE111" i="14"/>
  <c r="AD111" i="14"/>
  <c r="T111" i="14"/>
  <c r="J111" i="14"/>
  <c r="AN111" i="14" s="1"/>
  <c r="C111" i="14"/>
  <c r="AW110" i="14"/>
  <c r="AV110" i="14"/>
  <c r="AU110" i="14"/>
  <c r="AT110" i="14"/>
  <c r="AS110" i="14"/>
  <c r="AR110" i="14"/>
  <c r="AQ110" i="14"/>
  <c r="AP110" i="14"/>
  <c r="AO110" i="14"/>
  <c r="AM110" i="14"/>
  <c r="AL110" i="14"/>
  <c r="AK110" i="14"/>
  <c r="AJ110" i="14"/>
  <c r="AI110" i="14"/>
  <c r="AH110" i="14"/>
  <c r="AG110" i="14"/>
  <c r="AF110" i="14"/>
  <c r="AE110" i="14"/>
  <c r="T110" i="14"/>
  <c r="AD110" i="14" s="1"/>
  <c r="J110" i="14"/>
  <c r="C110" i="14"/>
  <c r="AW109" i="14"/>
  <c r="AV109" i="14"/>
  <c r="AU109" i="14"/>
  <c r="AT109" i="14"/>
  <c r="AS109" i="14"/>
  <c r="AR109" i="14"/>
  <c r="AQ109" i="14"/>
  <c r="AP109" i="14"/>
  <c r="AO109" i="14"/>
  <c r="AN109" i="14"/>
  <c r="AM109" i="14"/>
  <c r="AL109" i="14"/>
  <c r="AK109" i="14"/>
  <c r="AJ109" i="14"/>
  <c r="AI109" i="14"/>
  <c r="AH109" i="14"/>
  <c r="AG109" i="14"/>
  <c r="AF109" i="14"/>
  <c r="AE109" i="14"/>
  <c r="T109" i="14"/>
  <c r="J109" i="14"/>
  <c r="AD109" i="14" s="1"/>
  <c r="C109" i="14"/>
  <c r="AW108" i="14"/>
  <c r="AV108" i="14"/>
  <c r="AU108" i="14"/>
  <c r="AT108" i="14"/>
  <c r="AS108" i="14"/>
  <c r="AR108" i="14"/>
  <c r="AQ108" i="14"/>
  <c r="AP108" i="14"/>
  <c r="AO108" i="14"/>
  <c r="AM108" i="14"/>
  <c r="AL108" i="14"/>
  <c r="AK108" i="14"/>
  <c r="AJ108" i="14"/>
  <c r="AI108" i="14"/>
  <c r="AH108" i="14"/>
  <c r="AG108" i="14"/>
  <c r="AF108" i="14"/>
  <c r="AE108" i="14"/>
  <c r="T108" i="14"/>
  <c r="AD108" i="14" s="1"/>
  <c r="J108" i="14"/>
  <c r="AN108" i="14" s="1"/>
  <c r="C108" i="14"/>
  <c r="AW107" i="14"/>
  <c r="AV107" i="14"/>
  <c r="AU107" i="14"/>
  <c r="AT107" i="14"/>
  <c r="AS107" i="14"/>
  <c r="AR107" i="14"/>
  <c r="AQ107" i="14"/>
  <c r="AP107" i="14"/>
  <c r="AO107" i="14"/>
  <c r="AM107" i="14"/>
  <c r="AL107" i="14"/>
  <c r="AK107" i="14"/>
  <c r="AJ107" i="14"/>
  <c r="AI107" i="14"/>
  <c r="AH107" i="14"/>
  <c r="AG107" i="14"/>
  <c r="AF107" i="14"/>
  <c r="AE107" i="14"/>
  <c r="AD107" i="14"/>
  <c r="T107" i="14"/>
  <c r="J107" i="14"/>
  <c r="AN107" i="14" s="1"/>
  <c r="C107" i="14"/>
  <c r="AW106" i="14"/>
  <c r="AV106" i="14"/>
  <c r="AU106" i="14"/>
  <c r="AT106" i="14"/>
  <c r="AS106" i="14"/>
  <c r="AR106" i="14"/>
  <c r="AQ106" i="14"/>
  <c r="AP106" i="14"/>
  <c r="AO106" i="14"/>
  <c r="AM106" i="14"/>
  <c r="AL106" i="14"/>
  <c r="AK106" i="14"/>
  <c r="AJ106" i="14"/>
  <c r="AI106" i="14"/>
  <c r="AH106" i="14"/>
  <c r="AG106" i="14"/>
  <c r="AF106" i="14"/>
  <c r="AE106" i="14"/>
  <c r="T106" i="14"/>
  <c r="AD106" i="14" s="1"/>
  <c r="J106" i="14"/>
  <c r="C106" i="14"/>
  <c r="AW105" i="14"/>
  <c r="AV105" i="14"/>
  <c r="AU105" i="14"/>
  <c r="AT105" i="14"/>
  <c r="AS105" i="14"/>
  <c r="AR105" i="14"/>
  <c r="AQ105" i="14"/>
  <c r="AP105" i="14"/>
  <c r="AO105" i="14"/>
  <c r="AN105" i="14"/>
  <c r="AM105" i="14"/>
  <c r="AL105" i="14"/>
  <c r="AK105" i="14"/>
  <c r="AJ105" i="14"/>
  <c r="AI105" i="14"/>
  <c r="AH105" i="14"/>
  <c r="AG105" i="14"/>
  <c r="AF105" i="14"/>
  <c r="AE105" i="14"/>
  <c r="T105" i="14"/>
  <c r="J105" i="14"/>
  <c r="AD105" i="14" s="1"/>
  <c r="C105" i="14"/>
  <c r="AW104" i="14"/>
  <c r="AV104" i="14"/>
  <c r="AU104" i="14"/>
  <c r="AT104" i="14"/>
  <c r="AS104" i="14"/>
  <c r="AR104" i="14"/>
  <c r="AQ104" i="14"/>
  <c r="AP104" i="14"/>
  <c r="AO104" i="14"/>
  <c r="AM104" i="14"/>
  <c r="AL104" i="14"/>
  <c r="AK104" i="14"/>
  <c r="AJ104" i="14"/>
  <c r="AI104" i="14"/>
  <c r="AH104" i="14"/>
  <c r="AG104" i="14"/>
  <c r="AF104" i="14"/>
  <c r="AE104" i="14"/>
  <c r="T104" i="14"/>
  <c r="AD104" i="14" s="1"/>
  <c r="J104" i="14"/>
  <c r="AN104" i="14" s="1"/>
  <c r="C104" i="14"/>
  <c r="AW103" i="14"/>
  <c r="AV103" i="14"/>
  <c r="AU103" i="14"/>
  <c r="AT103" i="14"/>
  <c r="AS103" i="14"/>
  <c r="AR103" i="14"/>
  <c r="AQ103" i="14"/>
  <c r="AP103" i="14"/>
  <c r="AO103" i="14"/>
  <c r="AM103" i="14"/>
  <c r="AL103" i="14"/>
  <c r="AK103" i="14"/>
  <c r="AJ103" i="14"/>
  <c r="AI103" i="14"/>
  <c r="AH103" i="14"/>
  <c r="AG103" i="14"/>
  <c r="AF103" i="14"/>
  <c r="AE103" i="14"/>
  <c r="AD103" i="14"/>
  <c r="T103" i="14"/>
  <c r="J103" i="14"/>
  <c r="AN103" i="14" s="1"/>
  <c r="C103" i="14"/>
  <c r="AW102" i="14"/>
  <c r="AV102" i="14"/>
  <c r="AU102" i="14"/>
  <c r="AT102" i="14"/>
  <c r="AS102" i="14"/>
  <c r="AR102" i="14"/>
  <c r="AQ102" i="14"/>
  <c r="AP102" i="14"/>
  <c r="AO102" i="14"/>
  <c r="AM102" i="14"/>
  <c r="AL102" i="14"/>
  <c r="AK102" i="14"/>
  <c r="AJ102" i="14"/>
  <c r="AI102" i="14"/>
  <c r="AH102" i="14"/>
  <c r="AG102" i="14"/>
  <c r="AF102" i="14"/>
  <c r="AE102" i="14"/>
  <c r="T102" i="14"/>
  <c r="AD102" i="14" s="1"/>
  <c r="J102" i="14"/>
  <c r="C102" i="14"/>
  <c r="AW101" i="14"/>
  <c r="AV101" i="14"/>
  <c r="AU101" i="14"/>
  <c r="AT101" i="14"/>
  <c r="AS101" i="14"/>
  <c r="AR101" i="14"/>
  <c r="AQ101" i="14"/>
  <c r="AP101" i="14"/>
  <c r="AO101" i="14"/>
  <c r="AN101" i="14"/>
  <c r="AM101" i="14"/>
  <c r="AL101" i="14"/>
  <c r="AK101" i="14"/>
  <c r="AJ101" i="14"/>
  <c r="AI101" i="14"/>
  <c r="AH101" i="14"/>
  <c r="AG101" i="14"/>
  <c r="AF101" i="14"/>
  <c r="AE101" i="14"/>
  <c r="T101" i="14"/>
  <c r="J101" i="14"/>
  <c r="AD101" i="14" s="1"/>
  <c r="C101" i="14"/>
  <c r="AW100" i="14"/>
  <c r="AV100" i="14"/>
  <c r="AU100" i="14"/>
  <c r="AT100" i="14"/>
  <c r="AS100" i="14"/>
  <c r="AR100" i="14"/>
  <c r="AQ100" i="14"/>
  <c r="AP100" i="14"/>
  <c r="AO100" i="14"/>
  <c r="AM100" i="14"/>
  <c r="AL100" i="14"/>
  <c r="AK100" i="14"/>
  <c r="AJ100" i="14"/>
  <c r="AI100" i="14"/>
  <c r="AH100" i="14"/>
  <c r="AG100" i="14"/>
  <c r="AF100" i="14"/>
  <c r="AE100" i="14"/>
  <c r="T100" i="14"/>
  <c r="AD100" i="14" s="1"/>
  <c r="J100" i="14"/>
  <c r="AN100" i="14" s="1"/>
  <c r="C100" i="14"/>
  <c r="AW99" i="14"/>
  <c r="AV99" i="14"/>
  <c r="AU99" i="14"/>
  <c r="AT99" i="14"/>
  <c r="AS99" i="14"/>
  <c r="AR99" i="14"/>
  <c r="AQ99" i="14"/>
  <c r="AP99" i="14"/>
  <c r="AO99" i="14"/>
  <c r="AM99" i="14"/>
  <c r="AL99" i="14"/>
  <c r="AK99" i="14"/>
  <c r="AJ99" i="14"/>
  <c r="AI99" i="14"/>
  <c r="AH99" i="14"/>
  <c r="AG99" i="14"/>
  <c r="AF99" i="14"/>
  <c r="AE99" i="14"/>
  <c r="AD99" i="14"/>
  <c r="T99" i="14"/>
  <c r="J99" i="14"/>
  <c r="AN99" i="14" s="1"/>
  <c r="C99" i="14"/>
  <c r="AW98" i="14"/>
  <c r="AV98" i="14"/>
  <c r="AU98" i="14"/>
  <c r="AT98" i="14"/>
  <c r="AS98" i="14"/>
  <c r="AR98" i="14"/>
  <c r="AQ98" i="14"/>
  <c r="AP98" i="14"/>
  <c r="AO98" i="14"/>
  <c r="AM98" i="14"/>
  <c r="AL98" i="14"/>
  <c r="AK98" i="14"/>
  <c r="AJ98" i="14"/>
  <c r="AI98" i="14"/>
  <c r="AH98" i="14"/>
  <c r="AG98" i="14"/>
  <c r="AF98" i="14"/>
  <c r="AE98" i="14"/>
  <c r="T98" i="14"/>
  <c r="AD98" i="14" s="1"/>
  <c r="J98" i="14"/>
  <c r="C98" i="14"/>
  <c r="AW97" i="14"/>
  <c r="AV97" i="14"/>
  <c r="AU97" i="14"/>
  <c r="AT97" i="14"/>
  <c r="AS97" i="14"/>
  <c r="AR97" i="14"/>
  <c r="AQ97" i="14"/>
  <c r="AP97" i="14"/>
  <c r="AO97" i="14"/>
  <c r="AN97" i="14"/>
  <c r="AM97" i="14"/>
  <c r="AL97" i="14"/>
  <c r="AK97" i="14"/>
  <c r="AJ97" i="14"/>
  <c r="AI97" i="14"/>
  <c r="AH97" i="14"/>
  <c r="AG97" i="14"/>
  <c r="AF97" i="14"/>
  <c r="AE97" i="14"/>
  <c r="T97" i="14"/>
  <c r="J97" i="14"/>
  <c r="AD97" i="14" s="1"/>
  <c r="C97" i="14"/>
  <c r="AW96" i="14"/>
  <c r="AV96" i="14"/>
  <c r="AU96" i="14"/>
  <c r="AT96" i="14"/>
  <c r="AS96" i="14"/>
  <c r="AR96" i="14"/>
  <c r="AQ96" i="14"/>
  <c r="AP96" i="14"/>
  <c r="AO96" i="14"/>
  <c r="AM96" i="14"/>
  <c r="AL96" i="14"/>
  <c r="AK96" i="14"/>
  <c r="AJ96" i="14"/>
  <c r="AI96" i="14"/>
  <c r="AH96" i="14"/>
  <c r="AG96" i="14"/>
  <c r="AF96" i="14"/>
  <c r="AE96" i="14"/>
  <c r="T96" i="14"/>
  <c r="AD96" i="14" s="1"/>
  <c r="J96" i="14"/>
  <c r="AN96" i="14" s="1"/>
  <c r="C96" i="14"/>
  <c r="AW95" i="14"/>
  <c r="AV95" i="14"/>
  <c r="AU95" i="14"/>
  <c r="AT95" i="14"/>
  <c r="AS95" i="14"/>
  <c r="AR95" i="14"/>
  <c r="AQ95" i="14"/>
  <c r="AP95" i="14"/>
  <c r="AO95" i="14"/>
  <c r="AM95" i="14"/>
  <c r="AL95" i="14"/>
  <c r="AK95" i="14"/>
  <c r="AJ95" i="14"/>
  <c r="AI95" i="14"/>
  <c r="AH95" i="14"/>
  <c r="AG95" i="14"/>
  <c r="AF95" i="14"/>
  <c r="AE95" i="14"/>
  <c r="AD95" i="14"/>
  <c r="T95" i="14"/>
  <c r="J95" i="14"/>
  <c r="AN95" i="14" s="1"/>
  <c r="C95" i="14"/>
  <c r="AW94" i="14"/>
  <c r="AV94" i="14"/>
  <c r="AU94" i="14"/>
  <c r="AT94" i="14"/>
  <c r="AS94" i="14"/>
  <c r="AR94" i="14"/>
  <c r="AQ94" i="14"/>
  <c r="AP94" i="14"/>
  <c r="AO94" i="14"/>
  <c r="AM94" i="14"/>
  <c r="AL94" i="14"/>
  <c r="AK94" i="14"/>
  <c r="AJ94" i="14"/>
  <c r="AI94" i="14"/>
  <c r="AH94" i="14"/>
  <c r="AG94" i="14"/>
  <c r="AF94" i="14"/>
  <c r="AE94" i="14"/>
  <c r="T94" i="14"/>
  <c r="AD94" i="14" s="1"/>
  <c r="J94" i="14"/>
  <c r="C94" i="14"/>
  <c r="AW93" i="14"/>
  <c r="AV93" i="14"/>
  <c r="AU93" i="14"/>
  <c r="AT93" i="14"/>
  <c r="AS93" i="14"/>
  <c r="AR93" i="14"/>
  <c r="AQ93" i="14"/>
  <c r="AP93" i="14"/>
  <c r="AO93" i="14"/>
  <c r="AN93" i="14"/>
  <c r="AM93" i="14"/>
  <c r="AL93" i="14"/>
  <c r="AK93" i="14"/>
  <c r="AJ93" i="14"/>
  <c r="AI93" i="14"/>
  <c r="AH93" i="14"/>
  <c r="AG93" i="14"/>
  <c r="AF93" i="14"/>
  <c r="AE93" i="14"/>
  <c r="T93" i="14"/>
  <c r="J93" i="14"/>
  <c r="AD93" i="14" s="1"/>
  <c r="C93" i="14"/>
  <c r="AW92" i="14"/>
  <c r="AV92" i="14"/>
  <c r="AU92" i="14"/>
  <c r="AT92" i="14"/>
  <c r="AS92" i="14"/>
  <c r="AR92" i="14"/>
  <c r="AQ92" i="14"/>
  <c r="AP92" i="14"/>
  <c r="AO92" i="14"/>
  <c r="AM92" i="14"/>
  <c r="AL92" i="14"/>
  <c r="AK92" i="14"/>
  <c r="AJ92" i="14"/>
  <c r="AI92" i="14"/>
  <c r="AH92" i="14"/>
  <c r="AG92" i="14"/>
  <c r="AF92" i="14"/>
  <c r="AE92" i="14"/>
  <c r="T92" i="14"/>
  <c r="AD92" i="14" s="1"/>
  <c r="J92" i="14"/>
  <c r="AN92" i="14" s="1"/>
  <c r="C92" i="14"/>
  <c r="AW91" i="14"/>
  <c r="AV91" i="14"/>
  <c r="AU91" i="14"/>
  <c r="AT91" i="14"/>
  <c r="AS91" i="14"/>
  <c r="AR91" i="14"/>
  <c r="AQ91" i="14"/>
  <c r="AP91" i="14"/>
  <c r="AO91" i="14"/>
  <c r="AM91" i="14"/>
  <c r="AL91" i="14"/>
  <c r="AK91" i="14"/>
  <c r="AJ91" i="14"/>
  <c r="AI91" i="14"/>
  <c r="AH91" i="14"/>
  <c r="AG91" i="14"/>
  <c r="AF91" i="14"/>
  <c r="AE91" i="14"/>
  <c r="AD91" i="14"/>
  <c r="T91" i="14"/>
  <c r="J91" i="14"/>
  <c r="AN91" i="14" s="1"/>
  <c r="C91" i="14"/>
  <c r="AW90" i="14"/>
  <c r="AV90" i="14"/>
  <c r="AU90" i="14"/>
  <c r="AT90" i="14"/>
  <c r="AS90" i="14"/>
  <c r="AR90" i="14"/>
  <c r="AQ90" i="14"/>
  <c r="AP90" i="14"/>
  <c r="AO90" i="14"/>
  <c r="AM90" i="14"/>
  <c r="AL90" i="14"/>
  <c r="AK90" i="14"/>
  <c r="AJ90" i="14"/>
  <c r="AI90" i="14"/>
  <c r="AH90" i="14"/>
  <c r="AG90" i="14"/>
  <c r="AF90" i="14"/>
  <c r="AE90" i="14"/>
  <c r="T90" i="14"/>
  <c r="AD90" i="14" s="1"/>
  <c r="J90" i="14"/>
  <c r="C90" i="14"/>
  <c r="AV89" i="14"/>
  <c r="AR89" i="14"/>
  <c r="AJ89" i="14"/>
  <c r="AF89" i="14"/>
  <c r="AC89" i="14"/>
  <c r="AM89" i="14" s="1"/>
  <c r="AB89" i="14"/>
  <c r="AA89" i="14"/>
  <c r="AK89" i="14" s="1"/>
  <c r="Z89" i="14"/>
  <c r="Y89" i="14"/>
  <c r="AI89" i="14" s="1"/>
  <c r="X89" i="14"/>
  <c r="W89" i="14"/>
  <c r="AG89" i="14" s="1"/>
  <c r="V89" i="14"/>
  <c r="U89" i="14"/>
  <c r="AE89" i="14" s="1"/>
  <c r="T89" i="14"/>
  <c r="S89" i="14"/>
  <c r="AW89" i="14" s="1"/>
  <c r="R89" i="14"/>
  <c r="Q89" i="14"/>
  <c r="AU89" i="14" s="1"/>
  <c r="P89" i="14"/>
  <c r="O89" i="14"/>
  <c r="AS89" i="14" s="1"/>
  <c r="N89" i="14"/>
  <c r="M89" i="14"/>
  <c r="AQ89" i="14" s="1"/>
  <c r="L89" i="14"/>
  <c r="K89" i="14"/>
  <c r="AO89" i="14" s="1"/>
  <c r="I89" i="14"/>
  <c r="H89" i="14"/>
  <c r="H87" i="14" s="1"/>
  <c r="G89" i="14"/>
  <c r="F89" i="14"/>
  <c r="E89" i="14"/>
  <c r="D89" i="14"/>
  <c r="AI88" i="14"/>
  <c r="AC88" i="14"/>
  <c r="AC87" i="14" s="1"/>
  <c r="AB88" i="14"/>
  <c r="AL88" i="14" s="1"/>
  <c r="AA88" i="14"/>
  <c r="Z88" i="14"/>
  <c r="AJ88" i="14" s="1"/>
  <c r="Y88" i="14"/>
  <c r="Y87" i="14" s="1"/>
  <c r="X88" i="14"/>
  <c r="AH88" i="14" s="1"/>
  <c r="W88" i="14"/>
  <c r="V88" i="14"/>
  <c r="AF88" i="14" s="1"/>
  <c r="U88" i="14"/>
  <c r="U87" i="14" s="1"/>
  <c r="S88" i="14"/>
  <c r="R88" i="14"/>
  <c r="AV88" i="14" s="1"/>
  <c r="Q88" i="14"/>
  <c r="Q87" i="14" s="1"/>
  <c r="P88" i="14"/>
  <c r="AT88" i="14" s="1"/>
  <c r="O88" i="14"/>
  <c r="N88" i="14"/>
  <c r="AR88" i="14" s="1"/>
  <c r="M88" i="14"/>
  <c r="M87" i="14" s="1"/>
  <c r="L88" i="14"/>
  <c r="AP88" i="14" s="1"/>
  <c r="K88" i="14"/>
  <c r="I88" i="14"/>
  <c r="I87" i="14" s="1"/>
  <c r="H88" i="14"/>
  <c r="G88" i="14"/>
  <c r="G87" i="14" s="1"/>
  <c r="F88" i="14"/>
  <c r="E88" i="14"/>
  <c r="E87" i="14" s="1"/>
  <c r="D88" i="14"/>
  <c r="C88" i="14"/>
  <c r="Z87" i="14"/>
  <c r="V87" i="14"/>
  <c r="R87" i="14"/>
  <c r="N87" i="14"/>
  <c r="AR87" i="14" s="1"/>
  <c r="F87" i="14"/>
  <c r="AL86" i="14"/>
  <c r="AK86" i="14"/>
  <c r="AJ86" i="14"/>
  <c r="AI86" i="14"/>
  <c r="AW85" i="14"/>
  <c r="AV85" i="14"/>
  <c r="AU85" i="14"/>
  <c r="AT85" i="14"/>
  <c r="AS85" i="14"/>
  <c r="AR85" i="14"/>
  <c r="AQ85" i="14"/>
  <c r="AP85" i="14"/>
  <c r="AO85" i="14"/>
  <c r="AM85" i="14"/>
  <c r="AL85" i="14"/>
  <c r="AK85" i="14"/>
  <c r="AJ85" i="14"/>
  <c r="AI85" i="14"/>
  <c r="AH85" i="14"/>
  <c r="AG85" i="14"/>
  <c r="AF85" i="14"/>
  <c r="AE85" i="14"/>
  <c r="T85" i="14"/>
  <c r="AD85" i="14" s="1"/>
  <c r="J85" i="14"/>
  <c r="C85" i="14"/>
  <c r="AW84" i="14"/>
  <c r="AV84" i="14"/>
  <c r="AU84" i="14"/>
  <c r="AT84" i="14"/>
  <c r="AS84" i="14"/>
  <c r="AR84" i="14"/>
  <c r="AQ84" i="14"/>
  <c r="AP84" i="14"/>
  <c r="AO84" i="14"/>
  <c r="AN84" i="14"/>
  <c r="AM84" i="14"/>
  <c r="AL84" i="14"/>
  <c r="AK84" i="14"/>
  <c r="AJ84" i="14"/>
  <c r="AI84" i="14"/>
  <c r="AH84" i="14"/>
  <c r="AG84" i="14"/>
  <c r="AF84" i="14"/>
  <c r="AE84" i="14"/>
  <c r="T84" i="14"/>
  <c r="J84" i="14"/>
  <c r="AD84" i="14" s="1"/>
  <c r="C84" i="14"/>
  <c r="AW83" i="14"/>
  <c r="AV83" i="14"/>
  <c r="AU83" i="14"/>
  <c r="AT83" i="14"/>
  <c r="AS83" i="14"/>
  <c r="AR83" i="14"/>
  <c r="AQ83" i="14"/>
  <c r="AP83" i="14"/>
  <c r="AO83" i="14"/>
  <c r="AM83" i="14"/>
  <c r="AL83" i="14"/>
  <c r="AK83" i="14"/>
  <c r="AJ83" i="14"/>
  <c r="AI83" i="14"/>
  <c r="AH83" i="14"/>
  <c r="AG83" i="14"/>
  <c r="AF83" i="14"/>
  <c r="AE83" i="14"/>
  <c r="T83" i="14"/>
  <c r="AD83" i="14" s="1"/>
  <c r="J83" i="14"/>
  <c r="AN83" i="14" s="1"/>
  <c r="C83" i="14"/>
  <c r="AW82" i="14"/>
  <c r="AV82" i="14"/>
  <c r="AU82" i="14"/>
  <c r="AT82" i="14"/>
  <c r="AS82" i="14"/>
  <c r="AR82" i="14"/>
  <c r="AQ82" i="14"/>
  <c r="AP82" i="14"/>
  <c r="AO82" i="14"/>
  <c r="AM82" i="14"/>
  <c r="AL82" i="14"/>
  <c r="AK82" i="14"/>
  <c r="AJ82" i="14"/>
  <c r="AI82" i="14"/>
  <c r="AH82" i="14"/>
  <c r="AG82" i="14"/>
  <c r="AF82" i="14"/>
  <c r="AE82" i="14"/>
  <c r="AD82" i="14"/>
  <c r="T82" i="14"/>
  <c r="J82" i="14"/>
  <c r="AN82" i="14" s="1"/>
  <c r="C82" i="14"/>
  <c r="AW81" i="14"/>
  <c r="AV81" i="14"/>
  <c r="AU81" i="14"/>
  <c r="AT81" i="14"/>
  <c r="AS81" i="14"/>
  <c r="AR81" i="14"/>
  <c r="AQ81" i="14"/>
  <c r="AP81" i="14"/>
  <c r="AO81" i="14"/>
  <c r="AM81" i="14"/>
  <c r="AL81" i="14"/>
  <c r="AK81" i="14"/>
  <c r="AJ81" i="14"/>
  <c r="AI81" i="14"/>
  <c r="AH81" i="14"/>
  <c r="AG81" i="14"/>
  <c r="AF81" i="14"/>
  <c r="AE81" i="14"/>
  <c r="T81" i="14"/>
  <c r="AD81" i="14" s="1"/>
  <c r="J81" i="14"/>
  <c r="C81" i="14"/>
  <c r="AW80" i="14"/>
  <c r="AV80" i="14"/>
  <c r="AU80" i="14"/>
  <c r="AT80" i="14"/>
  <c r="AS80" i="14"/>
  <c r="AR80" i="14"/>
  <c r="AQ80" i="14"/>
  <c r="AP80" i="14"/>
  <c r="AO80" i="14"/>
  <c r="AN80" i="14"/>
  <c r="AM80" i="14"/>
  <c r="AL80" i="14"/>
  <c r="AK80" i="14"/>
  <c r="AJ80" i="14"/>
  <c r="AI80" i="14"/>
  <c r="AH80" i="14"/>
  <c r="AG80" i="14"/>
  <c r="AF80" i="14"/>
  <c r="AE80" i="14"/>
  <c r="T80" i="14"/>
  <c r="J80" i="14"/>
  <c r="AD80" i="14" s="1"/>
  <c r="C80" i="14"/>
  <c r="AW79" i="14"/>
  <c r="AV79" i="14"/>
  <c r="AU79" i="14"/>
  <c r="AT79" i="14"/>
  <c r="AS79" i="14"/>
  <c r="AR79" i="14"/>
  <c r="AQ79" i="14"/>
  <c r="AP79" i="14"/>
  <c r="AO79" i="14"/>
  <c r="AM79" i="14"/>
  <c r="AL79" i="14"/>
  <c r="AK79" i="14"/>
  <c r="AJ79" i="14"/>
  <c r="AI79" i="14"/>
  <c r="AH79" i="14"/>
  <c r="AG79" i="14"/>
  <c r="AF79" i="14"/>
  <c r="AE79" i="14"/>
  <c r="T79" i="14"/>
  <c r="AD79" i="14" s="1"/>
  <c r="J79" i="14"/>
  <c r="AN79" i="14" s="1"/>
  <c r="C79" i="14"/>
  <c r="AW78" i="14"/>
  <c r="AV78" i="14"/>
  <c r="AU78" i="14"/>
  <c r="AT78" i="14"/>
  <c r="AS78" i="14"/>
  <c r="AR78" i="14"/>
  <c r="AQ78" i="14"/>
  <c r="AP78" i="14"/>
  <c r="AO78" i="14"/>
  <c r="AM78" i="14"/>
  <c r="AL78" i="14"/>
  <c r="AK78" i="14"/>
  <c r="AJ78" i="14"/>
  <c r="AI78" i="14"/>
  <c r="AH78" i="14"/>
  <c r="AG78" i="14"/>
  <c r="AF78" i="14"/>
  <c r="AE78" i="14"/>
  <c r="AD78" i="14"/>
  <c r="T78" i="14"/>
  <c r="J78" i="14"/>
  <c r="AN78" i="14" s="1"/>
  <c r="C78" i="14"/>
  <c r="AW77" i="14"/>
  <c r="AO77" i="14"/>
  <c r="AC77" i="14"/>
  <c r="AB77" i="14"/>
  <c r="AL77" i="14" s="1"/>
  <c r="AA77" i="14"/>
  <c r="Z77" i="14"/>
  <c r="AJ77" i="14" s="1"/>
  <c r="Y77" i="14"/>
  <c r="X77" i="14"/>
  <c r="AH77" i="14" s="1"/>
  <c r="W77" i="14"/>
  <c r="V77" i="14"/>
  <c r="AF77" i="14" s="1"/>
  <c r="U77" i="14"/>
  <c r="S77" i="14"/>
  <c r="R77" i="14"/>
  <c r="AV77" i="14" s="1"/>
  <c r="Q77" i="14"/>
  <c r="P77" i="14"/>
  <c r="AT77" i="14" s="1"/>
  <c r="O77" i="14"/>
  <c r="N77" i="14"/>
  <c r="AR77" i="14" s="1"/>
  <c r="M77" i="14"/>
  <c r="L77" i="14"/>
  <c r="AP77" i="14" s="1"/>
  <c r="K77" i="14"/>
  <c r="J77" i="14" s="1"/>
  <c r="I77" i="14"/>
  <c r="I75" i="14" s="1"/>
  <c r="H77" i="14"/>
  <c r="G77" i="14"/>
  <c r="F77" i="14"/>
  <c r="E77" i="14"/>
  <c r="D77" i="14"/>
  <c r="AV76" i="14"/>
  <c r="AR76" i="14"/>
  <c r="AJ76" i="14"/>
  <c r="AF76" i="14"/>
  <c r="AC76" i="14"/>
  <c r="AM76" i="14" s="1"/>
  <c r="AB76" i="14"/>
  <c r="AA76" i="14"/>
  <c r="AK76" i="14" s="1"/>
  <c r="Z76" i="14"/>
  <c r="Z75" i="14" s="1"/>
  <c r="Y76" i="14"/>
  <c r="AI76" i="14" s="1"/>
  <c r="X76" i="14"/>
  <c r="W76" i="14"/>
  <c r="AG76" i="14" s="1"/>
  <c r="V76" i="14"/>
  <c r="V75" i="14" s="1"/>
  <c r="U76" i="14"/>
  <c r="AE76" i="14" s="1"/>
  <c r="T76" i="14"/>
  <c r="S76" i="14"/>
  <c r="AW76" i="14" s="1"/>
  <c r="R76" i="14"/>
  <c r="R75" i="14" s="1"/>
  <c r="Q76" i="14"/>
  <c r="AU76" i="14" s="1"/>
  <c r="P76" i="14"/>
  <c r="O76" i="14"/>
  <c r="AS76" i="14" s="1"/>
  <c r="N76" i="14"/>
  <c r="N75" i="14" s="1"/>
  <c r="AR75" i="14" s="1"/>
  <c r="M76" i="14"/>
  <c r="AQ76" i="14" s="1"/>
  <c r="L76" i="14"/>
  <c r="K76" i="14"/>
  <c r="AO76" i="14" s="1"/>
  <c r="I76" i="14"/>
  <c r="H76" i="14"/>
  <c r="H75" i="14" s="1"/>
  <c r="G76" i="14"/>
  <c r="F76" i="14"/>
  <c r="F75" i="14" s="1"/>
  <c r="E76" i="14"/>
  <c r="D76" i="14"/>
  <c r="AA75" i="14"/>
  <c r="W75" i="14"/>
  <c r="S75" i="14"/>
  <c r="O75" i="14"/>
  <c r="K75" i="14"/>
  <c r="G75" i="14"/>
  <c r="AL74" i="14"/>
  <c r="AK74" i="14"/>
  <c r="AJ74" i="14"/>
  <c r="AI74" i="14"/>
  <c r="AW73" i="14"/>
  <c r="AV73" i="14"/>
  <c r="AU73" i="14"/>
  <c r="AT73" i="14"/>
  <c r="AS73" i="14"/>
  <c r="AR73" i="14"/>
  <c r="AQ73" i="14"/>
  <c r="AP73" i="14"/>
  <c r="AO73" i="14"/>
  <c r="AM73" i="14"/>
  <c r="AL73" i="14"/>
  <c r="AK73" i="14"/>
  <c r="AJ73" i="14"/>
  <c r="AI73" i="14"/>
  <c r="AH73" i="14"/>
  <c r="AG73" i="14"/>
  <c r="AF73" i="14"/>
  <c r="AE73" i="14"/>
  <c r="AD73" i="14"/>
  <c r="T73" i="14"/>
  <c r="J73" i="14"/>
  <c r="AN73" i="14" s="1"/>
  <c r="C73" i="14"/>
  <c r="AW72" i="14"/>
  <c r="AV72" i="14"/>
  <c r="AU72" i="14"/>
  <c r="AT72" i="14"/>
  <c r="AS72" i="14"/>
  <c r="AR72" i="14"/>
  <c r="AQ72" i="14"/>
  <c r="AP72" i="14"/>
  <c r="AO72" i="14"/>
  <c r="AM72" i="14"/>
  <c r="AL72" i="14"/>
  <c r="AK72" i="14"/>
  <c r="AJ72" i="14"/>
  <c r="AI72" i="14"/>
  <c r="AH72" i="14"/>
  <c r="AG72" i="14"/>
  <c r="AF72" i="14"/>
  <c r="AE72" i="14"/>
  <c r="T72" i="14"/>
  <c r="AD72" i="14" s="1"/>
  <c r="J72" i="14"/>
  <c r="AN72" i="14" s="1"/>
  <c r="C72" i="14"/>
  <c r="AW71" i="14"/>
  <c r="AV71" i="14"/>
  <c r="AU71" i="14"/>
  <c r="AT71" i="14"/>
  <c r="AS71" i="14"/>
  <c r="AR71" i="14"/>
  <c r="AQ71" i="14"/>
  <c r="AP71" i="14"/>
  <c r="AO71" i="14"/>
  <c r="AM71" i="14"/>
  <c r="AL71" i="14"/>
  <c r="AK71" i="14"/>
  <c r="AJ71" i="14"/>
  <c r="AI71" i="14"/>
  <c r="AH71" i="14"/>
  <c r="AG71" i="14"/>
  <c r="AF71" i="14"/>
  <c r="AE71" i="14"/>
  <c r="T71" i="14"/>
  <c r="J71" i="14"/>
  <c r="AD71" i="14" s="1"/>
  <c r="C71" i="14"/>
  <c r="AW70" i="14"/>
  <c r="AV70" i="14"/>
  <c r="AU70" i="14"/>
  <c r="AT70" i="14"/>
  <c r="AS70" i="14"/>
  <c r="AR70" i="14"/>
  <c r="AQ70" i="14"/>
  <c r="AP70" i="14"/>
  <c r="AO70" i="14"/>
  <c r="AM70" i="14"/>
  <c r="AL70" i="14"/>
  <c r="AK70" i="14"/>
  <c r="AJ70" i="14"/>
  <c r="AI70" i="14"/>
  <c r="AH70" i="14"/>
  <c r="AG70" i="14"/>
  <c r="AF70" i="14"/>
  <c r="AE70" i="14"/>
  <c r="T70" i="14"/>
  <c r="AD70" i="14" s="1"/>
  <c r="J70" i="14"/>
  <c r="AN70" i="14" s="1"/>
  <c r="C70" i="14"/>
  <c r="AW69" i="14"/>
  <c r="AV69" i="14"/>
  <c r="AU69" i="14"/>
  <c r="AT69" i="14"/>
  <c r="AS69" i="14"/>
  <c r="AR69" i="14"/>
  <c r="AQ69" i="14"/>
  <c r="AP69" i="14"/>
  <c r="AO69" i="14"/>
  <c r="AM69" i="14"/>
  <c r="AL69" i="14"/>
  <c r="AK69" i="14"/>
  <c r="AJ69" i="14"/>
  <c r="AI69" i="14"/>
  <c r="AH69" i="14"/>
  <c r="AG69" i="14"/>
  <c r="AF69" i="14"/>
  <c r="AE69" i="14"/>
  <c r="AD69" i="14"/>
  <c r="T69" i="14"/>
  <c r="J69" i="14"/>
  <c r="AN69" i="14" s="1"/>
  <c r="C69" i="14"/>
  <c r="AW68" i="14"/>
  <c r="AV68" i="14"/>
  <c r="AU68" i="14"/>
  <c r="AT68" i="14"/>
  <c r="AS68" i="14"/>
  <c r="AR68" i="14"/>
  <c r="AQ68" i="14"/>
  <c r="AP68" i="14"/>
  <c r="AO68" i="14"/>
  <c r="AM68" i="14"/>
  <c r="AL68" i="14"/>
  <c r="AK68" i="14"/>
  <c r="AJ68" i="14"/>
  <c r="AI68" i="14"/>
  <c r="AH68" i="14"/>
  <c r="AG68" i="14"/>
  <c r="AF68" i="14"/>
  <c r="AE68" i="14"/>
  <c r="T68" i="14"/>
  <c r="AD68" i="14" s="1"/>
  <c r="J68" i="14"/>
  <c r="AN68" i="14" s="1"/>
  <c r="C68" i="14"/>
  <c r="AW67" i="14"/>
  <c r="AV67" i="14"/>
  <c r="AU67" i="14"/>
  <c r="AT67" i="14"/>
  <c r="AS67" i="14"/>
  <c r="AR67" i="14"/>
  <c r="AQ67" i="14"/>
  <c r="AP67" i="14"/>
  <c r="AO67" i="14"/>
  <c r="AM67" i="14"/>
  <c r="AL67" i="14"/>
  <c r="AK67" i="14"/>
  <c r="AJ67" i="14"/>
  <c r="AI67" i="14"/>
  <c r="AH67" i="14"/>
  <c r="AG67" i="14"/>
  <c r="AF67" i="14"/>
  <c r="AE67" i="14"/>
  <c r="T67" i="14"/>
  <c r="J67" i="14"/>
  <c r="AD67" i="14" s="1"/>
  <c r="C67" i="14"/>
  <c r="AW66" i="14"/>
  <c r="AV66" i="14"/>
  <c r="AU66" i="14"/>
  <c r="AT66" i="14"/>
  <c r="AS66" i="14"/>
  <c r="AR66" i="14"/>
  <c r="AQ66" i="14"/>
  <c r="AP66" i="14"/>
  <c r="AO66" i="14"/>
  <c r="AM66" i="14"/>
  <c r="AL66" i="14"/>
  <c r="AK66" i="14"/>
  <c r="AJ66" i="14"/>
  <c r="AI66" i="14"/>
  <c r="AH66" i="14"/>
  <c r="AG66" i="14"/>
  <c r="AF66" i="14"/>
  <c r="AE66" i="14"/>
  <c r="T66" i="14"/>
  <c r="AD66" i="14" s="1"/>
  <c r="J66" i="14"/>
  <c r="AN66" i="14" s="1"/>
  <c r="C66" i="14"/>
  <c r="AW65" i="14"/>
  <c r="AV65" i="14"/>
  <c r="AU65" i="14"/>
  <c r="AT65" i="14"/>
  <c r="AS65" i="14"/>
  <c r="AR65" i="14"/>
  <c r="AQ65" i="14"/>
  <c r="AP65" i="14"/>
  <c r="AO65" i="14"/>
  <c r="AM65" i="14"/>
  <c r="AL65" i="14"/>
  <c r="AK65" i="14"/>
  <c r="AJ65" i="14"/>
  <c r="AI65" i="14"/>
  <c r="AH65" i="14"/>
  <c r="AG65" i="14"/>
  <c r="AF65" i="14"/>
  <c r="AE65" i="14"/>
  <c r="AD65" i="14"/>
  <c r="T65" i="14"/>
  <c r="J65" i="14"/>
  <c r="AN65" i="14" s="1"/>
  <c r="C65" i="14"/>
  <c r="AW64" i="14"/>
  <c r="AV64" i="14"/>
  <c r="AU64" i="14"/>
  <c r="AT64" i="14"/>
  <c r="AS64" i="14"/>
  <c r="AR64" i="14"/>
  <c r="AQ64" i="14"/>
  <c r="AP64" i="14"/>
  <c r="AO64" i="14"/>
  <c r="AM64" i="14"/>
  <c r="AL64" i="14"/>
  <c r="AK64" i="14"/>
  <c r="AJ64" i="14"/>
  <c r="AI64" i="14"/>
  <c r="AH64" i="14"/>
  <c r="AG64" i="14"/>
  <c r="AF64" i="14"/>
  <c r="AE64" i="14"/>
  <c r="T64" i="14"/>
  <c r="AD64" i="14" s="1"/>
  <c r="J64" i="14"/>
  <c r="AN64" i="14" s="1"/>
  <c r="C64" i="14"/>
  <c r="AW63" i="14"/>
  <c r="AV63" i="14"/>
  <c r="AU63" i="14"/>
  <c r="AT63" i="14"/>
  <c r="AS63" i="14"/>
  <c r="AR63" i="14"/>
  <c r="AQ63" i="14"/>
  <c r="AP63" i="14"/>
  <c r="AO63" i="14"/>
  <c r="AM63" i="14"/>
  <c r="AL63" i="14"/>
  <c r="AK63" i="14"/>
  <c r="AJ63" i="14"/>
  <c r="AI63" i="14"/>
  <c r="AH63" i="14"/>
  <c r="AG63" i="14"/>
  <c r="AF63" i="14"/>
  <c r="AE63" i="14"/>
  <c r="T63" i="14"/>
  <c r="J63" i="14"/>
  <c r="AD63" i="14" s="1"/>
  <c r="C63" i="14"/>
  <c r="AW62" i="14"/>
  <c r="AV62" i="14"/>
  <c r="AU62" i="14"/>
  <c r="AT62" i="14"/>
  <c r="AS62" i="14"/>
  <c r="AR62" i="14"/>
  <c r="AQ62" i="14"/>
  <c r="AP62" i="14"/>
  <c r="AO62" i="14"/>
  <c r="AM62" i="14"/>
  <c r="AL62" i="14"/>
  <c r="AK62" i="14"/>
  <c r="AJ62" i="14"/>
  <c r="AI62" i="14"/>
  <c r="AH62" i="14"/>
  <c r="AG62" i="14"/>
  <c r="AF62" i="14"/>
  <c r="AE62" i="14"/>
  <c r="T62" i="14"/>
  <c r="AD62" i="14" s="1"/>
  <c r="J62" i="14"/>
  <c r="AN62" i="14" s="1"/>
  <c r="C62" i="14"/>
  <c r="AW61" i="14"/>
  <c r="AV61" i="14"/>
  <c r="AU61" i="14"/>
  <c r="AT61" i="14"/>
  <c r="AS61" i="14"/>
  <c r="AR61" i="14"/>
  <c r="AQ61" i="14"/>
  <c r="AP61" i="14"/>
  <c r="AO61" i="14"/>
  <c r="AM61" i="14"/>
  <c r="AL61" i="14"/>
  <c r="AK61" i="14"/>
  <c r="AJ61" i="14"/>
  <c r="AI61" i="14"/>
  <c r="AH61" i="14"/>
  <c r="AG61" i="14"/>
  <c r="AF61" i="14"/>
  <c r="AE61" i="14"/>
  <c r="AD61" i="14"/>
  <c r="T61" i="14"/>
  <c r="J61" i="14"/>
  <c r="AN61" i="14" s="1"/>
  <c r="C61" i="14"/>
  <c r="AW60" i="14"/>
  <c r="AV60" i="14"/>
  <c r="AU60" i="14"/>
  <c r="AT60" i="14"/>
  <c r="AS60" i="14"/>
  <c r="AR60" i="14"/>
  <c r="AQ60" i="14"/>
  <c r="AP60" i="14"/>
  <c r="AO60" i="14"/>
  <c r="AM60" i="14"/>
  <c r="AL60" i="14"/>
  <c r="AK60" i="14"/>
  <c r="AJ60" i="14"/>
  <c r="AI60" i="14"/>
  <c r="AH60" i="14"/>
  <c r="AG60" i="14"/>
  <c r="AF60" i="14"/>
  <c r="AE60" i="14"/>
  <c r="T60" i="14"/>
  <c r="AD60" i="14" s="1"/>
  <c r="J60" i="14"/>
  <c r="AN60" i="14" s="1"/>
  <c r="C60" i="14"/>
  <c r="AW59" i="14"/>
  <c r="AV59" i="14"/>
  <c r="AU59" i="14"/>
  <c r="AT59" i="14"/>
  <c r="AS59" i="14"/>
  <c r="AR59" i="14"/>
  <c r="AQ59" i="14"/>
  <c r="AP59" i="14"/>
  <c r="AO59" i="14"/>
  <c r="AM59" i="14"/>
  <c r="AL59" i="14"/>
  <c r="AK59" i="14"/>
  <c r="AJ59" i="14"/>
  <c r="AI59" i="14"/>
  <c r="AH59" i="14"/>
  <c r="AG59" i="14"/>
  <c r="AF59" i="14"/>
  <c r="AE59" i="14"/>
  <c r="T59" i="14"/>
  <c r="J59" i="14"/>
  <c r="AD59" i="14" s="1"/>
  <c r="C59" i="14"/>
  <c r="AW58" i="14"/>
  <c r="AV58" i="14"/>
  <c r="AU58" i="14"/>
  <c r="AT58" i="14"/>
  <c r="AS58" i="14"/>
  <c r="AR58" i="14"/>
  <c r="AQ58" i="14"/>
  <c r="AP58" i="14"/>
  <c r="AO58" i="14"/>
  <c r="AM58" i="14"/>
  <c r="AL58" i="14"/>
  <c r="AK58" i="14"/>
  <c r="AJ58" i="14"/>
  <c r="AI58" i="14"/>
  <c r="AH58" i="14"/>
  <c r="AG58" i="14"/>
  <c r="AF58" i="14"/>
  <c r="AE58" i="14"/>
  <c r="T58" i="14"/>
  <c r="AD58" i="14" s="1"/>
  <c r="J58" i="14"/>
  <c r="AN58" i="14" s="1"/>
  <c r="C58" i="14"/>
  <c r="AW57" i="14"/>
  <c r="AV57" i="14"/>
  <c r="AU57" i="14"/>
  <c r="AT57" i="14"/>
  <c r="AS57" i="14"/>
  <c r="AR57" i="14"/>
  <c r="AQ57" i="14"/>
  <c r="AP57" i="14"/>
  <c r="AO57" i="14"/>
  <c r="AM57" i="14"/>
  <c r="AL57" i="14"/>
  <c r="AK57" i="14"/>
  <c r="AJ57" i="14"/>
  <c r="AI57" i="14"/>
  <c r="AH57" i="14"/>
  <c r="AG57" i="14"/>
  <c r="AF57" i="14"/>
  <c r="AE57" i="14"/>
  <c r="T57" i="14"/>
  <c r="J57" i="14"/>
  <c r="AD57" i="14" s="1"/>
  <c r="C57" i="14"/>
  <c r="AW56" i="14"/>
  <c r="AV56" i="14"/>
  <c r="AU56" i="14"/>
  <c r="AT56" i="14"/>
  <c r="AS56" i="14"/>
  <c r="AR56" i="14"/>
  <c r="AQ56" i="14"/>
  <c r="AP56" i="14"/>
  <c r="AO56" i="14"/>
  <c r="AM56" i="14"/>
  <c r="AL56" i="14"/>
  <c r="AK56" i="14"/>
  <c r="AJ56" i="14"/>
  <c r="AI56" i="14"/>
  <c r="AH56" i="14"/>
  <c r="AG56" i="14"/>
  <c r="AF56" i="14"/>
  <c r="AE56" i="14"/>
  <c r="T56" i="14"/>
  <c r="AD56" i="14" s="1"/>
  <c r="J56" i="14"/>
  <c r="AN56" i="14" s="1"/>
  <c r="C56" i="14"/>
  <c r="AW55" i="14"/>
  <c r="AV55" i="14"/>
  <c r="AU55" i="14"/>
  <c r="AT55" i="14"/>
  <c r="AS55" i="14"/>
  <c r="AR55" i="14"/>
  <c r="AQ55" i="14"/>
  <c r="AP55" i="14"/>
  <c r="AO55" i="14"/>
  <c r="AM55" i="14"/>
  <c r="AL55" i="14"/>
  <c r="AK55" i="14"/>
  <c r="AJ55" i="14"/>
  <c r="AI55" i="14"/>
  <c r="AH55" i="14"/>
  <c r="AG55" i="14"/>
  <c r="AF55" i="14"/>
  <c r="AE55" i="14"/>
  <c r="T55" i="14"/>
  <c r="J55" i="14"/>
  <c r="AD55" i="14" s="1"/>
  <c r="C55" i="14"/>
  <c r="AW54" i="14"/>
  <c r="AV54" i="14"/>
  <c r="AU54" i="14"/>
  <c r="AT54" i="14"/>
  <c r="AS54" i="14"/>
  <c r="AR54" i="14"/>
  <c r="AQ54" i="14"/>
  <c r="AP54" i="14"/>
  <c r="AO54" i="14"/>
  <c r="AM54" i="14"/>
  <c r="AL54" i="14"/>
  <c r="AK54" i="14"/>
  <c r="AJ54" i="14"/>
  <c r="AI54" i="14"/>
  <c r="AH54" i="14"/>
  <c r="AG54" i="14"/>
  <c r="AF54" i="14"/>
  <c r="AE54" i="14"/>
  <c r="T54" i="14"/>
  <c r="AD54" i="14" s="1"/>
  <c r="J54" i="14"/>
  <c r="AN54" i="14" s="1"/>
  <c r="C54" i="14"/>
  <c r="AW53" i="14"/>
  <c r="AV53" i="14"/>
  <c r="AU53" i="14"/>
  <c r="AT53" i="14"/>
  <c r="AS53" i="14"/>
  <c r="AR53" i="14"/>
  <c r="AQ53" i="14"/>
  <c r="AP53" i="14"/>
  <c r="AO53" i="14"/>
  <c r="AM53" i="14"/>
  <c r="AL53" i="14"/>
  <c r="AK53" i="14"/>
  <c r="AJ53" i="14"/>
  <c r="AI53" i="14"/>
  <c r="AH53" i="14"/>
  <c r="AG53" i="14"/>
  <c r="AF53" i="14"/>
  <c r="AE53" i="14"/>
  <c r="T53" i="14"/>
  <c r="J53" i="14"/>
  <c r="AD53" i="14" s="1"/>
  <c r="C53" i="14"/>
  <c r="AW52" i="14"/>
  <c r="AV52" i="14"/>
  <c r="AU52" i="14"/>
  <c r="AT52" i="14"/>
  <c r="AS52" i="14"/>
  <c r="AR52" i="14"/>
  <c r="AQ52" i="14"/>
  <c r="AP52" i="14"/>
  <c r="AO52" i="14"/>
  <c r="AM52" i="14"/>
  <c r="AL52" i="14"/>
  <c r="AK52" i="14"/>
  <c r="AJ52" i="14"/>
  <c r="AI52" i="14"/>
  <c r="AH52" i="14"/>
  <c r="AG52" i="14"/>
  <c r="AF52" i="14"/>
  <c r="AE52" i="14"/>
  <c r="T52" i="14"/>
  <c r="AD52" i="14" s="1"/>
  <c r="J52" i="14"/>
  <c r="AN52" i="14" s="1"/>
  <c r="C52" i="14"/>
  <c r="AW51" i="14"/>
  <c r="AV51" i="14"/>
  <c r="AU51" i="14"/>
  <c r="AT51" i="14"/>
  <c r="AS51" i="14"/>
  <c r="AR51" i="14"/>
  <c r="AQ51" i="14"/>
  <c r="AP51" i="14"/>
  <c r="AO51" i="14"/>
  <c r="AM51" i="14"/>
  <c r="AL51" i="14"/>
  <c r="AK51" i="14"/>
  <c r="AJ51" i="14"/>
  <c r="AI51" i="14"/>
  <c r="AH51" i="14"/>
  <c r="AG51" i="14"/>
  <c r="AF51" i="14"/>
  <c r="AE51" i="14"/>
  <c r="T51" i="14"/>
  <c r="J51" i="14"/>
  <c r="AD51" i="14" s="1"/>
  <c r="C51" i="14"/>
  <c r="AW50" i="14"/>
  <c r="AV50" i="14"/>
  <c r="AU50" i="14"/>
  <c r="AT50" i="14"/>
  <c r="AS50" i="14"/>
  <c r="AR50" i="14"/>
  <c r="AQ50" i="14"/>
  <c r="AP50" i="14"/>
  <c r="AO50" i="14"/>
  <c r="AM50" i="14"/>
  <c r="AL50" i="14"/>
  <c r="AK50" i="14"/>
  <c r="AJ50" i="14"/>
  <c r="AI50" i="14"/>
  <c r="AH50" i="14"/>
  <c r="AG50" i="14"/>
  <c r="AF50" i="14"/>
  <c r="AE50" i="14"/>
  <c r="T50" i="14"/>
  <c r="AD50" i="14" s="1"/>
  <c r="J50" i="14"/>
  <c r="AN50" i="14" s="1"/>
  <c r="C50" i="14"/>
  <c r="AW49" i="14"/>
  <c r="AV49" i="14"/>
  <c r="AU49" i="14"/>
  <c r="AT49" i="14"/>
  <c r="AS49" i="14"/>
  <c r="AR49" i="14"/>
  <c r="AQ49" i="14"/>
  <c r="AP49" i="14"/>
  <c r="AO49" i="14"/>
  <c r="AM49" i="14"/>
  <c r="AL49" i="14"/>
  <c r="AK49" i="14"/>
  <c r="AJ49" i="14"/>
  <c r="AI49" i="14"/>
  <c r="AH49" i="14"/>
  <c r="AG49" i="14"/>
  <c r="AF49" i="14"/>
  <c r="AE49" i="14"/>
  <c r="T49" i="14"/>
  <c r="J49" i="14"/>
  <c r="AD49" i="14" s="1"/>
  <c r="C49" i="14"/>
  <c r="AW48" i="14"/>
  <c r="AV48" i="14"/>
  <c r="AU48" i="14"/>
  <c r="AT48" i="14"/>
  <c r="AS48" i="14"/>
  <c r="AR48" i="14"/>
  <c r="AQ48" i="14"/>
  <c r="AP48" i="14"/>
  <c r="AO48" i="14"/>
  <c r="AM48" i="14"/>
  <c r="AL48" i="14"/>
  <c r="AK48" i="14"/>
  <c r="AJ48" i="14"/>
  <c r="AI48" i="14"/>
  <c r="AH48" i="14"/>
  <c r="AG48" i="14"/>
  <c r="AF48" i="14"/>
  <c r="AE48" i="14"/>
  <c r="T48" i="14"/>
  <c r="AD48" i="14" s="1"/>
  <c r="J48" i="14"/>
  <c r="AN48" i="14" s="1"/>
  <c r="C48" i="14"/>
  <c r="AW47" i="14"/>
  <c r="AV47" i="14"/>
  <c r="AU47" i="14"/>
  <c r="AT47" i="14"/>
  <c r="AS47" i="14"/>
  <c r="AR47" i="14"/>
  <c r="AQ47" i="14"/>
  <c r="AP47" i="14"/>
  <c r="AO47" i="14"/>
  <c r="AM47" i="14"/>
  <c r="AL47" i="14"/>
  <c r="AK47" i="14"/>
  <c r="AJ47" i="14"/>
  <c r="AI47" i="14"/>
  <c r="AH47" i="14"/>
  <c r="AG47" i="14"/>
  <c r="AF47" i="14"/>
  <c r="AE47" i="14"/>
  <c r="T47" i="14"/>
  <c r="J47" i="14"/>
  <c r="AD47" i="14" s="1"/>
  <c r="C47" i="14"/>
  <c r="AQ46" i="14"/>
  <c r="AC46" i="14"/>
  <c r="AB46" i="14"/>
  <c r="AL46" i="14" s="1"/>
  <c r="AA46" i="14"/>
  <c r="Z46" i="14"/>
  <c r="AJ46" i="14" s="1"/>
  <c r="Y46" i="14"/>
  <c r="X46" i="14"/>
  <c r="AH46" i="14" s="1"/>
  <c r="W46" i="14"/>
  <c r="AG46" i="14" s="1"/>
  <c r="V46" i="14"/>
  <c r="AF46" i="14" s="1"/>
  <c r="U46" i="14"/>
  <c r="T46" i="14" s="1"/>
  <c r="S46" i="14"/>
  <c r="AW46" i="14" s="1"/>
  <c r="R46" i="14"/>
  <c r="AV46" i="14" s="1"/>
  <c r="Q46" i="14"/>
  <c r="AU46" i="14" s="1"/>
  <c r="P46" i="14"/>
  <c r="AT46" i="14" s="1"/>
  <c r="O46" i="14"/>
  <c r="O44" i="14" s="1"/>
  <c r="AS44" i="14" s="1"/>
  <c r="N46" i="14"/>
  <c r="AR46" i="14" s="1"/>
  <c r="M46" i="14"/>
  <c r="M44" i="14" s="1"/>
  <c r="L46" i="14"/>
  <c r="AP46" i="14" s="1"/>
  <c r="K46" i="14"/>
  <c r="J46" i="14" s="1"/>
  <c r="AN46" i="14" s="1"/>
  <c r="I46" i="14"/>
  <c r="H46" i="14"/>
  <c r="G46" i="14"/>
  <c r="F46" i="14"/>
  <c r="E46" i="14"/>
  <c r="D46" i="14"/>
  <c r="C46" i="14"/>
  <c r="AV45" i="14"/>
  <c r="AR45" i="14"/>
  <c r="AJ45" i="14"/>
  <c r="AF45" i="14"/>
  <c r="AC45" i="14"/>
  <c r="AM45" i="14" s="1"/>
  <c r="AB45" i="14"/>
  <c r="AL45" i="14" s="1"/>
  <c r="AA45" i="14"/>
  <c r="Z45" i="14"/>
  <c r="Y45" i="14"/>
  <c r="AI45" i="14" s="1"/>
  <c r="X45" i="14"/>
  <c r="AH45" i="14" s="1"/>
  <c r="W45" i="14"/>
  <c r="V45" i="14"/>
  <c r="U45" i="14"/>
  <c r="AO45" i="14" s="1"/>
  <c r="T45" i="14"/>
  <c r="S45" i="14"/>
  <c r="AW45" i="14" s="1"/>
  <c r="R45" i="14"/>
  <c r="Q45" i="14"/>
  <c r="AK45" i="14" s="1"/>
  <c r="P45" i="14"/>
  <c r="AT45" i="14" s="1"/>
  <c r="O45" i="14"/>
  <c r="AS45" i="14" s="1"/>
  <c r="N45" i="14"/>
  <c r="M45" i="14"/>
  <c r="AG45" i="14" s="1"/>
  <c r="L45" i="14"/>
  <c r="J45" i="14" s="1"/>
  <c r="AN45" i="14" s="1"/>
  <c r="K45" i="14"/>
  <c r="I45" i="14"/>
  <c r="H45" i="14"/>
  <c r="G45" i="14"/>
  <c r="F45" i="14"/>
  <c r="E45" i="14"/>
  <c r="E44" i="14" s="1"/>
  <c r="D45" i="14"/>
  <c r="AU44" i="14"/>
  <c r="AR44" i="14"/>
  <c r="AC44" i="14"/>
  <c r="AB44" i="14"/>
  <c r="AL44" i="14" s="1"/>
  <c r="AA44" i="14"/>
  <c r="AK44" i="14" s="1"/>
  <c r="Z44" i="14"/>
  <c r="AJ44" i="14" s="1"/>
  <c r="Y44" i="14"/>
  <c r="X44" i="14"/>
  <c r="AH44" i="14" s="1"/>
  <c r="W44" i="14"/>
  <c r="V44" i="14"/>
  <c r="AF44" i="14" s="1"/>
  <c r="U44" i="14"/>
  <c r="T44" i="14"/>
  <c r="R44" i="14"/>
  <c r="AV44" i="14" s="1"/>
  <c r="Q44" i="14"/>
  <c r="P44" i="14"/>
  <c r="AT44" i="14" s="1"/>
  <c r="N44" i="14"/>
  <c r="L44" i="14"/>
  <c r="AP44" i="14" s="1"/>
  <c r="I44" i="14"/>
  <c r="H44" i="14"/>
  <c r="G44" i="14"/>
  <c r="F44" i="14"/>
  <c r="D44" i="14"/>
  <c r="C44" i="14" s="1"/>
  <c r="AL43" i="14"/>
  <c r="AK43" i="14"/>
  <c r="AJ43" i="14"/>
  <c r="AI43" i="14"/>
  <c r="AW42" i="14"/>
  <c r="AV42" i="14"/>
  <c r="AU42" i="14"/>
  <c r="AT42" i="14"/>
  <c r="AS42" i="14"/>
  <c r="AR42" i="14"/>
  <c r="AQ42" i="14"/>
  <c r="AP42" i="14"/>
  <c r="AO42" i="14"/>
  <c r="AM42" i="14"/>
  <c r="AL42" i="14"/>
  <c r="AK42" i="14"/>
  <c r="AJ42" i="14"/>
  <c r="AI42" i="14"/>
  <c r="AH42" i="14"/>
  <c r="AG42" i="14"/>
  <c r="AF42" i="14"/>
  <c r="AE42" i="14"/>
  <c r="T42" i="14"/>
  <c r="AD42" i="14" s="1"/>
  <c r="J42" i="14"/>
  <c r="AN42" i="14" s="1"/>
  <c r="C42" i="14"/>
  <c r="AW41" i="14"/>
  <c r="AV41" i="14"/>
  <c r="AU41" i="14"/>
  <c r="AT41" i="14"/>
  <c r="AS41" i="14"/>
  <c r="AR41" i="14"/>
  <c r="AQ41" i="14"/>
  <c r="AP41" i="14"/>
  <c r="AO41" i="14"/>
  <c r="AM41" i="14"/>
  <c r="AL41" i="14"/>
  <c r="AK41" i="14"/>
  <c r="AJ41" i="14"/>
  <c r="AI41" i="14"/>
  <c r="AH41" i="14"/>
  <c r="AG41" i="14"/>
  <c r="AF41" i="14"/>
  <c r="AE41" i="14"/>
  <c r="AD41" i="14"/>
  <c r="T41" i="14"/>
  <c r="J41" i="14"/>
  <c r="AN41" i="14" s="1"/>
  <c r="C41" i="14"/>
  <c r="AW40" i="14"/>
  <c r="AV40" i="14"/>
  <c r="AU40" i="14"/>
  <c r="AT40" i="14"/>
  <c r="AS40" i="14"/>
  <c r="AR40" i="14"/>
  <c r="AQ40" i="14"/>
  <c r="AP40" i="14"/>
  <c r="AO40" i="14"/>
  <c r="AM40" i="14"/>
  <c r="AL40" i="14"/>
  <c r="AK40" i="14"/>
  <c r="AJ40" i="14"/>
  <c r="AI40" i="14"/>
  <c r="AH40" i="14"/>
  <c r="AG40" i="14"/>
  <c r="AF40" i="14"/>
  <c r="AE40" i="14"/>
  <c r="T40" i="14"/>
  <c r="AD40" i="14" s="1"/>
  <c r="J40" i="14"/>
  <c r="AN40" i="14" s="1"/>
  <c r="C40" i="14"/>
  <c r="AW39" i="14"/>
  <c r="AV39" i="14"/>
  <c r="AU39" i="14"/>
  <c r="AT39" i="14"/>
  <c r="AS39" i="14"/>
  <c r="AR39" i="14"/>
  <c r="AQ39" i="14"/>
  <c r="AP39" i="14"/>
  <c r="AO39" i="14"/>
  <c r="AM39" i="14"/>
  <c r="AL39" i="14"/>
  <c r="AK39" i="14"/>
  <c r="AJ39" i="14"/>
  <c r="AI39" i="14"/>
  <c r="AH39" i="14"/>
  <c r="AG39" i="14"/>
  <c r="AF39" i="14"/>
  <c r="AE39" i="14"/>
  <c r="T39" i="14"/>
  <c r="J39" i="14"/>
  <c r="AN39" i="14" s="1"/>
  <c r="C39" i="14"/>
  <c r="AW38" i="14"/>
  <c r="AV38" i="14"/>
  <c r="AU38" i="14"/>
  <c r="AT38" i="14"/>
  <c r="AS38" i="14"/>
  <c r="AR38" i="14"/>
  <c r="AQ38" i="14"/>
  <c r="AP38" i="14"/>
  <c r="AO38" i="14"/>
  <c r="AM38" i="14"/>
  <c r="AL38" i="14"/>
  <c r="AK38" i="14"/>
  <c r="AJ38" i="14"/>
  <c r="AI38" i="14"/>
  <c r="AH38" i="14"/>
  <c r="AG38" i="14"/>
  <c r="AF38" i="14"/>
  <c r="AE38" i="14"/>
  <c r="T38" i="14"/>
  <c r="AD38" i="14" s="1"/>
  <c r="J38" i="14"/>
  <c r="AN38" i="14" s="1"/>
  <c r="C38" i="14"/>
  <c r="AW37" i="14"/>
  <c r="AV37" i="14"/>
  <c r="AU37" i="14"/>
  <c r="AT37" i="14"/>
  <c r="AS37" i="14"/>
  <c r="AR37" i="14"/>
  <c r="AQ37" i="14"/>
  <c r="AP37" i="14"/>
  <c r="AO37" i="14"/>
  <c r="AM37" i="14"/>
  <c r="AL37" i="14"/>
  <c r="AK37" i="14"/>
  <c r="AJ37" i="14"/>
  <c r="AI37" i="14"/>
  <c r="AH37" i="14"/>
  <c r="AG37" i="14"/>
  <c r="AF37" i="14"/>
  <c r="AE37" i="14"/>
  <c r="AD37" i="14"/>
  <c r="T37" i="14"/>
  <c r="J37" i="14"/>
  <c r="AN37" i="14" s="1"/>
  <c r="C37" i="14"/>
  <c r="AW36" i="14"/>
  <c r="AV36" i="14"/>
  <c r="AU36" i="14"/>
  <c r="AT36" i="14"/>
  <c r="AS36" i="14"/>
  <c r="AR36" i="14"/>
  <c r="AQ36" i="14"/>
  <c r="AP36" i="14"/>
  <c r="AO36" i="14"/>
  <c r="AM36" i="14"/>
  <c r="AL36" i="14"/>
  <c r="AK36" i="14"/>
  <c r="AJ36" i="14"/>
  <c r="AI36" i="14"/>
  <c r="AH36" i="14"/>
  <c r="AG36" i="14"/>
  <c r="AF36" i="14"/>
  <c r="AE36" i="14"/>
  <c r="T36" i="14"/>
  <c r="AD36" i="14" s="1"/>
  <c r="J36" i="14"/>
  <c r="AN36" i="14" s="1"/>
  <c r="C36" i="14"/>
  <c r="AW35" i="14"/>
  <c r="AV35" i="14"/>
  <c r="AU35" i="14"/>
  <c r="AT35" i="14"/>
  <c r="AS35" i="14"/>
  <c r="AR35" i="14"/>
  <c r="AQ35" i="14"/>
  <c r="AP35" i="14"/>
  <c r="AO35" i="14"/>
  <c r="AM35" i="14"/>
  <c r="AL35" i="14"/>
  <c r="AK35" i="14"/>
  <c r="AJ35" i="14"/>
  <c r="AI35" i="14"/>
  <c r="AH35" i="14"/>
  <c r="AG35" i="14"/>
  <c r="AF35" i="14"/>
  <c r="AE35" i="14"/>
  <c r="T35" i="14"/>
  <c r="J35" i="14"/>
  <c r="AD35" i="14" s="1"/>
  <c r="C35" i="14"/>
  <c r="AW34" i="14"/>
  <c r="AV34" i="14"/>
  <c r="AU34" i="14"/>
  <c r="AT34" i="14"/>
  <c r="AS34" i="14"/>
  <c r="AR34" i="14"/>
  <c r="AQ34" i="14"/>
  <c r="AP34" i="14"/>
  <c r="AO34" i="14"/>
  <c r="AM34" i="14"/>
  <c r="AL34" i="14"/>
  <c r="AK34" i="14"/>
  <c r="AJ34" i="14"/>
  <c r="AI34" i="14"/>
  <c r="AH34" i="14"/>
  <c r="AG34" i="14"/>
  <c r="AF34" i="14"/>
  <c r="AE34" i="14"/>
  <c r="T34" i="14"/>
  <c r="AD34" i="14" s="1"/>
  <c r="J34" i="14"/>
  <c r="AN34" i="14" s="1"/>
  <c r="C34" i="14"/>
  <c r="AW33" i="14"/>
  <c r="AV33" i="14"/>
  <c r="AU33" i="14"/>
  <c r="AT33" i="14"/>
  <c r="AS33" i="14"/>
  <c r="AR33" i="14"/>
  <c r="AQ33" i="14"/>
  <c r="AP33" i="14"/>
  <c r="AO33" i="14"/>
  <c r="AM33" i="14"/>
  <c r="AL33" i="14"/>
  <c r="AK33" i="14"/>
  <c r="AJ33" i="14"/>
  <c r="AI33" i="14"/>
  <c r="AH33" i="14"/>
  <c r="AG33" i="14"/>
  <c r="AF33" i="14"/>
  <c r="AE33" i="14"/>
  <c r="AD33" i="14"/>
  <c r="T33" i="14"/>
  <c r="J33" i="14"/>
  <c r="AN33" i="14" s="1"/>
  <c r="C33" i="14"/>
  <c r="AW32" i="14"/>
  <c r="AV32" i="14"/>
  <c r="AU32" i="14"/>
  <c r="AT32" i="14"/>
  <c r="AS32" i="14"/>
  <c r="AR32" i="14"/>
  <c r="AQ32" i="14"/>
  <c r="AP32" i="14"/>
  <c r="AO32" i="14"/>
  <c r="AM32" i="14"/>
  <c r="AL32" i="14"/>
  <c r="AK32" i="14"/>
  <c r="AJ32" i="14"/>
  <c r="AI32" i="14"/>
  <c r="AH32" i="14"/>
  <c r="AG32" i="14"/>
  <c r="AF32" i="14"/>
  <c r="AE32" i="14"/>
  <c r="T32" i="14"/>
  <c r="AD32" i="14" s="1"/>
  <c r="J32" i="14"/>
  <c r="AN32" i="14" s="1"/>
  <c r="C32" i="14"/>
  <c r="AW31" i="14"/>
  <c r="AV31" i="14"/>
  <c r="AU31" i="14"/>
  <c r="AT31" i="14"/>
  <c r="AS31" i="14"/>
  <c r="AR31" i="14"/>
  <c r="AQ31" i="14"/>
  <c r="AP31" i="14"/>
  <c r="AO31" i="14"/>
  <c r="AM31" i="14"/>
  <c r="AL31" i="14"/>
  <c r="AK31" i="14"/>
  <c r="AJ31" i="14"/>
  <c r="AI31" i="14"/>
  <c r="AH31" i="14"/>
  <c r="AG31" i="14"/>
  <c r="AF31" i="14"/>
  <c r="AE31" i="14"/>
  <c r="T31" i="14"/>
  <c r="J31" i="14"/>
  <c r="AD31" i="14" s="1"/>
  <c r="C31" i="14"/>
  <c r="AW30" i="14"/>
  <c r="AV30" i="14"/>
  <c r="AU30" i="14"/>
  <c r="AT30" i="14"/>
  <c r="AS30" i="14"/>
  <c r="AR30" i="14"/>
  <c r="AQ30" i="14"/>
  <c r="AP30" i="14"/>
  <c r="AO30" i="14"/>
  <c r="AM30" i="14"/>
  <c r="AL30" i="14"/>
  <c r="AK30" i="14"/>
  <c r="AJ30" i="14"/>
  <c r="AI30" i="14"/>
  <c r="AH30" i="14"/>
  <c r="AG30" i="14"/>
  <c r="AF30" i="14"/>
  <c r="AE30" i="14"/>
  <c r="T30" i="14"/>
  <c r="AD30" i="14" s="1"/>
  <c r="J30" i="14"/>
  <c r="AN30" i="14" s="1"/>
  <c r="C30" i="14"/>
  <c r="AW29" i="14"/>
  <c r="AV29" i="14"/>
  <c r="AU29" i="14"/>
  <c r="AT29" i="14"/>
  <c r="AS29" i="14"/>
  <c r="AR29" i="14"/>
  <c r="AQ29" i="14"/>
  <c r="AP29" i="14"/>
  <c r="AO29" i="14"/>
  <c r="AM29" i="14"/>
  <c r="AL29" i="14"/>
  <c r="AK29" i="14"/>
  <c r="AJ29" i="14"/>
  <c r="AI29" i="14"/>
  <c r="AH29" i="14"/>
  <c r="AG29" i="14"/>
  <c r="AF29" i="14"/>
  <c r="AE29" i="14"/>
  <c r="AD29" i="14"/>
  <c r="T29" i="14"/>
  <c r="J29" i="14"/>
  <c r="AN29" i="14" s="1"/>
  <c r="C29" i="14"/>
  <c r="AW28" i="14"/>
  <c r="AV28" i="14"/>
  <c r="AU28" i="14"/>
  <c r="AT28" i="14"/>
  <c r="AS28" i="14"/>
  <c r="AR28" i="14"/>
  <c r="AQ28" i="14"/>
  <c r="AP28" i="14"/>
  <c r="AO28" i="14"/>
  <c r="AM28" i="14"/>
  <c r="AL28" i="14"/>
  <c r="AK28" i="14"/>
  <c r="AJ28" i="14"/>
  <c r="AI28" i="14"/>
  <c r="AH28" i="14"/>
  <c r="AG28" i="14"/>
  <c r="AF28" i="14"/>
  <c r="AE28" i="14"/>
  <c r="T28" i="14"/>
  <c r="AD28" i="14" s="1"/>
  <c r="J28" i="14"/>
  <c r="AN28" i="14" s="1"/>
  <c r="C28" i="14"/>
  <c r="AW27" i="14"/>
  <c r="AV27" i="14"/>
  <c r="AU27" i="14"/>
  <c r="AT27" i="14"/>
  <c r="AS27" i="14"/>
  <c r="AR27" i="14"/>
  <c r="AQ27" i="14"/>
  <c r="AP27" i="14"/>
  <c r="AO27" i="14"/>
  <c r="AM27" i="14"/>
  <c r="AL27" i="14"/>
  <c r="AK27" i="14"/>
  <c r="AJ27" i="14"/>
  <c r="AI27" i="14"/>
  <c r="AH27" i="14"/>
  <c r="AG27" i="14"/>
  <c r="AF27" i="14"/>
  <c r="AE27" i="14"/>
  <c r="T27" i="14"/>
  <c r="AD27" i="14" s="1"/>
  <c r="J27" i="14"/>
  <c r="AN27" i="14" s="1"/>
  <c r="C27" i="14"/>
  <c r="AW26" i="14"/>
  <c r="AV26" i="14"/>
  <c r="AU26" i="14"/>
  <c r="AT26" i="14"/>
  <c r="AS26" i="14"/>
  <c r="AR26" i="14"/>
  <c r="AQ26" i="14"/>
  <c r="AP26" i="14"/>
  <c r="AO26" i="14"/>
  <c r="AM26" i="14"/>
  <c r="AL26" i="14"/>
  <c r="AK26" i="14"/>
  <c r="AJ26" i="14"/>
  <c r="AI26" i="14"/>
  <c r="AH26" i="14"/>
  <c r="AG26" i="14"/>
  <c r="AF26" i="14"/>
  <c r="AE26" i="14"/>
  <c r="T26" i="14"/>
  <c r="AD26" i="14" s="1"/>
  <c r="J26" i="14"/>
  <c r="AN26" i="14" s="1"/>
  <c r="C26" i="14"/>
  <c r="AW25" i="14"/>
  <c r="AV25" i="14"/>
  <c r="AU25" i="14"/>
  <c r="AT25" i="14"/>
  <c r="AS25" i="14"/>
  <c r="AR25" i="14"/>
  <c r="AQ25" i="14"/>
  <c r="AP25" i="14"/>
  <c r="AO25" i="14"/>
  <c r="AM25" i="14"/>
  <c r="AL25" i="14"/>
  <c r="AK25" i="14"/>
  <c r="AJ25" i="14"/>
  <c r="AI25" i="14"/>
  <c r="AH25" i="14"/>
  <c r="AG25" i="14"/>
  <c r="AF25" i="14"/>
  <c r="AE25" i="14"/>
  <c r="AD25" i="14"/>
  <c r="T25" i="14"/>
  <c r="J25" i="14"/>
  <c r="AN25" i="14" s="1"/>
  <c r="C25" i="14"/>
  <c r="AW24" i="14"/>
  <c r="AV24" i="14"/>
  <c r="AU24" i="14"/>
  <c r="AT24" i="14"/>
  <c r="AS24" i="14"/>
  <c r="AR24" i="14"/>
  <c r="AQ24" i="14"/>
  <c r="AP24" i="14"/>
  <c r="AO24" i="14"/>
  <c r="AM24" i="14"/>
  <c r="AL24" i="14"/>
  <c r="AK24" i="14"/>
  <c r="AJ24" i="14"/>
  <c r="AI24" i="14"/>
  <c r="AH24" i="14"/>
  <c r="AG24" i="14"/>
  <c r="AF24" i="14"/>
  <c r="AE24" i="14"/>
  <c r="T24" i="14"/>
  <c r="AD24" i="14" s="1"/>
  <c r="J24" i="14"/>
  <c r="AN24" i="14" s="1"/>
  <c r="C24" i="14"/>
  <c r="AV23" i="14"/>
  <c r="AR23" i="14"/>
  <c r="AC23" i="14"/>
  <c r="AM23" i="14" s="1"/>
  <c r="AB23" i="14"/>
  <c r="AL23" i="14" s="1"/>
  <c r="AA23" i="14"/>
  <c r="AK23" i="14" s="1"/>
  <c r="Z23" i="14"/>
  <c r="Y23" i="14"/>
  <c r="AI23" i="14" s="1"/>
  <c r="X23" i="14"/>
  <c r="T23" i="14" s="1"/>
  <c r="W23" i="14"/>
  <c r="AG23" i="14" s="1"/>
  <c r="V23" i="14"/>
  <c r="U23" i="14"/>
  <c r="AE23" i="14" s="1"/>
  <c r="S23" i="14"/>
  <c r="AW23" i="14" s="1"/>
  <c r="R23" i="14"/>
  <c r="Q23" i="14"/>
  <c r="AU23" i="14" s="1"/>
  <c r="P23" i="14"/>
  <c r="AT23" i="14" s="1"/>
  <c r="O23" i="14"/>
  <c r="AS23" i="14" s="1"/>
  <c r="N23" i="14"/>
  <c r="M23" i="14"/>
  <c r="AQ23" i="14" s="1"/>
  <c r="L23" i="14"/>
  <c r="AF23" i="14" s="1"/>
  <c r="K23" i="14"/>
  <c r="J23" i="14" s="1"/>
  <c r="AN23" i="14" s="1"/>
  <c r="I23" i="14"/>
  <c r="H23" i="14"/>
  <c r="H12" i="14" s="1"/>
  <c r="G23" i="14"/>
  <c r="F23" i="14"/>
  <c r="E23" i="14"/>
  <c r="D23" i="14"/>
  <c r="C23" i="14" s="1"/>
  <c r="AC22" i="14"/>
  <c r="AB22" i="14"/>
  <c r="AL22" i="14" s="1"/>
  <c r="AA22" i="14"/>
  <c r="AK22" i="14" s="1"/>
  <c r="Z22" i="14"/>
  <c r="AJ22" i="14" s="1"/>
  <c r="Y22" i="14"/>
  <c r="X22" i="14"/>
  <c r="AH22" i="14" s="1"/>
  <c r="W22" i="14"/>
  <c r="AG22" i="14" s="1"/>
  <c r="V22" i="14"/>
  <c r="AF22" i="14" s="1"/>
  <c r="U22" i="14"/>
  <c r="S22" i="14"/>
  <c r="AW22" i="14" s="1"/>
  <c r="R22" i="14"/>
  <c r="AV22" i="14" s="1"/>
  <c r="Q22" i="14"/>
  <c r="P22" i="14"/>
  <c r="AT22" i="14" s="1"/>
  <c r="O22" i="14"/>
  <c r="AI22" i="14" s="1"/>
  <c r="N22" i="14"/>
  <c r="AR22" i="14" s="1"/>
  <c r="M22" i="14"/>
  <c r="L22" i="14"/>
  <c r="AP22" i="14" s="1"/>
  <c r="K22" i="14"/>
  <c r="J22" i="14" s="1"/>
  <c r="I22" i="14"/>
  <c r="H22" i="14"/>
  <c r="H21" i="14" s="1"/>
  <c r="G22" i="14"/>
  <c r="G21" i="14" s="1"/>
  <c r="F22" i="14"/>
  <c r="E22" i="14"/>
  <c r="D22" i="14"/>
  <c r="D21" i="14" s="1"/>
  <c r="C21" i="14" s="1"/>
  <c r="C22" i="14"/>
  <c r="AC21" i="14"/>
  <c r="Z21" i="14"/>
  <c r="Y21" i="14"/>
  <c r="V21" i="14"/>
  <c r="U21" i="14"/>
  <c r="R21" i="14"/>
  <c r="Q21" i="14"/>
  <c r="N21" i="14"/>
  <c r="AR21" i="14" s="1"/>
  <c r="M21" i="14"/>
  <c r="I21" i="14"/>
  <c r="F21" i="14"/>
  <c r="E21" i="14"/>
  <c r="AL20" i="14"/>
  <c r="AK20" i="14"/>
  <c r="AJ20" i="14"/>
  <c r="AI20" i="14"/>
  <c r="AW19" i="14"/>
  <c r="AV19" i="14"/>
  <c r="AU19" i="14"/>
  <c r="AT19" i="14"/>
  <c r="AS19" i="14"/>
  <c r="AR19" i="14"/>
  <c r="AQ19" i="14"/>
  <c r="AP19" i="14"/>
  <c r="AO19" i="14"/>
  <c r="AM19" i="14"/>
  <c r="AL19" i="14"/>
  <c r="AK19" i="14"/>
  <c r="AJ19" i="14"/>
  <c r="AI19" i="14"/>
  <c r="AH19" i="14"/>
  <c r="AG19" i="14"/>
  <c r="AF19" i="14"/>
  <c r="AE19" i="14"/>
  <c r="T19" i="14"/>
  <c r="AD19" i="14" s="1"/>
  <c r="J19" i="14"/>
  <c r="AN19" i="14" s="1"/>
  <c r="C19" i="14"/>
  <c r="AW18" i="14"/>
  <c r="AV18" i="14"/>
  <c r="AU18" i="14"/>
  <c r="AT18" i="14"/>
  <c r="AS18" i="14"/>
  <c r="AR18" i="14"/>
  <c r="AQ18" i="14"/>
  <c r="AP18" i="14"/>
  <c r="AO18" i="14"/>
  <c r="AM18" i="14"/>
  <c r="AL18" i="14"/>
  <c r="AK18" i="14"/>
  <c r="AJ18" i="14"/>
  <c r="AI18" i="14"/>
  <c r="AH18" i="14"/>
  <c r="AG18" i="14"/>
  <c r="AF18" i="14"/>
  <c r="AE18" i="14"/>
  <c r="T18" i="14"/>
  <c r="AD18" i="14" s="1"/>
  <c r="J18" i="14"/>
  <c r="AN18" i="14" s="1"/>
  <c r="C18" i="14"/>
  <c r="AW17" i="14"/>
  <c r="AV17" i="14"/>
  <c r="AU17" i="14"/>
  <c r="AT17" i="14"/>
  <c r="AS17" i="14"/>
  <c r="AR17" i="14"/>
  <c r="AQ17" i="14"/>
  <c r="AP17" i="14"/>
  <c r="AO17" i="14"/>
  <c r="AM17" i="14"/>
  <c r="AL17" i="14"/>
  <c r="AK17" i="14"/>
  <c r="AJ17" i="14"/>
  <c r="AI17" i="14"/>
  <c r="AH17" i="14"/>
  <c r="AG17" i="14"/>
  <c r="AF17" i="14"/>
  <c r="AE17" i="14"/>
  <c r="T17" i="14"/>
  <c r="AD17" i="14" s="1"/>
  <c r="J17" i="14"/>
  <c r="AN17" i="14" s="1"/>
  <c r="C17" i="14"/>
  <c r="AU16" i="14"/>
  <c r="AT16" i="14"/>
  <c r="AQ16" i="14"/>
  <c r="AP16" i="14"/>
  <c r="AC16" i="14"/>
  <c r="AB16" i="14"/>
  <c r="AA16" i="14"/>
  <c r="AK16" i="14" s="1"/>
  <c r="Z16" i="14"/>
  <c r="Z12" i="14" s="1"/>
  <c r="Y16" i="14"/>
  <c r="X16" i="14"/>
  <c r="W16" i="14"/>
  <c r="AG16" i="14" s="1"/>
  <c r="V16" i="14"/>
  <c r="V12" i="14" s="1"/>
  <c r="U16" i="14"/>
  <c r="S16" i="14"/>
  <c r="AW16" i="14" s="1"/>
  <c r="R16" i="14"/>
  <c r="R12" i="14" s="1"/>
  <c r="AV12" i="14" s="1"/>
  <c r="Q16" i="14"/>
  <c r="P16" i="14"/>
  <c r="O16" i="14"/>
  <c r="AS16" i="14" s="1"/>
  <c r="N16" i="14"/>
  <c r="N12" i="14" s="1"/>
  <c r="M16" i="14"/>
  <c r="L16" i="14"/>
  <c r="K16" i="14"/>
  <c r="AO16" i="14" s="1"/>
  <c r="I16" i="14"/>
  <c r="H16" i="14"/>
  <c r="G16" i="14"/>
  <c r="F16" i="14"/>
  <c r="F12" i="14" s="1"/>
  <c r="E16" i="14"/>
  <c r="D16" i="14"/>
  <c r="AC15" i="14"/>
  <c r="AC11" i="14" s="1"/>
  <c r="AB15" i="14"/>
  <c r="AA15" i="14"/>
  <c r="Z15" i="14"/>
  <c r="AJ15" i="14" s="1"/>
  <c r="Y15" i="14"/>
  <c r="Y11" i="14" s="1"/>
  <c r="X15" i="14"/>
  <c r="W15" i="14"/>
  <c r="V15" i="14"/>
  <c r="AF15" i="14" s="1"/>
  <c r="U15" i="14"/>
  <c r="T15" i="14" s="1"/>
  <c r="S15" i="14"/>
  <c r="R15" i="14"/>
  <c r="AV15" i="14" s="1"/>
  <c r="Q15" i="14"/>
  <c r="Q11" i="14" s="1"/>
  <c r="P15" i="14"/>
  <c r="O15" i="14"/>
  <c r="N15" i="14"/>
  <c r="AR15" i="14" s="1"/>
  <c r="M15" i="14"/>
  <c r="M11" i="14" s="1"/>
  <c r="L15" i="14"/>
  <c r="K15" i="14"/>
  <c r="I15" i="14"/>
  <c r="I11" i="14" s="1"/>
  <c r="H15" i="14"/>
  <c r="G15" i="14"/>
  <c r="F15" i="14"/>
  <c r="F14" i="14" s="1"/>
  <c r="E15" i="14"/>
  <c r="E11" i="14" s="1"/>
  <c r="E10" i="14" s="1"/>
  <c r="D15" i="14"/>
  <c r="C15" i="14" s="1"/>
  <c r="AB14" i="14"/>
  <c r="AA14" i="14"/>
  <c r="X14" i="14"/>
  <c r="W14" i="14"/>
  <c r="S14" i="14"/>
  <c r="P14" i="14"/>
  <c r="O14" i="14"/>
  <c r="L14" i="14"/>
  <c r="K14" i="14"/>
  <c r="H14" i="14"/>
  <c r="G14" i="14"/>
  <c r="D14" i="14"/>
  <c r="AL13" i="14"/>
  <c r="AK13" i="14"/>
  <c r="AJ13" i="14"/>
  <c r="AI13" i="14"/>
  <c r="AU12" i="14"/>
  <c r="AC12" i="14"/>
  <c r="AA12" i="14"/>
  <c r="AK12" i="14" s="1"/>
  <c r="Y12" i="14"/>
  <c r="W12" i="14"/>
  <c r="AG12" i="14" s="1"/>
  <c r="U12" i="14"/>
  <c r="S12" i="14"/>
  <c r="AM12" i="14" s="1"/>
  <c r="Q12" i="14"/>
  <c r="O12" i="14"/>
  <c r="AS12" i="14" s="1"/>
  <c r="M12" i="14"/>
  <c r="K12" i="14"/>
  <c r="G12" i="14"/>
  <c r="Z11" i="14"/>
  <c r="V11" i="14"/>
  <c r="R11" i="14"/>
  <c r="N11" i="14"/>
  <c r="AR11" i="14" s="1"/>
  <c r="F11" i="14"/>
  <c r="F10" i="14" s="1"/>
  <c r="Y10" i="14" l="1"/>
  <c r="AC10" i="14"/>
  <c r="AD45" i="14"/>
  <c r="M10" i="14"/>
  <c r="AI44" i="14"/>
  <c r="Q10" i="14"/>
  <c r="AD23" i="14"/>
  <c r="AQ44" i="14"/>
  <c r="AG44" i="14"/>
  <c r="AL16" i="14"/>
  <c r="AQ22" i="14"/>
  <c r="AN31" i="14"/>
  <c r="C76" i="14"/>
  <c r="D75" i="14"/>
  <c r="AG88" i="14"/>
  <c r="W87" i="14"/>
  <c r="AG87" i="14" s="1"/>
  <c r="AK88" i="14"/>
  <c r="AA87" i="14"/>
  <c r="AK87" i="14" s="1"/>
  <c r="AL163" i="14"/>
  <c r="AB162" i="14"/>
  <c r="AL162" i="14" s="1"/>
  <c r="AH229" i="14"/>
  <c r="X227" i="14"/>
  <c r="AH227" i="14" s="1"/>
  <c r="AL261" i="14"/>
  <c r="AB259" i="14"/>
  <c r="AQ378" i="14"/>
  <c r="M377" i="14"/>
  <c r="AQ377" i="14" s="1"/>
  <c r="AG378" i="14"/>
  <c r="AP394" i="14"/>
  <c r="J394" i="14"/>
  <c r="AN394" i="14" s="1"/>
  <c r="L393" i="14"/>
  <c r="AP393" i="14" s="1"/>
  <c r="AF394" i="14"/>
  <c r="AT394" i="14"/>
  <c r="P393" i="14"/>
  <c r="AT393" i="14" s="1"/>
  <c r="AJ394" i="14"/>
  <c r="AH394" i="14"/>
  <c r="X393" i="14"/>
  <c r="AH393" i="14" s="1"/>
  <c r="AL394" i="14"/>
  <c r="AB393" i="14"/>
  <c r="AL393" i="14" s="1"/>
  <c r="AV394" i="14"/>
  <c r="AD406" i="14"/>
  <c r="AN406" i="14"/>
  <c r="AD422" i="14"/>
  <c r="AN422" i="14"/>
  <c r="AD498" i="14"/>
  <c r="AN498" i="14"/>
  <c r="AO872" i="14"/>
  <c r="AI12" i="14"/>
  <c r="AK15" i="14"/>
  <c r="AW15" i="14"/>
  <c r="AH16" i="14"/>
  <c r="AE22" i="14"/>
  <c r="AM22" i="14"/>
  <c r="AJ23" i="14"/>
  <c r="AN35" i="14"/>
  <c r="C89" i="14"/>
  <c r="D87" i="14"/>
  <c r="C87" i="14" s="1"/>
  <c r="AP163" i="14"/>
  <c r="J163" i="14"/>
  <c r="AN163" i="14" s="1"/>
  <c r="L162" i="14"/>
  <c r="AP162" i="14" s="1"/>
  <c r="AT163" i="14"/>
  <c r="P162" i="14"/>
  <c r="AT162" i="14" s="1"/>
  <c r="AH163" i="14"/>
  <c r="X162" i="14"/>
  <c r="AH162" i="14" s="1"/>
  <c r="AW195" i="14"/>
  <c r="S194" i="14"/>
  <c r="AW194" i="14" s="1"/>
  <c r="T229" i="14"/>
  <c r="N10" i="14"/>
  <c r="R10" i="14"/>
  <c r="V10" i="14"/>
  <c r="Z10" i="14"/>
  <c r="G11" i="14"/>
  <c r="G10" i="14" s="1"/>
  <c r="K11" i="14"/>
  <c r="O11" i="14"/>
  <c r="S11" i="14"/>
  <c r="AM11" i="14" s="1"/>
  <c r="W11" i="14"/>
  <c r="AQ11" i="14" s="1"/>
  <c r="D12" i="14"/>
  <c r="L12" i="14"/>
  <c r="AP12" i="14" s="1"/>
  <c r="P12" i="14"/>
  <c r="AT12" i="14" s="1"/>
  <c r="X12" i="14"/>
  <c r="AH12" i="14" s="1"/>
  <c r="AB12" i="14"/>
  <c r="AL12" i="14" s="1"/>
  <c r="E14" i="14"/>
  <c r="C14" i="14" s="1"/>
  <c r="I14" i="14"/>
  <c r="M14" i="14"/>
  <c r="Q14" i="14"/>
  <c r="U14" i="14"/>
  <c r="Y14" i="14"/>
  <c r="AC14" i="14"/>
  <c r="J15" i="14"/>
  <c r="AN15" i="14" s="1"/>
  <c r="AH15" i="14"/>
  <c r="AL15" i="14"/>
  <c r="AP15" i="14"/>
  <c r="AT15" i="14"/>
  <c r="C16" i="14"/>
  <c r="AE16" i="14"/>
  <c r="AI16" i="14"/>
  <c r="AM16" i="14"/>
  <c r="K21" i="14"/>
  <c r="O21" i="14"/>
  <c r="S21" i="14"/>
  <c r="W21" i="14"/>
  <c r="AA21" i="14"/>
  <c r="T22" i="14"/>
  <c r="AD22" i="14" s="1"/>
  <c r="AO23" i="14"/>
  <c r="C45" i="14"/>
  <c r="AP45" i="14"/>
  <c r="AD46" i="14"/>
  <c r="AK46" i="14"/>
  <c r="AS46" i="14"/>
  <c r="AN47" i="14"/>
  <c r="AN49" i="14"/>
  <c r="AN51" i="14"/>
  <c r="AN53" i="14"/>
  <c r="AN55" i="14"/>
  <c r="AN57" i="14"/>
  <c r="AN59" i="14"/>
  <c r="AN67" i="14"/>
  <c r="T77" i="14"/>
  <c r="AD77" i="14" s="1"/>
  <c r="AE77" i="14"/>
  <c r="U75" i="14"/>
  <c r="AI77" i="14"/>
  <c r="Y75" i="14"/>
  <c r="AI75" i="14" s="1"/>
  <c r="AM77" i="14"/>
  <c r="AC75" i="14"/>
  <c r="AM75" i="14" s="1"/>
  <c r="AS77" i="14"/>
  <c r="AN81" i="14"/>
  <c r="J88" i="14"/>
  <c r="AO88" i="14"/>
  <c r="K87" i="14"/>
  <c r="AS88" i="14"/>
  <c r="O87" i="14"/>
  <c r="AS87" i="14" s="1"/>
  <c r="AW88" i="14"/>
  <c r="S87" i="14"/>
  <c r="AW87" i="14" s="1"/>
  <c r="AM88" i="14"/>
  <c r="AN94" i="14"/>
  <c r="AN102" i="14"/>
  <c r="AN110" i="14"/>
  <c r="AP122" i="14"/>
  <c r="J122" i="14"/>
  <c r="AN122" i="14" s="1"/>
  <c r="L120" i="14"/>
  <c r="AP120" i="14" s="1"/>
  <c r="AT122" i="14"/>
  <c r="P120" i="14"/>
  <c r="AT120" i="14" s="1"/>
  <c r="AD122" i="14"/>
  <c r="AH122" i="14"/>
  <c r="X120" i="14"/>
  <c r="AH120" i="14" s="1"/>
  <c r="AL122" i="14"/>
  <c r="AB120" i="14"/>
  <c r="AL120" i="14" s="1"/>
  <c r="AN123" i="14"/>
  <c r="C163" i="14"/>
  <c r="D162" i="14"/>
  <c r="AM194" i="14"/>
  <c r="AG228" i="14"/>
  <c r="W227" i="14"/>
  <c r="AG227" i="14" s="1"/>
  <c r="AK228" i="14"/>
  <c r="AA227" i="14"/>
  <c r="AK227" i="14" s="1"/>
  <c r="C229" i="14"/>
  <c r="D227" i="14"/>
  <c r="C227" i="14" s="1"/>
  <c r="P259" i="14"/>
  <c r="J260" i="14"/>
  <c r="K259" i="14"/>
  <c r="AO260" i="14"/>
  <c r="AE260" i="14"/>
  <c r="O259" i="14"/>
  <c r="AS259" i="14" s="1"/>
  <c r="AS260" i="14"/>
  <c r="S259" i="14"/>
  <c r="AW259" i="14" s="1"/>
  <c r="AW260" i="14"/>
  <c r="AM260" i="14"/>
  <c r="C261" i="14"/>
  <c r="D259" i="14"/>
  <c r="C259" i="14" s="1"/>
  <c r="AP344" i="14"/>
  <c r="AF346" i="14"/>
  <c r="T346" i="14"/>
  <c r="AD346" i="14" s="1"/>
  <c r="V344" i="14"/>
  <c r="AF344" i="14" s="1"/>
  <c r="AJ346" i="14"/>
  <c r="Z344" i="14"/>
  <c r="AJ344" i="14" s="1"/>
  <c r="C395" i="14"/>
  <c r="E393" i="14"/>
  <c r="AQ469" i="14"/>
  <c r="M468" i="14"/>
  <c r="AQ468" i="14" s="1"/>
  <c r="AU469" i="14"/>
  <c r="Q468" i="14"/>
  <c r="AU468" i="14" s="1"/>
  <c r="AK469" i="14"/>
  <c r="AG469" i="14"/>
  <c r="AD490" i="14"/>
  <c r="AN490" i="14"/>
  <c r="AD529" i="14"/>
  <c r="AN529" i="14"/>
  <c r="AQ12" i="14"/>
  <c r="AO15" i="14"/>
  <c r="J16" i="14"/>
  <c r="AU22" i="14"/>
  <c r="J195" i="14"/>
  <c r="AO195" i="14"/>
  <c r="K194" i="14"/>
  <c r="AP229" i="14"/>
  <c r="J229" i="14"/>
  <c r="AN229" i="14" s="1"/>
  <c r="L227" i="14"/>
  <c r="AP227" i="14" s="1"/>
  <c r="AL229" i="14"/>
  <c r="AB227" i="14"/>
  <c r="AL227" i="14" s="1"/>
  <c r="J261" i="14"/>
  <c r="AN261" i="14" s="1"/>
  <c r="L259" i="14"/>
  <c r="T261" i="14"/>
  <c r="D11" i="14"/>
  <c r="H11" i="14"/>
  <c r="H10" i="14" s="1"/>
  <c r="X11" i="14"/>
  <c r="AB11" i="14"/>
  <c r="I12" i="14"/>
  <c r="I10" i="14" s="1"/>
  <c r="AO12" i="14"/>
  <c r="AW12" i="14"/>
  <c r="N14" i="14"/>
  <c r="AR14" i="14" s="1"/>
  <c r="R14" i="14"/>
  <c r="AV14" i="14" s="1"/>
  <c r="V14" i="14"/>
  <c r="AF14" i="14" s="1"/>
  <c r="Z14" i="14"/>
  <c r="AJ14" i="14" s="1"/>
  <c r="AE15" i="14"/>
  <c r="AI15" i="14"/>
  <c r="AM15" i="14"/>
  <c r="AQ15" i="14"/>
  <c r="AU15" i="14"/>
  <c r="T16" i="14"/>
  <c r="AD16" i="14" s="1"/>
  <c r="AF16" i="14"/>
  <c r="AJ16" i="14"/>
  <c r="AR16" i="14"/>
  <c r="AV16" i="14"/>
  <c r="L21" i="14"/>
  <c r="AP21" i="14" s="1"/>
  <c r="P21" i="14"/>
  <c r="AT21" i="14" s="1"/>
  <c r="X21" i="14"/>
  <c r="AH21" i="14" s="1"/>
  <c r="AB21" i="14"/>
  <c r="AL21" i="14" s="1"/>
  <c r="AO22" i="14"/>
  <c r="AS22" i="14"/>
  <c r="AH23" i="14"/>
  <c r="AP23" i="14"/>
  <c r="AD39" i="14"/>
  <c r="AE46" i="14"/>
  <c r="AM46" i="14"/>
  <c r="AO75" i="14"/>
  <c r="AQ77" i="14"/>
  <c r="M75" i="14"/>
  <c r="AQ75" i="14" s="1"/>
  <c r="AU77" i="14"/>
  <c r="Q75" i="14"/>
  <c r="AU75" i="14" s="1"/>
  <c r="AG77" i="14"/>
  <c r="AE87" i="14"/>
  <c r="AI87" i="14"/>
  <c r="AM87" i="14"/>
  <c r="AQ88" i="14"/>
  <c r="AJ120" i="14"/>
  <c r="AG121" i="14"/>
  <c r="W120" i="14"/>
  <c r="AG120" i="14" s="1"/>
  <c r="AK121" i="14"/>
  <c r="AA120" i="14"/>
  <c r="AK120" i="14" s="1"/>
  <c r="C122" i="14"/>
  <c r="D120" i="14"/>
  <c r="C120" i="14" s="1"/>
  <c r="AV162" i="14"/>
  <c r="AF162" i="14"/>
  <c r="AJ162" i="14"/>
  <c r="AF163" i="14"/>
  <c r="AV163" i="14"/>
  <c r="T164" i="14"/>
  <c r="AD164" i="14" s="1"/>
  <c r="AE164" i="14"/>
  <c r="U162" i="14"/>
  <c r="AI164" i="14"/>
  <c r="Y162" i="14"/>
  <c r="AI162" i="14" s="1"/>
  <c r="AM164" i="14"/>
  <c r="AC162" i="14"/>
  <c r="AM162" i="14" s="1"/>
  <c r="AS164" i="14"/>
  <c r="AF194" i="14"/>
  <c r="AE195" i="14"/>
  <c r="AP196" i="14"/>
  <c r="J196" i="14"/>
  <c r="AN196" i="14" s="1"/>
  <c r="L194" i="14"/>
  <c r="AP194" i="14" s="1"/>
  <c r="AT196" i="14"/>
  <c r="P194" i="14"/>
  <c r="AT194" i="14" s="1"/>
  <c r="AD196" i="14"/>
  <c r="AH196" i="14"/>
  <c r="X194" i="14"/>
  <c r="AH194" i="14" s="1"/>
  <c r="AL196" i="14"/>
  <c r="AB194" i="14"/>
  <c r="AL194" i="14" s="1"/>
  <c r="J228" i="14"/>
  <c r="AO228" i="14"/>
  <c r="K227" i="14"/>
  <c r="AS228" i="14"/>
  <c r="O227" i="14"/>
  <c r="AS227" i="14" s="1"/>
  <c r="AW228" i="14"/>
  <c r="S227" i="14"/>
  <c r="AW227" i="14" s="1"/>
  <c r="AM228" i="14"/>
  <c r="AF229" i="14"/>
  <c r="AN245" i="14"/>
  <c r="AD245" i="14"/>
  <c r="X259" i="14"/>
  <c r="AH259" i="14" s="1"/>
  <c r="AF261" i="14"/>
  <c r="AJ261" i="14"/>
  <c r="AR288" i="14"/>
  <c r="N287" i="14"/>
  <c r="AR287" i="14" s="1"/>
  <c r="AV288" i="14"/>
  <c r="R287" i="14"/>
  <c r="AV287" i="14" s="1"/>
  <c r="AL288" i="14"/>
  <c r="AD398" i="14"/>
  <c r="AN398" i="14"/>
  <c r="AD414" i="14"/>
  <c r="AN414" i="14"/>
  <c r="T514" i="14"/>
  <c r="AE514" i="14"/>
  <c r="U513" i="14"/>
  <c r="AO514" i="14"/>
  <c r="AI514" i="14"/>
  <c r="Y513" i="14"/>
  <c r="AI513" i="14" s="1"/>
  <c r="AS514" i="14"/>
  <c r="AM514" i="14"/>
  <c r="AC513" i="14"/>
  <c r="AM513" i="14" s="1"/>
  <c r="AW514" i="14"/>
  <c r="T613" i="14"/>
  <c r="AE613" i="14"/>
  <c r="U611" i="14"/>
  <c r="AO613" i="14"/>
  <c r="AI613" i="14"/>
  <c r="Y611" i="14"/>
  <c r="AI611" i="14" s="1"/>
  <c r="AS613" i="14"/>
  <c r="AM613" i="14"/>
  <c r="AC611" i="14"/>
  <c r="AM611" i="14" s="1"/>
  <c r="AE12" i="14"/>
  <c r="AG15" i="14"/>
  <c r="AS15" i="14"/>
  <c r="AI46" i="14"/>
  <c r="AW75" i="14"/>
  <c r="AJ87" i="14"/>
  <c r="AV120" i="14"/>
  <c r="AE120" i="14"/>
  <c r="C164" i="14"/>
  <c r="E162" i="14"/>
  <c r="AS195" i="14"/>
  <c r="O194" i="14"/>
  <c r="AS194" i="14" s="1"/>
  <c r="AM195" i="14"/>
  <c r="AU227" i="14"/>
  <c r="AT229" i="14"/>
  <c r="P227" i="14"/>
  <c r="AT227" i="14" s="1"/>
  <c r="AU378" i="14"/>
  <c r="Q377" i="14"/>
  <c r="AU377" i="14" s="1"/>
  <c r="AK378" i="14"/>
  <c r="L11" i="14"/>
  <c r="U11" i="14"/>
  <c r="K44" i="14"/>
  <c r="S44" i="14"/>
  <c r="AO46" i="14"/>
  <c r="AN63" i="14"/>
  <c r="AN71" i="14"/>
  <c r="AS75" i="14"/>
  <c r="AP76" i="14"/>
  <c r="J76" i="14"/>
  <c r="AN76" i="14" s="1"/>
  <c r="L75" i="14"/>
  <c r="AP75" i="14" s="1"/>
  <c r="AT76" i="14"/>
  <c r="P75" i="14"/>
  <c r="AT75" i="14" s="1"/>
  <c r="AD76" i="14"/>
  <c r="AH76" i="14"/>
  <c r="X75" i="14"/>
  <c r="AH75" i="14" s="1"/>
  <c r="AL76" i="14"/>
  <c r="AB75" i="14"/>
  <c r="AL75" i="14" s="1"/>
  <c r="C77" i="14"/>
  <c r="E75" i="14"/>
  <c r="AK77" i="14"/>
  <c r="AN85" i="14"/>
  <c r="AQ87" i="14"/>
  <c r="AU87" i="14"/>
  <c r="AE88" i="14"/>
  <c r="AU88" i="14"/>
  <c r="AP89" i="14"/>
  <c r="J89" i="14"/>
  <c r="AN89" i="14" s="1"/>
  <c r="L87" i="14"/>
  <c r="AP87" i="14" s="1"/>
  <c r="AT89" i="14"/>
  <c r="P87" i="14"/>
  <c r="AT87" i="14" s="1"/>
  <c r="AD89" i="14"/>
  <c r="AH89" i="14"/>
  <c r="X87" i="14"/>
  <c r="AH87" i="14" s="1"/>
  <c r="AL89" i="14"/>
  <c r="AB87" i="14"/>
  <c r="AL87" i="14" s="1"/>
  <c r="AN90" i="14"/>
  <c r="AN98" i="14"/>
  <c r="AN106" i="14"/>
  <c r="AN114" i="14"/>
  <c r="J121" i="14"/>
  <c r="AN121" i="14" s="1"/>
  <c r="AO121" i="14"/>
  <c r="K120" i="14"/>
  <c r="AS121" i="14"/>
  <c r="O120" i="14"/>
  <c r="AS120" i="14" s="1"/>
  <c r="AW121" i="14"/>
  <c r="S120" i="14"/>
  <c r="AW120" i="14" s="1"/>
  <c r="AM121" i="14"/>
  <c r="AF122" i="14"/>
  <c r="AN127" i="14"/>
  <c r="AN135" i="14"/>
  <c r="AN143" i="14"/>
  <c r="AN151" i="14"/>
  <c r="AN159" i="14"/>
  <c r="AO162" i="14"/>
  <c r="AK162" i="14"/>
  <c r="AJ163" i="14"/>
  <c r="AQ164" i="14"/>
  <c r="M162" i="14"/>
  <c r="AQ162" i="14" s="1"/>
  <c r="AU164" i="14"/>
  <c r="Q162" i="14"/>
  <c r="AU162" i="14" s="1"/>
  <c r="AG164" i="14"/>
  <c r="AN167" i="14"/>
  <c r="AN175" i="14"/>
  <c r="AN183" i="14"/>
  <c r="AN191" i="14"/>
  <c r="AJ194" i="14"/>
  <c r="AG195" i="14"/>
  <c r="W194" i="14"/>
  <c r="AG194" i="14" s="1"/>
  <c r="AK195" i="14"/>
  <c r="AA194" i="14"/>
  <c r="AK194" i="14" s="1"/>
  <c r="AI195" i="14"/>
  <c r="C196" i="14"/>
  <c r="D194" i="14"/>
  <c r="C194" i="14" s="1"/>
  <c r="AN204" i="14"/>
  <c r="AN212" i="14"/>
  <c r="AN220" i="14"/>
  <c r="AV227" i="14"/>
  <c r="T227" i="14"/>
  <c r="AE227" i="14"/>
  <c r="AI227" i="14"/>
  <c r="AQ228" i="14"/>
  <c r="AJ229" i="14"/>
  <c r="AN233" i="14"/>
  <c r="AN241" i="14"/>
  <c r="AI260" i="14"/>
  <c r="AP261" i="14"/>
  <c r="AQ432" i="14"/>
  <c r="M430" i="14"/>
  <c r="AQ430" i="14" s="1"/>
  <c r="AU432" i="14"/>
  <c r="Q430" i="14"/>
  <c r="AU430" i="14" s="1"/>
  <c r="AK432" i="14"/>
  <c r="AG432" i="14"/>
  <c r="AE45" i="14"/>
  <c r="AQ45" i="14"/>
  <c r="AU45" i="14"/>
  <c r="T88" i="14"/>
  <c r="AD88" i="14" s="1"/>
  <c r="T121" i="14"/>
  <c r="T195" i="14"/>
  <c r="AD195" i="14" s="1"/>
  <c r="T228" i="14"/>
  <c r="AD228" i="14" s="1"/>
  <c r="AD248" i="14"/>
  <c r="AD250" i="14"/>
  <c r="AD252" i="14"/>
  <c r="AD254" i="14"/>
  <c r="AD256" i="14"/>
  <c r="R259" i="14"/>
  <c r="AV259" i="14" s="1"/>
  <c r="Z259" i="14"/>
  <c r="AJ259" i="14" s="1"/>
  <c r="U259" i="14"/>
  <c r="T260" i="14"/>
  <c r="AD260" i="14" s="1"/>
  <c r="AI259" i="14"/>
  <c r="AM259" i="14"/>
  <c r="AK260" i="14"/>
  <c r="AR261" i="14"/>
  <c r="AN262" i="14"/>
  <c r="AN264" i="14"/>
  <c r="AN266" i="14"/>
  <c r="AN274" i="14"/>
  <c r="AN282" i="14"/>
  <c r="AH287" i="14"/>
  <c r="AL287" i="14"/>
  <c r="AN291" i="14"/>
  <c r="AN299" i="14"/>
  <c r="AN307" i="14"/>
  <c r="AN315" i="14"/>
  <c r="AU317" i="14"/>
  <c r="AP319" i="14"/>
  <c r="J319" i="14"/>
  <c r="AN319" i="14" s="1"/>
  <c r="L317" i="14"/>
  <c r="AP317" i="14" s="1"/>
  <c r="AT319" i="14"/>
  <c r="P317" i="14"/>
  <c r="AT317" i="14" s="1"/>
  <c r="AD319" i="14"/>
  <c r="AH319" i="14"/>
  <c r="X317" i="14"/>
  <c r="AH317" i="14" s="1"/>
  <c r="AL319" i="14"/>
  <c r="AB317" i="14"/>
  <c r="AL317" i="14" s="1"/>
  <c r="AN320" i="14"/>
  <c r="AN328" i="14"/>
  <c r="AN336" i="14"/>
  <c r="AT344" i="14"/>
  <c r="T345" i="14"/>
  <c r="AE345" i="14"/>
  <c r="U344" i="14"/>
  <c r="AO344" i="14" s="1"/>
  <c r="AI345" i="14"/>
  <c r="Y344" i="14"/>
  <c r="AI344" i="14" s="1"/>
  <c r="AM345" i="14"/>
  <c r="AC344" i="14"/>
  <c r="AM344" i="14" s="1"/>
  <c r="AS345" i="14"/>
  <c r="AN346" i="14"/>
  <c r="AR346" i="14"/>
  <c r="N344" i="14"/>
  <c r="AR344" i="14" s="1"/>
  <c r="AV346" i="14"/>
  <c r="R344" i="14"/>
  <c r="AV344" i="14" s="1"/>
  <c r="AH346" i="14"/>
  <c r="AN349" i="14"/>
  <c r="AN357" i="14"/>
  <c r="AN365" i="14"/>
  <c r="AN373" i="14"/>
  <c r="AH377" i="14"/>
  <c r="C378" i="14"/>
  <c r="E377" i="14"/>
  <c r="C377" i="14" s="1"/>
  <c r="AG377" i="14"/>
  <c r="AK377" i="14"/>
  <c r="C379" i="14"/>
  <c r="AN386" i="14"/>
  <c r="C394" i="14"/>
  <c r="D393" i="14"/>
  <c r="C393" i="14" s="1"/>
  <c r="J395" i="14"/>
  <c r="AN402" i="14"/>
  <c r="AN410" i="14"/>
  <c r="AN418" i="14"/>
  <c r="AN426" i="14"/>
  <c r="AP431" i="14"/>
  <c r="J431" i="14"/>
  <c r="AN431" i="14" s="1"/>
  <c r="L430" i="14"/>
  <c r="AP430" i="14" s="1"/>
  <c r="AT431" i="14"/>
  <c r="P430" i="14"/>
  <c r="AT430" i="14" s="1"/>
  <c r="AD431" i="14"/>
  <c r="AH431" i="14"/>
  <c r="X430" i="14"/>
  <c r="AH430" i="14" s="1"/>
  <c r="AL431" i="14"/>
  <c r="AB430" i="14"/>
  <c r="AL430" i="14" s="1"/>
  <c r="C432" i="14"/>
  <c r="E430" i="14"/>
  <c r="AN440" i="14"/>
  <c r="AN448" i="14"/>
  <c r="AN456" i="14"/>
  <c r="AN464" i="14"/>
  <c r="C469" i="14"/>
  <c r="E468" i="14"/>
  <c r="C468" i="14" s="1"/>
  <c r="AG468" i="14"/>
  <c r="AK468" i="14"/>
  <c r="AN477" i="14"/>
  <c r="AD508" i="14"/>
  <c r="AN508" i="14"/>
  <c r="AR515" i="14"/>
  <c r="N513" i="14"/>
  <c r="AR513" i="14" s="1"/>
  <c r="AV515" i="14"/>
  <c r="R513" i="14"/>
  <c r="AV513" i="14" s="1"/>
  <c r="AL515" i="14"/>
  <c r="AK537" i="14"/>
  <c r="AD684" i="14"/>
  <c r="AN684" i="14"/>
  <c r="AU260" i="14"/>
  <c r="C287" i="14"/>
  <c r="AP287" i="14"/>
  <c r="AG289" i="14"/>
  <c r="W287" i="14"/>
  <c r="AG287" i="14" s="1"/>
  <c r="AK289" i="14"/>
  <c r="AA287" i="14"/>
  <c r="AK287" i="14" s="1"/>
  <c r="AG318" i="14"/>
  <c r="W317" i="14"/>
  <c r="AG317" i="14" s="1"/>
  <c r="AK318" i="14"/>
  <c r="AA317" i="14"/>
  <c r="AK317" i="14" s="1"/>
  <c r="C319" i="14"/>
  <c r="D317" i="14"/>
  <c r="C317" i="14" s="1"/>
  <c r="C344" i="14"/>
  <c r="AQ345" i="14"/>
  <c r="M344" i="14"/>
  <c r="AQ344" i="14" s="1"/>
  <c r="AU345" i="14"/>
  <c r="Q344" i="14"/>
  <c r="AU344" i="14" s="1"/>
  <c r="AG345" i="14"/>
  <c r="AW377" i="14"/>
  <c r="AF379" i="14"/>
  <c r="T379" i="14"/>
  <c r="AD379" i="14" s="1"/>
  <c r="V377" i="14"/>
  <c r="AF377" i="14" s="1"/>
  <c r="AJ379" i="14"/>
  <c r="Z377" i="14"/>
  <c r="AJ377" i="14" s="1"/>
  <c r="AV393" i="14"/>
  <c r="AF393" i="14"/>
  <c r="AJ393" i="14"/>
  <c r="T395" i="14"/>
  <c r="AD395" i="14" s="1"/>
  <c r="AE395" i="14"/>
  <c r="U393" i="14"/>
  <c r="AI395" i="14"/>
  <c r="Y393" i="14"/>
  <c r="AI393" i="14" s="1"/>
  <c r="AM395" i="14"/>
  <c r="AC393" i="14"/>
  <c r="AM393" i="14" s="1"/>
  <c r="AS395" i="14"/>
  <c r="C431" i="14"/>
  <c r="D430" i="14"/>
  <c r="C430" i="14" s="1"/>
  <c r="J432" i="14"/>
  <c r="AF470" i="14"/>
  <c r="T470" i="14"/>
  <c r="AD470" i="14" s="1"/>
  <c r="V468" i="14"/>
  <c r="AF468" i="14" s="1"/>
  <c r="AJ470" i="14"/>
  <c r="Z468" i="14"/>
  <c r="AJ468" i="14" s="1"/>
  <c r="AD521" i="14"/>
  <c r="AN521" i="14"/>
  <c r="AQ539" i="14"/>
  <c r="M537" i="14"/>
  <c r="AQ537" i="14" s="1"/>
  <c r="AU539" i="14"/>
  <c r="Q537" i="14"/>
  <c r="AU537" i="14" s="1"/>
  <c r="AK539" i="14"/>
  <c r="AG539" i="14"/>
  <c r="AG611" i="14"/>
  <c r="AJ611" i="14"/>
  <c r="V259" i="14"/>
  <c r="AF259" i="14" s="1"/>
  <c r="AG259" i="14"/>
  <c r="AK259" i="14"/>
  <c r="AG260" i="14"/>
  <c r="AN270" i="14"/>
  <c r="AN278" i="14"/>
  <c r="AF288" i="14"/>
  <c r="T288" i="14"/>
  <c r="AD288" i="14" s="1"/>
  <c r="V287" i="14"/>
  <c r="AF287" i="14" s="1"/>
  <c r="AJ288" i="14"/>
  <c r="Z287" i="14"/>
  <c r="AJ287" i="14" s="1"/>
  <c r="AT288" i="14"/>
  <c r="J289" i="14"/>
  <c r="AN289" i="14" s="1"/>
  <c r="AO289" i="14"/>
  <c r="K287" i="14"/>
  <c r="AE287" i="14" s="1"/>
  <c r="AS289" i="14"/>
  <c r="O287" i="14"/>
  <c r="AS287" i="14" s="1"/>
  <c r="AW289" i="14"/>
  <c r="S287" i="14"/>
  <c r="AW287" i="14" s="1"/>
  <c r="AM289" i="14"/>
  <c r="AN295" i="14"/>
  <c r="AN303" i="14"/>
  <c r="AN311" i="14"/>
  <c r="J318" i="14"/>
  <c r="AN318" i="14" s="1"/>
  <c r="AO318" i="14"/>
  <c r="K317" i="14"/>
  <c r="AS318" i="14"/>
  <c r="O317" i="14"/>
  <c r="AS317" i="14" s="1"/>
  <c r="AW318" i="14"/>
  <c r="S317" i="14"/>
  <c r="AW317" i="14" s="1"/>
  <c r="AM318" i="14"/>
  <c r="AF319" i="14"/>
  <c r="AN324" i="14"/>
  <c r="AN332" i="14"/>
  <c r="AN340" i="14"/>
  <c r="AH344" i="14"/>
  <c r="C345" i="14"/>
  <c r="E344" i="14"/>
  <c r="AG344" i="14"/>
  <c r="AK344" i="14"/>
  <c r="AK345" i="14"/>
  <c r="C346" i="14"/>
  <c r="AN353" i="14"/>
  <c r="AN361" i="14"/>
  <c r="AN369" i="14"/>
  <c r="T378" i="14"/>
  <c r="AE378" i="14"/>
  <c r="U377" i="14"/>
  <c r="AI378" i="14"/>
  <c r="Y377" i="14"/>
  <c r="AI377" i="14" s="1"/>
  <c r="AM378" i="14"/>
  <c r="AC377" i="14"/>
  <c r="AM377" i="14" s="1"/>
  <c r="AS378" i="14"/>
  <c r="AN379" i="14"/>
  <c r="AR379" i="14"/>
  <c r="N377" i="14"/>
  <c r="AR377" i="14" s="1"/>
  <c r="AV379" i="14"/>
  <c r="R377" i="14"/>
  <c r="AV377" i="14" s="1"/>
  <c r="AH379" i="14"/>
  <c r="AN382" i="14"/>
  <c r="AN390" i="14"/>
  <c r="AO393" i="14"/>
  <c r="AQ395" i="14"/>
  <c r="M393" i="14"/>
  <c r="AQ393" i="14" s="1"/>
  <c r="AU395" i="14"/>
  <c r="Q393" i="14"/>
  <c r="AU393" i="14" s="1"/>
  <c r="AG395" i="14"/>
  <c r="AG430" i="14"/>
  <c r="AV430" i="14"/>
  <c r="AF430" i="14"/>
  <c r="AF431" i="14"/>
  <c r="T432" i="14"/>
  <c r="AD432" i="14" s="1"/>
  <c r="AE432" i="14"/>
  <c r="U430" i="14"/>
  <c r="AI432" i="14"/>
  <c r="Y430" i="14"/>
  <c r="AI430" i="14" s="1"/>
  <c r="AM432" i="14"/>
  <c r="AC430" i="14"/>
  <c r="AM430" i="14" s="1"/>
  <c r="AS432" i="14"/>
  <c r="AN436" i="14"/>
  <c r="AN444" i="14"/>
  <c r="AN452" i="14"/>
  <c r="AN460" i="14"/>
  <c r="AT468" i="14"/>
  <c r="T469" i="14"/>
  <c r="AE469" i="14"/>
  <c r="U468" i="14"/>
  <c r="AO468" i="14" s="1"/>
  <c r="AI469" i="14"/>
  <c r="Y468" i="14"/>
  <c r="AI468" i="14" s="1"/>
  <c r="AM469" i="14"/>
  <c r="AC468" i="14"/>
  <c r="AM468" i="14" s="1"/>
  <c r="AS469" i="14"/>
  <c r="AR470" i="14"/>
  <c r="N468" i="14"/>
  <c r="AR468" i="14" s="1"/>
  <c r="AV470" i="14"/>
  <c r="R468" i="14"/>
  <c r="AV468" i="14" s="1"/>
  <c r="AH470" i="14"/>
  <c r="AN473" i="14"/>
  <c r="AN481" i="14"/>
  <c r="AD500" i="14"/>
  <c r="AN500" i="14"/>
  <c r="AV581" i="14"/>
  <c r="C288" i="14"/>
  <c r="T318" i="14"/>
  <c r="J345" i="14"/>
  <c r="AN345" i="14" s="1"/>
  <c r="J378" i="14"/>
  <c r="AN378" i="14" s="1"/>
  <c r="J469" i="14"/>
  <c r="AN469" i="14" s="1"/>
  <c r="AN504" i="14"/>
  <c r="AQ514" i="14"/>
  <c r="M513" i="14"/>
  <c r="AQ513" i="14" s="1"/>
  <c r="AU514" i="14"/>
  <c r="Q513" i="14"/>
  <c r="AU513" i="14" s="1"/>
  <c r="AG514" i="14"/>
  <c r="AN517" i="14"/>
  <c r="AN525" i="14"/>
  <c r="AN533" i="14"/>
  <c r="AP538" i="14"/>
  <c r="J538" i="14"/>
  <c r="AN538" i="14" s="1"/>
  <c r="L537" i="14"/>
  <c r="AP537" i="14" s="1"/>
  <c r="AT538" i="14"/>
  <c r="P537" i="14"/>
  <c r="AT537" i="14" s="1"/>
  <c r="AD538" i="14"/>
  <c r="AH538" i="14"/>
  <c r="X537" i="14"/>
  <c r="AH537" i="14" s="1"/>
  <c r="AL538" i="14"/>
  <c r="AB537" i="14"/>
  <c r="AL537" i="14" s="1"/>
  <c r="C539" i="14"/>
  <c r="E537" i="14"/>
  <c r="AN547" i="14"/>
  <c r="AN555" i="14"/>
  <c r="AN563" i="14"/>
  <c r="AN571" i="14"/>
  <c r="AN579" i="14"/>
  <c r="AU581" i="14"/>
  <c r="AP583" i="14"/>
  <c r="J583" i="14"/>
  <c r="AN583" i="14" s="1"/>
  <c r="L581" i="14"/>
  <c r="AP581" i="14" s="1"/>
  <c r="AT583" i="14"/>
  <c r="P581" i="14"/>
  <c r="AT581" i="14" s="1"/>
  <c r="AD583" i="14"/>
  <c r="AH583" i="14"/>
  <c r="X581" i="14"/>
  <c r="AH581" i="14" s="1"/>
  <c r="AL583" i="14"/>
  <c r="AB581" i="14"/>
  <c r="AL581" i="14" s="1"/>
  <c r="AN584" i="14"/>
  <c r="AN592" i="14"/>
  <c r="AN600" i="14"/>
  <c r="AN608" i="14"/>
  <c r="AO611" i="14"/>
  <c r="AQ613" i="14"/>
  <c r="M611" i="14"/>
  <c r="AQ611" i="14" s="1"/>
  <c r="AU613" i="14"/>
  <c r="Q611" i="14"/>
  <c r="AU611" i="14" s="1"/>
  <c r="AG613" i="14"/>
  <c r="AN616" i="14"/>
  <c r="AP643" i="14"/>
  <c r="L641" i="14"/>
  <c r="AP641" i="14" s="1"/>
  <c r="AF643" i="14"/>
  <c r="AT643" i="14"/>
  <c r="P641" i="14"/>
  <c r="AT641" i="14" s="1"/>
  <c r="AJ643" i="14"/>
  <c r="AH643" i="14"/>
  <c r="X641" i="14"/>
  <c r="AH641" i="14" s="1"/>
  <c r="AL643" i="14"/>
  <c r="AB641" i="14"/>
  <c r="AL641" i="14" s="1"/>
  <c r="AH669" i="14"/>
  <c r="C769" i="14"/>
  <c r="E768" i="14"/>
  <c r="AH513" i="14"/>
  <c r="C514" i="14"/>
  <c r="E513" i="14"/>
  <c r="C513" i="14" s="1"/>
  <c r="AG513" i="14"/>
  <c r="AK513" i="14"/>
  <c r="C515" i="14"/>
  <c r="C538" i="14"/>
  <c r="D537" i="14"/>
  <c r="C537" i="14" s="1"/>
  <c r="J539" i="14"/>
  <c r="AG582" i="14"/>
  <c r="W581" i="14"/>
  <c r="AG581" i="14" s="1"/>
  <c r="AK582" i="14"/>
  <c r="AA581" i="14"/>
  <c r="AK581" i="14" s="1"/>
  <c r="C583" i="14"/>
  <c r="D581" i="14"/>
  <c r="C581" i="14" s="1"/>
  <c r="AS611" i="14"/>
  <c r="AP612" i="14"/>
  <c r="J612" i="14"/>
  <c r="AN612" i="14" s="1"/>
  <c r="L611" i="14"/>
  <c r="AP611" i="14" s="1"/>
  <c r="AT612" i="14"/>
  <c r="P611" i="14"/>
  <c r="AT611" i="14" s="1"/>
  <c r="AD612" i="14"/>
  <c r="AH612" i="14"/>
  <c r="X611" i="14"/>
  <c r="AH611" i="14" s="1"/>
  <c r="AL612" i="14"/>
  <c r="AB611" i="14"/>
  <c r="AL611" i="14" s="1"/>
  <c r="C613" i="14"/>
  <c r="E611" i="14"/>
  <c r="AD676" i="14"/>
  <c r="AN676" i="14"/>
  <c r="AD692" i="14"/>
  <c r="AN692" i="14"/>
  <c r="AN485" i="14"/>
  <c r="AN487" i="14"/>
  <c r="AN489" i="14"/>
  <c r="AN491" i="14"/>
  <c r="AN493" i="14"/>
  <c r="AN495" i="14"/>
  <c r="AN497" i="14"/>
  <c r="AN499" i="14"/>
  <c r="AL513" i="14"/>
  <c r="AO513" i="14"/>
  <c r="AS513" i="14"/>
  <c r="AW513" i="14"/>
  <c r="AF515" i="14"/>
  <c r="T515" i="14"/>
  <c r="AD515" i="14" s="1"/>
  <c r="V513" i="14"/>
  <c r="AF513" i="14" s="1"/>
  <c r="AJ515" i="14"/>
  <c r="Z513" i="14"/>
  <c r="AJ513" i="14" s="1"/>
  <c r="AV537" i="14"/>
  <c r="AF537" i="14"/>
  <c r="AF538" i="14"/>
  <c r="AV538" i="14"/>
  <c r="T539" i="14"/>
  <c r="AD539" i="14" s="1"/>
  <c r="AE539" i="14"/>
  <c r="U537" i="14"/>
  <c r="AI539" i="14"/>
  <c r="Y537" i="14"/>
  <c r="AI537" i="14" s="1"/>
  <c r="AM539" i="14"/>
  <c r="AC537" i="14"/>
  <c r="AM537" i="14" s="1"/>
  <c r="AS539" i="14"/>
  <c r="AN543" i="14"/>
  <c r="AN551" i="14"/>
  <c r="AN559" i="14"/>
  <c r="AN567" i="14"/>
  <c r="AN575" i="14"/>
  <c r="J582" i="14"/>
  <c r="AO582" i="14"/>
  <c r="K581" i="14"/>
  <c r="AE581" i="14" s="1"/>
  <c r="AS582" i="14"/>
  <c r="O581" i="14"/>
  <c r="AS581" i="14" s="1"/>
  <c r="AW582" i="14"/>
  <c r="S581" i="14"/>
  <c r="AW581" i="14" s="1"/>
  <c r="AM582" i="14"/>
  <c r="AF583" i="14"/>
  <c r="AN588" i="14"/>
  <c r="AN596" i="14"/>
  <c r="AN604" i="14"/>
  <c r="AW611" i="14"/>
  <c r="C612" i="14"/>
  <c r="D611" i="14"/>
  <c r="C611" i="14" s="1"/>
  <c r="J613" i="14"/>
  <c r="AN613" i="14" s="1"/>
  <c r="AD663" i="14"/>
  <c r="AN663" i="14"/>
  <c r="J514" i="14"/>
  <c r="AN514" i="14" s="1"/>
  <c r="AO538" i="14"/>
  <c r="AS538" i="14"/>
  <c r="AW538" i="14"/>
  <c r="T582" i="14"/>
  <c r="AD582" i="14" s="1"/>
  <c r="AN623" i="14"/>
  <c r="AN631" i="14"/>
  <c r="AN639" i="14"/>
  <c r="AQ641" i="14"/>
  <c r="AG642" i="14"/>
  <c r="T642" i="14"/>
  <c r="W641" i="14"/>
  <c r="AG641" i="14" s="1"/>
  <c r="AK642" i="14"/>
  <c r="AA641" i="14"/>
  <c r="AK641" i="14" s="1"/>
  <c r="C643" i="14"/>
  <c r="D641" i="14"/>
  <c r="C641" i="14" s="1"/>
  <c r="AD647" i="14"/>
  <c r="AD655" i="14"/>
  <c r="AN667" i="14"/>
  <c r="AT669" i="14"/>
  <c r="AG671" i="14"/>
  <c r="W669" i="14"/>
  <c r="AG669" i="14" s="1"/>
  <c r="AK671" i="14"/>
  <c r="AA669" i="14"/>
  <c r="AK669" i="14" s="1"/>
  <c r="AN680" i="14"/>
  <c r="AN688" i="14"/>
  <c r="AP697" i="14"/>
  <c r="J697" i="14"/>
  <c r="AN697" i="14" s="1"/>
  <c r="L695" i="14"/>
  <c r="AP695" i="14" s="1"/>
  <c r="AT697" i="14"/>
  <c r="P695" i="14"/>
  <c r="AT695" i="14" s="1"/>
  <c r="AD697" i="14"/>
  <c r="AH697" i="14"/>
  <c r="X695" i="14"/>
  <c r="AH695" i="14" s="1"/>
  <c r="AL697" i="14"/>
  <c r="AB695" i="14"/>
  <c r="AL695" i="14" s="1"/>
  <c r="AN698" i="14"/>
  <c r="AN706" i="14"/>
  <c r="AN714" i="14"/>
  <c r="AN722" i="14"/>
  <c r="AN730" i="14"/>
  <c r="AP738" i="14"/>
  <c r="AF738" i="14"/>
  <c r="AU740" i="14"/>
  <c r="AD751" i="14"/>
  <c r="AN751" i="14"/>
  <c r="AD772" i="14"/>
  <c r="AN772" i="14"/>
  <c r="AD788" i="14"/>
  <c r="AN788" i="14"/>
  <c r="AW832" i="14"/>
  <c r="AF834" i="14"/>
  <c r="T834" i="14"/>
  <c r="AD834" i="14" s="1"/>
  <c r="V832" i="14"/>
  <c r="AF832" i="14" s="1"/>
  <c r="AP834" i="14"/>
  <c r="AJ834" i="14"/>
  <c r="Z832" i="14"/>
  <c r="AJ832" i="14" s="1"/>
  <c r="AD844" i="14"/>
  <c r="AN844" i="14"/>
  <c r="AD860" i="14"/>
  <c r="AN860" i="14"/>
  <c r="J642" i="14"/>
  <c r="AN642" i="14" s="1"/>
  <c r="AO642" i="14"/>
  <c r="K641" i="14"/>
  <c r="AS642" i="14"/>
  <c r="O641" i="14"/>
  <c r="AS641" i="14" s="1"/>
  <c r="AW642" i="14"/>
  <c r="S641" i="14"/>
  <c r="AW641" i="14" s="1"/>
  <c r="AM642" i="14"/>
  <c r="AU669" i="14"/>
  <c r="AF670" i="14"/>
  <c r="T670" i="14"/>
  <c r="AD670" i="14" s="1"/>
  <c r="V669" i="14"/>
  <c r="AF669" i="14" s="1"/>
  <c r="AJ670" i="14"/>
  <c r="Z669" i="14"/>
  <c r="AJ669" i="14" s="1"/>
  <c r="AT670" i="14"/>
  <c r="J671" i="14"/>
  <c r="AN671" i="14" s="1"/>
  <c r="AO671" i="14"/>
  <c r="K669" i="14"/>
  <c r="AS671" i="14"/>
  <c r="O669" i="14"/>
  <c r="AS669" i="14" s="1"/>
  <c r="AW671" i="14"/>
  <c r="S669" i="14"/>
  <c r="AW669" i="14" s="1"/>
  <c r="AM671" i="14"/>
  <c r="AG696" i="14"/>
  <c r="W695" i="14"/>
  <c r="AG695" i="14" s="1"/>
  <c r="AK696" i="14"/>
  <c r="AA695" i="14"/>
  <c r="AK695" i="14" s="1"/>
  <c r="C697" i="14"/>
  <c r="D695" i="14"/>
  <c r="C695" i="14" s="1"/>
  <c r="AU802" i="14"/>
  <c r="Q801" i="14"/>
  <c r="AU801" i="14" s="1"/>
  <c r="AK802" i="14"/>
  <c r="AP832" i="14"/>
  <c r="AN617" i="14"/>
  <c r="AN619" i="14"/>
  <c r="AN627" i="14"/>
  <c r="AN635" i="14"/>
  <c r="AU641" i="14"/>
  <c r="AQ642" i="14"/>
  <c r="J643" i="14"/>
  <c r="AN643" i="14" s="1"/>
  <c r="AD651" i="14"/>
  <c r="AD659" i="14"/>
  <c r="AP669" i="14"/>
  <c r="T669" i="14"/>
  <c r="AE669" i="14"/>
  <c r="AM669" i="14"/>
  <c r="AN670" i="14"/>
  <c r="AR670" i="14"/>
  <c r="N669" i="14"/>
  <c r="AR669" i="14" s="1"/>
  <c r="AV670" i="14"/>
  <c r="R669" i="14"/>
  <c r="AV669" i="14" s="1"/>
  <c r="AH670" i="14"/>
  <c r="T671" i="14"/>
  <c r="AQ671" i="14"/>
  <c r="AD672" i="14"/>
  <c r="AF695" i="14"/>
  <c r="J696" i="14"/>
  <c r="AN696" i="14" s="1"/>
  <c r="AO696" i="14"/>
  <c r="K695" i="14"/>
  <c r="AS696" i="14"/>
  <c r="O695" i="14"/>
  <c r="AS695" i="14" s="1"/>
  <c r="AW696" i="14"/>
  <c r="S695" i="14"/>
  <c r="AW695" i="14" s="1"/>
  <c r="AM696" i="14"/>
  <c r="AF697" i="14"/>
  <c r="AN702" i="14"/>
  <c r="AN710" i="14"/>
  <c r="AN718" i="14"/>
  <c r="AN726" i="14"/>
  <c r="AN734" i="14"/>
  <c r="AQ740" i="14"/>
  <c r="M738" i="14"/>
  <c r="AD759" i="14"/>
  <c r="AN759" i="14"/>
  <c r="AD780" i="14"/>
  <c r="AN780" i="14"/>
  <c r="AD796" i="14"/>
  <c r="AN796" i="14"/>
  <c r="AD836" i="14"/>
  <c r="AN836" i="14"/>
  <c r="AD852" i="14"/>
  <c r="AN852" i="14"/>
  <c r="AN637" i="14"/>
  <c r="AE641" i="14"/>
  <c r="AO643" i="14"/>
  <c r="AN646" i="14"/>
  <c r="AN650" i="14"/>
  <c r="AN654" i="14"/>
  <c r="AL739" i="14"/>
  <c r="AN747" i="14"/>
  <c r="AN755" i="14"/>
  <c r="AN763" i="14"/>
  <c r="AO768" i="14"/>
  <c r="AF770" i="14"/>
  <c r="T770" i="14"/>
  <c r="AD770" i="14" s="1"/>
  <c r="V768" i="14"/>
  <c r="AF768" i="14" s="1"/>
  <c r="AJ770" i="14"/>
  <c r="Z768" i="14"/>
  <c r="AJ768" i="14" s="1"/>
  <c r="AN776" i="14"/>
  <c r="AN784" i="14"/>
  <c r="AN792" i="14"/>
  <c r="AQ802" i="14"/>
  <c r="M801" i="14"/>
  <c r="AQ801" i="14" s="1"/>
  <c r="AK801" i="14"/>
  <c r="C803" i="14"/>
  <c r="AN808" i="14"/>
  <c r="AN816" i="14"/>
  <c r="AN824" i="14"/>
  <c r="AT832" i="14"/>
  <c r="T833" i="14"/>
  <c r="AE833" i="14"/>
  <c r="U832" i="14"/>
  <c r="AI833" i="14"/>
  <c r="Y832" i="14"/>
  <c r="AI832" i="14" s="1"/>
  <c r="AM833" i="14"/>
  <c r="AC832" i="14"/>
  <c r="AM832" i="14" s="1"/>
  <c r="AS833" i="14"/>
  <c r="AN834" i="14"/>
  <c r="AR834" i="14"/>
  <c r="N832" i="14"/>
  <c r="AR832" i="14" s="1"/>
  <c r="AV834" i="14"/>
  <c r="R832" i="14"/>
  <c r="AV832" i="14" s="1"/>
  <c r="AH834" i="14"/>
  <c r="AN840" i="14"/>
  <c r="AN848" i="14"/>
  <c r="AN856" i="14"/>
  <c r="AD896" i="14"/>
  <c r="AN896" i="14"/>
  <c r="AV738" i="14"/>
  <c r="AJ738" i="14"/>
  <c r="AF739" i="14"/>
  <c r="J740" i="14"/>
  <c r="AT768" i="14"/>
  <c r="T769" i="14"/>
  <c r="AE769" i="14"/>
  <c r="U768" i="14"/>
  <c r="AI769" i="14"/>
  <c r="Y768" i="14"/>
  <c r="AI768" i="14" s="1"/>
  <c r="AM769" i="14"/>
  <c r="AC768" i="14"/>
  <c r="AM768" i="14" s="1"/>
  <c r="AS769" i="14"/>
  <c r="AN770" i="14"/>
  <c r="AR770" i="14"/>
  <c r="N768" i="14"/>
  <c r="AR768" i="14" s="1"/>
  <c r="AV770" i="14"/>
  <c r="R768" i="14"/>
  <c r="AV768" i="14" s="1"/>
  <c r="AH770" i="14"/>
  <c r="C802" i="14"/>
  <c r="E801" i="14"/>
  <c r="C801" i="14" s="1"/>
  <c r="AF803" i="14"/>
  <c r="T803" i="14"/>
  <c r="AD803" i="14" s="1"/>
  <c r="V801" i="14"/>
  <c r="AF801" i="14" s="1"/>
  <c r="AJ803" i="14"/>
  <c r="Z801" i="14"/>
  <c r="AD804" i="14"/>
  <c r="AQ833" i="14"/>
  <c r="M832" i="14"/>
  <c r="AQ832" i="14" s="1"/>
  <c r="AU833" i="14"/>
  <c r="Q832" i="14"/>
  <c r="AU832" i="14" s="1"/>
  <c r="AG833" i="14"/>
  <c r="AW833" i="14"/>
  <c r="AG874" i="14"/>
  <c r="W872" i="14"/>
  <c r="AG872" i="14" s="1"/>
  <c r="AQ874" i="14"/>
  <c r="AD888" i="14"/>
  <c r="AN888" i="14"/>
  <c r="AE932" i="14"/>
  <c r="AI932" i="14"/>
  <c r="AP962" i="14"/>
  <c r="J962" i="14"/>
  <c r="AN962" i="14" s="1"/>
  <c r="L960" i="14"/>
  <c r="AP960" i="14" s="1"/>
  <c r="AF962" i="14"/>
  <c r="AT962" i="14"/>
  <c r="P960" i="14"/>
  <c r="AT960" i="14" s="1"/>
  <c r="AJ962" i="14"/>
  <c r="AH962" i="14"/>
  <c r="X960" i="14"/>
  <c r="AH960" i="14" s="1"/>
  <c r="AL962" i="14"/>
  <c r="AB960" i="14"/>
  <c r="AL960" i="14" s="1"/>
  <c r="C739" i="14"/>
  <c r="T740" i="14"/>
  <c r="AD740" i="14" s="1"/>
  <c r="C768" i="14"/>
  <c r="AQ769" i="14"/>
  <c r="M768" i="14"/>
  <c r="AQ768" i="14" s="1"/>
  <c r="AU769" i="14"/>
  <c r="Q768" i="14"/>
  <c r="AU768" i="14" s="1"/>
  <c r="AG769" i="14"/>
  <c r="AW769" i="14"/>
  <c r="AL770" i="14"/>
  <c r="AP801" i="14"/>
  <c r="AS801" i="14"/>
  <c r="T802" i="14"/>
  <c r="AE802" i="14"/>
  <c r="U801" i="14"/>
  <c r="AI802" i="14"/>
  <c r="Y801" i="14"/>
  <c r="AI801" i="14" s="1"/>
  <c r="AM802" i="14"/>
  <c r="AC801" i="14"/>
  <c r="AM801" i="14" s="1"/>
  <c r="AS802" i="14"/>
  <c r="AR803" i="14"/>
  <c r="N801" i="14"/>
  <c r="AR801" i="14" s="1"/>
  <c r="AV803" i="14"/>
  <c r="R801" i="14"/>
  <c r="AV801" i="14" s="1"/>
  <c r="AH803" i="14"/>
  <c r="AN812" i="14"/>
  <c r="AN820" i="14"/>
  <c r="AN828" i="14"/>
  <c r="AH832" i="14"/>
  <c r="C833" i="14"/>
  <c r="E832" i="14"/>
  <c r="C832" i="14" s="1"/>
  <c r="AG832" i="14"/>
  <c r="AK833" i="14"/>
  <c r="C834" i="14"/>
  <c r="AD880" i="14"/>
  <c r="AN880" i="14"/>
  <c r="AQ906" i="14"/>
  <c r="M904" i="14"/>
  <c r="AQ904" i="14" s="1"/>
  <c r="AU906" i="14"/>
  <c r="Q904" i="14"/>
  <c r="AU904" i="14" s="1"/>
  <c r="AK906" i="14"/>
  <c r="AG906" i="14"/>
  <c r="AD945" i="14"/>
  <c r="AN945" i="14"/>
  <c r="J769" i="14"/>
  <c r="AN769" i="14" s="1"/>
  <c r="J804" i="14"/>
  <c r="AN804" i="14" s="1"/>
  <c r="AT804" i="14"/>
  <c r="J833" i="14"/>
  <c r="AN833" i="14" s="1"/>
  <c r="AH833" i="14"/>
  <c r="AL833" i="14"/>
  <c r="AP833" i="14"/>
  <c r="AT833" i="14"/>
  <c r="AE834" i="14"/>
  <c r="AI834" i="14"/>
  <c r="AM834" i="14"/>
  <c r="AQ834" i="14"/>
  <c r="AN863" i="14"/>
  <c r="AN865" i="14"/>
  <c r="T872" i="14"/>
  <c r="AE872" i="14"/>
  <c r="AT872" i="14"/>
  <c r="J874" i="14"/>
  <c r="AN874" i="14" s="1"/>
  <c r="AO874" i="14"/>
  <c r="AM874" i="14"/>
  <c r="AN900" i="14"/>
  <c r="AP905" i="14"/>
  <c r="J905" i="14"/>
  <c r="AN905" i="14" s="1"/>
  <c r="L904" i="14"/>
  <c r="AP904" i="14" s="1"/>
  <c r="AT905" i="14"/>
  <c r="P904" i="14"/>
  <c r="AT904" i="14" s="1"/>
  <c r="AD905" i="14"/>
  <c r="AH905" i="14"/>
  <c r="X904" i="14"/>
  <c r="AH904" i="14" s="1"/>
  <c r="AL905" i="14"/>
  <c r="AB904" i="14"/>
  <c r="AL904" i="14" s="1"/>
  <c r="C906" i="14"/>
  <c r="E904" i="14"/>
  <c r="AF932" i="14"/>
  <c r="T932" i="14"/>
  <c r="AN982" i="14"/>
  <c r="O872" i="14"/>
  <c r="AS872" i="14" s="1"/>
  <c r="AI872" i="14"/>
  <c r="AF873" i="14"/>
  <c r="T873" i="14"/>
  <c r="AD873" i="14" s="1"/>
  <c r="V872" i="14"/>
  <c r="AF872" i="14" s="1"/>
  <c r="AJ873" i="14"/>
  <c r="Z872" i="14"/>
  <c r="AJ872" i="14" s="1"/>
  <c r="T874" i="14"/>
  <c r="AD875" i="14"/>
  <c r="AW904" i="14"/>
  <c r="C905" i="14"/>
  <c r="D904" i="14"/>
  <c r="J906" i="14"/>
  <c r="AN921" i="14"/>
  <c r="AN929" i="14"/>
  <c r="AH932" i="14"/>
  <c r="AD953" i="14"/>
  <c r="AN953" i="14"/>
  <c r="AD966" i="14"/>
  <c r="AN966" i="14"/>
  <c r="P802" i="14"/>
  <c r="AM872" i="14"/>
  <c r="AN873" i="14"/>
  <c r="AR873" i="14"/>
  <c r="N872" i="14"/>
  <c r="AR872" i="14" s="1"/>
  <c r="AV873" i="14"/>
  <c r="R872" i="14"/>
  <c r="AV872" i="14" s="1"/>
  <c r="AL872" i="14"/>
  <c r="AL873" i="14"/>
  <c r="AE874" i="14"/>
  <c r="AV904" i="14"/>
  <c r="AF904" i="14"/>
  <c r="AJ904" i="14"/>
  <c r="AF905" i="14"/>
  <c r="AV905" i="14"/>
  <c r="T906" i="14"/>
  <c r="AD906" i="14" s="1"/>
  <c r="AE906" i="14"/>
  <c r="U904" i="14"/>
  <c r="AI906" i="14"/>
  <c r="Y904" i="14"/>
  <c r="AI904" i="14" s="1"/>
  <c r="AM906" i="14"/>
  <c r="AC904" i="14"/>
  <c r="AM904" i="14" s="1"/>
  <c r="AS906" i="14"/>
  <c r="AN910" i="14"/>
  <c r="AN918" i="14"/>
  <c r="AN926" i="14"/>
  <c r="AL932" i="14"/>
  <c r="M932" i="14"/>
  <c r="AQ934" i="14"/>
  <c r="AK932" i="14"/>
  <c r="AU932" i="14"/>
  <c r="AF960" i="14"/>
  <c r="C873" i="14"/>
  <c r="AA873" i="14"/>
  <c r="AU873" i="14" s="1"/>
  <c r="K932" i="14"/>
  <c r="O932" i="14"/>
  <c r="AS932" i="14" s="1"/>
  <c r="S932" i="14"/>
  <c r="AW932" i="14" s="1"/>
  <c r="J933" i="14"/>
  <c r="AN933" i="14" s="1"/>
  <c r="AD935" i="14"/>
  <c r="AN941" i="14"/>
  <c r="AN949" i="14"/>
  <c r="AN957" i="14"/>
  <c r="AG961" i="14"/>
  <c r="W960" i="14"/>
  <c r="AG960" i="14" s="1"/>
  <c r="AK961" i="14"/>
  <c r="AA960" i="14"/>
  <c r="AK960" i="14" s="1"/>
  <c r="C962" i="14"/>
  <c r="D960" i="14"/>
  <c r="C960" i="14" s="1"/>
  <c r="AS980" i="14"/>
  <c r="C981" i="14"/>
  <c r="D980" i="14"/>
  <c r="C980" i="14" s="1"/>
  <c r="AP932" i="14"/>
  <c r="AT932" i="14"/>
  <c r="J934" i="14"/>
  <c r="AN934" i="14" s="1"/>
  <c r="AI934" i="14"/>
  <c r="J961" i="14"/>
  <c r="AN961" i="14" s="1"/>
  <c r="AO961" i="14"/>
  <c r="K960" i="14"/>
  <c r="AS961" i="14"/>
  <c r="O960" i="14"/>
  <c r="AS960" i="14" s="1"/>
  <c r="AW961" i="14"/>
  <c r="S960" i="14"/>
  <c r="AW960" i="14" s="1"/>
  <c r="AM961" i="14"/>
  <c r="AD1013" i="14"/>
  <c r="AN1013" i="14"/>
  <c r="AD934" i="14"/>
  <c r="AV960" i="14"/>
  <c r="T960" i="14"/>
  <c r="AE960" i="14"/>
  <c r="AM960" i="14"/>
  <c r="AQ961" i="14"/>
  <c r="T961" i="14"/>
  <c r="AN968" i="14"/>
  <c r="AD969" i="14"/>
  <c r="AN971" i="14"/>
  <c r="AN976" i="14"/>
  <c r="AD977" i="14"/>
  <c r="AJ980" i="14"/>
  <c r="T982" i="14"/>
  <c r="AD982" i="14" s="1"/>
  <c r="AE982" i="14"/>
  <c r="U980" i="14"/>
  <c r="AO980" i="14" s="1"/>
  <c r="AI982" i="14"/>
  <c r="Y980" i="14"/>
  <c r="AI980" i="14" s="1"/>
  <c r="AM982" i="14"/>
  <c r="AC980" i="14"/>
  <c r="AM980" i="14" s="1"/>
  <c r="AN990" i="14"/>
  <c r="AN998" i="14"/>
  <c r="AN1006" i="14"/>
  <c r="AV1016" i="14"/>
  <c r="AP1018" i="14"/>
  <c r="L1016" i="14"/>
  <c r="AP1016" i="14" s="1"/>
  <c r="AT1018" i="14"/>
  <c r="P1016" i="14"/>
  <c r="AT1016" i="14" s="1"/>
  <c r="AH1018" i="14"/>
  <c r="X1016" i="14"/>
  <c r="AH1016" i="14" s="1"/>
  <c r="AL1018" i="14"/>
  <c r="AB1016" i="14"/>
  <c r="AL1016" i="14" s="1"/>
  <c r="AN1023" i="14"/>
  <c r="AN1031" i="14"/>
  <c r="AN1039" i="14"/>
  <c r="AW980" i="14"/>
  <c r="AQ982" i="14"/>
  <c r="M980" i="14"/>
  <c r="AQ980" i="14" s="1"/>
  <c r="AU982" i="14"/>
  <c r="Q980" i="14"/>
  <c r="AU980" i="14" s="1"/>
  <c r="AG982" i="14"/>
  <c r="T1016" i="14"/>
  <c r="AG1017" i="14"/>
  <c r="W1016" i="14"/>
  <c r="AG1016" i="14" s="1"/>
  <c r="AK1017" i="14"/>
  <c r="AA1016" i="14"/>
  <c r="AK1016" i="14" s="1"/>
  <c r="C1018" i="14"/>
  <c r="D1016" i="14"/>
  <c r="C1016" i="14" s="1"/>
  <c r="AN967" i="14"/>
  <c r="AD973" i="14"/>
  <c r="AN975" i="14"/>
  <c r="AP981" i="14"/>
  <c r="L980" i="14"/>
  <c r="AP980" i="14" s="1"/>
  <c r="AT981" i="14"/>
  <c r="P980" i="14"/>
  <c r="AT980" i="14" s="1"/>
  <c r="AH981" i="14"/>
  <c r="X980" i="14"/>
  <c r="AH980" i="14" s="1"/>
  <c r="AL981" i="14"/>
  <c r="AB980" i="14"/>
  <c r="AL980" i="14" s="1"/>
  <c r="AK982" i="14"/>
  <c r="AN986" i="14"/>
  <c r="AN994" i="14"/>
  <c r="AN1002" i="14"/>
  <c r="AN1010" i="14"/>
  <c r="AF1016" i="14"/>
  <c r="J1017" i="14"/>
  <c r="AN1017" i="14" s="1"/>
  <c r="AO1017" i="14"/>
  <c r="K1016" i="14"/>
  <c r="AE1016" i="14" s="1"/>
  <c r="AS1017" i="14"/>
  <c r="O1016" i="14"/>
  <c r="AS1016" i="14" s="1"/>
  <c r="AW1017" i="14"/>
  <c r="S1016" i="14"/>
  <c r="AW1016" i="14" s="1"/>
  <c r="AM1017" i="14"/>
  <c r="AF1018" i="14"/>
  <c r="AN1019" i="14"/>
  <c r="AN1027" i="14"/>
  <c r="AN1035" i="14"/>
  <c r="AN1043" i="14"/>
  <c r="AN1051" i="14"/>
  <c r="AG981" i="14"/>
  <c r="AK981" i="14"/>
  <c r="AO981" i="14"/>
  <c r="AS981" i="14"/>
  <c r="AW981" i="14"/>
  <c r="AP982" i="14"/>
  <c r="AT982" i="14"/>
  <c r="AF1017" i="14"/>
  <c r="AJ1017" i="14"/>
  <c r="AR1017" i="14"/>
  <c r="AV1017" i="14"/>
  <c r="AO1018" i="14"/>
  <c r="AS1018" i="14"/>
  <c r="AW1018" i="14"/>
  <c r="J981" i="14"/>
  <c r="AN981" i="14" s="1"/>
  <c r="J1018" i="14"/>
  <c r="AN1018" i="14" s="1"/>
  <c r="AM1016" i="14" l="1"/>
  <c r="AQ932" i="14"/>
  <c r="AG932" i="14"/>
  <c r="AS904" i="14"/>
  <c r="AE801" i="14"/>
  <c r="T801" i="14"/>
  <c r="AF980" i="14"/>
  <c r="AQ1016" i="14"/>
  <c r="AI960" i="14"/>
  <c r="AO960" i="14"/>
  <c r="J960" i="14"/>
  <c r="AN960" i="14" s="1"/>
  <c r="AU960" i="14"/>
  <c r="T904" i="14"/>
  <c r="AE904" i="14"/>
  <c r="AG904" i="14"/>
  <c r="C904" i="14"/>
  <c r="AD874" i="14"/>
  <c r="AP872" i="14"/>
  <c r="AK832" i="14"/>
  <c r="AK904" i="14"/>
  <c r="AH801" i="14"/>
  <c r="AE768" i="14"/>
  <c r="T768" i="14"/>
  <c r="AN740" i="14"/>
  <c r="AE832" i="14"/>
  <c r="T832" i="14"/>
  <c r="J768" i="14"/>
  <c r="AN768" i="14" s="1"/>
  <c r="AQ738" i="14"/>
  <c r="AG738" i="14"/>
  <c r="AI641" i="14"/>
  <c r="AF641" i="14"/>
  <c r="AS832" i="14"/>
  <c r="J738" i="14"/>
  <c r="T537" i="14"/>
  <c r="AE537" i="14"/>
  <c r="AG537" i="14"/>
  <c r="AH768" i="14"/>
  <c r="AJ581" i="14"/>
  <c r="AW537" i="14"/>
  <c r="AG768" i="14"/>
  <c r="AQ669" i="14"/>
  <c r="J611" i="14"/>
  <c r="AQ581" i="14"/>
  <c r="AI581" i="14"/>
  <c r="T430" i="14"/>
  <c r="AE430" i="14"/>
  <c r="AJ430" i="14"/>
  <c r="AT377" i="14"/>
  <c r="AO317" i="14"/>
  <c r="J317" i="14"/>
  <c r="AI287" i="14"/>
  <c r="AF611" i="14"/>
  <c r="AW468" i="14"/>
  <c r="AL468" i="14"/>
  <c r="AS377" i="14"/>
  <c r="AP377" i="14"/>
  <c r="AI695" i="14"/>
  <c r="AJ641" i="14"/>
  <c r="J537" i="14"/>
  <c r="AN537" i="14" s="1"/>
  <c r="AN395" i="14"/>
  <c r="AD345" i="14"/>
  <c r="AQ317" i="14"/>
  <c r="AU287" i="14"/>
  <c r="L10" i="14"/>
  <c r="AP10" i="14" s="1"/>
  <c r="AP11" i="14"/>
  <c r="T120" i="14"/>
  <c r="AK75" i="14"/>
  <c r="X10" i="14"/>
  <c r="AH10" i="14" s="1"/>
  <c r="AH11" i="14"/>
  <c r="AS344" i="14"/>
  <c r="AN195" i="14"/>
  <c r="AN16" i="14"/>
  <c r="J430" i="14"/>
  <c r="AN430" i="14" s="1"/>
  <c r="T317" i="14"/>
  <c r="AD317" i="14" s="1"/>
  <c r="AN260" i="14"/>
  <c r="AJ227" i="14"/>
  <c r="T194" i="14"/>
  <c r="AO87" i="14"/>
  <c r="J87" i="14"/>
  <c r="AJ75" i="14"/>
  <c r="AG21" i="14"/>
  <c r="AQ21" i="14"/>
  <c r="AU14" i="14"/>
  <c r="AK14" i="14"/>
  <c r="C12" i="14"/>
  <c r="AS11" i="14"/>
  <c r="O10" i="14"/>
  <c r="AS10" i="14" s="1"/>
  <c r="AF10" i="14"/>
  <c r="AD1017" i="14"/>
  <c r="AL259" i="14"/>
  <c r="AQ227" i="14"/>
  <c r="AN77" i="14"/>
  <c r="T12" i="14"/>
  <c r="AV21" i="14"/>
  <c r="AP14" i="14"/>
  <c r="AD15" i="14"/>
  <c r="AK980" i="14"/>
  <c r="AJ1016" i="14"/>
  <c r="AK873" i="14"/>
  <c r="AA872" i="14"/>
  <c r="T980" i="14"/>
  <c r="AE980" i="14"/>
  <c r="AT802" i="14"/>
  <c r="P801" i="14"/>
  <c r="AT801" i="14" s="1"/>
  <c r="AQ872" i="14"/>
  <c r="AO801" i="14"/>
  <c r="J980" i="14"/>
  <c r="AN980" i="14" s="1"/>
  <c r="AD1018" i="14"/>
  <c r="AD961" i="14"/>
  <c r="AG980" i="14"/>
  <c r="AJ960" i="14"/>
  <c r="AO932" i="14"/>
  <c r="J932" i="14"/>
  <c r="AN932" i="14" s="1"/>
  <c r="AQ960" i="14"/>
  <c r="AI1016" i="14"/>
  <c r="J802" i="14"/>
  <c r="AN802" i="14" s="1"/>
  <c r="AD933" i="14"/>
  <c r="AN803" i="14"/>
  <c r="AL801" i="14"/>
  <c r="AD962" i="14"/>
  <c r="AM932" i="14"/>
  <c r="AO904" i="14"/>
  <c r="AW801" i="14"/>
  <c r="AG801" i="14"/>
  <c r="AW768" i="14"/>
  <c r="AL768" i="14"/>
  <c r="AH872" i="14"/>
  <c r="T695" i="14"/>
  <c r="AD671" i="14"/>
  <c r="AM695" i="14"/>
  <c r="J669" i="14"/>
  <c r="AN669" i="14" s="1"/>
  <c r="AO669" i="14"/>
  <c r="AO641" i="14"/>
  <c r="J641" i="14"/>
  <c r="AO832" i="14"/>
  <c r="AJ695" i="14"/>
  <c r="AI669" i="14"/>
  <c r="AM641" i="14"/>
  <c r="AN582" i="14"/>
  <c r="AJ537" i="14"/>
  <c r="J513" i="14"/>
  <c r="AN539" i="14"/>
  <c r="AD643" i="14"/>
  <c r="AF581" i="14"/>
  <c r="AD318" i="14"/>
  <c r="AN470" i="14"/>
  <c r="AD469" i="14"/>
  <c r="AK393" i="14"/>
  <c r="AE377" i="14"/>
  <c r="T377" i="14"/>
  <c r="AV611" i="14"/>
  <c r="AS468" i="14"/>
  <c r="AP468" i="14"/>
  <c r="AW430" i="14"/>
  <c r="AG393" i="14"/>
  <c r="AO377" i="14"/>
  <c r="AJ317" i="14"/>
  <c r="AU695" i="14"/>
  <c r="AV641" i="14"/>
  <c r="AF317" i="14"/>
  <c r="AD121" i="14"/>
  <c r="AS393" i="14"/>
  <c r="AM227" i="14"/>
  <c r="J162" i="14"/>
  <c r="AO120" i="14"/>
  <c r="J120" i="14"/>
  <c r="AN120" i="14" s="1"/>
  <c r="AW44" i="14"/>
  <c r="AM44" i="14"/>
  <c r="J344" i="14"/>
  <c r="AD613" i="14"/>
  <c r="AE513" i="14"/>
  <c r="T513" i="14"/>
  <c r="AD513" i="14" s="1"/>
  <c r="AN288" i="14"/>
  <c r="AN228" i="14"/>
  <c r="AU194" i="14"/>
  <c r="T162" i="14"/>
  <c r="AD162" i="14" s="1"/>
  <c r="AE162" i="14"/>
  <c r="AG162" i="14"/>
  <c r="T87" i="14"/>
  <c r="AD87" i="14" s="1"/>
  <c r="P11" i="14"/>
  <c r="AD261" i="14"/>
  <c r="AF227" i="14"/>
  <c r="AS162" i="14"/>
  <c r="AM317" i="14"/>
  <c r="AV317" i="14"/>
  <c r="AT259" i="14"/>
  <c r="AV194" i="14"/>
  <c r="AW162" i="14"/>
  <c r="AU120" i="14"/>
  <c r="T75" i="14"/>
  <c r="AE75" i="14"/>
  <c r="AF75" i="14"/>
  <c r="AW21" i="14"/>
  <c r="AM21" i="14"/>
  <c r="AM14" i="14"/>
  <c r="AW14" i="14"/>
  <c r="AQ14" i="14"/>
  <c r="AG14" i="14"/>
  <c r="AA11" i="14"/>
  <c r="AO11" i="14"/>
  <c r="K10" i="14"/>
  <c r="AI120" i="14"/>
  <c r="C75" i="14"/>
  <c r="AN22" i="14"/>
  <c r="AF11" i="14"/>
  <c r="AR12" i="14"/>
  <c r="AL14" i="14"/>
  <c r="AO1016" i="14"/>
  <c r="J1016" i="14"/>
  <c r="AN1016" i="14" s="1"/>
  <c r="AD960" i="14"/>
  <c r="AU1016" i="14"/>
  <c r="J904" i="14"/>
  <c r="AN904" i="14" s="1"/>
  <c r="AD769" i="14"/>
  <c r="AD833" i="14"/>
  <c r="AS768" i="14"/>
  <c r="AP768" i="14"/>
  <c r="AO695" i="14"/>
  <c r="J695" i="14"/>
  <c r="AN695" i="14" s="1"/>
  <c r="AD669" i="14"/>
  <c r="AE695" i="14"/>
  <c r="AL669" i="14"/>
  <c r="J832" i="14"/>
  <c r="AN832" i="14" s="1"/>
  <c r="AV695" i="14"/>
  <c r="T641" i="14"/>
  <c r="AD641" i="14" s="1"/>
  <c r="AK611" i="14"/>
  <c r="T581" i="14"/>
  <c r="AN432" i="14"/>
  <c r="J377" i="14"/>
  <c r="AN377" i="14" s="1"/>
  <c r="AT287" i="14"/>
  <c r="T287" i="14"/>
  <c r="AN515" i="14"/>
  <c r="AH468" i="14"/>
  <c r="AE344" i="14"/>
  <c r="T344" i="14"/>
  <c r="AD344" i="14" s="1"/>
  <c r="AT513" i="14"/>
  <c r="AD289" i="14"/>
  <c r="AF87" i="14"/>
  <c r="AO44" i="14"/>
  <c r="AE44" i="14"/>
  <c r="J44" i="14"/>
  <c r="AL344" i="14"/>
  <c r="AM287" i="14"/>
  <c r="AQ194" i="14"/>
  <c r="AV87" i="14"/>
  <c r="J75" i="14"/>
  <c r="AN75" i="14" s="1"/>
  <c r="AP259" i="14"/>
  <c r="AO194" i="14"/>
  <c r="J194" i="14"/>
  <c r="AN194" i="14" s="1"/>
  <c r="AM120" i="14"/>
  <c r="AK430" i="14"/>
  <c r="AI317" i="14"/>
  <c r="AI194" i="14"/>
  <c r="AN164" i="14"/>
  <c r="AQ120" i="14"/>
  <c r="AN88" i="14"/>
  <c r="AV75" i="14"/>
  <c r="AS21" i="14"/>
  <c r="AI21" i="14"/>
  <c r="AI14" i="14"/>
  <c r="AS14" i="14"/>
  <c r="AG11" i="14"/>
  <c r="W10" i="14"/>
  <c r="AG10" i="14" s="1"/>
  <c r="AR10" i="14"/>
  <c r="J872" i="14"/>
  <c r="AN872" i="14" s="1"/>
  <c r="T21" i="14"/>
  <c r="AH14" i="14"/>
  <c r="AJ12" i="14"/>
  <c r="AI11" i="14"/>
  <c r="J14" i="14"/>
  <c r="AD981" i="14"/>
  <c r="AV980" i="14"/>
  <c r="AN906" i="14"/>
  <c r="AJ802" i="14"/>
  <c r="AQ695" i="14"/>
  <c r="AL832" i="14"/>
  <c r="AD642" i="14"/>
  <c r="AO581" i="14"/>
  <c r="J581" i="14"/>
  <c r="AN581" i="14" s="1"/>
  <c r="AP513" i="14"/>
  <c r="AK768" i="14"/>
  <c r="AS537" i="14"/>
  <c r="AM581" i="14"/>
  <c r="AE468" i="14"/>
  <c r="T468" i="14"/>
  <c r="AD468" i="14" s="1"/>
  <c r="J393" i="14"/>
  <c r="AN393" i="14" s="1"/>
  <c r="AD378" i="14"/>
  <c r="J287" i="14"/>
  <c r="AN287" i="14" s="1"/>
  <c r="AO287" i="14"/>
  <c r="J468" i="14"/>
  <c r="T393" i="14"/>
  <c r="AE393" i="14"/>
  <c r="AL377" i="14"/>
  <c r="AO537" i="14"/>
  <c r="AS430" i="14"/>
  <c r="AW393" i="14"/>
  <c r="AE259" i="14"/>
  <c r="T259" i="14"/>
  <c r="AD259" i="14" s="1"/>
  <c r="T11" i="14"/>
  <c r="AE11" i="14"/>
  <c r="U10" i="14"/>
  <c r="T611" i="14"/>
  <c r="AD611" i="14" s="1"/>
  <c r="AE611" i="14"/>
  <c r="AD514" i="14"/>
  <c r="AQ287" i="14"/>
  <c r="AO227" i="14"/>
  <c r="J227" i="14"/>
  <c r="AN227" i="14" s="1"/>
  <c r="AB10" i="14"/>
  <c r="AL10" i="14" s="1"/>
  <c r="AL11" i="14"/>
  <c r="D10" i="14"/>
  <c r="C10" i="14" s="1"/>
  <c r="C11" i="14"/>
  <c r="AO430" i="14"/>
  <c r="AE317" i="14"/>
  <c r="AO259" i="14"/>
  <c r="J259" i="14"/>
  <c r="AE194" i="14"/>
  <c r="C162" i="14"/>
  <c r="AF120" i="14"/>
  <c r="AG75" i="14"/>
  <c r="AK21" i="14"/>
  <c r="AU21" i="14"/>
  <c r="AO21" i="14"/>
  <c r="AE21" i="14"/>
  <c r="J21" i="14"/>
  <c r="AN21" i="14" s="1"/>
  <c r="AE14" i="14"/>
  <c r="T14" i="14"/>
  <c r="AD14" i="14" s="1"/>
  <c r="AO14" i="14"/>
  <c r="AW11" i="14"/>
  <c r="S10" i="14"/>
  <c r="AW10" i="14" s="1"/>
  <c r="AD229" i="14"/>
  <c r="AD696" i="14"/>
  <c r="AD394" i="14"/>
  <c r="AW344" i="14"/>
  <c r="AD163" i="14"/>
  <c r="AT14" i="14"/>
  <c r="AV11" i="14"/>
  <c r="AJ21" i="14"/>
  <c r="J12" i="14"/>
  <c r="AN12" i="14" s="1"/>
  <c r="AF12" i="14"/>
  <c r="AF21" i="14"/>
  <c r="AI10" i="14"/>
  <c r="T10" i="14" l="1"/>
  <c r="AE10" i="14"/>
  <c r="AN14" i="14"/>
  <c r="AD21" i="14"/>
  <c r="P10" i="14"/>
  <c r="AT11" i="14"/>
  <c r="AJ11" i="14"/>
  <c r="AN162" i="14"/>
  <c r="AD695" i="14"/>
  <c r="AD980" i="14"/>
  <c r="AD430" i="14"/>
  <c r="AN738" i="14"/>
  <c r="AD738" i="14"/>
  <c r="AN44" i="14"/>
  <c r="AD44" i="14"/>
  <c r="AV10" i="14"/>
  <c r="AK11" i="14"/>
  <c r="AA10" i="14"/>
  <c r="AU11" i="14"/>
  <c r="AD1016" i="14"/>
  <c r="AN87" i="14"/>
  <c r="AD227" i="14"/>
  <c r="AJ801" i="14"/>
  <c r="AN259" i="14"/>
  <c r="AD393" i="14"/>
  <c r="J11" i="14"/>
  <c r="AN11" i="14" s="1"/>
  <c r="AD75" i="14"/>
  <c r="AD377" i="14"/>
  <c r="AN641" i="14"/>
  <c r="AD802" i="14"/>
  <c r="AK872" i="14"/>
  <c r="AU872" i="14"/>
  <c r="AD120" i="14"/>
  <c r="AD768" i="14"/>
  <c r="AD932" i="14"/>
  <c r="AN468" i="14"/>
  <c r="AD872" i="14"/>
  <c r="AD287" i="14"/>
  <c r="AD581" i="14"/>
  <c r="AQ10" i="14"/>
  <c r="J10" i="14"/>
  <c r="AN10" i="14" s="1"/>
  <c r="AO10" i="14"/>
  <c r="AN344" i="14"/>
  <c r="AN513" i="14"/>
  <c r="AM10" i="14"/>
  <c r="AD12" i="14"/>
  <c r="AD194" i="14"/>
  <c r="AN317" i="14"/>
  <c r="AN611" i="14"/>
  <c r="AD537" i="14"/>
  <c r="AD832" i="14"/>
  <c r="J801" i="14"/>
  <c r="AN801" i="14" s="1"/>
  <c r="AD904" i="14"/>
  <c r="AK10" i="14" l="1"/>
  <c r="AU10" i="14"/>
  <c r="AD801" i="14"/>
  <c r="AD11" i="14"/>
  <c r="AT10" i="14"/>
  <c r="AJ10" i="14"/>
  <c r="AD10" i="14"/>
  <c r="AA1053" i="13" l="1"/>
  <c r="Z1053" i="13"/>
  <c r="Y1053" i="13"/>
  <c r="X1053" i="13"/>
  <c r="V1053" i="13"/>
  <c r="U1053" i="13"/>
  <c r="T1053" i="13"/>
  <c r="S1053" i="13"/>
  <c r="M1053" i="13"/>
  <c r="R1053" i="13" s="1"/>
  <c r="H1053" i="13"/>
  <c r="W1053" i="13" s="1"/>
  <c r="C1053" i="13"/>
  <c r="AA1051" i="13"/>
  <c r="Z1051" i="13"/>
  <c r="Y1051" i="13"/>
  <c r="X1051" i="13"/>
  <c r="V1051" i="13"/>
  <c r="U1051" i="13"/>
  <c r="T1051" i="13"/>
  <c r="S1051" i="13"/>
  <c r="M1051" i="13"/>
  <c r="R1051" i="13" s="1"/>
  <c r="H1051" i="13"/>
  <c r="W1051" i="13" s="1"/>
  <c r="C1051" i="13"/>
  <c r="AA1050" i="13"/>
  <c r="Z1050" i="13"/>
  <c r="Y1050" i="13"/>
  <c r="X1050" i="13"/>
  <c r="V1050" i="13"/>
  <c r="U1050" i="13"/>
  <c r="T1050" i="13"/>
  <c r="S1050" i="13"/>
  <c r="R1050" i="13"/>
  <c r="M1050" i="13"/>
  <c r="H1050" i="13"/>
  <c r="W1050" i="13" s="1"/>
  <c r="C1050" i="13"/>
  <c r="AA1049" i="13"/>
  <c r="Z1049" i="13"/>
  <c r="Y1049" i="13"/>
  <c r="X1049" i="13"/>
  <c r="W1049" i="13"/>
  <c r="V1049" i="13"/>
  <c r="U1049" i="13"/>
  <c r="T1049" i="13"/>
  <c r="S1049" i="13"/>
  <c r="M1049" i="13"/>
  <c r="R1049" i="13" s="1"/>
  <c r="H1049" i="13"/>
  <c r="C1049" i="13"/>
  <c r="AA1048" i="13"/>
  <c r="Z1048" i="13"/>
  <c r="Y1048" i="13"/>
  <c r="X1048" i="13"/>
  <c r="V1048" i="13"/>
  <c r="U1048" i="13"/>
  <c r="T1048" i="13"/>
  <c r="S1048" i="13"/>
  <c r="M1048" i="13"/>
  <c r="H1048" i="13"/>
  <c r="W1048" i="13" s="1"/>
  <c r="C1048" i="13"/>
  <c r="AA1047" i="13"/>
  <c r="Z1047" i="13"/>
  <c r="Y1047" i="13"/>
  <c r="X1047" i="13"/>
  <c r="V1047" i="13"/>
  <c r="U1047" i="13"/>
  <c r="T1047" i="13"/>
  <c r="S1047" i="13"/>
  <c r="M1047" i="13"/>
  <c r="W1047" i="13" s="1"/>
  <c r="H1047" i="13"/>
  <c r="C1047" i="13"/>
  <c r="AA1046" i="13"/>
  <c r="Z1046" i="13"/>
  <c r="Y1046" i="13"/>
  <c r="X1046" i="13"/>
  <c r="V1046" i="13"/>
  <c r="U1046" i="13"/>
  <c r="T1046" i="13"/>
  <c r="S1046" i="13"/>
  <c r="R1046" i="13"/>
  <c r="M1046" i="13"/>
  <c r="H1046" i="13"/>
  <c r="W1046" i="13" s="1"/>
  <c r="C1046" i="13"/>
  <c r="AA1045" i="13"/>
  <c r="Z1045" i="13"/>
  <c r="Y1045" i="13"/>
  <c r="X1045" i="13"/>
  <c r="W1045" i="13"/>
  <c r="V1045" i="13"/>
  <c r="U1045" i="13"/>
  <c r="T1045" i="13"/>
  <c r="S1045" i="13"/>
  <c r="M1045" i="13"/>
  <c r="R1045" i="13" s="1"/>
  <c r="H1045" i="13"/>
  <c r="C1045" i="13"/>
  <c r="AA1044" i="13"/>
  <c r="Z1044" i="13"/>
  <c r="Y1044" i="13"/>
  <c r="X1044" i="13"/>
  <c r="V1044" i="13"/>
  <c r="U1044" i="13"/>
  <c r="T1044" i="13"/>
  <c r="S1044" i="13"/>
  <c r="M1044" i="13"/>
  <c r="H1044" i="13"/>
  <c r="W1044" i="13" s="1"/>
  <c r="C1044" i="13"/>
  <c r="AA1043" i="13"/>
  <c r="Z1043" i="13"/>
  <c r="Y1043" i="13"/>
  <c r="X1043" i="13"/>
  <c r="V1043" i="13"/>
  <c r="U1043" i="13"/>
  <c r="T1043" i="13"/>
  <c r="S1043" i="13"/>
  <c r="M1043" i="13"/>
  <c r="W1043" i="13" s="1"/>
  <c r="H1043" i="13"/>
  <c r="C1043" i="13"/>
  <c r="AA1042" i="13"/>
  <c r="Z1042" i="13"/>
  <c r="Y1042" i="13"/>
  <c r="X1042" i="13"/>
  <c r="V1042" i="13"/>
  <c r="U1042" i="13"/>
  <c r="T1042" i="13"/>
  <c r="S1042" i="13"/>
  <c r="R1042" i="13"/>
  <c r="M1042" i="13"/>
  <c r="H1042" i="13"/>
  <c r="W1042" i="13" s="1"/>
  <c r="C1042" i="13"/>
  <c r="AA1041" i="13"/>
  <c r="Z1041" i="13"/>
  <c r="Y1041" i="13"/>
  <c r="X1041" i="13"/>
  <c r="W1041" i="13"/>
  <c r="V1041" i="13"/>
  <c r="U1041" i="13"/>
  <c r="T1041" i="13"/>
  <c r="S1041" i="13"/>
  <c r="M1041" i="13"/>
  <c r="R1041" i="13" s="1"/>
  <c r="H1041" i="13"/>
  <c r="C1041" i="13"/>
  <c r="AA1040" i="13"/>
  <c r="Z1040" i="13"/>
  <c r="Y1040" i="13"/>
  <c r="X1040" i="13"/>
  <c r="V1040" i="13"/>
  <c r="U1040" i="13"/>
  <c r="T1040" i="13"/>
  <c r="S1040" i="13"/>
  <c r="M1040" i="13"/>
  <c r="H1040" i="13"/>
  <c r="W1040" i="13" s="1"/>
  <c r="C1040" i="13"/>
  <c r="AA1039" i="13"/>
  <c r="Z1039" i="13"/>
  <c r="Y1039" i="13"/>
  <c r="X1039" i="13"/>
  <c r="V1039" i="13"/>
  <c r="U1039" i="13"/>
  <c r="T1039" i="13"/>
  <c r="S1039" i="13"/>
  <c r="M1039" i="13"/>
  <c r="W1039" i="13" s="1"/>
  <c r="H1039" i="13"/>
  <c r="C1039" i="13"/>
  <c r="AA1038" i="13"/>
  <c r="Z1038" i="13"/>
  <c r="Y1038" i="13"/>
  <c r="X1038" i="13"/>
  <c r="V1038" i="13"/>
  <c r="U1038" i="13"/>
  <c r="T1038" i="13"/>
  <c r="S1038" i="13"/>
  <c r="R1038" i="13"/>
  <c r="M1038" i="13"/>
  <c r="H1038" i="13"/>
  <c r="W1038" i="13" s="1"/>
  <c r="C1038" i="13"/>
  <c r="AA1037" i="13"/>
  <c r="Z1037" i="13"/>
  <c r="Y1037" i="13"/>
  <c r="X1037" i="13"/>
  <c r="W1037" i="13"/>
  <c r="V1037" i="13"/>
  <c r="U1037" i="13"/>
  <c r="T1037" i="13"/>
  <c r="S1037" i="13"/>
  <c r="M1037" i="13"/>
  <c r="R1037" i="13" s="1"/>
  <c r="H1037" i="13"/>
  <c r="C1037" i="13"/>
  <c r="AA1036" i="13"/>
  <c r="Z1036" i="13"/>
  <c r="Y1036" i="13"/>
  <c r="X1036" i="13"/>
  <c r="V1036" i="13"/>
  <c r="U1036" i="13"/>
  <c r="T1036" i="13"/>
  <c r="S1036" i="13"/>
  <c r="M1036" i="13"/>
  <c r="H1036" i="13"/>
  <c r="W1036" i="13" s="1"/>
  <c r="C1036" i="13"/>
  <c r="AA1035" i="13"/>
  <c r="Z1035" i="13"/>
  <c r="Y1035" i="13"/>
  <c r="X1035" i="13"/>
  <c r="V1035" i="13"/>
  <c r="U1035" i="13"/>
  <c r="T1035" i="13"/>
  <c r="S1035" i="13"/>
  <c r="M1035" i="13"/>
  <c r="W1035" i="13" s="1"/>
  <c r="H1035" i="13"/>
  <c r="C1035" i="13"/>
  <c r="AA1034" i="13"/>
  <c r="Z1034" i="13"/>
  <c r="Y1034" i="13"/>
  <c r="X1034" i="13"/>
  <c r="V1034" i="13"/>
  <c r="U1034" i="13"/>
  <c r="T1034" i="13"/>
  <c r="S1034" i="13"/>
  <c r="R1034" i="13"/>
  <c r="M1034" i="13"/>
  <c r="H1034" i="13"/>
  <c r="W1034" i="13" s="1"/>
  <c r="C1034" i="13"/>
  <c r="AA1033" i="13"/>
  <c r="Z1033" i="13"/>
  <c r="Y1033" i="13"/>
  <c r="X1033" i="13"/>
  <c r="W1033" i="13"/>
  <c r="V1033" i="13"/>
  <c r="U1033" i="13"/>
  <c r="T1033" i="13"/>
  <c r="S1033" i="13"/>
  <c r="M1033" i="13"/>
  <c r="R1033" i="13" s="1"/>
  <c r="H1033" i="13"/>
  <c r="C1033" i="13"/>
  <c r="AA1032" i="13"/>
  <c r="Z1032" i="13"/>
  <c r="Y1032" i="13"/>
  <c r="X1032" i="13"/>
  <c r="V1032" i="13"/>
  <c r="U1032" i="13"/>
  <c r="T1032" i="13"/>
  <c r="S1032" i="13"/>
  <c r="M1032" i="13"/>
  <c r="H1032" i="13"/>
  <c r="W1032" i="13" s="1"/>
  <c r="C1032" i="13"/>
  <c r="AA1031" i="13"/>
  <c r="Z1031" i="13"/>
  <c r="Y1031" i="13"/>
  <c r="X1031" i="13"/>
  <c r="V1031" i="13"/>
  <c r="U1031" i="13"/>
  <c r="T1031" i="13"/>
  <c r="S1031" i="13"/>
  <c r="M1031" i="13"/>
  <c r="W1031" i="13" s="1"/>
  <c r="H1031" i="13"/>
  <c r="C1031" i="13"/>
  <c r="AA1030" i="13"/>
  <c r="Z1030" i="13"/>
  <c r="Y1030" i="13"/>
  <c r="X1030" i="13"/>
  <c r="V1030" i="13"/>
  <c r="U1030" i="13"/>
  <c r="T1030" i="13"/>
  <c r="S1030" i="13"/>
  <c r="R1030" i="13"/>
  <c r="M1030" i="13"/>
  <c r="H1030" i="13"/>
  <c r="W1030" i="13" s="1"/>
  <c r="C1030" i="13"/>
  <c r="AA1029" i="13"/>
  <c r="Z1029" i="13"/>
  <c r="Y1029" i="13"/>
  <c r="X1029" i="13"/>
  <c r="W1029" i="13"/>
  <c r="V1029" i="13"/>
  <c r="U1029" i="13"/>
  <c r="T1029" i="13"/>
  <c r="S1029" i="13"/>
  <c r="M1029" i="13"/>
  <c r="R1029" i="13" s="1"/>
  <c r="H1029" i="13"/>
  <c r="C1029" i="13"/>
  <c r="AA1028" i="13"/>
  <c r="Z1028" i="13"/>
  <c r="Y1028" i="13"/>
  <c r="X1028" i="13"/>
  <c r="V1028" i="13"/>
  <c r="U1028" i="13"/>
  <c r="T1028" i="13"/>
  <c r="S1028" i="13"/>
  <c r="M1028" i="13"/>
  <c r="H1028" i="13"/>
  <c r="W1028" i="13" s="1"/>
  <c r="C1028" i="13"/>
  <c r="AA1027" i="13"/>
  <c r="Z1027" i="13"/>
  <c r="Y1027" i="13"/>
  <c r="X1027" i="13"/>
  <c r="V1027" i="13"/>
  <c r="U1027" i="13"/>
  <c r="T1027" i="13"/>
  <c r="S1027" i="13"/>
  <c r="M1027" i="13"/>
  <c r="R1027" i="13" s="1"/>
  <c r="H1027" i="13"/>
  <c r="W1027" i="13" s="1"/>
  <c r="C1027" i="13"/>
  <c r="AA1026" i="13"/>
  <c r="Z1026" i="13"/>
  <c r="Y1026" i="13"/>
  <c r="X1026" i="13"/>
  <c r="V1026" i="13"/>
  <c r="U1026" i="13"/>
  <c r="T1026" i="13"/>
  <c r="S1026" i="13"/>
  <c r="R1026" i="13"/>
  <c r="M1026" i="13"/>
  <c r="H1026" i="13"/>
  <c r="W1026" i="13" s="1"/>
  <c r="C1026" i="13"/>
  <c r="AA1025" i="13"/>
  <c r="Z1025" i="13"/>
  <c r="Y1025" i="13"/>
  <c r="X1025" i="13"/>
  <c r="W1025" i="13"/>
  <c r="V1025" i="13"/>
  <c r="U1025" i="13"/>
  <c r="T1025" i="13"/>
  <c r="S1025" i="13"/>
  <c r="M1025" i="13"/>
  <c r="R1025" i="13" s="1"/>
  <c r="H1025" i="13"/>
  <c r="C1025" i="13"/>
  <c r="AA1024" i="13"/>
  <c r="Z1024" i="13"/>
  <c r="Y1024" i="13"/>
  <c r="X1024" i="13"/>
  <c r="V1024" i="13"/>
  <c r="U1024" i="13"/>
  <c r="T1024" i="13"/>
  <c r="S1024" i="13"/>
  <c r="M1024" i="13"/>
  <c r="R1024" i="13" s="1"/>
  <c r="H1024" i="13"/>
  <c r="W1024" i="13" s="1"/>
  <c r="C1024" i="13"/>
  <c r="AA1023" i="13"/>
  <c r="Z1023" i="13"/>
  <c r="Y1023" i="13"/>
  <c r="X1023" i="13"/>
  <c r="V1023" i="13"/>
  <c r="U1023" i="13"/>
  <c r="T1023" i="13"/>
  <c r="S1023" i="13"/>
  <c r="M1023" i="13"/>
  <c r="R1023" i="13" s="1"/>
  <c r="H1023" i="13"/>
  <c r="W1023" i="13" s="1"/>
  <c r="C1023" i="13"/>
  <c r="AA1022" i="13"/>
  <c r="Z1022" i="13"/>
  <c r="Y1022" i="13"/>
  <c r="X1022" i="13"/>
  <c r="V1022" i="13"/>
  <c r="U1022" i="13"/>
  <c r="T1022" i="13"/>
  <c r="S1022" i="13"/>
  <c r="R1022" i="13"/>
  <c r="M1022" i="13"/>
  <c r="H1022" i="13"/>
  <c r="W1022" i="13" s="1"/>
  <c r="C1022" i="13"/>
  <c r="AA1021" i="13"/>
  <c r="Z1021" i="13"/>
  <c r="Y1021" i="13"/>
  <c r="X1021" i="13"/>
  <c r="W1021" i="13"/>
  <c r="V1021" i="13"/>
  <c r="U1021" i="13"/>
  <c r="T1021" i="13"/>
  <c r="S1021" i="13"/>
  <c r="M1021" i="13"/>
  <c r="R1021" i="13" s="1"/>
  <c r="H1021" i="13"/>
  <c r="C1021" i="13"/>
  <c r="AA1020" i="13"/>
  <c r="Z1020" i="13"/>
  <c r="Y1020" i="13"/>
  <c r="X1020" i="13"/>
  <c r="V1020" i="13"/>
  <c r="U1020" i="13"/>
  <c r="T1020" i="13"/>
  <c r="S1020" i="13"/>
  <c r="M1020" i="13"/>
  <c r="H1020" i="13"/>
  <c r="W1020" i="13" s="1"/>
  <c r="C1020" i="13"/>
  <c r="AA1019" i="13"/>
  <c r="Z1019" i="13"/>
  <c r="Y1019" i="13"/>
  <c r="X1019" i="13"/>
  <c r="V1019" i="13"/>
  <c r="U1019" i="13"/>
  <c r="T1019" i="13"/>
  <c r="S1019" i="13"/>
  <c r="M1019" i="13"/>
  <c r="R1019" i="13" s="1"/>
  <c r="H1019" i="13"/>
  <c r="W1019" i="13" s="1"/>
  <c r="C1019" i="13"/>
  <c r="AA1018" i="13"/>
  <c r="Z1018" i="13"/>
  <c r="Y1018" i="13"/>
  <c r="X1018" i="13"/>
  <c r="V1018" i="13"/>
  <c r="U1018" i="13"/>
  <c r="T1018" i="13"/>
  <c r="S1018" i="13"/>
  <c r="R1018" i="13"/>
  <c r="M1018" i="13"/>
  <c r="H1018" i="13"/>
  <c r="W1018" i="13" s="1"/>
  <c r="C1018" i="13"/>
  <c r="Q1017" i="13"/>
  <c r="V1017" i="13" s="1"/>
  <c r="P1017" i="13"/>
  <c r="U1017" i="13" s="1"/>
  <c r="O1017" i="13"/>
  <c r="N1017" i="13"/>
  <c r="M1017" i="13" s="1"/>
  <c r="L1017" i="13"/>
  <c r="AA1017" i="13" s="1"/>
  <c r="K1017" i="13"/>
  <c r="Z1017" i="13" s="1"/>
  <c r="J1017" i="13"/>
  <c r="I1017" i="13"/>
  <c r="X1017" i="13" s="1"/>
  <c r="G1017" i="13"/>
  <c r="F1017" i="13"/>
  <c r="F1015" i="13" s="1"/>
  <c r="E1017" i="13"/>
  <c r="D1017" i="13"/>
  <c r="AA1016" i="13"/>
  <c r="S1016" i="13"/>
  <c r="Q1016" i="13"/>
  <c r="V1016" i="13" s="1"/>
  <c r="P1016" i="13"/>
  <c r="O1016" i="13"/>
  <c r="N1016" i="13"/>
  <c r="L1016" i="13"/>
  <c r="K1016" i="13"/>
  <c r="J1016" i="13"/>
  <c r="I1016" i="13"/>
  <c r="X1016" i="13" s="1"/>
  <c r="G1016" i="13"/>
  <c r="G1015" i="13" s="1"/>
  <c r="F1016" i="13"/>
  <c r="E1016" i="13"/>
  <c r="E1015" i="13" s="1"/>
  <c r="D1016" i="13"/>
  <c r="C1016" i="13"/>
  <c r="P1015" i="13"/>
  <c r="L1015" i="13"/>
  <c r="D1015" i="13"/>
  <c r="AA1013" i="13"/>
  <c r="Z1013" i="13"/>
  <c r="Y1013" i="13"/>
  <c r="X1013" i="13"/>
  <c r="V1013" i="13"/>
  <c r="U1013" i="13"/>
  <c r="T1013" i="13"/>
  <c r="S1013" i="13"/>
  <c r="M1013" i="13"/>
  <c r="H1013" i="13"/>
  <c r="C1013" i="13"/>
  <c r="AA1012" i="13"/>
  <c r="Z1012" i="13"/>
  <c r="Y1012" i="13"/>
  <c r="X1012" i="13"/>
  <c r="V1012" i="13"/>
  <c r="U1012" i="13"/>
  <c r="T1012" i="13"/>
  <c r="S1012" i="13"/>
  <c r="R1012" i="13"/>
  <c r="M1012" i="13"/>
  <c r="H1012" i="13"/>
  <c r="W1012" i="13" s="1"/>
  <c r="C1012" i="13"/>
  <c r="AA1011" i="13"/>
  <c r="Z1011" i="13"/>
  <c r="Y1011" i="13"/>
  <c r="X1011" i="13"/>
  <c r="W1011" i="13"/>
  <c r="V1011" i="13"/>
  <c r="U1011" i="13"/>
  <c r="T1011" i="13"/>
  <c r="S1011" i="13"/>
  <c r="M1011" i="13"/>
  <c r="R1011" i="13" s="1"/>
  <c r="H1011" i="13"/>
  <c r="C1011" i="13"/>
  <c r="AA1010" i="13"/>
  <c r="Z1010" i="13"/>
  <c r="Y1010" i="13"/>
  <c r="X1010" i="13"/>
  <c r="V1010" i="13"/>
  <c r="U1010" i="13"/>
  <c r="T1010" i="13"/>
  <c r="S1010" i="13"/>
  <c r="M1010" i="13"/>
  <c r="H1010" i="13"/>
  <c r="C1010" i="13"/>
  <c r="AA1009" i="13"/>
  <c r="Z1009" i="13"/>
  <c r="Y1009" i="13"/>
  <c r="X1009" i="13"/>
  <c r="V1009" i="13"/>
  <c r="U1009" i="13"/>
  <c r="T1009" i="13"/>
  <c r="S1009" i="13"/>
  <c r="M1009" i="13"/>
  <c r="H1009" i="13"/>
  <c r="C1009" i="13"/>
  <c r="AA1008" i="13"/>
  <c r="Z1008" i="13"/>
  <c r="Y1008" i="13"/>
  <c r="X1008" i="13"/>
  <c r="V1008" i="13"/>
  <c r="U1008" i="13"/>
  <c r="T1008" i="13"/>
  <c r="S1008" i="13"/>
  <c r="R1008" i="13"/>
  <c r="M1008" i="13"/>
  <c r="H1008" i="13"/>
  <c r="W1008" i="13" s="1"/>
  <c r="C1008" i="13"/>
  <c r="AA1007" i="13"/>
  <c r="Z1007" i="13"/>
  <c r="Y1007" i="13"/>
  <c r="X1007" i="13"/>
  <c r="W1007" i="13"/>
  <c r="V1007" i="13"/>
  <c r="U1007" i="13"/>
  <c r="T1007" i="13"/>
  <c r="S1007" i="13"/>
  <c r="M1007" i="13"/>
  <c r="R1007" i="13" s="1"/>
  <c r="H1007" i="13"/>
  <c r="C1007" i="13"/>
  <c r="AA1006" i="13"/>
  <c r="Z1006" i="13"/>
  <c r="Y1006" i="13"/>
  <c r="X1006" i="13"/>
  <c r="V1006" i="13"/>
  <c r="U1006" i="13"/>
  <c r="T1006" i="13"/>
  <c r="S1006" i="13"/>
  <c r="M1006" i="13"/>
  <c r="H1006" i="13"/>
  <c r="C1006" i="13"/>
  <c r="AA1005" i="13"/>
  <c r="Z1005" i="13"/>
  <c r="Y1005" i="13"/>
  <c r="X1005" i="13"/>
  <c r="V1005" i="13"/>
  <c r="U1005" i="13"/>
  <c r="T1005" i="13"/>
  <c r="S1005" i="13"/>
  <c r="M1005" i="13"/>
  <c r="H1005" i="13"/>
  <c r="C1005" i="13"/>
  <c r="AA1004" i="13"/>
  <c r="Z1004" i="13"/>
  <c r="Y1004" i="13"/>
  <c r="X1004" i="13"/>
  <c r="V1004" i="13"/>
  <c r="U1004" i="13"/>
  <c r="T1004" i="13"/>
  <c r="S1004" i="13"/>
  <c r="R1004" i="13"/>
  <c r="M1004" i="13"/>
  <c r="H1004" i="13"/>
  <c r="W1004" i="13" s="1"/>
  <c r="C1004" i="13"/>
  <c r="AA1003" i="13"/>
  <c r="Z1003" i="13"/>
  <c r="Y1003" i="13"/>
  <c r="X1003" i="13"/>
  <c r="W1003" i="13"/>
  <c r="V1003" i="13"/>
  <c r="U1003" i="13"/>
  <c r="T1003" i="13"/>
  <c r="S1003" i="13"/>
  <c r="M1003" i="13"/>
  <c r="R1003" i="13" s="1"/>
  <c r="H1003" i="13"/>
  <c r="C1003" i="13"/>
  <c r="AA1002" i="13"/>
  <c r="Z1002" i="13"/>
  <c r="Y1002" i="13"/>
  <c r="X1002" i="13"/>
  <c r="V1002" i="13"/>
  <c r="U1002" i="13"/>
  <c r="T1002" i="13"/>
  <c r="S1002" i="13"/>
  <c r="M1002" i="13"/>
  <c r="H1002" i="13"/>
  <c r="C1002" i="13"/>
  <c r="AA1001" i="13"/>
  <c r="Z1001" i="13"/>
  <c r="Y1001" i="13"/>
  <c r="X1001" i="13"/>
  <c r="V1001" i="13"/>
  <c r="U1001" i="13"/>
  <c r="T1001" i="13"/>
  <c r="S1001" i="13"/>
  <c r="M1001" i="13"/>
  <c r="H1001" i="13"/>
  <c r="C1001" i="13"/>
  <c r="AA1000" i="13"/>
  <c r="Z1000" i="13"/>
  <c r="Y1000" i="13"/>
  <c r="X1000" i="13"/>
  <c r="V1000" i="13"/>
  <c r="U1000" i="13"/>
  <c r="T1000" i="13"/>
  <c r="S1000" i="13"/>
  <c r="R1000" i="13"/>
  <c r="M1000" i="13"/>
  <c r="H1000" i="13"/>
  <c r="W1000" i="13" s="1"/>
  <c r="C1000" i="13"/>
  <c r="AA999" i="13"/>
  <c r="Z999" i="13"/>
  <c r="Y999" i="13"/>
  <c r="X999" i="13"/>
  <c r="W999" i="13"/>
  <c r="V999" i="13"/>
  <c r="U999" i="13"/>
  <c r="T999" i="13"/>
  <c r="S999" i="13"/>
  <c r="M999" i="13"/>
  <c r="R999" i="13" s="1"/>
  <c r="H999" i="13"/>
  <c r="C999" i="13"/>
  <c r="AA998" i="13"/>
  <c r="Z998" i="13"/>
  <c r="Y998" i="13"/>
  <c r="X998" i="13"/>
  <c r="V998" i="13"/>
  <c r="U998" i="13"/>
  <c r="T998" i="13"/>
  <c r="S998" i="13"/>
  <c r="M998" i="13"/>
  <c r="H998" i="13"/>
  <c r="C998" i="13"/>
  <c r="AA997" i="13"/>
  <c r="Z997" i="13"/>
  <c r="Y997" i="13"/>
  <c r="X997" i="13"/>
  <c r="V997" i="13"/>
  <c r="U997" i="13"/>
  <c r="T997" i="13"/>
  <c r="S997" i="13"/>
  <c r="M997" i="13"/>
  <c r="H997" i="13"/>
  <c r="C997" i="13"/>
  <c r="AA996" i="13"/>
  <c r="Z996" i="13"/>
  <c r="Y996" i="13"/>
  <c r="X996" i="13"/>
  <c r="V996" i="13"/>
  <c r="U996" i="13"/>
  <c r="T996" i="13"/>
  <c r="S996" i="13"/>
  <c r="R996" i="13"/>
  <c r="M996" i="13"/>
  <c r="H996" i="13"/>
  <c r="W996" i="13" s="1"/>
  <c r="C996" i="13"/>
  <c r="AA995" i="13"/>
  <c r="Z995" i="13"/>
  <c r="Y995" i="13"/>
  <c r="X995" i="13"/>
  <c r="W995" i="13"/>
  <c r="V995" i="13"/>
  <c r="U995" i="13"/>
  <c r="T995" i="13"/>
  <c r="S995" i="13"/>
  <c r="M995" i="13"/>
  <c r="R995" i="13" s="1"/>
  <c r="H995" i="13"/>
  <c r="C995" i="13"/>
  <c r="AA994" i="13"/>
  <c r="Z994" i="13"/>
  <c r="Y994" i="13"/>
  <c r="X994" i="13"/>
  <c r="V994" i="13"/>
  <c r="U994" i="13"/>
  <c r="T994" i="13"/>
  <c r="S994" i="13"/>
  <c r="M994" i="13"/>
  <c r="H994" i="13"/>
  <c r="C994" i="13"/>
  <c r="AA993" i="13"/>
  <c r="Z993" i="13"/>
  <c r="Y993" i="13"/>
  <c r="X993" i="13"/>
  <c r="V993" i="13"/>
  <c r="U993" i="13"/>
  <c r="T993" i="13"/>
  <c r="S993" i="13"/>
  <c r="M993" i="13"/>
  <c r="H993" i="13"/>
  <c r="C993" i="13"/>
  <c r="AA992" i="13"/>
  <c r="Z992" i="13"/>
  <c r="Y992" i="13"/>
  <c r="X992" i="13"/>
  <c r="V992" i="13"/>
  <c r="U992" i="13"/>
  <c r="T992" i="13"/>
  <c r="S992" i="13"/>
  <c r="R992" i="13"/>
  <c r="M992" i="13"/>
  <c r="H992" i="13"/>
  <c r="W992" i="13" s="1"/>
  <c r="C992" i="13"/>
  <c r="AA991" i="13"/>
  <c r="Z991" i="13"/>
  <c r="Y991" i="13"/>
  <c r="X991" i="13"/>
  <c r="W991" i="13"/>
  <c r="V991" i="13"/>
  <c r="U991" i="13"/>
  <c r="T991" i="13"/>
  <c r="S991" i="13"/>
  <c r="M991" i="13"/>
  <c r="R991" i="13" s="1"/>
  <c r="H991" i="13"/>
  <c r="C991" i="13"/>
  <c r="AA990" i="13"/>
  <c r="Z990" i="13"/>
  <c r="Y990" i="13"/>
  <c r="X990" i="13"/>
  <c r="V990" i="13"/>
  <c r="U990" i="13"/>
  <c r="T990" i="13"/>
  <c r="S990" i="13"/>
  <c r="M990" i="13"/>
  <c r="H990" i="13"/>
  <c r="C990" i="13"/>
  <c r="AA989" i="13"/>
  <c r="Z989" i="13"/>
  <c r="Y989" i="13"/>
  <c r="X989" i="13"/>
  <c r="V989" i="13"/>
  <c r="U989" i="13"/>
  <c r="T989" i="13"/>
  <c r="S989" i="13"/>
  <c r="M989" i="13"/>
  <c r="H989" i="13"/>
  <c r="C989" i="13"/>
  <c r="AA988" i="13"/>
  <c r="Z988" i="13"/>
  <c r="Y988" i="13"/>
  <c r="X988" i="13"/>
  <c r="V988" i="13"/>
  <c r="U988" i="13"/>
  <c r="T988" i="13"/>
  <c r="S988" i="13"/>
  <c r="R988" i="13"/>
  <c r="M988" i="13"/>
  <c r="H988" i="13"/>
  <c r="W988" i="13" s="1"/>
  <c r="C988" i="13"/>
  <c r="AA987" i="13"/>
  <c r="Z987" i="13"/>
  <c r="Y987" i="13"/>
  <c r="X987" i="13"/>
  <c r="W987" i="13"/>
  <c r="V987" i="13"/>
  <c r="U987" i="13"/>
  <c r="T987" i="13"/>
  <c r="S987" i="13"/>
  <c r="M987" i="13"/>
  <c r="R987" i="13" s="1"/>
  <c r="H987" i="13"/>
  <c r="C987" i="13"/>
  <c r="AA986" i="13"/>
  <c r="Z986" i="13"/>
  <c r="Y986" i="13"/>
  <c r="X986" i="13"/>
  <c r="V986" i="13"/>
  <c r="U986" i="13"/>
  <c r="T986" i="13"/>
  <c r="S986" i="13"/>
  <c r="M986" i="13"/>
  <c r="H986" i="13"/>
  <c r="C986" i="13"/>
  <c r="AA985" i="13"/>
  <c r="Z985" i="13"/>
  <c r="Y985" i="13"/>
  <c r="X985" i="13"/>
  <c r="V985" i="13"/>
  <c r="U985" i="13"/>
  <c r="T985" i="13"/>
  <c r="S985" i="13"/>
  <c r="M985" i="13"/>
  <c r="H985" i="13"/>
  <c r="C985" i="13"/>
  <c r="AA984" i="13"/>
  <c r="Z984" i="13"/>
  <c r="Y984" i="13"/>
  <c r="X984" i="13"/>
  <c r="V984" i="13"/>
  <c r="U984" i="13"/>
  <c r="T984" i="13"/>
  <c r="S984" i="13"/>
  <c r="R984" i="13"/>
  <c r="M984" i="13"/>
  <c r="H984" i="13"/>
  <c r="W984" i="13" s="1"/>
  <c r="C984" i="13"/>
  <c r="AA983" i="13"/>
  <c r="Z983" i="13"/>
  <c r="Y983" i="13"/>
  <c r="X983" i="13"/>
  <c r="W983" i="13"/>
  <c r="V983" i="13"/>
  <c r="U983" i="13"/>
  <c r="T983" i="13"/>
  <c r="S983" i="13"/>
  <c r="M983" i="13"/>
  <c r="R983" i="13" s="1"/>
  <c r="H983" i="13"/>
  <c r="C983" i="13"/>
  <c r="AA982" i="13"/>
  <c r="Z982" i="13"/>
  <c r="Y982" i="13"/>
  <c r="X982" i="13"/>
  <c r="V982" i="13"/>
  <c r="U982" i="13"/>
  <c r="T982" i="13"/>
  <c r="S982" i="13"/>
  <c r="M982" i="13"/>
  <c r="H982" i="13"/>
  <c r="C982" i="13"/>
  <c r="Y981" i="13"/>
  <c r="U981" i="13"/>
  <c r="Q981" i="13"/>
  <c r="P981" i="13"/>
  <c r="O981" i="13"/>
  <c r="T981" i="13" s="1"/>
  <c r="N981" i="13"/>
  <c r="M981" i="13"/>
  <c r="L981" i="13"/>
  <c r="K981" i="13"/>
  <c r="Z981" i="13" s="1"/>
  <c r="J981" i="13"/>
  <c r="I981" i="13"/>
  <c r="G981" i="13"/>
  <c r="F981" i="13"/>
  <c r="E981" i="13"/>
  <c r="C981" i="13" s="1"/>
  <c r="D981" i="13"/>
  <c r="Z980" i="13"/>
  <c r="V980" i="13"/>
  <c r="Q980" i="13"/>
  <c r="P980" i="13"/>
  <c r="U980" i="13" s="1"/>
  <c r="O980" i="13"/>
  <c r="N980" i="13"/>
  <c r="L980" i="13"/>
  <c r="AA980" i="13" s="1"/>
  <c r="K980" i="13"/>
  <c r="J980" i="13"/>
  <c r="I980" i="13"/>
  <c r="G980" i="13"/>
  <c r="F980" i="13"/>
  <c r="F979" i="13" s="1"/>
  <c r="E980" i="13"/>
  <c r="D980" i="13"/>
  <c r="O979" i="13"/>
  <c r="K979" i="13"/>
  <c r="I979" i="13"/>
  <c r="G979" i="13"/>
  <c r="AA977" i="13"/>
  <c r="Z977" i="13"/>
  <c r="Y977" i="13"/>
  <c r="X977" i="13"/>
  <c r="V977" i="13"/>
  <c r="U977" i="13"/>
  <c r="T977" i="13"/>
  <c r="S977" i="13"/>
  <c r="M977" i="13"/>
  <c r="H977" i="13"/>
  <c r="W977" i="13" s="1"/>
  <c r="C977" i="13"/>
  <c r="AA976" i="13"/>
  <c r="Z976" i="13"/>
  <c r="Y976" i="13"/>
  <c r="X976" i="13"/>
  <c r="V976" i="13"/>
  <c r="U976" i="13"/>
  <c r="T976" i="13"/>
  <c r="S976" i="13"/>
  <c r="M976" i="13"/>
  <c r="R976" i="13" s="1"/>
  <c r="H976" i="13"/>
  <c r="C976" i="13"/>
  <c r="AA975" i="13"/>
  <c r="Z975" i="13"/>
  <c r="Y975" i="13"/>
  <c r="X975" i="13"/>
  <c r="V975" i="13"/>
  <c r="U975" i="13"/>
  <c r="T975" i="13"/>
  <c r="S975" i="13"/>
  <c r="M975" i="13"/>
  <c r="H975" i="13"/>
  <c r="W975" i="13" s="1"/>
  <c r="C975" i="13"/>
  <c r="AA974" i="13"/>
  <c r="Z974" i="13"/>
  <c r="Y974" i="13"/>
  <c r="X974" i="13"/>
  <c r="V974" i="13"/>
  <c r="U974" i="13"/>
  <c r="T974" i="13"/>
  <c r="S974" i="13"/>
  <c r="M974" i="13"/>
  <c r="R974" i="13" s="1"/>
  <c r="H974" i="13"/>
  <c r="C974" i="13"/>
  <c r="AA973" i="13"/>
  <c r="Z973" i="13"/>
  <c r="Y973" i="13"/>
  <c r="X973" i="13"/>
  <c r="V973" i="13"/>
  <c r="U973" i="13"/>
  <c r="T973" i="13"/>
  <c r="S973" i="13"/>
  <c r="R973" i="13"/>
  <c r="M973" i="13"/>
  <c r="H973" i="13"/>
  <c r="W973" i="13" s="1"/>
  <c r="C973" i="13"/>
  <c r="AA972" i="13"/>
  <c r="Z972" i="13"/>
  <c r="Y972" i="13"/>
  <c r="X972" i="13"/>
  <c r="V972" i="13"/>
  <c r="U972" i="13"/>
  <c r="T972" i="13"/>
  <c r="S972" i="13"/>
  <c r="M972" i="13"/>
  <c r="R972" i="13" s="1"/>
  <c r="H972" i="13"/>
  <c r="C972" i="13"/>
  <c r="AA971" i="13"/>
  <c r="Z971" i="13"/>
  <c r="Y971" i="13"/>
  <c r="X971" i="13"/>
  <c r="V971" i="13"/>
  <c r="U971" i="13"/>
  <c r="T971" i="13"/>
  <c r="S971" i="13"/>
  <c r="R971" i="13"/>
  <c r="M971" i="13"/>
  <c r="H971" i="13"/>
  <c r="W971" i="13" s="1"/>
  <c r="C971" i="13"/>
  <c r="AA970" i="13"/>
  <c r="Z970" i="13"/>
  <c r="Y970" i="13"/>
  <c r="X970" i="13"/>
  <c r="V970" i="13"/>
  <c r="U970" i="13"/>
  <c r="T970" i="13"/>
  <c r="S970" i="13"/>
  <c r="M970" i="13"/>
  <c r="R970" i="13" s="1"/>
  <c r="H970" i="13"/>
  <c r="C970" i="13"/>
  <c r="AA969" i="13"/>
  <c r="Z969" i="13"/>
  <c r="Y969" i="13"/>
  <c r="X969" i="13"/>
  <c r="V969" i="13"/>
  <c r="U969" i="13"/>
  <c r="T969" i="13"/>
  <c r="S969" i="13"/>
  <c r="R969" i="13"/>
  <c r="M969" i="13"/>
  <c r="H969" i="13"/>
  <c r="W969" i="13" s="1"/>
  <c r="C969" i="13"/>
  <c r="AA968" i="13"/>
  <c r="Z968" i="13"/>
  <c r="Y968" i="13"/>
  <c r="X968" i="13"/>
  <c r="V968" i="13"/>
  <c r="U968" i="13"/>
  <c r="T968" i="13"/>
  <c r="S968" i="13"/>
  <c r="M968" i="13"/>
  <c r="R968" i="13" s="1"/>
  <c r="H968" i="13"/>
  <c r="C968" i="13"/>
  <c r="AA967" i="13"/>
  <c r="Z967" i="13"/>
  <c r="Y967" i="13"/>
  <c r="X967" i="13"/>
  <c r="V967" i="13"/>
  <c r="U967" i="13"/>
  <c r="T967" i="13"/>
  <c r="S967" i="13"/>
  <c r="R967" i="13"/>
  <c r="M967" i="13"/>
  <c r="H967" i="13"/>
  <c r="W967" i="13" s="1"/>
  <c r="C967" i="13"/>
  <c r="AA966" i="13"/>
  <c r="Z966" i="13"/>
  <c r="Y966" i="13"/>
  <c r="X966" i="13"/>
  <c r="V966" i="13"/>
  <c r="U966" i="13"/>
  <c r="T966" i="13"/>
  <c r="S966" i="13"/>
  <c r="M966" i="13"/>
  <c r="R966" i="13" s="1"/>
  <c r="H966" i="13"/>
  <c r="C966" i="13"/>
  <c r="AA965" i="13"/>
  <c r="Z965" i="13"/>
  <c r="Y965" i="13"/>
  <c r="X965" i="13"/>
  <c r="V965" i="13"/>
  <c r="U965" i="13"/>
  <c r="T965" i="13"/>
  <c r="S965" i="13"/>
  <c r="R965" i="13"/>
  <c r="M965" i="13"/>
  <c r="H965" i="13"/>
  <c r="W965" i="13" s="1"/>
  <c r="C965" i="13"/>
  <c r="AA964" i="13"/>
  <c r="Z964" i="13"/>
  <c r="Y964" i="13"/>
  <c r="X964" i="13"/>
  <c r="V964" i="13"/>
  <c r="U964" i="13"/>
  <c r="T964" i="13"/>
  <c r="S964" i="13"/>
  <c r="M964" i="13"/>
  <c r="R964" i="13" s="1"/>
  <c r="H964" i="13"/>
  <c r="C964" i="13"/>
  <c r="AA963" i="13"/>
  <c r="Z963" i="13"/>
  <c r="Y963" i="13"/>
  <c r="X963" i="13"/>
  <c r="V963" i="13"/>
  <c r="U963" i="13"/>
  <c r="T963" i="13"/>
  <c r="S963" i="13"/>
  <c r="R963" i="13"/>
  <c r="M963" i="13"/>
  <c r="H963" i="13"/>
  <c r="W963" i="13" s="1"/>
  <c r="C963" i="13"/>
  <c r="AA962" i="13"/>
  <c r="Z962" i="13"/>
  <c r="Y962" i="13"/>
  <c r="X962" i="13"/>
  <c r="V962" i="13"/>
  <c r="U962" i="13"/>
  <c r="T962" i="13"/>
  <c r="S962" i="13"/>
  <c r="M962" i="13"/>
  <c r="R962" i="13" s="1"/>
  <c r="H962" i="13"/>
  <c r="C962" i="13"/>
  <c r="X961" i="13"/>
  <c r="Q961" i="13"/>
  <c r="P961" i="13"/>
  <c r="U961" i="13" s="1"/>
  <c r="O961" i="13"/>
  <c r="N961" i="13"/>
  <c r="L961" i="13"/>
  <c r="AA961" i="13" s="1"/>
  <c r="K961" i="13"/>
  <c r="J961" i="13"/>
  <c r="I961" i="13"/>
  <c r="G961" i="13"/>
  <c r="F961" i="13"/>
  <c r="E961" i="13"/>
  <c r="D961" i="13"/>
  <c r="Y960" i="13"/>
  <c r="Q960" i="13"/>
  <c r="P960" i="13"/>
  <c r="O960" i="13"/>
  <c r="N960" i="13"/>
  <c r="M960" i="13"/>
  <c r="L960" i="13"/>
  <c r="K960" i="13"/>
  <c r="J960" i="13"/>
  <c r="I960" i="13"/>
  <c r="G960" i="13"/>
  <c r="G959" i="13" s="1"/>
  <c r="F960" i="13"/>
  <c r="E960" i="13"/>
  <c r="E959" i="13" s="1"/>
  <c r="D960" i="13"/>
  <c r="C960" i="13"/>
  <c r="P959" i="13"/>
  <c r="N959" i="13"/>
  <c r="F959" i="13"/>
  <c r="AA957" i="13"/>
  <c r="Z957" i="13"/>
  <c r="Y957" i="13"/>
  <c r="X957" i="13"/>
  <c r="W957" i="13"/>
  <c r="V957" i="13"/>
  <c r="U957" i="13"/>
  <c r="T957" i="13"/>
  <c r="S957" i="13"/>
  <c r="M957" i="13"/>
  <c r="R957" i="13" s="1"/>
  <c r="H957" i="13"/>
  <c r="C957" i="13"/>
  <c r="AA956" i="13"/>
  <c r="Z956" i="13"/>
  <c r="Y956" i="13"/>
  <c r="X956" i="13"/>
  <c r="V956" i="13"/>
  <c r="U956" i="13"/>
  <c r="T956" i="13"/>
  <c r="S956" i="13"/>
  <c r="M956" i="13"/>
  <c r="H956" i="13"/>
  <c r="C956" i="13"/>
  <c r="AA955" i="13"/>
  <c r="Z955" i="13"/>
  <c r="Y955" i="13"/>
  <c r="X955" i="13"/>
  <c r="W955" i="13"/>
  <c r="V955" i="13"/>
  <c r="U955" i="13"/>
  <c r="T955" i="13"/>
  <c r="S955" i="13"/>
  <c r="M955" i="13"/>
  <c r="R955" i="13" s="1"/>
  <c r="H955" i="13"/>
  <c r="C955" i="13"/>
  <c r="AA954" i="13"/>
  <c r="Z954" i="13"/>
  <c r="Y954" i="13"/>
  <c r="X954" i="13"/>
  <c r="V954" i="13"/>
  <c r="U954" i="13"/>
  <c r="T954" i="13"/>
  <c r="S954" i="13"/>
  <c r="M954" i="13"/>
  <c r="H954" i="13"/>
  <c r="C954" i="13"/>
  <c r="AA953" i="13"/>
  <c r="Z953" i="13"/>
  <c r="Y953" i="13"/>
  <c r="X953" i="13"/>
  <c r="W953" i="13"/>
  <c r="V953" i="13"/>
  <c r="U953" i="13"/>
  <c r="T953" i="13"/>
  <c r="S953" i="13"/>
  <c r="M953" i="13"/>
  <c r="R953" i="13" s="1"/>
  <c r="H953" i="13"/>
  <c r="C953" i="13"/>
  <c r="AA952" i="13"/>
  <c r="Z952" i="13"/>
  <c r="Y952" i="13"/>
  <c r="X952" i="13"/>
  <c r="V952" i="13"/>
  <c r="U952" i="13"/>
  <c r="T952" i="13"/>
  <c r="S952" i="13"/>
  <c r="M952" i="13"/>
  <c r="H952" i="13"/>
  <c r="C952" i="13"/>
  <c r="AA951" i="13"/>
  <c r="Z951" i="13"/>
  <c r="Y951" i="13"/>
  <c r="X951" i="13"/>
  <c r="W951" i="13"/>
  <c r="V951" i="13"/>
  <c r="U951" i="13"/>
  <c r="T951" i="13"/>
  <c r="S951" i="13"/>
  <c r="M951" i="13"/>
  <c r="R951" i="13" s="1"/>
  <c r="H951" i="13"/>
  <c r="C951" i="13"/>
  <c r="AA950" i="13"/>
  <c r="Z950" i="13"/>
  <c r="Y950" i="13"/>
  <c r="X950" i="13"/>
  <c r="V950" i="13"/>
  <c r="U950" i="13"/>
  <c r="T950" i="13"/>
  <c r="S950" i="13"/>
  <c r="M950" i="13"/>
  <c r="H950" i="13"/>
  <c r="C950" i="13"/>
  <c r="AA949" i="13"/>
  <c r="Z949" i="13"/>
  <c r="Y949" i="13"/>
  <c r="X949" i="13"/>
  <c r="W949" i="13"/>
  <c r="V949" i="13"/>
  <c r="U949" i="13"/>
  <c r="T949" i="13"/>
  <c r="S949" i="13"/>
  <c r="M949" i="13"/>
  <c r="R949" i="13" s="1"/>
  <c r="H949" i="13"/>
  <c r="C949" i="13"/>
  <c r="AA948" i="13"/>
  <c r="Z948" i="13"/>
  <c r="Y948" i="13"/>
  <c r="X948" i="13"/>
  <c r="W948" i="13"/>
  <c r="V948" i="13"/>
  <c r="U948" i="13"/>
  <c r="T948" i="13"/>
  <c r="S948" i="13"/>
  <c r="R948" i="13"/>
  <c r="M948" i="13"/>
  <c r="H948" i="13"/>
  <c r="C948" i="13"/>
  <c r="AA947" i="13"/>
  <c r="Z947" i="13"/>
  <c r="Y947" i="13"/>
  <c r="X947" i="13"/>
  <c r="V947" i="13"/>
  <c r="U947" i="13"/>
  <c r="T947" i="13"/>
  <c r="S947" i="13"/>
  <c r="M947" i="13"/>
  <c r="H947" i="13"/>
  <c r="C947" i="13"/>
  <c r="AA946" i="13"/>
  <c r="Z946" i="13"/>
  <c r="Y946" i="13"/>
  <c r="X946" i="13"/>
  <c r="V946" i="13"/>
  <c r="U946" i="13"/>
  <c r="T946" i="13"/>
  <c r="S946" i="13"/>
  <c r="R946" i="13"/>
  <c r="M946" i="13"/>
  <c r="H946" i="13"/>
  <c r="W946" i="13" s="1"/>
  <c r="C946" i="13"/>
  <c r="AA945" i="13"/>
  <c r="Z945" i="13"/>
  <c r="Y945" i="13"/>
  <c r="X945" i="13"/>
  <c r="W945" i="13"/>
  <c r="V945" i="13"/>
  <c r="U945" i="13"/>
  <c r="T945" i="13"/>
  <c r="S945" i="13"/>
  <c r="M945" i="13"/>
  <c r="R945" i="13" s="1"/>
  <c r="H945" i="13"/>
  <c r="C945" i="13"/>
  <c r="AA944" i="13"/>
  <c r="Z944" i="13"/>
  <c r="Y944" i="13"/>
  <c r="X944" i="13"/>
  <c r="V944" i="13"/>
  <c r="U944" i="13"/>
  <c r="T944" i="13"/>
  <c r="S944" i="13"/>
  <c r="M944" i="13"/>
  <c r="H944" i="13"/>
  <c r="C944" i="13"/>
  <c r="AA943" i="13"/>
  <c r="Z943" i="13"/>
  <c r="Y943" i="13"/>
  <c r="X943" i="13"/>
  <c r="V943" i="13"/>
  <c r="U943" i="13"/>
  <c r="T943" i="13"/>
  <c r="S943" i="13"/>
  <c r="M943" i="13"/>
  <c r="H943" i="13"/>
  <c r="C943" i="13"/>
  <c r="AA942" i="13"/>
  <c r="Z942" i="13"/>
  <c r="Y942" i="13"/>
  <c r="X942" i="13"/>
  <c r="V942" i="13"/>
  <c r="U942" i="13"/>
  <c r="T942" i="13"/>
  <c r="S942" i="13"/>
  <c r="R942" i="13"/>
  <c r="M942" i="13"/>
  <c r="H942" i="13"/>
  <c r="W942" i="13" s="1"/>
  <c r="C942" i="13"/>
  <c r="AA941" i="13"/>
  <c r="Z941" i="13"/>
  <c r="Y941" i="13"/>
  <c r="X941" i="13"/>
  <c r="W941" i="13"/>
  <c r="V941" i="13"/>
  <c r="U941" i="13"/>
  <c r="T941" i="13"/>
  <c r="S941" i="13"/>
  <c r="M941" i="13"/>
  <c r="R941" i="13" s="1"/>
  <c r="H941" i="13"/>
  <c r="C941" i="13"/>
  <c r="AA940" i="13"/>
  <c r="Z940" i="13"/>
  <c r="Y940" i="13"/>
  <c r="X940" i="13"/>
  <c r="V940" i="13"/>
  <c r="U940" i="13"/>
  <c r="T940" i="13"/>
  <c r="S940" i="13"/>
  <c r="M940" i="13"/>
  <c r="H940" i="13"/>
  <c r="C940" i="13"/>
  <c r="AA939" i="13"/>
  <c r="Z939" i="13"/>
  <c r="Y939" i="13"/>
  <c r="X939" i="13"/>
  <c r="V939" i="13"/>
  <c r="U939" i="13"/>
  <c r="T939" i="13"/>
  <c r="S939" i="13"/>
  <c r="M939" i="13"/>
  <c r="H939" i="13"/>
  <c r="C939" i="13"/>
  <c r="AA938" i="13"/>
  <c r="Z938" i="13"/>
  <c r="Y938" i="13"/>
  <c r="X938" i="13"/>
  <c r="V938" i="13"/>
  <c r="U938" i="13"/>
  <c r="T938" i="13"/>
  <c r="S938" i="13"/>
  <c r="R938" i="13"/>
  <c r="M938" i="13"/>
  <c r="H938" i="13"/>
  <c r="W938" i="13" s="1"/>
  <c r="C938" i="13"/>
  <c r="AA937" i="13"/>
  <c r="Z937" i="13"/>
  <c r="Y937" i="13"/>
  <c r="X937" i="13"/>
  <c r="W937" i="13"/>
  <c r="V937" i="13"/>
  <c r="U937" i="13"/>
  <c r="T937" i="13"/>
  <c r="S937" i="13"/>
  <c r="M937" i="13"/>
  <c r="R937" i="13" s="1"/>
  <c r="H937" i="13"/>
  <c r="C937" i="13"/>
  <c r="AA936" i="13"/>
  <c r="Z936" i="13"/>
  <c r="Y936" i="13"/>
  <c r="X936" i="13"/>
  <c r="V936" i="13"/>
  <c r="U936" i="13"/>
  <c r="T936" i="13"/>
  <c r="S936" i="13"/>
  <c r="M936" i="13"/>
  <c r="H936" i="13"/>
  <c r="C936" i="13"/>
  <c r="AA935" i="13"/>
  <c r="Z935" i="13"/>
  <c r="Y935" i="13"/>
  <c r="X935" i="13"/>
  <c r="V935" i="13"/>
  <c r="U935" i="13"/>
  <c r="T935" i="13"/>
  <c r="S935" i="13"/>
  <c r="M935" i="13"/>
  <c r="H935" i="13"/>
  <c r="C935" i="13"/>
  <c r="AA934" i="13"/>
  <c r="Z934" i="13"/>
  <c r="Y934" i="13"/>
  <c r="X934" i="13"/>
  <c r="V934" i="13"/>
  <c r="U934" i="13"/>
  <c r="T934" i="13"/>
  <c r="S934" i="13"/>
  <c r="R934" i="13"/>
  <c r="M934" i="13"/>
  <c r="H934" i="13"/>
  <c r="W934" i="13" s="1"/>
  <c r="C934" i="13"/>
  <c r="AA933" i="13"/>
  <c r="S933" i="13"/>
  <c r="Q933" i="13"/>
  <c r="V933" i="13" s="1"/>
  <c r="P933" i="13"/>
  <c r="O933" i="13"/>
  <c r="N933" i="13"/>
  <c r="L933" i="13"/>
  <c r="K933" i="13"/>
  <c r="J933" i="13"/>
  <c r="I933" i="13"/>
  <c r="X933" i="13" s="1"/>
  <c r="G933" i="13"/>
  <c r="G931" i="13" s="1"/>
  <c r="F933" i="13"/>
  <c r="E933" i="13"/>
  <c r="D933" i="13"/>
  <c r="C933" i="13"/>
  <c r="X932" i="13"/>
  <c r="T932" i="13"/>
  <c r="Q932" i="13"/>
  <c r="P932" i="13"/>
  <c r="O932" i="13"/>
  <c r="N932" i="13"/>
  <c r="S932" i="13" s="1"/>
  <c r="L932" i="13"/>
  <c r="K932" i="13"/>
  <c r="J932" i="13"/>
  <c r="Y932" i="13" s="1"/>
  <c r="I932" i="13"/>
  <c r="H932" i="13"/>
  <c r="G932" i="13"/>
  <c r="F932" i="13"/>
  <c r="F931" i="13" s="1"/>
  <c r="E932" i="13"/>
  <c r="D932" i="13"/>
  <c r="Q931" i="13"/>
  <c r="I931" i="13"/>
  <c r="E931" i="13"/>
  <c r="AA929" i="13"/>
  <c r="Z929" i="13"/>
  <c r="Y929" i="13"/>
  <c r="X929" i="13"/>
  <c r="V929" i="13"/>
  <c r="U929" i="13"/>
  <c r="T929" i="13"/>
  <c r="S929" i="13"/>
  <c r="R929" i="13"/>
  <c r="M929" i="13"/>
  <c r="H929" i="13"/>
  <c r="W929" i="13" s="1"/>
  <c r="C929" i="13"/>
  <c r="AA928" i="13"/>
  <c r="Z928" i="13"/>
  <c r="Y928" i="13"/>
  <c r="X928" i="13"/>
  <c r="W928" i="13"/>
  <c r="V928" i="13"/>
  <c r="U928" i="13"/>
  <c r="T928" i="13"/>
  <c r="S928" i="13"/>
  <c r="M928" i="13"/>
  <c r="R928" i="13" s="1"/>
  <c r="H928" i="13"/>
  <c r="C928" i="13"/>
  <c r="AA927" i="13"/>
  <c r="Z927" i="13"/>
  <c r="Y927" i="13"/>
  <c r="X927" i="13"/>
  <c r="V927" i="13"/>
  <c r="U927" i="13"/>
  <c r="T927" i="13"/>
  <c r="S927" i="13"/>
  <c r="M927" i="13"/>
  <c r="H927" i="13"/>
  <c r="C927" i="13"/>
  <c r="AA926" i="13"/>
  <c r="Z926" i="13"/>
  <c r="Y926" i="13"/>
  <c r="X926" i="13"/>
  <c r="V926" i="13"/>
  <c r="U926" i="13"/>
  <c r="T926" i="13"/>
  <c r="S926" i="13"/>
  <c r="M926" i="13"/>
  <c r="H926" i="13"/>
  <c r="C926" i="13"/>
  <c r="AA925" i="13"/>
  <c r="Z925" i="13"/>
  <c r="Y925" i="13"/>
  <c r="X925" i="13"/>
  <c r="V925" i="13"/>
  <c r="U925" i="13"/>
  <c r="T925" i="13"/>
  <c r="S925" i="13"/>
  <c r="R925" i="13"/>
  <c r="M925" i="13"/>
  <c r="H925" i="13"/>
  <c r="W925" i="13" s="1"/>
  <c r="C925" i="13"/>
  <c r="AA924" i="13"/>
  <c r="Z924" i="13"/>
  <c r="Y924" i="13"/>
  <c r="X924" i="13"/>
  <c r="W924" i="13"/>
  <c r="V924" i="13"/>
  <c r="U924" i="13"/>
  <c r="T924" i="13"/>
  <c r="S924" i="13"/>
  <c r="M924" i="13"/>
  <c r="R924" i="13" s="1"/>
  <c r="H924" i="13"/>
  <c r="C924" i="13"/>
  <c r="AA923" i="13"/>
  <c r="Z923" i="13"/>
  <c r="Y923" i="13"/>
  <c r="X923" i="13"/>
  <c r="V923" i="13"/>
  <c r="U923" i="13"/>
  <c r="T923" i="13"/>
  <c r="S923" i="13"/>
  <c r="M923" i="13"/>
  <c r="H923" i="13"/>
  <c r="C923" i="13"/>
  <c r="AA922" i="13"/>
  <c r="Z922" i="13"/>
  <c r="Y922" i="13"/>
  <c r="X922" i="13"/>
  <c r="V922" i="13"/>
  <c r="U922" i="13"/>
  <c r="T922" i="13"/>
  <c r="S922" i="13"/>
  <c r="M922" i="13"/>
  <c r="H922" i="13"/>
  <c r="C922" i="13"/>
  <c r="AA921" i="13"/>
  <c r="Z921" i="13"/>
  <c r="Y921" i="13"/>
  <c r="X921" i="13"/>
  <c r="V921" i="13"/>
  <c r="U921" i="13"/>
  <c r="T921" i="13"/>
  <c r="S921" i="13"/>
  <c r="R921" i="13"/>
  <c r="M921" i="13"/>
  <c r="H921" i="13"/>
  <c r="W921" i="13" s="1"/>
  <c r="C921" i="13"/>
  <c r="AA920" i="13"/>
  <c r="Z920" i="13"/>
  <c r="Y920" i="13"/>
  <c r="X920" i="13"/>
  <c r="W920" i="13"/>
  <c r="V920" i="13"/>
  <c r="U920" i="13"/>
  <c r="T920" i="13"/>
  <c r="S920" i="13"/>
  <c r="M920" i="13"/>
  <c r="R920" i="13" s="1"/>
  <c r="H920" i="13"/>
  <c r="C920" i="13"/>
  <c r="AA919" i="13"/>
  <c r="Z919" i="13"/>
  <c r="Y919" i="13"/>
  <c r="X919" i="13"/>
  <c r="V919" i="13"/>
  <c r="U919" i="13"/>
  <c r="T919" i="13"/>
  <c r="S919" i="13"/>
  <c r="M919" i="13"/>
  <c r="H919" i="13"/>
  <c r="C919" i="13"/>
  <c r="AA918" i="13"/>
  <c r="Z918" i="13"/>
  <c r="Y918" i="13"/>
  <c r="X918" i="13"/>
  <c r="V918" i="13"/>
  <c r="U918" i="13"/>
  <c r="T918" i="13"/>
  <c r="S918" i="13"/>
  <c r="M918" i="13"/>
  <c r="H918" i="13"/>
  <c r="C918" i="13"/>
  <c r="AA917" i="13"/>
  <c r="Z917" i="13"/>
  <c r="Y917" i="13"/>
  <c r="X917" i="13"/>
  <c r="V917" i="13"/>
  <c r="U917" i="13"/>
  <c r="T917" i="13"/>
  <c r="S917" i="13"/>
  <c r="R917" i="13"/>
  <c r="M917" i="13"/>
  <c r="H917" i="13"/>
  <c r="W917" i="13" s="1"/>
  <c r="C917" i="13"/>
  <c r="AA916" i="13"/>
  <c r="Z916" i="13"/>
  <c r="Y916" i="13"/>
  <c r="X916" i="13"/>
  <c r="W916" i="13"/>
  <c r="V916" i="13"/>
  <c r="U916" i="13"/>
  <c r="T916" i="13"/>
  <c r="S916" i="13"/>
  <c r="M916" i="13"/>
  <c r="R916" i="13" s="1"/>
  <c r="H916" i="13"/>
  <c r="C916" i="13"/>
  <c r="AA915" i="13"/>
  <c r="Z915" i="13"/>
  <c r="Y915" i="13"/>
  <c r="X915" i="13"/>
  <c r="V915" i="13"/>
  <c r="U915" i="13"/>
  <c r="T915" i="13"/>
  <c r="S915" i="13"/>
  <c r="M915" i="13"/>
  <c r="H915" i="13"/>
  <c r="C915" i="13"/>
  <c r="AA914" i="13"/>
  <c r="Z914" i="13"/>
  <c r="Y914" i="13"/>
  <c r="X914" i="13"/>
  <c r="V914" i="13"/>
  <c r="U914" i="13"/>
  <c r="T914" i="13"/>
  <c r="S914" i="13"/>
  <c r="M914" i="13"/>
  <c r="H914" i="13"/>
  <c r="C914" i="13"/>
  <c r="AA913" i="13"/>
  <c r="Z913" i="13"/>
  <c r="Y913" i="13"/>
  <c r="X913" i="13"/>
  <c r="V913" i="13"/>
  <c r="U913" i="13"/>
  <c r="T913" i="13"/>
  <c r="S913" i="13"/>
  <c r="R913" i="13"/>
  <c r="M913" i="13"/>
  <c r="H913" i="13"/>
  <c r="W913" i="13" s="1"/>
  <c r="C913" i="13"/>
  <c r="AA912" i="13"/>
  <c r="Z912" i="13"/>
  <c r="Y912" i="13"/>
  <c r="X912" i="13"/>
  <c r="W912" i="13"/>
  <c r="V912" i="13"/>
  <c r="U912" i="13"/>
  <c r="T912" i="13"/>
  <c r="S912" i="13"/>
  <c r="M912" i="13"/>
  <c r="R912" i="13" s="1"/>
  <c r="H912" i="13"/>
  <c r="C912" i="13"/>
  <c r="AA911" i="13"/>
  <c r="Z911" i="13"/>
  <c r="Y911" i="13"/>
  <c r="X911" i="13"/>
  <c r="V911" i="13"/>
  <c r="U911" i="13"/>
  <c r="T911" i="13"/>
  <c r="S911" i="13"/>
  <c r="M911" i="13"/>
  <c r="H911" i="13"/>
  <c r="C911" i="13"/>
  <c r="AA910" i="13"/>
  <c r="Z910" i="13"/>
  <c r="Y910" i="13"/>
  <c r="X910" i="13"/>
  <c r="V910" i="13"/>
  <c r="U910" i="13"/>
  <c r="T910" i="13"/>
  <c r="S910" i="13"/>
  <c r="M910" i="13"/>
  <c r="H910" i="13"/>
  <c r="C910" i="13"/>
  <c r="AA909" i="13"/>
  <c r="Z909" i="13"/>
  <c r="Y909" i="13"/>
  <c r="X909" i="13"/>
  <c r="V909" i="13"/>
  <c r="U909" i="13"/>
  <c r="T909" i="13"/>
  <c r="S909" i="13"/>
  <c r="R909" i="13"/>
  <c r="M909" i="13"/>
  <c r="H909" i="13"/>
  <c r="W909" i="13" s="1"/>
  <c r="C909" i="13"/>
  <c r="AA908" i="13"/>
  <c r="Z908" i="13"/>
  <c r="Y908" i="13"/>
  <c r="X908" i="13"/>
  <c r="W908" i="13"/>
  <c r="V908" i="13"/>
  <c r="U908" i="13"/>
  <c r="T908" i="13"/>
  <c r="S908" i="13"/>
  <c r="M908" i="13"/>
  <c r="R908" i="13" s="1"/>
  <c r="H908" i="13"/>
  <c r="C908" i="13"/>
  <c r="AA907" i="13"/>
  <c r="Z907" i="13"/>
  <c r="Y907" i="13"/>
  <c r="X907" i="13"/>
  <c r="V907" i="13"/>
  <c r="U907" i="13"/>
  <c r="T907" i="13"/>
  <c r="S907" i="13"/>
  <c r="M907" i="13"/>
  <c r="H907" i="13"/>
  <c r="C907" i="13"/>
  <c r="AA906" i="13"/>
  <c r="Z906" i="13"/>
  <c r="Y906" i="13"/>
  <c r="X906" i="13"/>
  <c r="V906" i="13"/>
  <c r="U906" i="13"/>
  <c r="T906" i="13"/>
  <c r="S906" i="13"/>
  <c r="M906" i="13"/>
  <c r="H906" i="13"/>
  <c r="C906" i="13"/>
  <c r="Z905" i="13"/>
  <c r="V905" i="13"/>
  <c r="Q905" i="13"/>
  <c r="P905" i="13"/>
  <c r="U905" i="13" s="1"/>
  <c r="O905" i="13"/>
  <c r="N905" i="13"/>
  <c r="L905" i="13"/>
  <c r="AA905" i="13" s="1"/>
  <c r="K905" i="13"/>
  <c r="J905" i="13"/>
  <c r="I905" i="13"/>
  <c r="G905" i="13"/>
  <c r="F905" i="13"/>
  <c r="F903" i="13" s="1"/>
  <c r="E905" i="13"/>
  <c r="D905" i="13"/>
  <c r="AA904" i="13"/>
  <c r="S904" i="13"/>
  <c r="Q904" i="13"/>
  <c r="V904" i="13" s="1"/>
  <c r="P904" i="13"/>
  <c r="O904" i="13"/>
  <c r="N904" i="13"/>
  <c r="L904" i="13"/>
  <c r="K904" i="13"/>
  <c r="J904" i="13"/>
  <c r="I904" i="13"/>
  <c r="X904" i="13" s="1"/>
  <c r="G904" i="13"/>
  <c r="G903" i="13" s="1"/>
  <c r="F904" i="13"/>
  <c r="E904" i="13"/>
  <c r="E903" i="13" s="1"/>
  <c r="D904" i="13"/>
  <c r="C904" i="13"/>
  <c r="P903" i="13"/>
  <c r="L903" i="13"/>
  <c r="D903" i="13"/>
  <c r="AA901" i="13"/>
  <c r="Z901" i="13"/>
  <c r="Y901" i="13"/>
  <c r="X901" i="13"/>
  <c r="V901" i="13"/>
  <c r="U901" i="13"/>
  <c r="T901" i="13"/>
  <c r="S901" i="13"/>
  <c r="M901" i="13"/>
  <c r="H901" i="13"/>
  <c r="C901" i="13"/>
  <c r="AA900" i="13"/>
  <c r="Z900" i="13"/>
  <c r="Y900" i="13"/>
  <c r="X900" i="13"/>
  <c r="V900" i="13"/>
  <c r="U900" i="13"/>
  <c r="T900" i="13"/>
  <c r="S900" i="13"/>
  <c r="R900" i="13"/>
  <c r="M900" i="13"/>
  <c r="H900" i="13"/>
  <c r="W900" i="13" s="1"/>
  <c r="C900" i="13"/>
  <c r="AA899" i="13"/>
  <c r="Z899" i="13"/>
  <c r="Y899" i="13"/>
  <c r="X899" i="13"/>
  <c r="W899" i="13"/>
  <c r="V899" i="13"/>
  <c r="U899" i="13"/>
  <c r="T899" i="13"/>
  <c r="S899" i="13"/>
  <c r="M899" i="13"/>
  <c r="R899" i="13" s="1"/>
  <c r="H899" i="13"/>
  <c r="C899" i="13"/>
  <c r="AA898" i="13"/>
  <c r="Z898" i="13"/>
  <c r="Y898" i="13"/>
  <c r="X898" i="13"/>
  <c r="V898" i="13"/>
  <c r="U898" i="13"/>
  <c r="T898" i="13"/>
  <c r="S898" i="13"/>
  <c r="M898" i="13"/>
  <c r="H898" i="13"/>
  <c r="C898" i="13"/>
  <c r="AA897" i="13"/>
  <c r="Z897" i="13"/>
  <c r="Y897" i="13"/>
  <c r="X897" i="13"/>
  <c r="V897" i="13"/>
  <c r="U897" i="13"/>
  <c r="T897" i="13"/>
  <c r="S897" i="13"/>
  <c r="M897" i="13"/>
  <c r="H897" i="13"/>
  <c r="C897" i="13"/>
  <c r="AA896" i="13"/>
  <c r="Z896" i="13"/>
  <c r="Y896" i="13"/>
  <c r="X896" i="13"/>
  <c r="V896" i="13"/>
  <c r="U896" i="13"/>
  <c r="T896" i="13"/>
  <c r="S896" i="13"/>
  <c r="R896" i="13"/>
  <c r="M896" i="13"/>
  <c r="H896" i="13"/>
  <c r="W896" i="13" s="1"/>
  <c r="C896" i="13"/>
  <c r="AA895" i="13"/>
  <c r="Z895" i="13"/>
  <c r="Y895" i="13"/>
  <c r="X895" i="13"/>
  <c r="W895" i="13"/>
  <c r="V895" i="13"/>
  <c r="U895" i="13"/>
  <c r="T895" i="13"/>
  <c r="S895" i="13"/>
  <c r="M895" i="13"/>
  <c r="R895" i="13" s="1"/>
  <c r="H895" i="13"/>
  <c r="C895" i="13"/>
  <c r="AA894" i="13"/>
  <c r="Z894" i="13"/>
  <c r="Y894" i="13"/>
  <c r="X894" i="13"/>
  <c r="V894" i="13"/>
  <c r="U894" i="13"/>
  <c r="T894" i="13"/>
  <c r="S894" i="13"/>
  <c r="M894" i="13"/>
  <c r="H894" i="13"/>
  <c r="C894" i="13"/>
  <c r="AA893" i="13"/>
  <c r="Z893" i="13"/>
  <c r="Y893" i="13"/>
  <c r="X893" i="13"/>
  <c r="V893" i="13"/>
  <c r="U893" i="13"/>
  <c r="T893" i="13"/>
  <c r="S893" i="13"/>
  <c r="M893" i="13"/>
  <c r="H893" i="13"/>
  <c r="C893" i="13"/>
  <c r="AA892" i="13"/>
  <c r="Z892" i="13"/>
  <c r="Y892" i="13"/>
  <c r="X892" i="13"/>
  <c r="V892" i="13"/>
  <c r="U892" i="13"/>
  <c r="T892" i="13"/>
  <c r="S892" i="13"/>
  <c r="R892" i="13"/>
  <c r="M892" i="13"/>
  <c r="H892" i="13"/>
  <c r="W892" i="13" s="1"/>
  <c r="C892" i="13"/>
  <c r="AA891" i="13"/>
  <c r="Z891" i="13"/>
  <c r="Y891" i="13"/>
  <c r="X891" i="13"/>
  <c r="W891" i="13"/>
  <c r="V891" i="13"/>
  <c r="U891" i="13"/>
  <c r="T891" i="13"/>
  <c r="S891" i="13"/>
  <c r="M891" i="13"/>
  <c r="R891" i="13" s="1"/>
  <c r="H891" i="13"/>
  <c r="C891" i="13"/>
  <c r="AA890" i="13"/>
  <c r="Z890" i="13"/>
  <c r="Y890" i="13"/>
  <c r="X890" i="13"/>
  <c r="V890" i="13"/>
  <c r="U890" i="13"/>
  <c r="T890" i="13"/>
  <c r="S890" i="13"/>
  <c r="M890" i="13"/>
  <c r="H890" i="13"/>
  <c r="C890" i="13"/>
  <c r="AA889" i="13"/>
  <c r="Z889" i="13"/>
  <c r="Y889" i="13"/>
  <c r="X889" i="13"/>
  <c r="V889" i="13"/>
  <c r="U889" i="13"/>
  <c r="T889" i="13"/>
  <c r="S889" i="13"/>
  <c r="M889" i="13"/>
  <c r="H889" i="13"/>
  <c r="C889" i="13"/>
  <c r="AA888" i="13"/>
  <c r="Z888" i="13"/>
  <c r="Y888" i="13"/>
  <c r="X888" i="13"/>
  <c r="V888" i="13"/>
  <c r="U888" i="13"/>
  <c r="T888" i="13"/>
  <c r="S888" i="13"/>
  <c r="R888" i="13"/>
  <c r="M888" i="13"/>
  <c r="H888" i="13"/>
  <c r="W888" i="13" s="1"/>
  <c r="C888" i="13"/>
  <c r="AA887" i="13"/>
  <c r="Z887" i="13"/>
  <c r="Y887" i="13"/>
  <c r="X887" i="13"/>
  <c r="W887" i="13"/>
  <c r="V887" i="13"/>
  <c r="U887" i="13"/>
  <c r="T887" i="13"/>
  <c r="S887" i="13"/>
  <c r="M887" i="13"/>
  <c r="R887" i="13" s="1"/>
  <c r="H887" i="13"/>
  <c r="C887" i="13"/>
  <c r="AA886" i="13"/>
  <c r="Z886" i="13"/>
  <c r="Y886" i="13"/>
  <c r="X886" i="13"/>
  <c r="V886" i="13"/>
  <c r="U886" i="13"/>
  <c r="T886" i="13"/>
  <c r="S886" i="13"/>
  <c r="M886" i="13"/>
  <c r="H886" i="13"/>
  <c r="C886" i="13"/>
  <c r="AA885" i="13"/>
  <c r="Z885" i="13"/>
  <c r="Y885" i="13"/>
  <c r="X885" i="13"/>
  <c r="V885" i="13"/>
  <c r="U885" i="13"/>
  <c r="T885" i="13"/>
  <c r="S885" i="13"/>
  <c r="M885" i="13"/>
  <c r="H885" i="13"/>
  <c r="C885" i="13"/>
  <c r="AA884" i="13"/>
  <c r="Z884" i="13"/>
  <c r="Y884" i="13"/>
  <c r="X884" i="13"/>
  <c r="V884" i="13"/>
  <c r="U884" i="13"/>
  <c r="T884" i="13"/>
  <c r="S884" i="13"/>
  <c r="R884" i="13"/>
  <c r="M884" i="13"/>
  <c r="H884" i="13"/>
  <c r="W884" i="13" s="1"/>
  <c r="C884" i="13"/>
  <c r="AA883" i="13"/>
  <c r="Z883" i="13"/>
  <c r="Y883" i="13"/>
  <c r="X883" i="13"/>
  <c r="W883" i="13"/>
  <c r="V883" i="13"/>
  <c r="U883" i="13"/>
  <c r="T883" i="13"/>
  <c r="S883" i="13"/>
  <c r="M883" i="13"/>
  <c r="R883" i="13" s="1"/>
  <c r="H883" i="13"/>
  <c r="C883" i="13"/>
  <c r="AA882" i="13"/>
  <c r="Z882" i="13"/>
  <c r="Y882" i="13"/>
  <c r="X882" i="13"/>
  <c r="V882" i="13"/>
  <c r="U882" i="13"/>
  <c r="T882" i="13"/>
  <c r="S882" i="13"/>
  <c r="R882" i="13"/>
  <c r="M882" i="13"/>
  <c r="H882" i="13"/>
  <c r="W882" i="13" s="1"/>
  <c r="C882" i="13"/>
  <c r="AA881" i="13"/>
  <c r="Z881" i="13"/>
  <c r="Y881" i="13"/>
  <c r="X881" i="13"/>
  <c r="W881" i="13"/>
  <c r="V881" i="13"/>
  <c r="U881" i="13"/>
  <c r="T881" i="13"/>
  <c r="S881" i="13"/>
  <c r="M881" i="13"/>
  <c r="R881" i="13" s="1"/>
  <c r="H881" i="13"/>
  <c r="C881" i="13"/>
  <c r="AA880" i="13"/>
  <c r="Z880" i="13"/>
  <c r="Y880" i="13"/>
  <c r="X880" i="13"/>
  <c r="V880" i="13"/>
  <c r="U880" i="13"/>
  <c r="T880" i="13"/>
  <c r="S880" i="13"/>
  <c r="R880" i="13"/>
  <c r="M880" i="13"/>
  <c r="H880" i="13"/>
  <c r="W880" i="13" s="1"/>
  <c r="C880" i="13"/>
  <c r="AA879" i="13"/>
  <c r="Z879" i="13"/>
  <c r="Y879" i="13"/>
  <c r="X879" i="13"/>
  <c r="W879" i="13"/>
  <c r="V879" i="13"/>
  <c r="U879" i="13"/>
  <c r="T879" i="13"/>
  <c r="S879" i="13"/>
  <c r="M879" i="13"/>
  <c r="R879" i="13" s="1"/>
  <c r="H879" i="13"/>
  <c r="C879" i="13"/>
  <c r="AA878" i="13"/>
  <c r="Z878" i="13"/>
  <c r="Y878" i="13"/>
  <c r="X878" i="13"/>
  <c r="V878" i="13"/>
  <c r="U878" i="13"/>
  <c r="T878" i="13"/>
  <c r="S878" i="13"/>
  <c r="R878" i="13"/>
  <c r="M878" i="13"/>
  <c r="H878" i="13"/>
  <c r="W878" i="13" s="1"/>
  <c r="C878" i="13"/>
  <c r="AA877" i="13"/>
  <c r="Z877" i="13"/>
  <c r="Y877" i="13"/>
  <c r="X877" i="13"/>
  <c r="W877" i="13"/>
  <c r="V877" i="13"/>
  <c r="U877" i="13"/>
  <c r="T877" i="13"/>
  <c r="S877" i="13"/>
  <c r="M877" i="13"/>
  <c r="R877" i="13" s="1"/>
  <c r="H877" i="13"/>
  <c r="C877" i="13"/>
  <c r="AA876" i="13"/>
  <c r="Z876" i="13"/>
  <c r="Y876" i="13"/>
  <c r="X876" i="13"/>
  <c r="V876" i="13"/>
  <c r="U876" i="13"/>
  <c r="T876" i="13"/>
  <c r="S876" i="13"/>
  <c r="R876" i="13"/>
  <c r="M876" i="13"/>
  <c r="H876" i="13"/>
  <c r="W876" i="13" s="1"/>
  <c r="C876" i="13"/>
  <c r="AA875" i="13"/>
  <c r="Z875" i="13"/>
  <c r="Y875" i="13"/>
  <c r="X875" i="13"/>
  <c r="W875" i="13"/>
  <c r="V875" i="13"/>
  <c r="U875" i="13"/>
  <c r="T875" i="13"/>
  <c r="S875" i="13"/>
  <c r="M875" i="13"/>
  <c r="R875" i="13" s="1"/>
  <c r="H875" i="13"/>
  <c r="C875" i="13"/>
  <c r="AA874" i="13"/>
  <c r="Z874" i="13"/>
  <c r="Y874" i="13"/>
  <c r="X874" i="13"/>
  <c r="V874" i="13"/>
  <c r="U874" i="13"/>
  <c r="T874" i="13"/>
  <c r="S874" i="13"/>
  <c r="R874" i="13"/>
  <c r="M874" i="13"/>
  <c r="H874" i="13"/>
  <c r="W874" i="13" s="1"/>
  <c r="C874" i="13"/>
  <c r="AA873" i="13"/>
  <c r="Y873" i="13"/>
  <c r="S873" i="13"/>
  <c r="Q873" i="13"/>
  <c r="V873" i="13" s="1"/>
  <c r="P873" i="13"/>
  <c r="O873" i="13"/>
  <c r="T873" i="13" s="1"/>
  <c r="N873" i="13"/>
  <c r="M873" i="13"/>
  <c r="L873" i="13"/>
  <c r="K873" i="13"/>
  <c r="Z873" i="13" s="1"/>
  <c r="J873" i="13"/>
  <c r="I873" i="13"/>
  <c r="G873" i="13"/>
  <c r="F873" i="13"/>
  <c r="E873" i="13"/>
  <c r="C873" i="13" s="1"/>
  <c r="D873" i="13"/>
  <c r="X872" i="13"/>
  <c r="S872" i="13"/>
  <c r="Q872" i="13"/>
  <c r="V872" i="13" s="1"/>
  <c r="P872" i="13"/>
  <c r="O872" i="13"/>
  <c r="N872" i="13"/>
  <c r="L872" i="13"/>
  <c r="K872" i="13"/>
  <c r="J872" i="13"/>
  <c r="I872" i="13"/>
  <c r="G872" i="13"/>
  <c r="G871" i="13" s="1"/>
  <c r="F872" i="13"/>
  <c r="E872" i="13"/>
  <c r="D872" i="13"/>
  <c r="C872" i="13"/>
  <c r="P871" i="13"/>
  <c r="N871" i="13"/>
  <c r="L871" i="13"/>
  <c r="J871" i="13"/>
  <c r="F871" i="13"/>
  <c r="D871" i="13"/>
  <c r="AA869" i="13"/>
  <c r="Z869" i="13"/>
  <c r="Y869" i="13"/>
  <c r="X869" i="13"/>
  <c r="V869" i="13"/>
  <c r="U869" i="13"/>
  <c r="T869" i="13"/>
  <c r="S869" i="13"/>
  <c r="M869" i="13"/>
  <c r="H869" i="13"/>
  <c r="C869" i="13"/>
  <c r="AA868" i="13"/>
  <c r="Z868" i="13"/>
  <c r="Y868" i="13"/>
  <c r="X868" i="13"/>
  <c r="V868" i="13"/>
  <c r="U868" i="13"/>
  <c r="T868" i="13"/>
  <c r="S868" i="13"/>
  <c r="R868" i="13"/>
  <c r="M868" i="13"/>
  <c r="H868" i="13"/>
  <c r="W868" i="13" s="1"/>
  <c r="C868" i="13"/>
  <c r="AA867" i="13"/>
  <c r="Z867" i="13"/>
  <c r="Y867" i="13"/>
  <c r="X867" i="13"/>
  <c r="W867" i="13"/>
  <c r="V867" i="13"/>
  <c r="U867" i="13"/>
  <c r="T867" i="13"/>
  <c r="S867" i="13"/>
  <c r="M867" i="13"/>
  <c r="R867" i="13" s="1"/>
  <c r="H867" i="13"/>
  <c r="C867" i="13"/>
  <c r="AA866" i="13"/>
  <c r="Z866" i="13"/>
  <c r="Y866" i="13"/>
  <c r="X866" i="13"/>
  <c r="V866" i="13"/>
  <c r="U866" i="13"/>
  <c r="T866" i="13"/>
  <c r="S866" i="13"/>
  <c r="M866" i="13"/>
  <c r="H866" i="13"/>
  <c r="C866" i="13"/>
  <c r="AA865" i="13"/>
  <c r="Z865" i="13"/>
  <c r="Y865" i="13"/>
  <c r="X865" i="13"/>
  <c r="V865" i="13"/>
  <c r="U865" i="13"/>
  <c r="T865" i="13"/>
  <c r="S865" i="13"/>
  <c r="M865" i="13"/>
  <c r="H865" i="13"/>
  <c r="C865" i="13"/>
  <c r="AA864" i="13"/>
  <c r="Z864" i="13"/>
  <c r="Y864" i="13"/>
  <c r="X864" i="13"/>
  <c r="V864" i="13"/>
  <c r="U864" i="13"/>
  <c r="T864" i="13"/>
  <c r="S864" i="13"/>
  <c r="R864" i="13"/>
  <c r="M864" i="13"/>
  <c r="H864" i="13"/>
  <c r="W864" i="13" s="1"/>
  <c r="C864" i="13"/>
  <c r="AA863" i="13"/>
  <c r="Z863" i="13"/>
  <c r="Y863" i="13"/>
  <c r="X863" i="13"/>
  <c r="W863" i="13"/>
  <c r="V863" i="13"/>
  <c r="U863" i="13"/>
  <c r="T863" i="13"/>
  <c r="S863" i="13"/>
  <c r="M863" i="13"/>
  <c r="R863" i="13" s="1"/>
  <c r="H863" i="13"/>
  <c r="C863" i="13"/>
  <c r="AA862" i="13"/>
  <c r="Z862" i="13"/>
  <c r="Y862" i="13"/>
  <c r="X862" i="13"/>
  <c r="V862" i="13"/>
  <c r="U862" i="13"/>
  <c r="T862" i="13"/>
  <c r="S862" i="13"/>
  <c r="M862" i="13"/>
  <c r="H862" i="13"/>
  <c r="C862" i="13"/>
  <c r="AA861" i="13"/>
  <c r="Z861" i="13"/>
  <c r="Y861" i="13"/>
  <c r="X861" i="13"/>
  <c r="V861" i="13"/>
  <c r="U861" i="13"/>
  <c r="T861" i="13"/>
  <c r="S861" i="13"/>
  <c r="M861" i="13"/>
  <c r="H861" i="13"/>
  <c r="C861" i="13"/>
  <c r="AA860" i="13"/>
  <c r="Z860" i="13"/>
  <c r="Y860" i="13"/>
  <c r="X860" i="13"/>
  <c r="V860" i="13"/>
  <c r="U860" i="13"/>
  <c r="T860" i="13"/>
  <c r="S860" i="13"/>
  <c r="R860" i="13"/>
  <c r="M860" i="13"/>
  <c r="H860" i="13"/>
  <c r="W860" i="13" s="1"/>
  <c r="C860" i="13"/>
  <c r="AA859" i="13"/>
  <c r="Z859" i="13"/>
  <c r="Y859" i="13"/>
  <c r="X859" i="13"/>
  <c r="W859" i="13"/>
  <c r="V859" i="13"/>
  <c r="U859" i="13"/>
  <c r="T859" i="13"/>
  <c r="S859" i="13"/>
  <c r="M859" i="13"/>
  <c r="R859" i="13" s="1"/>
  <c r="H859" i="13"/>
  <c r="C859" i="13"/>
  <c r="AA858" i="13"/>
  <c r="Z858" i="13"/>
  <c r="Y858" i="13"/>
  <c r="X858" i="13"/>
  <c r="V858" i="13"/>
  <c r="U858" i="13"/>
  <c r="T858" i="13"/>
  <c r="S858" i="13"/>
  <c r="M858" i="13"/>
  <c r="H858" i="13"/>
  <c r="C858" i="13"/>
  <c r="AA857" i="13"/>
  <c r="Z857" i="13"/>
  <c r="Y857" i="13"/>
  <c r="X857" i="13"/>
  <c r="V857" i="13"/>
  <c r="U857" i="13"/>
  <c r="T857" i="13"/>
  <c r="S857" i="13"/>
  <c r="M857" i="13"/>
  <c r="H857" i="13"/>
  <c r="C857" i="13"/>
  <c r="AA856" i="13"/>
  <c r="Z856" i="13"/>
  <c r="Y856" i="13"/>
  <c r="X856" i="13"/>
  <c r="V856" i="13"/>
  <c r="U856" i="13"/>
  <c r="T856" i="13"/>
  <c r="S856" i="13"/>
  <c r="R856" i="13"/>
  <c r="M856" i="13"/>
  <c r="H856" i="13"/>
  <c r="W856" i="13" s="1"/>
  <c r="C856" i="13"/>
  <c r="AA855" i="13"/>
  <c r="Z855" i="13"/>
  <c r="Y855" i="13"/>
  <c r="X855" i="13"/>
  <c r="W855" i="13"/>
  <c r="V855" i="13"/>
  <c r="U855" i="13"/>
  <c r="T855" i="13"/>
  <c r="S855" i="13"/>
  <c r="M855" i="13"/>
  <c r="R855" i="13" s="1"/>
  <c r="H855" i="13"/>
  <c r="C855" i="13"/>
  <c r="AA854" i="13"/>
  <c r="Z854" i="13"/>
  <c r="Y854" i="13"/>
  <c r="X854" i="13"/>
  <c r="V854" i="13"/>
  <c r="U854" i="13"/>
  <c r="T854" i="13"/>
  <c r="S854" i="13"/>
  <c r="M854" i="13"/>
  <c r="H854" i="13"/>
  <c r="C854" i="13"/>
  <c r="AA853" i="13"/>
  <c r="Z853" i="13"/>
  <c r="Y853" i="13"/>
  <c r="X853" i="13"/>
  <c r="V853" i="13"/>
  <c r="U853" i="13"/>
  <c r="T853" i="13"/>
  <c r="S853" i="13"/>
  <c r="M853" i="13"/>
  <c r="H853" i="13"/>
  <c r="C853" i="13"/>
  <c r="AA852" i="13"/>
  <c r="Z852" i="13"/>
  <c r="Y852" i="13"/>
  <c r="X852" i="13"/>
  <c r="V852" i="13"/>
  <c r="U852" i="13"/>
  <c r="T852" i="13"/>
  <c r="S852" i="13"/>
  <c r="R852" i="13"/>
  <c r="M852" i="13"/>
  <c r="H852" i="13"/>
  <c r="W852" i="13" s="1"/>
  <c r="C852" i="13"/>
  <c r="AA851" i="13"/>
  <c r="Z851" i="13"/>
  <c r="Y851" i="13"/>
  <c r="X851" i="13"/>
  <c r="W851" i="13"/>
  <c r="V851" i="13"/>
  <c r="U851" i="13"/>
  <c r="T851" i="13"/>
  <c r="S851" i="13"/>
  <c r="M851" i="13"/>
  <c r="R851" i="13" s="1"/>
  <c r="H851" i="13"/>
  <c r="C851" i="13"/>
  <c r="AA850" i="13"/>
  <c r="Z850" i="13"/>
  <c r="Y850" i="13"/>
  <c r="X850" i="13"/>
  <c r="V850" i="13"/>
  <c r="U850" i="13"/>
  <c r="T850" i="13"/>
  <c r="S850" i="13"/>
  <c r="M850" i="13"/>
  <c r="H850" i="13"/>
  <c r="C850" i="13"/>
  <c r="AA849" i="13"/>
  <c r="Z849" i="13"/>
  <c r="Y849" i="13"/>
  <c r="X849" i="13"/>
  <c r="V849" i="13"/>
  <c r="U849" i="13"/>
  <c r="T849" i="13"/>
  <c r="S849" i="13"/>
  <c r="M849" i="13"/>
  <c r="H849" i="13"/>
  <c r="C849" i="13"/>
  <c r="AA848" i="13"/>
  <c r="Z848" i="13"/>
  <c r="Y848" i="13"/>
  <c r="X848" i="13"/>
  <c r="V848" i="13"/>
  <c r="U848" i="13"/>
  <c r="T848" i="13"/>
  <c r="S848" i="13"/>
  <c r="R848" i="13"/>
  <c r="M848" i="13"/>
  <c r="H848" i="13"/>
  <c r="W848" i="13" s="1"/>
  <c r="C848" i="13"/>
  <c r="AA847" i="13"/>
  <c r="Z847" i="13"/>
  <c r="Y847" i="13"/>
  <c r="X847" i="13"/>
  <c r="W847" i="13"/>
  <c r="V847" i="13"/>
  <c r="U847" i="13"/>
  <c r="T847" i="13"/>
  <c r="S847" i="13"/>
  <c r="M847" i="13"/>
  <c r="R847" i="13" s="1"/>
  <c r="H847" i="13"/>
  <c r="C847" i="13"/>
  <c r="AA846" i="13"/>
  <c r="Z846" i="13"/>
  <c r="Y846" i="13"/>
  <c r="X846" i="13"/>
  <c r="V846" i="13"/>
  <c r="U846" i="13"/>
  <c r="T846" i="13"/>
  <c r="S846" i="13"/>
  <c r="M846" i="13"/>
  <c r="H846" i="13"/>
  <c r="C846" i="13"/>
  <c r="AA845" i="13"/>
  <c r="Z845" i="13"/>
  <c r="Y845" i="13"/>
  <c r="X845" i="13"/>
  <c r="V845" i="13"/>
  <c r="U845" i="13"/>
  <c r="T845" i="13"/>
  <c r="S845" i="13"/>
  <c r="M845" i="13"/>
  <c r="H845" i="13"/>
  <c r="C845" i="13"/>
  <c r="AA844" i="13"/>
  <c r="Z844" i="13"/>
  <c r="Y844" i="13"/>
  <c r="X844" i="13"/>
  <c r="V844" i="13"/>
  <c r="U844" i="13"/>
  <c r="T844" i="13"/>
  <c r="S844" i="13"/>
  <c r="R844" i="13"/>
  <c r="M844" i="13"/>
  <c r="H844" i="13"/>
  <c r="W844" i="13" s="1"/>
  <c r="C844" i="13"/>
  <c r="AA843" i="13"/>
  <c r="Z843" i="13"/>
  <c r="Y843" i="13"/>
  <c r="X843" i="13"/>
  <c r="W843" i="13"/>
  <c r="V843" i="13"/>
  <c r="U843" i="13"/>
  <c r="T843" i="13"/>
  <c r="S843" i="13"/>
  <c r="M843" i="13"/>
  <c r="R843" i="13" s="1"/>
  <c r="H843" i="13"/>
  <c r="C843" i="13"/>
  <c r="AA842" i="13"/>
  <c r="Z842" i="13"/>
  <c r="Y842" i="13"/>
  <c r="X842" i="13"/>
  <c r="V842" i="13"/>
  <c r="U842" i="13"/>
  <c r="T842" i="13"/>
  <c r="S842" i="13"/>
  <c r="M842" i="13"/>
  <c r="H842" i="13"/>
  <c r="C842" i="13"/>
  <c r="AA841" i="13"/>
  <c r="Z841" i="13"/>
  <c r="Y841" i="13"/>
  <c r="X841" i="13"/>
  <c r="V841" i="13"/>
  <c r="U841" i="13"/>
  <c r="T841" i="13"/>
  <c r="S841" i="13"/>
  <c r="M841" i="13"/>
  <c r="H841" i="13"/>
  <c r="C841" i="13"/>
  <c r="AA840" i="13"/>
  <c r="Z840" i="13"/>
  <c r="Y840" i="13"/>
  <c r="X840" i="13"/>
  <c r="V840" i="13"/>
  <c r="U840" i="13"/>
  <c r="T840" i="13"/>
  <c r="S840" i="13"/>
  <c r="R840" i="13"/>
  <c r="M840" i="13"/>
  <c r="H840" i="13"/>
  <c r="W840" i="13" s="1"/>
  <c r="C840" i="13"/>
  <c r="AA839" i="13"/>
  <c r="Z839" i="13"/>
  <c r="Y839" i="13"/>
  <c r="X839" i="13"/>
  <c r="W839" i="13"/>
  <c r="V839" i="13"/>
  <c r="U839" i="13"/>
  <c r="T839" i="13"/>
  <c r="S839" i="13"/>
  <c r="M839" i="13"/>
  <c r="R839" i="13" s="1"/>
  <c r="H839" i="13"/>
  <c r="C839" i="13"/>
  <c r="AA838" i="13"/>
  <c r="Z838" i="13"/>
  <c r="Y838" i="13"/>
  <c r="X838" i="13"/>
  <c r="V838" i="13"/>
  <c r="U838" i="13"/>
  <c r="T838" i="13"/>
  <c r="S838" i="13"/>
  <c r="M838" i="13"/>
  <c r="H838" i="13"/>
  <c r="C838" i="13"/>
  <c r="AA837" i="13"/>
  <c r="Z837" i="13"/>
  <c r="Y837" i="13"/>
  <c r="X837" i="13"/>
  <c r="V837" i="13"/>
  <c r="U837" i="13"/>
  <c r="T837" i="13"/>
  <c r="S837" i="13"/>
  <c r="M837" i="13"/>
  <c r="H837" i="13"/>
  <c r="C837" i="13"/>
  <c r="AA836" i="13"/>
  <c r="Z836" i="13"/>
  <c r="Y836" i="13"/>
  <c r="X836" i="13"/>
  <c r="V836" i="13"/>
  <c r="U836" i="13"/>
  <c r="T836" i="13"/>
  <c r="S836" i="13"/>
  <c r="R836" i="13"/>
  <c r="M836" i="13"/>
  <c r="H836" i="13"/>
  <c r="W836" i="13" s="1"/>
  <c r="C836" i="13"/>
  <c r="AA835" i="13"/>
  <c r="Z835" i="13"/>
  <c r="Y835" i="13"/>
  <c r="X835" i="13"/>
  <c r="W835" i="13"/>
  <c r="V835" i="13"/>
  <c r="U835" i="13"/>
  <c r="T835" i="13"/>
  <c r="S835" i="13"/>
  <c r="M835" i="13"/>
  <c r="R835" i="13" s="1"/>
  <c r="H835" i="13"/>
  <c r="C835" i="13"/>
  <c r="AA834" i="13"/>
  <c r="Z834" i="13"/>
  <c r="Y834" i="13"/>
  <c r="X834" i="13"/>
  <c r="V834" i="13"/>
  <c r="U834" i="13"/>
  <c r="T834" i="13"/>
  <c r="S834" i="13"/>
  <c r="M834" i="13"/>
  <c r="H834" i="13"/>
  <c r="C834" i="13"/>
  <c r="Y833" i="13"/>
  <c r="U833" i="13"/>
  <c r="Q833" i="13"/>
  <c r="P833" i="13"/>
  <c r="O833" i="13"/>
  <c r="T833" i="13" s="1"/>
  <c r="N833" i="13"/>
  <c r="M833" i="13"/>
  <c r="L833" i="13"/>
  <c r="K833" i="13"/>
  <c r="Z833" i="13" s="1"/>
  <c r="J833" i="13"/>
  <c r="I833" i="13"/>
  <c r="G833" i="13"/>
  <c r="F833" i="13"/>
  <c r="E833" i="13"/>
  <c r="D833" i="13"/>
  <c r="Z832" i="13"/>
  <c r="V832" i="13"/>
  <c r="Q832" i="13"/>
  <c r="P832" i="13"/>
  <c r="U832" i="13" s="1"/>
  <c r="O832" i="13"/>
  <c r="N832" i="13"/>
  <c r="L832" i="13"/>
  <c r="AA832" i="13" s="1"/>
  <c r="K832" i="13"/>
  <c r="J832" i="13"/>
  <c r="I832" i="13"/>
  <c r="G832" i="13"/>
  <c r="F832" i="13"/>
  <c r="F831" i="13" s="1"/>
  <c r="E832" i="13"/>
  <c r="D832" i="13"/>
  <c r="C832" i="13" s="1"/>
  <c r="O831" i="13"/>
  <c r="K831" i="13"/>
  <c r="G831" i="13"/>
  <c r="AA829" i="13"/>
  <c r="Z829" i="13"/>
  <c r="Y829" i="13"/>
  <c r="X829" i="13"/>
  <c r="V829" i="13"/>
  <c r="U829" i="13"/>
  <c r="T829" i="13"/>
  <c r="S829" i="13"/>
  <c r="M829" i="13"/>
  <c r="H829" i="13"/>
  <c r="C829" i="13"/>
  <c r="AA828" i="13"/>
  <c r="Z828" i="13"/>
  <c r="Y828" i="13"/>
  <c r="X828" i="13"/>
  <c r="V828" i="13"/>
  <c r="U828" i="13"/>
  <c r="T828" i="13"/>
  <c r="S828" i="13"/>
  <c r="M828" i="13"/>
  <c r="H828" i="13"/>
  <c r="C828" i="13"/>
  <c r="AA827" i="13"/>
  <c r="Z827" i="13"/>
  <c r="Y827" i="13"/>
  <c r="X827" i="13"/>
  <c r="V827" i="13"/>
  <c r="U827" i="13"/>
  <c r="T827" i="13"/>
  <c r="S827" i="13"/>
  <c r="R827" i="13"/>
  <c r="M827" i="13"/>
  <c r="H827" i="13"/>
  <c r="W827" i="13" s="1"/>
  <c r="C827" i="13"/>
  <c r="AA826" i="13"/>
  <c r="Z826" i="13"/>
  <c r="Y826" i="13"/>
  <c r="X826" i="13"/>
  <c r="W826" i="13"/>
  <c r="V826" i="13"/>
  <c r="U826" i="13"/>
  <c r="T826" i="13"/>
  <c r="S826" i="13"/>
  <c r="M826" i="13"/>
  <c r="R826" i="13" s="1"/>
  <c r="H826" i="13"/>
  <c r="C826" i="13"/>
  <c r="AA825" i="13"/>
  <c r="Z825" i="13"/>
  <c r="Y825" i="13"/>
  <c r="X825" i="13"/>
  <c r="V825" i="13"/>
  <c r="U825" i="13"/>
  <c r="T825" i="13"/>
  <c r="S825" i="13"/>
  <c r="M825" i="13"/>
  <c r="H825" i="13"/>
  <c r="C825" i="13"/>
  <c r="AA824" i="13"/>
  <c r="Z824" i="13"/>
  <c r="Y824" i="13"/>
  <c r="X824" i="13"/>
  <c r="V824" i="13"/>
  <c r="U824" i="13"/>
  <c r="T824" i="13"/>
  <c r="S824" i="13"/>
  <c r="M824" i="13"/>
  <c r="H824" i="13"/>
  <c r="C824" i="13"/>
  <c r="AA823" i="13"/>
  <c r="Z823" i="13"/>
  <c r="Y823" i="13"/>
  <c r="X823" i="13"/>
  <c r="V823" i="13"/>
  <c r="U823" i="13"/>
  <c r="T823" i="13"/>
  <c r="S823" i="13"/>
  <c r="R823" i="13"/>
  <c r="M823" i="13"/>
  <c r="H823" i="13"/>
  <c r="W823" i="13" s="1"/>
  <c r="C823" i="13"/>
  <c r="AA822" i="13"/>
  <c r="Z822" i="13"/>
  <c r="Y822" i="13"/>
  <c r="X822" i="13"/>
  <c r="W822" i="13"/>
  <c r="V822" i="13"/>
  <c r="U822" i="13"/>
  <c r="T822" i="13"/>
  <c r="S822" i="13"/>
  <c r="M822" i="13"/>
  <c r="R822" i="13" s="1"/>
  <c r="H822" i="13"/>
  <c r="C822" i="13"/>
  <c r="AA821" i="13"/>
  <c r="Z821" i="13"/>
  <c r="Y821" i="13"/>
  <c r="X821" i="13"/>
  <c r="V821" i="13"/>
  <c r="U821" i="13"/>
  <c r="T821" i="13"/>
  <c r="S821" i="13"/>
  <c r="M821" i="13"/>
  <c r="H821" i="13"/>
  <c r="C821" i="13"/>
  <c r="AA820" i="13"/>
  <c r="Z820" i="13"/>
  <c r="Y820" i="13"/>
  <c r="X820" i="13"/>
  <c r="V820" i="13"/>
  <c r="U820" i="13"/>
  <c r="T820" i="13"/>
  <c r="S820" i="13"/>
  <c r="M820" i="13"/>
  <c r="H820" i="13"/>
  <c r="C820" i="13"/>
  <c r="AA819" i="13"/>
  <c r="Z819" i="13"/>
  <c r="Y819" i="13"/>
  <c r="X819" i="13"/>
  <c r="V819" i="13"/>
  <c r="U819" i="13"/>
  <c r="T819" i="13"/>
  <c r="S819" i="13"/>
  <c r="R819" i="13"/>
  <c r="M819" i="13"/>
  <c r="H819" i="13"/>
  <c r="W819" i="13" s="1"/>
  <c r="C819" i="13"/>
  <c r="AA818" i="13"/>
  <c r="Z818" i="13"/>
  <c r="Y818" i="13"/>
  <c r="X818" i="13"/>
  <c r="W818" i="13"/>
  <c r="V818" i="13"/>
  <c r="U818" i="13"/>
  <c r="T818" i="13"/>
  <c r="S818" i="13"/>
  <c r="M818" i="13"/>
  <c r="R818" i="13" s="1"/>
  <c r="H818" i="13"/>
  <c r="C818" i="13"/>
  <c r="AA817" i="13"/>
  <c r="Z817" i="13"/>
  <c r="Y817" i="13"/>
  <c r="X817" i="13"/>
  <c r="V817" i="13"/>
  <c r="U817" i="13"/>
  <c r="T817" i="13"/>
  <c r="S817" i="13"/>
  <c r="M817" i="13"/>
  <c r="H817" i="13"/>
  <c r="C817" i="13"/>
  <c r="AA816" i="13"/>
  <c r="Z816" i="13"/>
  <c r="Y816" i="13"/>
  <c r="X816" i="13"/>
  <c r="V816" i="13"/>
  <c r="U816" i="13"/>
  <c r="T816" i="13"/>
  <c r="S816" i="13"/>
  <c r="M816" i="13"/>
  <c r="H816" i="13"/>
  <c r="C816" i="13"/>
  <c r="AA815" i="13"/>
  <c r="Z815" i="13"/>
  <c r="Y815" i="13"/>
  <c r="X815" i="13"/>
  <c r="V815" i="13"/>
  <c r="U815" i="13"/>
  <c r="T815" i="13"/>
  <c r="S815" i="13"/>
  <c r="R815" i="13"/>
  <c r="M815" i="13"/>
  <c r="H815" i="13"/>
  <c r="W815" i="13" s="1"/>
  <c r="C815" i="13"/>
  <c r="AA814" i="13"/>
  <c r="Z814" i="13"/>
  <c r="Y814" i="13"/>
  <c r="X814" i="13"/>
  <c r="W814" i="13"/>
  <c r="V814" i="13"/>
  <c r="U814" i="13"/>
  <c r="T814" i="13"/>
  <c r="S814" i="13"/>
  <c r="M814" i="13"/>
  <c r="R814" i="13" s="1"/>
  <c r="H814" i="13"/>
  <c r="C814" i="13"/>
  <c r="AA813" i="13"/>
  <c r="Z813" i="13"/>
  <c r="Y813" i="13"/>
  <c r="X813" i="13"/>
  <c r="V813" i="13"/>
  <c r="U813" i="13"/>
  <c r="T813" i="13"/>
  <c r="S813" i="13"/>
  <c r="M813" i="13"/>
  <c r="H813" i="13"/>
  <c r="C813" i="13"/>
  <c r="AA812" i="13"/>
  <c r="Z812" i="13"/>
  <c r="Y812" i="13"/>
  <c r="X812" i="13"/>
  <c r="V812" i="13"/>
  <c r="U812" i="13"/>
  <c r="T812" i="13"/>
  <c r="S812" i="13"/>
  <c r="M812" i="13"/>
  <c r="H812" i="13"/>
  <c r="C812" i="13"/>
  <c r="AA811" i="13"/>
  <c r="Z811" i="13"/>
  <c r="Y811" i="13"/>
  <c r="X811" i="13"/>
  <c r="V811" i="13"/>
  <c r="U811" i="13"/>
  <c r="T811" i="13"/>
  <c r="S811" i="13"/>
  <c r="R811" i="13"/>
  <c r="M811" i="13"/>
  <c r="H811" i="13"/>
  <c r="W811" i="13" s="1"/>
  <c r="C811" i="13"/>
  <c r="AA810" i="13"/>
  <c r="Z810" i="13"/>
  <c r="Y810" i="13"/>
  <c r="X810" i="13"/>
  <c r="W810" i="13"/>
  <c r="V810" i="13"/>
  <c r="U810" i="13"/>
  <c r="T810" i="13"/>
  <c r="S810" i="13"/>
  <c r="M810" i="13"/>
  <c r="R810" i="13" s="1"/>
  <c r="H810" i="13"/>
  <c r="C810" i="13"/>
  <c r="AA809" i="13"/>
  <c r="Z809" i="13"/>
  <c r="Y809" i="13"/>
  <c r="X809" i="13"/>
  <c r="V809" i="13"/>
  <c r="U809" i="13"/>
  <c r="T809" i="13"/>
  <c r="S809" i="13"/>
  <c r="M809" i="13"/>
  <c r="H809" i="13"/>
  <c r="C809" i="13"/>
  <c r="AA808" i="13"/>
  <c r="Z808" i="13"/>
  <c r="Y808" i="13"/>
  <c r="X808" i="13"/>
  <c r="V808" i="13"/>
  <c r="U808" i="13"/>
  <c r="T808" i="13"/>
  <c r="S808" i="13"/>
  <c r="M808" i="13"/>
  <c r="H808" i="13"/>
  <c r="C808" i="13"/>
  <c r="AA807" i="13"/>
  <c r="Z807" i="13"/>
  <c r="Y807" i="13"/>
  <c r="X807" i="13"/>
  <c r="V807" i="13"/>
  <c r="U807" i="13"/>
  <c r="T807" i="13"/>
  <c r="S807" i="13"/>
  <c r="R807" i="13"/>
  <c r="M807" i="13"/>
  <c r="H807" i="13"/>
  <c r="W807" i="13" s="1"/>
  <c r="C807" i="13"/>
  <c r="AA806" i="13"/>
  <c r="Z806" i="13"/>
  <c r="Y806" i="13"/>
  <c r="X806" i="13"/>
  <c r="W806" i="13"/>
  <c r="V806" i="13"/>
  <c r="U806" i="13"/>
  <c r="T806" i="13"/>
  <c r="S806" i="13"/>
  <c r="M806" i="13"/>
  <c r="R806" i="13" s="1"/>
  <c r="H806" i="13"/>
  <c r="C806" i="13"/>
  <c r="AA805" i="13"/>
  <c r="Z805" i="13"/>
  <c r="Y805" i="13"/>
  <c r="X805" i="13"/>
  <c r="V805" i="13"/>
  <c r="U805" i="13"/>
  <c r="T805" i="13"/>
  <c r="S805" i="13"/>
  <c r="R805" i="13"/>
  <c r="M805" i="13"/>
  <c r="H805" i="13"/>
  <c r="W805" i="13" s="1"/>
  <c r="C805" i="13"/>
  <c r="AA804" i="13"/>
  <c r="Z804" i="13"/>
  <c r="Y804" i="13"/>
  <c r="X804" i="13"/>
  <c r="W804" i="13"/>
  <c r="V804" i="13"/>
  <c r="U804" i="13"/>
  <c r="T804" i="13"/>
  <c r="S804" i="13"/>
  <c r="M804" i="13"/>
  <c r="R804" i="13" s="1"/>
  <c r="H804" i="13"/>
  <c r="C804" i="13"/>
  <c r="AA803" i="13"/>
  <c r="Z803" i="13"/>
  <c r="X803" i="13"/>
  <c r="V803" i="13"/>
  <c r="U803" i="13"/>
  <c r="T803" i="13"/>
  <c r="S803" i="13"/>
  <c r="O803" i="13"/>
  <c r="M803" i="13"/>
  <c r="J803" i="13"/>
  <c r="Y803" i="13" s="1"/>
  <c r="H803" i="13"/>
  <c r="W803" i="13" s="1"/>
  <c r="C803" i="13"/>
  <c r="AA802" i="13"/>
  <c r="S802" i="13"/>
  <c r="Q802" i="13"/>
  <c r="V802" i="13" s="1"/>
  <c r="P802" i="13"/>
  <c r="O802" i="13"/>
  <c r="T802" i="13" s="1"/>
  <c r="N802" i="13"/>
  <c r="L802" i="13"/>
  <c r="K802" i="13"/>
  <c r="J802" i="13"/>
  <c r="I802" i="13"/>
  <c r="G802" i="13"/>
  <c r="F802" i="13"/>
  <c r="E802" i="13"/>
  <c r="D802" i="13"/>
  <c r="C802" i="13"/>
  <c r="Z801" i="13"/>
  <c r="Q801" i="13"/>
  <c r="P801" i="13"/>
  <c r="O801" i="13"/>
  <c r="N801" i="13"/>
  <c r="L801" i="13"/>
  <c r="V801" i="13" s="1"/>
  <c r="K801" i="13"/>
  <c r="J801" i="13"/>
  <c r="I801" i="13"/>
  <c r="G801" i="13"/>
  <c r="F801" i="13"/>
  <c r="F800" i="13" s="1"/>
  <c r="E801" i="13"/>
  <c r="D801" i="13"/>
  <c r="Q800" i="13"/>
  <c r="O800" i="13"/>
  <c r="I800" i="13"/>
  <c r="G800" i="13"/>
  <c r="E800" i="13"/>
  <c r="AA798" i="13"/>
  <c r="Z798" i="13"/>
  <c r="Y798" i="13"/>
  <c r="X798" i="13"/>
  <c r="V798" i="13"/>
  <c r="U798" i="13"/>
  <c r="T798" i="13"/>
  <c r="S798" i="13"/>
  <c r="R798" i="13"/>
  <c r="M798" i="13"/>
  <c r="H798" i="13"/>
  <c r="W798" i="13" s="1"/>
  <c r="C798" i="13"/>
  <c r="AA797" i="13"/>
  <c r="Z797" i="13"/>
  <c r="Y797" i="13"/>
  <c r="X797" i="13"/>
  <c r="W797" i="13"/>
  <c r="V797" i="13"/>
  <c r="U797" i="13"/>
  <c r="T797" i="13"/>
  <c r="S797" i="13"/>
  <c r="M797" i="13"/>
  <c r="R797" i="13" s="1"/>
  <c r="H797" i="13"/>
  <c r="C797" i="13"/>
  <c r="AA796" i="13"/>
  <c r="Z796" i="13"/>
  <c r="Y796" i="13"/>
  <c r="X796" i="13"/>
  <c r="V796" i="13"/>
  <c r="U796" i="13"/>
  <c r="T796" i="13"/>
  <c r="S796" i="13"/>
  <c r="R796" i="13"/>
  <c r="M796" i="13"/>
  <c r="H796" i="13"/>
  <c r="W796" i="13" s="1"/>
  <c r="C796" i="13"/>
  <c r="AA795" i="13"/>
  <c r="Z795" i="13"/>
  <c r="Y795" i="13"/>
  <c r="X795" i="13"/>
  <c r="W795" i="13"/>
  <c r="V795" i="13"/>
  <c r="U795" i="13"/>
  <c r="T795" i="13"/>
  <c r="S795" i="13"/>
  <c r="M795" i="13"/>
  <c r="R795" i="13" s="1"/>
  <c r="H795" i="13"/>
  <c r="C795" i="13"/>
  <c r="AA794" i="13"/>
  <c r="Z794" i="13"/>
  <c r="Y794" i="13"/>
  <c r="X794" i="13"/>
  <c r="V794" i="13"/>
  <c r="U794" i="13"/>
  <c r="T794" i="13"/>
  <c r="S794" i="13"/>
  <c r="R794" i="13"/>
  <c r="M794" i="13"/>
  <c r="H794" i="13"/>
  <c r="W794" i="13" s="1"/>
  <c r="C794" i="13"/>
  <c r="AA793" i="13"/>
  <c r="Z793" i="13"/>
  <c r="Y793" i="13"/>
  <c r="X793" i="13"/>
  <c r="W793" i="13"/>
  <c r="V793" i="13"/>
  <c r="U793" i="13"/>
  <c r="T793" i="13"/>
  <c r="S793" i="13"/>
  <c r="M793" i="13"/>
  <c r="R793" i="13" s="1"/>
  <c r="H793" i="13"/>
  <c r="C793" i="13"/>
  <c r="AA792" i="13"/>
  <c r="Z792" i="13"/>
  <c r="Y792" i="13"/>
  <c r="X792" i="13"/>
  <c r="V792" i="13"/>
  <c r="U792" i="13"/>
  <c r="T792" i="13"/>
  <c r="S792" i="13"/>
  <c r="R792" i="13"/>
  <c r="M792" i="13"/>
  <c r="H792" i="13"/>
  <c r="W792" i="13" s="1"/>
  <c r="C792" i="13"/>
  <c r="AA791" i="13"/>
  <c r="Z791" i="13"/>
  <c r="Y791" i="13"/>
  <c r="X791" i="13"/>
  <c r="W791" i="13"/>
  <c r="V791" i="13"/>
  <c r="U791" i="13"/>
  <c r="T791" i="13"/>
  <c r="S791" i="13"/>
  <c r="M791" i="13"/>
  <c r="R791" i="13" s="1"/>
  <c r="H791" i="13"/>
  <c r="C791" i="13"/>
  <c r="AA790" i="13"/>
  <c r="Z790" i="13"/>
  <c r="Y790" i="13"/>
  <c r="X790" i="13"/>
  <c r="V790" i="13"/>
  <c r="U790" i="13"/>
  <c r="T790" i="13"/>
  <c r="S790" i="13"/>
  <c r="R790" i="13"/>
  <c r="M790" i="13"/>
  <c r="H790" i="13"/>
  <c r="W790" i="13" s="1"/>
  <c r="C790" i="13"/>
  <c r="AA789" i="13"/>
  <c r="Z789" i="13"/>
  <c r="Y789" i="13"/>
  <c r="X789" i="13"/>
  <c r="W789" i="13"/>
  <c r="V789" i="13"/>
  <c r="U789" i="13"/>
  <c r="T789" i="13"/>
  <c r="S789" i="13"/>
  <c r="M789" i="13"/>
  <c r="R789" i="13" s="1"/>
  <c r="H789" i="13"/>
  <c r="C789" i="13"/>
  <c r="AA788" i="13"/>
  <c r="Z788" i="13"/>
  <c r="Y788" i="13"/>
  <c r="X788" i="13"/>
  <c r="V788" i="13"/>
  <c r="U788" i="13"/>
  <c r="T788" i="13"/>
  <c r="S788" i="13"/>
  <c r="R788" i="13"/>
  <c r="M788" i="13"/>
  <c r="H788" i="13"/>
  <c r="C788" i="13"/>
  <c r="AA787" i="13"/>
  <c r="Z787" i="13"/>
  <c r="Y787" i="13"/>
  <c r="X787" i="13"/>
  <c r="W787" i="13"/>
  <c r="V787" i="13"/>
  <c r="U787" i="13"/>
  <c r="T787" i="13"/>
  <c r="S787" i="13"/>
  <c r="R787" i="13"/>
  <c r="M787" i="13"/>
  <c r="H787" i="13"/>
  <c r="C787" i="13"/>
  <c r="AA786" i="13"/>
  <c r="Z786" i="13"/>
  <c r="Y786" i="13"/>
  <c r="X786" i="13"/>
  <c r="V786" i="13"/>
  <c r="U786" i="13"/>
  <c r="T786" i="13"/>
  <c r="S786" i="13"/>
  <c r="M786" i="13"/>
  <c r="H786" i="13"/>
  <c r="R786" i="13" s="1"/>
  <c r="C786" i="13"/>
  <c r="AA785" i="13"/>
  <c r="Z785" i="13"/>
  <c r="Y785" i="13"/>
  <c r="X785" i="13"/>
  <c r="V785" i="13"/>
  <c r="U785" i="13"/>
  <c r="T785" i="13"/>
  <c r="S785" i="13"/>
  <c r="M785" i="13"/>
  <c r="H785" i="13"/>
  <c r="W785" i="13" s="1"/>
  <c r="C785" i="13"/>
  <c r="AA784" i="13"/>
  <c r="Z784" i="13"/>
  <c r="Y784" i="13"/>
  <c r="X784" i="13"/>
  <c r="V784" i="13"/>
  <c r="U784" i="13"/>
  <c r="T784" i="13"/>
  <c r="S784" i="13"/>
  <c r="R784" i="13"/>
  <c r="M784" i="13"/>
  <c r="H784" i="13"/>
  <c r="W784" i="13" s="1"/>
  <c r="C784" i="13"/>
  <c r="AA783" i="13"/>
  <c r="Z783" i="13"/>
  <c r="Y783" i="13"/>
  <c r="X783" i="13"/>
  <c r="W783" i="13"/>
  <c r="V783" i="13"/>
  <c r="U783" i="13"/>
  <c r="T783" i="13"/>
  <c r="S783" i="13"/>
  <c r="R783" i="13"/>
  <c r="M783" i="13"/>
  <c r="H783" i="13"/>
  <c r="C783" i="13"/>
  <c r="AA782" i="13"/>
  <c r="Z782" i="13"/>
  <c r="Y782" i="13"/>
  <c r="X782" i="13"/>
  <c r="V782" i="13"/>
  <c r="U782" i="13"/>
  <c r="T782" i="13"/>
  <c r="S782" i="13"/>
  <c r="M782" i="13"/>
  <c r="H782" i="13"/>
  <c r="R782" i="13" s="1"/>
  <c r="C782" i="13"/>
  <c r="AA781" i="13"/>
  <c r="Z781" i="13"/>
  <c r="Y781" i="13"/>
  <c r="X781" i="13"/>
  <c r="V781" i="13"/>
  <c r="U781" i="13"/>
  <c r="T781" i="13"/>
  <c r="S781" i="13"/>
  <c r="M781" i="13"/>
  <c r="H781" i="13"/>
  <c r="W781" i="13" s="1"/>
  <c r="C781" i="13"/>
  <c r="AA780" i="13"/>
  <c r="Z780" i="13"/>
  <c r="Y780" i="13"/>
  <c r="X780" i="13"/>
  <c r="V780" i="13"/>
  <c r="U780" i="13"/>
  <c r="T780" i="13"/>
  <c r="S780" i="13"/>
  <c r="R780" i="13"/>
  <c r="M780" i="13"/>
  <c r="H780" i="13"/>
  <c r="W780" i="13" s="1"/>
  <c r="C780" i="13"/>
  <c r="AA779" i="13"/>
  <c r="Z779" i="13"/>
  <c r="Y779" i="13"/>
  <c r="X779" i="13"/>
  <c r="W779" i="13"/>
  <c r="V779" i="13"/>
  <c r="U779" i="13"/>
  <c r="T779" i="13"/>
  <c r="S779" i="13"/>
  <c r="R779" i="13"/>
  <c r="M779" i="13"/>
  <c r="H779" i="13"/>
  <c r="C779" i="13"/>
  <c r="AA778" i="13"/>
  <c r="Z778" i="13"/>
  <c r="Y778" i="13"/>
  <c r="X778" i="13"/>
  <c r="V778" i="13"/>
  <c r="U778" i="13"/>
  <c r="T778" i="13"/>
  <c r="S778" i="13"/>
  <c r="M778" i="13"/>
  <c r="H778" i="13"/>
  <c r="R778" i="13" s="1"/>
  <c r="C778" i="13"/>
  <c r="AA777" i="13"/>
  <c r="Z777" i="13"/>
  <c r="Y777" i="13"/>
  <c r="X777" i="13"/>
  <c r="V777" i="13"/>
  <c r="U777" i="13"/>
  <c r="T777" i="13"/>
  <c r="S777" i="13"/>
  <c r="M777" i="13"/>
  <c r="R777" i="13" s="1"/>
  <c r="H777" i="13"/>
  <c r="W777" i="13" s="1"/>
  <c r="C777" i="13"/>
  <c r="AA776" i="13"/>
  <c r="Z776" i="13"/>
  <c r="Y776" i="13"/>
  <c r="X776" i="13"/>
  <c r="V776" i="13"/>
  <c r="U776" i="13"/>
  <c r="T776" i="13"/>
  <c r="S776" i="13"/>
  <c r="R776" i="13"/>
  <c r="M776" i="13"/>
  <c r="H776" i="13"/>
  <c r="W776" i="13" s="1"/>
  <c r="C776" i="13"/>
  <c r="AA775" i="13"/>
  <c r="Z775" i="13"/>
  <c r="Y775" i="13"/>
  <c r="X775" i="13"/>
  <c r="W775" i="13"/>
  <c r="V775" i="13"/>
  <c r="U775" i="13"/>
  <c r="T775" i="13"/>
  <c r="S775" i="13"/>
  <c r="R775" i="13"/>
  <c r="M775" i="13"/>
  <c r="H775" i="13"/>
  <c r="C775" i="13"/>
  <c r="AA774" i="13"/>
  <c r="Z774" i="13"/>
  <c r="Y774" i="13"/>
  <c r="X774" i="13"/>
  <c r="V774" i="13"/>
  <c r="U774" i="13"/>
  <c r="T774" i="13"/>
  <c r="S774" i="13"/>
  <c r="M774" i="13"/>
  <c r="H774" i="13"/>
  <c r="R774" i="13" s="1"/>
  <c r="C774" i="13"/>
  <c r="AA773" i="13"/>
  <c r="Z773" i="13"/>
  <c r="Y773" i="13"/>
  <c r="X773" i="13"/>
  <c r="V773" i="13"/>
  <c r="U773" i="13"/>
  <c r="T773" i="13"/>
  <c r="S773" i="13"/>
  <c r="M773" i="13"/>
  <c r="R773" i="13" s="1"/>
  <c r="H773" i="13"/>
  <c r="C773" i="13"/>
  <c r="AA772" i="13"/>
  <c r="Z772" i="13"/>
  <c r="Y772" i="13"/>
  <c r="X772" i="13"/>
  <c r="V772" i="13"/>
  <c r="U772" i="13"/>
  <c r="T772" i="13"/>
  <c r="S772" i="13"/>
  <c r="R772" i="13"/>
  <c r="M772" i="13"/>
  <c r="H772" i="13"/>
  <c r="C772" i="13"/>
  <c r="AA771" i="13"/>
  <c r="Z771" i="13"/>
  <c r="Y771" i="13"/>
  <c r="X771" i="13"/>
  <c r="W771" i="13"/>
  <c r="V771" i="13"/>
  <c r="U771" i="13"/>
  <c r="T771" i="13"/>
  <c r="S771" i="13"/>
  <c r="R771" i="13"/>
  <c r="M771" i="13"/>
  <c r="H771" i="13"/>
  <c r="C771" i="13"/>
  <c r="AA770" i="13"/>
  <c r="Z770" i="13"/>
  <c r="Y770" i="13"/>
  <c r="X770" i="13"/>
  <c r="V770" i="13"/>
  <c r="U770" i="13"/>
  <c r="T770" i="13"/>
  <c r="S770" i="13"/>
  <c r="M770" i="13"/>
  <c r="H770" i="13"/>
  <c r="R770" i="13" s="1"/>
  <c r="C770" i="13"/>
  <c r="Y769" i="13"/>
  <c r="U769" i="13"/>
  <c r="T769" i="13"/>
  <c r="Q769" i="13"/>
  <c r="V769" i="13" s="1"/>
  <c r="P769" i="13"/>
  <c r="O769" i="13"/>
  <c r="N769" i="13"/>
  <c r="M769" i="13"/>
  <c r="L769" i="13"/>
  <c r="K769" i="13"/>
  <c r="Z769" i="13" s="1"/>
  <c r="J769" i="13"/>
  <c r="I769" i="13"/>
  <c r="S769" i="13" s="1"/>
  <c r="G769" i="13"/>
  <c r="F769" i="13"/>
  <c r="E769" i="13"/>
  <c r="D769" i="13"/>
  <c r="Z768" i="13"/>
  <c r="Y768" i="13"/>
  <c r="U768" i="13"/>
  <c r="Q768" i="13"/>
  <c r="P768" i="13"/>
  <c r="P767" i="13" s="1"/>
  <c r="O768" i="13"/>
  <c r="N768" i="13"/>
  <c r="M768" i="13"/>
  <c r="L768" i="13"/>
  <c r="K768" i="13"/>
  <c r="J768" i="13"/>
  <c r="T768" i="13" s="1"/>
  <c r="I768" i="13"/>
  <c r="G768" i="13"/>
  <c r="F768" i="13"/>
  <c r="E768" i="13"/>
  <c r="E767" i="13" s="1"/>
  <c r="D768" i="13"/>
  <c r="C768" i="13" s="1"/>
  <c r="O767" i="13"/>
  <c r="N767" i="13"/>
  <c r="K767" i="13"/>
  <c r="Z767" i="13" s="1"/>
  <c r="G767" i="13"/>
  <c r="F767" i="13"/>
  <c r="AA765" i="13"/>
  <c r="Z765" i="13"/>
  <c r="Y765" i="13"/>
  <c r="X765" i="13"/>
  <c r="V765" i="13"/>
  <c r="U765" i="13"/>
  <c r="T765" i="13"/>
  <c r="S765" i="13"/>
  <c r="M765" i="13"/>
  <c r="H765" i="13"/>
  <c r="C765" i="13"/>
  <c r="AA764" i="13"/>
  <c r="Z764" i="13"/>
  <c r="Y764" i="13"/>
  <c r="X764" i="13"/>
  <c r="V764" i="13"/>
  <c r="U764" i="13"/>
  <c r="T764" i="13"/>
  <c r="S764" i="13"/>
  <c r="M764" i="13"/>
  <c r="H764" i="13"/>
  <c r="W764" i="13" s="1"/>
  <c r="C764" i="13"/>
  <c r="AA763" i="13"/>
  <c r="Z763" i="13"/>
  <c r="Y763" i="13"/>
  <c r="X763" i="13"/>
  <c r="V763" i="13"/>
  <c r="U763" i="13"/>
  <c r="T763" i="13"/>
  <c r="S763" i="13"/>
  <c r="R763" i="13"/>
  <c r="M763" i="13"/>
  <c r="H763" i="13"/>
  <c r="W763" i="13" s="1"/>
  <c r="C763" i="13"/>
  <c r="AA762" i="13"/>
  <c r="Z762" i="13"/>
  <c r="Y762" i="13"/>
  <c r="X762" i="13"/>
  <c r="W762" i="13"/>
  <c r="V762" i="13"/>
  <c r="U762" i="13"/>
  <c r="T762" i="13"/>
  <c r="S762" i="13"/>
  <c r="R762" i="13"/>
  <c r="M762" i="13"/>
  <c r="H762" i="13"/>
  <c r="C762" i="13"/>
  <c r="AA761" i="13"/>
  <c r="Z761" i="13"/>
  <c r="Y761" i="13"/>
  <c r="X761" i="13"/>
  <c r="V761" i="13"/>
  <c r="U761" i="13"/>
  <c r="T761" i="13"/>
  <c r="S761" i="13"/>
  <c r="M761" i="13"/>
  <c r="H761" i="13"/>
  <c r="C761" i="13"/>
  <c r="AA760" i="13"/>
  <c r="Z760" i="13"/>
  <c r="Y760" i="13"/>
  <c r="X760" i="13"/>
  <c r="V760" i="13"/>
  <c r="U760" i="13"/>
  <c r="T760" i="13"/>
  <c r="S760" i="13"/>
  <c r="M760" i="13"/>
  <c r="H760" i="13"/>
  <c r="W760" i="13" s="1"/>
  <c r="C760" i="13"/>
  <c r="AA759" i="13"/>
  <c r="Z759" i="13"/>
  <c r="Y759" i="13"/>
  <c r="X759" i="13"/>
  <c r="V759" i="13"/>
  <c r="U759" i="13"/>
  <c r="T759" i="13"/>
  <c r="S759" i="13"/>
  <c r="R759" i="13"/>
  <c r="M759" i="13"/>
  <c r="H759" i="13"/>
  <c r="W759" i="13" s="1"/>
  <c r="C759" i="13"/>
  <c r="AA758" i="13"/>
  <c r="Z758" i="13"/>
  <c r="Y758" i="13"/>
  <c r="X758" i="13"/>
  <c r="W758" i="13"/>
  <c r="V758" i="13"/>
  <c r="U758" i="13"/>
  <c r="T758" i="13"/>
  <c r="S758" i="13"/>
  <c r="R758" i="13"/>
  <c r="M758" i="13"/>
  <c r="H758" i="13"/>
  <c r="C758" i="13"/>
  <c r="AA757" i="13"/>
  <c r="Z757" i="13"/>
  <c r="Y757" i="13"/>
  <c r="X757" i="13"/>
  <c r="V757" i="13"/>
  <c r="U757" i="13"/>
  <c r="T757" i="13"/>
  <c r="S757" i="13"/>
  <c r="M757" i="13"/>
  <c r="H757" i="13"/>
  <c r="C757" i="13"/>
  <c r="AA756" i="13"/>
  <c r="Z756" i="13"/>
  <c r="Y756" i="13"/>
  <c r="X756" i="13"/>
  <c r="V756" i="13"/>
  <c r="U756" i="13"/>
  <c r="T756" i="13"/>
  <c r="S756" i="13"/>
  <c r="M756" i="13"/>
  <c r="H756" i="13"/>
  <c r="W756" i="13" s="1"/>
  <c r="C756" i="13"/>
  <c r="AA755" i="13"/>
  <c r="Z755" i="13"/>
  <c r="Y755" i="13"/>
  <c r="X755" i="13"/>
  <c r="V755" i="13"/>
  <c r="U755" i="13"/>
  <c r="T755" i="13"/>
  <c r="S755" i="13"/>
  <c r="R755" i="13"/>
  <c r="M755" i="13"/>
  <c r="H755" i="13"/>
  <c r="W755" i="13" s="1"/>
  <c r="C755" i="13"/>
  <c r="AA754" i="13"/>
  <c r="Z754" i="13"/>
  <c r="Y754" i="13"/>
  <c r="X754" i="13"/>
  <c r="W754" i="13"/>
  <c r="V754" i="13"/>
  <c r="U754" i="13"/>
  <c r="T754" i="13"/>
  <c r="S754" i="13"/>
  <c r="R754" i="13"/>
  <c r="M754" i="13"/>
  <c r="H754" i="13"/>
  <c r="C754" i="13"/>
  <c r="AA753" i="13"/>
  <c r="Z753" i="13"/>
  <c r="Y753" i="13"/>
  <c r="X753" i="13"/>
  <c r="V753" i="13"/>
  <c r="U753" i="13"/>
  <c r="T753" i="13"/>
  <c r="S753" i="13"/>
  <c r="M753" i="13"/>
  <c r="H753" i="13"/>
  <c r="C753" i="13"/>
  <c r="AA752" i="13"/>
  <c r="Z752" i="13"/>
  <c r="Y752" i="13"/>
  <c r="X752" i="13"/>
  <c r="V752" i="13"/>
  <c r="U752" i="13"/>
  <c r="T752" i="13"/>
  <c r="S752" i="13"/>
  <c r="M752" i="13"/>
  <c r="H752" i="13"/>
  <c r="W752" i="13" s="1"/>
  <c r="C752" i="13"/>
  <c r="AA751" i="13"/>
  <c r="Z751" i="13"/>
  <c r="Y751" i="13"/>
  <c r="X751" i="13"/>
  <c r="V751" i="13"/>
  <c r="U751" i="13"/>
  <c r="T751" i="13"/>
  <c r="S751" i="13"/>
  <c r="R751" i="13"/>
  <c r="M751" i="13"/>
  <c r="H751" i="13"/>
  <c r="W751" i="13" s="1"/>
  <c r="C751" i="13"/>
  <c r="AA750" i="13"/>
  <c r="Z750" i="13"/>
  <c r="Y750" i="13"/>
  <c r="X750" i="13"/>
  <c r="W750" i="13"/>
  <c r="V750" i="13"/>
  <c r="U750" i="13"/>
  <c r="T750" i="13"/>
  <c r="S750" i="13"/>
  <c r="R750" i="13"/>
  <c r="M750" i="13"/>
  <c r="H750" i="13"/>
  <c r="C750" i="13"/>
  <c r="AA749" i="13"/>
  <c r="Z749" i="13"/>
  <c r="Y749" i="13"/>
  <c r="X749" i="13"/>
  <c r="V749" i="13"/>
  <c r="U749" i="13"/>
  <c r="T749" i="13"/>
  <c r="S749" i="13"/>
  <c r="M749" i="13"/>
  <c r="H749" i="13"/>
  <c r="C749" i="13"/>
  <c r="AA748" i="13"/>
  <c r="Z748" i="13"/>
  <c r="Y748" i="13"/>
  <c r="X748" i="13"/>
  <c r="V748" i="13"/>
  <c r="U748" i="13"/>
  <c r="T748" i="13"/>
  <c r="S748" i="13"/>
  <c r="M748" i="13"/>
  <c r="R748" i="13" s="1"/>
  <c r="H748" i="13"/>
  <c r="W748" i="13" s="1"/>
  <c r="C748" i="13"/>
  <c r="AA747" i="13"/>
  <c r="Z747" i="13"/>
  <c r="Y747" i="13"/>
  <c r="X747" i="13"/>
  <c r="V747" i="13"/>
  <c r="U747" i="13"/>
  <c r="T747" i="13"/>
  <c r="S747" i="13"/>
  <c r="R747" i="13"/>
  <c r="M747" i="13"/>
  <c r="H747" i="13"/>
  <c r="C747" i="13"/>
  <c r="AA746" i="13"/>
  <c r="Z746" i="13"/>
  <c r="Y746" i="13"/>
  <c r="X746" i="13"/>
  <c r="W746" i="13"/>
  <c r="V746" i="13"/>
  <c r="U746" i="13"/>
  <c r="T746" i="13"/>
  <c r="S746" i="13"/>
  <c r="R746" i="13"/>
  <c r="M746" i="13"/>
  <c r="H746" i="13"/>
  <c r="C746" i="13"/>
  <c r="AA745" i="13"/>
  <c r="Z745" i="13"/>
  <c r="Y745" i="13"/>
  <c r="X745" i="13"/>
  <c r="V745" i="13"/>
  <c r="U745" i="13"/>
  <c r="T745" i="13"/>
  <c r="S745" i="13"/>
  <c r="M745" i="13"/>
  <c r="H745" i="13"/>
  <c r="C745" i="13"/>
  <c r="AA744" i="13"/>
  <c r="Z744" i="13"/>
  <c r="Y744" i="13"/>
  <c r="X744" i="13"/>
  <c r="V744" i="13"/>
  <c r="U744" i="13"/>
  <c r="T744" i="13"/>
  <c r="S744" i="13"/>
  <c r="M744" i="13"/>
  <c r="R744" i="13" s="1"/>
  <c r="H744" i="13"/>
  <c r="C744" i="13"/>
  <c r="AA743" i="13"/>
  <c r="Z743" i="13"/>
  <c r="Y743" i="13"/>
  <c r="X743" i="13"/>
  <c r="V743" i="13"/>
  <c r="U743" i="13"/>
  <c r="T743" i="13"/>
  <c r="S743" i="13"/>
  <c r="R743" i="13"/>
  <c r="M743" i="13"/>
  <c r="H743" i="13"/>
  <c r="C743" i="13"/>
  <c r="AA742" i="13"/>
  <c r="Z742" i="13"/>
  <c r="Y742" i="13"/>
  <c r="X742" i="13"/>
  <c r="W742" i="13"/>
  <c r="V742" i="13"/>
  <c r="U742" i="13"/>
  <c r="T742" i="13"/>
  <c r="S742" i="13"/>
  <c r="R742" i="13"/>
  <c r="M742" i="13"/>
  <c r="H742" i="13"/>
  <c r="C742" i="13"/>
  <c r="AA741" i="13"/>
  <c r="Z741" i="13"/>
  <c r="Y741" i="13"/>
  <c r="X741" i="13"/>
  <c r="V741" i="13"/>
  <c r="U741" i="13"/>
  <c r="T741" i="13"/>
  <c r="S741" i="13"/>
  <c r="M741" i="13"/>
  <c r="H741" i="13"/>
  <c r="C741" i="13"/>
  <c r="AA740" i="13"/>
  <c r="Z740" i="13"/>
  <c r="Y740" i="13"/>
  <c r="X740" i="13"/>
  <c r="V740" i="13"/>
  <c r="U740" i="13"/>
  <c r="T740" i="13"/>
  <c r="S740" i="13"/>
  <c r="M740" i="13"/>
  <c r="R740" i="13" s="1"/>
  <c r="H740" i="13"/>
  <c r="C740" i="13"/>
  <c r="Z739" i="13"/>
  <c r="U739" i="13"/>
  <c r="Q739" i="13"/>
  <c r="V739" i="13" s="1"/>
  <c r="P739" i="13"/>
  <c r="O739" i="13"/>
  <c r="N739" i="13"/>
  <c r="S739" i="13" s="1"/>
  <c r="L739" i="13"/>
  <c r="K739" i="13"/>
  <c r="J739" i="13"/>
  <c r="T739" i="13" s="1"/>
  <c r="I739" i="13"/>
  <c r="G739" i="13"/>
  <c r="F739" i="13"/>
  <c r="E739" i="13"/>
  <c r="D739" i="13"/>
  <c r="AA738" i="13"/>
  <c r="Z738" i="13"/>
  <c r="V738" i="13"/>
  <c r="Q738" i="13"/>
  <c r="Q737" i="13" s="1"/>
  <c r="P738" i="13"/>
  <c r="O738" i="13"/>
  <c r="N738" i="13"/>
  <c r="L738" i="13"/>
  <c r="K738" i="13"/>
  <c r="U738" i="13" s="1"/>
  <c r="J738" i="13"/>
  <c r="I738" i="13"/>
  <c r="X738" i="13" s="1"/>
  <c r="G738" i="13"/>
  <c r="F738" i="13"/>
  <c r="E738" i="13"/>
  <c r="D738" i="13"/>
  <c r="C738" i="13"/>
  <c r="P737" i="13"/>
  <c r="O737" i="13"/>
  <c r="L737" i="13"/>
  <c r="AA737" i="13" s="1"/>
  <c r="K737" i="13"/>
  <c r="Z737" i="13" s="1"/>
  <c r="G737" i="13"/>
  <c r="D737" i="13"/>
  <c r="AA735" i="13"/>
  <c r="Z735" i="13"/>
  <c r="Y735" i="13"/>
  <c r="X735" i="13"/>
  <c r="V735" i="13"/>
  <c r="U735" i="13"/>
  <c r="T735" i="13"/>
  <c r="S735" i="13"/>
  <c r="M735" i="13"/>
  <c r="H735" i="13"/>
  <c r="W735" i="13" s="1"/>
  <c r="C735" i="13"/>
  <c r="AA734" i="13"/>
  <c r="Z734" i="13"/>
  <c r="Y734" i="13"/>
  <c r="X734" i="13"/>
  <c r="V734" i="13"/>
  <c r="U734" i="13"/>
  <c r="T734" i="13"/>
  <c r="S734" i="13"/>
  <c r="R734" i="13"/>
  <c r="M734" i="13"/>
  <c r="H734" i="13"/>
  <c r="W734" i="13" s="1"/>
  <c r="C734" i="13"/>
  <c r="AA733" i="13"/>
  <c r="Z733" i="13"/>
  <c r="Y733" i="13"/>
  <c r="X733" i="13"/>
  <c r="W733" i="13"/>
  <c r="V733" i="13"/>
  <c r="U733" i="13"/>
  <c r="T733" i="13"/>
  <c r="S733" i="13"/>
  <c r="R733" i="13"/>
  <c r="M733" i="13"/>
  <c r="H733" i="13"/>
  <c r="C733" i="13"/>
  <c r="AA732" i="13"/>
  <c r="Z732" i="13"/>
  <c r="Y732" i="13"/>
  <c r="X732" i="13"/>
  <c r="V732" i="13"/>
  <c r="U732" i="13"/>
  <c r="T732" i="13"/>
  <c r="S732" i="13"/>
  <c r="M732" i="13"/>
  <c r="H732" i="13"/>
  <c r="R732" i="13" s="1"/>
  <c r="C732" i="13"/>
  <c r="AA731" i="13"/>
  <c r="Z731" i="13"/>
  <c r="Y731" i="13"/>
  <c r="X731" i="13"/>
  <c r="V731" i="13"/>
  <c r="U731" i="13"/>
  <c r="T731" i="13"/>
  <c r="S731" i="13"/>
  <c r="M731" i="13"/>
  <c r="H731" i="13"/>
  <c r="W731" i="13" s="1"/>
  <c r="C731" i="13"/>
  <c r="AA730" i="13"/>
  <c r="Z730" i="13"/>
  <c r="Y730" i="13"/>
  <c r="X730" i="13"/>
  <c r="V730" i="13"/>
  <c r="U730" i="13"/>
  <c r="T730" i="13"/>
  <c r="S730" i="13"/>
  <c r="R730" i="13"/>
  <c r="M730" i="13"/>
  <c r="H730" i="13"/>
  <c r="W730" i="13" s="1"/>
  <c r="C730" i="13"/>
  <c r="AA729" i="13"/>
  <c r="Z729" i="13"/>
  <c r="Y729" i="13"/>
  <c r="X729" i="13"/>
  <c r="W729" i="13"/>
  <c r="V729" i="13"/>
  <c r="U729" i="13"/>
  <c r="T729" i="13"/>
  <c r="S729" i="13"/>
  <c r="R729" i="13"/>
  <c r="M729" i="13"/>
  <c r="H729" i="13"/>
  <c r="C729" i="13"/>
  <c r="AA728" i="13"/>
  <c r="Z728" i="13"/>
  <c r="Y728" i="13"/>
  <c r="X728" i="13"/>
  <c r="V728" i="13"/>
  <c r="U728" i="13"/>
  <c r="T728" i="13"/>
  <c r="S728" i="13"/>
  <c r="M728" i="13"/>
  <c r="H728" i="13"/>
  <c r="R728" i="13" s="1"/>
  <c r="C728" i="13"/>
  <c r="AA727" i="13"/>
  <c r="Z727" i="13"/>
  <c r="Y727" i="13"/>
  <c r="X727" i="13"/>
  <c r="V727" i="13"/>
  <c r="U727" i="13"/>
  <c r="T727" i="13"/>
  <c r="S727" i="13"/>
  <c r="M727" i="13"/>
  <c r="H727" i="13"/>
  <c r="W727" i="13" s="1"/>
  <c r="C727" i="13"/>
  <c r="AA726" i="13"/>
  <c r="Z726" i="13"/>
  <c r="Y726" i="13"/>
  <c r="X726" i="13"/>
  <c r="V726" i="13"/>
  <c r="U726" i="13"/>
  <c r="T726" i="13"/>
  <c r="S726" i="13"/>
  <c r="R726" i="13"/>
  <c r="M726" i="13"/>
  <c r="H726" i="13"/>
  <c r="W726" i="13" s="1"/>
  <c r="C726" i="13"/>
  <c r="AA725" i="13"/>
  <c r="Z725" i="13"/>
  <c r="Y725" i="13"/>
  <c r="X725" i="13"/>
  <c r="W725" i="13"/>
  <c r="V725" i="13"/>
  <c r="U725" i="13"/>
  <c r="T725" i="13"/>
  <c r="S725" i="13"/>
  <c r="R725" i="13"/>
  <c r="M725" i="13"/>
  <c r="H725" i="13"/>
  <c r="C725" i="13"/>
  <c r="AA724" i="13"/>
  <c r="Z724" i="13"/>
  <c r="Y724" i="13"/>
  <c r="X724" i="13"/>
  <c r="V724" i="13"/>
  <c r="U724" i="13"/>
  <c r="T724" i="13"/>
  <c r="S724" i="13"/>
  <c r="M724" i="13"/>
  <c r="H724" i="13"/>
  <c r="R724" i="13" s="1"/>
  <c r="C724" i="13"/>
  <c r="AA723" i="13"/>
  <c r="Z723" i="13"/>
  <c r="Y723" i="13"/>
  <c r="X723" i="13"/>
  <c r="V723" i="13"/>
  <c r="U723" i="13"/>
  <c r="T723" i="13"/>
  <c r="S723" i="13"/>
  <c r="M723" i="13"/>
  <c r="H723" i="13"/>
  <c r="W723" i="13" s="1"/>
  <c r="C723" i="13"/>
  <c r="AA722" i="13"/>
  <c r="Z722" i="13"/>
  <c r="Y722" i="13"/>
  <c r="X722" i="13"/>
  <c r="V722" i="13"/>
  <c r="U722" i="13"/>
  <c r="T722" i="13"/>
  <c r="S722" i="13"/>
  <c r="R722" i="13"/>
  <c r="M722" i="13"/>
  <c r="H722" i="13"/>
  <c r="W722" i="13" s="1"/>
  <c r="C722" i="13"/>
  <c r="AA721" i="13"/>
  <c r="Z721" i="13"/>
  <c r="Y721" i="13"/>
  <c r="X721" i="13"/>
  <c r="W721" i="13"/>
  <c r="V721" i="13"/>
  <c r="U721" i="13"/>
  <c r="T721" i="13"/>
  <c r="S721" i="13"/>
  <c r="R721" i="13"/>
  <c r="M721" i="13"/>
  <c r="H721" i="13"/>
  <c r="C721" i="13"/>
  <c r="AA720" i="13"/>
  <c r="Z720" i="13"/>
  <c r="Y720" i="13"/>
  <c r="X720" i="13"/>
  <c r="V720" i="13"/>
  <c r="U720" i="13"/>
  <c r="T720" i="13"/>
  <c r="S720" i="13"/>
  <c r="M720" i="13"/>
  <c r="H720" i="13"/>
  <c r="R720" i="13" s="1"/>
  <c r="C720" i="13"/>
  <c r="AA719" i="13"/>
  <c r="Z719" i="13"/>
  <c r="Y719" i="13"/>
  <c r="X719" i="13"/>
  <c r="V719" i="13"/>
  <c r="U719" i="13"/>
  <c r="T719" i="13"/>
  <c r="S719" i="13"/>
  <c r="M719" i="13"/>
  <c r="H719" i="13"/>
  <c r="W719" i="13" s="1"/>
  <c r="C719" i="13"/>
  <c r="AA718" i="13"/>
  <c r="Z718" i="13"/>
  <c r="Y718" i="13"/>
  <c r="X718" i="13"/>
  <c r="V718" i="13"/>
  <c r="U718" i="13"/>
  <c r="T718" i="13"/>
  <c r="S718" i="13"/>
  <c r="R718" i="13"/>
  <c r="M718" i="13"/>
  <c r="H718" i="13"/>
  <c r="W718" i="13" s="1"/>
  <c r="C718" i="13"/>
  <c r="AA717" i="13"/>
  <c r="Z717" i="13"/>
  <c r="Y717" i="13"/>
  <c r="X717" i="13"/>
  <c r="W717" i="13"/>
  <c r="V717" i="13"/>
  <c r="U717" i="13"/>
  <c r="T717" i="13"/>
  <c r="S717" i="13"/>
  <c r="R717" i="13"/>
  <c r="M717" i="13"/>
  <c r="H717" i="13"/>
  <c r="C717" i="13"/>
  <c r="AA716" i="13"/>
  <c r="Z716" i="13"/>
  <c r="Y716" i="13"/>
  <c r="X716" i="13"/>
  <c r="W716" i="13"/>
  <c r="V716" i="13"/>
  <c r="U716" i="13"/>
  <c r="T716" i="13"/>
  <c r="S716" i="13"/>
  <c r="M716" i="13"/>
  <c r="H716" i="13"/>
  <c r="R716" i="13" s="1"/>
  <c r="C716" i="13"/>
  <c r="AA715" i="13"/>
  <c r="Z715" i="13"/>
  <c r="Y715" i="13"/>
  <c r="X715" i="13"/>
  <c r="V715" i="13"/>
  <c r="U715" i="13"/>
  <c r="T715" i="13"/>
  <c r="S715" i="13"/>
  <c r="M715" i="13"/>
  <c r="H715" i="13"/>
  <c r="W715" i="13" s="1"/>
  <c r="C715" i="13"/>
  <c r="AA714" i="13"/>
  <c r="Z714" i="13"/>
  <c r="Y714" i="13"/>
  <c r="X714" i="13"/>
  <c r="V714" i="13"/>
  <c r="U714" i="13"/>
  <c r="T714" i="13"/>
  <c r="S714" i="13"/>
  <c r="R714" i="13"/>
  <c r="M714" i="13"/>
  <c r="H714" i="13"/>
  <c r="W714" i="13" s="1"/>
  <c r="C714" i="13"/>
  <c r="AA713" i="13"/>
  <c r="Z713" i="13"/>
  <c r="Y713" i="13"/>
  <c r="X713" i="13"/>
  <c r="W713" i="13"/>
  <c r="V713" i="13"/>
  <c r="U713" i="13"/>
  <c r="T713" i="13"/>
  <c r="S713" i="13"/>
  <c r="R713" i="13"/>
  <c r="M713" i="13"/>
  <c r="H713" i="13"/>
  <c r="C713" i="13"/>
  <c r="AA712" i="13"/>
  <c r="Z712" i="13"/>
  <c r="Y712" i="13"/>
  <c r="X712" i="13"/>
  <c r="W712" i="13"/>
  <c r="V712" i="13"/>
  <c r="U712" i="13"/>
  <c r="T712" i="13"/>
  <c r="S712" i="13"/>
  <c r="M712" i="13"/>
  <c r="H712" i="13"/>
  <c r="R712" i="13" s="1"/>
  <c r="C712" i="13"/>
  <c r="AA711" i="13"/>
  <c r="Z711" i="13"/>
  <c r="Y711" i="13"/>
  <c r="X711" i="13"/>
  <c r="V711" i="13"/>
  <c r="U711" i="13"/>
  <c r="T711" i="13"/>
  <c r="S711" i="13"/>
  <c r="M711" i="13"/>
  <c r="H711" i="13"/>
  <c r="W711" i="13" s="1"/>
  <c r="C711" i="13"/>
  <c r="AA710" i="13"/>
  <c r="Z710" i="13"/>
  <c r="Y710" i="13"/>
  <c r="X710" i="13"/>
  <c r="V710" i="13"/>
  <c r="U710" i="13"/>
  <c r="T710" i="13"/>
  <c r="S710" i="13"/>
  <c r="R710" i="13"/>
  <c r="M710" i="13"/>
  <c r="H710" i="13"/>
  <c r="W710" i="13" s="1"/>
  <c r="C710" i="13"/>
  <c r="AA709" i="13"/>
  <c r="Z709" i="13"/>
  <c r="Y709" i="13"/>
  <c r="X709" i="13"/>
  <c r="W709" i="13"/>
  <c r="V709" i="13"/>
  <c r="U709" i="13"/>
  <c r="T709" i="13"/>
  <c r="S709" i="13"/>
  <c r="R709" i="13"/>
  <c r="M709" i="13"/>
  <c r="H709" i="13"/>
  <c r="C709" i="13"/>
  <c r="AA708" i="13"/>
  <c r="Z708" i="13"/>
  <c r="Y708" i="13"/>
  <c r="X708" i="13"/>
  <c r="W708" i="13"/>
  <c r="V708" i="13"/>
  <c r="U708" i="13"/>
  <c r="T708" i="13"/>
  <c r="S708" i="13"/>
  <c r="M708" i="13"/>
  <c r="H708" i="13"/>
  <c r="R708" i="13" s="1"/>
  <c r="C708" i="13"/>
  <c r="AA707" i="13"/>
  <c r="Z707" i="13"/>
  <c r="Y707" i="13"/>
  <c r="X707" i="13"/>
  <c r="V707" i="13"/>
  <c r="U707" i="13"/>
  <c r="T707" i="13"/>
  <c r="S707" i="13"/>
  <c r="M707" i="13"/>
  <c r="H707" i="13"/>
  <c r="W707" i="13" s="1"/>
  <c r="C707" i="13"/>
  <c r="AA706" i="13"/>
  <c r="Z706" i="13"/>
  <c r="Y706" i="13"/>
  <c r="X706" i="13"/>
  <c r="V706" i="13"/>
  <c r="U706" i="13"/>
  <c r="T706" i="13"/>
  <c r="S706" i="13"/>
  <c r="R706" i="13"/>
  <c r="M706" i="13"/>
  <c r="H706" i="13"/>
  <c r="W706" i="13" s="1"/>
  <c r="C706" i="13"/>
  <c r="AA705" i="13"/>
  <c r="Z705" i="13"/>
  <c r="Y705" i="13"/>
  <c r="X705" i="13"/>
  <c r="W705" i="13"/>
  <c r="V705" i="13"/>
  <c r="U705" i="13"/>
  <c r="T705" i="13"/>
  <c r="S705" i="13"/>
  <c r="R705" i="13"/>
  <c r="M705" i="13"/>
  <c r="H705" i="13"/>
  <c r="C705" i="13"/>
  <c r="AA704" i="13"/>
  <c r="Z704" i="13"/>
  <c r="Y704" i="13"/>
  <c r="X704" i="13"/>
  <c r="W704" i="13"/>
  <c r="V704" i="13"/>
  <c r="U704" i="13"/>
  <c r="T704" i="13"/>
  <c r="S704" i="13"/>
  <c r="M704" i="13"/>
  <c r="H704" i="13"/>
  <c r="R704" i="13" s="1"/>
  <c r="C704" i="13"/>
  <c r="AA703" i="13"/>
  <c r="Z703" i="13"/>
  <c r="Y703" i="13"/>
  <c r="X703" i="13"/>
  <c r="V703" i="13"/>
  <c r="U703" i="13"/>
  <c r="T703" i="13"/>
  <c r="S703" i="13"/>
  <c r="M703" i="13"/>
  <c r="H703" i="13"/>
  <c r="W703" i="13" s="1"/>
  <c r="C703" i="13"/>
  <c r="AA702" i="13"/>
  <c r="Z702" i="13"/>
  <c r="Y702" i="13"/>
  <c r="X702" i="13"/>
  <c r="V702" i="13"/>
  <c r="U702" i="13"/>
  <c r="T702" i="13"/>
  <c r="S702" i="13"/>
  <c r="R702" i="13"/>
  <c r="M702" i="13"/>
  <c r="H702" i="13"/>
  <c r="W702" i="13" s="1"/>
  <c r="C702" i="13"/>
  <c r="AA701" i="13"/>
  <c r="Z701" i="13"/>
  <c r="Y701" i="13"/>
  <c r="X701" i="13"/>
  <c r="W701" i="13"/>
  <c r="V701" i="13"/>
  <c r="U701" i="13"/>
  <c r="T701" i="13"/>
  <c r="S701" i="13"/>
  <c r="R701" i="13"/>
  <c r="M701" i="13"/>
  <c r="H701" i="13"/>
  <c r="C701" i="13"/>
  <c r="AA700" i="13"/>
  <c r="Z700" i="13"/>
  <c r="Y700" i="13"/>
  <c r="X700" i="13"/>
  <c r="W700" i="13"/>
  <c r="V700" i="13"/>
  <c r="U700" i="13"/>
  <c r="T700" i="13"/>
  <c r="S700" i="13"/>
  <c r="M700" i="13"/>
  <c r="H700" i="13"/>
  <c r="R700" i="13" s="1"/>
  <c r="C700" i="13"/>
  <c r="AA699" i="13"/>
  <c r="Z699" i="13"/>
  <c r="Y699" i="13"/>
  <c r="X699" i="13"/>
  <c r="V699" i="13"/>
  <c r="U699" i="13"/>
  <c r="T699" i="13"/>
  <c r="S699" i="13"/>
  <c r="M699" i="13"/>
  <c r="H699" i="13"/>
  <c r="W699" i="13" s="1"/>
  <c r="C699" i="13"/>
  <c r="AA698" i="13"/>
  <c r="Z698" i="13"/>
  <c r="Y698" i="13"/>
  <c r="X698" i="13"/>
  <c r="V698" i="13"/>
  <c r="U698" i="13"/>
  <c r="T698" i="13"/>
  <c r="S698" i="13"/>
  <c r="R698" i="13"/>
  <c r="M698" i="13"/>
  <c r="H698" i="13"/>
  <c r="W698" i="13" s="1"/>
  <c r="C698" i="13"/>
  <c r="AA697" i="13"/>
  <c r="Z697" i="13"/>
  <c r="Y697" i="13"/>
  <c r="X697" i="13"/>
  <c r="W697" i="13"/>
  <c r="V697" i="13"/>
  <c r="U697" i="13"/>
  <c r="T697" i="13"/>
  <c r="S697" i="13"/>
  <c r="R697" i="13"/>
  <c r="M697" i="13"/>
  <c r="H697" i="13"/>
  <c r="C697" i="13"/>
  <c r="X696" i="13"/>
  <c r="S696" i="13"/>
  <c r="Q696" i="13"/>
  <c r="P696" i="13"/>
  <c r="O696" i="13"/>
  <c r="T696" i="13" s="1"/>
  <c r="N696" i="13"/>
  <c r="L696" i="13"/>
  <c r="K696" i="13"/>
  <c r="Z696" i="13" s="1"/>
  <c r="J696" i="13"/>
  <c r="Y696" i="13" s="1"/>
  <c r="I696" i="13"/>
  <c r="H696" i="13"/>
  <c r="G696" i="13"/>
  <c r="F696" i="13"/>
  <c r="E696" i="13"/>
  <c r="D696" i="13"/>
  <c r="C696" i="13" s="1"/>
  <c r="Y695" i="13"/>
  <c r="U695" i="13"/>
  <c r="T695" i="13"/>
  <c r="Q695" i="13"/>
  <c r="V695" i="13" s="1"/>
  <c r="P695" i="13"/>
  <c r="P694" i="13" s="1"/>
  <c r="O695" i="13"/>
  <c r="O694" i="13" s="1"/>
  <c r="N695" i="13"/>
  <c r="M695" i="13"/>
  <c r="L695" i="13"/>
  <c r="K695" i="13"/>
  <c r="Z695" i="13" s="1"/>
  <c r="J695" i="13"/>
  <c r="I695" i="13"/>
  <c r="S695" i="13" s="1"/>
  <c r="G695" i="13"/>
  <c r="G694" i="13" s="1"/>
  <c r="F695" i="13"/>
  <c r="E695" i="13"/>
  <c r="E694" i="13" s="1"/>
  <c r="D695" i="13"/>
  <c r="N694" i="13"/>
  <c r="J694" i="13"/>
  <c r="Y694" i="13" s="1"/>
  <c r="F694" i="13"/>
  <c r="AA692" i="13"/>
  <c r="Z692" i="13"/>
  <c r="Y692" i="13"/>
  <c r="X692" i="13"/>
  <c r="W692" i="13"/>
  <c r="V692" i="13"/>
  <c r="U692" i="13"/>
  <c r="T692" i="13"/>
  <c r="S692" i="13"/>
  <c r="R692" i="13"/>
  <c r="M692" i="13"/>
  <c r="H692" i="13"/>
  <c r="C692" i="13"/>
  <c r="AA691" i="13"/>
  <c r="Z691" i="13"/>
  <c r="Y691" i="13"/>
  <c r="X691" i="13"/>
  <c r="V691" i="13"/>
  <c r="U691" i="13"/>
  <c r="T691" i="13"/>
  <c r="S691" i="13"/>
  <c r="M691" i="13"/>
  <c r="H691" i="13"/>
  <c r="R691" i="13" s="1"/>
  <c r="C691" i="13"/>
  <c r="AA690" i="13"/>
  <c r="Z690" i="13"/>
  <c r="Y690" i="13"/>
  <c r="X690" i="13"/>
  <c r="V690" i="13"/>
  <c r="U690" i="13"/>
  <c r="T690" i="13"/>
  <c r="S690" i="13"/>
  <c r="M690" i="13"/>
  <c r="H690" i="13"/>
  <c r="W690" i="13" s="1"/>
  <c r="C690" i="13"/>
  <c r="AA689" i="13"/>
  <c r="Z689" i="13"/>
  <c r="Y689" i="13"/>
  <c r="X689" i="13"/>
  <c r="V689" i="13"/>
  <c r="U689" i="13"/>
  <c r="T689" i="13"/>
  <c r="S689" i="13"/>
  <c r="R689" i="13"/>
  <c r="M689" i="13"/>
  <c r="H689" i="13"/>
  <c r="W689" i="13" s="1"/>
  <c r="C689" i="13"/>
  <c r="AA688" i="13"/>
  <c r="Z688" i="13"/>
  <c r="Y688" i="13"/>
  <c r="X688" i="13"/>
  <c r="W688" i="13"/>
  <c r="V688" i="13"/>
  <c r="U688" i="13"/>
  <c r="T688" i="13"/>
  <c r="S688" i="13"/>
  <c r="R688" i="13"/>
  <c r="M688" i="13"/>
  <c r="H688" i="13"/>
  <c r="C688" i="13"/>
  <c r="AA687" i="13"/>
  <c r="Z687" i="13"/>
  <c r="Y687" i="13"/>
  <c r="X687" i="13"/>
  <c r="V687" i="13"/>
  <c r="U687" i="13"/>
  <c r="T687" i="13"/>
  <c r="S687" i="13"/>
  <c r="M687" i="13"/>
  <c r="R687" i="13" s="1"/>
  <c r="H687" i="13"/>
  <c r="W687" i="13" s="1"/>
  <c r="C687" i="13"/>
  <c r="AA686" i="13"/>
  <c r="Z686" i="13"/>
  <c r="Y686" i="13"/>
  <c r="X686" i="13"/>
  <c r="V686" i="13"/>
  <c r="U686" i="13"/>
  <c r="T686" i="13"/>
  <c r="S686" i="13"/>
  <c r="M686" i="13"/>
  <c r="H686" i="13"/>
  <c r="W686" i="13" s="1"/>
  <c r="C686" i="13"/>
  <c r="AA685" i="13"/>
  <c r="Z685" i="13"/>
  <c r="Y685" i="13"/>
  <c r="X685" i="13"/>
  <c r="V685" i="13"/>
  <c r="U685" i="13"/>
  <c r="T685" i="13"/>
  <c r="S685" i="13"/>
  <c r="R685" i="13"/>
  <c r="M685" i="13"/>
  <c r="W685" i="13" s="1"/>
  <c r="H685" i="13"/>
  <c r="C685" i="13"/>
  <c r="AA684" i="13"/>
  <c r="Z684" i="13"/>
  <c r="Y684" i="13"/>
  <c r="X684" i="13"/>
  <c r="W684" i="13"/>
  <c r="V684" i="13"/>
  <c r="U684" i="13"/>
  <c r="T684" i="13"/>
  <c r="S684" i="13"/>
  <c r="R684" i="13"/>
  <c r="M684" i="13"/>
  <c r="H684" i="13"/>
  <c r="C684" i="13"/>
  <c r="AA683" i="13"/>
  <c r="Z683" i="13"/>
  <c r="Y683" i="13"/>
  <c r="X683" i="13"/>
  <c r="V683" i="13"/>
  <c r="U683" i="13"/>
  <c r="T683" i="13"/>
  <c r="S683" i="13"/>
  <c r="M683" i="13"/>
  <c r="R683" i="13" s="1"/>
  <c r="H683" i="13"/>
  <c r="W683" i="13" s="1"/>
  <c r="C683" i="13"/>
  <c r="AA682" i="13"/>
  <c r="Z682" i="13"/>
  <c r="Y682" i="13"/>
  <c r="X682" i="13"/>
  <c r="V682" i="13"/>
  <c r="U682" i="13"/>
  <c r="T682" i="13"/>
  <c r="S682" i="13"/>
  <c r="M682" i="13"/>
  <c r="H682" i="13"/>
  <c r="W682" i="13" s="1"/>
  <c r="C682" i="13"/>
  <c r="AA681" i="13"/>
  <c r="Z681" i="13"/>
  <c r="Y681" i="13"/>
  <c r="X681" i="13"/>
  <c r="V681" i="13"/>
  <c r="U681" i="13"/>
  <c r="T681" i="13"/>
  <c r="S681" i="13"/>
  <c r="R681" i="13"/>
  <c r="M681" i="13"/>
  <c r="W681" i="13" s="1"/>
  <c r="H681" i="13"/>
  <c r="C681" i="13"/>
  <c r="AA680" i="13"/>
  <c r="Z680" i="13"/>
  <c r="Y680" i="13"/>
  <c r="X680" i="13"/>
  <c r="W680" i="13"/>
  <c r="V680" i="13"/>
  <c r="U680" i="13"/>
  <c r="T680" i="13"/>
  <c r="S680" i="13"/>
  <c r="R680" i="13"/>
  <c r="M680" i="13"/>
  <c r="H680" i="13"/>
  <c r="C680" i="13"/>
  <c r="AA679" i="13"/>
  <c r="Z679" i="13"/>
  <c r="Y679" i="13"/>
  <c r="X679" i="13"/>
  <c r="V679" i="13"/>
  <c r="U679" i="13"/>
  <c r="T679" i="13"/>
  <c r="S679" i="13"/>
  <c r="M679" i="13"/>
  <c r="R679" i="13" s="1"/>
  <c r="H679" i="13"/>
  <c r="W679" i="13" s="1"/>
  <c r="C679" i="13"/>
  <c r="AA678" i="13"/>
  <c r="Z678" i="13"/>
  <c r="Y678" i="13"/>
  <c r="X678" i="13"/>
  <c r="V678" i="13"/>
  <c r="U678" i="13"/>
  <c r="T678" i="13"/>
  <c r="S678" i="13"/>
  <c r="M678" i="13"/>
  <c r="H678" i="13"/>
  <c r="W678" i="13" s="1"/>
  <c r="C678" i="13"/>
  <c r="AA677" i="13"/>
  <c r="Z677" i="13"/>
  <c r="Y677" i="13"/>
  <c r="X677" i="13"/>
  <c r="V677" i="13"/>
  <c r="U677" i="13"/>
  <c r="T677" i="13"/>
  <c r="S677" i="13"/>
  <c r="R677" i="13"/>
  <c r="M677" i="13"/>
  <c r="W677" i="13" s="1"/>
  <c r="H677" i="13"/>
  <c r="C677" i="13"/>
  <c r="AA676" i="13"/>
  <c r="Z676" i="13"/>
  <c r="Y676" i="13"/>
  <c r="X676" i="13"/>
  <c r="W676" i="13"/>
  <c r="V676" i="13"/>
  <c r="U676" i="13"/>
  <c r="T676" i="13"/>
  <c r="S676" i="13"/>
  <c r="R676" i="13"/>
  <c r="M676" i="13"/>
  <c r="H676" i="13"/>
  <c r="C676" i="13"/>
  <c r="AA675" i="13"/>
  <c r="Z675" i="13"/>
  <c r="Y675" i="13"/>
  <c r="X675" i="13"/>
  <c r="W675" i="13"/>
  <c r="V675" i="13"/>
  <c r="U675" i="13"/>
  <c r="T675" i="13"/>
  <c r="S675" i="13"/>
  <c r="M675" i="13"/>
  <c r="R675" i="13" s="1"/>
  <c r="H675" i="13"/>
  <c r="C675" i="13"/>
  <c r="AA674" i="13"/>
  <c r="Z674" i="13"/>
  <c r="Y674" i="13"/>
  <c r="X674" i="13"/>
  <c r="V674" i="13"/>
  <c r="U674" i="13"/>
  <c r="T674" i="13"/>
  <c r="S674" i="13"/>
  <c r="M674" i="13"/>
  <c r="H674" i="13"/>
  <c r="W674" i="13" s="1"/>
  <c r="C674" i="13"/>
  <c r="AA673" i="13"/>
  <c r="Z673" i="13"/>
  <c r="Y673" i="13"/>
  <c r="X673" i="13"/>
  <c r="V673" i="13"/>
  <c r="U673" i="13"/>
  <c r="T673" i="13"/>
  <c r="S673" i="13"/>
  <c r="R673" i="13"/>
  <c r="M673" i="13"/>
  <c r="W673" i="13" s="1"/>
  <c r="H673" i="13"/>
  <c r="C673" i="13"/>
  <c r="AA672" i="13"/>
  <c r="Z672" i="13"/>
  <c r="Y672" i="13"/>
  <c r="X672" i="13"/>
  <c r="W672" i="13"/>
  <c r="V672" i="13"/>
  <c r="U672" i="13"/>
  <c r="T672" i="13"/>
  <c r="S672" i="13"/>
  <c r="R672" i="13"/>
  <c r="M672" i="13"/>
  <c r="H672" i="13"/>
  <c r="C672" i="13"/>
  <c r="AA671" i="13"/>
  <c r="Z671" i="13"/>
  <c r="Y671" i="13"/>
  <c r="X671" i="13"/>
  <c r="W671" i="13"/>
  <c r="V671" i="13"/>
  <c r="U671" i="13"/>
  <c r="T671" i="13"/>
  <c r="S671" i="13"/>
  <c r="M671" i="13"/>
  <c r="R671" i="13" s="1"/>
  <c r="H671" i="13"/>
  <c r="C671" i="13"/>
  <c r="Y670" i="13"/>
  <c r="X670" i="13"/>
  <c r="T670" i="13"/>
  <c r="Q670" i="13"/>
  <c r="P670" i="13"/>
  <c r="U670" i="13" s="1"/>
  <c r="O670" i="13"/>
  <c r="N670" i="13"/>
  <c r="S670" i="13" s="1"/>
  <c r="L670" i="13"/>
  <c r="K670" i="13"/>
  <c r="J670" i="13"/>
  <c r="I670" i="13"/>
  <c r="H670" i="13"/>
  <c r="G670" i="13"/>
  <c r="F670" i="13"/>
  <c r="E670" i="13"/>
  <c r="D670" i="13"/>
  <c r="Z669" i="13"/>
  <c r="Y669" i="13"/>
  <c r="U669" i="13"/>
  <c r="Q669" i="13"/>
  <c r="P669" i="13"/>
  <c r="O669" i="13"/>
  <c r="T669" i="13" s="1"/>
  <c r="N669" i="13"/>
  <c r="M669" i="13"/>
  <c r="L669" i="13"/>
  <c r="K669" i="13"/>
  <c r="J669" i="13"/>
  <c r="I669" i="13"/>
  <c r="G669" i="13"/>
  <c r="F669" i="13"/>
  <c r="E669" i="13"/>
  <c r="D669" i="13"/>
  <c r="O668" i="13"/>
  <c r="N668" i="13"/>
  <c r="K668" i="13"/>
  <c r="J668" i="13"/>
  <c r="Y668" i="13" s="1"/>
  <c r="G668" i="13"/>
  <c r="F668" i="13"/>
  <c r="AA666" i="13"/>
  <c r="Z666" i="13"/>
  <c r="Y666" i="13"/>
  <c r="X666" i="13"/>
  <c r="V666" i="13"/>
  <c r="U666" i="13"/>
  <c r="T666" i="13"/>
  <c r="S666" i="13"/>
  <c r="M666" i="13"/>
  <c r="H666" i="13"/>
  <c r="W666" i="13" s="1"/>
  <c r="C666" i="13"/>
  <c r="AA665" i="13"/>
  <c r="Z665" i="13"/>
  <c r="Y665" i="13"/>
  <c r="X665" i="13"/>
  <c r="V665" i="13"/>
  <c r="U665" i="13"/>
  <c r="T665" i="13"/>
  <c r="S665" i="13"/>
  <c r="M665" i="13"/>
  <c r="R665" i="13" s="1"/>
  <c r="H665" i="13"/>
  <c r="C665" i="13"/>
  <c r="AA664" i="13"/>
  <c r="Z664" i="13"/>
  <c r="Y664" i="13"/>
  <c r="X664" i="13"/>
  <c r="V664" i="13"/>
  <c r="U664" i="13"/>
  <c r="T664" i="13"/>
  <c r="S664" i="13"/>
  <c r="M664" i="13"/>
  <c r="W664" i="13" s="1"/>
  <c r="H664" i="13"/>
  <c r="C664" i="13"/>
  <c r="AA663" i="13"/>
  <c r="Z663" i="13"/>
  <c r="Y663" i="13"/>
  <c r="X663" i="13"/>
  <c r="W663" i="13"/>
  <c r="V663" i="13"/>
  <c r="U663" i="13"/>
  <c r="T663" i="13"/>
  <c r="S663" i="13"/>
  <c r="R663" i="13"/>
  <c r="M663" i="13"/>
  <c r="H663" i="13"/>
  <c r="C663" i="13"/>
  <c r="AA662" i="13"/>
  <c r="Z662" i="13"/>
  <c r="Y662" i="13"/>
  <c r="X662" i="13"/>
  <c r="V662" i="13"/>
  <c r="U662" i="13"/>
  <c r="T662" i="13"/>
  <c r="S662" i="13"/>
  <c r="M662" i="13"/>
  <c r="H662" i="13"/>
  <c r="W662" i="13" s="1"/>
  <c r="C662" i="13"/>
  <c r="AA661" i="13"/>
  <c r="Z661" i="13"/>
  <c r="Y661" i="13"/>
  <c r="X661" i="13"/>
  <c r="V661" i="13"/>
  <c r="U661" i="13"/>
  <c r="T661" i="13"/>
  <c r="S661" i="13"/>
  <c r="M661" i="13"/>
  <c r="R661" i="13" s="1"/>
  <c r="H661" i="13"/>
  <c r="C661" i="13"/>
  <c r="AA660" i="13"/>
  <c r="Z660" i="13"/>
  <c r="Y660" i="13"/>
  <c r="X660" i="13"/>
  <c r="V660" i="13"/>
  <c r="U660" i="13"/>
  <c r="T660" i="13"/>
  <c r="S660" i="13"/>
  <c r="M660" i="13"/>
  <c r="W660" i="13" s="1"/>
  <c r="H660" i="13"/>
  <c r="C660" i="13"/>
  <c r="AA659" i="13"/>
  <c r="Z659" i="13"/>
  <c r="Y659" i="13"/>
  <c r="X659" i="13"/>
  <c r="W659" i="13"/>
  <c r="V659" i="13"/>
  <c r="U659" i="13"/>
  <c r="T659" i="13"/>
  <c r="S659" i="13"/>
  <c r="R659" i="13"/>
  <c r="M659" i="13"/>
  <c r="H659" i="13"/>
  <c r="C659" i="13"/>
  <c r="AA658" i="13"/>
  <c r="Z658" i="13"/>
  <c r="Y658" i="13"/>
  <c r="X658" i="13"/>
  <c r="V658" i="13"/>
  <c r="U658" i="13"/>
  <c r="T658" i="13"/>
  <c r="S658" i="13"/>
  <c r="M658" i="13"/>
  <c r="H658" i="13"/>
  <c r="W658" i="13" s="1"/>
  <c r="C658" i="13"/>
  <c r="AA657" i="13"/>
  <c r="Z657" i="13"/>
  <c r="Y657" i="13"/>
  <c r="X657" i="13"/>
  <c r="V657" i="13"/>
  <c r="U657" i="13"/>
  <c r="T657" i="13"/>
  <c r="S657" i="13"/>
  <c r="M657" i="13"/>
  <c r="R657" i="13" s="1"/>
  <c r="H657" i="13"/>
  <c r="C657" i="13"/>
  <c r="AA656" i="13"/>
  <c r="Z656" i="13"/>
  <c r="Y656" i="13"/>
  <c r="X656" i="13"/>
  <c r="V656" i="13"/>
  <c r="U656" i="13"/>
  <c r="T656" i="13"/>
  <c r="S656" i="13"/>
  <c r="M656" i="13"/>
  <c r="W656" i="13" s="1"/>
  <c r="H656" i="13"/>
  <c r="C656" i="13"/>
  <c r="AA655" i="13"/>
  <c r="Z655" i="13"/>
  <c r="Y655" i="13"/>
  <c r="X655" i="13"/>
  <c r="W655" i="13"/>
  <c r="V655" i="13"/>
  <c r="U655" i="13"/>
  <c r="T655" i="13"/>
  <c r="S655" i="13"/>
  <c r="R655" i="13"/>
  <c r="M655" i="13"/>
  <c r="H655" i="13"/>
  <c r="C655" i="13"/>
  <c r="AA654" i="13"/>
  <c r="Z654" i="13"/>
  <c r="Y654" i="13"/>
  <c r="X654" i="13"/>
  <c r="V654" i="13"/>
  <c r="U654" i="13"/>
  <c r="T654" i="13"/>
  <c r="S654" i="13"/>
  <c r="M654" i="13"/>
  <c r="H654" i="13"/>
  <c r="W654" i="13" s="1"/>
  <c r="C654" i="13"/>
  <c r="AA653" i="13"/>
  <c r="Z653" i="13"/>
  <c r="Y653" i="13"/>
  <c r="X653" i="13"/>
  <c r="V653" i="13"/>
  <c r="U653" i="13"/>
  <c r="T653" i="13"/>
  <c r="S653" i="13"/>
  <c r="M653" i="13"/>
  <c r="R653" i="13" s="1"/>
  <c r="H653" i="13"/>
  <c r="C653" i="13"/>
  <c r="AA652" i="13"/>
  <c r="Z652" i="13"/>
  <c r="Y652" i="13"/>
  <c r="X652" i="13"/>
  <c r="V652" i="13"/>
  <c r="U652" i="13"/>
  <c r="T652" i="13"/>
  <c r="S652" i="13"/>
  <c r="M652" i="13"/>
  <c r="W652" i="13" s="1"/>
  <c r="H652" i="13"/>
  <c r="C652" i="13"/>
  <c r="AA651" i="13"/>
  <c r="Z651" i="13"/>
  <c r="Y651" i="13"/>
  <c r="X651" i="13"/>
  <c r="W651" i="13"/>
  <c r="V651" i="13"/>
  <c r="U651" i="13"/>
  <c r="T651" i="13"/>
  <c r="S651" i="13"/>
  <c r="R651" i="13"/>
  <c r="M651" i="13"/>
  <c r="H651" i="13"/>
  <c r="C651" i="13"/>
  <c r="AA650" i="13"/>
  <c r="Z650" i="13"/>
  <c r="Y650" i="13"/>
  <c r="X650" i="13"/>
  <c r="V650" i="13"/>
  <c r="U650" i="13"/>
  <c r="T650" i="13"/>
  <c r="S650" i="13"/>
  <c r="M650" i="13"/>
  <c r="H650" i="13"/>
  <c r="W650" i="13" s="1"/>
  <c r="C650" i="13"/>
  <c r="AA649" i="13"/>
  <c r="Z649" i="13"/>
  <c r="Y649" i="13"/>
  <c r="X649" i="13"/>
  <c r="V649" i="13"/>
  <c r="U649" i="13"/>
  <c r="T649" i="13"/>
  <c r="S649" i="13"/>
  <c r="M649" i="13"/>
  <c r="R649" i="13" s="1"/>
  <c r="H649" i="13"/>
  <c r="C649" i="13"/>
  <c r="AA648" i="13"/>
  <c r="Z648" i="13"/>
  <c r="Y648" i="13"/>
  <c r="X648" i="13"/>
  <c r="V648" i="13"/>
  <c r="U648" i="13"/>
  <c r="T648" i="13"/>
  <c r="S648" i="13"/>
  <c r="M648" i="13"/>
  <c r="W648" i="13" s="1"/>
  <c r="H648" i="13"/>
  <c r="C648" i="13"/>
  <c r="AA647" i="13"/>
  <c r="Z647" i="13"/>
  <c r="Y647" i="13"/>
  <c r="X647" i="13"/>
  <c r="W647" i="13"/>
  <c r="V647" i="13"/>
  <c r="U647" i="13"/>
  <c r="T647" i="13"/>
  <c r="S647" i="13"/>
  <c r="R647" i="13"/>
  <c r="M647" i="13"/>
  <c r="H647" i="13"/>
  <c r="C647" i="13"/>
  <c r="AA646" i="13"/>
  <c r="Z646" i="13"/>
  <c r="Y646" i="13"/>
  <c r="X646" i="13"/>
  <c r="V646" i="13"/>
  <c r="U646" i="13"/>
  <c r="T646" i="13"/>
  <c r="S646" i="13"/>
  <c r="M646" i="13"/>
  <c r="H646" i="13"/>
  <c r="W646" i="13" s="1"/>
  <c r="C646" i="13"/>
  <c r="AA645" i="13"/>
  <c r="Z645" i="13"/>
  <c r="Y645" i="13"/>
  <c r="X645" i="13"/>
  <c r="V645" i="13"/>
  <c r="U645" i="13"/>
  <c r="T645" i="13"/>
  <c r="S645" i="13"/>
  <c r="M645" i="13"/>
  <c r="R645" i="13" s="1"/>
  <c r="H645" i="13"/>
  <c r="C645" i="13"/>
  <c r="AA644" i="13"/>
  <c r="Z644" i="13"/>
  <c r="Y644" i="13"/>
  <c r="X644" i="13"/>
  <c r="V644" i="13"/>
  <c r="U644" i="13"/>
  <c r="T644" i="13"/>
  <c r="S644" i="13"/>
  <c r="M644" i="13"/>
  <c r="W644" i="13" s="1"/>
  <c r="H644" i="13"/>
  <c r="C644" i="13"/>
  <c r="AA643" i="13"/>
  <c r="Z643" i="13"/>
  <c r="Y643" i="13"/>
  <c r="X643" i="13"/>
  <c r="W643" i="13"/>
  <c r="V643" i="13"/>
  <c r="U643" i="13"/>
  <c r="T643" i="13"/>
  <c r="S643" i="13"/>
  <c r="R643" i="13"/>
  <c r="M643" i="13"/>
  <c r="H643" i="13"/>
  <c r="C643" i="13"/>
  <c r="S642" i="13"/>
  <c r="Q642" i="13"/>
  <c r="P642" i="13"/>
  <c r="U642" i="13" s="1"/>
  <c r="O642" i="13"/>
  <c r="Y642" i="13" s="1"/>
  <c r="N642" i="13"/>
  <c r="L642" i="13"/>
  <c r="AA642" i="13" s="1"/>
  <c r="K642" i="13"/>
  <c r="K640" i="13" s="1"/>
  <c r="J642" i="13"/>
  <c r="I642" i="13"/>
  <c r="X642" i="13" s="1"/>
  <c r="H642" i="13"/>
  <c r="G642" i="13"/>
  <c r="F642" i="13"/>
  <c r="E642" i="13"/>
  <c r="D642" i="13"/>
  <c r="C642" i="13" s="1"/>
  <c r="Q641" i="13"/>
  <c r="V641" i="13" s="1"/>
  <c r="P641" i="13"/>
  <c r="O641" i="13"/>
  <c r="N641" i="13"/>
  <c r="L641" i="13"/>
  <c r="K641" i="13"/>
  <c r="J641" i="13"/>
  <c r="I641" i="13"/>
  <c r="G641" i="13"/>
  <c r="F641" i="13"/>
  <c r="F640" i="13" s="1"/>
  <c r="E641" i="13"/>
  <c r="D641" i="13"/>
  <c r="O640" i="13"/>
  <c r="J640" i="13"/>
  <c r="Y640" i="13" s="1"/>
  <c r="I640" i="13"/>
  <c r="G640" i="13"/>
  <c r="E640" i="13"/>
  <c r="AA638" i="13"/>
  <c r="Z638" i="13"/>
  <c r="Y638" i="13"/>
  <c r="X638" i="13"/>
  <c r="W638" i="13"/>
  <c r="V638" i="13"/>
  <c r="U638" i="13"/>
  <c r="T638" i="13"/>
  <c r="S638" i="13"/>
  <c r="M638" i="13"/>
  <c r="H638" i="13"/>
  <c r="R638" i="13" s="1"/>
  <c r="C638" i="13"/>
  <c r="AA637" i="13"/>
  <c r="Z637" i="13"/>
  <c r="Y637" i="13"/>
  <c r="X637" i="13"/>
  <c r="V637" i="13"/>
  <c r="U637" i="13"/>
  <c r="T637" i="13"/>
  <c r="S637" i="13"/>
  <c r="M637" i="13"/>
  <c r="R637" i="13" s="1"/>
  <c r="H637" i="13"/>
  <c r="W637" i="13" s="1"/>
  <c r="C637" i="13"/>
  <c r="AA636" i="13"/>
  <c r="Z636" i="13"/>
  <c r="Y636" i="13"/>
  <c r="X636" i="13"/>
  <c r="V636" i="13"/>
  <c r="U636" i="13"/>
  <c r="T636" i="13"/>
  <c r="S636" i="13"/>
  <c r="M636" i="13"/>
  <c r="R636" i="13" s="1"/>
  <c r="H636" i="13"/>
  <c r="C636" i="13"/>
  <c r="AA635" i="13"/>
  <c r="Z635" i="13"/>
  <c r="Y635" i="13"/>
  <c r="X635" i="13"/>
  <c r="V635" i="13"/>
  <c r="U635" i="13"/>
  <c r="T635" i="13"/>
  <c r="S635" i="13"/>
  <c r="R635" i="13"/>
  <c r="M635" i="13"/>
  <c r="W635" i="13" s="1"/>
  <c r="H635" i="13"/>
  <c r="C635" i="13"/>
  <c r="AA634" i="13"/>
  <c r="Z634" i="13"/>
  <c r="Y634" i="13"/>
  <c r="X634" i="13"/>
  <c r="W634" i="13"/>
  <c r="V634" i="13"/>
  <c r="U634" i="13"/>
  <c r="T634" i="13"/>
  <c r="S634" i="13"/>
  <c r="R634" i="13"/>
  <c r="M634" i="13"/>
  <c r="H634" i="13"/>
  <c r="C634" i="13"/>
  <c r="AA633" i="13"/>
  <c r="Z633" i="13"/>
  <c r="Y633" i="13"/>
  <c r="X633" i="13"/>
  <c r="V633" i="13"/>
  <c r="U633" i="13"/>
  <c r="T633" i="13"/>
  <c r="S633" i="13"/>
  <c r="M633" i="13"/>
  <c r="R633" i="13" s="1"/>
  <c r="H633" i="13"/>
  <c r="C633" i="13"/>
  <c r="AA632" i="13"/>
  <c r="Z632" i="13"/>
  <c r="Y632" i="13"/>
  <c r="X632" i="13"/>
  <c r="V632" i="13"/>
  <c r="U632" i="13"/>
  <c r="T632" i="13"/>
  <c r="S632" i="13"/>
  <c r="M632" i="13"/>
  <c r="R632" i="13" s="1"/>
  <c r="H632" i="13"/>
  <c r="C632" i="13"/>
  <c r="AA631" i="13"/>
  <c r="Z631" i="13"/>
  <c r="Y631" i="13"/>
  <c r="X631" i="13"/>
  <c r="W631" i="13"/>
  <c r="V631" i="13"/>
  <c r="U631" i="13"/>
  <c r="T631" i="13"/>
  <c r="S631" i="13"/>
  <c r="R631" i="13"/>
  <c r="M631" i="13"/>
  <c r="H631" i="13"/>
  <c r="C631" i="13"/>
  <c r="AA630" i="13"/>
  <c r="Z630" i="13"/>
  <c r="Y630" i="13"/>
  <c r="X630" i="13"/>
  <c r="W630" i="13"/>
  <c r="V630" i="13"/>
  <c r="U630" i="13"/>
  <c r="T630" i="13"/>
  <c r="S630" i="13"/>
  <c r="M630" i="13"/>
  <c r="H630" i="13"/>
  <c r="R630" i="13" s="1"/>
  <c r="C630" i="13"/>
  <c r="AA629" i="13"/>
  <c r="Z629" i="13"/>
  <c r="Y629" i="13"/>
  <c r="X629" i="13"/>
  <c r="V629" i="13"/>
  <c r="U629" i="13"/>
  <c r="T629" i="13"/>
  <c r="S629" i="13"/>
  <c r="M629" i="13"/>
  <c r="R629" i="13" s="1"/>
  <c r="H629" i="13"/>
  <c r="C629" i="13"/>
  <c r="AA628" i="13"/>
  <c r="Z628" i="13"/>
  <c r="Y628" i="13"/>
  <c r="X628" i="13"/>
  <c r="V628" i="13"/>
  <c r="U628" i="13"/>
  <c r="T628" i="13"/>
  <c r="S628" i="13"/>
  <c r="M628" i="13"/>
  <c r="R628" i="13" s="1"/>
  <c r="H628" i="13"/>
  <c r="C628" i="13"/>
  <c r="AA627" i="13"/>
  <c r="Z627" i="13"/>
  <c r="Y627" i="13"/>
  <c r="X627" i="13"/>
  <c r="V627" i="13"/>
  <c r="U627" i="13"/>
  <c r="T627" i="13"/>
  <c r="S627" i="13"/>
  <c r="R627" i="13"/>
  <c r="M627" i="13"/>
  <c r="W627" i="13" s="1"/>
  <c r="H627" i="13"/>
  <c r="C627" i="13"/>
  <c r="AA626" i="13"/>
  <c r="Z626" i="13"/>
  <c r="Y626" i="13"/>
  <c r="X626" i="13"/>
  <c r="W626" i="13"/>
  <c r="V626" i="13"/>
  <c r="U626" i="13"/>
  <c r="T626" i="13"/>
  <c r="S626" i="13"/>
  <c r="R626" i="13"/>
  <c r="M626" i="13"/>
  <c r="H626" i="13"/>
  <c r="C626" i="13"/>
  <c r="AA625" i="13"/>
  <c r="Z625" i="13"/>
  <c r="Y625" i="13"/>
  <c r="X625" i="13"/>
  <c r="V625" i="13"/>
  <c r="U625" i="13"/>
  <c r="T625" i="13"/>
  <c r="S625" i="13"/>
  <c r="M625" i="13"/>
  <c r="R625" i="13" s="1"/>
  <c r="H625" i="13"/>
  <c r="C625" i="13"/>
  <c r="AA624" i="13"/>
  <c r="Z624" i="13"/>
  <c r="Y624" i="13"/>
  <c r="X624" i="13"/>
  <c r="V624" i="13"/>
  <c r="U624" i="13"/>
  <c r="T624" i="13"/>
  <c r="S624" i="13"/>
  <c r="M624" i="13"/>
  <c r="R624" i="13" s="1"/>
  <c r="H624" i="13"/>
  <c r="C624" i="13"/>
  <c r="AA623" i="13"/>
  <c r="Z623" i="13"/>
  <c r="Y623" i="13"/>
  <c r="X623" i="13"/>
  <c r="W623" i="13"/>
  <c r="V623" i="13"/>
  <c r="U623" i="13"/>
  <c r="T623" i="13"/>
  <c r="S623" i="13"/>
  <c r="R623" i="13"/>
  <c r="M623" i="13"/>
  <c r="H623" i="13"/>
  <c r="C623" i="13"/>
  <c r="AA622" i="13"/>
  <c r="Z622" i="13"/>
  <c r="Y622" i="13"/>
  <c r="X622" i="13"/>
  <c r="W622" i="13"/>
  <c r="V622" i="13"/>
  <c r="U622" i="13"/>
  <c r="T622" i="13"/>
  <c r="S622" i="13"/>
  <c r="M622" i="13"/>
  <c r="H622" i="13"/>
  <c r="R622" i="13" s="1"/>
  <c r="C622" i="13"/>
  <c r="AA621" i="13"/>
  <c r="Z621" i="13"/>
  <c r="Y621" i="13"/>
  <c r="X621" i="13"/>
  <c r="V621" i="13"/>
  <c r="U621" i="13"/>
  <c r="T621" i="13"/>
  <c r="S621" i="13"/>
  <c r="M621" i="13"/>
  <c r="R621" i="13" s="1"/>
  <c r="H621" i="13"/>
  <c r="W621" i="13" s="1"/>
  <c r="C621" i="13"/>
  <c r="AA620" i="13"/>
  <c r="Z620" i="13"/>
  <c r="Y620" i="13"/>
  <c r="X620" i="13"/>
  <c r="V620" i="13"/>
  <c r="U620" i="13"/>
  <c r="T620" i="13"/>
  <c r="S620" i="13"/>
  <c r="M620" i="13"/>
  <c r="R620" i="13" s="1"/>
  <c r="H620" i="13"/>
  <c r="C620" i="13"/>
  <c r="AA619" i="13"/>
  <c r="Z619" i="13"/>
  <c r="Y619" i="13"/>
  <c r="X619" i="13"/>
  <c r="V619" i="13"/>
  <c r="U619" i="13"/>
  <c r="T619" i="13"/>
  <c r="S619" i="13"/>
  <c r="R619" i="13"/>
  <c r="M619" i="13"/>
  <c r="W619" i="13" s="1"/>
  <c r="H619" i="13"/>
  <c r="C619" i="13"/>
  <c r="AA618" i="13"/>
  <c r="Z618" i="13"/>
  <c r="Y618" i="13"/>
  <c r="X618" i="13"/>
  <c r="W618" i="13"/>
  <c r="V618" i="13"/>
  <c r="U618" i="13"/>
  <c r="T618" i="13"/>
  <c r="S618" i="13"/>
  <c r="R618" i="13"/>
  <c r="M618" i="13"/>
  <c r="H618" i="13"/>
  <c r="C618" i="13"/>
  <c r="AA617" i="13"/>
  <c r="Z617" i="13"/>
  <c r="Y617" i="13"/>
  <c r="X617" i="13"/>
  <c r="V617" i="13"/>
  <c r="U617" i="13"/>
  <c r="T617" i="13"/>
  <c r="S617" i="13"/>
  <c r="M617" i="13"/>
  <c r="R617" i="13" s="1"/>
  <c r="H617" i="13"/>
  <c r="C617" i="13"/>
  <c r="AA616" i="13"/>
  <c r="Z616" i="13"/>
  <c r="Y616" i="13"/>
  <c r="X616" i="13"/>
  <c r="V616" i="13"/>
  <c r="U616" i="13"/>
  <c r="T616" i="13"/>
  <c r="S616" i="13"/>
  <c r="M616" i="13"/>
  <c r="R616" i="13" s="1"/>
  <c r="H616" i="13"/>
  <c r="C616" i="13"/>
  <c r="AA615" i="13"/>
  <c r="Z615" i="13"/>
  <c r="Y615" i="13"/>
  <c r="X615" i="13"/>
  <c r="W615" i="13"/>
  <c r="V615" i="13"/>
  <c r="U615" i="13"/>
  <c r="T615" i="13"/>
  <c r="S615" i="13"/>
  <c r="R615" i="13"/>
  <c r="M615" i="13"/>
  <c r="H615" i="13"/>
  <c r="C615" i="13"/>
  <c r="AA614" i="13"/>
  <c r="Z614" i="13"/>
  <c r="Y614" i="13"/>
  <c r="X614" i="13"/>
  <c r="W614" i="13"/>
  <c r="V614" i="13"/>
  <c r="U614" i="13"/>
  <c r="T614" i="13"/>
  <c r="S614" i="13"/>
  <c r="M614" i="13"/>
  <c r="H614" i="13"/>
  <c r="R614" i="13" s="1"/>
  <c r="C614" i="13"/>
  <c r="AA613" i="13"/>
  <c r="Z613" i="13"/>
  <c r="Y613" i="13"/>
  <c r="X613" i="13"/>
  <c r="V613" i="13"/>
  <c r="U613" i="13"/>
  <c r="T613" i="13"/>
  <c r="S613" i="13"/>
  <c r="M613" i="13"/>
  <c r="R613" i="13" s="1"/>
  <c r="H613" i="13"/>
  <c r="C613" i="13"/>
  <c r="Y612" i="13"/>
  <c r="T612" i="13"/>
  <c r="Q612" i="13"/>
  <c r="V612" i="13" s="1"/>
  <c r="P612" i="13"/>
  <c r="Z612" i="13" s="1"/>
  <c r="O612" i="13"/>
  <c r="N612" i="13"/>
  <c r="M612" i="13"/>
  <c r="L612" i="13"/>
  <c r="K612" i="13"/>
  <c r="J612" i="13"/>
  <c r="I612" i="13"/>
  <c r="X612" i="13" s="1"/>
  <c r="G612" i="13"/>
  <c r="F612" i="13"/>
  <c r="E612" i="13"/>
  <c r="E610" i="13" s="1"/>
  <c r="D612" i="13"/>
  <c r="Q611" i="13"/>
  <c r="P611" i="13"/>
  <c r="O611" i="13"/>
  <c r="T611" i="13" s="1"/>
  <c r="N611" i="13"/>
  <c r="M611" i="13"/>
  <c r="L611" i="13"/>
  <c r="K611" i="13"/>
  <c r="Z611" i="13" s="1"/>
  <c r="J611" i="13"/>
  <c r="I611" i="13"/>
  <c r="G611" i="13"/>
  <c r="F611" i="13"/>
  <c r="C611" i="13" s="1"/>
  <c r="E611" i="13"/>
  <c r="D611" i="13"/>
  <c r="P610" i="13"/>
  <c r="N610" i="13"/>
  <c r="L610" i="13"/>
  <c r="J610" i="13"/>
  <c r="G610" i="13"/>
  <c r="F610" i="13"/>
  <c r="D610" i="13"/>
  <c r="AA608" i="13"/>
  <c r="Z608" i="13"/>
  <c r="Y608" i="13"/>
  <c r="X608" i="13"/>
  <c r="V608" i="13"/>
  <c r="U608" i="13"/>
  <c r="T608" i="13"/>
  <c r="S608" i="13"/>
  <c r="M608" i="13"/>
  <c r="H608" i="13"/>
  <c r="C608" i="13"/>
  <c r="AA607" i="13"/>
  <c r="Z607" i="13"/>
  <c r="Y607" i="13"/>
  <c r="X607" i="13"/>
  <c r="V607" i="13"/>
  <c r="U607" i="13"/>
  <c r="T607" i="13"/>
  <c r="S607" i="13"/>
  <c r="R607" i="13"/>
  <c r="M607" i="13"/>
  <c r="H607" i="13"/>
  <c r="W607" i="13" s="1"/>
  <c r="C607" i="13"/>
  <c r="AA606" i="13"/>
  <c r="Z606" i="13"/>
  <c r="Y606" i="13"/>
  <c r="X606" i="13"/>
  <c r="W606" i="13"/>
  <c r="V606" i="13"/>
  <c r="U606" i="13"/>
  <c r="T606" i="13"/>
  <c r="S606" i="13"/>
  <c r="M606" i="13"/>
  <c r="R606" i="13" s="1"/>
  <c r="H606" i="13"/>
  <c r="C606" i="13"/>
  <c r="AA605" i="13"/>
  <c r="Z605" i="13"/>
  <c r="Y605" i="13"/>
  <c r="X605" i="13"/>
  <c r="V605" i="13"/>
  <c r="U605" i="13"/>
  <c r="T605" i="13"/>
  <c r="S605" i="13"/>
  <c r="M605" i="13"/>
  <c r="H605" i="13"/>
  <c r="C605" i="13"/>
  <c r="AA604" i="13"/>
  <c r="Z604" i="13"/>
  <c r="Y604" i="13"/>
  <c r="X604" i="13"/>
  <c r="V604" i="13"/>
  <c r="U604" i="13"/>
  <c r="T604" i="13"/>
  <c r="S604" i="13"/>
  <c r="M604" i="13"/>
  <c r="H604" i="13"/>
  <c r="C604" i="13"/>
  <c r="AA603" i="13"/>
  <c r="Z603" i="13"/>
  <c r="Y603" i="13"/>
  <c r="X603" i="13"/>
  <c r="V603" i="13"/>
  <c r="U603" i="13"/>
  <c r="T603" i="13"/>
  <c r="S603" i="13"/>
  <c r="R603" i="13"/>
  <c r="M603" i="13"/>
  <c r="H603" i="13"/>
  <c r="W603" i="13" s="1"/>
  <c r="C603" i="13"/>
  <c r="AA602" i="13"/>
  <c r="Z602" i="13"/>
  <c r="Y602" i="13"/>
  <c r="X602" i="13"/>
  <c r="W602" i="13"/>
  <c r="V602" i="13"/>
  <c r="U602" i="13"/>
  <c r="T602" i="13"/>
  <c r="S602" i="13"/>
  <c r="M602" i="13"/>
  <c r="R602" i="13" s="1"/>
  <c r="H602" i="13"/>
  <c r="C602" i="13"/>
  <c r="AA601" i="13"/>
  <c r="Z601" i="13"/>
  <c r="Y601" i="13"/>
  <c r="X601" i="13"/>
  <c r="V601" i="13"/>
  <c r="U601" i="13"/>
  <c r="T601" i="13"/>
  <c r="S601" i="13"/>
  <c r="M601" i="13"/>
  <c r="H601" i="13"/>
  <c r="C601" i="13"/>
  <c r="AA600" i="13"/>
  <c r="Z600" i="13"/>
  <c r="Y600" i="13"/>
  <c r="X600" i="13"/>
  <c r="V600" i="13"/>
  <c r="U600" i="13"/>
  <c r="T600" i="13"/>
  <c r="S600" i="13"/>
  <c r="M600" i="13"/>
  <c r="H600" i="13"/>
  <c r="C600" i="13"/>
  <c r="AA599" i="13"/>
  <c r="Z599" i="13"/>
  <c r="Y599" i="13"/>
  <c r="X599" i="13"/>
  <c r="V599" i="13"/>
  <c r="U599" i="13"/>
  <c r="T599" i="13"/>
  <c r="S599" i="13"/>
  <c r="R599" i="13"/>
  <c r="M599" i="13"/>
  <c r="H599" i="13"/>
  <c r="W599" i="13" s="1"/>
  <c r="C599" i="13"/>
  <c r="AA598" i="13"/>
  <c r="Z598" i="13"/>
  <c r="Y598" i="13"/>
  <c r="X598" i="13"/>
  <c r="W598" i="13"/>
  <c r="V598" i="13"/>
  <c r="U598" i="13"/>
  <c r="T598" i="13"/>
  <c r="S598" i="13"/>
  <c r="M598" i="13"/>
  <c r="R598" i="13" s="1"/>
  <c r="H598" i="13"/>
  <c r="C598" i="13"/>
  <c r="AA597" i="13"/>
  <c r="Z597" i="13"/>
  <c r="Y597" i="13"/>
  <c r="X597" i="13"/>
  <c r="V597" i="13"/>
  <c r="U597" i="13"/>
  <c r="T597" i="13"/>
  <c r="S597" i="13"/>
  <c r="M597" i="13"/>
  <c r="H597" i="13"/>
  <c r="C597" i="13"/>
  <c r="AA596" i="13"/>
  <c r="Z596" i="13"/>
  <c r="Y596" i="13"/>
  <c r="X596" i="13"/>
  <c r="V596" i="13"/>
  <c r="U596" i="13"/>
  <c r="T596" i="13"/>
  <c r="S596" i="13"/>
  <c r="M596" i="13"/>
  <c r="H596" i="13"/>
  <c r="C596" i="13"/>
  <c r="AA595" i="13"/>
  <c r="Z595" i="13"/>
  <c r="Y595" i="13"/>
  <c r="X595" i="13"/>
  <c r="V595" i="13"/>
  <c r="U595" i="13"/>
  <c r="T595" i="13"/>
  <c r="S595" i="13"/>
  <c r="R595" i="13"/>
  <c r="M595" i="13"/>
  <c r="H595" i="13"/>
  <c r="W595" i="13" s="1"/>
  <c r="C595" i="13"/>
  <c r="AA594" i="13"/>
  <c r="Z594" i="13"/>
  <c r="Y594" i="13"/>
  <c r="X594" i="13"/>
  <c r="W594" i="13"/>
  <c r="V594" i="13"/>
  <c r="U594" i="13"/>
  <c r="T594" i="13"/>
  <c r="S594" i="13"/>
  <c r="M594" i="13"/>
  <c r="R594" i="13" s="1"/>
  <c r="H594" i="13"/>
  <c r="C594" i="13"/>
  <c r="AA593" i="13"/>
  <c r="Z593" i="13"/>
  <c r="Y593" i="13"/>
  <c r="X593" i="13"/>
  <c r="V593" i="13"/>
  <c r="U593" i="13"/>
  <c r="T593" i="13"/>
  <c r="S593" i="13"/>
  <c r="M593" i="13"/>
  <c r="H593" i="13"/>
  <c r="C593" i="13"/>
  <c r="AA592" i="13"/>
  <c r="Z592" i="13"/>
  <c r="Y592" i="13"/>
  <c r="X592" i="13"/>
  <c r="V592" i="13"/>
  <c r="U592" i="13"/>
  <c r="T592" i="13"/>
  <c r="S592" i="13"/>
  <c r="M592" i="13"/>
  <c r="H592" i="13"/>
  <c r="C592" i="13"/>
  <c r="AA591" i="13"/>
  <c r="Z591" i="13"/>
  <c r="Y591" i="13"/>
  <c r="X591" i="13"/>
  <c r="V591" i="13"/>
  <c r="U591" i="13"/>
  <c r="T591" i="13"/>
  <c r="S591" i="13"/>
  <c r="R591" i="13"/>
  <c r="M591" i="13"/>
  <c r="H591" i="13"/>
  <c r="W591" i="13" s="1"/>
  <c r="C591" i="13"/>
  <c r="AA590" i="13"/>
  <c r="Z590" i="13"/>
  <c r="Y590" i="13"/>
  <c r="X590" i="13"/>
  <c r="W590" i="13"/>
  <c r="V590" i="13"/>
  <c r="U590" i="13"/>
  <c r="T590" i="13"/>
  <c r="S590" i="13"/>
  <c r="M590" i="13"/>
  <c r="R590" i="13" s="1"/>
  <c r="H590" i="13"/>
  <c r="C590" i="13"/>
  <c r="AA589" i="13"/>
  <c r="Z589" i="13"/>
  <c r="Y589" i="13"/>
  <c r="X589" i="13"/>
  <c r="V589" i="13"/>
  <c r="U589" i="13"/>
  <c r="T589" i="13"/>
  <c r="S589" i="13"/>
  <c r="M589" i="13"/>
  <c r="H589" i="13"/>
  <c r="C589" i="13"/>
  <c r="AA588" i="13"/>
  <c r="Z588" i="13"/>
  <c r="Y588" i="13"/>
  <c r="X588" i="13"/>
  <c r="V588" i="13"/>
  <c r="U588" i="13"/>
  <c r="T588" i="13"/>
  <c r="S588" i="13"/>
  <c r="M588" i="13"/>
  <c r="H588" i="13"/>
  <c r="C588" i="13"/>
  <c r="AA587" i="13"/>
  <c r="Z587" i="13"/>
  <c r="Y587" i="13"/>
  <c r="X587" i="13"/>
  <c r="V587" i="13"/>
  <c r="U587" i="13"/>
  <c r="T587" i="13"/>
  <c r="S587" i="13"/>
  <c r="R587" i="13"/>
  <c r="M587" i="13"/>
  <c r="H587" i="13"/>
  <c r="W587" i="13" s="1"/>
  <c r="C587" i="13"/>
  <c r="AA586" i="13"/>
  <c r="Z586" i="13"/>
  <c r="Y586" i="13"/>
  <c r="X586" i="13"/>
  <c r="W586" i="13"/>
  <c r="V586" i="13"/>
  <c r="U586" i="13"/>
  <c r="T586" i="13"/>
  <c r="S586" i="13"/>
  <c r="M586" i="13"/>
  <c r="R586" i="13" s="1"/>
  <c r="H586" i="13"/>
  <c r="C586" i="13"/>
  <c r="AA585" i="13"/>
  <c r="Z585" i="13"/>
  <c r="Y585" i="13"/>
  <c r="X585" i="13"/>
  <c r="V585" i="13"/>
  <c r="U585" i="13"/>
  <c r="T585" i="13"/>
  <c r="S585" i="13"/>
  <c r="M585" i="13"/>
  <c r="H585" i="13"/>
  <c r="C585" i="13"/>
  <c r="AA584" i="13"/>
  <c r="Z584" i="13"/>
  <c r="Y584" i="13"/>
  <c r="X584" i="13"/>
  <c r="V584" i="13"/>
  <c r="U584" i="13"/>
  <c r="T584" i="13"/>
  <c r="S584" i="13"/>
  <c r="M584" i="13"/>
  <c r="H584" i="13"/>
  <c r="C584" i="13"/>
  <c r="AA583" i="13"/>
  <c r="Z583" i="13"/>
  <c r="Y583" i="13"/>
  <c r="X583" i="13"/>
  <c r="V583" i="13"/>
  <c r="U583" i="13"/>
  <c r="T583" i="13"/>
  <c r="S583" i="13"/>
  <c r="R583" i="13"/>
  <c r="M583" i="13"/>
  <c r="H583" i="13"/>
  <c r="W583" i="13" s="1"/>
  <c r="C583" i="13"/>
  <c r="AA582" i="13"/>
  <c r="S582" i="13"/>
  <c r="Q582" i="13"/>
  <c r="V582" i="13" s="1"/>
  <c r="P582" i="13"/>
  <c r="O582" i="13"/>
  <c r="N582" i="13"/>
  <c r="L582" i="13"/>
  <c r="K582" i="13"/>
  <c r="J582" i="13"/>
  <c r="I582" i="13"/>
  <c r="X582" i="13" s="1"/>
  <c r="G582" i="13"/>
  <c r="G580" i="13" s="1"/>
  <c r="F582" i="13"/>
  <c r="E582" i="13"/>
  <c r="D582" i="13"/>
  <c r="C582" i="13"/>
  <c r="X581" i="13"/>
  <c r="T581" i="13"/>
  <c r="Q581" i="13"/>
  <c r="P581" i="13"/>
  <c r="O581" i="13"/>
  <c r="N581" i="13"/>
  <c r="S581" i="13" s="1"/>
  <c r="L581" i="13"/>
  <c r="K581" i="13"/>
  <c r="J581" i="13"/>
  <c r="Y581" i="13" s="1"/>
  <c r="I581" i="13"/>
  <c r="H581" i="13"/>
  <c r="G581" i="13"/>
  <c r="F581" i="13"/>
  <c r="F580" i="13" s="1"/>
  <c r="E581" i="13"/>
  <c r="D581" i="13"/>
  <c r="Q580" i="13"/>
  <c r="I580" i="13"/>
  <c r="E580" i="13"/>
  <c r="AA578" i="13"/>
  <c r="Z578" i="13"/>
  <c r="Y578" i="13"/>
  <c r="X578" i="13"/>
  <c r="V578" i="13"/>
  <c r="U578" i="13"/>
  <c r="T578" i="13"/>
  <c r="S578" i="13"/>
  <c r="R578" i="13"/>
  <c r="M578" i="13"/>
  <c r="H578" i="13"/>
  <c r="W578" i="13" s="1"/>
  <c r="C578" i="13"/>
  <c r="AA577" i="13"/>
  <c r="Z577" i="13"/>
  <c r="Y577" i="13"/>
  <c r="X577" i="13"/>
  <c r="W577" i="13"/>
  <c r="V577" i="13"/>
  <c r="U577" i="13"/>
  <c r="T577" i="13"/>
  <c r="S577" i="13"/>
  <c r="M577" i="13"/>
  <c r="R577" i="13" s="1"/>
  <c r="H577" i="13"/>
  <c r="C577" i="13"/>
  <c r="AA576" i="13"/>
  <c r="Z576" i="13"/>
  <c r="Y576" i="13"/>
  <c r="X576" i="13"/>
  <c r="V576" i="13"/>
  <c r="U576" i="13"/>
  <c r="T576" i="13"/>
  <c r="S576" i="13"/>
  <c r="M576" i="13"/>
  <c r="H576" i="13"/>
  <c r="C576" i="13"/>
  <c r="AA575" i="13"/>
  <c r="Z575" i="13"/>
  <c r="Y575" i="13"/>
  <c r="X575" i="13"/>
  <c r="V575" i="13"/>
  <c r="U575" i="13"/>
  <c r="T575" i="13"/>
  <c r="S575" i="13"/>
  <c r="M575" i="13"/>
  <c r="H575" i="13"/>
  <c r="C575" i="13"/>
  <c r="AA574" i="13"/>
  <c r="Z574" i="13"/>
  <c r="Y574" i="13"/>
  <c r="X574" i="13"/>
  <c r="V574" i="13"/>
  <c r="U574" i="13"/>
  <c r="T574" i="13"/>
  <c r="S574" i="13"/>
  <c r="R574" i="13"/>
  <c r="M574" i="13"/>
  <c r="H574" i="13"/>
  <c r="W574" i="13" s="1"/>
  <c r="C574" i="13"/>
  <c r="AA573" i="13"/>
  <c r="Z573" i="13"/>
  <c r="Y573" i="13"/>
  <c r="X573" i="13"/>
  <c r="W573" i="13"/>
  <c r="V573" i="13"/>
  <c r="U573" i="13"/>
  <c r="T573" i="13"/>
  <c r="S573" i="13"/>
  <c r="M573" i="13"/>
  <c r="R573" i="13" s="1"/>
  <c r="H573" i="13"/>
  <c r="C573" i="13"/>
  <c r="AA572" i="13"/>
  <c r="Z572" i="13"/>
  <c r="Y572" i="13"/>
  <c r="X572" i="13"/>
  <c r="V572" i="13"/>
  <c r="U572" i="13"/>
  <c r="T572" i="13"/>
  <c r="S572" i="13"/>
  <c r="M572" i="13"/>
  <c r="H572" i="13"/>
  <c r="C572" i="13"/>
  <c r="AA571" i="13"/>
  <c r="Z571" i="13"/>
  <c r="Y571" i="13"/>
  <c r="X571" i="13"/>
  <c r="V571" i="13"/>
  <c r="U571" i="13"/>
  <c r="T571" i="13"/>
  <c r="S571" i="13"/>
  <c r="M571" i="13"/>
  <c r="H571" i="13"/>
  <c r="C571" i="13"/>
  <c r="AA570" i="13"/>
  <c r="Z570" i="13"/>
  <c r="Y570" i="13"/>
  <c r="X570" i="13"/>
  <c r="V570" i="13"/>
  <c r="U570" i="13"/>
  <c r="T570" i="13"/>
  <c r="S570" i="13"/>
  <c r="R570" i="13"/>
  <c r="M570" i="13"/>
  <c r="H570" i="13"/>
  <c r="W570" i="13" s="1"/>
  <c r="C570" i="13"/>
  <c r="AA569" i="13"/>
  <c r="Z569" i="13"/>
  <c r="Y569" i="13"/>
  <c r="X569" i="13"/>
  <c r="W569" i="13"/>
  <c r="V569" i="13"/>
  <c r="U569" i="13"/>
  <c r="T569" i="13"/>
  <c r="S569" i="13"/>
  <c r="M569" i="13"/>
  <c r="R569" i="13" s="1"/>
  <c r="H569" i="13"/>
  <c r="C569" i="13"/>
  <c r="AA568" i="13"/>
  <c r="Z568" i="13"/>
  <c r="Y568" i="13"/>
  <c r="X568" i="13"/>
  <c r="V568" i="13"/>
  <c r="U568" i="13"/>
  <c r="T568" i="13"/>
  <c r="S568" i="13"/>
  <c r="M568" i="13"/>
  <c r="H568" i="13"/>
  <c r="C568" i="13"/>
  <c r="AA567" i="13"/>
  <c r="Z567" i="13"/>
  <c r="Y567" i="13"/>
  <c r="X567" i="13"/>
  <c r="V567" i="13"/>
  <c r="U567" i="13"/>
  <c r="T567" i="13"/>
  <c r="S567" i="13"/>
  <c r="M567" i="13"/>
  <c r="H567" i="13"/>
  <c r="C567" i="13"/>
  <c r="AA566" i="13"/>
  <c r="Z566" i="13"/>
  <c r="Y566" i="13"/>
  <c r="X566" i="13"/>
  <c r="V566" i="13"/>
  <c r="U566" i="13"/>
  <c r="T566" i="13"/>
  <c r="S566" i="13"/>
  <c r="R566" i="13"/>
  <c r="M566" i="13"/>
  <c r="H566" i="13"/>
  <c r="W566" i="13" s="1"/>
  <c r="C566" i="13"/>
  <c r="AA565" i="13"/>
  <c r="Z565" i="13"/>
  <c r="Y565" i="13"/>
  <c r="X565" i="13"/>
  <c r="W565" i="13"/>
  <c r="V565" i="13"/>
  <c r="U565" i="13"/>
  <c r="T565" i="13"/>
  <c r="S565" i="13"/>
  <c r="M565" i="13"/>
  <c r="R565" i="13" s="1"/>
  <c r="H565" i="13"/>
  <c r="C565" i="13"/>
  <c r="AA564" i="13"/>
  <c r="Z564" i="13"/>
  <c r="Y564" i="13"/>
  <c r="X564" i="13"/>
  <c r="V564" i="13"/>
  <c r="U564" i="13"/>
  <c r="T564" i="13"/>
  <c r="S564" i="13"/>
  <c r="M564" i="13"/>
  <c r="H564" i="13"/>
  <c r="C564" i="13"/>
  <c r="AA563" i="13"/>
  <c r="Z563" i="13"/>
  <c r="Y563" i="13"/>
  <c r="X563" i="13"/>
  <c r="V563" i="13"/>
  <c r="U563" i="13"/>
  <c r="T563" i="13"/>
  <c r="S563" i="13"/>
  <c r="M563" i="13"/>
  <c r="H563" i="13"/>
  <c r="C563" i="13"/>
  <c r="AA562" i="13"/>
  <c r="Z562" i="13"/>
  <c r="Y562" i="13"/>
  <c r="X562" i="13"/>
  <c r="V562" i="13"/>
  <c r="U562" i="13"/>
  <c r="T562" i="13"/>
  <c r="S562" i="13"/>
  <c r="R562" i="13"/>
  <c r="M562" i="13"/>
  <c r="H562" i="13"/>
  <c r="W562" i="13" s="1"/>
  <c r="C562" i="13"/>
  <c r="AA561" i="13"/>
  <c r="Z561" i="13"/>
  <c r="Y561" i="13"/>
  <c r="X561" i="13"/>
  <c r="W561" i="13"/>
  <c r="V561" i="13"/>
  <c r="U561" i="13"/>
  <c r="T561" i="13"/>
  <c r="S561" i="13"/>
  <c r="M561" i="13"/>
  <c r="R561" i="13" s="1"/>
  <c r="H561" i="13"/>
  <c r="C561" i="13"/>
  <c r="AA560" i="13"/>
  <c r="Z560" i="13"/>
  <c r="Y560" i="13"/>
  <c r="X560" i="13"/>
  <c r="V560" i="13"/>
  <c r="U560" i="13"/>
  <c r="T560" i="13"/>
  <c r="S560" i="13"/>
  <c r="M560" i="13"/>
  <c r="H560" i="13"/>
  <c r="C560" i="13"/>
  <c r="AA559" i="13"/>
  <c r="Z559" i="13"/>
  <c r="Y559" i="13"/>
  <c r="X559" i="13"/>
  <c r="V559" i="13"/>
  <c r="U559" i="13"/>
  <c r="T559" i="13"/>
  <c r="S559" i="13"/>
  <c r="M559" i="13"/>
  <c r="H559" i="13"/>
  <c r="C559" i="13"/>
  <c r="AA558" i="13"/>
  <c r="Z558" i="13"/>
  <c r="Y558" i="13"/>
  <c r="X558" i="13"/>
  <c r="V558" i="13"/>
  <c r="U558" i="13"/>
  <c r="T558" i="13"/>
  <c r="S558" i="13"/>
  <c r="R558" i="13"/>
  <c r="M558" i="13"/>
  <c r="H558" i="13"/>
  <c r="W558" i="13" s="1"/>
  <c r="C558" i="13"/>
  <c r="AA557" i="13"/>
  <c r="Z557" i="13"/>
  <c r="Y557" i="13"/>
  <c r="X557" i="13"/>
  <c r="W557" i="13"/>
  <c r="V557" i="13"/>
  <c r="U557" i="13"/>
  <c r="T557" i="13"/>
  <c r="S557" i="13"/>
  <c r="M557" i="13"/>
  <c r="R557" i="13" s="1"/>
  <c r="H557" i="13"/>
  <c r="C557" i="13"/>
  <c r="AA556" i="13"/>
  <c r="Z556" i="13"/>
  <c r="Y556" i="13"/>
  <c r="X556" i="13"/>
  <c r="V556" i="13"/>
  <c r="U556" i="13"/>
  <c r="T556" i="13"/>
  <c r="S556" i="13"/>
  <c r="M556" i="13"/>
  <c r="H556" i="13"/>
  <c r="C556" i="13"/>
  <c r="AA555" i="13"/>
  <c r="Z555" i="13"/>
  <c r="Y555" i="13"/>
  <c r="X555" i="13"/>
  <c r="V555" i="13"/>
  <c r="U555" i="13"/>
  <c r="T555" i="13"/>
  <c r="S555" i="13"/>
  <c r="M555" i="13"/>
  <c r="H555" i="13"/>
  <c r="C555" i="13"/>
  <c r="AA554" i="13"/>
  <c r="Z554" i="13"/>
  <c r="Y554" i="13"/>
  <c r="X554" i="13"/>
  <c r="V554" i="13"/>
  <c r="U554" i="13"/>
  <c r="T554" i="13"/>
  <c r="S554" i="13"/>
  <c r="R554" i="13"/>
  <c r="M554" i="13"/>
  <c r="H554" i="13"/>
  <c r="W554" i="13" s="1"/>
  <c r="C554" i="13"/>
  <c r="AA553" i="13"/>
  <c r="Z553" i="13"/>
  <c r="Y553" i="13"/>
  <c r="X553" i="13"/>
  <c r="W553" i="13"/>
  <c r="V553" i="13"/>
  <c r="U553" i="13"/>
  <c r="T553" i="13"/>
  <c r="S553" i="13"/>
  <c r="M553" i="13"/>
  <c r="R553" i="13" s="1"/>
  <c r="H553" i="13"/>
  <c r="C553" i="13"/>
  <c r="AA552" i="13"/>
  <c r="Z552" i="13"/>
  <c r="Y552" i="13"/>
  <c r="X552" i="13"/>
  <c r="V552" i="13"/>
  <c r="U552" i="13"/>
  <c r="T552" i="13"/>
  <c r="S552" i="13"/>
  <c r="M552" i="13"/>
  <c r="H552" i="13"/>
  <c r="C552" i="13"/>
  <c r="AA551" i="13"/>
  <c r="Z551" i="13"/>
  <c r="Y551" i="13"/>
  <c r="X551" i="13"/>
  <c r="V551" i="13"/>
  <c r="U551" i="13"/>
  <c r="T551" i="13"/>
  <c r="S551" i="13"/>
  <c r="M551" i="13"/>
  <c r="H551" i="13"/>
  <c r="C551" i="13"/>
  <c r="AA550" i="13"/>
  <c r="Z550" i="13"/>
  <c r="Y550" i="13"/>
  <c r="X550" i="13"/>
  <c r="V550" i="13"/>
  <c r="U550" i="13"/>
  <c r="T550" i="13"/>
  <c r="S550" i="13"/>
  <c r="R550" i="13"/>
  <c r="M550" i="13"/>
  <c r="H550" i="13"/>
  <c r="W550" i="13" s="1"/>
  <c r="C550" i="13"/>
  <c r="AA549" i="13"/>
  <c r="Z549" i="13"/>
  <c r="Y549" i="13"/>
  <c r="X549" i="13"/>
  <c r="W549" i="13"/>
  <c r="V549" i="13"/>
  <c r="U549" i="13"/>
  <c r="T549" i="13"/>
  <c r="S549" i="13"/>
  <c r="M549" i="13"/>
  <c r="R549" i="13" s="1"/>
  <c r="H549" i="13"/>
  <c r="C549" i="13"/>
  <c r="AA548" i="13"/>
  <c r="Z548" i="13"/>
  <c r="Y548" i="13"/>
  <c r="X548" i="13"/>
  <c r="V548" i="13"/>
  <c r="U548" i="13"/>
  <c r="T548" i="13"/>
  <c r="S548" i="13"/>
  <c r="M548" i="13"/>
  <c r="H548" i="13"/>
  <c r="C548" i="13"/>
  <c r="AA547" i="13"/>
  <c r="Z547" i="13"/>
  <c r="Y547" i="13"/>
  <c r="X547" i="13"/>
  <c r="V547" i="13"/>
  <c r="U547" i="13"/>
  <c r="T547" i="13"/>
  <c r="S547" i="13"/>
  <c r="M547" i="13"/>
  <c r="H547" i="13"/>
  <c r="C547" i="13"/>
  <c r="AA546" i="13"/>
  <c r="Z546" i="13"/>
  <c r="Y546" i="13"/>
  <c r="X546" i="13"/>
  <c r="V546" i="13"/>
  <c r="U546" i="13"/>
  <c r="T546" i="13"/>
  <c r="S546" i="13"/>
  <c r="R546" i="13"/>
  <c r="M546" i="13"/>
  <c r="H546" i="13"/>
  <c r="W546" i="13" s="1"/>
  <c r="C546" i="13"/>
  <c r="AA545" i="13"/>
  <c r="Z545" i="13"/>
  <c r="Y545" i="13"/>
  <c r="X545" i="13"/>
  <c r="W545" i="13"/>
  <c r="V545" i="13"/>
  <c r="U545" i="13"/>
  <c r="T545" i="13"/>
  <c r="S545" i="13"/>
  <c r="M545" i="13"/>
  <c r="R545" i="13" s="1"/>
  <c r="H545" i="13"/>
  <c r="C545" i="13"/>
  <c r="AA544" i="13"/>
  <c r="Z544" i="13"/>
  <c r="Y544" i="13"/>
  <c r="X544" i="13"/>
  <c r="V544" i="13"/>
  <c r="U544" i="13"/>
  <c r="T544" i="13"/>
  <c r="S544" i="13"/>
  <c r="M544" i="13"/>
  <c r="H544" i="13"/>
  <c r="C544" i="13"/>
  <c r="AA543" i="13"/>
  <c r="Z543" i="13"/>
  <c r="Y543" i="13"/>
  <c r="X543" i="13"/>
  <c r="V543" i="13"/>
  <c r="U543" i="13"/>
  <c r="T543" i="13"/>
  <c r="S543" i="13"/>
  <c r="M543" i="13"/>
  <c r="H543" i="13"/>
  <c r="C543" i="13"/>
  <c r="AA542" i="13"/>
  <c r="Z542" i="13"/>
  <c r="Y542" i="13"/>
  <c r="X542" i="13"/>
  <c r="V542" i="13"/>
  <c r="U542" i="13"/>
  <c r="T542" i="13"/>
  <c r="S542" i="13"/>
  <c r="R542" i="13"/>
  <c r="M542" i="13"/>
  <c r="H542" i="13"/>
  <c r="W542" i="13" s="1"/>
  <c r="C542" i="13"/>
  <c r="AA541" i="13"/>
  <c r="Z541" i="13"/>
  <c r="Y541" i="13"/>
  <c r="X541" i="13"/>
  <c r="W541" i="13"/>
  <c r="V541" i="13"/>
  <c r="U541" i="13"/>
  <c r="T541" i="13"/>
  <c r="S541" i="13"/>
  <c r="M541" i="13"/>
  <c r="R541" i="13" s="1"/>
  <c r="H541" i="13"/>
  <c r="C541" i="13"/>
  <c r="AA540" i="13"/>
  <c r="Z540" i="13"/>
  <c r="Y540" i="13"/>
  <c r="X540" i="13"/>
  <c r="V540" i="13"/>
  <c r="U540" i="13"/>
  <c r="T540" i="13"/>
  <c r="S540" i="13"/>
  <c r="M540" i="13"/>
  <c r="H540" i="13"/>
  <c r="W540" i="13" s="1"/>
  <c r="C540" i="13"/>
  <c r="AA539" i="13"/>
  <c r="Z539" i="13"/>
  <c r="Y539" i="13"/>
  <c r="X539" i="13"/>
  <c r="V539" i="13"/>
  <c r="U539" i="13"/>
  <c r="T539" i="13"/>
  <c r="S539" i="13"/>
  <c r="M539" i="13"/>
  <c r="R539" i="13" s="1"/>
  <c r="H539" i="13"/>
  <c r="C539" i="13"/>
  <c r="X538" i="13"/>
  <c r="V538" i="13"/>
  <c r="T538" i="13"/>
  <c r="Q538" i="13"/>
  <c r="P538" i="13"/>
  <c r="U538" i="13" s="1"/>
  <c r="O538" i="13"/>
  <c r="N538" i="13"/>
  <c r="L538" i="13"/>
  <c r="AA538" i="13" s="1"/>
  <c r="K538" i="13"/>
  <c r="J538" i="13"/>
  <c r="I538" i="13"/>
  <c r="G538" i="13"/>
  <c r="F538" i="13"/>
  <c r="E538" i="13"/>
  <c r="D538" i="13"/>
  <c r="Y537" i="13"/>
  <c r="Q537" i="13"/>
  <c r="P537" i="13"/>
  <c r="O537" i="13"/>
  <c r="N537" i="13"/>
  <c r="M537" i="13"/>
  <c r="L537" i="13"/>
  <c r="K537" i="13"/>
  <c r="J537" i="13"/>
  <c r="I537" i="13"/>
  <c r="G537" i="13"/>
  <c r="G536" i="13" s="1"/>
  <c r="F537" i="13"/>
  <c r="E537" i="13"/>
  <c r="E536" i="13" s="1"/>
  <c r="D537" i="13"/>
  <c r="P536" i="13"/>
  <c r="N536" i="13"/>
  <c r="F536" i="13"/>
  <c r="AA534" i="13"/>
  <c r="Z534" i="13"/>
  <c r="Y534" i="13"/>
  <c r="X534" i="13"/>
  <c r="V534" i="13"/>
  <c r="U534" i="13"/>
  <c r="T534" i="13"/>
  <c r="S534" i="13"/>
  <c r="M534" i="13"/>
  <c r="R534" i="13" s="1"/>
  <c r="H534" i="13"/>
  <c r="C534" i="13"/>
  <c r="AA533" i="13"/>
  <c r="Z533" i="13"/>
  <c r="Y533" i="13"/>
  <c r="X533" i="13"/>
  <c r="V533" i="13"/>
  <c r="U533" i="13"/>
  <c r="T533" i="13"/>
  <c r="S533" i="13"/>
  <c r="M533" i="13"/>
  <c r="H533" i="13"/>
  <c r="C533" i="13"/>
  <c r="AA532" i="13"/>
  <c r="Z532" i="13"/>
  <c r="Y532" i="13"/>
  <c r="X532" i="13"/>
  <c r="V532" i="13"/>
  <c r="U532" i="13"/>
  <c r="T532" i="13"/>
  <c r="S532" i="13"/>
  <c r="M532" i="13"/>
  <c r="R532" i="13" s="1"/>
  <c r="H532" i="13"/>
  <c r="C532" i="13"/>
  <c r="AA531" i="13"/>
  <c r="Z531" i="13"/>
  <c r="Y531" i="13"/>
  <c r="X531" i="13"/>
  <c r="V531" i="13"/>
  <c r="U531" i="13"/>
  <c r="T531" i="13"/>
  <c r="S531" i="13"/>
  <c r="M531" i="13"/>
  <c r="H531" i="13"/>
  <c r="C531" i="13"/>
  <c r="AA530" i="13"/>
  <c r="Z530" i="13"/>
  <c r="Y530" i="13"/>
  <c r="X530" i="13"/>
  <c r="V530" i="13"/>
  <c r="U530" i="13"/>
  <c r="T530" i="13"/>
  <c r="S530" i="13"/>
  <c r="M530" i="13"/>
  <c r="R530" i="13" s="1"/>
  <c r="H530" i="13"/>
  <c r="C530" i="13"/>
  <c r="AA529" i="13"/>
  <c r="Z529" i="13"/>
  <c r="Y529" i="13"/>
  <c r="X529" i="13"/>
  <c r="V529" i="13"/>
  <c r="U529" i="13"/>
  <c r="T529" i="13"/>
  <c r="S529" i="13"/>
  <c r="M529" i="13"/>
  <c r="H529" i="13"/>
  <c r="C529" i="13"/>
  <c r="AA528" i="13"/>
  <c r="Z528" i="13"/>
  <c r="Y528" i="13"/>
  <c r="X528" i="13"/>
  <c r="V528" i="13"/>
  <c r="U528" i="13"/>
  <c r="T528" i="13"/>
  <c r="S528" i="13"/>
  <c r="M528" i="13"/>
  <c r="R528" i="13" s="1"/>
  <c r="H528" i="13"/>
  <c r="C528" i="13"/>
  <c r="AA527" i="13"/>
  <c r="Z527" i="13"/>
  <c r="Y527" i="13"/>
  <c r="X527" i="13"/>
  <c r="V527" i="13"/>
  <c r="U527" i="13"/>
  <c r="T527" i="13"/>
  <c r="S527" i="13"/>
  <c r="M527" i="13"/>
  <c r="H527" i="13"/>
  <c r="C527" i="13"/>
  <c r="AA526" i="13"/>
  <c r="Z526" i="13"/>
  <c r="Y526" i="13"/>
  <c r="X526" i="13"/>
  <c r="V526" i="13"/>
  <c r="U526" i="13"/>
  <c r="T526" i="13"/>
  <c r="S526" i="13"/>
  <c r="M526" i="13"/>
  <c r="R526" i="13" s="1"/>
  <c r="H526" i="13"/>
  <c r="C526" i="13"/>
  <c r="AA525" i="13"/>
  <c r="Z525" i="13"/>
  <c r="Y525" i="13"/>
  <c r="X525" i="13"/>
  <c r="V525" i="13"/>
  <c r="U525" i="13"/>
  <c r="T525" i="13"/>
  <c r="S525" i="13"/>
  <c r="M525" i="13"/>
  <c r="H525" i="13"/>
  <c r="C525" i="13"/>
  <c r="AA524" i="13"/>
  <c r="Z524" i="13"/>
  <c r="Y524" i="13"/>
  <c r="X524" i="13"/>
  <c r="V524" i="13"/>
  <c r="U524" i="13"/>
  <c r="T524" i="13"/>
  <c r="S524" i="13"/>
  <c r="M524" i="13"/>
  <c r="H524" i="13"/>
  <c r="W524" i="13" s="1"/>
  <c r="C524" i="13"/>
  <c r="AA523" i="13"/>
  <c r="Z523" i="13"/>
  <c r="Y523" i="13"/>
  <c r="X523" i="13"/>
  <c r="V523" i="13"/>
  <c r="U523" i="13"/>
  <c r="T523" i="13"/>
  <c r="S523" i="13"/>
  <c r="M523" i="13"/>
  <c r="H523" i="13"/>
  <c r="C523" i="13"/>
  <c r="AA522" i="13"/>
  <c r="Z522" i="13"/>
  <c r="Y522" i="13"/>
  <c r="X522" i="13"/>
  <c r="W522" i="13"/>
  <c r="V522" i="13"/>
  <c r="U522" i="13"/>
  <c r="T522" i="13"/>
  <c r="S522" i="13"/>
  <c r="R522" i="13"/>
  <c r="M522" i="13"/>
  <c r="H522" i="13"/>
  <c r="C522" i="13"/>
  <c r="AA521" i="13"/>
  <c r="Z521" i="13"/>
  <c r="Y521" i="13"/>
  <c r="X521" i="13"/>
  <c r="W521" i="13"/>
  <c r="V521" i="13"/>
  <c r="U521" i="13"/>
  <c r="T521" i="13"/>
  <c r="S521" i="13"/>
  <c r="M521" i="13"/>
  <c r="R521" i="13" s="1"/>
  <c r="H521" i="13"/>
  <c r="C521" i="13"/>
  <c r="AA520" i="13"/>
  <c r="Z520" i="13"/>
  <c r="Y520" i="13"/>
  <c r="X520" i="13"/>
  <c r="V520" i="13"/>
  <c r="U520" i="13"/>
  <c r="T520" i="13"/>
  <c r="S520" i="13"/>
  <c r="M520" i="13"/>
  <c r="R520" i="13" s="1"/>
  <c r="H520" i="13"/>
  <c r="W520" i="13" s="1"/>
  <c r="C520" i="13"/>
  <c r="AA519" i="13"/>
  <c r="Z519" i="13"/>
  <c r="Y519" i="13"/>
  <c r="X519" i="13"/>
  <c r="V519" i="13"/>
  <c r="U519" i="13"/>
  <c r="T519" i="13"/>
  <c r="S519" i="13"/>
  <c r="M519" i="13"/>
  <c r="H519" i="13"/>
  <c r="C519" i="13"/>
  <c r="AA518" i="13"/>
  <c r="Z518" i="13"/>
  <c r="Y518" i="13"/>
  <c r="X518" i="13"/>
  <c r="W518" i="13"/>
  <c r="V518" i="13"/>
  <c r="U518" i="13"/>
  <c r="T518" i="13"/>
  <c r="S518" i="13"/>
  <c r="R518" i="13"/>
  <c r="M518" i="13"/>
  <c r="H518" i="13"/>
  <c r="C518" i="13"/>
  <c r="AA517" i="13"/>
  <c r="Z517" i="13"/>
  <c r="Y517" i="13"/>
  <c r="X517" i="13"/>
  <c r="W517" i="13"/>
  <c r="V517" i="13"/>
  <c r="U517" i="13"/>
  <c r="T517" i="13"/>
  <c r="S517" i="13"/>
  <c r="M517" i="13"/>
  <c r="R517" i="13" s="1"/>
  <c r="H517" i="13"/>
  <c r="C517" i="13"/>
  <c r="AA516" i="13"/>
  <c r="Z516" i="13"/>
  <c r="Y516" i="13"/>
  <c r="X516" i="13"/>
  <c r="V516" i="13"/>
  <c r="U516" i="13"/>
  <c r="T516" i="13"/>
  <c r="S516" i="13"/>
  <c r="M516" i="13"/>
  <c r="H516" i="13"/>
  <c r="W516" i="13" s="1"/>
  <c r="C516" i="13"/>
  <c r="AA515" i="13"/>
  <c r="Z515" i="13"/>
  <c r="Y515" i="13"/>
  <c r="X515" i="13"/>
  <c r="V515" i="13"/>
  <c r="U515" i="13"/>
  <c r="T515" i="13"/>
  <c r="S515" i="13"/>
  <c r="M515" i="13"/>
  <c r="H515" i="13"/>
  <c r="C515" i="13"/>
  <c r="AA514" i="13"/>
  <c r="Z514" i="13"/>
  <c r="V514" i="13"/>
  <c r="Q514" i="13"/>
  <c r="P514" i="13"/>
  <c r="U514" i="13" s="1"/>
  <c r="O514" i="13"/>
  <c r="N514" i="13"/>
  <c r="L514" i="13"/>
  <c r="K514" i="13"/>
  <c r="J514" i="13"/>
  <c r="I514" i="13"/>
  <c r="G514" i="13"/>
  <c r="F514" i="13"/>
  <c r="E514" i="13"/>
  <c r="D514" i="13"/>
  <c r="AA513" i="13"/>
  <c r="X513" i="13"/>
  <c r="S513" i="13"/>
  <c r="Q513" i="13"/>
  <c r="V513" i="13" s="1"/>
  <c r="P513" i="13"/>
  <c r="O513" i="13"/>
  <c r="N513" i="13"/>
  <c r="L513" i="13"/>
  <c r="K513" i="13"/>
  <c r="J513" i="13"/>
  <c r="I513" i="13"/>
  <c r="G513" i="13"/>
  <c r="G512" i="13" s="1"/>
  <c r="F513" i="13"/>
  <c r="E513" i="13"/>
  <c r="D513" i="13"/>
  <c r="C513" i="13"/>
  <c r="Q512" i="13"/>
  <c r="V512" i="13" s="1"/>
  <c r="P512" i="13"/>
  <c r="L512" i="13"/>
  <c r="AA512" i="13" s="1"/>
  <c r="I512" i="13"/>
  <c r="E512" i="13"/>
  <c r="D512" i="13"/>
  <c r="AA510" i="13"/>
  <c r="Z510" i="13"/>
  <c r="Y510" i="13"/>
  <c r="X510" i="13"/>
  <c r="V510" i="13"/>
  <c r="U510" i="13"/>
  <c r="T510" i="13"/>
  <c r="S510" i="13"/>
  <c r="M510" i="13"/>
  <c r="H510" i="13"/>
  <c r="C510" i="13"/>
  <c r="AA509" i="13"/>
  <c r="Z509" i="13"/>
  <c r="Y509" i="13"/>
  <c r="X509" i="13"/>
  <c r="W509" i="13"/>
  <c r="V509" i="13"/>
  <c r="U509" i="13"/>
  <c r="T509" i="13"/>
  <c r="S509" i="13"/>
  <c r="R509" i="13"/>
  <c r="M509" i="13"/>
  <c r="H509" i="13"/>
  <c r="C509" i="13"/>
  <c r="AA508" i="13"/>
  <c r="Z508" i="13"/>
  <c r="Y508" i="13"/>
  <c r="X508" i="13"/>
  <c r="W508" i="13"/>
  <c r="V508" i="13"/>
  <c r="U508" i="13"/>
  <c r="T508" i="13"/>
  <c r="S508" i="13"/>
  <c r="M508" i="13"/>
  <c r="R508" i="13" s="1"/>
  <c r="H508" i="13"/>
  <c r="C508" i="13"/>
  <c r="AA507" i="13"/>
  <c r="Z507" i="13"/>
  <c r="Y507" i="13"/>
  <c r="X507" i="13"/>
  <c r="V507" i="13"/>
  <c r="U507" i="13"/>
  <c r="T507" i="13"/>
  <c r="S507" i="13"/>
  <c r="M507" i="13"/>
  <c r="H507" i="13"/>
  <c r="W507" i="13" s="1"/>
  <c r="C507" i="13"/>
  <c r="AA506" i="13"/>
  <c r="Z506" i="13"/>
  <c r="Y506" i="13"/>
  <c r="X506" i="13"/>
  <c r="V506" i="13"/>
  <c r="U506" i="13"/>
  <c r="T506" i="13"/>
  <c r="S506" i="13"/>
  <c r="M506" i="13"/>
  <c r="H506" i="13"/>
  <c r="C506" i="13"/>
  <c r="AA505" i="13"/>
  <c r="Z505" i="13"/>
  <c r="Y505" i="13"/>
  <c r="X505" i="13"/>
  <c r="W505" i="13"/>
  <c r="V505" i="13"/>
  <c r="U505" i="13"/>
  <c r="T505" i="13"/>
  <c r="S505" i="13"/>
  <c r="R505" i="13"/>
  <c r="M505" i="13"/>
  <c r="H505" i="13"/>
  <c r="C505" i="13"/>
  <c r="AA504" i="13"/>
  <c r="Z504" i="13"/>
  <c r="Y504" i="13"/>
  <c r="X504" i="13"/>
  <c r="W504" i="13"/>
  <c r="V504" i="13"/>
  <c r="U504" i="13"/>
  <c r="T504" i="13"/>
  <c r="S504" i="13"/>
  <c r="M504" i="13"/>
  <c r="R504" i="13" s="1"/>
  <c r="H504" i="13"/>
  <c r="C504" i="13"/>
  <c r="AA503" i="13"/>
  <c r="Z503" i="13"/>
  <c r="Y503" i="13"/>
  <c r="X503" i="13"/>
  <c r="V503" i="13"/>
  <c r="U503" i="13"/>
  <c r="T503" i="13"/>
  <c r="S503" i="13"/>
  <c r="M503" i="13"/>
  <c r="R503" i="13" s="1"/>
  <c r="H503" i="13"/>
  <c r="W503" i="13" s="1"/>
  <c r="C503" i="13"/>
  <c r="AA502" i="13"/>
  <c r="Z502" i="13"/>
  <c r="Y502" i="13"/>
  <c r="X502" i="13"/>
  <c r="V502" i="13"/>
  <c r="U502" i="13"/>
  <c r="T502" i="13"/>
  <c r="S502" i="13"/>
  <c r="M502" i="13"/>
  <c r="H502" i="13"/>
  <c r="C502" i="13"/>
  <c r="AA501" i="13"/>
  <c r="Z501" i="13"/>
  <c r="Y501" i="13"/>
  <c r="X501" i="13"/>
  <c r="W501" i="13"/>
  <c r="V501" i="13"/>
  <c r="U501" i="13"/>
  <c r="T501" i="13"/>
  <c r="S501" i="13"/>
  <c r="R501" i="13"/>
  <c r="M501" i="13"/>
  <c r="H501" i="13"/>
  <c r="C501" i="13"/>
  <c r="AA500" i="13"/>
  <c r="Z500" i="13"/>
  <c r="Y500" i="13"/>
  <c r="X500" i="13"/>
  <c r="W500" i="13"/>
  <c r="V500" i="13"/>
  <c r="U500" i="13"/>
  <c r="T500" i="13"/>
  <c r="S500" i="13"/>
  <c r="M500" i="13"/>
  <c r="R500" i="13" s="1"/>
  <c r="H500" i="13"/>
  <c r="C500" i="13"/>
  <c r="AA499" i="13"/>
  <c r="Z499" i="13"/>
  <c r="Y499" i="13"/>
  <c r="X499" i="13"/>
  <c r="V499" i="13"/>
  <c r="U499" i="13"/>
  <c r="T499" i="13"/>
  <c r="S499" i="13"/>
  <c r="M499" i="13"/>
  <c r="H499" i="13"/>
  <c r="W499" i="13" s="1"/>
  <c r="C499" i="13"/>
  <c r="AA498" i="13"/>
  <c r="Z498" i="13"/>
  <c r="Y498" i="13"/>
  <c r="X498" i="13"/>
  <c r="V498" i="13"/>
  <c r="U498" i="13"/>
  <c r="T498" i="13"/>
  <c r="S498" i="13"/>
  <c r="M498" i="13"/>
  <c r="H498" i="13"/>
  <c r="C498" i="13"/>
  <c r="AA497" i="13"/>
  <c r="Z497" i="13"/>
  <c r="Y497" i="13"/>
  <c r="X497" i="13"/>
  <c r="W497" i="13"/>
  <c r="V497" i="13"/>
  <c r="U497" i="13"/>
  <c r="T497" i="13"/>
  <c r="S497" i="13"/>
  <c r="R497" i="13"/>
  <c r="M497" i="13"/>
  <c r="H497" i="13"/>
  <c r="C497" i="13"/>
  <c r="AA496" i="13"/>
  <c r="Z496" i="13"/>
  <c r="Y496" i="13"/>
  <c r="X496" i="13"/>
  <c r="W496" i="13"/>
  <c r="V496" i="13"/>
  <c r="U496" i="13"/>
  <c r="T496" i="13"/>
  <c r="S496" i="13"/>
  <c r="M496" i="13"/>
  <c r="H496" i="13"/>
  <c r="R496" i="13" s="1"/>
  <c r="C496" i="13"/>
  <c r="AA495" i="13"/>
  <c r="Z495" i="13"/>
  <c r="Y495" i="13"/>
  <c r="X495" i="13"/>
  <c r="V495" i="13"/>
  <c r="U495" i="13"/>
  <c r="T495" i="13"/>
  <c r="S495" i="13"/>
  <c r="M495" i="13"/>
  <c r="R495" i="13" s="1"/>
  <c r="H495" i="13"/>
  <c r="W495" i="13" s="1"/>
  <c r="C495" i="13"/>
  <c r="AA494" i="13"/>
  <c r="Z494" i="13"/>
  <c r="Y494" i="13"/>
  <c r="X494" i="13"/>
  <c r="V494" i="13"/>
  <c r="U494" i="13"/>
  <c r="T494" i="13"/>
  <c r="S494" i="13"/>
  <c r="M494" i="13"/>
  <c r="R494" i="13" s="1"/>
  <c r="H494" i="13"/>
  <c r="W494" i="13" s="1"/>
  <c r="C494" i="13"/>
  <c r="AA493" i="13"/>
  <c r="Z493" i="13"/>
  <c r="Y493" i="13"/>
  <c r="X493" i="13"/>
  <c r="W493" i="13"/>
  <c r="V493" i="13"/>
  <c r="U493" i="13"/>
  <c r="T493" i="13"/>
  <c r="S493" i="13"/>
  <c r="R493" i="13"/>
  <c r="M493" i="13"/>
  <c r="H493" i="13"/>
  <c r="C493" i="13"/>
  <c r="AA492" i="13"/>
  <c r="Z492" i="13"/>
  <c r="Y492" i="13"/>
  <c r="X492" i="13"/>
  <c r="W492" i="13"/>
  <c r="V492" i="13"/>
  <c r="U492" i="13"/>
  <c r="T492" i="13"/>
  <c r="S492" i="13"/>
  <c r="M492" i="13"/>
  <c r="H492" i="13"/>
  <c r="R492" i="13" s="1"/>
  <c r="C492" i="13"/>
  <c r="AA491" i="13"/>
  <c r="Z491" i="13"/>
  <c r="Y491" i="13"/>
  <c r="X491" i="13"/>
  <c r="V491" i="13"/>
  <c r="U491" i="13"/>
  <c r="T491" i="13"/>
  <c r="S491" i="13"/>
  <c r="M491" i="13"/>
  <c r="H491" i="13"/>
  <c r="W491" i="13" s="1"/>
  <c r="C491" i="13"/>
  <c r="AA490" i="13"/>
  <c r="Z490" i="13"/>
  <c r="Y490" i="13"/>
  <c r="X490" i="13"/>
  <c r="V490" i="13"/>
  <c r="U490" i="13"/>
  <c r="T490" i="13"/>
  <c r="S490" i="13"/>
  <c r="M490" i="13"/>
  <c r="R490" i="13" s="1"/>
  <c r="H490" i="13"/>
  <c r="C490" i="13"/>
  <c r="AA489" i="13"/>
  <c r="Z489" i="13"/>
  <c r="Y489" i="13"/>
  <c r="X489" i="13"/>
  <c r="W489" i="13"/>
  <c r="V489" i="13"/>
  <c r="U489" i="13"/>
  <c r="T489" i="13"/>
  <c r="S489" i="13"/>
  <c r="R489" i="13"/>
  <c r="M489" i="13"/>
  <c r="H489" i="13"/>
  <c r="C489" i="13"/>
  <c r="AA488" i="13"/>
  <c r="Z488" i="13"/>
  <c r="Y488" i="13"/>
  <c r="X488" i="13"/>
  <c r="W488" i="13"/>
  <c r="V488" i="13"/>
  <c r="U488" i="13"/>
  <c r="T488" i="13"/>
  <c r="S488" i="13"/>
  <c r="M488" i="13"/>
  <c r="H488" i="13"/>
  <c r="R488" i="13" s="1"/>
  <c r="C488" i="13"/>
  <c r="AA487" i="13"/>
  <c r="Z487" i="13"/>
  <c r="Y487" i="13"/>
  <c r="X487" i="13"/>
  <c r="V487" i="13"/>
  <c r="U487" i="13"/>
  <c r="T487" i="13"/>
  <c r="S487" i="13"/>
  <c r="M487" i="13"/>
  <c r="R487" i="13" s="1"/>
  <c r="H487" i="13"/>
  <c r="W487" i="13" s="1"/>
  <c r="C487" i="13"/>
  <c r="AA486" i="13"/>
  <c r="Z486" i="13"/>
  <c r="Y486" i="13"/>
  <c r="X486" i="13"/>
  <c r="V486" i="13"/>
  <c r="U486" i="13"/>
  <c r="T486" i="13"/>
  <c r="S486" i="13"/>
  <c r="M486" i="13"/>
  <c r="R486" i="13" s="1"/>
  <c r="H486" i="13"/>
  <c r="W486" i="13" s="1"/>
  <c r="C486" i="13"/>
  <c r="AA485" i="13"/>
  <c r="Z485" i="13"/>
  <c r="Y485" i="13"/>
  <c r="X485" i="13"/>
  <c r="W485" i="13"/>
  <c r="V485" i="13"/>
  <c r="U485" i="13"/>
  <c r="T485" i="13"/>
  <c r="S485" i="13"/>
  <c r="R485" i="13"/>
  <c r="M485" i="13"/>
  <c r="H485" i="13"/>
  <c r="C485" i="13"/>
  <c r="AA484" i="13"/>
  <c r="Z484" i="13"/>
  <c r="Y484" i="13"/>
  <c r="X484" i="13"/>
  <c r="W484" i="13"/>
  <c r="V484" i="13"/>
  <c r="U484" i="13"/>
  <c r="T484" i="13"/>
  <c r="S484" i="13"/>
  <c r="M484" i="13"/>
  <c r="H484" i="13"/>
  <c r="R484" i="13" s="1"/>
  <c r="C484" i="13"/>
  <c r="AA483" i="13"/>
  <c r="Z483" i="13"/>
  <c r="Y483" i="13"/>
  <c r="X483" i="13"/>
  <c r="V483" i="13"/>
  <c r="U483" i="13"/>
  <c r="T483" i="13"/>
  <c r="S483" i="13"/>
  <c r="M483" i="13"/>
  <c r="H483" i="13"/>
  <c r="W483" i="13" s="1"/>
  <c r="C483" i="13"/>
  <c r="AA482" i="13"/>
  <c r="Z482" i="13"/>
  <c r="Y482" i="13"/>
  <c r="X482" i="13"/>
  <c r="V482" i="13"/>
  <c r="U482" i="13"/>
  <c r="T482" i="13"/>
  <c r="S482" i="13"/>
  <c r="M482" i="13"/>
  <c r="R482" i="13" s="1"/>
  <c r="H482" i="13"/>
  <c r="C482" i="13"/>
  <c r="AA481" i="13"/>
  <c r="Z481" i="13"/>
  <c r="Y481" i="13"/>
  <c r="X481" i="13"/>
  <c r="W481" i="13"/>
  <c r="V481" i="13"/>
  <c r="U481" i="13"/>
  <c r="T481" i="13"/>
  <c r="S481" i="13"/>
  <c r="R481" i="13"/>
  <c r="M481" i="13"/>
  <c r="H481" i="13"/>
  <c r="C481" i="13"/>
  <c r="AA480" i="13"/>
  <c r="Z480" i="13"/>
  <c r="Y480" i="13"/>
  <c r="X480" i="13"/>
  <c r="W480" i="13"/>
  <c r="V480" i="13"/>
  <c r="U480" i="13"/>
  <c r="T480" i="13"/>
  <c r="S480" i="13"/>
  <c r="M480" i="13"/>
  <c r="H480" i="13"/>
  <c r="R480" i="13" s="1"/>
  <c r="C480" i="13"/>
  <c r="AA479" i="13"/>
  <c r="Z479" i="13"/>
  <c r="Y479" i="13"/>
  <c r="X479" i="13"/>
  <c r="V479" i="13"/>
  <c r="U479" i="13"/>
  <c r="T479" i="13"/>
  <c r="S479" i="13"/>
  <c r="M479" i="13"/>
  <c r="R479" i="13" s="1"/>
  <c r="H479" i="13"/>
  <c r="C479" i="13"/>
  <c r="AA478" i="13"/>
  <c r="Z478" i="13"/>
  <c r="Y478" i="13"/>
  <c r="X478" i="13"/>
  <c r="V478" i="13"/>
  <c r="U478" i="13"/>
  <c r="T478" i="13"/>
  <c r="S478" i="13"/>
  <c r="M478" i="13"/>
  <c r="R478" i="13" s="1"/>
  <c r="H478" i="13"/>
  <c r="C478" i="13"/>
  <c r="AA477" i="13"/>
  <c r="Z477" i="13"/>
  <c r="Y477" i="13"/>
  <c r="X477" i="13"/>
  <c r="W477" i="13"/>
  <c r="V477" i="13"/>
  <c r="U477" i="13"/>
  <c r="T477" i="13"/>
  <c r="S477" i="13"/>
  <c r="R477" i="13"/>
  <c r="M477" i="13"/>
  <c r="H477" i="13"/>
  <c r="C477" i="13"/>
  <c r="AA476" i="13"/>
  <c r="Z476" i="13"/>
  <c r="Y476" i="13"/>
  <c r="X476" i="13"/>
  <c r="W476" i="13"/>
  <c r="V476" i="13"/>
  <c r="U476" i="13"/>
  <c r="T476" i="13"/>
  <c r="S476" i="13"/>
  <c r="M476" i="13"/>
  <c r="H476" i="13"/>
  <c r="R476" i="13" s="1"/>
  <c r="C476" i="13"/>
  <c r="AA475" i="13"/>
  <c r="Z475" i="13"/>
  <c r="Y475" i="13"/>
  <c r="X475" i="13"/>
  <c r="V475" i="13"/>
  <c r="U475" i="13"/>
  <c r="T475" i="13"/>
  <c r="S475" i="13"/>
  <c r="M475" i="13"/>
  <c r="R475" i="13" s="1"/>
  <c r="H475" i="13"/>
  <c r="C475" i="13"/>
  <c r="AA474" i="13"/>
  <c r="Z474" i="13"/>
  <c r="Y474" i="13"/>
  <c r="X474" i="13"/>
  <c r="V474" i="13"/>
  <c r="U474" i="13"/>
  <c r="T474" i="13"/>
  <c r="S474" i="13"/>
  <c r="M474" i="13"/>
  <c r="R474" i="13" s="1"/>
  <c r="H474" i="13"/>
  <c r="C474" i="13"/>
  <c r="AA473" i="13"/>
  <c r="Z473" i="13"/>
  <c r="Y473" i="13"/>
  <c r="X473" i="13"/>
  <c r="W473" i="13"/>
  <c r="V473" i="13"/>
  <c r="U473" i="13"/>
  <c r="T473" i="13"/>
  <c r="S473" i="13"/>
  <c r="R473" i="13"/>
  <c r="M473" i="13"/>
  <c r="H473" i="13"/>
  <c r="C473" i="13"/>
  <c r="AA472" i="13"/>
  <c r="Z472" i="13"/>
  <c r="Y472" i="13"/>
  <c r="X472" i="13"/>
  <c r="W472" i="13"/>
  <c r="V472" i="13"/>
  <c r="U472" i="13"/>
  <c r="T472" i="13"/>
  <c r="S472" i="13"/>
  <c r="M472" i="13"/>
  <c r="H472" i="13"/>
  <c r="R472" i="13" s="1"/>
  <c r="C472" i="13"/>
  <c r="AA471" i="13"/>
  <c r="Z471" i="13"/>
  <c r="Y471" i="13"/>
  <c r="X471" i="13"/>
  <c r="V471" i="13"/>
  <c r="U471" i="13"/>
  <c r="T471" i="13"/>
  <c r="S471" i="13"/>
  <c r="M471" i="13"/>
  <c r="R471" i="13" s="1"/>
  <c r="H471" i="13"/>
  <c r="C471" i="13"/>
  <c r="AA470" i="13"/>
  <c r="Z470" i="13"/>
  <c r="Y470" i="13"/>
  <c r="X470" i="13"/>
  <c r="V470" i="13"/>
  <c r="U470" i="13"/>
  <c r="T470" i="13"/>
  <c r="S470" i="13"/>
  <c r="M470" i="13"/>
  <c r="R470" i="13" s="1"/>
  <c r="H470" i="13"/>
  <c r="C470" i="13"/>
  <c r="AA469" i="13"/>
  <c r="Z469" i="13"/>
  <c r="V469" i="13"/>
  <c r="Q469" i="13"/>
  <c r="P469" i="13"/>
  <c r="O469" i="13"/>
  <c r="N469" i="13"/>
  <c r="L469" i="13"/>
  <c r="K469" i="13"/>
  <c r="U469" i="13" s="1"/>
  <c r="J469" i="13"/>
  <c r="Y469" i="13" s="1"/>
  <c r="I469" i="13"/>
  <c r="G469" i="13"/>
  <c r="F469" i="13"/>
  <c r="C469" i="13" s="1"/>
  <c r="E469" i="13"/>
  <c r="D469" i="13"/>
  <c r="AA468" i="13"/>
  <c r="X468" i="13"/>
  <c r="S468" i="13"/>
  <c r="Q468" i="13"/>
  <c r="P468" i="13"/>
  <c r="O468" i="13"/>
  <c r="N468" i="13"/>
  <c r="L468" i="13"/>
  <c r="V468" i="13" s="1"/>
  <c r="K468" i="13"/>
  <c r="J468" i="13"/>
  <c r="Y468" i="13" s="1"/>
  <c r="I468" i="13"/>
  <c r="G468" i="13"/>
  <c r="G467" i="13" s="1"/>
  <c r="F468" i="13"/>
  <c r="E468" i="13"/>
  <c r="D468" i="13"/>
  <c r="C468" i="13"/>
  <c r="Q467" i="13"/>
  <c r="L467" i="13"/>
  <c r="AA467" i="13" s="1"/>
  <c r="I467" i="13"/>
  <c r="E467" i="13"/>
  <c r="D467" i="13"/>
  <c r="AA465" i="13"/>
  <c r="Z465" i="13"/>
  <c r="Y465" i="13"/>
  <c r="X465" i="13"/>
  <c r="V465" i="13"/>
  <c r="U465" i="13"/>
  <c r="T465" i="13"/>
  <c r="S465" i="13"/>
  <c r="M465" i="13"/>
  <c r="R465" i="13" s="1"/>
  <c r="H465" i="13"/>
  <c r="C465" i="13"/>
  <c r="AA464" i="13"/>
  <c r="Z464" i="13"/>
  <c r="Y464" i="13"/>
  <c r="X464" i="13"/>
  <c r="W464" i="13"/>
  <c r="V464" i="13"/>
  <c r="U464" i="13"/>
  <c r="T464" i="13"/>
  <c r="S464" i="13"/>
  <c r="R464" i="13"/>
  <c r="M464" i="13"/>
  <c r="H464" i="13"/>
  <c r="C464" i="13"/>
  <c r="AA463" i="13"/>
  <c r="Z463" i="13"/>
  <c r="Y463" i="13"/>
  <c r="X463" i="13"/>
  <c r="V463" i="13"/>
  <c r="U463" i="13"/>
  <c r="T463" i="13"/>
  <c r="S463" i="13"/>
  <c r="M463" i="13"/>
  <c r="H463" i="13"/>
  <c r="C463" i="13"/>
  <c r="AA462" i="13"/>
  <c r="Z462" i="13"/>
  <c r="Y462" i="13"/>
  <c r="X462" i="13"/>
  <c r="V462" i="13"/>
  <c r="U462" i="13"/>
  <c r="T462" i="13"/>
  <c r="S462" i="13"/>
  <c r="M462" i="13"/>
  <c r="R462" i="13" s="1"/>
  <c r="H462" i="13"/>
  <c r="C462" i="13"/>
  <c r="AA461" i="13"/>
  <c r="Z461" i="13"/>
  <c r="Y461" i="13"/>
  <c r="X461" i="13"/>
  <c r="V461" i="13"/>
  <c r="U461" i="13"/>
  <c r="T461" i="13"/>
  <c r="S461" i="13"/>
  <c r="M461" i="13"/>
  <c r="R461" i="13" s="1"/>
  <c r="H461" i="13"/>
  <c r="C461" i="13"/>
  <c r="AA460" i="13"/>
  <c r="Z460" i="13"/>
  <c r="Y460" i="13"/>
  <c r="X460" i="13"/>
  <c r="W460" i="13"/>
  <c r="V460" i="13"/>
  <c r="U460" i="13"/>
  <c r="T460" i="13"/>
  <c r="S460" i="13"/>
  <c r="R460" i="13"/>
  <c r="M460" i="13"/>
  <c r="H460" i="13"/>
  <c r="C460" i="13"/>
  <c r="AA459" i="13"/>
  <c r="Z459" i="13"/>
  <c r="Y459" i="13"/>
  <c r="X459" i="13"/>
  <c r="V459" i="13"/>
  <c r="U459" i="13"/>
  <c r="T459" i="13"/>
  <c r="S459" i="13"/>
  <c r="M459" i="13"/>
  <c r="H459" i="13"/>
  <c r="C459" i="13"/>
  <c r="AA458" i="13"/>
  <c r="Z458" i="13"/>
  <c r="Y458" i="13"/>
  <c r="X458" i="13"/>
  <c r="V458" i="13"/>
  <c r="U458" i="13"/>
  <c r="T458" i="13"/>
  <c r="S458" i="13"/>
  <c r="M458" i="13"/>
  <c r="R458" i="13" s="1"/>
  <c r="H458" i="13"/>
  <c r="C458" i="13"/>
  <c r="AA457" i="13"/>
  <c r="Z457" i="13"/>
  <c r="Y457" i="13"/>
  <c r="X457" i="13"/>
  <c r="V457" i="13"/>
  <c r="U457" i="13"/>
  <c r="T457" i="13"/>
  <c r="S457" i="13"/>
  <c r="M457" i="13"/>
  <c r="R457" i="13" s="1"/>
  <c r="H457" i="13"/>
  <c r="C457" i="13"/>
  <c r="AA456" i="13"/>
  <c r="Z456" i="13"/>
  <c r="Y456" i="13"/>
  <c r="X456" i="13"/>
  <c r="W456" i="13"/>
  <c r="V456" i="13"/>
  <c r="U456" i="13"/>
  <c r="T456" i="13"/>
  <c r="S456" i="13"/>
  <c r="R456" i="13"/>
  <c r="M456" i="13"/>
  <c r="H456" i="13"/>
  <c r="C456" i="13"/>
  <c r="AA455" i="13"/>
  <c r="Z455" i="13"/>
  <c r="Y455" i="13"/>
  <c r="X455" i="13"/>
  <c r="V455" i="13"/>
  <c r="U455" i="13"/>
  <c r="T455" i="13"/>
  <c r="S455" i="13"/>
  <c r="M455" i="13"/>
  <c r="H455" i="13"/>
  <c r="C455" i="13"/>
  <c r="AA454" i="13"/>
  <c r="Z454" i="13"/>
  <c r="Y454" i="13"/>
  <c r="X454" i="13"/>
  <c r="V454" i="13"/>
  <c r="U454" i="13"/>
  <c r="T454" i="13"/>
  <c r="S454" i="13"/>
  <c r="M454" i="13"/>
  <c r="R454" i="13" s="1"/>
  <c r="H454" i="13"/>
  <c r="C454" i="13"/>
  <c r="AA453" i="13"/>
  <c r="Z453" i="13"/>
  <c r="Y453" i="13"/>
  <c r="X453" i="13"/>
  <c r="V453" i="13"/>
  <c r="U453" i="13"/>
  <c r="T453" i="13"/>
  <c r="S453" i="13"/>
  <c r="M453" i="13"/>
  <c r="R453" i="13" s="1"/>
  <c r="H453" i="13"/>
  <c r="C453" i="13"/>
  <c r="AA452" i="13"/>
  <c r="Z452" i="13"/>
  <c r="Y452" i="13"/>
  <c r="X452" i="13"/>
  <c r="W452" i="13"/>
  <c r="V452" i="13"/>
  <c r="U452" i="13"/>
  <c r="T452" i="13"/>
  <c r="S452" i="13"/>
  <c r="R452" i="13"/>
  <c r="M452" i="13"/>
  <c r="H452" i="13"/>
  <c r="C452" i="13"/>
  <c r="AA451" i="13"/>
  <c r="Z451" i="13"/>
  <c r="Y451" i="13"/>
  <c r="X451" i="13"/>
  <c r="V451" i="13"/>
  <c r="U451" i="13"/>
  <c r="T451" i="13"/>
  <c r="S451" i="13"/>
  <c r="M451" i="13"/>
  <c r="H451" i="13"/>
  <c r="C451" i="13"/>
  <c r="AA450" i="13"/>
  <c r="Z450" i="13"/>
  <c r="Y450" i="13"/>
  <c r="X450" i="13"/>
  <c r="V450" i="13"/>
  <c r="U450" i="13"/>
  <c r="T450" i="13"/>
  <c r="S450" i="13"/>
  <c r="M450" i="13"/>
  <c r="R450" i="13" s="1"/>
  <c r="H450" i="13"/>
  <c r="C450" i="13"/>
  <c r="AA449" i="13"/>
  <c r="Z449" i="13"/>
  <c r="Y449" i="13"/>
  <c r="X449" i="13"/>
  <c r="V449" i="13"/>
  <c r="U449" i="13"/>
  <c r="T449" i="13"/>
  <c r="S449" i="13"/>
  <c r="M449" i="13"/>
  <c r="R449" i="13" s="1"/>
  <c r="H449" i="13"/>
  <c r="C449" i="13"/>
  <c r="AA448" i="13"/>
  <c r="Z448" i="13"/>
  <c r="Y448" i="13"/>
  <c r="X448" i="13"/>
  <c r="W448" i="13"/>
  <c r="V448" i="13"/>
  <c r="U448" i="13"/>
  <c r="T448" i="13"/>
  <c r="S448" i="13"/>
  <c r="R448" i="13"/>
  <c r="M448" i="13"/>
  <c r="H448" i="13"/>
  <c r="C448" i="13"/>
  <c r="AA447" i="13"/>
  <c r="Z447" i="13"/>
  <c r="Y447" i="13"/>
  <c r="X447" i="13"/>
  <c r="V447" i="13"/>
  <c r="U447" i="13"/>
  <c r="T447" i="13"/>
  <c r="S447" i="13"/>
  <c r="M447" i="13"/>
  <c r="H447" i="13"/>
  <c r="C447" i="13"/>
  <c r="AA446" i="13"/>
  <c r="Z446" i="13"/>
  <c r="Y446" i="13"/>
  <c r="X446" i="13"/>
  <c r="V446" i="13"/>
  <c r="U446" i="13"/>
  <c r="T446" i="13"/>
  <c r="S446" i="13"/>
  <c r="M446" i="13"/>
  <c r="R446" i="13" s="1"/>
  <c r="H446" i="13"/>
  <c r="C446" i="13"/>
  <c r="AA445" i="13"/>
  <c r="Z445" i="13"/>
  <c r="Y445" i="13"/>
  <c r="X445" i="13"/>
  <c r="V445" i="13"/>
  <c r="U445" i="13"/>
  <c r="T445" i="13"/>
  <c r="S445" i="13"/>
  <c r="M445" i="13"/>
  <c r="R445" i="13" s="1"/>
  <c r="H445" i="13"/>
  <c r="C445" i="13"/>
  <c r="AA444" i="13"/>
  <c r="Z444" i="13"/>
  <c r="Y444" i="13"/>
  <c r="X444" i="13"/>
  <c r="W444" i="13"/>
  <c r="V444" i="13"/>
  <c r="U444" i="13"/>
  <c r="T444" i="13"/>
  <c r="S444" i="13"/>
  <c r="R444" i="13"/>
  <c r="M444" i="13"/>
  <c r="H444" i="13"/>
  <c r="C444" i="13"/>
  <c r="AA443" i="13"/>
  <c r="Z443" i="13"/>
  <c r="Y443" i="13"/>
  <c r="X443" i="13"/>
  <c r="V443" i="13"/>
  <c r="U443" i="13"/>
  <c r="T443" i="13"/>
  <c r="S443" i="13"/>
  <c r="M443" i="13"/>
  <c r="H443" i="13"/>
  <c r="C443" i="13"/>
  <c r="AA442" i="13"/>
  <c r="Z442" i="13"/>
  <c r="Y442" i="13"/>
  <c r="X442" i="13"/>
  <c r="V442" i="13"/>
  <c r="U442" i="13"/>
  <c r="T442" i="13"/>
  <c r="S442" i="13"/>
  <c r="M442" i="13"/>
  <c r="R442" i="13" s="1"/>
  <c r="H442" i="13"/>
  <c r="C442" i="13"/>
  <c r="AA441" i="13"/>
  <c r="Z441" i="13"/>
  <c r="Y441" i="13"/>
  <c r="X441" i="13"/>
  <c r="V441" i="13"/>
  <c r="U441" i="13"/>
  <c r="T441" i="13"/>
  <c r="S441" i="13"/>
  <c r="M441" i="13"/>
  <c r="R441" i="13" s="1"/>
  <c r="H441" i="13"/>
  <c r="C441" i="13"/>
  <c r="AA440" i="13"/>
  <c r="Z440" i="13"/>
  <c r="Y440" i="13"/>
  <c r="X440" i="13"/>
  <c r="W440" i="13"/>
  <c r="V440" i="13"/>
  <c r="U440" i="13"/>
  <c r="T440" i="13"/>
  <c r="S440" i="13"/>
  <c r="R440" i="13"/>
  <c r="M440" i="13"/>
  <c r="H440" i="13"/>
  <c r="C440" i="13"/>
  <c r="AA439" i="13"/>
  <c r="Z439" i="13"/>
  <c r="Y439" i="13"/>
  <c r="X439" i="13"/>
  <c r="V439" i="13"/>
  <c r="U439" i="13"/>
  <c r="T439" i="13"/>
  <c r="S439" i="13"/>
  <c r="M439" i="13"/>
  <c r="H439" i="13"/>
  <c r="C439" i="13"/>
  <c r="AA438" i="13"/>
  <c r="Z438" i="13"/>
  <c r="Y438" i="13"/>
  <c r="X438" i="13"/>
  <c r="V438" i="13"/>
  <c r="U438" i="13"/>
  <c r="T438" i="13"/>
  <c r="S438" i="13"/>
  <c r="M438" i="13"/>
  <c r="R438" i="13" s="1"/>
  <c r="H438" i="13"/>
  <c r="C438" i="13"/>
  <c r="AA437" i="13"/>
  <c r="Z437" i="13"/>
  <c r="Y437" i="13"/>
  <c r="X437" i="13"/>
  <c r="V437" i="13"/>
  <c r="U437" i="13"/>
  <c r="T437" i="13"/>
  <c r="S437" i="13"/>
  <c r="M437" i="13"/>
  <c r="R437" i="13" s="1"/>
  <c r="H437" i="13"/>
  <c r="C437" i="13"/>
  <c r="AA436" i="13"/>
  <c r="Z436" i="13"/>
  <c r="Y436" i="13"/>
  <c r="X436" i="13"/>
  <c r="W436" i="13"/>
  <c r="V436" i="13"/>
  <c r="U436" i="13"/>
  <c r="T436" i="13"/>
  <c r="S436" i="13"/>
  <c r="R436" i="13"/>
  <c r="M436" i="13"/>
  <c r="H436" i="13"/>
  <c r="C436" i="13"/>
  <c r="AA435" i="13"/>
  <c r="Z435" i="13"/>
  <c r="Y435" i="13"/>
  <c r="X435" i="13"/>
  <c r="V435" i="13"/>
  <c r="U435" i="13"/>
  <c r="T435" i="13"/>
  <c r="S435" i="13"/>
  <c r="M435" i="13"/>
  <c r="H435" i="13"/>
  <c r="C435" i="13"/>
  <c r="AA434" i="13"/>
  <c r="Z434" i="13"/>
  <c r="Y434" i="13"/>
  <c r="X434" i="13"/>
  <c r="V434" i="13"/>
  <c r="U434" i="13"/>
  <c r="T434" i="13"/>
  <c r="S434" i="13"/>
  <c r="M434" i="13"/>
  <c r="R434" i="13" s="1"/>
  <c r="H434" i="13"/>
  <c r="C434" i="13"/>
  <c r="AA433" i="13"/>
  <c r="Z433" i="13"/>
  <c r="Y433" i="13"/>
  <c r="X433" i="13"/>
  <c r="V433" i="13"/>
  <c r="U433" i="13"/>
  <c r="T433" i="13"/>
  <c r="S433" i="13"/>
  <c r="M433" i="13"/>
  <c r="R433" i="13" s="1"/>
  <c r="H433" i="13"/>
  <c r="C433" i="13"/>
  <c r="AA432" i="13"/>
  <c r="Z432" i="13"/>
  <c r="Y432" i="13"/>
  <c r="X432" i="13"/>
  <c r="W432" i="13"/>
  <c r="V432" i="13"/>
  <c r="U432" i="13"/>
  <c r="T432" i="13"/>
  <c r="S432" i="13"/>
  <c r="R432" i="13"/>
  <c r="M432" i="13"/>
  <c r="H432" i="13"/>
  <c r="C432" i="13"/>
  <c r="AA431" i="13"/>
  <c r="X431" i="13"/>
  <c r="S431" i="13"/>
  <c r="Q431" i="13"/>
  <c r="P431" i="13"/>
  <c r="O431" i="13"/>
  <c r="T431" i="13" s="1"/>
  <c r="N431" i="13"/>
  <c r="L431" i="13"/>
  <c r="V431" i="13" s="1"/>
  <c r="K431" i="13"/>
  <c r="J431" i="13"/>
  <c r="Y431" i="13" s="1"/>
  <c r="I431" i="13"/>
  <c r="G431" i="13"/>
  <c r="C431" i="13" s="1"/>
  <c r="F431" i="13"/>
  <c r="E431" i="13"/>
  <c r="D431" i="13"/>
  <c r="Y430" i="13"/>
  <c r="X430" i="13"/>
  <c r="T430" i="13"/>
  <c r="Q430" i="13"/>
  <c r="P430" i="13"/>
  <c r="U430" i="13" s="1"/>
  <c r="O430" i="13"/>
  <c r="O429" i="13" s="1"/>
  <c r="N430" i="13"/>
  <c r="L430" i="13"/>
  <c r="K430" i="13"/>
  <c r="J430" i="13"/>
  <c r="I430" i="13"/>
  <c r="S430" i="13" s="1"/>
  <c r="H430" i="13"/>
  <c r="G430" i="13"/>
  <c r="F430" i="13"/>
  <c r="E430" i="13"/>
  <c r="D430" i="13"/>
  <c r="Y429" i="13"/>
  <c r="Q429" i="13"/>
  <c r="N429" i="13"/>
  <c r="J429" i="13"/>
  <c r="I429" i="13"/>
  <c r="F429" i="13"/>
  <c r="E429" i="13"/>
  <c r="AA427" i="13"/>
  <c r="Z427" i="13"/>
  <c r="Y427" i="13"/>
  <c r="X427" i="13"/>
  <c r="W427" i="13"/>
  <c r="V427" i="13"/>
  <c r="U427" i="13"/>
  <c r="T427" i="13"/>
  <c r="S427" i="13"/>
  <c r="R427" i="13"/>
  <c r="M427" i="13"/>
  <c r="H427" i="13"/>
  <c r="C427" i="13"/>
  <c r="AA426" i="13"/>
  <c r="Z426" i="13"/>
  <c r="Y426" i="13"/>
  <c r="X426" i="13"/>
  <c r="W426" i="13"/>
  <c r="V426" i="13"/>
  <c r="U426" i="13"/>
  <c r="T426" i="13"/>
  <c r="S426" i="13"/>
  <c r="M426" i="13"/>
  <c r="H426" i="13"/>
  <c r="R426" i="13" s="1"/>
  <c r="C426" i="13"/>
  <c r="AA425" i="13"/>
  <c r="Z425" i="13"/>
  <c r="Y425" i="13"/>
  <c r="X425" i="13"/>
  <c r="V425" i="13"/>
  <c r="U425" i="13"/>
  <c r="T425" i="13"/>
  <c r="S425" i="13"/>
  <c r="M425" i="13"/>
  <c r="R425" i="13" s="1"/>
  <c r="H425" i="13"/>
  <c r="C425" i="13"/>
  <c r="AA424" i="13"/>
  <c r="Z424" i="13"/>
  <c r="Y424" i="13"/>
  <c r="X424" i="13"/>
  <c r="V424" i="13"/>
  <c r="U424" i="13"/>
  <c r="T424" i="13"/>
  <c r="S424" i="13"/>
  <c r="M424" i="13"/>
  <c r="R424" i="13" s="1"/>
  <c r="H424" i="13"/>
  <c r="C424" i="13"/>
  <c r="AA423" i="13"/>
  <c r="Z423" i="13"/>
  <c r="Y423" i="13"/>
  <c r="X423" i="13"/>
  <c r="W423" i="13"/>
  <c r="V423" i="13"/>
  <c r="U423" i="13"/>
  <c r="T423" i="13"/>
  <c r="S423" i="13"/>
  <c r="R423" i="13"/>
  <c r="M423" i="13"/>
  <c r="H423" i="13"/>
  <c r="C423" i="13"/>
  <c r="AA422" i="13"/>
  <c r="Z422" i="13"/>
  <c r="Y422" i="13"/>
  <c r="X422" i="13"/>
  <c r="W422" i="13"/>
  <c r="V422" i="13"/>
  <c r="U422" i="13"/>
  <c r="T422" i="13"/>
  <c r="S422" i="13"/>
  <c r="M422" i="13"/>
  <c r="H422" i="13"/>
  <c r="R422" i="13" s="1"/>
  <c r="C422" i="13"/>
  <c r="AA421" i="13"/>
  <c r="Z421" i="13"/>
  <c r="Y421" i="13"/>
  <c r="X421" i="13"/>
  <c r="V421" i="13"/>
  <c r="U421" i="13"/>
  <c r="T421" i="13"/>
  <c r="S421" i="13"/>
  <c r="M421" i="13"/>
  <c r="R421" i="13" s="1"/>
  <c r="H421" i="13"/>
  <c r="C421" i="13"/>
  <c r="AA420" i="13"/>
  <c r="Z420" i="13"/>
  <c r="Y420" i="13"/>
  <c r="X420" i="13"/>
  <c r="V420" i="13"/>
  <c r="U420" i="13"/>
  <c r="T420" i="13"/>
  <c r="S420" i="13"/>
  <c r="M420" i="13"/>
  <c r="R420" i="13" s="1"/>
  <c r="H420" i="13"/>
  <c r="C420" i="13"/>
  <c r="AA419" i="13"/>
  <c r="Z419" i="13"/>
  <c r="Y419" i="13"/>
  <c r="X419" i="13"/>
  <c r="W419" i="13"/>
  <c r="V419" i="13"/>
  <c r="U419" i="13"/>
  <c r="T419" i="13"/>
  <c r="S419" i="13"/>
  <c r="R419" i="13"/>
  <c r="M419" i="13"/>
  <c r="H419" i="13"/>
  <c r="C419" i="13"/>
  <c r="AA418" i="13"/>
  <c r="Z418" i="13"/>
  <c r="Y418" i="13"/>
  <c r="X418" i="13"/>
  <c r="W418" i="13"/>
  <c r="V418" i="13"/>
  <c r="U418" i="13"/>
  <c r="T418" i="13"/>
  <c r="S418" i="13"/>
  <c r="M418" i="13"/>
  <c r="H418" i="13"/>
  <c r="R418" i="13" s="1"/>
  <c r="C418" i="13"/>
  <c r="AA417" i="13"/>
  <c r="Z417" i="13"/>
  <c r="Y417" i="13"/>
  <c r="X417" i="13"/>
  <c r="V417" i="13"/>
  <c r="U417" i="13"/>
  <c r="T417" i="13"/>
  <c r="S417" i="13"/>
  <c r="M417" i="13"/>
  <c r="R417" i="13" s="1"/>
  <c r="H417" i="13"/>
  <c r="C417" i="13"/>
  <c r="AA416" i="13"/>
  <c r="Z416" i="13"/>
  <c r="Y416" i="13"/>
  <c r="X416" i="13"/>
  <c r="V416" i="13"/>
  <c r="U416" i="13"/>
  <c r="T416" i="13"/>
  <c r="S416" i="13"/>
  <c r="M416" i="13"/>
  <c r="R416" i="13" s="1"/>
  <c r="H416" i="13"/>
  <c r="C416" i="13"/>
  <c r="AA415" i="13"/>
  <c r="Z415" i="13"/>
  <c r="Y415" i="13"/>
  <c r="X415" i="13"/>
  <c r="W415" i="13"/>
  <c r="V415" i="13"/>
  <c r="U415" i="13"/>
  <c r="T415" i="13"/>
  <c r="S415" i="13"/>
  <c r="R415" i="13"/>
  <c r="M415" i="13"/>
  <c r="H415" i="13"/>
  <c r="C415" i="13"/>
  <c r="AA414" i="13"/>
  <c r="Z414" i="13"/>
  <c r="Y414" i="13"/>
  <c r="X414" i="13"/>
  <c r="W414" i="13"/>
  <c r="V414" i="13"/>
  <c r="U414" i="13"/>
  <c r="T414" i="13"/>
  <c r="S414" i="13"/>
  <c r="M414" i="13"/>
  <c r="H414" i="13"/>
  <c r="R414" i="13" s="1"/>
  <c r="C414" i="13"/>
  <c r="AA413" i="13"/>
  <c r="Z413" i="13"/>
  <c r="Y413" i="13"/>
  <c r="X413" i="13"/>
  <c r="V413" i="13"/>
  <c r="U413" i="13"/>
  <c r="T413" i="13"/>
  <c r="S413" i="13"/>
  <c r="M413" i="13"/>
  <c r="R413" i="13" s="1"/>
  <c r="H413" i="13"/>
  <c r="C413" i="13"/>
  <c r="AA412" i="13"/>
  <c r="Z412" i="13"/>
  <c r="Y412" i="13"/>
  <c r="X412" i="13"/>
  <c r="V412" i="13"/>
  <c r="U412" i="13"/>
  <c r="T412" i="13"/>
  <c r="S412" i="13"/>
  <c r="M412" i="13"/>
  <c r="R412" i="13" s="1"/>
  <c r="H412" i="13"/>
  <c r="C412" i="13"/>
  <c r="AA411" i="13"/>
  <c r="Z411" i="13"/>
  <c r="Y411" i="13"/>
  <c r="X411" i="13"/>
  <c r="W411" i="13"/>
  <c r="V411" i="13"/>
  <c r="U411" i="13"/>
  <c r="T411" i="13"/>
  <c r="S411" i="13"/>
  <c r="R411" i="13"/>
  <c r="M411" i="13"/>
  <c r="H411" i="13"/>
  <c r="C411" i="13"/>
  <c r="AA410" i="13"/>
  <c r="Z410" i="13"/>
  <c r="Y410" i="13"/>
  <c r="X410" i="13"/>
  <c r="W410" i="13"/>
  <c r="V410" i="13"/>
  <c r="U410" i="13"/>
  <c r="T410" i="13"/>
  <c r="S410" i="13"/>
  <c r="M410" i="13"/>
  <c r="H410" i="13"/>
  <c r="R410" i="13" s="1"/>
  <c r="C410" i="13"/>
  <c r="AA409" i="13"/>
  <c r="Z409" i="13"/>
  <c r="Y409" i="13"/>
  <c r="X409" i="13"/>
  <c r="V409" i="13"/>
  <c r="U409" i="13"/>
  <c r="T409" i="13"/>
  <c r="S409" i="13"/>
  <c r="M409" i="13"/>
  <c r="R409" i="13" s="1"/>
  <c r="H409" i="13"/>
  <c r="C409" i="13"/>
  <c r="AA408" i="13"/>
  <c r="Z408" i="13"/>
  <c r="Y408" i="13"/>
  <c r="X408" i="13"/>
  <c r="V408" i="13"/>
  <c r="U408" i="13"/>
  <c r="T408" i="13"/>
  <c r="S408" i="13"/>
  <c r="M408" i="13"/>
  <c r="R408" i="13" s="1"/>
  <c r="H408" i="13"/>
  <c r="C408" i="13"/>
  <c r="AA407" i="13"/>
  <c r="Z407" i="13"/>
  <c r="Y407" i="13"/>
  <c r="X407" i="13"/>
  <c r="W407" i="13"/>
  <c r="V407" i="13"/>
  <c r="U407" i="13"/>
  <c r="T407" i="13"/>
  <c r="S407" i="13"/>
  <c r="R407" i="13"/>
  <c r="M407" i="13"/>
  <c r="H407" i="13"/>
  <c r="C407" i="13"/>
  <c r="AA406" i="13"/>
  <c r="Z406" i="13"/>
  <c r="Y406" i="13"/>
  <c r="X406" i="13"/>
  <c r="W406" i="13"/>
  <c r="V406" i="13"/>
  <c r="U406" i="13"/>
  <c r="T406" i="13"/>
  <c r="S406" i="13"/>
  <c r="M406" i="13"/>
  <c r="H406" i="13"/>
  <c r="R406" i="13" s="1"/>
  <c r="C406" i="13"/>
  <c r="AA405" i="13"/>
  <c r="Z405" i="13"/>
  <c r="Y405" i="13"/>
  <c r="X405" i="13"/>
  <c r="V405" i="13"/>
  <c r="U405" i="13"/>
  <c r="T405" i="13"/>
  <c r="S405" i="13"/>
  <c r="M405" i="13"/>
  <c r="R405" i="13" s="1"/>
  <c r="H405" i="13"/>
  <c r="C405" i="13"/>
  <c r="AA404" i="13"/>
  <c r="Z404" i="13"/>
  <c r="Y404" i="13"/>
  <c r="X404" i="13"/>
  <c r="V404" i="13"/>
  <c r="U404" i="13"/>
  <c r="T404" i="13"/>
  <c r="S404" i="13"/>
  <c r="M404" i="13"/>
  <c r="R404" i="13" s="1"/>
  <c r="H404" i="13"/>
  <c r="C404" i="13"/>
  <c r="AA403" i="13"/>
  <c r="Z403" i="13"/>
  <c r="Y403" i="13"/>
  <c r="X403" i="13"/>
  <c r="W403" i="13"/>
  <c r="V403" i="13"/>
  <c r="U403" i="13"/>
  <c r="T403" i="13"/>
  <c r="S403" i="13"/>
  <c r="R403" i="13"/>
  <c r="M403" i="13"/>
  <c r="H403" i="13"/>
  <c r="C403" i="13"/>
  <c r="AA402" i="13"/>
  <c r="Z402" i="13"/>
  <c r="Y402" i="13"/>
  <c r="X402" i="13"/>
  <c r="W402" i="13"/>
  <c r="V402" i="13"/>
  <c r="U402" i="13"/>
  <c r="T402" i="13"/>
  <c r="S402" i="13"/>
  <c r="M402" i="13"/>
  <c r="H402" i="13"/>
  <c r="R402" i="13" s="1"/>
  <c r="C402" i="13"/>
  <c r="AA401" i="13"/>
  <c r="Z401" i="13"/>
  <c r="Y401" i="13"/>
  <c r="X401" i="13"/>
  <c r="V401" i="13"/>
  <c r="U401" i="13"/>
  <c r="T401" i="13"/>
  <c r="S401" i="13"/>
  <c r="M401" i="13"/>
  <c r="R401" i="13" s="1"/>
  <c r="H401" i="13"/>
  <c r="C401" i="13"/>
  <c r="AA400" i="13"/>
  <c r="Z400" i="13"/>
  <c r="Y400" i="13"/>
  <c r="X400" i="13"/>
  <c r="V400" i="13"/>
  <c r="U400" i="13"/>
  <c r="T400" i="13"/>
  <c r="S400" i="13"/>
  <c r="M400" i="13"/>
  <c r="R400" i="13" s="1"/>
  <c r="H400" i="13"/>
  <c r="C400" i="13"/>
  <c r="AA399" i="13"/>
  <c r="Z399" i="13"/>
  <c r="Y399" i="13"/>
  <c r="X399" i="13"/>
  <c r="W399" i="13"/>
  <c r="V399" i="13"/>
  <c r="U399" i="13"/>
  <c r="T399" i="13"/>
  <c r="S399" i="13"/>
  <c r="R399" i="13"/>
  <c r="M399" i="13"/>
  <c r="H399" i="13"/>
  <c r="C399" i="13"/>
  <c r="AA398" i="13"/>
  <c r="Z398" i="13"/>
  <c r="Y398" i="13"/>
  <c r="X398" i="13"/>
  <c r="W398" i="13"/>
  <c r="V398" i="13"/>
  <c r="U398" i="13"/>
  <c r="T398" i="13"/>
  <c r="S398" i="13"/>
  <c r="M398" i="13"/>
  <c r="H398" i="13"/>
  <c r="R398" i="13" s="1"/>
  <c r="C398" i="13"/>
  <c r="AA397" i="13"/>
  <c r="Z397" i="13"/>
  <c r="Y397" i="13"/>
  <c r="X397" i="13"/>
  <c r="V397" i="13"/>
  <c r="U397" i="13"/>
  <c r="T397" i="13"/>
  <c r="S397" i="13"/>
  <c r="M397" i="13"/>
  <c r="R397" i="13" s="1"/>
  <c r="H397" i="13"/>
  <c r="C397" i="13"/>
  <c r="AA396" i="13"/>
  <c r="Z396" i="13"/>
  <c r="Y396" i="13"/>
  <c r="X396" i="13"/>
  <c r="V396" i="13"/>
  <c r="U396" i="13"/>
  <c r="T396" i="13"/>
  <c r="S396" i="13"/>
  <c r="M396" i="13"/>
  <c r="R396" i="13" s="1"/>
  <c r="H396" i="13"/>
  <c r="C396" i="13"/>
  <c r="AA395" i="13"/>
  <c r="Z395" i="13"/>
  <c r="Y395" i="13"/>
  <c r="X395" i="13"/>
  <c r="W395" i="13"/>
  <c r="V395" i="13"/>
  <c r="U395" i="13"/>
  <c r="T395" i="13"/>
  <c r="S395" i="13"/>
  <c r="R395" i="13"/>
  <c r="M395" i="13"/>
  <c r="H395" i="13"/>
  <c r="C395" i="13"/>
  <c r="AA394" i="13"/>
  <c r="X394" i="13"/>
  <c r="S394" i="13"/>
  <c r="Q394" i="13"/>
  <c r="P394" i="13"/>
  <c r="O394" i="13"/>
  <c r="T394" i="13" s="1"/>
  <c r="N394" i="13"/>
  <c r="M394" i="13" s="1"/>
  <c r="L394" i="13"/>
  <c r="V394" i="13" s="1"/>
  <c r="K394" i="13"/>
  <c r="Z394" i="13" s="1"/>
  <c r="J394" i="13"/>
  <c r="Y394" i="13" s="1"/>
  <c r="I394" i="13"/>
  <c r="G394" i="13"/>
  <c r="F394" i="13"/>
  <c r="E394" i="13"/>
  <c r="D394" i="13"/>
  <c r="C394" i="13"/>
  <c r="Y393" i="13"/>
  <c r="X393" i="13"/>
  <c r="T393" i="13"/>
  <c r="Q393" i="13"/>
  <c r="P393" i="13"/>
  <c r="O393" i="13"/>
  <c r="N393" i="13"/>
  <c r="L393" i="13"/>
  <c r="K393" i="13"/>
  <c r="J393" i="13"/>
  <c r="I393" i="13"/>
  <c r="S393" i="13" s="1"/>
  <c r="H393" i="13"/>
  <c r="G393" i="13"/>
  <c r="F393" i="13"/>
  <c r="E393" i="13"/>
  <c r="D393" i="13"/>
  <c r="Q392" i="13"/>
  <c r="N392" i="13"/>
  <c r="J392" i="13"/>
  <c r="I392" i="13"/>
  <c r="F392" i="13"/>
  <c r="E392" i="13"/>
  <c r="AA390" i="13"/>
  <c r="Z390" i="13"/>
  <c r="Y390" i="13"/>
  <c r="X390" i="13"/>
  <c r="W390" i="13"/>
  <c r="V390" i="13"/>
  <c r="U390" i="13"/>
  <c r="T390" i="13"/>
  <c r="S390" i="13"/>
  <c r="R390" i="13"/>
  <c r="M390" i="13"/>
  <c r="H390" i="13"/>
  <c r="C390" i="13"/>
  <c r="AA389" i="13"/>
  <c r="Z389" i="13"/>
  <c r="Y389" i="13"/>
  <c r="X389" i="13"/>
  <c r="V389" i="13"/>
  <c r="U389" i="13"/>
  <c r="T389" i="13"/>
  <c r="S389" i="13"/>
  <c r="M389" i="13"/>
  <c r="H389" i="13"/>
  <c r="C389" i="13"/>
  <c r="AA388" i="13"/>
  <c r="Z388" i="13"/>
  <c r="Y388" i="13"/>
  <c r="X388" i="13"/>
  <c r="V388" i="13"/>
  <c r="U388" i="13"/>
  <c r="T388" i="13"/>
  <c r="S388" i="13"/>
  <c r="M388" i="13"/>
  <c r="R388" i="13" s="1"/>
  <c r="H388" i="13"/>
  <c r="C388" i="13"/>
  <c r="AA387" i="13"/>
  <c r="Z387" i="13"/>
  <c r="Y387" i="13"/>
  <c r="X387" i="13"/>
  <c r="V387" i="13"/>
  <c r="U387" i="13"/>
  <c r="T387" i="13"/>
  <c r="S387" i="13"/>
  <c r="M387" i="13"/>
  <c r="R387" i="13" s="1"/>
  <c r="H387" i="13"/>
  <c r="C387" i="13"/>
  <c r="AA386" i="13"/>
  <c r="Z386" i="13"/>
  <c r="Y386" i="13"/>
  <c r="X386" i="13"/>
  <c r="W386" i="13"/>
  <c r="V386" i="13"/>
  <c r="U386" i="13"/>
  <c r="T386" i="13"/>
  <c r="S386" i="13"/>
  <c r="R386" i="13"/>
  <c r="M386" i="13"/>
  <c r="H386" i="13"/>
  <c r="C386" i="13"/>
  <c r="AA385" i="13"/>
  <c r="Z385" i="13"/>
  <c r="Y385" i="13"/>
  <c r="X385" i="13"/>
  <c r="V385" i="13"/>
  <c r="U385" i="13"/>
  <c r="T385" i="13"/>
  <c r="S385" i="13"/>
  <c r="M385" i="13"/>
  <c r="H385" i="13"/>
  <c r="C385" i="13"/>
  <c r="AA384" i="13"/>
  <c r="Z384" i="13"/>
  <c r="Y384" i="13"/>
  <c r="X384" i="13"/>
  <c r="V384" i="13"/>
  <c r="U384" i="13"/>
  <c r="T384" i="13"/>
  <c r="S384" i="13"/>
  <c r="M384" i="13"/>
  <c r="R384" i="13" s="1"/>
  <c r="H384" i="13"/>
  <c r="C384" i="13"/>
  <c r="AA383" i="13"/>
  <c r="Z383" i="13"/>
  <c r="Y383" i="13"/>
  <c r="X383" i="13"/>
  <c r="V383" i="13"/>
  <c r="U383" i="13"/>
  <c r="T383" i="13"/>
  <c r="S383" i="13"/>
  <c r="M383" i="13"/>
  <c r="R383" i="13" s="1"/>
  <c r="H383" i="13"/>
  <c r="C383" i="13"/>
  <c r="AA382" i="13"/>
  <c r="Z382" i="13"/>
  <c r="Y382" i="13"/>
  <c r="X382" i="13"/>
  <c r="W382" i="13"/>
  <c r="V382" i="13"/>
  <c r="U382" i="13"/>
  <c r="T382" i="13"/>
  <c r="S382" i="13"/>
  <c r="R382" i="13"/>
  <c r="M382" i="13"/>
  <c r="H382" i="13"/>
  <c r="C382" i="13"/>
  <c r="AA381" i="13"/>
  <c r="Z381" i="13"/>
  <c r="Y381" i="13"/>
  <c r="X381" i="13"/>
  <c r="V381" i="13"/>
  <c r="U381" i="13"/>
  <c r="T381" i="13"/>
  <c r="S381" i="13"/>
  <c r="M381" i="13"/>
  <c r="H381" i="13"/>
  <c r="C381" i="13"/>
  <c r="AA380" i="13"/>
  <c r="Z380" i="13"/>
  <c r="Y380" i="13"/>
  <c r="X380" i="13"/>
  <c r="V380" i="13"/>
  <c r="U380" i="13"/>
  <c r="T380" i="13"/>
  <c r="S380" i="13"/>
  <c r="M380" i="13"/>
  <c r="R380" i="13" s="1"/>
  <c r="H380" i="13"/>
  <c r="C380" i="13"/>
  <c r="AA379" i="13"/>
  <c r="Z379" i="13"/>
  <c r="Y379" i="13"/>
  <c r="X379" i="13"/>
  <c r="V379" i="13"/>
  <c r="U379" i="13"/>
  <c r="T379" i="13"/>
  <c r="S379" i="13"/>
  <c r="M379" i="13"/>
  <c r="R379" i="13" s="1"/>
  <c r="H379" i="13"/>
  <c r="C379" i="13"/>
  <c r="AA378" i="13"/>
  <c r="V378" i="13"/>
  <c r="Q378" i="13"/>
  <c r="P378" i="13"/>
  <c r="O378" i="13"/>
  <c r="N378" i="13"/>
  <c r="M378" i="13" s="1"/>
  <c r="L378" i="13"/>
  <c r="K378" i="13"/>
  <c r="J378" i="13"/>
  <c r="Y378" i="13" s="1"/>
  <c r="I378" i="13"/>
  <c r="X378" i="13" s="1"/>
  <c r="G378" i="13"/>
  <c r="F378" i="13"/>
  <c r="C378" i="13" s="1"/>
  <c r="E378" i="13"/>
  <c r="D378" i="13"/>
  <c r="AA377" i="13"/>
  <c r="X377" i="13"/>
  <c r="S377" i="13"/>
  <c r="Q377" i="13"/>
  <c r="P377" i="13"/>
  <c r="O377" i="13"/>
  <c r="O376" i="13" s="1"/>
  <c r="N377" i="13"/>
  <c r="M377" i="13" s="1"/>
  <c r="L377" i="13"/>
  <c r="V377" i="13" s="1"/>
  <c r="K377" i="13"/>
  <c r="J377" i="13"/>
  <c r="Y377" i="13" s="1"/>
  <c r="I377" i="13"/>
  <c r="G377" i="13"/>
  <c r="G376" i="13" s="1"/>
  <c r="F377" i="13"/>
  <c r="E377" i="13"/>
  <c r="D377" i="13"/>
  <c r="C377" i="13"/>
  <c r="Q376" i="13"/>
  <c r="P376" i="13"/>
  <c r="L376" i="13"/>
  <c r="AA376" i="13" s="1"/>
  <c r="I376" i="13"/>
  <c r="E376" i="13"/>
  <c r="D376" i="13"/>
  <c r="AA374" i="13"/>
  <c r="Z374" i="13"/>
  <c r="Y374" i="13"/>
  <c r="X374" i="13"/>
  <c r="V374" i="13"/>
  <c r="U374" i="13"/>
  <c r="T374" i="13"/>
  <c r="S374" i="13"/>
  <c r="M374" i="13"/>
  <c r="R374" i="13" s="1"/>
  <c r="H374" i="13"/>
  <c r="C374" i="13"/>
  <c r="AA373" i="13"/>
  <c r="Z373" i="13"/>
  <c r="Y373" i="13"/>
  <c r="X373" i="13"/>
  <c r="W373" i="13"/>
  <c r="V373" i="13"/>
  <c r="U373" i="13"/>
  <c r="T373" i="13"/>
  <c r="S373" i="13"/>
  <c r="R373" i="13"/>
  <c r="M373" i="13"/>
  <c r="H373" i="13"/>
  <c r="C373" i="13"/>
  <c r="AA372" i="13"/>
  <c r="Z372" i="13"/>
  <c r="Y372" i="13"/>
  <c r="X372" i="13"/>
  <c r="W372" i="13"/>
  <c r="V372" i="13"/>
  <c r="U372" i="13"/>
  <c r="T372" i="13"/>
  <c r="S372" i="13"/>
  <c r="M372" i="13"/>
  <c r="H372" i="13"/>
  <c r="R372" i="13" s="1"/>
  <c r="C372" i="13"/>
  <c r="AA371" i="13"/>
  <c r="Z371" i="13"/>
  <c r="Y371" i="13"/>
  <c r="X371" i="13"/>
  <c r="V371" i="13"/>
  <c r="U371" i="13"/>
  <c r="T371" i="13"/>
  <c r="S371" i="13"/>
  <c r="M371" i="13"/>
  <c r="R371" i="13" s="1"/>
  <c r="H371" i="13"/>
  <c r="C371" i="13"/>
  <c r="AA370" i="13"/>
  <c r="Z370" i="13"/>
  <c r="Y370" i="13"/>
  <c r="X370" i="13"/>
  <c r="V370" i="13"/>
  <c r="U370" i="13"/>
  <c r="T370" i="13"/>
  <c r="S370" i="13"/>
  <c r="M370" i="13"/>
  <c r="R370" i="13" s="1"/>
  <c r="H370" i="13"/>
  <c r="C370" i="13"/>
  <c r="AA369" i="13"/>
  <c r="Z369" i="13"/>
  <c r="Y369" i="13"/>
  <c r="X369" i="13"/>
  <c r="W369" i="13"/>
  <c r="V369" i="13"/>
  <c r="U369" i="13"/>
  <c r="T369" i="13"/>
  <c r="S369" i="13"/>
  <c r="R369" i="13"/>
  <c r="M369" i="13"/>
  <c r="H369" i="13"/>
  <c r="C369" i="13"/>
  <c r="AA368" i="13"/>
  <c r="Z368" i="13"/>
  <c r="Y368" i="13"/>
  <c r="X368" i="13"/>
  <c r="W368" i="13"/>
  <c r="V368" i="13"/>
  <c r="U368" i="13"/>
  <c r="T368" i="13"/>
  <c r="S368" i="13"/>
  <c r="M368" i="13"/>
  <c r="H368" i="13"/>
  <c r="R368" i="13" s="1"/>
  <c r="C368" i="13"/>
  <c r="AA367" i="13"/>
  <c r="Z367" i="13"/>
  <c r="Y367" i="13"/>
  <c r="X367" i="13"/>
  <c r="V367" i="13"/>
  <c r="U367" i="13"/>
  <c r="T367" i="13"/>
  <c r="S367" i="13"/>
  <c r="M367" i="13"/>
  <c r="R367" i="13" s="1"/>
  <c r="H367" i="13"/>
  <c r="C367" i="13"/>
  <c r="AA366" i="13"/>
  <c r="Z366" i="13"/>
  <c r="Y366" i="13"/>
  <c r="X366" i="13"/>
  <c r="V366" i="13"/>
  <c r="U366" i="13"/>
  <c r="T366" i="13"/>
  <c r="S366" i="13"/>
  <c r="M366" i="13"/>
  <c r="R366" i="13" s="1"/>
  <c r="H366" i="13"/>
  <c r="C366" i="13"/>
  <c r="AA365" i="13"/>
  <c r="Z365" i="13"/>
  <c r="Y365" i="13"/>
  <c r="X365" i="13"/>
  <c r="W365" i="13"/>
  <c r="V365" i="13"/>
  <c r="U365" i="13"/>
  <c r="T365" i="13"/>
  <c r="S365" i="13"/>
  <c r="R365" i="13"/>
  <c r="M365" i="13"/>
  <c r="H365" i="13"/>
  <c r="C365" i="13"/>
  <c r="AA364" i="13"/>
  <c r="Z364" i="13"/>
  <c r="Y364" i="13"/>
  <c r="X364" i="13"/>
  <c r="W364" i="13"/>
  <c r="V364" i="13"/>
  <c r="U364" i="13"/>
  <c r="T364" i="13"/>
  <c r="S364" i="13"/>
  <c r="M364" i="13"/>
  <c r="H364" i="13"/>
  <c r="R364" i="13" s="1"/>
  <c r="C364" i="13"/>
  <c r="AA363" i="13"/>
  <c r="Z363" i="13"/>
  <c r="Y363" i="13"/>
  <c r="X363" i="13"/>
  <c r="V363" i="13"/>
  <c r="U363" i="13"/>
  <c r="T363" i="13"/>
  <c r="S363" i="13"/>
  <c r="M363" i="13"/>
  <c r="R363" i="13" s="1"/>
  <c r="H363" i="13"/>
  <c r="C363" i="13"/>
  <c r="AA362" i="13"/>
  <c r="Z362" i="13"/>
  <c r="Y362" i="13"/>
  <c r="X362" i="13"/>
  <c r="V362" i="13"/>
  <c r="U362" i="13"/>
  <c r="T362" i="13"/>
  <c r="S362" i="13"/>
  <c r="M362" i="13"/>
  <c r="R362" i="13" s="1"/>
  <c r="H362" i="13"/>
  <c r="C362" i="13"/>
  <c r="AA361" i="13"/>
  <c r="Z361" i="13"/>
  <c r="Y361" i="13"/>
  <c r="X361" i="13"/>
  <c r="W361" i="13"/>
  <c r="V361" i="13"/>
  <c r="U361" i="13"/>
  <c r="T361" i="13"/>
  <c r="S361" i="13"/>
  <c r="R361" i="13"/>
  <c r="M361" i="13"/>
  <c r="H361" i="13"/>
  <c r="C361" i="13"/>
  <c r="AA360" i="13"/>
  <c r="Z360" i="13"/>
  <c r="Y360" i="13"/>
  <c r="X360" i="13"/>
  <c r="W360" i="13"/>
  <c r="V360" i="13"/>
  <c r="U360" i="13"/>
  <c r="T360" i="13"/>
  <c r="S360" i="13"/>
  <c r="M360" i="13"/>
  <c r="H360" i="13"/>
  <c r="R360" i="13" s="1"/>
  <c r="C360" i="13"/>
  <c r="AA359" i="13"/>
  <c r="Z359" i="13"/>
  <c r="Y359" i="13"/>
  <c r="X359" i="13"/>
  <c r="V359" i="13"/>
  <c r="U359" i="13"/>
  <c r="T359" i="13"/>
  <c r="S359" i="13"/>
  <c r="M359" i="13"/>
  <c r="R359" i="13" s="1"/>
  <c r="H359" i="13"/>
  <c r="C359" i="13"/>
  <c r="AA358" i="13"/>
  <c r="Z358" i="13"/>
  <c r="Y358" i="13"/>
  <c r="X358" i="13"/>
  <c r="V358" i="13"/>
  <c r="U358" i="13"/>
  <c r="T358" i="13"/>
  <c r="S358" i="13"/>
  <c r="M358" i="13"/>
  <c r="R358" i="13" s="1"/>
  <c r="H358" i="13"/>
  <c r="C358" i="13"/>
  <c r="AA357" i="13"/>
  <c r="Z357" i="13"/>
  <c r="Y357" i="13"/>
  <c r="X357" i="13"/>
  <c r="W357" i="13"/>
  <c r="V357" i="13"/>
  <c r="U357" i="13"/>
  <c r="T357" i="13"/>
  <c r="S357" i="13"/>
  <c r="R357" i="13"/>
  <c r="M357" i="13"/>
  <c r="H357" i="13"/>
  <c r="C357" i="13"/>
  <c r="AA356" i="13"/>
  <c r="Z356" i="13"/>
  <c r="Y356" i="13"/>
  <c r="X356" i="13"/>
  <c r="W356" i="13"/>
  <c r="V356" i="13"/>
  <c r="U356" i="13"/>
  <c r="T356" i="13"/>
  <c r="S356" i="13"/>
  <c r="M356" i="13"/>
  <c r="H356" i="13"/>
  <c r="R356" i="13" s="1"/>
  <c r="C356" i="13"/>
  <c r="AA355" i="13"/>
  <c r="Z355" i="13"/>
  <c r="Y355" i="13"/>
  <c r="X355" i="13"/>
  <c r="V355" i="13"/>
  <c r="U355" i="13"/>
  <c r="T355" i="13"/>
  <c r="S355" i="13"/>
  <c r="M355" i="13"/>
  <c r="R355" i="13" s="1"/>
  <c r="H355" i="13"/>
  <c r="C355" i="13"/>
  <c r="AA354" i="13"/>
  <c r="Z354" i="13"/>
  <c r="Y354" i="13"/>
  <c r="X354" i="13"/>
  <c r="V354" i="13"/>
  <c r="U354" i="13"/>
  <c r="T354" i="13"/>
  <c r="S354" i="13"/>
  <c r="M354" i="13"/>
  <c r="R354" i="13" s="1"/>
  <c r="H354" i="13"/>
  <c r="C354" i="13"/>
  <c r="AA353" i="13"/>
  <c r="Z353" i="13"/>
  <c r="Y353" i="13"/>
  <c r="X353" i="13"/>
  <c r="W353" i="13"/>
  <c r="V353" i="13"/>
  <c r="U353" i="13"/>
  <c r="T353" i="13"/>
  <c r="S353" i="13"/>
  <c r="R353" i="13"/>
  <c r="M353" i="13"/>
  <c r="H353" i="13"/>
  <c r="C353" i="13"/>
  <c r="AA352" i="13"/>
  <c r="Z352" i="13"/>
  <c r="Y352" i="13"/>
  <c r="X352" i="13"/>
  <c r="W352" i="13"/>
  <c r="V352" i="13"/>
  <c r="U352" i="13"/>
  <c r="T352" i="13"/>
  <c r="S352" i="13"/>
  <c r="M352" i="13"/>
  <c r="H352" i="13"/>
  <c r="R352" i="13" s="1"/>
  <c r="C352" i="13"/>
  <c r="AA351" i="13"/>
  <c r="Z351" i="13"/>
  <c r="Y351" i="13"/>
  <c r="X351" i="13"/>
  <c r="V351" i="13"/>
  <c r="U351" i="13"/>
  <c r="T351" i="13"/>
  <c r="S351" i="13"/>
  <c r="M351" i="13"/>
  <c r="R351" i="13" s="1"/>
  <c r="H351" i="13"/>
  <c r="C351" i="13"/>
  <c r="AA350" i="13"/>
  <c r="Z350" i="13"/>
  <c r="Y350" i="13"/>
  <c r="X350" i="13"/>
  <c r="V350" i="13"/>
  <c r="U350" i="13"/>
  <c r="T350" i="13"/>
  <c r="S350" i="13"/>
  <c r="M350" i="13"/>
  <c r="R350" i="13" s="1"/>
  <c r="H350" i="13"/>
  <c r="C350" i="13"/>
  <c r="AA349" i="13"/>
  <c r="Z349" i="13"/>
  <c r="Y349" i="13"/>
  <c r="X349" i="13"/>
  <c r="W349" i="13"/>
  <c r="V349" i="13"/>
  <c r="U349" i="13"/>
  <c r="T349" i="13"/>
  <c r="S349" i="13"/>
  <c r="R349" i="13"/>
  <c r="M349" i="13"/>
  <c r="H349" i="13"/>
  <c r="C349" i="13"/>
  <c r="AA348" i="13"/>
  <c r="Z348" i="13"/>
  <c r="Y348" i="13"/>
  <c r="X348" i="13"/>
  <c r="W348" i="13"/>
  <c r="V348" i="13"/>
  <c r="U348" i="13"/>
  <c r="T348" i="13"/>
  <c r="S348" i="13"/>
  <c r="M348" i="13"/>
  <c r="H348" i="13"/>
  <c r="R348" i="13" s="1"/>
  <c r="C348" i="13"/>
  <c r="AA347" i="13"/>
  <c r="Z347" i="13"/>
  <c r="Y347" i="13"/>
  <c r="X347" i="13"/>
  <c r="V347" i="13"/>
  <c r="U347" i="13"/>
  <c r="T347" i="13"/>
  <c r="S347" i="13"/>
  <c r="M347" i="13"/>
  <c r="R347" i="13" s="1"/>
  <c r="H347" i="13"/>
  <c r="C347" i="13"/>
  <c r="AA346" i="13"/>
  <c r="Z346" i="13"/>
  <c r="Y346" i="13"/>
  <c r="X346" i="13"/>
  <c r="V346" i="13"/>
  <c r="U346" i="13"/>
  <c r="T346" i="13"/>
  <c r="S346" i="13"/>
  <c r="M346" i="13"/>
  <c r="R346" i="13" s="1"/>
  <c r="H346" i="13"/>
  <c r="C346" i="13"/>
  <c r="AA345" i="13"/>
  <c r="Z345" i="13"/>
  <c r="V345" i="13"/>
  <c r="Q345" i="13"/>
  <c r="P345" i="13"/>
  <c r="O345" i="13"/>
  <c r="N345" i="13"/>
  <c r="L345" i="13"/>
  <c r="K345" i="13"/>
  <c r="U345" i="13" s="1"/>
  <c r="J345" i="13"/>
  <c r="Y345" i="13" s="1"/>
  <c r="I345" i="13"/>
  <c r="G345" i="13"/>
  <c r="F345" i="13"/>
  <c r="E345" i="13"/>
  <c r="D345" i="13"/>
  <c r="T344" i="13"/>
  <c r="Q344" i="13"/>
  <c r="P344" i="13"/>
  <c r="O344" i="13"/>
  <c r="N344" i="13"/>
  <c r="L344" i="13"/>
  <c r="AA344" i="13" s="1"/>
  <c r="K344" i="13"/>
  <c r="J344" i="13"/>
  <c r="I344" i="13"/>
  <c r="G344" i="13"/>
  <c r="F344" i="13"/>
  <c r="E344" i="13"/>
  <c r="D344" i="13"/>
  <c r="D343" i="13" s="1"/>
  <c r="C344" i="13"/>
  <c r="Q343" i="13"/>
  <c r="V343" i="13" s="1"/>
  <c r="O343" i="13"/>
  <c r="L343" i="13"/>
  <c r="I343" i="13"/>
  <c r="G343" i="13"/>
  <c r="AA341" i="13"/>
  <c r="Z341" i="13"/>
  <c r="Y341" i="13"/>
  <c r="X341" i="13"/>
  <c r="V341" i="13"/>
  <c r="U341" i="13"/>
  <c r="T341" i="13"/>
  <c r="S341" i="13"/>
  <c r="R341" i="13"/>
  <c r="M341" i="13"/>
  <c r="H341" i="13"/>
  <c r="W341" i="13" s="1"/>
  <c r="C341" i="13"/>
  <c r="AA340" i="13"/>
  <c r="Z340" i="13"/>
  <c r="Y340" i="13"/>
  <c r="X340" i="13"/>
  <c r="W340" i="13"/>
  <c r="V340" i="13"/>
  <c r="U340" i="13"/>
  <c r="T340" i="13"/>
  <c r="S340" i="13"/>
  <c r="M340" i="13"/>
  <c r="R340" i="13" s="1"/>
  <c r="H340" i="13"/>
  <c r="C340" i="13"/>
  <c r="AA339" i="13"/>
  <c r="Z339" i="13"/>
  <c r="Y339" i="13"/>
  <c r="X339" i="13"/>
  <c r="V339" i="13"/>
  <c r="U339" i="13"/>
  <c r="T339" i="13"/>
  <c r="S339" i="13"/>
  <c r="M339" i="13"/>
  <c r="H339" i="13"/>
  <c r="C339" i="13"/>
  <c r="AA338" i="13"/>
  <c r="Z338" i="13"/>
  <c r="Y338" i="13"/>
  <c r="X338" i="13"/>
  <c r="V338" i="13"/>
  <c r="U338" i="13"/>
  <c r="T338" i="13"/>
  <c r="S338" i="13"/>
  <c r="M338" i="13"/>
  <c r="H338" i="13"/>
  <c r="W338" i="13" s="1"/>
  <c r="C338" i="13"/>
  <c r="AA337" i="13"/>
  <c r="Z337" i="13"/>
  <c r="Y337" i="13"/>
  <c r="X337" i="13"/>
  <c r="V337" i="13"/>
  <c r="U337" i="13"/>
  <c r="T337" i="13"/>
  <c r="S337" i="13"/>
  <c r="M337" i="13"/>
  <c r="R337" i="13" s="1"/>
  <c r="H337" i="13"/>
  <c r="W337" i="13" s="1"/>
  <c r="C337" i="13"/>
  <c r="AA336" i="13"/>
  <c r="Z336" i="13"/>
  <c r="Y336" i="13"/>
  <c r="X336" i="13"/>
  <c r="V336" i="13"/>
  <c r="U336" i="13"/>
  <c r="T336" i="13"/>
  <c r="S336" i="13"/>
  <c r="M336" i="13"/>
  <c r="H336" i="13"/>
  <c r="C336" i="13"/>
  <c r="AA335" i="13"/>
  <c r="Z335" i="13"/>
  <c r="Y335" i="13"/>
  <c r="X335" i="13"/>
  <c r="W335" i="13"/>
  <c r="V335" i="13"/>
  <c r="U335" i="13"/>
  <c r="T335" i="13"/>
  <c r="S335" i="13"/>
  <c r="R335" i="13"/>
  <c r="M335" i="13"/>
  <c r="H335" i="13"/>
  <c r="C335" i="13"/>
  <c r="AA334" i="13"/>
  <c r="Z334" i="13"/>
  <c r="Y334" i="13"/>
  <c r="X334" i="13"/>
  <c r="W334" i="13"/>
  <c r="V334" i="13"/>
  <c r="U334" i="13"/>
  <c r="T334" i="13"/>
  <c r="S334" i="13"/>
  <c r="M334" i="13"/>
  <c r="H334" i="13"/>
  <c r="C334" i="13"/>
  <c r="AA333" i="13"/>
  <c r="Z333" i="13"/>
  <c r="Y333" i="13"/>
  <c r="X333" i="13"/>
  <c r="V333" i="13"/>
  <c r="U333" i="13"/>
  <c r="T333" i="13"/>
  <c r="S333" i="13"/>
  <c r="R333" i="13"/>
  <c r="M333" i="13"/>
  <c r="H333" i="13"/>
  <c r="W333" i="13" s="1"/>
  <c r="C333" i="13"/>
  <c r="AA332" i="13"/>
  <c r="Z332" i="13"/>
  <c r="Y332" i="13"/>
  <c r="X332" i="13"/>
  <c r="W332" i="13"/>
  <c r="V332" i="13"/>
  <c r="U332" i="13"/>
  <c r="T332" i="13"/>
  <c r="S332" i="13"/>
  <c r="M332" i="13"/>
  <c r="R332" i="13" s="1"/>
  <c r="H332" i="13"/>
  <c r="C332" i="13"/>
  <c r="AA331" i="13"/>
  <c r="Z331" i="13"/>
  <c r="Y331" i="13"/>
  <c r="X331" i="13"/>
  <c r="V331" i="13"/>
  <c r="U331" i="13"/>
  <c r="T331" i="13"/>
  <c r="S331" i="13"/>
  <c r="M331" i="13"/>
  <c r="H331" i="13"/>
  <c r="C331" i="13"/>
  <c r="AA330" i="13"/>
  <c r="Z330" i="13"/>
  <c r="Y330" i="13"/>
  <c r="X330" i="13"/>
  <c r="V330" i="13"/>
  <c r="U330" i="13"/>
  <c r="T330" i="13"/>
  <c r="S330" i="13"/>
  <c r="M330" i="13"/>
  <c r="H330" i="13"/>
  <c r="W330" i="13" s="1"/>
  <c r="C330" i="13"/>
  <c r="AA329" i="13"/>
  <c r="Z329" i="13"/>
  <c r="Y329" i="13"/>
  <c r="X329" i="13"/>
  <c r="V329" i="13"/>
  <c r="U329" i="13"/>
  <c r="T329" i="13"/>
  <c r="S329" i="13"/>
  <c r="M329" i="13"/>
  <c r="H329" i="13"/>
  <c r="C329" i="13"/>
  <c r="AA328" i="13"/>
  <c r="Z328" i="13"/>
  <c r="Y328" i="13"/>
  <c r="X328" i="13"/>
  <c r="V328" i="13"/>
  <c r="U328" i="13"/>
  <c r="T328" i="13"/>
  <c r="S328" i="13"/>
  <c r="M328" i="13"/>
  <c r="H328" i="13"/>
  <c r="C328" i="13"/>
  <c r="AA327" i="13"/>
  <c r="Z327" i="13"/>
  <c r="Y327" i="13"/>
  <c r="X327" i="13"/>
  <c r="V327" i="13"/>
  <c r="U327" i="13"/>
  <c r="T327" i="13"/>
  <c r="S327" i="13"/>
  <c r="R327" i="13"/>
  <c r="M327" i="13"/>
  <c r="H327" i="13"/>
  <c r="W327" i="13" s="1"/>
  <c r="C327" i="13"/>
  <c r="AA326" i="13"/>
  <c r="Z326" i="13"/>
  <c r="Y326" i="13"/>
  <c r="X326" i="13"/>
  <c r="W326" i="13"/>
  <c r="V326" i="13"/>
  <c r="U326" i="13"/>
  <c r="T326" i="13"/>
  <c r="S326" i="13"/>
  <c r="M326" i="13"/>
  <c r="H326" i="13"/>
  <c r="C326" i="13"/>
  <c r="AA325" i="13"/>
  <c r="Z325" i="13"/>
  <c r="Y325" i="13"/>
  <c r="X325" i="13"/>
  <c r="V325" i="13"/>
  <c r="U325" i="13"/>
  <c r="T325" i="13"/>
  <c r="S325" i="13"/>
  <c r="R325" i="13"/>
  <c r="M325" i="13"/>
  <c r="H325" i="13"/>
  <c r="W325" i="13" s="1"/>
  <c r="C325" i="13"/>
  <c r="AA324" i="13"/>
  <c r="Z324" i="13"/>
  <c r="Y324" i="13"/>
  <c r="X324" i="13"/>
  <c r="W324" i="13"/>
  <c r="V324" i="13"/>
  <c r="U324" i="13"/>
  <c r="T324" i="13"/>
  <c r="S324" i="13"/>
  <c r="M324" i="13"/>
  <c r="R324" i="13" s="1"/>
  <c r="H324" i="13"/>
  <c r="C324" i="13"/>
  <c r="AA323" i="13"/>
  <c r="Z323" i="13"/>
  <c r="Y323" i="13"/>
  <c r="X323" i="13"/>
  <c r="V323" i="13"/>
  <c r="U323" i="13"/>
  <c r="T323" i="13"/>
  <c r="S323" i="13"/>
  <c r="M323" i="13"/>
  <c r="H323" i="13"/>
  <c r="C323" i="13"/>
  <c r="AA322" i="13"/>
  <c r="Z322" i="13"/>
  <c r="Y322" i="13"/>
  <c r="X322" i="13"/>
  <c r="V322" i="13"/>
  <c r="U322" i="13"/>
  <c r="T322" i="13"/>
  <c r="S322" i="13"/>
  <c r="M322" i="13"/>
  <c r="H322" i="13"/>
  <c r="W322" i="13" s="1"/>
  <c r="C322" i="13"/>
  <c r="AA321" i="13"/>
  <c r="Z321" i="13"/>
  <c r="Y321" i="13"/>
  <c r="X321" i="13"/>
  <c r="V321" i="13"/>
  <c r="U321" i="13"/>
  <c r="T321" i="13"/>
  <c r="S321" i="13"/>
  <c r="M321" i="13"/>
  <c r="H321" i="13"/>
  <c r="C321" i="13"/>
  <c r="AA320" i="13"/>
  <c r="Z320" i="13"/>
  <c r="Y320" i="13"/>
  <c r="X320" i="13"/>
  <c r="V320" i="13"/>
  <c r="U320" i="13"/>
  <c r="T320" i="13"/>
  <c r="S320" i="13"/>
  <c r="M320" i="13"/>
  <c r="H320" i="13"/>
  <c r="C320" i="13"/>
  <c r="AA319" i="13"/>
  <c r="Z319" i="13"/>
  <c r="Y319" i="13"/>
  <c r="X319" i="13"/>
  <c r="V319" i="13"/>
  <c r="U319" i="13"/>
  <c r="T319" i="13"/>
  <c r="S319" i="13"/>
  <c r="R319" i="13"/>
  <c r="M319" i="13"/>
  <c r="H319" i="13"/>
  <c r="W319" i="13" s="1"/>
  <c r="C319" i="13"/>
  <c r="X318" i="13"/>
  <c r="S318" i="13"/>
  <c r="Q318" i="13"/>
  <c r="P318" i="13"/>
  <c r="O318" i="13"/>
  <c r="Y318" i="13" s="1"/>
  <c r="N318" i="13"/>
  <c r="L318" i="13"/>
  <c r="L316" i="13" s="1"/>
  <c r="K318" i="13"/>
  <c r="J318" i="13"/>
  <c r="I318" i="13"/>
  <c r="I316" i="13" s="1"/>
  <c r="H318" i="13"/>
  <c r="G318" i="13"/>
  <c r="F318" i="13"/>
  <c r="E318" i="13"/>
  <c r="E316" i="13" s="1"/>
  <c r="D318" i="13"/>
  <c r="X317" i="13"/>
  <c r="Q317" i="13"/>
  <c r="V317" i="13" s="1"/>
  <c r="P317" i="13"/>
  <c r="Z317" i="13" s="1"/>
  <c r="O317" i="13"/>
  <c r="N317" i="13"/>
  <c r="N316" i="13" s="1"/>
  <c r="L317" i="13"/>
  <c r="AA317" i="13" s="1"/>
  <c r="K317" i="13"/>
  <c r="J317" i="13"/>
  <c r="I317" i="13"/>
  <c r="G317" i="13"/>
  <c r="F317" i="13"/>
  <c r="F316" i="13" s="1"/>
  <c r="E317" i="13"/>
  <c r="D317" i="13"/>
  <c r="O316" i="13"/>
  <c r="K316" i="13"/>
  <c r="J316" i="13"/>
  <c r="G316" i="13"/>
  <c r="AA314" i="13"/>
  <c r="Z314" i="13"/>
  <c r="Y314" i="13"/>
  <c r="X314" i="13"/>
  <c r="W314" i="13"/>
  <c r="V314" i="13"/>
  <c r="U314" i="13"/>
  <c r="T314" i="13"/>
  <c r="S314" i="13"/>
  <c r="M314" i="13"/>
  <c r="R314" i="13" s="1"/>
  <c r="H314" i="13"/>
  <c r="C314" i="13"/>
  <c r="AA313" i="13"/>
  <c r="Z313" i="13"/>
  <c r="Y313" i="13"/>
  <c r="X313" i="13"/>
  <c r="V313" i="13"/>
  <c r="U313" i="13"/>
  <c r="T313" i="13"/>
  <c r="S313" i="13"/>
  <c r="M313" i="13"/>
  <c r="H313" i="13"/>
  <c r="C313" i="13"/>
  <c r="AA312" i="13"/>
  <c r="Z312" i="13"/>
  <c r="Y312" i="13"/>
  <c r="X312" i="13"/>
  <c r="V312" i="13"/>
  <c r="U312" i="13"/>
  <c r="T312" i="13"/>
  <c r="S312" i="13"/>
  <c r="M312" i="13"/>
  <c r="H312" i="13"/>
  <c r="C312" i="13"/>
  <c r="AA311" i="13"/>
  <c r="Z311" i="13"/>
  <c r="Y311" i="13"/>
  <c r="X311" i="13"/>
  <c r="V311" i="13"/>
  <c r="U311" i="13"/>
  <c r="T311" i="13"/>
  <c r="S311" i="13"/>
  <c r="R311" i="13"/>
  <c r="M311" i="13"/>
  <c r="H311" i="13"/>
  <c r="W311" i="13" s="1"/>
  <c r="C311" i="13"/>
  <c r="AA310" i="13"/>
  <c r="Z310" i="13"/>
  <c r="Y310" i="13"/>
  <c r="X310" i="13"/>
  <c r="W310" i="13"/>
  <c r="V310" i="13"/>
  <c r="U310" i="13"/>
  <c r="T310" i="13"/>
  <c r="S310" i="13"/>
  <c r="M310" i="13"/>
  <c r="R310" i="13" s="1"/>
  <c r="H310" i="13"/>
  <c r="C310" i="13"/>
  <c r="AA309" i="13"/>
  <c r="Z309" i="13"/>
  <c r="Y309" i="13"/>
  <c r="X309" i="13"/>
  <c r="V309" i="13"/>
  <c r="U309" i="13"/>
  <c r="T309" i="13"/>
  <c r="S309" i="13"/>
  <c r="M309" i="13"/>
  <c r="H309" i="13"/>
  <c r="C309" i="13"/>
  <c r="AA308" i="13"/>
  <c r="Z308" i="13"/>
  <c r="Y308" i="13"/>
  <c r="X308" i="13"/>
  <c r="V308" i="13"/>
  <c r="U308" i="13"/>
  <c r="T308" i="13"/>
  <c r="S308" i="13"/>
  <c r="M308" i="13"/>
  <c r="H308" i="13"/>
  <c r="C308" i="13"/>
  <c r="AA307" i="13"/>
  <c r="Z307" i="13"/>
  <c r="Y307" i="13"/>
  <c r="X307" i="13"/>
  <c r="V307" i="13"/>
  <c r="U307" i="13"/>
  <c r="T307" i="13"/>
  <c r="S307" i="13"/>
  <c r="R307" i="13"/>
  <c r="M307" i="13"/>
  <c r="H307" i="13"/>
  <c r="W307" i="13" s="1"/>
  <c r="C307" i="13"/>
  <c r="AA306" i="13"/>
  <c r="Z306" i="13"/>
  <c r="Y306" i="13"/>
  <c r="X306" i="13"/>
  <c r="W306" i="13"/>
  <c r="V306" i="13"/>
  <c r="U306" i="13"/>
  <c r="T306" i="13"/>
  <c r="S306" i="13"/>
  <c r="M306" i="13"/>
  <c r="R306" i="13" s="1"/>
  <c r="H306" i="13"/>
  <c r="C306" i="13"/>
  <c r="AA305" i="13"/>
  <c r="Z305" i="13"/>
  <c r="Y305" i="13"/>
  <c r="X305" i="13"/>
  <c r="V305" i="13"/>
  <c r="U305" i="13"/>
  <c r="T305" i="13"/>
  <c r="S305" i="13"/>
  <c r="M305" i="13"/>
  <c r="H305" i="13"/>
  <c r="C305" i="13"/>
  <c r="AA304" i="13"/>
  <c r="Z304" i="13"/>
  <c r="Y304" i="13"/>
  <c r="X304" i="13"/>
  <c r="V304" i="13"/>
  <c r="U304" i="13"/>
  <c r="T304" i="13"/>
  <c r="S304" i="13"/>
  <c r="M304" i="13"/>
  <c r="H304" i="13"/>
  <c r="C304" i="13"/>
  <c r="AA303" i="13"/>
  <c r="Z303" i="13"/>
  <c r="Y303" i="13"/>
  <c r="X303" i="13"/>
  <c r="V303" i="13"/>
  <c r="U303" i="13"/>
  <c r="T303" i="13"/>
  <c r="S303" i="13"/>
  <c r="R303" i="13"/>
  <c r="M303" i="13"/>
  <c r="H303" i="13"/>
  <c r="W303" i="13" s="1"/>
  <c r="C303" i="13"/>
  <c r="AA302" i="13"/>
  <c r="Z302" i="13"/>
  <c r="Y302" i="13"/>
  <c r="X302" i="13"/>
  <c r="W302" i="13"/>
  <c r="V302" i="13"/>
  <c r="U302" i="13"/>
  <c r="T302" i="13"/>
  <c r="S302" i="13"/>
  <c r="M302" i="13"/>
  <c r="R302" i="13" s="1"/>
  <c r="H302" i="13"/>
  <c r="C302" i="13"/>
  <c r="AA301" i="13"/>
  <c r="Z301" i="13"/>
  <c r="Y301" i="13"/>
  <c r="X301" i="13"/>
  <c r="V301" i="13"/>
  <c r="U301" i="13"/>
  <c r="T301" i="13"/>
  <c r="S301" i="13"/>
  <c r="M301" i="13"/>
  <c r="H301" i="13"/>
  <c r="C301" i="13"/>
  <c r="AA300" i="13"/>
  <c r="Z300" i="13"/>
  <c r="Y300" i="13"/>
  <c r="X300" i="13"/>
  <c r="V300" i="13"/>
  <c r="U300" i="13"/>
  <c r="T300" i="13"/>
  <c r="S300" i="13"/>
  <c r="M300" i="13"/>
  <c r="H300" i="13"/>
  <c r="C300" i="13"/>
  <c r="AA299" i="13"/>
  <c r="Z299" i="13"/>
  <c r="Y299" i="13"/>
  <c r="X299" i="13"/>
  <c r="V299" i="13"/>
  <c r="U299" i="13"/>
  <c r="T299" i="13"/>
  <c r="S299" i="13"/>
  <c r="R299" i="13"/>
  <c r="M299" i="13"/>
  <c r="H299" i="13"/>
  <c r="W299" i="13" s="1"/>
  <c r="C299" i="13"/>
  <c r="AA298" i="13"/>
  <c r="Z298" i="13"/>
  <c r="Y298" i="13"/>
  <c r="X298" i="13"/>
  <c r="W298" i="13"/>
  <c r="V298" i="13"/>
  <c r="U298" i="13"/>
  <c r="T298" i="13"/>
  <c r="S298" i="13"/>
  <c r="M298" i="13"/>
  <c r="R298" i="13" s="1"/>
  <c r="H298" i="13"/>
  <c r="C298" i="13"/>
  <c r="AA297" i="13"/>
  <c r="Z297" i="13"/>
  <c r="Y297" i="13"/>
  <c r="X297" i="13"/>
  <c r="V297" i="13"/>
  <c r="U297" i="13"/>
  <c r="T297" i="13"/>
  <c r="S297" i="13"/>
  <c r="M297" i="13"/>
  <c r="H297" i="13"/>
  <c r="C297" i="13"/>
  <c r="AA296" i="13"/>
  <c r="Z296" i="13"/>
  <c r="Y296" i="13"/>
  <c r="X296" i="13"/>
  <c r="V296" i="13"/>
  <c r="U296" i="13"/>
  <c r="T296" i="13"/>
  <c r="S296" i="13"/>
  <c r="M296" i="13"/>
  <c r="H296" i="13"/>
  <c r="C296" i="13"/>
  <c r="AA295" i="13"/>
  <c r="Z295" i="13"/>
  <c r="Y295" i="13"/>
  <c r="X295" i="13"/>
  <c r="V295" i="13"/>
  <c r="U295" i="13"/>
  <c r="T295" i="13"/>
  <c r="S295" i="13"/>
  <c r="R295" i="13"/>
  <c r="M295" i="13"/>
  <c r="H295" i="13"/>
  <c r="W295" i="13" s="1"/>
  <c r="C295" i="13"/>
  <c r="AA294" i="13"/>
  <c r="Z294" i="13"/>
  <c r="Y294" i="13"/>
  <c r="X294" i="13"/>
  <c r="W294" i="13"/>
  <c r="V294" i="13"/>
  <c r="U294" i="13"/>
  <c r="T294" i="13"/>
  <c r="S294" i="13"/>
  <c r="M294" i="13"/>
  <c r="R294" i="13" s="1"/>
  <c r="H294" i="13"/>
  <c r="C294" i="13"/>
  <c r="AA293" i="13"/>
  <c r="Z293" i="13"/>
  <c r="Y293" i="13"/>
  <c r="X293" i="13"/>
  <c r="V293" i="13"/>
  <c r="U293" i="13"/>
  <c r="T293" i="13"/>
  <c r="S293" i="13"/>
  <c r="M293" i="13"/>
  <c r="H293" i="13"/>
  <c r="C293" i="13"/>
  <c r="AA292" i="13"/>
  <c r="Z292" i="13"/>
  <c r="Y292" i="13"/>
  <c r="X292" i="13"/>
  <c r="V292" i="13"/>
  <c r="U292" i="13"/>
  <c r="T292" i="13"/>
  <c r="S292" i="13"/>
  <c r="M292" i="13"/>
  <c r="H292" i="13"/>
  <c r="C292" i="13"/>
  <c r="AA291" i="13"/>
  <c r="Z291" i="13"/>
  <c r="Y291" i="13"/>
  <c r="X291" i="13"/>
  <c r="V291" i="13"/>
  <c r="U291" i="13"/>
  <c r="T291" i="13"/>
  <c r="S291" i="13"/>
  <c r="R291" i="13"/>
  <c r="M291" i="13"/>
  <c r="H291" i="13"/>
  <c r="W291" i="13" s="1"/>
  <c r="C291" i="13"/>
  <c r="AA290" i="13"/>
  <c r="Z290" i="13"/>
  <c r="Y290" i="13"/>
  <c r="X290" i="13"/>
  <c r="W290" i="13"/>
  <c r="V290" i="13"/>
  <c r="U290" i="13"/>
  <c r="T290" i="13"/>
  <c r="S290" i="13"/>
  <c r="M290" i="13"/>
  <c r="R290" i="13" s="1"/>
  <c r="H290" i="13"/>
  <c r="C290" i="13"/>
  <c r="AA289" i="13"/>
  <c r="Z289" i="13"/>
  <c r="Y289" i="13"/>
  <c r="X289" i="13"/>
  <c r="V289" i="13"/>
  <c r="U289" i="13"/>
  <c r="T289" i="13"/>
  <c r="S289" i="13"/>
  <c r="M289" i="13"/>
  <c r="H289" i="13"/>
  <c r="C289" i="13"/>
  <c r="Y288" i="13"/>
  <c r="U288" i="13"/>
  <c r="Q288" i="13"/>
  <c r="V288" i="13" s="1"/>
  <c r="P288" i="13"/>
  <c r="O288" i="13"/>
  <c r="T288" i="13" s="1"/>
  <c r="N288" i="13"/>
  <c r="L288" i="13"/>
  <c r="K288" i="13"/>
  <c r="Z288" i="13" s="1"/>
  <c r="J288" i="13"/>
  <c r="I288" i="13"/>
  <c r="G288" i="13"/>
  <c r="F288" i="13"/>
  <c r="E288" i="13"/>
  <c r="D288" i="13"/>
  <c r="C288" i="13" s="1"/>
  <c r="Z287" i="13"/>
  <c r="V287" i="13"/>
  <c r="U287" i="13"/>
  <c r="Q287" i="13"/>
  <c r="P287" i="13"/>
  <c r="O287" i="13"/>
  <c r="N287" i="13"/>
  <c r="L287" i="13"/>
  <c r="AA287" i="13" s="1"/>
  <c r="K287" i="13"/>
  <c r="J287" i="13"/>
  <c r="I287" i="13"/>
  <c r="G287" i="13"/>
  <c r="F287" i="13"/>
  <c r="F286" i="13" s="1"/>
  <c r="E287" i="13"/>
  <c r="E286" i="13" s="1"/>
  <c r="D287" i="13"/>
  <c r="C287" i="13" s="1"/>
  <c r="P286" i="13"/>
  <c r="O286" i="13"/>
  <c r="K286" i="13"/>
  <c r="G286" i="13"/>
  <c r="AA284" i="13"/>
  <c r="Z284" i="13"/>
  <c r="Y284" i="13"/>
  <c r="X284" i="13"/>
  <c r="V284" i="13"/>
  <c r="U284" i="13"/>
  <c r="T284" i="13"/>
  <c r="S284" i="13"/>
  <c r="M284" i="13"/>
  <c r="R284" i="13" s="1"/>
  <c r="H284" i="13"/>
  <c r="W284" i="13" s="1"/>
  <c r="C284" i="13"/>
  <c r="AA283" i="13"/>
  <c r="Z283" i="13"/>
  <c r="Y283" i="13"/>
  <c r="X283" i="13"/>
  <c r="V283" i="13"/>
  <c r="U283" i="13"/>
  <c r="T283" i="13"/>
  <c r="S283" i="13"/>
  <c r="M283" i="13"/>
  <c r="R283" i="13" s="1"/>
  <c r="H283" i="13"/>
  <c r="C283" i="13"/>
  <c r="AA282" i="13"/>
  <c r="Z282" i="13"/>
  <c r="Y282" i="13"/>
  <c r="X282" i="13"/>
  <c r="V282" i="13"/>
  <c r="U282" i="13"/>
  <c r="T282" i="13"/>
  <c r="S282" i="13"/>
  <c r="R282" i="13"/>
  <c r="M282" i="13"/>
  <c r="H282" i="13"/>
  <c r="W282" i="13" s="1"/>
  <c r="C282" i="13"/>
  <c r="AA281" i="13"/>
  <c r="Z281" i="13"/>
  <c r="Y281" i="13"/>
  <c r="X281" i="13"/>
  <c r="W281" i="13"/>
  <c r="V281" i="13"/>
  <c r="U281" i="13"/>
  <c r="T281" i="13"/>
  <c r="S281" i="13"/>
  <c r="R281" i="13"/>
  <c r="M281" i="13"/>
  <c r="H281" i="13"/>
  <c r="C281" i="13"/>
  <c r="AA280" i="13"/>
  <c r="Z280" i="13"/>
  <c r="Y280" i="13"/>
  <c r="X280" i="13"/>
  <c r="V280" i="13"/>
  <c r="U280" i="13"/>
  <c r="T280" i="13"/>
  <c r="S280" i="13"/>
  <c r="M280" i="13"/>
  <c r="R280" i="13" s="1"/>
  <c r="H280" i="13"/>
  <c r="W280" i="13" s="1"/>
  <c r="C280" i="13"/>
  <c r="AA279" i="13"/>
  <c r="Z279" i="13"/>
  <c r="Y279" i="13"/>
  <c r="X279" i="13"/>
  <c r="V279" i="13"/>
  <c r="U279" i="13"/>
  <c r="T279" i="13"/>
  <c r="S279" i="13"/>
  <c r="M279" i="13"/>
  <c r="R279" i="13" s="1"/>
  <c r="H279" i="13"/>
  <c r="W279" i="13" s="1"/>
  <c r="C279" i="13"/>
  <c r="AA278" i="13"/>
  <c r="Z278" i="13"/>
  <c r="Y278" i="13"/>
  <c r="X278" i="13"/>
  <c r="V278" i="13"/>
  <c r="U278" i="13"/>
  <c r="T278" i="13"/>
  <c r="S278" i="13"/>
  <c r="R278" i="13"/>
  <c r="M278" i="13"/>
  <c r="W278" i="13" s="1"/>
  <c r="H278" i="13"/>
  <c r="C278" i="13"/>
  <c r="AA277" i="13"/>
  <c r="Z277" i="13"/>
  <c r="Y277" i="13"/>
  <c r="X277" i="13"/>
  <c r="W277" i="13"/>
  <c r="V277" i="13"/>
  <c r="U277" i="13"/>
  <c r="T277" i="13"/>
  <c r="S277" i="13"/>
  <c r="R277" i="13"/>
  <c r="M277" i="13"/>
  <c r="H277" i="13"/>
  <c r="C277" i="13"/>
  <c r="AA276" i="13"/>
  <c r="Z276" i="13"/>
  <c r="Y276" i="13"/>
  <c r="X276" i="13"/>
  <c r="V276" i="13"/>
  <c r="U276" i="13"/>
  <c r="T276" i="13"/>
  <c r="S276" i="13"/>
  <c r="M276" i="13"/>
  <c r="H276" i="13"/>
  <c r="W276" i="13" s="1"/>
  <c r="C276" i="13"/>
  <c r="AA275" i="13"/>
  <c r="Z275" i="13"/>
  <c r="Y275" i="13"/>
  <c r="X275" i="13"/>
  <c r="V275" i="13"/>
  <c r="U275" i="13"/>
  <c r="T275" i="13"/>
  <c r="S275" i="13"/>
  <c r="M275" i="13"/>
  <c r="R275" i="13" s="1"/>
  <c r="H275" i="13"/>
  <c r="W275" i="13" s="1"/>
  <c r="C275" i="13"/>
  <c r="AA274" i="13"/>
  <c r="Z274" i="13"/>
  <c r="Y274" i="13"/>
  <c r="X274" i="13"/>
  <c r="V274" i="13"/>
  <c r="U274" i="13"/>
  <c r="T274" i="13"/>
  <c r="S274" i="13"/>
  <c r="R274" i="13"/>
  <c r="M274" i="13"/>
  <c r="W274" i="13" s="1"/>
  <c r="H274" i="13"/>
  <c r="C274" i="13"/>
  <c r="AA273" i="13"/>
  <c r="Z273" i="13"/>
  <c r="Y273" i="13"/>
  <c r="X273" i="13"/>
  <c r="W273" i="13"/>
  <c r="V273" i="13"/>
  <c r="U273" i="13"/>
  <c r="T273" i="13"/>
  <c r="S273" i="13"/>
  <c r="R273" i="13"/>
  <c r="M273" i="13"/>
  <c r="H273" i="13"/>
  <c r="C273" i="13"/>
  <c r="AA272" i="13"/>
  <c r="Z272" i="13"/>
  <c r="Y272" i="13"/>
  <c r="X272" i="13"/>
  <c r="V272" i="13"/>
  <c r="U272" i="13"/>
  <c r="T272" i="13"/>
  <c r="S272" i="13"/>
  <c r="M272" i="13"/>
  <c r="H272" i="13"/>
  <c r="W272" i="13" s="1"/>
  <c r="C272" i="13"/>
  <c r="AA271" i="13"/>
  <c r="Z271" i="13"/>
  <c r="Y271" i="13"/>
  <c r="X271" i="13"/>
  <c r="V271" i="13"/>
  <c r="U271" i="13"/>
  <c r="T271" i="13"/>
  <c r="S271" i="13"/>
  <c r="M271" i="13"/>
  <c r="R271" i="13" s="1"/>
  <c r="H271" i="13"/>
  <c r="C271" i="13"/>
  <c r="AA270" i="13"/>
  <c r="Z270" i="13"/>
  <c r="Y270" i="13"/>
  <c r="X270" i="13"/>
  <c r="V270" i="13"/>
  <c r="U270" i="13"/>
  <c r="T270" i="13"/>
  <c r="S270" i="13"/>
  <c r="R270" i="13"/>
  <c r="M270" i="13"/>
  <c r="H270" i="13"/>
  <c r="W270" i="13" s="1"/>
  <c r="C270" i="13"/>
  <c r="AA269" i="13"/>
  <c r="Z269" i="13"/>
  <c r="Y269" i="13"/>
  <c r="X269" i="13"/>
  <c r="W269" i="13"/>
  <c r="V269" i="13"/>
  <c r="U269" i="13"/>
  <c r="T269" i="13"/>
  <c r="S269" i="13"/>
  <c r="R269" i="13"/>
  <c r="M269" i="13"/>
  <c r="H269" i="13"/>
  <c r="C269" i="13"/>
  <c r="AA268" i="13"/>
  <c r="Z268" i="13"/>
  <c r="Y268" i="13"/>
  <c r="X268" i="13"/>
  <c r="V268" i="13"/>
  <c r="U268" i="13"/>
  <c r="T268" i="13"/>
  <c r="S268" i="13"/>
  <c r="M268" i="13"/>
  <c r="R268" i="13" s="1"/>
  <c r="H268" i="13"/>
  <c r="W268" i="13" s="1"/>
  <c r="C268" i="13"/>
  <c r="AA267" i="13"/>
  <c r="Z267" i="13"/>
  <c r="Y267" i="13"/>
  <c r="X267" i="13"/>
  <c r="V267" i="13"/>
  <c r="U267" i="13"/>
  <c r="T267" i="13"/>
  <c r="S267" i="13"/>
  <c r="M267" i="13"/>
  <c r="R267" i="13" s="1"/>
  <c r="H267" i="13"/>
  <c r="C267" i="13"/>
  <c r="AA266" i="13"/>
  <c r="Z266" i="13"/>
  <c r="Y266" i="13"/>
  <c r="X266" i="13"/>
  <c r="V266" i="13"/>
  <c r="U266" i="13"/>
  <c r="T266" i="13"/>
  <c r="S266" i="13"/>
  <c r="R266" i="13"/>
  <c r="M266" i="13"/>
  <c r="H266" i="13"/>
  <c r="W266" i="13" s="1"/>
  <c r="C266" i="13"/>
  <c r="AA265" i="13"/>
  <c r="Z265" i="13"/>
  <c r="Y265" i="13"/>
  <c r="X265" i="13"/>
  <c r="W265" i="13"/>
  <c r="V265" i="13"/>
  <c r="U265" i="13"/>
  <c r="T265" i="13"/>
  <c r="S265" i="13"/>
  <c r="R265" i="13"/>
  <c r="M265" i="13"/>
  <c r="H265" i="13"/>
  <c r="C265" i="13"/>
  <c r="AA264" i="13"/>
  <c r="Z264" i="13"/>
  <c r="Y264" i="13"/>
  <c r="X264" i="13"/>
  <c r="V264" i="13"/>
  <c r="U264" i="13"/>
  <c r="T264" i="13"/>
  <c r="S264" i="13"/>
  <c r="M264" i="13"/>
  <c r="R264" i="13" s="1"/>
  <c r="H264" i="13"/>
  <c r="W264" i="13" s="1"/>
  <c r="C264" i="13"/>
  <c r="AA263" i="13"/>
  <c r="Z263" i="13"/>
  <c r="Y263" i="13"/>
  <c r="X263" i="13"/>
  <c r="V263" i="13"/>
  <c r="U263" i="13"/>
  <c r="T263" i="13"/>
  <c r="S263" i="13"/>
  <c r="M263" i="13"/>
  <c r="R263" i="13" s="1"/>
  <c r="H263" i="13"/>
  <c r="W263" i="13" s="1"/>
  <c r="C263" i="13"/>
  <c r="AA262" i="13"/>
  <c r="Z262" i="13"/>
  <c r="Y262" i="13"/>
  <c r="X262" i="13"/>
  <c r="V262" i="13"/>
  <c r="U262" i="13"/>
  <c r="T262" i="13"/>
  <c r="S262" i="13"/>
  <c r="R262" i="13"/>
  <c r="M262" i="13"/>
  <c r="H262" i="13"/>
  <c r="W262" i="13" s="1"/>
  <c r="C262" i="13"/>
  <c r="AA261" i="13"/>
  <c r="Z261" i="13"/>
  <c r="Y261" i="13"/>
  <c r="X261" i="13"/>
  <c r="W261" i="13"/>
  <c r="V261" i="13"/>
  <c r="U261" i="13"/>
  <c r="T261" i="13"/>
  <c r="S261" i="13"/>
  <c r="R261" i="13"/>
  <c r="M261" i="13"/>
  <c r="H261" i="13"/>
  <c r="C261" i="13"/>
  <c r="X260" i="13"/>
  <c r="T260" i="13"/>
  <c r="S260" i="13"/>
  <c r="Q260" i="13"/>
  <c r="P260" i="13"/>
  <c r="U260" i="13" s="1"/>
  <c r="O260" i="13"/>
  <c r="M260" i="13" s="1"/>
  <c r="R260" i="13" s="1"/>
  <c r="N260" i="13"/>
  <c r="L260" i="13"/>
  <c r="AA260" i="13" s="1"/>
  <c r="K260" i="13"/>
  <c r="Z260" i="13" s="1"/>
  <c r="J260" i="13"/>
  <c r="Y260" i="13" s="1"/>
  <c r="I260" i="13"/>
  <c r="H260" i="13"/>
  <c r="G260" i="13"/>
  <c r="G258" i="13" s="1"/>
  <c r="F260" i="13"/>
  <c r="E260" i="13"/>
  <c r="D260" i="13"/>
  <c r="C260" i="13" s="1"/>
  <c r="Y259" i="13"/>
  <c r="U259" i="13"/>
  <c r="T259" i="13"/>
  <c r="Q259" i="13"/>
  <c r="P259" i="13"/>
  <c r="P258" i="13" s="1"/>
  <c r="O259" i="13"/>
  <c r="N259" i="13"/>
  <c r="M259" i="13"/>
  <c r="L259" i="13"/>
  <c r="AA259" i="13" s="1"/>
  <c r="K259" i="13"/>
  <c r="Z259" i="13" s="1"/>
  <c r="J259" i="13"/>
  <c r="I259" i="13"/>
  <c r="G259" i="13"/>
  <c r="F259" i="13"/>
  <c r="E259" i="13"/>
  <c r="E258" i="13" s="1"/>
  <c r="D259" i="13"/>
  <c r="C259" i="13" s="1"/>
  <c r="N258" i="13"/>
  <c r="J258" i="13"/>
  <c r="F258" i="13"/>
  <c r="AA256" i="13"/>
  <c r="Z256" i="13"/>
  <c r="Y256" i="13"/>
  <c r="X256" i="13"/>
  <c r="W256" i="13"/>
  <c r="V256" i="13"/>
  <c r="U256" i="13"/>
  <c r="T256" i="13"/>
  <c r="S256" i="13"/>
  <c r="R256" i="13"/>
  <c r="M256" i="13"/>
  <c r="H256" i="13"/>
  <c r="C256" i="13"/>
  <c r="AA255" i="13"/>
  <c r="Z255" i="13"/>
  <c r="Y255" i="13"/>
  <c r="X255" i="13"/>
  <c r="V255" i="13"/>
  <c r="U255" i="13"/>
  <c r="T255" i="13"/>
  <c r="S255" i="13"/>
  <c r="M255" i="13"/>
  <c r="H255" i="13"/>
  <c r="W255" i="13" s="1"/>
  <c r="C255" i="13"/>
  <c r="AA254" i="13"/>
  <c r="Z254" i="13"/>
  <c r="Y254" i="13"/>
  <c r="X254" i="13"/>
  <c r="V254" i="13"/>
  <c r="U254" i="13"/>
  <c r="T254" i="13"/>
  <c r="S254" i="13"/>
  <c r="M254" i="13"/>
  <c r="R254" i="13" s="1"/>
  <c r="H254" i="13"/>
  <c r="C254" i="13"/>
  <c r="AA253" i="13"/>
  <c r="Z253" i="13"/>
  <c r="Y253" i="13"/>
  <c r="X253" i="13"/>
  <c r="V253" i="13"/>
  <c r="U253" i="13"/>
  <c r="T253" i="13"/>
  <c r="S253" i="13"/>
  <c r="R253" i="13"/>
  <c r="M253" i="13"/>
  <c r="H253" i="13"/>
  <c r="W253" i="13" s="1"/>
  <c r="C253" i="13"/>
  <c r="AA252" i="13"/>
  <c r="Z252" i="13"/>
  <c r="Y252" i="13"/>
  <c r="X252" i="13"/>
  <c r="W252" i="13"/>
  <c r="V252" i="13"/>
  <c r="U252" i="13"/>
  <c r="T252" i="13"/>
  <c r="S252" i="13"/>
  <c r="R252" i="13"/>
  <c r="M252" i="13"/>
  <c r="H252" i="13"/>
  <c r="C252" i="13"/>
  <c r="AA251" i="13"/>
  <c r="Z251" i="13"/>
  <c r="Y251" i="13"/>
  <c r="X251" i="13"/>
  <c r="V251" i="13"/>
  <c r="U251" i="13"/>
  <c r="T251" i="13"/>
  <c r="S251" i="13"/>
  <c r="M251" i="13"/>
  <c r="R251" i="13" s="1"/>
  <c r="H251" i="13"/>
  <c r="W251" i="13" s="1"/>
  <c r="C251" i="13"/>
  <c r="AA250" i="13"/>
  <c r="Z250" i="13"/>
  <c r="Y250" i="13"/>
  <c r="X250" i="13"/>
  <c r="V250" i="13"/>
  <c r="U250" i="13"/>
  <c r="T250" i="13"/>
  <c r="S250" i="13"/>
  <c r="M250" i="13"/>
  <c r="R250" i="13" s="1"/>
  <c r="H250" i="13"/>
  <c r="C250" i="13"/>
  <c r="AA249" i="13"/>
  <c r="Z249" i="13"/>
  <c r="Y249" i="13"/>
  <c r="X249" i="13"/>
  <c r="V249" i="13"/>
  <c r="U249" i="13"/>
  <c r="T249" i="13"/>
  <c r="S249" i="13"/>
  <c r="R249" i="13"/>
  <c r="M249" i="13"/>
  <c r="W249" i="13" s="1"/>
  <c r="H249" i="13"/>
  <c r="C249" i="13"/>
  <c r="AA248" i="13"/>
  <c r="Z248" i="13"/>
  <c r="Y248" i="13"/>
  <c r="X248" i="13"/>
  <c r="W248" i="13"/>
  <c r="V248" i="13"/>
  <c r="U248" i="13"/>
  <c r="T248" i="13"/>
  <c r="S248" i="13"/>
  <c r="R248" i="13"/>
  <c r="M248" i="13"/>
  <c r="H248" i="13"/>
  <c r="C248" i="13"/>
  <c r="AA247" i="13"/>
  <c r="Z247" i="13"/>
  <c r="Y247" i="13"/>
  <c r="X247" i="13"/>
  <c r="V247" i="13"/>
  <c r="U247" i="13"/>
  <c r="T247" i="13"/>
  <c r="S247" i="13"/>
  <c r="M247" i="13"/>
  <c r="R247" i="13" s="1"/>
  <c r="H247" i="13"/>
  <c r="W247" i="13" s="1"/>
  <c r="C247" i="13"/>
  <c r="AA246" i="13"/>
  <c r="Z246" i="13"/>
  <c r="Y246" i="13"/>
  <c r="X246" i="13"/>
  <c r="V246" i="13"/>
  <c r="U246" i="13"/>
  <c r="T246" i="13"/>
  <c r="S246" i="13"/>
  <c r="M246" i="13"/>
  <c r="R246" i="13" s="1"/>
  <c r="H246" i="13"/>
  <c r="W246" i="13" s="1"/>
  <c r="C246" i="13"/>
  <c r="AA245" i="13"/>
  <c r="Z245" i="13"/>
  <c r="Y245" i="13"/>
  <c r="X245" i="13"/>
  <c r="V245" i="13"/>
  <c r="U245" i="13"/>
  <c r="T245" i="13"/>
  <c r="S245" i="13"/>
  <c r="R245" i="13"/>
  <c r="M245" i="13"/>
  <c r="W245" i="13" s="1"/>
  <c r="H245" i="13"/>
  <c r="C245" i="13"/>
  <c r="AA244" i="13"/>
  <c r="Z244" i="13"/>
  <c r="Y244" i="13"/>
  <c r="X244" i="13"/>
  <c r="W244" i="13"/>
  <c r="V244" i="13"/>
  <c r="U244" i="13"/>
  <c r="T244" i="13"/>
  <c r="S244" i="13"/>
  <c r="R244" i="13"/>
  <c r="M244" i="13"/>
  <c r="H244" i="13"/>
  <c r="C244" i="13"/>
  <c r="AA243" i="13"/>
  <c r="Z243" i="13"/>
  <c r="Y243" i="13"/>
  <c r="X243" i="13"/>
  <c r="V243" i="13"/>
  <c r="U243" i="13"/>
  <c r="T243" i="13"/>
  <c r="S243" i="13"/>
  <c r="M243" i="13"/>
  <c r="H243" i="13"/>
  <c r="W243" i="13" s="1"/>
  <c r="C243" i="13"/>
  <c r="AA242" i="13"/>
  <c r="Z242" i="13"/>
  <c r="Y242" i="13"/>
  <c r="X242" i="13"/>
  <c r="V242" i="13"/>
  <c r="U242" i="13"/>
  <c r="T242" i="13"/>
  <c r="S242" i="13"/>
  <c r="M242" i="13"/>
  <c r="R242" i="13" s="1"/>
  <c r="H242" i="13"/>
  <c r="W242" i="13" s="1"/>
  <c r="C242" i="13"/>
  <c r="AA241" i="13"/>
  <c r="Z241" i="13"/>
  <c r="Y241" i="13"/>
  <c r="X241" i="13"/>
  <c r="V241" i="13"/>
  <c r="U241" i="13"/>
  <c r="T241" i="13"/>
  <c r="S241" i="13"/>
  <c r="R241" i="13"/>
  <c r="M241" i="13"/>
  <c r="W241" i="13" s="1"/>
  <c r="H241" i="13"/>
  <c r="C241" i="13"/>
  <c r="AA240" i="13"/>
  <c r="Z240" i="13"/>
  <c r="Y240" i="13"/>
  <c r="X240" i="13"/>
  <c r="W240" i="13"/>
  <c r="V240" i="13"/>
  <c r="U240" i="13"/>
  <c r="T240" i="13"/>
  <c r="S240" i="13"/>
  <c r="R240" i="13"/>
  <c r="M240" i="13"/>
  <c r="H240" i="13"/>
  <c r="C240" i="13"/>
  <c r="AA239" i="13"/>
  <c r="Z239" i="13"/>
  <c r="Y239" i="13"/>
  <c r="X239" i="13"/>
  <c r="V239" i="13"/>
  <c r="U239" i="13"/>
  <c r="T239" i="13"/>
  <c r="S239" i="13"/>
  <c r="M239" i="13"/>
  <c r="H239" i="13"/>
  <c r="W239" i="13" s="1"/>
  <c r="C239" i="13"/>
  <c r="AA238" i="13"/>
  <c r="Z238" i="13"/>
  <c r="Y238" i="13"/>
  <c r="X238" i="13"/>
  <c r="V238" i="13"/>
  <c r="U238" i="13"/>
  <c r="T238" i="13"/>
  <c r="S238" i="13"/>
  <c r="M238" i="13"/>
  <c r="R238" i="13" s="1"/>
  <c r="H238" i="13"/>
  <c r="C238" i="13"/>
  <c r="AA237" i="13"/>
  <c r="Z237" i="13"/>
  <c r="Y237" i="13"/>
  <c r="X237" i="13"/>
  <c r="V237" i="13"/>
  <c r="U237" i="13"/>
  <c r="T237" i="13"/>
  <c r="S237" i="13"/>
  <c r="R237" i="13"/>
  <c r="M237" i="13"/>
  <c r="W237" i="13" s="1"/>
  <c r="H237" i="13"/>
  <c r="C237" i="13"/>
  <c r="AA236" i="13"/>
  <c r="Z236" i="13"/>
  <c r="Y236" i="13"/>
  <c r="X236" i="13"/>
  <c r="W236" i="13"/>
  <c r="V236" i="13"/>
  <c r="U236" i="13"/>
  <c r="T236" i="13"/>
  <c r="S236" i="13"/>
  <c r="R236" i="13"/>
  <c r="M236" i="13"/>
  <c r="H236" i="13"/>
  <c r="C236" i="13"/>
  <c r="AA235" i="13"/>
  <c r="Z235" i="13"/>
  <c r="Y235" i="13"/>
  <c r="X235" i="13"/>
  <c r="V235" i="13"/>
  <c r="U235" i="13"/>
  <c r="T235" i="13"/>
  <c r="S235" i="13"/>
  <c r="M235" i="13"/>
  <c r="R235" i="13" s="1"/>
  <c r="H235" i="13"/>
  <c r="W235" i="13" s="1"/>
  <c r="C235" i="13"/>
  <c r="AA234" i="13"/>
  <c r="Z234" i="13"/>
  <c r="Y234" i="13"/>
  <c r="X234" i="13"/>
  <c r="V234" i="13"/>
  <c r="U234" i="13"/>
  <c r="T234" i="13"/>
  <c r="S234" i="13"/>
  <c r="M234" i="13"/>
  <c r="R234" i="13" s="1"/>
  <c r="H234" i="13"/>
  <c r="C234" i="13"/>
  <c r="AA233" i="13"/>
  <c r="Z233" i="13"/>
  <c r="Y233" i="13"/>
  <c r="X233" i="13"/>
  <c r="V233" i="13"/>
  <c r="U233" i="13"/>
  <c r="T233" i="13"/>
  <c r="S233" i="13"/>
  <c r="R233" i="13"/>
  <c r="M233" i="13"/>
  <c r="H233" i="13"/>
  <c r="W233" i="13" s="1"/>
  <c r="C233" i="13"/>
  <c r="AA232" i="13"/>
  <c r="Z232" i="13"/>
  <c r="Y232" i="13"/>
  <c r="X232" i="13"/>
  <c r="W232" i="13"/>
  <c r="V232" i="13"/>
  <c r="U232" i="13"/>
  <c r="T232" i="13"/>
  <c r="S232" i="13"/>
  <c r="R232" i="13"/>
  <c r="M232" i="13"/>
  <c r="H232" i="13"/>
  <c r="C232" i="13"/>
  <c r="AA231" i="13"/>
  <c r="Z231" i="13"/>
  <c r="Y231" i="13"/>
  <c r="X231" i="13"/>
  <c r="V231" i="13"/>
  <c r="U231" i="13"/>
  <c r="T231" i="13"/>
  <c r="S231" i="13"/>
  <c r="M231" i="13"/>
  <c r="R231" i="13" s="1"/>
  <c r="H231" i="13"/>
  <c r="W231" i="13" s="1"/>
  <c r="C231" i="13"/>
  <c r="AA230" i="13"/>
  <c r="Z230" i="13"/>
  <c r="Y230" i="13"/>
  <c r="X230" i="13"/>
  <c r="V230" i="13"/>
  <c r="U230" i="13"/>
  <c r="T230" i="13"/>
  <c r="S230" i="13"/>
  <c r="M230" i="13"/>
  <c r="R230" i="13" s="1"/>
  <c r="H230" i="13"/>
  <c r="W230" i="13" s="1"/>
  <c r="C230" i="13"/>
  <c r="AA229" i="13"/>
  <c r="Z229" i="13"/>
  <c r="Y229" i="13"/>
  <c r="X229" i="13"/>
  <c r="V229" i="13"/>
  <c r="U229" i="13"/>
  <c r="T229" i="13"/>
  <c r="S229" i="13"/>
  <c r="R229" i="13"/>
  <c r="M229" i="13"/>
  <c r="H229" i="13"/>
  <c r="W229" i="13" s="1"/>
  <c r="C229" i="13"/>
  <c r="AA228" i="13"/>
  <c r="V228" i="13"/>
  <c r="S228" i="13"/>
  <c r="Q228" i="13"/>
  <c r="P228" i="13"/>
  <c r="O228" i="13"/>
  <c r="T228" i="13" s="1"/>
  <c r="N228" i="13"/>
  <c r="L228" i="13"/>
  <c r="K228" i="13"/>
  <c r="Z228" i="13" s="1"/>
  <c r="J228" i="13"/>
  <c r="I228" i="13"/>
  <c r="X228" i="13" s="1"/>
  <c r="G228" i="13"/>
  <c r="F228" i="13"/>
  <c r="F226" i="13" s="1"/>
  <c r="E228" i="13"/>
  <c r="D228" i="13"/>
  <c r="C228" i="13"/>
  <c r="X227" i="13"/>
  <c r="T227" i="13"/>
  <c r="S227" i="13"/>
  <c r="Q227" i="13"/>
  <c r="P227" i="13"/>
  <c r="O227" i="13"/>
  <c r="O226" i="13" s="1"/>
  <c r="N227" i="13"/>
  <c r="L227" i="13"/>
  <c r="K227" i="13"/>
  <c r="Z227" i="13" s="1"/>
  <c r="J227" i="13"/>
  <c r="I227" i="13"/>
  <c r="H227" i="13"/>
  <c r="G227" i="13"/>
  <c r="G226" i="13" s="1"/>
  <c r="F227" i="13"/>
  <c r="E227" i="13"/>
  <c r="D227" i="13"/>
  <c r="Q226" i="13"/>
  <c r="I226" i="13"/>
  <c r="E226" i="13"/>
  <c r="AA224" i="13"/>
  <c r="Z224" i="13"/>
  <c r="Y224" i="13"/>
  <c r="X224" i="13"/>
  <c r="V224" i="13"/>
  <c r="U224" i="13"/>
  <c r="T224" i="13"/>
  <c r="S224" i="13"/>
  <c r="R224" i="13"/>
  <c r="M224" i="13"/>
  <c r="W224" i="13" s="1"/>
  <c r="H224" i="13"/>
  <c r="C224" i="13"/>
  <c r="AA223" i="13"/>
  <c r="Z223" i="13"/>
  <c r="Y223" i="13"/>
  <c r="X223" i="13"/>
  <c r="W223" i="13"/>
  <c r="V223" i="13"/>
  <c r="U223" i="13"/>
  <c r="T223" i="13"/>
  <c r="S223" i="13"/>
  <c r="R223" i="13"/>
  <c r="M223" i="13"/>
  <c r="H223" i="13"/>
  <c r="C223" i="13"/>
  <c r="AA222" i="13"/>
  <c r="Z222" i="13"/>
  <c r="Y222" i="13"/>
  <c r="X222" i="13"/>
  <c r="V222" i="13"/>
  <c r="U222" i="13"/>
  <c r="T222" i="13"/>
  <c r="S222" i="13"/>
  <c r="M222" i="13"/>
  <c r="H222" i="13"/>
  <c r="W222" i="13" s="1"/>
  <c r="C222" i="13"/>
  <c r="AA221" i="13"/>
  <c r="Z221" i="13"/>
  <c r="Y221" i="13"/>
  <c r="X221" i="13"/>
  <c r="V221" i="13"/>
  <c r="U221" i="13"/>
  <c r="T221" i="13"/>
  <c r="S221" i="13"/>
  <c r="M221" i="13"/>
  <c r="R221" i="13" s="1"/>
  <c r="H221" i="13"/>
  <c r="C221" i="13"/>
  <c r="AA220" i="13"/>
  <c r="Z220" i="13"/>
  <c r="Y220" i="13"/>
  <c r="X220" i="13"/>
  <c r="V220" i="13"/>
  <c r="U220" i="13"/>
  <c r="T220" i="13"/>
  <c r="S220" i="13"/>
  <c r="R220" i="13"/>
  <c r="M220" i="13"/>
  <c r="W220" i="13" s="1"/>
  <c r="H220" i="13"/>
  <c r="C220" i="13"/>
  <c r="AA219" i="13"/>
  <c r="Z219" i="13"/>
  <c r="Y219" i="13"/>
  <c r="X219" i="13"/>
  <c r="W219" i="13"/>
  <c r="V219" i="13"/>
  <c r="U219" i="13"/>
  <c r="T219" i="13"/>
  <c r="S219" i="13"/>
  <c r="R219" i="13"/>
  <c r="M219" i="13"/>
  <c r="H219" i="13"/>
  <c r="C219" i="13"/>
  <c r="AA218" i="13"/>
  <c r="Z218" i="13"/>
  <c r="Y218" i="13"/>
  <c r="X218" i="13"/>
  <c r="V218" i="13"/>
  <c r="U218" i="13"/>
  <c r="T218" i="13"/>
  <c r="S218" i="13"/>
  <c r="M218" i="13"/>
  <c r="R218" i="13" s="1"/>
  <c r="H218" i="13"/>
  <c r="W218" i="13" s="1"/>
  <c r="C218" i="13"/>
  <c r="AA217" i="13"/>
  <c r="Z217" i="13"/>
  <c r="Y217" i="13"/>
  <c r="X217" i="13"/>
  <c r="V217" i="13"/>
  <c r="U217" i="13"/>
  <c r="T217" i="13"/>
  <c r="S217" i="13"/>
  <c r="M217" i="13"/>
  <c r="R217" i="13" s="1"/>
  <c r="H217" i="13"/>
  <c r="C217" i="13"/>
  <c r="AA216" i="13"/>
  <c r="Z216" i="13"/>
  <c r="Y216" i="13"/>
  <c r="X216" i="13"/>
  <c r="V216" i="13"/>
  <c r="U216" i="13"/>
  <c r="T216" i="13"/>
  <c r="S216" i="13"/>
  <c r="R216" i="13"/>
  <c r="M216" i="13"/>
  <c r="H216" i="13"/>
  <c r="W216" i="13" s="1"/>
  <c r="C216" i="13"/>
  <c r="AA215" i="13"/>
  <c r="Z215" i="13"/>
  <c r="Y215" i="13"/>
  <c r="X215" i="13"/>
  <c r="W215" i="13"/>
  <c r="V215" i="13"/>
  <c r="U215" i="13"/>
  <c r="T215" i="13"/>
  <c r="S215" i="13"/>
  <c r="R215" i="13"/>
  <c r="M215" i="13"/>
  <c r="H215" i="13"/>
  <c r="C215" i="13"/>
  <c r="AA214" i="13"/>
  <c r="Z214" i="13"/>
  <c r="Y214" i="13"/>
  <c r="X214" i="13"/>
  <c r="V214" i="13"/>
  <c r="U214" i="13"/>
  <c r="T214" i="13"/>
  <c r="S214" i="13"/>
  <c r="M214" i="13"/>
  <c r="R214" i="13" s="1"/>
  <c r="H214" i="13"/>
  <c r="W214" i="13" s="1"/>
  <c r="C214" i="13"/>
  <c r="AA213" i="13"/>
  <c r="Z213" i="13"/>
  <c r="Y213" i="13"/>
  <c r="X213" i="13"/>
  <c r="V213" i="13"/>
  <c r="U213" i="13"/>
  <c r="T213" i="13"/>
  <c r="S213" i="13"/>
  <c r="M213" i="13"/>
  <c r="R213" i="13" s="1"/>
  <c r="H213" i="13"/>
  <c r="W213" i="13" s="1"/>
  <c r="C213" i="13"/>
  <c r="AA212" i="13"/>
  <c r="Z212" i="13"/>
  <c r="Y212" i="13"/>
  <c r="X212" i="13"/>
  <c r="V212" i="13"/>
  <c r="U212" i="13"/>
  <c r="T212" i="13"/>
  <c r="S212" i="13"/>
  <c r="R212" i="13"/>
  <c r="M212" i="13"/>
  <c r="H212" i="13"/>
  <c r="W212" i="13" s="1"/>
  <c r="C212" i="13"/>
  <c r="AA211" i="13"/>
  <c r="Z211" i="13"/>
  <c r="Y211" i="13"/>
  <c r="X211" i="13"/>
  <c r="W211" i="13"/>
  <c r="V211" i="13"/>
  <c r="U211" i="13"/>
  <c r="T211" i="13"/>
  <c r="S211" i="13"/>
  <c r="R211" i="13"/>
  <c r="M211" i="13"/>
  <c r="H211" i="13"/>
  <c r="C211" i="13"/>
  <c r="AA210" i="13"/>
  <c r="Z210" i="13"/>
  <c r="Y210" i="13"/>
  <c r="X210" i="13"/>
  <c r="V210" i="13"/>
  <c r="U210" i="13"/>
  <c r="T210" i="13"/>
  <c r="S210" i="13"/>
  <c r="M210" i="13"/>
  <c r="H210" i="13"/>
  <c r="C210" i="13"/>
  <c r="AA209" i="13"/>
  <c r="Z209" i="13"/>
  <c r="Y209" i="13"/>
  <c r="X209" i="13"/>
  <c r="V209" i="13"/>
  <c r="U209" i="13"/>
  <c r="T209" i="13"/>
  <c r="S209" i="13"/>
  <c r="M209" i="13"/>
  <c r="R209" i="13" s="1"/>
  <c r="H209" i="13"/>
  <c r="W209" i="13" s="1"/>
  <c r="C209" i="13"/>
  <c r="AA208" i="13"/>
  <c r="Z208" i="13"/>
  <c r="Y208" i="13"/>
  <c r="X208" i="13"/>
  <c r="V208" i="13"/>
  <c r="U208" i="13"/>
  <c r="T208" i="13"/>
  <c r="S208" i="13"/>
  <c r="R208" i="13"/>
  <c r="M208" i="13"/>
  <c r="H208" i="13"/>
  <c r="W208" i="13" s="1"/>
  <c r="C208" i="13"/>
  <c r="AA207" i="13"/>
  <c r="Z207" i="13"/>
  <c r="Y207" i="13"/>
  <c r="X207" i="13"/>
  <c r="W207" i="13"/>
  <c r="V207" i="13"/>
  <c r="U207" i="13"/>
  <c r="T207" i="13"/>
  <c r="S207" i="13"/>
  <c r="R207" i="13"/>
  <c r="M207" i="13"/>
  <c r="H207" i="13"/>
  <c r="C207" i="13"/>
  <c r="AA206" i="13"/>
  <c r="Z206" i="13"/>
  <c r="Y206" i="13"/>
  <c r="X206" i="13"/>
  <c r="V206" i="13"/>
  <c r="U206" i="13"/>
  <c r="T206" i="13"/>
  <c r="S206" i="13"/>
  <c r="M206" i="13"/>
  <c r="H206" i="13"/>
  <c r="C206" i="13"/>
  <c r="AA205" i="13"/>
  <c r="Z205" i="13"/>
  <c r="Y205" i="13"/>
  <c r="X205" i="13"/>
  <c r="V205" i="13"/>
  <c r="U205" i="13"/>
  <c r="T205" i="13"/>
  <c r="S205" i="13"/>
  <c r="M205" i="13"/>
  <c r="R205" i="13" s="1"/>
  <c r="H205" i="13"/>
  <c r="C205" i="13"/>
  <c r="AA204" i="13"/>
  <c r="Z204" i="13"/>
  <c r="Y204" i="13"/>
  <c r="X204" i="13"/>
  <c r="V204" i="13"/>
  <c r="U204" i="13"/>
  <c r="T204" i="13"/>
  <c r="S204" i="13"/>
  <c r="R204" i="13"/>
  <c r="M204" i="13"/>
  <c r="H204" i="13"/>
  <c r="W204" i="13" s="1"/>
  <c r="C204" i="13"/>
  <c r="AA203" i="13"/>
  <c r="Z203" i="13"/>
  <c r="Y203" i="13"/>
  <c r="X203" i="13"/>
  <c r="W203" i="13"/>
  <c r="V203" i="13"/>
  <c r="U203" i="13"/>
  <c r="T203" i="13"/>
  <c r="S203" i="13"/>
  <c r="R203" i="13"/>
  <c r="M203" i="13"/>
  <c r="H203" i="13"/>
  <c r="C203" i="13"/>
  <c r="AA202" i="13"/>
  <c r="Z202" i="13"/>
  <c r="Y202" i="13"/>
  <c r="X202" i="13"/>
  <c r="V202" i="13"/>
  <c r="U202" i="13"/>
  <c r="T202" i="13"/>
  <c r="S202" i="13"/>
  <c r="M202" i="13"/>
  <c r="H202" i="13"/>
  <c r="C202" i="13"/>
  <c r="AA201" i="13"/>
  <c r="Z201" i="13"/>
  <c r="Y201" i="13"/>
  <c r="X201" i="13"/>
  <c r="V201" i="13"/>
  <c r="U201" i="13"/>
  <c r="T201" i="13"/>
  <c r="S201" i="13"/>
  <c r="M201" i="13"/>
  <c r="R201" i="13" s="1"/>
  <c r="H201" i="13"/>
  <c r="C201" i="13"/>
  <c r="AA200" i="13"/>
  <c r="Z200" i="13"/>
  <c r="Y200" i="13"/>
  <c r="X200" i="13"/>
  <c r="V200" i="13"/>
  <c r="U200" i="13"/>
  <c r="T200" i="13"/>
  <c r="S200" i="13"/>
  <c r="R200" i="13"/>
  <c r="M200" i="13"/>
  <c r="H200" i="13"/>
  <c r="W200" i="13" s="1"/>
  <c r="C200" i="13"/>
  <c r="AA199" i="13"/>
  <c r="Z199" i="13"/>
  <c r="Y199" i="13"/>
  <c r="X199" i="13"/>
  <c r="W199" i="13"/>
  <c r="V199" i="13"/>
  <c r="U199" i="13"/>
  <c r="T199" i="13"/>
  <c r="S199" i="13"/>
  <c r="R199" i="13"/>
  <c r="M199" i="13"/>
  <c r="H199" i="13"/>
  <c r="C199" i="13"/>
  <c r="AA198" i="13"/>
  <c r="Z198" i="13"/>
  <c r="Y198" i="13"/>
  <c r="X198" i="13"/>
  <c r="V198" i="13"/>
  <c r="U198" i="13"/>
  <c r="T198" i="13"/>
  <c r="S198" i="13"/>
  <c r="M198" i="13"/>
  <c r="H198" i="13"/>
  <c r="C198" i="13"/>
  <c r="AA197" i="13"/>
  <c r="Z197" i="13"/>
  <c r="Y197" i="13"/>
  <c r="X197" i="13"/>
  <c r="V197" i="13"/>
  <c r="U197" i="13"/>
  <c r="T197" i="13"/>
  <c r="S197" i="13"/>
  <c r="M197" i="13"/>
  <c r="R197" i="13" s="1"/>
  <c r="H197" i="13"/>
  <c r="W197" i="13" s="1"/>
  <c r="C197" i="13"/>
  <c r="AA196" i="13"/>
  <c r="Z196" i="13"/>
  <c r="Y196" i="13"/>
  <c r="X196" i="13"/>
  <c r="V196" i="13"/>
  <c r="U196" i="13"/>
  <c r="T196" i="13"/>
  <c r="S196" i="13"/>
  <c r="R196" i="13"/>
  <c r="M196" i="13"/>
  <c r="H196" i="13"/>
  <c r="W196" i="13" s="1"/>
  <c r="C196" i="13"/>
  <c r="AA195" i="13"/>
  <c r="V195" i="13"/>
  <c r="S195" i="13"/>
  <c r="Q195" i="13"/>
  <c r="P195" i="13"/>
  <c r="O195" i="13"/>
  <c r="T195" i="13" s="1"/>
  <c r="N195" i="13"/>
  <c r="L195" i="13"/>
  <c r="K195" i="13"/>
  <c r="J195" i="13"/>
  <c r="I195" i="13"/>
  <c r="X195" i="13" s="1"/>
  <c r="G195" i="13"/>
  <c r="F195" i="13"/>
  <c r="E195" i="13"/>
  <c r="D195" i="13"/>
  <c r="C195" i="13"/>
  <c r="X194" i="13"/>
  <c r="T194" i="13"/>
  <c r="S194" i="13"/>
  <c r="Q194" i="13"/>
  <c r="P194" i="13"/>
  <c r="O194" i="13"/>
  <c r="N194" i="13"/>
  <c r="L194" i="13"/>
  <c r="K194" i="13"/>
  <c r="Z194" i="13" s="1"/>
  <c r="J194" i="13"/>
  <c r="Y194" i="13" s="1"/>
  <c r="I194" i="13"/>
  <c r="H194" i="13"/>
  <c r="G194" i="13"/>
  <c r="G193" i="13" s="1"/>
  <c r="F194" i="13"/>
  <c r="F193" i="13" s="1"/>
  <c r="E194" i="13"/>
  <c r="D194" i="13"/>
  <c r="Q193" i="13"/>
  <c r="I193" i="13"/>
  <c r="E193" i="13"/>
  <c r="AA191" i="13"/>
  <c r="Z191" i="13"/>
  <c r="Y191" i="13"/>
  <c r="X191" i="13"/>
  <c r="V191" i="13"/>
  <c r="U191" i="13"/>
  <c r="T191" i="13"/>
  <c r="S191" i="13"/>
  <c r="R191" i="13"/>
  <c r="M191" i="13"/>
  <c r="H191" i="13"/>
  <c r="W191" i="13" s="1"/>
  <c r="C191" i="13"/>
  <c r="AA190" i="13"/>
  <c r="Z190" i="13"/>
  <c r="Y190" i="13"/>
  <c r="X190" i="13"/>
  <c r="W190" i="13"/>
  <c r="V190" i="13"/>
  <c r="U190" i="13"/>
  <c r="T190" i="13"/>
  <c r="S190" i="13"/>
  <c r="R190" i="13"/>
  <c r="M190" i="13"/>
  <c r="H190" i="13"/>
  <c r="C190" i="13"/>
  <c r="AA189" i="13"/>
  <c r="Z189" i="13"/>
  <c r="Y189" i="13"/>
  <c r="X189" i="13"/>
  <c r="V189" i="13"/>
  <c r="U189" i="13"/>
  <c r="T189" i="13"/>
  <c r="S189" i="13"/>
  <c r="M189" i="13"/>
  <c r="H189" i="13"/>
  <c r="C189" i="13"/>
  <c r="AA188" i="13"/>
  <c r="Z188" i="13"/>
  <c r="Y188" i="13"/>
  <c r="X188" i="13"/>
  <c r="V188" i="13"/>
  <c r="U188" i="13"/>
  <c r="T188" i="13"/>
  <c r="S188" i="13"/>
  <c r="M188" i="13"/>
  <c r="R188" i="13" s="1"/>
  <c r="H188" i="13"/>
  <c r="C188" i="13"/>
  <c r="AA187" i="13"/>
  <c r="Z187" i="13"/>
  <c r="Y187" i="13"/>
  <c r="X187" i="13"/>
  <c r="V187" i="13"/>
  <c r="U187" i="13"/>
  <c r="T187" i="13"/>
  <c r="S187" i="13"/>
  <c r="R187" i="13"/>
  <c r="M187" i="13"/>
  <c r="H187" i="13"/>
  <c r="W187" i="13" s="1"/>
  <c r="C187" i="13"/>
  <c r="AA186" i="13"/>
  <c r="Z186" i="13"/>
  <c r="Y186" i="13"/>
  <c r="X186" i="13"/>
  <c r="W186" i="13"/>
  <c r="V186" i="13"/>
  <c r="U186" i="13"/>
  <c r="T186" i="13"/>
  <c r="S186" i="13"/>
  <c r="R186" i="13"/>
  <c r="M186" i="13"/>
  <c r="H186" i="13"/>
  <c r="C186" i="13"/>
  <c r="AA185" i="13"/>
  <c r="Z185" i="13"/>
  <c r="Y185" i="13"/>
  <c r="X185" i="13"/>
  <c r="V185" i="13"/>
  <c r="U185" i="13"/>
  <c r="T185" i="13"/>
  <c r="S185" i="13"/>
  <c r="M185" i="13"/>
  <c r="H185" i="13"/>
  <c r="R185" i="13" s="1"/>
  <c r="C185" i="13"/>
  <c r="AA184" i="13"/>
  <c r="Z184" i="13"/>
  <c r="Y184" i="13"/>
  <c r="X184" i="13"/>
  <c r="V184" i="13"/>
  <c r="U184" i="13"/>
  <c r="T184" i="13"/>
  <c r="S184" i="13"/>
  <c r="M184" i="13"/>
  <c r="R184" i="13" s="1"/>
  <c r="H184" i="13"/>
  <c r="C184" i="13"/>
  <c r="AA183" i="13"/>
  <c r="Z183" i="13"/>
  <c r="Y183" i="13"/>
  <c r="X183" i="13"/>
  <c r="V183" i="13"/>
  <c r="U183" i="13"/>
  <c r="T183" i="13"/>
  <c r="S183" i="13"/>
  <c r="R183" i="13"/>
  <c r="M183" i="13"/>
  <c r="H183" i="13"/>
  <c r="C183" i="13"/>
  <c r="AA182" i="13"/>
  <c r="Z182" i="13"/>
  <c r="Y182" i="13"/>
  <c r="X182" i="13"/>
  <c r="W182" i="13"/>
  <c r="V182" i="13"/>
  <c r="U182" i="13"/>
  <c r="T182" i="13"/>
  <c r="S182" i="13"/>
  <c r="R182" i="13"/>
  <c r="M182" i="13"/>
  <c r="H182" i="13"/>
  <c r="C182" i="13"/>
  <c r="AA181" i="13"/>
  <c r="Z181" i="13"/>
  <c r="Y181" i="13"/>
  <c r="X181" i="13"/>
  <c r="V181" i="13"/>
  <c r="U181" i="13"/>
  <c r="T181" i="13"/>
  <c r="S181" i="13"/>
  <c r="M181" i="13"/>
  <c r="H181" i="13"/>
  <c r="R181" i="13" s="1"/>
  <c r="C181" i="13"/>
  <c r="AA180" i="13"/>
  <c r="Z180" i="13"/>
  <c r="Y180" i="13"/>
  <c r="X180" i="13"/>
  <c r="V180" i="13"/>
  <c r="U180" i="13"/>
  <c r="T180" i="13"/>
  <c r="S180" i="13"/>
  <c r="M180" i="13"/>
  <c r="R180" i="13" s="1"/>
  <c r="H180" i="13"/>
  <c r="C180" i="13"/>
  <c r="AA179" i="13"/>
  <c r="Z179" i="13"/>
  <c r="Y179" i="13"/>
  <c r="X179" i="13"/>
  <c r="V179" i="13"/>
  <c r="U179" i="13"/>
  <c r="T179" i="13"/>
  <c r="S179" i="13"/>
  <c r="R179" i="13"/>
  <c r="M179" i="13"/>
  <c r="H179" i="13"/>
  <c r="C179" i="13"/>
  <c r="AA178" i="13"/>
  <c r="Z178" i="13"/>
  <c r="Y178" i="13"/>
  <c r="X178" i="13"/>
  <c r="W178" i="13"/>
  <c r="V178" i="13"/>
  <c r="U178" i="13"/>
  <c r="T178" i="13"/>
  <c r="S178" i="13"/>
  <c r="R178" i="13"/>
  <c r="M178" i="13"/>
  <c r="H178" i="13"/>
  <c r="C178" i="13"/>
  <c r="AA177" i="13"/>
  <c r="Z177" i="13"/>
  <c r="Y177" i="13"/>
  <c r="X177" i="13"/>
  <c r="W177" i="13"/>
  <c r="V177" i="13"/>
  <c r="U177" i="13"/>
  <c r="T177" i="13"/>
  <c r="S177" i="13"/>
  <c r="M177" i="13"/>
  <c r="H177" i="13"/>
  <c r="R177" i="13" s="1"/>
  <c r="C177" i="13"/>
  <c r="AA176" i="13"/>
  <c r="Z176" i="13"/>
  <c r="Y176" i="13"/>
  <c r="X176" i="13"/>
  <c r="V176" i="13"/>
  <c r="U176" i="13"/>
  <c r="T176" i="13"/>
  <c r="S176" i="13"/>
  <c r="M176" i="13"/>
  <c r="R176" i="13" s="1"/>
  <c r="H176" i="13"/>
  <c r="C176" i="13"/>
  <c r="AA175" i="13"/>
  <c r="Z175" i="13"/>
  <c r="Y175" i="13"/>
  <c r="X175" i="13"/>
  <c r="V175" i="13"/>
  <c r="U175" i="13"/>
  <c r="T175" i="13"/>
  <c r="S175" i="13"/>
  <c r="R175" i="13"/>
  <c r="M175" i="13"/>
  <c r="H175" i="13"/>
  <c r="C175" i="13"/>
  <c r="AA174" i="13"/>
  <c r="Z174" i="13"/>
  <c r="Y174" i="13"/>
  <c r="X174" i="13"/>
  <c r="W174" i="13"/>
  <c r="V174" i="13"/>
  <c r="U174" i="13"/>
  <c r="T174" i="13"/>
  <c r="S174" i="13"/>
  <c r="R174" i="13"/>
  <c r="M174" i="13"/>
  <c r="H174" i="13"/>
  <c r="C174" i="13"/>
  <c r="AA173" i="13"/>
  <c r="Z173" i="13"/>
  <c r="Y173" i="13"/>
  <c r="X173" i="13"/>
  <c r="W173" i="13"/>
  <c r="V173" i="13"/>
  <c r="U173" i="13"/>
  <c r="T173" i="13"/>
  <c r="S173" i="13"/>
  <c r="M173" i="13"/>
  <c r="H173" i="13"/>
  <c r="C173" i="13"/>
  <c r="AA172" i="13"/>
  <c r="Z172" i="13"/>
  <c r="Y172" i="13"/>
  <c r="X172" i="13"/>
  <c r="V172" i="13"/>
  <c r="U172" i="13"/>
  <c r="T172" i="13"/>
  <c r="S172" i="13"/>
  <c r="M172" i="13"/>
  <c r="R172" i="13" s="1"/>
  <c r="H172" i="13"/>
  <c r="C172" i="13"/>
  <c r="AA171" i="13"/>
  <c r="Z171" i="13"/>
  <c r="Y171" i="13"/>
  <c r="X171" i="13"/>
  <c r="V171" i="13"/>
  <c r="U171" i="13"/>
  <c r="T171" i="13"/>
  <c r="S171" i="13"/>
  <c r="R171" i="13"/>
  <c r="M171" i="13"/>
  <c r="W171" i="13" s="1"/>
  <c r="H171" i="13"/>
  <c r="C171" i="13"/>
  <c r="AA170" i="13"/>
  <c r="Z170" i="13"/>
  <c r="Y170" i="13"/>
  <c r="X170" i="13"/>
  <c r="W170" i="13"/>
  <c r="V170" i="13"/>
  <c r="U170" i="13"/>
  <c r="T170" i="13"/>
  <c r="S170" i="13"/>
  <c r="R170" i="13"/>
  <c r="M170" i="13"/>
  <c r="H170" i="13"/>
  <c r="C170" i="13"/>
  <c r="AA169" i="13"/>
  <c r="Z169" i="13"/>
  <c r="Y169" i="13"/>
  <c r="X169" i="13"/>
  <c r="W169" i="13"/>
  <c r="V169" i="13"/>
  <c r="U169" i="13"/>
  <c r="T169" i="13"/>
  <c r="S169" i="13"/>
  <c r="M169" i="13"/>
  <c r="H169" i="13"/>
  <c r="C169" i="13"/>
  <c r="AA168" i="13"/>
  <c r="Z168" i="13"/>
  <c r="Y168" i="13"/>
  <c r="X168" i="13"/>
  <c r="V168" i="13"/>
  <c r="U168" i="13"/>
  <c r="T168" i="13"/>
  <c r="S168" i="13"/>
  <c r="M168" i="13"/>
  <c r="R168" i="13" s="1"/>
  <c r="H168" i="13"/>
  <c r="C168" i="13"/>
  <c r="AA167" i="13"/>
  <c r="Z167" i="13"/>
  <c r="Y167" i="13"/>
  <c r="X167" i="13"/>
  <c r="V167" i="13"/>
  <c r="U167" i="13"/>
  <c r="T167" i="13"/>
  <c r="S167" i="13"/>
  <c r="R167" i="13"/>
  <c r="M167" i="13"/>
  <c r="W167" i="13" s="1"/>
  <c r="H167" i="13"/>
  <c r="C167" i="13"/>
  <c r="AA166" i="13"/>
  <c r="Z166" i="13"/>
  <c r="Y166" i="13"/>
  <c r="X166" i="13"/>
  <c r="W166" i="13"/>
  <c r="V166" i="13"/>
  <c r="U166" i="13"/>
  <c r="T166" i="13"/>
  <c r="S166" i="13"/>
  <c r="R166" i="13"/>
  <c r="M166" i="13"/>
  <c r="H166" i="13"/>
  <c r="C166" i="13"/>
  <c r="AA165" i="13"/>
  <c r="Z165" i="13"/>
  <c r="Y165" i="13"/>
  <c r="X165" i="13"/>
  <c r="W165" i="13"/>
  <c r="V165" i="13"/>
  <c r="U165" i="13"/>
  <c r="T165" i="13"/>
  <c r="S165" i="13"/>
  <c r="M165" i="13"/>
  <c r="H165" i="13"/>
  <c r="C165" i="13"/>
  <c r="AA164" i="13"/>
  <c r="Z164" i="13"/>
  <c r="Y164" i="13"/>
  <c r="X164" i="13"/>
  <c r="V164" i="13"/>
  <c r="U164" i="13"/>
  <c r="T164" i="13"/>
  <c r="S164" i="13"/>
  <c r="M164" i="13"/>
  <c r="R164" i="13" s="1"/>
  <c r="H164" i="13"/>
  <c r="C164" i="13"/>
  <c r="Z163" i="13"/>
  <c r="U163" i="13"/>
  <c r="Q163" i="13"/>
  <c r="V163" i="13" s="1"/>
  <c r="P163" i="13"/>
  <c r="O163" i="13"/>
  <c r="N163" i="13"/>
  <c r="S163" i="13" s="1"/>
  <c r="L163" i="13"/>
  <c r="K163" i="13"/>
  <c r="J163" i="13"/>
  <c r="Y163" i="13" s="1"/>
  <c r="I163" i="13"/>
  <c r="G163" i="13"/>
  <c r="F163" i="13"/>
  <c r="E163" i="13"/>
  <c r="D163" i="13"/>
  <c r="AA162" i="13"/>
  <c r="V162" i="13"/>
  <c r="Q162" i="13"/>
  <c r="P162" i="13"/>
  <c r="O162" i="13"/>
  <c r="N162" i="13"/>
  <c r="L162" i="13"/>
  <c r="K162" i="13"/>
  <c r="Z162" i="13" s="1"/>
  <c r="J162" i="13"/>
  <c r="I162" i="13"/>
  <c r="G162" i="13"/>
  <c r="G161" i="13" s="1"/>
  <c r="F162" i="13"/>
  <c r="F161" i="13" s="1"/>
  <c r="E162" i="13"/>
  <c r="D162" i="13"/>
  <c r="C162" i="13"/>
  <c r="P161" i="13"/>
  <c r="O161" i="13"/>
  <c r="L161" i="13"/>
  <c r="K161" i="13"/>
  <c r="Z161" i="13" s="1"/>
  <c r="D161" i="13"/>
  <c r="AA159" i="13"/>
  <c r="Z159" i="13"/>
  <c r="Y159" i="13"/>
  <c r="X159" i="13"/>
  <c r="V159" i="13"/>
  <c r="U159" i="13"/>
  <c r="T159" i="13"/>
  <c r="S159" i="13"/>
  <c r="M159" i="13"/>
  <c r="H159" i="13"/>
  <c r="W159" i="13" s="1"/>
  <c r="C159" i="13"/>
  <c r="AA158" i="13"/>
  <c r="Z158" i="13"/>
  <c r="Y158" i="13"/>
  <c r="X158" i="13"/>
  <c r="V158" i="13"/>
  <c r="U158" i="13"/>
  <c r="T158" i="13"/>
  <c r="S158" i="13"/>
  <c r="R158" i="13"/>
  <c r="M158" i="13"/>
  <c r="W158" i="13" s="1"/>
  <c r="H158" i="13"/>
  <c r="C158" i="13"/>
  <c r="AA157" i="13"/>
  <c r="Z157" i="13"/>
  <c r="Y157" i="13"/>
  <c r="X157" i="13"/>
  <c r="W157" i="13"/>
  <c r="V157" i="13"/>
  <c r="U157" i="13"/>
  <c r="T157" i="13"/>
  <c r="S157" i="13"/>
  <c r="R157" i="13"/>
  <c r="M157" i="13"/>
  <c r="H157" i="13"/>
  <c r="C157" i="13"/>
  <c r="AA156" i="13"/>
  <c r="Z156" i="13"/>
  <c r="Y156" i="13"/>
  <c r="X156" i="13"/>
  <c r="V156" i="13"/>
  <c r="U156" i="13"/>
  <c r="T156" i="13"/>
  <c r="S156" i="13"/>
  <c r="M156" i="13"/>
  <c r="H156" i="13"/>
  <c r="W156" i="13" s="1"/>
  <c r="C156" i="13"/>
  <c r="AA155" i="13"/>
  <c r="Z155" i="13"/>
  <c r="Y155" i="13"/>
  <c r="X155" i="13"/>
  <c r="V155" i="13"/>
  <c r="U155" i="13"/>
  <c r="T155" i="13"/>
  <c r="S155" i="13"/>
  <c r="M155" i="13"/>
  <c r="R155" i="13" s="1"/>
  <c r="H155" i="13"/>
  <c r="C155" i="13"/>
  <c r="AA154" i="13"/>
  <c r="Z154" i="13"/>
  <c r="Y154" i="13"/>
  <c r="X154" i="13"/>
  <c r="V154" i="13"/>
  <c r="U154" i="13"/>
  <c r="T154" i="13"/>
  <c r="S154" i="13"/>
  <c r="R154" i="13"/>
  <c r="M154" i="13"/>
  <c r="W154" i="13" s="1"/>
  <c r="H154" i="13"/>
  <c r="C154" i="13"/>
  <c r="AA153" i="13"/>
  <c r="Z153" i="13"/>
  <c r="Y153" i="13"/>
  <c r="X153" i="13"/>
  <c r="W153" i="13"/>
  <c r="V153" i="13"/>
  <c r="U153" i="13"/>
  <c r="T153" i="13"/>
  <c r="S153" i="13"/>
  <c r="R153" i="13"/>
  <c r="M153" i="13"/>
  <c r="H153" i="13"/>
  <c r="C153" i="13"/>
  <c r="AA152" i="13"/>
  <c r="Z152" i="13"/>
  <c r="Y152" i="13"/>
  <c r="X152" i="13"/>
  <c r="V152" i="13"/>
  <c r="U152" i="13"/>
  <c r="T152" i="13"/>
  <c r="S152" i="13"/>
  <c r="M152" i="13"/>
  <c r="H152" i="13"/>
  <c r="W152" i="13" s="1"/>
  <c r="C152" i="13"/>
  <c r="AA151" i="13"/>
  <c r="Z151" i="13"/>
  <c r="Y151" i="13"/>
  <c r="X151" i="13"/>
  <c r="V151" i="13"/>
  <c r="U151" i="13"/>
  <c r="T151" i="13"/>
  <c r="S151" i="13"/>
  <c r="M151" i="13"/>
  <c r="R151" i="13" s="1"/>
  <c r="H151" i="13"/>
  <c r="C151" i="13"/>
  <c r="AA150" i="13"/>
  <c r="Z150" i="13"/>
  <c r="Y150" i="13"/>
  <c r="X150" i="13"/>
  <c r="V150" i="13"/>
  <c r="U150" i="13"/>
  <c r="T150" i="13"/>
  <c r="S150" i="13"/>
  <c r="R150" i="13"/>
  <c r="M150" i="13"/>
  <c r="W150" i="13" s="1"/>
  <c r="H150" i="13"/>
  <c r="C150" i="13"/>
  <c r="AA149" i="13"/>
  <c r="Z149" i="13"/>
  <c r="Y149" i="13"/>
  <c r="X149" i="13"/>
  <c r="W149" i="13"/>
  <c r="V149" i="13"/>
  <c r="U149" i="13"/>
  <c r="T149" i="13"/>
  <c r="S149" i="13"/>
  <c r="R149" i="13"/>
  <c r="M149" i="13"/>
  <c r="H149" i="13"/>
  <c r="C149" i="13"/>
  <c r="AA148" i="13"/>
  <c r="Z148" i="13"/>
  <c r="Y148" i="13"/>
  <c r="X148" i="13"/>
  <c r="V148" i="13"/>
  <c r="U148" i="13"/>
  <c r="T148" i="13"/>
  <c r="S148" i="13"/>
  <c r="M148" i="13"/>
  <c r="H148" i="13"/>
  <c r="W148" i="13" s="1"/>
  <c r="C148" i="13"/>
  <c r="AA147" i="13"/>
  <c r="Z147" i="13"/>
  <c r="Y147" i="13"/>
  <c r="X147" i="13"/>
  <c r="V147" i="13"/>
  <c r="U147" i="13"/>
  <c r="T147" i="13"/>
  <c r="S147" i="13"/>
  <c r="M147" i="13"/>
  <c r="R147" i="13" s="1"/>
  <c r="H147" i="13"/>
  <c r="C147" i="13"/>
  <c r="AA146" i="13"/>
  <c r="Z146" i="13"/>
  <c r="Y146" i="13"/>
  <c r="X146" i="13"/>
  <c r="V146" i="13"/>
  <c r="U146" i="13"/>
  <c r="T146" i="13"/>
  <c r="S146" i="13"/>
  <c r="R146" i="13"/>
  <c r="M146" i="13"/>
  <c r="W146" i="13" s="1"/>
  <c r="H146" i="13"/>
  <c r="C146" i="13"/>
  <c r="AA145" i="13"/>
  <c r="Z145" i="13"/>
  <c r="Y145" i="13"/>
  <c r="X145" i="13"/>
  <c r="W145" i="13"/>
  <c r="V145" i="13"/>
  <c r="U145" i="13"/>
  <c r="T145" i="13"/>
  <c r="S145" i="13"/>
  <c r="R145" i="13"/>
  <c r="M145" i="13"/>
  <c r="H145" i="13"/>
  <c r="C145" i="13"/>
  <c r="AA144" i="13"/>
  <c r="Z144" i="13"/>
  <c r="Y144" i="13"/>
  <c r="X144" i="13"/>
  <c r="V144" i="13"/>
  <c r="U144" i="13"/>
  <c r="T144" i="13"/>
  <c r="S144" i="13"/>
  <c r="M144" i="13"/>
  <c r="H144" i="13"/>
  <c r="W144" i="13" s="1"/>
  <c r="C144" i="13"/>
  <c r="AA143" i="13"/>
  <c r="Z143" i="13"/>
  <c r="Y143" i="13"/>
  <c r="X143" i="13"/>
  <c r="V143" i="13"/>
  <c r="U143" i="13"/>
  <c r="T143" i="13"/>
  <c r="S143" i="13"/>
  <c r="M143" i="13"/>
  <c r="R143" i="13" s="1"/>
  <c r="H143" i="13"/>
  <c r="C143" i="13"/>
  <c r="AA142" i="13"/>
  <c r="Z142" i="13"/>
  <c r="Y142" i="13"/>
  <c r="X142" i="13"/>
  <c r="V142" i="13"/>
  <c r="U142" i="13"/>
  <c r="T142" i="13"/>
  <c r="S142" i="13"/>
  <c r="R142" i="13"/>
  <c r="M142" i="13"/>
  <c r="W142" i="13" s="1"/>
  <c r="H142" i="13"/>
  <c r="C142" i="13"/>
  <c r="AA141" i="13"/>
  <c r="Z141" i="13"/>
  <c r="Y141" i="13"/>
  <c r="X141" i="13"/>
  <c r="W141" i="13"/>
  <c r="V141" i="13"/>
  <c r="U141" i="13"/>
  <c r="T141" i="13"/>
  <c r="S141" i="13"/>
  <c r="R141" i="13"/>
  <c r="M141" i="13"/>
  <c r="H141" i="13"/>
  <c r="C141" i="13"/>
  <c r="AA140" i="13"/>
  <c r="Z140" i="13"/>
  <c r="Y140" i="13"/>
  <c r="X140" i="13"/>
  <c r="V140" i="13"/>
  <c r="U140" i="13"/>
  <c r="T140" i="13"/>
  <c r="S140" i="13"/>
  <c r="M140" i="13"/>
  <c r="H140" i="13"/>
  <c r="W140" i="13" s="1"/>
  <c r="C140" i="13"/>
  <c r="AA139" i="13"/>
  <c r="Z139" i="13"/>
  <c r="Y139" i="13"/>
  <c r="X139" i="13"/>
  <c r="V139" i="13"/>
  <c r="U139" i="13"/>
  <c r="T139" i="13"/>
  <c r="S139" i="13"/>
  <c r="M139" i="13"/>
  <c r="R139" i="13" s="1"/>
  <c r="H139" i="13"/>
  <c r="C139" i="13"/>
  <c r="AA138" i="13"/>
  <c r="Z138" i="13"/>
  <c r="Y138" i="13"/>
  <c r="X138" i="13"/>
  <c r="V138" i="13"/>
  <c r="U138" i="13"/>
  <c r="T138" i="13"/>
  <c r="S138" i="13"/>
  <c r="R138" i="13"/>
  <c r="M138" i="13"/>
  <c r="W138" i="13" s="1"/>
  <c r="H138" i="13"/>
  <c r="C138" i="13"/>
  <c r="AA137" i="13"/>
  <c r="Z137" i="13"/>
  <c r="Y137" i="13"/>
  <c r="X137" i="13"/>
  <c r="W137" i="13"/>
  <c r="V137" i="13"/>
  <c r="U137" i="13"/>
  <c r="T137" i="13"/>
  <c r="S137" i="13"/>
  <c r="R137" i="13"/>
  <c r="M137" i="13"/>
  <c r="H137" i="13"/>
  <c r="C137" i="13"/>
  <c r="AA136" i="13"/>
  <c r="Z136" i="13"/>
  <c r="Y136" i="13"/>
  <c r="X136" i="13"/>
  <c r="V136" i="13"/>
  <c r="U136" i="13"/>
  <c r="T136" i="13"/>
  <c r="S136" i="13"/>
  <c r="M136" i="13"/>
  <c r="H136" i="13"/>
  <c r="W136" i="13" s="1"/>
  <c r="C136" i="13"/>
  <c r="AA135" i="13"/>
  <c r="Z135" i="13"/>
  <c r="Y135" i="13"/>
  <c r="X135" i="13"/>
  <c r="V135" i="13"/>
  <c r="U135" i="13"/>
  <c r="T135" i="13"/>
  <c r="S135" i="13"/>
  <c r="M135" i="13"/>
  <c r="R135" i="13" s="1"/>
  <c r="H135" i="13"/>
  <c r="C135" i="13"/>
  <c r="AA134" i="13"/>
  <c r="Z134" i="13"/>
  <c r="Y134" i="13"/>
  <c r="X134" i="13"/>
  <c r="V134" i="13"/>
  <c r="U134" i="13"/>
  <c r="T134" i="13"/>
  <c r="S134" i="13"/>
  <c r="R134" i="13"/>
  <c r="M134" i="13"/>
  <c r="W134" i="13" s="1"/>
  <c r="H134" i="13"/>
  <c r="C134" i="13"/>
  <c r="AA133" i="13"/>
  <c r="Z133" i="13"/>
  <c r="Y133" i="13"/>
  <c r="X133" i="13"/>
  <c r="W133" i="13"/>
  <c r="V133" i="13"/>
  <c r="U133" i="13"/>
  <c r="T133" i="13"/>
  <c r="S133" i="13"/>
  <c r="R133" i="13"/>
  <c r="M133" i="13"/>
  <c r="H133" i="13"/>
  <c r="C133" i="13"/>
  <c r="AA132" i="13"/>
  <c r="Z132" i="13"/>
  <c r="Y132" i="13"/>
  <c r="X132" i="13"/>
  <c r="V132" i="13"/>
  <c r="U132" i="13"/>
  <c r="T132" i="13"/>
  <c r="S132" i="13"/>
  <c r="M132" i="13"/>
  <c r="H132" i="13"/>
  <c r="W132" i="13" s="1"/>
  <c r="C132" i="13"/>
  <c r="AA131" i="13"/>
  <c r="Z131" i="13"/>
  <c r="Y131" i="13"/>
  <c r="X131" i="13"/>
  <c r="V131" i="13"/>
  <c r="U131" i="13"/>
  <c r="T131" i="13"/>
  <c r="S131" i="13"/>
  <c r="M131" i="13"/>
  <c r="R131" i="13" s="1"/>
  <c r="H131" i="13"/>
  <c r="C131" i="13"/>
  <c r="AA130" i="13"/>
  <c r="Z130" i="13"/>
  <c r="Y130" i="13"/>
  <c r="X130" i="13"/>
  <c r="V130" i="13"/>
  <c r="U130" i="13"/>
  <c r="T130" i="13"/>
  <c r="S130" i="13"/>
  <c r="R130" i="13"/>
  <c r="M130" i="13"/>
  <c r="W130" i="13" s="1"/>
  <c r="H130" i="13"/>
  <c r="C130" i="13"/>
  <c r="AA129" i="13"/>
  <c r="Z129" i="13"/>
  <c r="Y129" i="13"/>
  <c r="X129" i="13"/>
  <c r="W129" i="13"/>
  <c r="V129" i="13"/>
  <c r="U129" i="13"/>
  <c r="T129" i="13"/>
  <c r="S129" i="13"/>
  <c r="R129" i="13"/>
  <c r="M129" i="13"/>
  <c r="H129" i="13"/>
  <c r="C129" i="13"/>
  <c r="AA128" i="13"/>
  <c r="Z128" i="13"/>
  <c r="Y128" i="13"/>
  <c r="X128" i="13"/>
  <c r="V128" i="13"/>
  <c r="U128" i="13"/>
  <c r="T128" i="13"/>
  <c r="S128" i="13"/>
  <c r="M128" i="13"/>
  <c r="H128" i="13"/>
  <c r="W128" i="13" s="1"/>
  <c r="C128" i="13"/>
  <c r="AA127" i="13"/>
  <c r="Z127" i="13"/>
  <c r="Y127" i="13"/>
  <c r="X127" i="13"/>
  <c r="V127" i="13"/>
  <c r="U127" i="13"/>
  <c r="T127" i="13"/>
  <c r="S127" i="13"/>
  <c r="M127" i="13"/>
  <c r="R127" i="13" s="1"/>
  <c r="H127" i="13"/>
  <c r="C127" i="13"/>
  <c r="AA126" i="13"/>
  <c r="Z126" i="13"/>
  <c r="Y126" i="13"/>
  <c r="X126" i="13"/>
  <c r="V126" i="13"/>
  <c r="U126" i="13"/>
  <c r="T126" i="13"/>
  <c r="S126" i="13"/>
  <c r="R126" i="13"/>
  <c r="M126" i="13"/>
  <c r="W126" i="13" s="1"/>
  <c r="H126" i="13"/>
  <c r="C126" i="13"/>
  <c r="AA125" i="13"/>
  <c r="Z125" i="13"/>
  <c r="Y125" i="13"/>
  <c r="X125" i="13"/>
  <c r="W125" i="13"/>
  <c r="V125" i="13"/>
  <c r="U125" i="13"/>
  <c r="T125" i="13"/>
  <c r="S125" i="13"/>
  <c r="R125" i="13"/>
  <c r="M125" i="13"/>
  <c r="H125" i="13"/>
  <c r="C125" i="13"/>
  <c r="AA124" i="13"/>
  <c r="Z124" i="13"/>
  <c r="Y124" i="13"/>
  <c r="X124" i="13"/>
  <c r="V124" i="13"/>
  <c r="U124" i="13"/>
  <c r="T124" i="13"/>
  <c r="S124" i="13"/>
  <c r="M124" i="13"/>
  <c r="H124" i="13"/>
  <c r="W124" i="13" s="1"/>
  <c r="C124" i="13"/>
  <c r="AA123" i="13"/>
  <c r="Z123" i="13"/>
  <c r="Y123" i="13"/>
  <c r="X123" i="13"/>
  <c r="V123" i="13"/>
  <c r="U123" i="13"/>
  <c r="T123" i="13"/>
  <c r="S123" i="13"/>
  <c r="M123" i="13"/>
  <c r="R123" i="13" s="1"/>
  <c r="H123" i="13"/>
  <c r="C123" i="13"/>
  <c r="AA122" i="13"/>
  <c r="Z122" i="13"/>
  <c r="Y122" i="13"/>
  <c r="X122" i="13"/>
  <c r="V122" i="13"/>
  <c r="U122" i="13"/>
  <c r="T122" i="13"/>
  <c r="S122" i="13"/>
  <c r="R122" i="13"/>
  <c r="M122" i="13"/>
  <c r="W122" i="13" s="1"/>
  <c r="H122" i="13"/>
  <c r="C122" i="13"/>
  <c r="AA121" i="13"/>
  <c r="V121" i="13"/>
  <c r="S121" i="13"/>
  <c r="Q121" i="13"/>
  <c r="P121" i="13"/>
  <c r="O121" i="13"/>
  <c r="N121" i="13"/>
  <c r="L121" i="13"/>
  <c r="K121" i="13"/>
  <c r="Z121" i="13" s="1"/>
  <c r="J121" i="13"/>
  <c r="I121" i="13"/>
  <c r="G121" i="13"/>
  <c r="F121" i="13"/>
  <c r="F119" i="13" s="1"/>
  <c r="E121" i="13"/>
  <c r="D121" i="13"/>
  <c r="AA120" i="13"/>
  <c r="X120" i="13"/>
  <c r="S120" i="13"/>
  <c r="Q120" i="13"/>
  <c r="P120" i="13"/>
  <c r="O120" i="13"/>
  <c r="N120" i="13"/>
  <c r="L120" i="13"/>
  <c r="L119" i="13" s="1"/>
  <c r="AA119" i="13" s="1"/>
  <c r="K120" i="13"/>
  <c r="J120" i="13"/>
  <c r="I120" i="13"/>
  <c r="H120" i="13"/>
  <c r="G120" i="13"/>
  <c r="G119" i="13" s="1"/>
  <c r="F120" i="13"/>
  <c r="E120" i="13"/>
  <c r="D120" i="13"/>
  <c r="C120" i="13" s="1"/>
  <c r="Q119" i="13"/>
  <c r="P119" i="13"/>
  <c r="I119" i="13"/>
  <c r="E119" i="13"/>
  <c r="AA117" i="13"/>
  <c r="Z117" i="13"/>
  <c r="Y117" i="13"/>
  <c r="X117" i="13"/>
  <c r="V117" i="13"/>
  <c r="U117" i="13"/>
  <c r="T117" i="13"/>
  <c r="S117" i="13"/>
  <c r="M117" i="13"/>
  <c r="W117" i="13" s="1"/>
  <c r="H117" i="13"/>
  <c r="C117" i="13"/>
  <c r="AA116" i="13"/>
  <c r="Z116" i="13"/>
  <c r="Y116" i="13"/>
  <c r="X116" i="13"/>
  <c r="W116" i="13"/>
  <c r="V116" i="13"/>
  <c r="U116" i="13"/>
  <c r="T116" i="13"/>
  <c r="S116" i="13"/>
  <c r="R116" i="13"/>
  <c r="M116" i="13"/>
  <c r="H116" i="13"/>
  <c r="C116" i="13"/>
  <c r="AA115" i="13"/>
  <c r="Z115" i="13"/>
  <c r="Y115" i="13"/>
  <c r="X115" i="13"/>
  <c r="W115" i="13"/>
  <c r="V115" i="13"/>
  <c r="U115" i="13"/>
  <c r="T115" i="13"/>
  <c r="S115" i="13"/>
  <c r="M115" i="13"/>
  <c r="R115" i="13" s="1"/>
  <c r="H115" i="13"/>
  <c r="C115" i="13"/>
  <c r="AA114" i="13"/>
  <c r="Z114" i="13"/>
  <c r="Y114" i="13"/>
  <c r="X114" i="13"/>
  <c r="V114" i="13"/>
  <c r="U114" i="13"/>
  <c r="T114" i="13"/>
  <c r="S114" i="13"/>
  <c r="M114" i="13"/>
  <c r="R114" i="13" s="1"/>
  <c r="H114" i="13"/>
  <c r="C114" i="13"/>
  <c r="AA113" i="13"/>
  <c r="Z113" i="13"/>
  <c r="Y113" i="13"/>
  <c r="X113" i="13"/>
  <c r="V113" i="13"/>
  <c r="U113" i="13"/>
  <c r="T113" i="13"/>
  <c r="S113" i="13"/>
  <c r="M113" i="13"/>
  <c r="W113" i="13" s="1"/>
  <c r="H113" i="13"/>
  <c r="C113" i="13"/>
  <c r="AA112" i="13"/>
  <c r="Z112" i="13"/>
  <c r="Y112" i="13"/>
  <c r="X112" i="13"/>
  <c r="W112" i="13"/>
  <c r="V112" i="13"/>
  <c r="U112" i="13"/>
  <c r="T112" i="13"/>
  <c r="S112" i="13"/>
  <c r="R112" i="13"/>
  <c r="M112" i="13"/>
  <c r="H112" i="13"/>
  <c r="C112" i="13"/>
  <c r="AA111" i="13"/>
  <c r="Z111" i="13"/>
  <c r="Y111" i="13"/>
  <c r="X111" i="13"/>
  <c r="W111" i="13"/>
  <c r="V111" i="13"/>
  <c r="U111" i="13"/>
  <c r="T111" i="13"/>
  <c r="S111" i="13"/>
  <c r="M111" i="13"/>
  <c r="R111" i="13" s="1"/>
  <c r="H111" i="13"/>
  <c r="C111" i="13"/>
  <c r="AA110" i="13"/>
  <c r="Z110" i="13"/>
  <c r="Y110" i="13"/>
  <c r="X110" i="13"/>
  <c r="V110" i="13"/>
  <c r="U110" i="13"/>
  <c r="T110" i="13"/>
  <c r="S110" i="13"/>
  <c r="M110" i="13"/>
  <c r="R110" i="13" s="1"/>
  <c r="H110" i="13"/>
  <c r="C110" i="13"/>
  <c r="AA109" i="13"/>
  <c r="Z109" i="13"/>
  <c r="Y109" i="13"/>
  <c r="X109" i="13"/>
  <c r="V109" i="13"/>
  <c r="U109" i="13"/>
  <c r="T109" i="13"/>
  <c r="S109" i="13"/>
  <c r="M109" i="13"/>
  <c r="W109" i="13" s="1"/>
  <c r="H109" i="13"/>
  <c r="C109" i="13"/>
  <c r="AA108" i="13"/>
  <c r="Z108" i="13"/>
  <c r="Y108" i="13"/>
  <c r="X108" i="13"/>
  <c r="W108" i="13"/>
  <c r="V108" i="13"/>
  <c r="U108" i="13"/>
  <c r="T108" i="13"/>
  <c r="S108" i="13"/>
  <c r="R108" i="13"/>
  <c r="M108" i="13"/>
  <c r="H108" i="13"/>
  <c r="C108" i="13"/>
  <c r="AA107" i="13"/>
  <c r="Z107" i="13"/>
  <c r="Y107" i="13"/>
  <c r="X107" i="13"/>
  <c r="W107" i="13"/>
  <c r="V107" i="13"/>
  <c r="U107" i="13"/>
  <c r="T107" i="13"/>
  <c r="S107" i="13"/>
  <c r="M107" i="13"/>
  <c r="R107" i="13" s="1"/>
  <c r="H107" i="13"/>
  <c r="C107" i="13"/>
  <c r="AA106" i="13"/>
  <c r="Z106" i="13"/>
  <c r="Y106" i="13"/>
  <c r="X106" i="13"/>
  <c r="V106" i="13"/>
  <c r="U106" i="13"/>
  <c r="T106" i="13"/>
  <c r="S106" i="13"/>
  <c r="M106" i="13"/>
  <c r="R106" i="13" s="1"/>
  <c r="H106" i="13"/>
  <c r="C106" i="13"/>
  <c r="AA105" i="13"/>
  <c r="Z105" i="13"/>
  <c r="Y105" i="13"/>
  <c r="X105" i="13"/>
  <c r="V105" i="13"/>
  <c r="U105" i="13"/>
  <c r="T105" i="13"/>
  <c r="S105" i="13"/>
  <c r="M105" i="13"/>
  <c r="W105" i="13" s="1"/>
  <c r="H105" i="13"/>
  <c r="C105" i="13"/>
  <c r="AA104" i="13"/>
  <c r="Z104" i="13"/>
  <c r="Y104" i="13"/>
  <c r="X104" i="13"/>
  <c r="W104" i="13"/>
  <c r="V104" i="13"/>
  <c r="U104" i="13"/>
  <c r="T104" i="13"/>
  <c r="S104" i="13"/>
  <c r="R104" i="13"/>
  <c r="M104" i="13"/>
  <c r="H104" i="13"/>
  <c r="C104" i="13"/>
  <c r="AA103" i="13"/>
  <c r="Z103" i="13"/>
  <c r="Y103" i="13"/>
  <c r="X103" i="13"/>
  <c r="W103" i="13"/>
  <c r="V103" i="13"/>
  <c r="U103" i="13"/>
  <c r="T103" i="13"/>
  <c r="S103" i="13"/>
  <c r="M103" i="13"/>
  <c r="R103" i="13" s="1"/>
  <c r="H103" i="13"/>
  <c r="C103" i="13"/>
  <c r="AA102" i="13"/>
  <c r="Z102" i="13"/>
  <c r="Y102" i="13"/>
  <c r="X102" i="13"/>
  <c r="V102" i="13"/>
  <c r="U102" i="13"/>
  <c r="T102" i="13"/>
  <c r="S102" i="13"/>
  <c r="M102" i="13"/>
  <c r="R102" i="13" s="1"/>
  <c r="H102" i="13"/>
  <c r="C102" i="13"/>
  <c r="AA101" i="13"/>
  <c r="Z101" i="13"/>
  <c r="Y101" i="13"/>
  <c r="X101" i="13"/>
  <c r="V101" i="13"/>
  <c r="U101" i="13"/>
  <c r="T101" i="13"/>
  <c r="S101" i="13"/>
  <c r="M101" i="13"/>
  <c r="W101" i="13" s="1"/>
  <c r="H101" i="13"/>
  <c r="C101" i="13"/>
  <c r="AA100" i="13"/>
  <c r="Z100" i="13"/>
  <c r="Y100" i="13"/>
  <c r="X100" i="13"/>
  <c r="W100" i="13"/>
  <c r="V100" i="13"/>
  <c r="U100" i="13"/>
  <c r="T100" i="13"/>
  <c r="S100" i="13"/>
  <c r="R100" i="13"/>
  <c r="M100" i="13"/>
  <c r="H100" i="13"/>
  <c r="C100" i="13"/>
  <c r="AA99" i="13"/>
  <c r="Z99" i="13"/>
  <c r="Y99" i="13"/>
  <c r="X99" i="13"/>
  <c r="W99" i="13"/>
  <c r="V99" i="13"/>
  <c r="U99" i="13"/>
  <c r="T99" i="13"/>
  <c r="S99" i="13"/>
  <c r="M99" i="13"/>
  <c r="R99" i="13" s="1"/>
  <c r="H99" i="13"/>
  <c r="C99" i="13"/>
  <c r="AA98" i="13"/>
  <c r="Z98" i="13"/>
  <c r="Y98" i="13"/>
  <c r="X98" i="13"/>
  <c r="V98" i="13"/>
  <c r="U98" i="13"/>
  <c r="T98" i="13"/>
  <c r="S98" i="13"/>
  <c r="M98" i="13"/>
  <c r="R98" i="13" s="1"/>
  <c r="H98" i="13"/>
  <c r="C98" i="13"/>
  <c r="AA97" i="13"/>
  <c r="Z97" i="13"/>
  <c r="Y97" i="13"/>
  <c r="X97" i="13"/>
  <c r="V97" i="13"/>
  <c r="U97" i="13"/>
  <c r="T97" i="13"/>
  <c r="S97" i="13"/>
  <c r="M97" i="13"/>
  <c r="W97" i="13" s="1"/>
  <c r="H97" i="13"/>
  <c r="C97" i="13"/>
  <c r="AA96" i="13"/>
  <c r="Z96" i="13"/>
  <c r="Y96" i="13"/>
  <c r="X96" i="13"/>
  <c r="W96" i="13"/>
  <c r="V96" i="13"/>
  <c r="U96" i="13"/>
  <c r="T96" i="13"/>
  <c r="S96" i="13"/>
  <c r="R96" i="13"/>
  <c r="M96" i="13"/>
  <c r="H96" i="13"/>
  <c r="C96" i="13"/>
  <c r="AA95" i="13"/>
  <c r="Z95" i="13"/>
  <c r="Y95" i="13"/>
  <c r="X95" i="13"/>
  <c r="W95" i="13"/>
  <c r="V95" i="13"/>
  <c r="U95" i="13"/>
  <c r="T95" i="13"/>
  <c r="S95" i="13"/>
  <c r="M95" i="13"/>
  <c r="R95" i="13" s="1"/>
  <c r="H95" i="13"/>
  <c r="C95" i="13"/>
  <c r="AA94" i="13"/>
  <c r="Z94" i="13"/>
  <c r="Y94" i="13"/>
  <c r="X94" i="13"/>
  <c r="V94" i="13"/>
  <c r="U94" i="13"/>
  <c r="T94" i="13"/>
  <c r="S94" i="13"/>
  <c r="M94" i="13"/>
  <c r="R94" i="13" s="1"/>
  <c r="H94" i="13"/>
  <c r="C94" i="13"/>
  <c r="AA93" i="13"/>
  <c r="Z93" i="13"/>
  <c r="Y93" i="13"/>
  <c r="X93" i="13"/>
  <c r="V93" i="13"/>
  <c r="U93" i="13"/>
  <c r="T93" i="13"/>
  <c r="S93" i="13"/>
  <c r="M93" i="13"/>
  <c r="W93" i="13" s="1"/>
  <c r="H93" i="13"/>
  <c r="C93" i="13"/>
  <c r="AA92" i="13"/>
  <c r="Z92" i="13"/>
  <c r="Y92" i="13"/>
  <c r="X92" i="13"/>
  <c r="W92" i="13"/>
  <c r="V92" i="13"/>
  <c r="U92" i="13"/>
  <c r="T92" i="13"/>
  <c r="S92" i="13"/>
  <c r="R92" i="13"/>
  <c r="M92" i="13"/>
  <c r="H92" i="13"/>
  <c r="C92" i="13"/>
  <c r="AA91" i="13"/>
  <c r="Z91" i="13"/>
  <c r="Y91" i="13"/>
  <c r="X91" i="13"/>
  <c r="W91" i="13"/>
  <c r="V91" i="13"/>
  <c r="U91" i="13"/>
  <c r="T91" i="13"/>
  <c r="S91" i="13"/>
  <c r="M91" i="13"/>
  <c r="R91" i="13" s="1"/>
  <c r="H91" i="13"/>
  <c r="C91" i="13"/>
  <c r="AA90" i="13"/>
  <c r="Z90" i="13"/>
  <c r="Y90" i="13"/>
  <c r="X90" i="13"/>
  <c r="V90" i="13"/>
  <c r="U90" i="13"/>
  <c r="T90" i="13"/>
  <c r="S90" i="13"/>
  <c r="M90" i="13"/>
  <c r="R90" i="13" s="1"/>
  <c r="H90" i="13"/>
  <c r="C90" i="13"/>
  <c r="AA89" i="13"/>
  <c r="Z89" i="13"/>
  <c r="Y89" i="13"/>
  <c r="X89" i="13"/>
  <c r="V89" i="13"/>
  <c r="U89" i="13"/>
  <c r="T89" i="13"/>
  <c r="S89" i="13"/>
  <c r="M89" i="13"/>
  <c r="W89" i="13" s="1"/>
  <c r="H89" i="13"/>
  <c r="C89" i="13"/>
  <c r="AA88" i="13"/>
  <c r="Z88" i="13"/>
  <c r="V88" i="13"/>
  <c r="Q88" i="13"/>
  <c r="P88" i="13"/>
  <c r="O88" i="13"/>
  <c r="N88" i="13"/>
  <c r="L88" i="13"/>
  <c r="K88" i="13"/>
  <c r="J88" i="13"/>
  <c r="I88" i="13"/>
  <c r="G88" i="13"/>
  <c r="F88" i="13"/>
  <c r="F86" i="13" s="1"/>
  <c r="E88" i="13"/>
  <c r="D88" i="13"/>
  <c r="C88" i="13"/>
  <c r="AA87" i="13"/>
  <c r="X87" i="13"/>
  <c r="S87" i="13"/>
  <c r="Q87" i="13"/>
  <c r="P87" i="13"/>
  <c r="U87" i="13" s="1"/>
  <c r="O87" i="13"/>
  <c r="N87" i="13"/>
  <c r="L87" i="13"/>
  <c r="K87" i="13"/>
  <c r="K10" i="13" s="1"/>
  <c r="J87" i="13"/>
  <c r="I87" i="13"/>
  <c r="G87" i="13"/>
  <c r="G86" i="13" s="1"/>
  <c r="F87" i="13"/>
  <c r="E87" i="13"/>
  <c r="D87" i="13"/>
  <c r="C87" i="13"/>
  <c r="Q86" i="13"/>
  <c r="L86" i="13"/>
  <c r="AA86" i="13" s="1"/>
  <c r="I86" i="13"/>
  <c r="E86" i="13"/>
  <c r="D86" i="13"/>
  <c r="C86" i="13" s="1"/>
  <c r="AA84" i="13"/>
  <c r="Z84" i="13"/>
  <c r="Y84" i="13"/>
  <c r="X84" i="13"/>
  <c r="V84" i="13"/>
  <c r="U84" i="13"/>
  <c r="T84" i="13"/>
  <c r="S84" i="13"/>
  <c r="R84" i="13"/>
  <c r="M84" i="13"/>
  <c r="W84" i="13" s="1"/>
  <c r="H84" i="13"/>
  <c r="C84" i="13"/>
  <c r="AA83" i="13"/>
  <c r="Z83" i="13"/>
  <c r="Y83" i="13"/>
  <c r="X83" i="13"/>
  <c r="W83" i="13"/>
  <c r="V83" i="13"/>
  <c r="U83" i="13"/>
  <c r="T83" i="13"/>
  <c r="S83" i="13"/>
  <c r="R83" i="13"/>
  <c r="M83" i="13"/>
  <c r="H83" i="13"/>
  <c r="C83" i="13"/>
  <c r="AA82" i="13"/>
  <c r="Z82" i="13"/>
  <c r="Y82" i="13"/>
  <c r="X82" i="13"/>
  <c r="V82" i="13"/>
  <c r="U82" i="13"/>
  <c r="T82" i="13"/>
  <c r="S82" i="13"/>
  <c r="M82" i="13"/>
  <c r="H82" i="13"/>
  <c r="W82" i="13" s="1"/>
  <c r="C82" i="13"/>
  <c r="AA81" i="13"/>
  <c r="Z81" i="13"/>
  <c r="Y81" i="13"/>
  <c r="X81" i="13"/>
  <c r="V81" i="13"/>
  <c r="U81" i="13"/>
  <c r="T81" i="13"/>
  <c r="S81" i="13"/>
  <c r="M81" i="13"/>
  <c r="R81" i="13" s="1"/>
  <c r="H81" i="13"/>
  <c r="C81" i="13"/>
  <c r="AA80" i="13"/>
  <c r="Z80" i="13"/>
  <c r="Y80" i="13"/>
  <c r="X80" i="13"/>
  <c r="V80" i="13"/>
  <c r="U80" i="13"/>
  <c r="T80" i="13"/>
  <c r="S80" i="13"/>
  <c r="R80" i="13"/>
  <c r="M80" i="13"/>
  <c r="W80" i="13" s="1"/>
  <c r="H80" i="13"/>
  <c r="C80" i="13"/>
  <c r="AA79" i="13"/>
  <c r="Z79" i="13"/>
  <c r="Y79" i="13"/>
  <c r="X79" i="13"/>
  <c r="W79" i="13"/>
  <c r="V79" i="13"/>
  <c r="U79" i="13"/>
  <c r="T79" i="13"/>
  <c r="S79" i="13"/>
  <c r="R79" i="13"/>
  <c r="M79" i="13"/>
  <c r="H79" i="13"/>
  <c r="C79" i="13"/>
  <c r="AA78" i="13"/>
  <c r="Z78" i="13"/>
  <c r="Y78" i="13"/>
  <c r="X78" i="13"/>
  <c r="V78" i="13"/>
  <c r="U78" i="13"/>
  <c r="T78" i="13"/>
  <c r="S78" i="13"/>
  <c r="M78" i="13"/>
  <c r="H78" i="13"/>
  <c r="W78" i="13" s="1"/>
  <c r="C78" i="13"/>
  <c r="AA77" i="13"/>
  <c r="Z77" i="13"/>
  <c r="Y77" i="13"/>
  <c r="X77" i="13"/>
  <c r="V77" i="13"/>
  <c r="U77" i="13"/>
  <c r="T77" i="13"/>
  <c r="S77" i="13"/>
  <c r="M77" i="13"/>
  <c r="R77" i="13" s="1"/>
  <c r="H77" i="13"/>
  <c r="C77" i="13"/>
  <c r="Z76" i="13"/>
  <c r="U76" i="13"/>
  <c r="Q76" i="13"/>
  <c r="V76" i="13" s="1"/>
  <c r="P76" i="13"/>
  <c r="O76" i="13"/>
  <c r="T76" i="13" s="1"/>
  <c r="N76" i="13"/>
  <c r="S76" i="13" s="1"/>
  <c r="L76" i="13"/>
  <c r="K76" i="13"/>
  <c r="J76" i="13"/>
  <c r="Y76" i="13" s="1"/>
  <c r="I76" i="13"/>
  <c r="G76" i="13"/>
  <c r="F76" i="13"/>
  <c r="F11" i="13" s="1"/>
  <c r="E76" i="13"/>
  <c r="D76" i="13"/>
  <c r="AA75" i="13"/>
  <c r="Z75" i="13"/>
  <c r="V75" i="13"/>
  <c r="Q75" i="13"/>
  <c r="P75" i="13"/>
  <c r="O75" i="13"/>
  <c r="N75" i="13"/>
  <c r="S75" i="13" s="1"/>
  <c r="L75" i="13"/>
  <c r="K75" i="13"/>
  <c r="J75" i="13"/>
  <c r="I75" i="13"/>
  <c r="G75" i="13"/>
  <c r="G10" i="13" s="1"/>
  <c r="F75" i="13"/>
  <c r="E75" i="13"/>
  <c r="D75" i="13"/>
  <c r="C75" i="13"/>
  <c r="P74" i="13"/>
  <c r="O74" i="13"/>
  <c r="L74" i="13"/>
  <c r="K74" i="13"/>
  <c r="Z74" i="13" s="1"/>
  <c r="G74" i="13"/>
  <c r="D74" i="13"/>
  <c r="AA72" i="13"/>
  <c r="Z72" i="13"/>
  <c r="Y72" i="13"/>
  <c r="X72" i="13"/>
  <c r="V72" i="13"/>
  <c r="U72" i="13"/>
  <c r="T72" i="13"/>
  <c r="S72" i="13"/>
  <c r="M72" i="13"/>
  <c r="H72" i="13"/>
  <c r="W72" i="13" s="1"/>
  <c r="C72" i="13"/>
  <c r="AA71" i="13"/>
  <c r="Z71" i="13"/>
  <c r="Y71" i="13"/>
  <c r="X71" i="13"/>
  <c r="V71" i="13"/>
  <c r="U71" i="13"/>
  <c r="T71" i="13"/>
  <c r="S71" i="13"/>
  <c r="R71" i="13"/>
  <c r="M71" i="13"/>
  <c r="W71" i="13" s="1"/>
  <c r="H71" i="13"/>
  <c r="C71" i="13"/>
  <c r="AA70" i="13"/>
  <c r="Z70" i="13"/>
  <c r="Y70" i="13"/>
  <c r="X70" i="13"/>
  <c r="W70" i="13"/>
  <c r="V70" i="13"/>
  <c r="U70" i="13"/>
  <c r="T70" i="13"/>
  <c r="S70" i="13"/>
  <c r="R70" i="13"/>
  <c r="M70" i="13"/>
  <c r="H70" i="13"/>
  <c r="C70" i="13"/>
  <c r="AA69" i="13"/>
  <c r="Z69" i="13"/>
  <c r="Y69" i="13"/>
  <c r="X69" i="13"/>
  <c r="V69" i="13"/>
  <c r="U69" i="13"/>
  <c r="T69" i="13"/>
  <c r="S69" i="13"/>
  <c r="M69" i="13"/>
  <c r="R69" i="13" s="1"/>
  <c r="H69" i="13"/>
  <c r="W69" i="13" s="1"/>
  <c r="C69" i="13"/>
  <c r="AA68" i="13"/>
  <c r="Z68" i="13"/>
  <c r="Y68" i="13"/>
  <c r="X68" i="13"/>
  <c r="V68" i="13"/>
  <c r="U68" i="13"/>
  <c r="T68" i="13"/>
  <c r="S68" i="13"/>
  <c r="M68" i="13"/>
  <c r="H68" i="13"/>
  <c r="W68" i="13" s="1"/>
  <c r="C68" i="13"/>
  <c r="AA67" i="13"/>
  <c r="Z67" i="13"/>
  <c r="Y67" i="13"/>
  <c r="X67" i="13"/>
  <c r="V67" i="13"/>
  <c r="U67" i="13"/>
  <c r="T67" i="13"/>
  <c r="S67" i="13"/>
  <c r="R67" i="13"/>
  <c r="M67" i="13"/>
  <c r="W67" i="13" s="1"/>
  <c r="H67" i="13"/>
  <c r="C67" i="13"/>
  <c r="AA66" i="13"/>
  <c r="Z66" i="13"/>
  <c r="Y66" i="13"/>
  <c r="X66" i="13"/>
  <c r="W66" i="13"/>
  <c r="V66" i="13"/>
  <c r="U66" i="13"/>
  <c r="T66" i="13"/>
  <c r="S66" i="13"/>
  <c r="R66" i="13"/>
  <c r="M66" i="13"/>
  <c r="H66" i="13"/>
  <c r="C66" i="13"/>
  <c r="AA65" i="13"/>
  <c r="Z65" i="13"/>
  <c r="Y65" i="13"/>
  <c r="X65" i="13"/>
  <c r="V65" i="13"/>
  <c r="U65" i="13"/>
  <c r="T65" i="13"/>
  <c r="S65" i="13"/>
  <c r="M65" i="13"/>
  <c r="R65" i="13" s="1"/>
  <c r="H65" i="13"/>
  <c r="W65" i="13" s="1"/>
  <c r="C65" i="13"/>
  <c r="AA64" i="13"/>
  <c r="Z64" i="13"/>
  <c r="Y64" i="13"/>
  <c r="X64" i="13"/>
  <c r="V64" i="13"/>
  <c r="U64" i="13"/>
  <c r="T64" i="13"/>
  <c r="S64" i="13"/>
  <c r="M64" i="13"/>
  <c r="R64" i="13" s="1"/>
  <c r="H64" i="13"/>
  <c r="C64" i="13"/>
  <c r="AA63" i="13"/>
  <c r="Z63" i="13"/>
  <c r="Y63" i="13"/>
  <c r="X63" i="13"/>
  <c r="V63" i="13"/>
  <c r="U63" i="13"/>
  <c r="T63" i="13"/>
  <c r="S63" i="13"/>
  <c r="R63" i="13"/>
  <c r="M63" i="13"/>
  <c r="W63" i="13" s="1"/>
  <c r="H63" i="13"/>
  <c r="C63" i="13"/>
  <c r="AA62" i="13"/>
  <c r="Z62" i="13"/>
  <c r="Y62" i="13"/>
  <c r="X62" i="13"/>
  <c r="W62" i="13"/>
  <c r="V62" i="13"/>
  <c r="U62" i="13"/>
  <c r="T62" i="13"/>
  <c r="S62" i="13"/>
  <c r="R62" i="13"/>
  <c r="M62" i="13"/>
  <c r="H62" i="13"/>
  <c r="C62" i="13"/>
  <c r="AA61" i="13"/>
  <c r="Z61" i="13"/>
  <c r="Y61" i="13"/>
  <c r="X61" i="13"/>
  <c r="W61" i="13"/>
  <c r="V61" i="13"/>
  <c r="U61" i="13"/>
  <c r="T61" i="13"/>
  <c r="S61" i="13"/>
  <c r="M61" i="13"/>
  <c r="R61" i="13" s="1"/>
  <c r="H61" i="13"/>
  <c r="C61" i="13"/>
  <c r="AA60" i="13"/>
  <c r="Z60" i="13"/>
  <c r="Y60" i="13"/>
  <c r="X60" i="13"/>
  <c r="V60" i="13"/>
  <c r="U60" i="13"/>
  <c r="T60" i="13"/>
  <c r="S60" i="13"/>
  <c r="R60" i="13"/>
  <c r="M60" i="13"/>
  <c r="H60" i="13"/>
  <c r="C60" i="13"/>
  <c r="AA59" i="13"/>
  <c r="Z59" i="13"/>
  <c r="Y59" i="13"/>
  <c r="X59" i="13"/>
  <c r="W59" i="13"/>
  <c r="V59" i="13"/>
  <c r="U59" i="13"/>
  <c r="T59" i="13"/>
  <c r="S59" i="13"/>
  <c r="R59" i="13"/>
  <c r="M59" i="13"/>
  <c r="H59" i="13"/>
  <c r="C59" i="13"/>
  <c r="AA58" i="13"/>
  <c r="Z58" i="13"/>
  <c r="Y58" i="13"/>
  <c r="X58" i="13"/>
  <c r="V58" i="13"/>
  <c r="U58" i="13"/>
  <c r="T58" i="13"/>
  <c r="S58" i="13"/>
  <c r="M58" i="13"/>
  <c r="H58" i="13"/>
  <c r="W58" i="13" s="1"/>
  <c r="C58" i="13"/>
  <c r="AA57" i="13"/>
  <c r="Z57" i="13"/>
  <c r="Y57" i="13"/>
  <c r="X57" i="13"/>
  <c r="V57" i="13"/>
  <c r="U57" i="13"/>
  <c r="T57" i="13"/>
  <c r="S57" i="13"/>
  <c r="M57" i="13"/>
  <c r="R57" i="13" s="1"/>
  <c r="H57" i="13"/>
  <c r="W57" i="13" s="1"/>
  <c r="C57" i="13"/>
  <c r="AA56" i="13"/>
  <c r="Z56" i="13"/>
  <c r="Y56" i="13"/>
  <c r="X56" i="13"/>
  <c r="V56" i="13"/>
  <c r="U56" i="13"/>
  <c r="T56" i="13"/>
  <c r="S56" i="13"/>
  <c r="M56" i="13"/>
  <c r="R56" i="13" s="1"/>
  <c r="H56" i="13"/>
  <c r="C56" i="13"/>
  <c r="AA55" i="13"/>
  <c r="Z55" i="13"/>
  <c r="Y55" i="13"/>
  <c r="X55" i="13"/>
  <c r="V55" i="13"/>
  <c r="U55" i="13"/>
  <c r="T55" i="13"/>
  <c r="S55" i="13"/>
  <c r="R55" i="13"/>
  <c r="M55" i="13"/>
  <c r="W55" i="13" s="1"/>
  <c r="H55" i="13"/>
  <c r="C55" i="13"/>
  <c r="AA54" i="13"/>
  <c r="Z54" i="13"/>
  <c r="Y54" i="13"/>
  <c r="X54" i="13"/>
  <c r="W54" i="13"/>
  <c r="V54" i="13"/>
  <c r="U54" i="13"/>
  <c r="T54" i="13"/>
  <c r="S54" i="13"/>
  <c r="R54" i="13"/>
  <c r="M54" i="13"/>
  <c r="H54" i="13"/>
  <c r="C54" i="13"/>
  <c r="AA53" i="13"/>
  <c r="Z53" i="13"/>
  <c r="Y53" i="13"/>
  <c r="X53" i="13"/>
  <c r="W53" i="13"/>
  <c r="V53" i="13"/>
  <c r="U53" i="13"/>
  <c r="T53" i="13"/>
  <c r="S53" i="13"/>
  <c r="M53" i="13"/>
  <c r="R53" i="13" s="1"/>
  <c r="H53" i="13"/>
  <c r="C53" i="13"/>
  <c r="AA52" i="13"/>
  <c r="Z52" i="13"/>
  <c r="Y52" i="13"/>
  <c r="X52" i="13"/>
  <c r="V52" i="13"/>
  <c r="U52" i="13"/>
  <c r="T52" i="13"/>
  <c r="S52" i="13"/>
  <c r="R52" i="13"/>
  <c r="M52" i="13"/>
  <c r="H52" i="13"/>
  <c r="C52" i="13"/>
  <c r="AA51" i="13"/>
  <c r="Z51" i="13"/>
  <c r="Y51" i="13"/>
  <c r="X51" i="13"/>
  <c r="W51" i="13"/>
  <c r="V51" i="13"/>
  <c r="U51" i="13"/>
  <c r="T51" i="13"/>
  <c r="S51" i="13"/>
  <c r="R51" i="13"/>
  <c r="M51" i="13"/>
  <c r="H51" i="13"/>
  <c r="C51" i="13"/>
  <c r="AA50" i="13"/>
  <c r="Z50" i="13"/>
  <c r="Y50" i="13"/>
  <c r="X50" i="13"/>
  <c r="V50" i="13"/>
  <c r="U50" i="13"/>
  <c r="T50" i="13"/>
  <c r="S50" i="13"/>
  <c r="M50" i="13"/>
  <c r="H50" i="13"/>
  <c r="W50" i="13" s="1"/>
  <c r="C50" i="13"/>
  <c r="AA49" i="13"/>
  <c r="Z49" i="13"/>
  <c r="Y49" i="13"/>
  <c r="X49" i="13"/>
  <c r="V49" i="13"/>
  <c r="U49" i="13"/>
  <c r="T49" i="13"/>
  <c r="S49" i="13"/>
  <c r="M49" i="13"/>
  <c r="R49" i="13" s="1"/>
  <c r="H49" i="13"/>
  <c r="W49" i="13" s="1"/>
  <c r="C49" i="13"/>
  <c r="AA48" i="13"/>
  <c r="Z48" i="13"/>
  <c r="Y48" i="13"/>
  <c r="X48" i="13"/>
  <c r="V48" i="13"/>
  <c r="U48" i="13"/>
  <c r="T48" i="13"/>
  <c r="S48" i="13"/>
  <c r="M48" i="13"/>
  <c r="R48" i="13" s="1"/>
  <c r="H48" i="13"/>
  <c r="C48" i="13"/>
  <c r="AA47" i="13"/>
  <c r="Z47" i="13"/>
  <c r="Y47" i="13"/>
  <c r="X47" i="13"/>
  <c r="V47" i="13"/>
  <c r="U47" i="13"/>
  <c r="T47" i="13"/>
  <c r="S47" i="13"/>
  <c r="R47" i="13"/>
  <c r="M47" i="13"/>
  <c r="W47" i="13" s="1"/>
  <c r="H47" i="13"/>
  <c r="C47" i="13"/>
  <c r="AA46" i="13"/>
  <c r="Z46" i="13"/>
  <c r="Y46" i="13"/>
  <c r="X46" i="13"/>
  <c r="W46" i="13"/>
  <c r="V46" i="13"/>
  <c r="U46" i="13"/>
  <c r="T46" i="13"/>
  <c r="S46" i="13"/>
  <c r="R46" i="13"/>
  <c r="M46" i="13"/>
  <c r="H46" i="13"/>
  <c r="C46" i="13"/>
  <c r="Q45" i="13"/>
  <c r="V45" i="13" s="1"/>
  <c r="P45" i="13"/>
  <c r="U45" i="13" s="1"/>
  <c r="O45" i="13"/>
  <c r="Y45" i="13" s="1"/>
  <c r="N45" i="13"/>
  <c r="L45" i="13"/>
  <c r="AA45" i="13" s="1"/>
  <c r="K45" i="13"/>
  <c r="J45" i="13"/>
  <c r="I45" i="13"/>
  <c r="H45" i="13" s="1"/>
  <c r="G45" i="13"/>
  <c r="F45" i="13"/>
  <c r="E45" i="13"/>
  <c r="E43" i="13" s="1"/>
  <c r="D45" i="13"/>
  <c r="C45" i="13" s="1"/>
  <c r="Y44" i="13"/>
  <c r="T44" i="13"/>
  <c r="Q44" i="13"/>
  <c r="V44" i="13" s="1"/>
  <c r="P44" i="13"/>
  <c r="O44" i="13"/>
  <c r="N44" i="13"/>
  <c r="S44" i="13" s="1"/>
  <c r="L44" i="13"/>
  <c r="K44" i="13"/>
  <c r="J44" i="13"/>
  <c r="I44" i="13"/>
  <c r="H44" i="13" s="1"/>
  <c r="G44" i="13"/>
  <c r="F44" i="13"/>
  <c r="E44" i="13"/>
  <c r="D44" i="13"/>
  <c r="Q43" i="13"/>
  <c r="O43" i="13"/>
  <c r="K43" i="13"/>
  <c r="J43" i="13"/>
  <c r="Y43" i="13" s="1"/>
  <c r="G43" i="13"/>
  <c r="F43" i="13"/>
  <c r="AA41" i="13"/>
  <c r="Z41" i="13"/>
  <c r="Y41" i="13"/>
  <c r="X41" i="13"/>
  <c r="V41" i="13"/>
  <c r="U41" i="13"/>
  <c r="T41" i="13"/>
  <c r="S41" i="13"/>
  <c r="R41" i="13"/>
  <c r="M41" i="13"/>
  <c r="H41" i="13"/>
  <c r="W41" i="13" s="1"/>
  <c r="C41" i="13"/>
  <c r="AA40" i="13"/>
  <c r="Z40" i="13"/>
  <c r="Y40" i="13"/>
  <c r="X40" i="13"/>
  <c r="W40" i="13"/>
  <c r="V40" i="13"/>
  <c r="U40" i="13"/>
  <c r="T40" i="13"/>
  <c r="S40" i="13"/>
  <c r="M40" i="13"/>
  <c r="R40" i="13" s="1"/>
  <c r="H40" i="13"/>
  <c r="C40" i="13"/>
  <c r="AA39" i="13"/>
  <c r="Z39" i="13"/>
  <c r="Y39" i="13"/>
  <c r="X39" i="13"/>
  <c r="V39" i="13"/>
  <c r="U39" i="13"/>
  <c r="T39" i="13"/>
  <c r="S39" i="13"/>
  <c r="R39" i="13"/>
  <c r="M39" i="13"/>
  <c r="H39" i="13"/>
  <c r="C39" i="13"/>
  <c r="AA38" i="13"/>
  <c r="Z38" i="13"/>
  <c r="Y38" i="13"/>
  <c r="X38" i="13"/>
  <c r="W38" i="13"/>
  <c r="V38" i="13"/>
  <c r="U38" i="13"/>
  <c r="T38" i="13"/>
  <c r="S38" i="13"/>
  <c r="R38" i="13"/>
  <c r="M38" i="13"/>
  <c r="H38" i="13"/>
  <c r="C38" i="13"/>
  <c r="AA37" i="13"/>
  <c r="Z37" i="13"/>
  <c r="Y37" i="13"/>
  <c r="X37" i="13"/>
  <c r="V37" i="13"/>
  <c r="U37" i="13"/>
  <c r="T37" i="13"/>
  <c r="S37" i="13"/>
  <c r="M37" i="13"/>
  <c r="H37" i="13"/>
  <c r="W37" i="13" s="1"/>
  <c r="C37" i="13"/>
  <c r="AA36" i="13"/>
  <c r="Z36" i="13"/>
  <c r="Y36" i="13"/>
  <c r="X36" i="13"/>
  <c r="V36" i="13"/>
  <c r="U36" i="13"/>
  <c r="T36" i="13"/>
  <c r="S36" i="13"/>
  <c r="M36" i="13"/>
  <c r="H36" i="13"/>
  <c r="W36" i="13" s="1"/>
  <c r="C36" i="13"/>
  <c r="AA35" i="13"/>
  <c r="Z35" i="13"/>
  <c r="Y35" i="13"/>
  <c r="X35" i="13"/>
  <c r="V35" i="13"/>
  <c r="U35" i="13"/>
  <c r="T35" i="13"/>
  <c r="S35" i="13"/>
  <c r="M35" i="13"/>
  <c r="H35" i="13"/>
  <c r="W35" i="13" s="1"/>
  <c r="C35" i="13"/>
  <c r="AA34" i="13"/>
  <c r="Z34" i="13"/>
  <c r="Y34" i="13"/>
  <c r="X34" i="13"/>
  <c r="V34" i="13"/>
  <c r="U34" i="13"/>
  <c r="T34" i="13"/>
  <c r="S34" i="13"/>
  <c r="M34" i="13"/>
  <c r="W34" i="13" s="1"/>
  <c r="H34" i="13"/>
  <c r="C34" i="13"/>
  <c r="AA33" i="13"/>
  <c r="Z33" i="13"/>
  <c r="Y33" i="13"/>
  <c r="X33" i="13"/>
  <c r="V33" i="13"/>
  <c r="U33" i="13"/>
  <c r="T33" i="13"/>
  <c r="S33" i="13"/>
  <c r="R33" i="13"/>
  <c r="M33" i="13"/>
  <c r="H33" i="13"/>
  <c r="W33" i="13" s="1"/>
  <c r="C33" i="13"/>
  <c r="AA32" i="13"/>
  <c r="Z32" i="13"/>
  <c r="Y32" i="13"/>
  <c r="X32" i="13"/>
  <c r="W32" i="13"/>
  <c r="V32" i="13"/>
  <c r="U32" i="13"/>
  <c r="T32" i="13"/>
  <c r="S32" i="13"/>
  <c r="M32" i="13"/>
  <c r="R32" i="13" s="1"/>
  <c r="H32" i="13"/>
  <c r="C32" i="13"/>
  <c r="AA31" i="13"/>
  <c r="Z31" i="13"/>
  <c r="Y31" i="13"/>
  <c r="X31" i="13"/>
  <c r="V31" i="13"/>
  <c r="U31" i="13"/>
  <c r="T31" i="13"/>
  <c r="S31" i="13"/>
  <c r="R31" i="13"/>
  <c r="M31" i="13"/>
  <c r="H31" i="13"/>
  <c r="C31" i="13"/>
  <c r="AA30" i="13"/>
  <c r="Z30" i="13"/>
  <c r="Y30" i="13"/>
  <c r="X30" i="13"/>
  <c r="W30" i="13"/>
  <c r="V30" i="13"/>
  <c r="U30" i="13"/>
  <c r="T30" i="13"/>
  <c r="S30" i="13"/>
  <c r="R30" i="13"/>
  <c r="M30" i="13"/>
  <c r="H30" i="13"/>
  <c r="C30" i="13"/>
  <c r="AA29" i="13"/>
  <c r="Z29" i="13"/>
  <c r="Y29" i="13"/>
  <c r="X29" i="13"/>
  <c r="V29" i="13"/>
  <c r="U29" i="13"/>
  <c r="T29" i="13"/>
  <c r="S29" i="13"/>
  <c r="M29" i="13"/>
  <c r="H29" i="13"/>
  <c r="W29" i="13" s="1"/>
  <c r="C29" i="13"/>
  <c r="AA28" i="13"/>
  <c r="Z28" i="13"/>
  <c r="Y28" i="13"/>
  <c r="X28" i="13"/>
  <c r="V28" i="13"/>
  <c r="U28" i="13"/>
  <c r="T28" i="13"/>
  <c r="S28" i="13"/>
  <c r="M28" i="13"/>
  <c r="H28" i="13"/>
  <c r="W28" i="13" s="1"/>
  <c r="C28" i="13"/>
  <c r="AA27" i="13"/>
  <c r="Z27" i="13"/>
  <c r="Y27" i="13"/>
  <c r="X27" i="13"/>
  <c r="V27" i="13"/>
  <c r="U27" i="13"/>
  <c r="T27" i="13"/>
  <c r="S27" i="13"/>
  <c r="M27" i="13"/>
  <c r="R27" i="13" s="1"/>
  <c r="H27" i="13"/>
  <c r="W27" i="13" s="1"/>
  <c r="C27" i="13"/>
  <c r="AA26" i="13"/>
  <c r="Z26" i="13"/>
  <c r="Y26" i="13"/>
  <c r="X26" i="13"/>
  <c r="V26" i="13"/>
  <c r="U26" i="13"/>
  <c r="T26" i="13"/>
  <c r="S26" i="13"/>
  <c r="M26" i="13"/>
  <c r="W26" i="13" s="1"/>
  <c r="H26" i="13"/>
  <c r="C26" i="13"/>
  <c r="AA25" i="13"/>
  <c r="Z25" i="13"/>
  <c r="Y25" i="13"/>
  <c r="X25" i="13"/>
  <c r="W25" i="13"/>
  <c r="V25" i="13"/>
  <c r="U25" i="13"/>
  <c r="T25" i="13"/>
  <c r="S25" i="13"/>
  <c r="R25" i="13"/>
  <c r="M25" i="13"/>
  <c r="H25" i="13"/>
  <c r="C25" i="13"/>
  <c r="AA24" i="13"/>
  <c r="Z24" i="13"/>
  <c r="Y24" i="13"/>
  <c r="X24" i="13"/>
  <c r="W24" i="13"/>
  <c r="V24" i="13"/>
  <c r="U24" i="13"/>
  <c r="T24" i="13"/>
  <c r="S24" i="13"/>
  <c r="M24" i="13"/>
  <c r="R24" i="13" s="1"/>
  <c r="H24" i="13"/>
  <c r="C24" i="13"/>
  <c r="AA23" i="13"/>
  <c r="Z23" i="13"/>
  <c r="Y23" i="13"/>
  <c r="X23" i="13"/>
  <c r="V23" i="13"/>
  <c r="U23" i="13"/>
  <c r="T23" i="13"/>
  <c r="S23" i="13"/>
  <c r="R23" i="13"/>
  <c r="M23" i="13"/>
  <c r="H23" i="13"/>
  <c r="C23" i="13"/>
  <c r="Z22" i="13"/>
  <c r="U22" i="13"/>
  <c r="Q22" i="13"/>
  <c r="AA22" i="13" s="1"/>
  <c r="P22" i="13"/>
  <c r="O22" i="13"/>
  <c r="N22" i="13"/>
  <c r="S22" i="13" s="1"/>
  <c r="L22" i="13"/>
  <c r="K22" i="13"/>
  <c r="J22" i="13"/>
  <c r="Y22" i="13" s="1"/>
  <c r="I22" i="13"/>
  <c r="G22" i="13"/>
  <c r="G11" i="13" s="1"/>
  <c r="F22" i="13"/>
  <c r="E22" i="13"/>
  <c r="D22" i="13"/>
  <c r="C22" i="13"/>
  <c r="X21" i="13"/>
  <c r="S21" i="13"/>
  <c r="Q21" i="13"/>
  <c r="P21" i="13"/>
  <c r="O21" i="13"/>
  <c r="O20" i="13" s="1"/>
  <c r="N21" i="13"/>
  <c r="L21" i="13"/>
  <c r="AA21" i="13" s="1"/>
  <c r="K21" i="13"/>
  <c r="Z21" i="13" s="1"/>
  <c r="J21" i="13"/>
  <c r="I21" i="13"/>
  <c r="G21" i="13"/>
  <c r="F21" i="13"/>
  <c r="F20" i="13" s="1"/>
  <c r="E21" i="13"/>
  <c r="D21" i="13"/>
  <c r="P20" i="13"/>
  <c r="U20" i="13" s="1"/>
  <c r="L20" i="13"/>
  <c r="K20" i="13"/>
  <c r="Z20" i="13" s="1"/>
  <c r="E20" i="13"/>
  <c r="D20" i="13"/>
  <c r="AA18" i="13"/>
  <c r="Z18" i="13"/>
  <c r="Y18" i="13"/>
  <c r="X18" i="13"/>
  <c r="V18" i="13"/>
  <c r="U18" i="13"/>
  <c r="T18" i="13"/>
  <c r="S18" i="13"/>
  <c r="M18" i="13"/>
  <c r="R18" i="13" s="1"/>
  <c r="H18" i="13"/>
  <c r="C18" i="13"/>
  <c r="AA17" i="13"/>
  <c r="Z17" i="13"/>
  <c r="Y17" i="13"/>
  <c r="X17" i="13"/>
  <c r="V17" i="13"/>
  <c r="U17" i="13"/>
  <c r="T17" i="13"/>
  <c r="S17" i="13"/>
  <c r="R17" i="13"/>
  <c r="M17" i="13"/>
  <c r="W17" i="13" s="1"/>
  <c r="H17" i="13"/>
  <c r="C17" i="13"/>
  <c r="AA16" i="13"/>
  <c r="Z16" i="13"/>
  <c r="Y16" i="13"/>
  <c r="X16" i="13"/>
  <c r="W16" i="13"/>
  <c r="V16" i="13"/>
  <c r="U16" i="13"/>
  <c r="T16" i="13"/>
  <c r="S16" i="13"/>
  <c r="R16" i="13"/>
  <c r="M16" i="13"/>
  <c r="H16" i="13"/>
  <c r="C16" i="13"/>
  <c r="Q15" i="13"/>
  <c r="M15" i="13" s="1"/>
  <c r="P15" i="13"/>
  <c r="U15" i="13" s="1"/>
  <c r="O15" i="13"/>
  <c r="Y15" i="13" s="1"/>
  <c r="N15" i="13"/>
  <c r="L15" i="13"/>
  <c r="AA15" i="13" s="1"/>
  <c r="K15" i="13"/>
  <c r="J15" i="13"/>
  <c r="I15" i="13"/>
  <c r="I11" i="13" s="1"/>
  <c r="G15" i="13"/>
  <c r="F15" i="13"/>
  <c r="E15" i="13"/>
  <c r="E11" i="13" s="1"/>
  <c r="D15" i="13"/>
  <c r="C15" i="13" s="1"/>
  <c r="Z14" i="13"/>
  <c r="Y14" i="13"/>
  <c r="X14" i="13"/>
  <c r="T14" i="13"/>
  <c r="Q14" i="13"/>
  <c r="V14" i="13" s="1"/>
  <c r="P14" i="13"/>
  <c r="O14" i="13"/>
  <c r="N14" i="13"/>
  <c r="S14" i="13" s="1"/>
  <c r="L14" i="13"/>
  <c r="K14" i="13"/>
  <c r="J14" i="13"/>
  <c r="H14" i="13" s="1"/>
  <c r="I14" i="13"/>
  <c r="G14" i="13"/>
  <c r="F14" i="13"/>
  <c r="F10" i="13" s="1"/>
  <c r="F9" i="13" s="1"/>
  <c r="E14" i="13"/>
  <c r="D14" i="13"/>
  <c r="Q13" i="13"/>
  <c r="O13" i="13"/>
  <c r="K13" i="13"/>
  <c r="J13" i="13"/>
  <c r="Y13" i="13" s="1"/>
  <c r="G13" i="13"/>
  <c r="F13" i="13"/>
  <c r="O11" i="13"/>
  <c r="T11" i="13" s="1"/>
  <c r="J11" i="13"/>
  <c r="Y11" i="13" s="1"/>
  <c r="D11" i="13"/>
  <c r="Q10" i="13"/>
  <c r="L10" i="13"/>
  <c r="AA10" i="13" s="1"/>
  <c r="I10" i="13"/>
  <c r="E10" i="13"/>
  <c r="E9" i="13" s="1"/>
  <c r="D10" i="13"/>
  <c r="C11" i="13" l="1"/>
  <c r="W45" i="13"/>
  <c r="T74" i="13"/>
  <c r="S316" i="13"/>
  <c r="C10" i="13"/>
  <c r="U119" i="13"/>
  <c r="G9" i="13"/>
  <c r="AA161" i="13"/>
  <c r="Y21" i="13"/>
  <c r="J20" i="13"/>
  <c r="Y20" i="13" s="1"/>
  <c r="M45" i="13"/>
  <c r="R45" i="13" s="1"/>
  <c r="M88" i="13"/>
  <c r="X88" i="13"/>
  <c r="N86" i="13"/>
  <c r="U121" i="13"/>
  <c r="Y228" i="13"/>
  <c r="M287" i="13"/>
  <c r="N286" i="13"/>
  <c r="S287" i="13"/>
  <c r="X288" i="13"/>
  <c r="H288" i="13"/>
  <c r="S288" i="13"/>
  <c r="M288" i="13"/>
  <c r="R288" i="13" s="1"/>
  <c r="W289" i="13"/>
  <c r="R289" i="13"/>
  <c r="W292" i="13"/>
  <c r="R292" i="13"/>
  <c r="Y316" i="13"/>
  <c r="T316" i="13"/>
  <c r="W331" i="13"/>
  <c r="R331" i="13"/>
  <c r="M345" i="13"/>
  <c r="S345" i="13"/>
  <c r="X469" i="13"/>
  <c r="W523" i="13"/>
  <c r="R523" i="13"/>
  <c r="J10" i="13"/>
  <c r="N10" i="13"/>
  <c r="V10" i="13"/>
  <c r="K11" i="13"/>
  <c r="Z11" i="13" s="1"/>
  <c r="P11" i="13"/>
  <c r="C14" i="13"/>
  <c r="D13" i="13"/>
  <c r="AA14" i="13"/>
  <c r="L13" i="13"/>
  <c r="AA13" i="13" s="1"/>
  <c r="P13" i="13"/>
  <c r="U13" i="13" s="1"/>
  <c r="U14" i="13"/>
  <c r="S15" i="13"/>
  <c r="X15" i="13"/>
  <c r="G20" i="13"/>
  <c r="C20" i="13" s="1"/>
  <c r="Q20" i="13"/>
  <c r="C21" i="13"/>
  <c r="U21" i="13"/>
  <c r="T21" i="13"/>
  <c r="R26" i="13"/>
  <c r="R28" i="13"/>
  <c r="R34" i="13"/>
  <c r="R36" i="13"/>
  <c r="C44" i="13"/>
  <c r="D43" i="13"/>
  <c r="C43" i="13" s="1"/>
  <c r="AA44" i="13"/>
  <c r="L43" i="13"/>
  <c r="AA43" i="13" s="1"/>
  <c r="P43" i="13"/>
  <c r="U43" i="13" s="1"/>
  <c r="U44" i="13"/>
  <c r="Z44" i="13"/>
  <c r="S45" i="13"/>
  <c r="X45" i="13"/>
  <c r="R50" i="13"/>
  <c r="W52" i="13"/>
  <c r="R58" i="13"/>
  <c r="W60" i="13"/>
  <c r="R68" i="13"/>
  <c r="R72" i="13"/>
  <c r="U74" i="13"/>
  <c r="Y75" i="13"/>
  <c r="J74" i="13"/>
  <c r="Y74" i="13" s="1"/>
  <c r="H75" i="13"/>
  <c r="T75" i="13"/>
  <c r="W77" i="13"/>
  <c r="R78" i="13"/>
  <c r="W81" i="13"/>
  <c r="R82" i="13"/>
  <c r="H87" i="13"/>
  <c r="V87" i="13"/>
  <c r="Y88" i="13"/>
  <c r="H88" i="13"/>
  <c r="W88" i="13" s="1"/>
  <c r="J86" i="13"/>
  <c r="T88" i="13"/>
  <c r="S88" i="13"/>
  <c r="R89" i="13"/>
  <c r="R93" i="13"/>
  <c r="R97" i="13"/>
  <c r="R101" i="13"/>
  <c r="R105" i="13"/>
  <c r="R109" i="13"/>
  <c r="R113" i="13"/>
  <c r="R117" i="13"/>
  <c r="V119" i="13"/>
  <c r="O119" i="13"/>
  <c r="Y120" i="13"/>
  <c r="M120" i="13"/>
  <c r="R120" i="13" s="1"/>
  <c r="T120" i="13"/>
  <c r="C121" i="13"/>
  <c r="W123" i="13"/>
  <c r="R124" i="13"/>
  <c r="W127" i="13"/>
  <c r="R128" i="13"/>
  <c r="W131" i="13"/>
  <c r="R132" i="13"/>
  <c r="W135" i="13"/>
  <c r="R136" i="13"/>
  <c r="W139" i="13"/>
  <c r="R140" i="13"/>
  <c r="W143" i="13"/>
  <c r="R144" i="13"/>
  <c r="W147" i="13"/>
  <c r="R148" i="13"/>
  <c r="W151" i="13"/>
  <c r="R152" i="13"/>
  <c r="W155" i="13"/>
  <c r="R156" i="13"/>
  <c r="M162" i="13"/>
  <c r="R162" i="13" s="1"/>
  <c r="N161" i="13"/>
  <c r="X162" i="13"/>
  <c r="T163" i="13"/>
  <c r="W189" i="13"/>
  <c r="R189" i="13"/>
  <c r="P193" i="13"/>
  <c r="U193" i="13" s="1"/>
  <c r="U194" i="13"/>
  <c r="Z195" i="13"/>
  <c r="U195" i="13"/>
  <c r="W206" i="13"/>
  <c r="R206" i="13"/>
  <c r="P226" i="13"/>
  <c r="U227" i="13"/>
  <c r="U228" i="13"/>
  <c r="R243" i="13"/>
  <c r="Y258" i="13"/>
  <c r="R276" i="13"/>
  <c r="Y287" i="13"/>
  <c r="J286" i="13"/>
  <c r="Y286" i="13" s="1"/>
  <c r="T287" i="13"/>
  <c r="C318" i="13"/>
  <c r="D316" i="13"/>
  <c r="C316" i="13" s="1"/>
  <c r="AA318" i="13"/>
  <c r="W336" i="13"/>
  <c r="R336" i="13"/>
  <c r="W339" i="13"/>
  <c r="R339" i="13"/>
  <c r="AA343" i="13"/>
  <c r="E343" i="13"/>
  <c r="C343" i="13" s="1"/>
  <c r="C345" i="13"/>
  <c r="R381" i="13"/>
  <c r="W381" i="13"/>
  <c r="R389" i="13"/>
  <c r="W389" i="13"/>
  <c r="R435" i="13"/>
  <c r="W435" i="13"/>
  <c r="R443" i="13"/>
  <c r="W443" i="13"/>
  <c r="R451" i="13"/>
  <c r="W451" i="13"/>
  <c r="R459" i="13"/>
  <c r="W459" i="13"/>
  <c r="R745" i="13"/>
  <c r="W745" i="13"/>
  <c r="R761" i="13"/>
  <c r="W761" i="13"/>
  <c r="X22" i="13"/>
  <c r="H22" i="13"/>
  <c r="V22" i="13"/>
  <c r="C163" i="13"/>
  <c r="E161" i="13"/>
  <c r="C161" i="13" s="1"/>
  <c r="O193" i="13"/>
  <c r="Y195" i="13"/>
  <c r="W210" i="13"/>
  <c r="R210" i="13"/>
  <c r="X287" i="13"/>
  <c r="W297" i="13"/>
  <c r="R297" i="13"/>
  <c r="W300" i="13"/>
  <c r="R300" i="13"/>
  <c r="W305" i="13"/>
  <c r="R305" i="13"/>
  <c r="W308" i="13"/>
  <c r="R308" i="13"/>
  <c r="W313" i="13"/>
  <c r="R313" i="13"/>
  <c r="H317" i="13"/>
  <c r="W317" i="13" s="1"/>
  <c r="Y317" i="13"/>
  <c r="T317" i="13"/>
  <c r="P316" i="13"/>
  <c r="M318" i="13"/>
  <c r="R318" i="13" s="1"/>
  <c r="W320" i="13"/>
  <c r="R320" i="13"/>
  <c r="W323" i="13"/>
  <c r="R323" i="13"/>
  <c r="W328" i="13"/>
  <c r="R328" i="13"/>
  <c r="K343" i="13"/>
  <c r="H344" i="13"/>
  <c r="W344" i="13" s="1"/>
  <c r="U344" i="13"/>
  <c r="P343" i="13"/>
  <c r="U343" i="13" s="1"/>
  <c r="C393" i="13"/>
  <c r="D392" i="13"/>
  <c r="AA393" i="13"/>
  <c r="L392" i="13"/>
  <c r="AA392" i="13" s="1"/>
  <c r="M469" i="13"/>
  <c r="R469" i="13" s="1"/>
  <c r="S469" i="13"/>
  <c r="M514" i="13"/>
  <c r="X514" i="13"/>
  <c r="N512" i="13"/>
  <c r="S514" i="13"/>
  <c r="O1015" i="13"/>
  <c r="Y1016" i="13"/>
  <c r="M1016" i="13"/>
  <c r="R1016" i="13" s="1"/>
  <c r="T1016" i="13"/>
  <c r="D9" i="13"/>
  <c r="C9" i="13" s="1"/>
  <c r="L9" i="13"/>
  <c r="O10" i="13"/>
  <c r="L11" i="13"/>
  <c r="I13" i="13"/>
  <c r="N13" i="13"/>
  <c r="M14" i="13"/>
  <c r="R14" i="13" s="1"/>
  <c r="Z15" i="13"/>
  <c r="T15" i="13"/>
  <c r="H21" i="13"/>
  <c r="V21" i="13"/>
  <c r="T22" i="13"/>
  <c r="W23" i="13"/>
  <c r="R29" i="13"/>
  <c r="W31" i="13"/>
  <c r="R35" i="13"/>
  <c r="R37" i="13"/>
  <c r="W39" i="13"/>
  <c r="I43" i="13"/>
  <c r="N43" i="13"/>
  <c r="M44" i="13"/>
  <c r="R44" i="13" s="1"/>
  <c r="Z45" i="13"/>
  <c r="T45" i="13"/>
  <c r="F74" i="13"/>
  <c r="U75" i="13"/>
  <c r="X76" i="13"/>
  <c r="H76" i="13"/>
  <c r="W76" i="13" s="1"/>
  <c r="I74" i="13"/>
  <c r="M76" i="13"/>
  <c r="AA76" i="13"/>
  <c r="Q74" i="13"/>
  <c r="V74" i="13" s="1"/>
  <c r="P86" i="13"/>
  <c r="U88" i="13"/>
  <c r="D119" i="13"/>
  <c r="C119" i="13" s="1"/>
  <c r="Z120" i="13"/>
  <c r="K119" i="13"/>
  <c r="Z119" i="13" s="1"/>
  <c r="U120" i="13"/>
  <c r="M121" i="13"/>
  <c r="X121" i="13"/>
  <c r="N119" i="13"/>
  <c r="R159" i="13"/>
  <c r="U161" i="13"/>
  <c r="Y162" i="13"/>
  <c r="J161" i="13"/>
  <c r="H162" i="13"/>
  <c r="T162" i="13"/>
  <c r="S162" i="13"/>
  <c r="W164" i="13"/>
  <c r="R165" i="13"/>
  <c r="W168" i="13"/>
  <c r="R169" i="13"/>
  <c r="W172" i="13"/>
  <c r="R173" i="13"/>
  <c r="W175" i="13"/>
  <c r="W176" i="13"/>
  <c r="W179" i="13"/>
  <c r="W180" i="13"/>
  <c r="W183" i="13"/>
  <c r="W184" i="13"/>
  <c r="W188" i="13"/>
  <c r="C194" i="13"/>
  <c r="D193" i="13"/>
  <c r="C193" i="13" s="1"/>
  <c r="AA194" i="13"/>
  <c r="L193" i="13"/>
  <c r="AA193" i="13" s="1"/>
  <c r="V194" i="13"/>
  <c r="W202" i="13"/>
  <c r="R202" i="13"/>
  <c r="W205" i="13"/>
  <c r="W221" i="13"/>
  <c r="R222" i="13"/>
  <c r="C227" i="13"/>
  <c r="D226" i="13"/>
  <c r="C226" i="13" s="1"/>
  <c r="W227" i="13"/>
  <c r="AA227" i="13"/>
  <c r="L226" i="13"/>
  <c r="AA226" i="13" s="1"/>
  <c r="V227" i="13"/>
  <c r="W238" i="13"/>
  <c r="R239" i="13"/>
  <c r="W254" i="13"/>
  <c r="R255" i="13"/>
  <c r="M258" i="13"/>
  <c r="X259" i="13"/>
  <c r="H259" i="13"/>
  <c r="W259" i="13" s="1"/>
  <c r="I258" i="13"/>
  <c r="Q258" i="13"/>
  <c r="V259" i="13"/>
  <c r="W260" i="13"/>
  <c r="V260" i="13"/>
  <c r="W271" i="13"/>
  <c r="R272" i="13"/>
  <c r="Z286" i="13"/>
  <c r="U286" i="13"/>
  <c r="W293" i="13"/>
  <c r="R293" i="13"/>
  <c r="W296" i="13"/>
  <c r="R296" i="13"/>
  <c r="W301" i="13"/>
  <c r="R301" i="13"/>
  <c r="W304" i="13"/>
  <c r="R304" i="13"/>
  <c r="W309" i="13"/>
  <c r="R309" i="13"/>
  <c r="W312" i="13"/>
  <c r="R312" i="13"/>
  <c r="X316" i="13"/>
  <c r="H316" i="13"/>
  <c r="W321" i="13"/>
  <c r="R321" i="13"/>
  <c r="W329" i="13"/>
  <c r="R329" i="13"/>
  <c r="T343" i="13"/>
  <c r="U378" i="13"/>
  <c r="Z378" i="13"/>
  <c r="V392" i="13"/>
  <c r="Z468" i="13"/>
  <c r="K467" i="13"/>
  <c r="H468" i="13"/>
  <c r="W468" i="13" s="1"/>
  <c r="U468" i="13"/>
  <c r="P467" i="13"/>
  <c r="U467" i="13" s="1"/>
  <c r="V15" i="13"/>
  <c r="Q11" i="13"/>
  <c r="V11" i="13" s="1"/>
  <c r="M22" i="13"/>
  <c r="R22" i="13" s="1"/>
  <c r="M75" i="13"/>
  <c r="R75" i="13" s="1"/>
  <c r="N74" i="13"/>
  <c r="X75" i="13"/>
  <c r="Z87" i="13"/>
  <c r="K86" i="13"/>
  <c r="Z86" i="13" s="1"/>
  <c r="I9" i="13"/>
  <c r="H10" i="13"/>
  <c r="P10" i="13"/>
  <c r="Z10" i="13" s="1"/>
  <c r="H11" i="13"/>
  <c r="N11" i="13"/>
  <c r="E13" i="13"/>
  <c r="T13" i="13"/>
  <c r="H15" i="13"/>
  <c r="W15" i="13" s="1"/>
  <c r="W18" i="13"/>
  <c r="I20" i="13"/>
  <c r="M21" i="13"/>
  <c r="R21" i="13" s="1"/>
  <c r="N20" i="13"/>
  <c r="T43" i="13"/>
  <c r="X44" i="13"/>
  <c r="W48" i="13"/>
  <c r="W56" i="13"/>
  <c r="W64" i="13"/>
  <c r="C76" i="13"/>
  <c r="E74" i="13"/>
  <c r="C74" i="13" s="1"/>
  <c r="V86" i="13"/>
  <c r="O86" i="13"/>
  <c r="T86" i="13" s="1"/>
  <c r="Y87" i="13"/>
  <c r="M87" i="13"/>
  <c r="R87" i="13" s="1"/>
  <c r="T87" i="13"/>
  <c r="W90" i="13"/>
  <c r="W94" i="13"/>
  <c r="W98" i="13"/>
  <c r="W102" i="13"/>
  <c r="W106" i="13"/>
  <c r="W110" i="13"/>
  <c r="W114" i="13"/>
  <c r="V120" i="13"/>
  <c r="Y121" i="13"/>
  <c r="H121" i="13"/>
  <c r="W121" i="13" s="1"/>
  <c r="J119" i="13"/>
  <c r="T121" i="13"/>
  <c r="U162" i="13"/>
  <c r="X163" i="13"/>
  <c r="H163" i="13"/>
  <c r="I161" i="13"/>
  <c r="M163" i="13"/>
  <c r="R163" i="13" s="1"/>
  <c r="AA163" i="13"/>
  <c r="Q161" i="13"/>
  <c r="V161" i="13" s="1"/>
  <c r="W181" i="13"/>
  <c r="W185" i="13"/>
  <c r="V193" i="13"/>
  <c r="M194" i="13"/>
  <c r="R194" i="13" s="1"/>
  <c r="M195" i="13"/>
  <c r="R195" i="13" s="1"/>
  <c r="W198" i="13"/>
  <c r="R198" i="13"/>
  <c r="W201" i="13"/>
  <c r="W217" i="13"/>
  <c r="V226" i="13"/>
  <c r="M228" i="13"/>
  <c r="W234" i="13"/>
  <c r="W250" i="13"/>
  <c r="S259" i="13"/>
  <c r="W267" i="13"/>
  <c r="W283" i="13"/>
  <c r="Q286" i="13"/>
  <c r="AA288" i="13"/>
  <c r="S317" i="13"/>
  <c r="M317" i="13"/>
  <c r="U318" i="13"/>
  <c r="Z344" i="13"/>
  <c r="R385" i="13"/>
  <c r="W385" i="13"/>
  <c r="P392" i="13"/>
  <c r="U393" i="13"/>
  <c r="M393" i="13"/>
  <c r="R393" i="13" s="1"/>
  <c r="X429" i="13"/>
  <c r="Z431" i="13"/>
  <c r="H431" i="13"/>
  <c r="U431" i="13"/>
  <c r="R439" i="13"/>
  <c r="W439" i="13"/>
  <c r="R447" i="13"/>
  <c r="W447" i="13"/>
  <c r="R455" i="13"/>
  <c r="W455" i="13"/>
  <c r="R463" i="13"/>
  <c r="W463" i="13"/>
  <c r="W498" i="13"/>
  <c r="R498" i="13"/>
  <c r="J193" i="13"/>
  <c r="Y193" i="13" s="1"/>
  <c r="N193" i="13"/>
  <c r="H195" i="13"/>
  <c r="J226" i="13"/>
  <c r="Y226" i="13" s="1"/>
  <c r="N226" i="13"/>
  <c r="X226" i="13" s="1"/>
  <c r="M227" i="13"/>
  <c r="R227" i="13" s="1"/>
  <c r="Y227" i="13"/>
  <c r="H228" i="13"/>
  <c r="W228" i="13" s="1"/>
  <c r="K258" i="13"/>
  <c r="Z258" i="13" s="1"/>
  <c r="O258" i="13"/>
  <c r="T258" i="13" s="1"/>
  <c r="D286" i="13"/>
  <c r="C286" i="13" s="1"/>
  <c r="L286" i="13"/>
  <c r="AA286" i="13" s="1"/>
  <c r="V318" i="13"/>
  <c r="R322" i="13"/>
  <c r="R330" i="13"/>
  <c r="R338" i="13"/>
  <c r="V344" i="13"/>
  <c r="T345" i="13"/>
  <c r="V376" i="13"/>
  <c r="F376" i="13"/>
  <c r="C376" i="13" s="1"/>
  <c r="T377" i="13"/>
  <c r="W379" i="13"/>
  <c r="W380" i="13"/>
  <c r="W383" i="13"/>
  <c r="W384" i="13"/>
  <c r="W387" i="13"/>
  <c r="W388" i="13"/>
  <c r="S392" i="13"/>
  <c r="V393" i="13"/>
  <c r="G429" i="13"/>
  <c r="Z430" i="13"/>
  <c r="T429" i="13"/>
  <c r="W433" i="13"/>
  <c r="W434" i="13"/>
  <c r="W437" i="13"/>
  <c r="W438" i="13"/>
  <c r="W441" i="13"/>
  <c r="W442" i="13"/>
  <c r="W445" i="13"/>
  <c r="W446" i="13"/>
  <c r="W449" i="13"/>
  <c r="W450" i="13"/>
  <c r="W453" i="13"/>
  <c r="W454" i="13"/>
  <c r="W457" i="13"/>
  <c r="W458" i="13"/>
  <c r="W461" i="13"/>
  <c r="W462" i="13"/>
  <c r="W465" i="13"/>
  <c r="T469" i="13"/>
  <c r="W490" i="13"/>
  <c r="R491" i="13"/>
  <c r="R507" i="13"/>
  <c r="W510" i="13"/>
  <c r="R510" i="13"/>
  <c r="O512" i="13"/>
  <c r="T512" i="13" s="1"/>
  <c r="Y513" i="13"/>
  <c r="M513" i="13"/>
  <c r="R513" i="13" s="1"/>
  <c r="T513" i="13"/>
  <c r="Y514" i="13"/>
  <c r="H514" i="13"/>
  <c r="W514" i="13" s="1"/>
  <c r="J512" i="13"/>
  <c r="T514" i="13"/>
  <c r="R516" i="13"/>
  <c r="W519" i="13"/>
  <c r="R519" i="13"/>
  <c r="W525" i="13"/>
  <c r="R525" i="13"/>
  <c r="W529" i="13"/>
  <c r="R529" i="13"/>
  <c r="W533" i="13"/>
  <c r="R533" i="13"/>
  <c r="Y538" i="13"/>
  <c r="H538" i="13"/>
  <c r="J536" i="13"/>
  <c r="W544" i="13"/>
  <c r="R544" i="13"/>
  <c r="W547" i="13"/>
  <c r="R547" i="13"/>
  <c r="W552" i="13"/>
  <c r="R552" i="13"/>
  <c r="W555" i="13"/>
  <c r="R555" i="13"/>
  <c r="W560" i="13"/>
  <c r="R560" i="13"/>
  <c r="W563" i="13"/>
  <c r="R563" i="13"/>
  <c r="W568" i="13"/>
  <c r="R568" i="13"/>
  <c r="W571" i="13"/>
  <c r="R571" i="13"/>
  <c r="W576" i="13"/>
  <c r="R576" i="13"/>
  <c r="S610" i="13"/>
  <c r="K193" i="13"/>
  <c r="K226" i="13"/>
  <c r="Z226" i="13" s="1"/>
  <c r="D258" i="13"/>
  <c r="C258" i="13" s="1"/>
  <c r="L258" i="13"/>
  <c r="AA258" i="13" s="1"/>
  <c r="I286" i="13"/>
  <c r="H287" i="13"/>
  <c r="W287" i="13" s="1"/>
  <c r="C317" i="13"/>
  <c r="U317" i="13"/>
  <c r="M344" i="13"/>
  <c r="N343" i="13"/>
  <c r="Z377" i="13"/>
  <c r="K376" i="13"/>
  <c r="Z376" i="13" s="1"/>
  <c r="U377" i="13"/>
  <c r="X392" i="13"/>
  <c r="U394" i="13"/>
  <c r="C430" i="13"/>
  <c r="D429" i="13"/>
  <c r="AA430" i="13"/>
  <c r="L429" i="13"/>
  <c r="AA429" i="13" s="1"/>
  <c r="P429" i="13"/>
  <c r="M431" i="13"/>
  <c r="R431" i="13" s="1"/>
  <c r="M468" i="13"/>
  <c r="W506" i="13"/>
  <c r="R506" i="13"/>
  <c r="C512" i="13"/>
  <c r="Z513" i="13"/>
  <c r="K512" i="13"/>
  <c r="Z512" i="13" s="1"/>
  <c r="H513" i="13"/>
  <c r="U513" i="13"/>
  <c r="F512" i="13"/>
  <c r="C514" i="13"/>
  <c r="W515" i="13"/>
  <c r="R515" i="13"/>
  <c r="X537" i="13"/>
  <c r="H537" i="13"/>
  <c r="W537" i="13" s="1"/>
  <c r="I536" i="13"/>
  <c r="S537" i="13"/>
  <c r="V537" i="13"/>
  <c r="Q536" i="13"/>
  <c r="AA537" i="13"/>
  <c r="V696" i="13"/>
  <c r="AA696" i="13"/>
  <c r="Q316" i="13"/>
  <c r="V316" i="13" s="1"/>
  <c r="Z318" i="13"/>
  <c r="T318" i="13"/>
  <c r="R326" i="13"/>
  <c r="R334" i="13"/>
  <c r="F343" i="13"/>
  <c r="Y344" i="13"/>
  <c r="J343" i="13"/>
  <c r="S344" i="13"/>
  <c r="X344" i="13"/>
  <c r="X345" i="13"/>
  <c r="H345" i="13"/>
  <c r="W345" i="13" s="1"/>
  <c r="W346" i="13"/>
  <c r="W347" i="13"/>
  <c r="W350" i="13"/>
  <c r="W351" i="13"/>
  <c r="W354" i="13"/>
  <c r="W355" i="13"/>
  <c r="W358" i="13"/>
  <c r="W359" i="13"/>
  <c r="W362" i="13"/>
  <c r="W363" i="13"/>
  <c r="W366" i="13"/>
  <c r="W367" i="13"/>
  <c r="W370" i="13"/>
  <c r="W371" i="13"/>
  <c r="W374" i="13"/>
  <c r="H377" i="13"/>
  <c r="W377" i="13" s="1"/>
  <c r="T378" i="13"/>
  <c r="S378" i="13"/>
  <c r="G392" i="13"/>
  <c r="Z393" i="13"/>
  <c r="O392" i="13"/>
  <c r="H394" i="13"/>
  <c r="W394" i="13" s="1"/>
  <c r="W396" i="13"/>
  <c r="W397" i="13"/>
  <c r="W400" i="13"/>
  <c r="W401" i="13"/>
  <c r="W404" i="13"/>
  <c r="W405" i="13"/>
  <c r="W408" i="13"/>
  <c r="W409" i="13"/>
  <c r="W412" i="13"/>
  <c r="W413" i="13"/>
  <c r="W416" i="13"/>
  <c r="W417" i="13"/>
  <c r="W420" i="13"/>
  <c r="W421" i="13"/>
  <c r="W424" i="13"/>
  <c r="W425" i="13"/>
  <c r="S429" i="13"/>
  <c r="M430" i="13"/>
  <c r="R430" i="13" s="1"/>
  <c r="V430" i="13"/>
  <c r="V467" i="13"/>
  <c r="F467" i="13"/>
  <c r="C467" i="13" s="1"/>
  <c r="O467" i="13"/>
  <c r="T468" i="13"/>
  <c r="W470" i="13"/>
  <c r="W471" i="13"/>
  <c r="W474" i="13"/>
  <c r="W475" i="13"/>
  <c r="W478" i="13"/>
  <c r="W479" i="13"/>
  <c r="W482" i="13"/>
  <c r="R483" i="13"/>
  <c r="R499" i="13"/>
  <c r="W502" i="13"/>
  <c r="R502" i="13"/>
  <c r="W527" i="13"/>
  <c r="R527" i="13"/>
  <c r="W531" i="13"/>
  <c r="R531" i="13"/>
  <c r="S536" i="13"/>
  <c r="C581" i="13"/>
  <c r="D580" i="13"/>
  <c r="C580" i="13" s="1"/>
  <c r="W581" i="13"/>
  <c r="AA581" i="13"/>
  <c r="L580" i="13"/>
  <c r="AA580" i="13" s="1"/>
  <c r="V581" i="13"/>
  <c r="X611" i="13"/>
  <c r="H611" i="13"/>
  <c r="W611" i="13" s="1"/>
  <c r="S611" i="13"/>
  <c r="I610" i="13"/>
  <c r="R611" i="13"/>
  <c r="Q610" i="13"/>
  <c r="V610" i="13" s="1"/>
  <c r="AA611" i="13"/>
  <c r="V611" i="13"/>
  <c r="M801" i="13"/>
  <c r="R801" i="13" s="1"/>
  <c r="N800" i="13"/>
  <c r="S801" i="13"/>
  <c r="X801" i="13"/>
  <c r="R524" i="13"/>
  <c r="V580" i="13"/>
  <c r="Y582" i="13"/>
  <c r="M582" i="13"/>
  <c r="R582" i="13" s="1"/>
  <c r="O580" i="13"/>
  <c r="T582" i="13"/>
  <c r="W584" i="13"/>
  <c r="R584" i="13"/>
  <c r="W589" i="13"/>
  <c r="R589" i="13"/>
  <c r="W592" i="13"/>
  <c r="R592" i="13"/>
  <c r="W597" i="13"/>
  <c r="R597" i="13"/>
  <c r="W600" i="13"/>
  <c r="R600" i="13"/>
  <c r="W605" i="13"/>
  <c r="R605" i="13"/>
  <c r="W608" i="13"/>
  <c r="R608" i="13"/>
  <c r="R741" i="13"/>
  <c r="W741" i="13"/>
  <c r="R757" i="13"/>
  <c r="W757" i="13"/>
  <c r="J376" i="13"/>
  <c r="N376" i="13"/>
  <c r="H378" i="13"/>
  <c r="W378" i="13" s="1"/>
  <c r="K392" i="13"/>
  <c r="Z392" i="13" s="1"/>
  <c r="K429" i="13"/>
  <c r="Z429" i="13" s="1"/>
  <c r="J467" i="13"/>
  <c r="N467" i="13"/>
  <c r="H469" i="13"/>
  <c r="W526" i="13"/>
  <c r="W528" i="13"/>
  <c r="W530" i="13"/>
  <c r="W532" i="13"/>
  <c r="W534" i="13"/>
  <c r="Z537" i="13"/>
  <c r="K536" i="13"/>
  <c r="Z536" i="13" s="1"/>
  <c r="O536" i="13"/>
  <c r="T536" i="13" s="1"/>
  <c r="T537" i="13"/>
  <c r="U537" i="13"/>
  <c r="C538" i="13"/>
  <c r="W543" i="13"/>
  <c r="R543" i="13"/>
  <c r="W548" i="13"/>
  <c r="R548" i="13"/>
  <c r="W551" i="13"/>
  <c r="R551" i="13"/>
  <c r="W556" i="13"/>
  <c r="R556" i="13"/>
  <c r="W559" i="13"/>
  <c r="R559" i="13"/>
  <c r="W564" i="13"/>
  <c r="R564" i="13"/>
  <c r="W567" i="13"/>
  <c r="R567" i="13"/>
  <c r="W572" i="13"/>
  <c r="R572" i="13"/>
  <c r="W575" i="13"/>
  <c r="R575" i="13"/>
  <c r="Z582" i="13"/>
  <c r="U582" i="13"/>
  <c r="K580" i="13"/>
  <c r="C610" i="13"/>
  <c r="S641" i="13"/>
  <c r="M641" i="13"/>
  <c r="N640" i="13"/>
  <c r="X669" i="13"/>
  <c r="H669" i="13"/>
  <c r="W669" i="13" s="1"/>
  <c r="I668" i="13"/>
  <c r="Q668" i="13"/>
  <c r="AA669" i="13"/>
  <c r="V669" i="13"/>
  <c r="T694" i="13"/>
  <c r="R753" i="13"/>
  <c r="W753" i="13"/>
  <c r="R803" i="13"/>
  <c r="W809" i="13"/>
  <c r="R809" i="13"/>
  <c r="W812" i="13"/>
  <c r="R812" i="13"/>
  <c r="W817" i="13"/>
  <c r="R817" i="13"/>
  <c r="W820" i="13"/>
  <c r="R820" i="13"/>
  <c r="W825" i="13"/>
  <c r="R825" i="13"/>
  <c r="W828" i="13"/>
  <c r="R828" i="13"/>
  <c r="D536" i="13"/>
  <c r="C536" i="13" s="1"/>
  <c r="L536" i="13"/>
  <c r="AA536" i="13" s="1"/>
  <c r="C537" i="13"/>
  <c r="M538" i="13"/>
  <c r="R538" i="13" s="1"/>
  <c r="S538" i="13"/>
  <c r="Z538" i="13"/>
  <c r="W539" i="13"/>
  <c r="R540" i="13"/>
  <c r="P580" i="13"/>
  <c r="U580" i="13" s="1"/>
  <c r="Z581" i="13"/>
  <c r="U581" i="13"/>
  <c r="W585" i="13"/>
  <c r="R585" i="13"/>
  <c r="W588" i="13"/>
  <c r="R588" i="13"/>
  <c r="W593" i="13"/>
  <c r="R593" i="13"/>
  <c r="W596" i="13"/>
  <c r="R596" i="13"/>
  <c r="W601" i="13"/>
  <c r="R601" i="13"/>
  <c r="W604" i="13"/>
  <c r="R604" i="13"/>
  <c r="AA610" i="13"/>
  <c r="R612" i="13"/>
  <c r="W613" i="13"/>
  <c r="W629" i="13"/>
  <c r="T640" i="13"/>
  <c r="H641" i="13"/>
  <c r="W641" i="13" s="1"/>
  <c r="Y641" i="13"/>
  <c r="T641" i="13"/>
  <c r="X641" i="13"/>
  <c r="M668" i="13"/>
  <c r="S668" i="13"/>
  <c r="M738" i="13"/>
  <c r="N737" i="13"/>
  <c r="S738" i="13"/>
  <c r="R749" i="13"/>
  <c r="W749" i="13"/>
  <c r="R765" i="13"/>
  <c r="W765" i="13"/>
  <c r="X768" i="13"/>
  <c r="H768" i="13"/>
  <c r="W768" i="13" s="1"/>
  <c r="I767" i="13"/>
  <c r="R768" i="13"/>
  <c r="Q767" i="13"/>
  <c r="M767" i="13" s="1"/>
  <c r="V768" i="13"/>
  <c r="J580" i="13"/>
  <c r="Y580" i="13" s="1"/>
  <c r="N580" i="13"/>
  <c r="M581" i="13"/>
  <c r="R581" i="13" s="1"/>
  <c r="H582" i="13"/>
  <c r="C612" i="13"/>
  <c r="H612" i="13"/>
  <c r="W612" i="13" s="1"/>
  <c r="AA612" i="13"/>
  <c r="U612" i="13"/>
  <c r="W616" i="13"/>
  <c r="W624" i="13"/>
  <c r="W632" i="13"/>
  <c r="Q640" i="13"/>
  <c r="M642" i="13"/>
  <c r="R642" i="13" s="1"/>
  <c r="V642" i="13"/>
  <c r="W645" i="13"/>
  <c r="R646" i="13"/>
  <c r="W649" i="13"/>
  <c r="R650" i="13"/>
  <c r="W653" i="13"/>
  <c r="R654" i="13"/>
  <c r="W657" i="13"/>
  <c r="R658" i="13"/>
  <c r="W661" i="13"/>
  <c r="R662" i="13"/>
  <c r="W665" i="13"/>
  <c r="R666" i="13"/>
  <c r="T668" i="13"/>
  <c r="E668" i="13"/>
  <c r="C669" i="13"/>
  <c r="S669" i="13"/>
  <c r="C695" i="13"/>
  <c r="D694" i="13"/>
  <c r="C694" i="13" s="1"/>
  <c r="H695" i="13"/>
  <c r="W695" i="13" s="1"/>
  <c r="AA695" i="13"/>
  <c r="L694" i="13"/>
  <c r="AA694" i="13" s="1"/>
  <c r="X695" i="13"/>
  <c r="M696" i="13"/>
  <c r="R696" i="13" s="1"/>
  <c r="R699" i="13"/>
  <c r="R703" i="13"/>
  <c r="R707" i="13"/>
  <c r="R711" i="13"/>
  <c r="R715" i="13"/>
  <c r="R719" i="13"/>
  <c r="W720" i="13"/>
  <c r="R723" i="13"/>
  <c r="W724" i="13"/>
  <c r="R727" i="13"/>
  <c r="W728" i="13"/>
  <c r="R731" i="13"/>
  <c r="W732" i="13"/>
  <c r="R735" i="13"/>
  <c r="U737" i="13"/>
  <c r="E737" i="13"/>
  <c r="C737" i="13" s="1"/>
  <c r="Y738" i="13"/>
  <c r="J737" i="13"/>
  <c r="Y737" i="13" s="1"/>
  <c r="T738" i="13"/>
  <c r="AA739" i="13"/>
  <c r="W740" i="13"/>
  <c r="W743" i="13"/>
  <c r="W744" i="13"/>
  <c r="W747" i="13"/>
  <c r="S768" i="13"/>
  <c r="Y801" i="13"/>
  <c r="J800" i="13"/>
  <c r="Y800" i="13" s="1"/>
  <c r="H801" i="13"/>
  <c r="T801" i="13"/>
  <c r="W838" i="13"/>
  <c r="R838" i="13"/>
  <c r="W841" i="13"/>
  <c r="R841" i="13"/>
  <c r="W846" i="13"/>
  <c r="R846" i="13"/>
  <c r="W849" i="13"/>
  <c r="R849" i="13"/>
  <c r="W854" i="13"/>
  <c r="R854" i="13"/>
  <c r="W857" i="13"/>
  <c r="R857" i="13"/>
  <c r="W862" i="13"/>
  <c r="R862" i="13"/>
  <c r="W865" i="13"/>
  <c r="R865" i="13"/>
  <c r="O903" i="13"/>
  <c r="T903" i="13" s="1"/>
  <c r="Y904" i="13"/>
  <c r="M904" i="13"/>
  <c r="T904" i="13"/>
  <c r="Y933" i="13"/>
  <c r="M933" i="13"/>
  <c r="O931" i="13"/>
  <c r="T933" i="13"/>
  <c r="W935" i="13"/>
  <c r="R935" i="13"/>
  <c r="W940" i="13"/>
  <c r="R940" i="13"/>
  <c r="W943" i="13"/>
  <c r="R943" i="13"/>
  <c r="W952" i="13"/>
  <c r="R952" i="13"/>
  <c r="Y610" i="13"/>
  <c r="Y611" i="13"/>
  <c r="C641" i="13"/>
  <c r="D640" i="13"/>
  <c r="C640" i="13" s="1"/>
  <c r="AA641" i="13"/>
  <c r="L640" i="13"/>
  <c r="AA640" i="13" s="1"/>
  <c r="P640" i="13"/>
  <c r="U641" i="13"/>
  <c r="Z641" i="13"/>
  <c r="C670" i="13"/>
  <c r="D668" i="13"/>
  <c r="C668" i="13" s="1"/>
  <c r="AA670" i="13"/>
  <c r="L668" i="13"/>
  <c r="AA668" i="13" s="1"/>
  <c r="Z670" i="13"/>
  <c r="P668" i="13"/>
  <c r="S694" i="13"/>
  <c r="F737" i="13"/>
  <c r="C739" i="13"/>
  <c r="X739" i="13"/>
  <c r="H739" i="13"/>
  <c r="M739" i="13"/>
  <c r="R739" i="13" s="1"/>
  <c r="Y739" i="13"/>
  <c r="R752" i="13"/>
  <c r="R756" i="13"/>
  <c r="R760" i="13"/>
  <c r="R764" i="13"/>
  <c r="J767" i="13"/>
  <c r="Y767" i="13" s="1"/>
  <c r="C769" i="13"/>
  <c r="H769" i="13"/>
  <c r="W769" i="13" s="1"/>
  <c r="AA769" i="13"/>
  <c r="X769" i="13"/>
  <c r="W772" i="13"/>
  <c r="W773" i="13"/>
  <c r="Z802" i="13"/>
  <c r="U802" i="13"/>
  <c r="K800" i="13"/>
  <c r="Y832" i="13"/>
  <c r="J831" i="13"/>
  <c r="Y831" i="13" s="1"/>
  <c r="T832" i="13"/>
  <c r="H832" i="13"/>
  <c r="K610" i="13"/>
  <c r="Z610" i="13" s="1"/>
  <c r="O610" i="13"/>
  <c r="T610" i="13" s="1"/>
  <c r="U611" i="13"/>
  <c r="S612" i="13"/>
  <c r="W617" i="13"/>
  <c r="W620" i="13"/>
  <c r="W625" i="13"/>
  <c r="W628" i="13"/>
  <c r="W633" i="13"/>
  <c r="W636" i="13"/>
  <c r="X640" i="13"/>
  <c r="H640" i="13"/>
  <c r="Z642" i="13"/>
  <c r="T642" i="13"/>
  <c r="R644" i="13"/>
  <c r="R648" i="13"/>
  <c r="R652" i="13"/>
  <c r="R656" i="13"/>
  <c r="R660" i="13"/>
  <c r="R664" i="13"/>
  <c r="M670" i="13"/>
  <c r="R670" i="13" s="1"/>
  <c r="V670" i="13"/>
  <c r="R674" i="13"/>
  <c r="R678" i="13"/>
  <c r="R682" i="13"/>
  <c r="R686" i="13"/>
  <c r="R690" i="13"/>
  <c r="W691" i="13"/>
  <c r="I694" i="13"/>
  <c r="Q694" i="13"/>
  <c r="U696" i="13"/>
  <c r="V737" i="13"/>
  <c r="AA768" i="13"/>
  <c r="U767" i="13"/>
  <c r="R769" i="13"/>
  <c r="W770" i="13"/>
  <c r="W774" i="13"/>
  <c r="W778" i="13"/>
  <c r="R781" i="13"/>
  <c r="W782" i="13"/>
  <c r="R785" i="13"/>
  <c r="W786" i="13"/>
  <c r="X800" i="13"/>
  <c r="K694" i="13"/>
  <c r="I737" i="13"/>
  <c r="H738" i="13"/>
  <c r="W738" i="13" s="1"/>
  <c r="D767" i="13"/>
  <c r="C767" i="13" s="1"/>
  <c r="L767" i="13"/>
  <c r="AA767" i="13" s="1"/>
  <c r="U801" i="13"/>
  <c r="P800" i="13"/>
  <c r="U800" i="13" s="1"/>
  <c r="X802" i="13"/>
  <c r="H802" i="13"/>
  <c r="W802" i="13" s="1"/>
  <c r="M802" i="13"/>
  <c r="Y802" i="13"/>
  <c r="H872" i="13"/>
  <c r="W788" i="13"/>
  <c r="C801" i="13"/>
  <c r="D800" i="13"/>
  <c r="C800" i="13" s="1"/>
  <c r="AA801" i="13"/>
  <c r="L800" i="13"/>
  <c r="AA800" i="13" s="1"/>
  <c r="W808" i="13"/>
  <c r="R808" i="13"/>
  <c r="W813" i="13"/>
  <c r="R813" i="13"/>
  <c r="W816" i="13"/>
  <c r="R816" i="13"/>
  <c r="W821" i="13"/>
  <c r="R821" i="13"/>
  <c r="W824" i="13"/>
  <c r="R824" i="13"/>
  <c r="W829" i="13"/>
  <c r="R829" i="13"/>
  <c r="Z831" i="13"/>
  <c r="X833" i="13"/>
  <c r="H833" i="13"/>
  <c r="W833" i="13" s="1"/>
  <c r="S833" i="13"/>
  <c r="I831" i="13"/>
  <c r="AA833" i="13"/>
  <c r="Q831" i="13"/>
  <c r="V833" i="13"/>
  <c r="W834" i="13"/>
  <c r="R834" i="13"/>
  <c r="W837" i="13"/>
  <c r="R837" i="13"/>
  <c r="W842" i="13"/>
  <c r="R842" i="13"/>
  <c r="W845" i="13"/>
  <c r="R845" i="13"/>
  <c r="W850" i="13"/>
  <c r="R850" i="13"/>
  <c r="W853" i="13"/>
  <c r="R853" i="13"/>
  <c r="W858" i="13"/>
  <c r="R858" i="13"/>
  <c r="W861" i="13"/>
  <c r="R861" i="13"/>
  <c r="W866" i="13"/>
  <c r="R866" i="13"/>
  <c r="W869" i="13"/>
  <c r="R869" i="13"/>
  <c r="E871" i="13"/>
  <c r="C871" i="13" s="1"/>
  <c r="O871" i="13"/>
  <c r="T871" i="13" s="1"/>
  <c r="M872" i="13"/>
  <c r="R872" i="13" s="1"/>
  <c r="T872" i="13"/>
  <c r="C903" i="13"/>
  <c r="T831" i="13"/>
  <c r="M832" i="13"/>
  <c r="R832" i="13" s="1"/>
  <c r="N831" i="13"/>
  <c r="X832" i="13"/>
  <c r="S832" i="13"/>
  <c r="C833" i="13"/>
  <c r="E831" i="13"/>
  <c r="AA871" i="13"/>
  <c r="K871" i="13"/>
  <c r="Z871" i="13" s="1"/>
  <c r="U872" i="13"/>
  <c r="Z872" i="13"/>
  <c r="Y961" i="13"/>
  <c r="H961" i="13"/>
  <c r="J959" i="13"/>
  <c r="Y959" i="13" s="1"/>
  <c r="T961" i="13"/>
  <c r="D831" i="13"/>
  <c r="C831" i="13" s="1"/>
  <c r="L831" i="13"/>
  <c r="AA831" i="13" s="1"/>
  <c r="P831" i="13"/>
  <c r="U831" i="13" s="1"/>
  <c r="I871" i="13"/>
  <c r="M871" i="13"/>
  <c r="Q871" i="13"/>
  <c r="V871" i="13" s="1"/>
  <c r="AA872" i="13"/>
  <c r="U873" i="13"/>
  <c r="W886" i="13"/>
  <c r="R886" i="13"/>
  <c r="W889" i="13"/>
  <c r="R889" i="13"/>
  <c r="W894" i="13"/>
  <c r="R894" i="13"/>
  <c r="W897" i="13"/>
  <c r="R897" i="13"/>
  <c r="Z904" i="13"/>
  <c r="K903" i="13"/>
  <c r="Z903" i="13" s="1"/>
  <c r="U904" i="13"/>
  <c r="W907" i="13"/>
  <c r="R907" i="13"/>
  <c r="W910" i="13"/>
  <c r="R910" i="13"/>
  <c r="W915" i="13"/>
  <c r="R915" i="13"/>
  <c r="W918" i="13"/>
  <c r="R918" i="13"/>
  <c r="W923" i="13"/>
  <c r="R923" i="13"/>
  <c r="W926" i="13"/>
  <c r="R926" i="13"/>
  <c r="Z933" i="13"/>
  <c r="U933" i="13"/>
  <c r="K931" i="13"/>
  <c r="W950" i="13"/>
  <c r="R950" i="13"/>
  <c r="M959" i="13"/>
  <c r="X960" i="13"/>
  <c r="H960" i="13"/>
  <c r="W960" i="13" s="1"/>
  <c r="I959" i="13"/>
  <c r="S960" i="13"/>
  <c r="R960" i="13"/>
  <c r="Q959" i="13"/>
  <c r="V960" i="13"/>
  <c r="AA960" i="13"/>
  <c r="AA903" i="13"/>
  <c r="C905" i="13"/>
  <c r="M905" i="13"/>
  <c r="R905" i="13" s="1"/>
  <c r="X905" i="13"/>
  <c r="N903" i="13"/>
  <c r="S905" i="13"/>
  <c r="P931" i="13"/>
  <c r="U931" i="13" s="1"/>
  <c r="Z932" i="13"/>
  <c r="U932" i="13"/>
  <c r="W936" i="13"/>
  <c r="R936" i="13"/>
  <c r="W939" i="13"/>
  <c r="R939" i="13"/>
  <c r="W944" i="13"/>
  <c r="R944" i="13"/>
  <c r="R947" i="13"/>
  <c r="W947" i="13"/>
  <c r="W956" i="13"/>
  <c r="R956" i="13"/>
  <c r="C1015" i="13"/>
  <c r="Y872" i="13"/>
  <c r="X873" i="13"/>
  <c r="H873" i="13"/>
  <c r="W873" i="13" s="1"/>
  <c r="R873" i="13"/>
  <c r="W885" i="13"/>
  <c r="R885" i="13"/>
  <c r="W890" i="13"/>
  <c r="R890" i="13"/>
  <c r="W893" i="13"/>
  <c r="R893" i="13"/>
  <c r="W898" i="13"/>
  <c r="R898" i="13"/>
  <c r="W901" i="13"/>
  <c r="R901" i="13"/>
  <c r="U903" i="13"/>
  <c r="Y905" i="13"/>
  <c r="T905" i="13"/>
  <c r="H905" i="13"/>
  <c r="J903" i="13"/>
  <c r="W906" i="13"/>
  <c r="R906" i="13"/>
  <c r="W911" i="13"/>
  <c r="R911" i="13"/>
  <c r="W914" i="13"/>
  <c r="R914" i="13"/>
  <c r="W919" i="13"/>
  <c r="R919" i="13"/>
  <c r="W922" i="13"/>
  <c r="R922" i="13"/>
  <c r="W927" i="13"/>
  <c r="R927" i="13"/>
  <c r="C932" i="13"/>
  <c r="D931" i="13"/>
  <c r="C931" i="13" s="1"/>
  <c r="W932" i="13"/>
  <c r="AA932" i="13"/>
  <c r="L931" i="13"/>
  <c r="AA931" i="13" s="1"/>
  <c r="V932" i="13"/>
  <c r="W954" i="13"/>
  <c r="R954" i="13"/>
  <c r="I903" i="13"/>
  <c r="Q903" i="13"/>
  <c r="V903" i="13" s="1"/>
  <c r="H904" i="13"/>
  <c r="W904" i="13" s="1"/>
  <c r="J931" i="13"/>
  <c r="Y931" i="13" s="1"/>
  <c r="N931" i="13"/>
  <c r="M932" i="13"/>
  <c r="R932" i="13" s="1"/>
  <c r="H933" i="13"/>
  <c r="W933" i="13" s="1"/>
  <c r="V961" i="13"/>
  <c r="E979" i="13"/>
  <c r="X981" i="13"/>
  <c r="H981" i="13"/>
  <c r="W981" i="13" s="1"/>
  <c r="S981" i="13"/>
  <c r="R981" i="13"/>
  <c r="AA981" i="13"/>
  <c r="Q979" i="13"/>
  <c r="V981" i="13"/>
  <c r="W982" i="13"/>
  <c r="R982" i="13"/>
  <c r="W985" i="13"/>
  <c r="R985" i="13"/>
  <c r="W990" i="13"/>
  <c r="R990" i="13"/>
  <c r="W993" i="13"/>
  <c r="R993" i="13"/>
  <c r="W998" i="13"/>
  <c r="R998" i="13"/>
  <c r="W1001" i="13"/>
  <c r="R1001" i="13"/>
  <c r="W1006" i="13"/>
  <c r="R1006" i="13"/>
  <c r="W1009" i="13"/>
  <c r="R1009" i="13"/>
  <c r="Z1016" i="13"/>
  <c r="K1015" i="13"/>
  <c r="Z1015" i="13" s="1"/>
  <c r="U1016" i="13"/>
  <c r="Z960" i="13"/>
  <c r="K959" i="13"/>
  <c r="Z959" i="13" s="1"/>
  <c r="T960" i="13"/>
  <c r="O959" i="13"/>
  <c r="U960" i="13"/>
  <c r="C961" i="13"/>
  <c r="T979" i="13"/>
  <c r="C980" i="13"/>
  <c r="M980" i="13"/>
  <c r="R980" i="13" s="1"/>
  <c r="N979" i="13"/>
  <c r="X980" i="13"/>
  <c r="S980" i="13"/>
  <c r="AA1015" i="13"/>
  <c r="C1017" i="13"/>
  <c r="D959" i="13"/>
  <c r="C959" i="13" s="1"/>
  <c r="L959" i="13"/>
  <c r="AA959" i="13" s="1"/>
  <c r="S961" i="13"/>
  <c r="M961" i="13"/>
  <c r="R961" i="13" s="1"/>
  <c r="Z961" i="13"/>
  <c r="W962" i="13"/>
  <c r="W964" i="13"/>
  <c r="W966" i="13"/>
  <c r="W968" i="13"/>
  <c r="W970" i="13"/>
  <c r="W972" i="13"/>
  <c r="W974" i="13"/>
  <c r="R975" i="13"/>
  <c r="W976" i="13"/>
  <c r="R977" i="13"/>
  <c r="X979" i="13"/>
  <c r="Y980" i="13"/>
  <c r="J979" i="13"/>
  <c r="Y979" i="13" s="1"/>
  <c r="T980" i="13"/>
  <c r="H980" i="13"/>
  <c r="W986" i="13"/>
  <c r="R986" i="13"/>
  <c r="W989" i="13"/>
  <c r="R989" i="13"/>
  <c r="W994" i="13"/>
  <c r="R994" i="13"/>
  <c r="W997" i="13"/>
  <c r="R997" i="13"/>
  <c r="W1002" i="13"/>
  <c r="R1002" i="13"/>
  <c r="W1005" i="13"/>
  <c r="R1005" i="13"/>
  <c r="W1010" i="13"/>
  <c r="R1010" i="13"/>
  <c r="W1013" i="13"/>
  <c r="R1013" i="13"/>
  <c r="U1015" i="13"/>
  <c r="Y1017" i="13"/>
  <c r="H1017" i="13"/>
  <c r="W1017" i="13" s="1"/>
  <c r="J1015" i="13"/>
  <c r="Y1015" i="13" s="1"/>
  <c r="T1017" i="13"/>
  <c r="D979" i="13"/>
  <c r="C979" i="13" s="1"/>
  <c r="L979" i="13"/>
  <c r="AA979" i="13" s="1"/>
  <c r="P979" i="13"/>
  <c r="U979" i="13" s="1"/>
  <c r="I1015" i="13"/>
  <c r="Q1015" i="13"/>
  <c r="V1015" i="13" s="1"/>
  <c r="H1016" i="13"/>
  <c r="S1017" i="13"/>
  <c r="N1015" i="13"/>
  <c r="R1031" i="13"/>
  <c r="R1035" i="13"/>
  <c r="R1039" i="13"/>
  <c r="R1043" i="13"/>
  <c r="R1047" i="13"/>
  <c r="R1020" i="13"/>
  <c r="R1028" i="13"/>
  <c r="R1032" i="13"/>
  <c r="R1036" i="13"/>
  <c r="R1040" i="13"/>
  <c r="R1044" i="13"/>
  <c r="R1048" i="13"/>
  <c r="S1015" i="13" l="1"/>
  <c r="M1015" i="13"/>
  <c r="S931" i="13"/>
  <c r="M931" i="13"/>
  <c r="R871" i="13"/>
  <c r="S580" i="13"/>
  <c r="M580" i="13"/>
  <c r="Y467" i="13"/>
  <c r="H467" i="13"/>
  <c r="R228" i="13"/>
  <c r="X258" i="13"/>
  <c r="H258" i="13"/>
  <c r="W258" i="13" s="1"/>
  <c r="W318" i="13"/>
  <c r="U226" i="13"/>
  <c r="S10" i="13"/>
  <c r="M10" i="13"/>
  <c r="R10" i="13" s="1"/>
  <c r="N9" i="13"/>
  <c r="X9" i="13" s="1"/>
  <c r="T226" i="13"/>
  <c r="R88" i="13"/>
  <c r="Z13" i="13"/>
  <c r="W980" i="13"/>
  <c r="H979" i="13"/>
  <c r="T959" i="13"/>
  <c r="V979" i="13"/>
  <c r="U959" i="13"/>
  <c r="Y903" i="13"/>
  <c r="Z979" i="13"/>
  <c r="V959" i="13"/>
  <c r="X871" i="13"/>
  <c r="H871" i="13"/>
  <c r="W871" i="13" s="1"/>
  <c r="V931" i="13"/>
  <c r="V831" i="13"/>
  <c r="R802" i="13"/>
  <c r="X737" i="13"/>
  <c r="H737" i="13"/>
  <c r="V694" i="13"/>
  <c r="U668" i="13"/>
  <c r="Z668" i="13"/>
  <c r="W670" i="13"/>
  <c r="V800" i="13"/>
  <c r="V640" i="13"/>
  <c r="M610" i="13"/>
  <c r="X767" i="13"/>
  <c r="H767" i="13"/>
  <c r="W767" i="13" s="1"/>
  <c r="M737" i="13"/>
  <c r="R737" i="13" s="1"/>
  <c r="S737" i="13"/>
  <c r="S871" i="13"/>
  <c r="V668" i="13"/>
  <c r="T376" i="13"/>
  <c r="Y376" i="13"/>
  <c r="H376" i="13"/>
  <c r="X610" i="13"/>
  <c r="H610" i="13"/>
  <c r="W610" i="13" s="1"/>
  <c r="U512" i="13"/>
  <c r="T392" i="13"/>
  <c r="Y392" i="13"/>
  <c r="M392" i="13"/>
  <c r="R392" i="13" s="1"/>
  <c r="W642" i="13"/>
  <c r="R537" i="13"/>
  <c r="R468" i="13"/>
  <c r="R344" i="13"/>
  <c r="X286" i="13"/>
  <c r="H286" i="13"/>
  <c r="Z193" i="13"/>
  <c r="Y536" i="13"/>
  <c r="W195" i="13"/>
  <c r="H429" i="13"/>
  <c r="U392" i="13"/>
  <c r="V286" i="13"/>
  <c r="M11" i="13"/>
  <c r="R11" i="13" s="1"/>
  <c r="S11" i="13"/>
  <c r="H9" i="13"/>
  <c r="M74" i="13"/>
  <c r="S74" i="13"/>
  <c r="Z467" i="13"/>
  <c r="W162" i="13"/>
  <c r="W21" i="13"/>
  <c r="S13" i="13"/>
  <c r="M13" i="13"/>
  <c r="R378" i="13"/>
  <c r="Z343" i="13"/>
  <c r="U316" i="13"/>
  <c r="Z316" i="13"/>
  <c r="S767" i="13"/>
  <c r="R377" i="13"/>
  <c r="H226" i="13"/>
  <c r="W226" i="13" s="1"/>
  <c r="H193" i="13"/>
  <c r="W75" i="13"/>
  <c r="U11" i="13"/>
  <c r="Y10" i="13"/>
  <c r="J9" i="13"/>
  <c r="W393" i="13"/>
  <c r="M286" i="13"/>
  <c r="R286" i="13" s="1"/>
  <c r="S286" i="13"/>
  <c r="V43" i="13"/>
  <c r="W120" i="13"/>
  <c r="X11" i="13"/>
  <c r="M316" i="13"/>
  <c r="R316" i="13" s="1"/>
  <c r="R15" i="13"/>
  <c r="X1015" i="13"/>
  <c r="H1015" i="13"/>
  <c r="W1015" i="13" s="1"/>
  <c r="X903" i="13"/>
  <c r="H903" i="13"/>
  <c r="X580" i="13"/>
  <c r="X20" i="13"/>
  <c r="H20" i="13"/>
  <c r="W20" i="13" s="1"/>
  <c r="R121" i="13"/>
  <c r="X43" i="13"/>
  <c r="H43" i="13"/>
  <c r="W43" i="13" s="1"/>
  <c r="W905" i="13"/>
  <c r="M831" i="13"/>
  <c r="S831" i="13"/>
  <c r="W872" i="13"/>
  <c r="U694" i="13"/>
  <c r="Z694" i="13"/>
  <c r="X694" i="13"/>
  <c r="H694" i="13"/>
  <c r="W694" i="13" s="1"/>
  <c r="Z640" i="13"/>
  <c r="U640" i="13"/>
  <c r="T931" i="13"/>
  <c r="R904" i="13"/>
  <c r="W801" i="13"/>
  <c r="W582" i="13"/>
  <c r="R738" i="13"/>
  <c r="R669" i="13"/>
  <c r="S640" i="13"/>
  <c r="M640" i="13"/>
  <c r="R640" i="13" s="1"/>
  <c r="Z580" i="13"/>
  <c r="W469" i="13"/>
  <c r="M694" i="13"/>
  <c r="T467" i="13"/>
  <c r="Y343" i="13"/>
  <c r="H343" i="13"/>
  <c r="W343" i="13" s="1"/>
  <c r="W430" i="13"/>
  <c r="H392" i="13"/>
  <c r="W538" i="13"/>
  <c r="Y512" i="13"/>
  <c r="H512" i="13"/>
  <c r="S193" i="13"/>
  <c r="M193" i="13"/>
  <c r="R193" i="13" s="1"/>
  <c r="R317" i="13"/>
  <c r="T286" i="13"/>
  <c r="X161" i="13"/>
  <c r="H161" i="13"/>
  <c r="S20" i="13"/>
  <c r="M20" i="13"/>
  <c r="W11" i="13"/>
  <c r="V258" i="13"/>
  <c r="Y161" i="13"/>
  <c r="T161" i="13"/>
  <c r="S119" i="13"/>
  <c r="M119" i="13"/>
  <c r="R119" i="13" s="1"/>
  <c r="X119" i="13"/>
  <c r="U86" i="13"/>
  <c r="R76" i="13"/>
  <c r="X13" i="13"/>
  <c r="H13" i="13"/>
  <c r="W13" i="13" s="1"/>
  <c r="T1015" i="13"/>
  <c r="R514" i="13"/>
  <c r="U376" i="13"/>
  <c r="X193" i="13"/>
  <c r="W288" i="13"/>
  <c r="R287" i="13"/>
  <c r="S86" i="13"/>
  <c r="M86" i="13"/>
  <c r="R86" i="13" s="1"/>
  <c r="K9" i="13"/>
  <c r="T20" i="13"/>
  <c r="AA74" i="13"/>
  <c r="X10" i="13"/>
  <c r="V13" i="13"/>
  <c r="X931" i="13"/>
  <c r="X959" i="13"/>
  <c r="H959" i="13"/>
  <c r="W959" i="13" s="1"/>
  <c r="X831" i="13"/>
  <c r="H831" i="13"/>
  <c r="W831" i="13" s="1"/>
  <c r="S376" i="13"/>
  <c r="M376" i="13"/>
  <c r="R376" i="13" s="1"/>
  <c r="X376" i="13"/>
  <c r="W696" i="13"/>
  <c r="X343" i="13"/>
  <c r="S343" i="13"/>
  <c r="M343" i="13"/>
  <c r="T10" i="13"/>
  <c r="O9" i="13"/>
  <c r="T9" i="13" s="1"/>
  <c r="S512" i="13"/>
  <c r="M512" i="13"/>
  <c r="R512" i="13" s="1"/>
  <c r="X512" i="13"/>
  <c r="R394" i="13"/>
  <c r="W1016" i="13"/>
  <c r="R1017" i="13"/>
  <c r="S903" i="13"/>
  <c r="M903" i="13"/>
  <c r="R903" i="13" s="1"/>
  <c r="S979" i="13"/>
  <c r="M979" i="13"/>
  <c r="R979" i="13" s="1"/>
  <c r="H931" i="13"/>
  <c r="W931" i="13" s="1"/>
  <c r="S959" i="13"/>
  <c r="Z931" i="13"/>
  <c r="W961" i="13"/>
  <c r="Y871" i="13"/>
  <c r="R833" i="13"/>
  <c r="U871" i="13"/>
  <c r="H800" i="13"/>
  <c r="W640" i="13"/>
  <c r="W832" i="13"/>
  <c r="Z800" i="13"/>
  <c r="W739" i="13"/>
  <c r="R695" i="13"/>
  <c r="R933" i="13"/>
  <c r="T767" i="13"/>
  <c r="V767" i="13"/>
  <c r="T737" i="13"/>
  <c r="H580" i="13"/>
  <c r="W580" i="13" s="1"/>
  <c r="T800" i="13"/>
  <c r="X668" i="13"/>
  <c r="H668" i="13"/>
  <c r="W668" i="13" s="1"/>
  <c r="R641" i="13"/>
  <c r="S467" i="13"/>
  <c r="X467" i="13"/>
  <c r="M467" i="13"/>
  <c r="R467" i="13" s="1"/>
  <c r="U610" i="13"/>
  <c r="T580" i="13"/>
  <c r="U536" i="13"/>
  <c r="M800" i="13"/>
  <c r="R800" i="13" s="1"/>
  <c r="S800" i="13"/>
  <c r="M536" i="13"/>
  <c r="V536" i="13"/>
  <c r="X536" i="13"/>
  <c r="H536" i="13"/>
  <c r="W536" i="13" s="1"/>
  <c r="W513" i="13"/>
  <c r="U429" i="13"/>
  <c r="M429" i="13"/>
  <c r="R429" i="13" s="1"/>
  <c r="C429" i="13"/>
  <c r="S226" i="13"/>
  <c r="M226" i="13"/>
  <c r="W431" i="13"/>
  <c r="W163" i="13"/>
  <c r="H119" i="13"/>
  <c r="Y119" i="13"/>
  <c r="P9" i="13"/>
  <c r="U9" i="13" s="1"/>
  <c r="U10" i="13"/>
  <c r="V429" i="13"/>
  <c r="R259" i="13"/>
  <c r="S258" i="13"/>
  <c r="W194" i="13"/>
  <c r="H86" i="13"/>
  <c r="X74" i="13"/>
  <c r="H74" i="13"/>
  <c r="W74" i="13" s="1"/>
  <c r="S43" i="13"/>
  <c r="M43" i="13"/>
  <c r="AA11" i="13"/>
  <c r="C392" i="13"/>
  <c r="T193" i="13"/>
  <c r="W22" i="13"/>
  <c r="AA316" i="13"/>
  <c r="U258" i="13"/>
  <c r="M161" i="13"/>
  <c r="R161" i="13" s="1"/>
  <c r="S161" i="13"/>
  <c r="T119" i="13"/>
  <c r="Y86" i="13"/>
  <c r="W87" i="13"/>
  <c r="V20" i="13"/>
  <c r="AA20" i="13"/>
  <c r="C13" i="13"/>
  <c r="R345" i="13"/>
  <c r="Q9" i="13"/>
  <c r="V9" i="13" s="1"/>
  <c r="Z43" i="13"/>
  <c r="W44" i="13"/>
  <c r="X86" i="13"/>
  <c r="W14" i="13"/>
  <c r="R13" i="13" l="1"/>
  <c r="W316" i="13"/>
  <c r="W161" i="13"/>
  <c r="W467" i="13"/>
  <c r="R1015" i="13"/>
  <c r="R226" i="13"/>
  <c r="W800" i="13"/>
  <c r="R258" i="13"/>
  <c r="W392" i="13"/>
  <c r="W429" i="13"/>
  <c r="W286" i="13"/>
  <c r="W376" i="13"/>
  <c r="W737" i="13"/>
  <c r="R959" i="13"/>
  <c r="M9" i="13"/>
  <c r="R9" i="13" s="1"/>
  <c r="S9" i="13"/>
  <c r="R668" i="13"/>
  <c r="R43" i="13"/>
  <c r="W86" i="13"/>
  <c r="W119" i="13"/>
  <c r="R536" i="13"/>
  <c r="R343" i="13"/>
  <c r="Z9" i="13"/>
  <c r="R20" i="13"/>
  <c r="W512" i="13"/>
  <c r="R694" i="13"/>
  <c r="R831" i="13"/>
  <c r="W903" i="13"/>
  <c r="Y9" i="13"/>
  <c r="W193" i="13"/>
  <c r="AA9" i="13"/>
  <c r="R74" i="13"/>
  <c r="R610" i="13"/>
  <c r="W979" i="13"/>
  <c r="W10" i="13"/>
  <c r="R580" i="13"/>
  <c r="R931" i="13"/>
  <c r="R767" i="13"/>
  <c r="W9" i="13" l="1"/>
  <c r="E62" i="9" l="1"/>
  <c r="G62" i="9" s="1"/>
  <c r="D62" i="9"/>
  <c r="F62" i="9" s="1"/>
  <c r="G29" i="9"/>
  <c r="F29" i="9"/>
  <c r="G26" i="9"/>
  <c r="F26" i="9"/>
  <c r="G20" i="9"/>
  <c r="F20" i="9"/>
  <c r="G17" i="9"/>
  <c r="F17" i="9"/>
  <c r="G13" i="9"/>
  <c r="F13" i="9"/>
  <c r="E86" i="8" l="1"/>
  <c r="G86" i="8" s="1"/>
  <c r="D86" i="8"/>
  <c r="G76" i="8"/>
  <c r="F76" i="8"/>
  <c r="G67" i="8"/>
  <c r="F67" i="8"/>
  <c r="G61" i="8"/>
  <c r="F61" i="8"/>
  <c r="G57" i="8"/>
  <c r="F57" i="8"/>
  <c r="G52" i="8"/>
  <c r="F52" i="8"/>
  <c r="G51" i="8"/>
  <c r="F51" i="8"/>
  <c r="G40" i="8"/>
  <c r="F40" i="8"/>
  <c r="G30" i="8"/>
  <c r="F30" i="8"/>
  <c r="G22" i="8"/>
  <c r="F22" i="8"/>
  <c r="G18" i="8"/>
  <c r="F18" i="8"/>
  <c r="G9" i="8"/>
  <c r="F9" i="8"/>
  <c r="F86" i="8" l="1"/>
  <c r="F24" i="7" l="1"/>
  <c r="F76" i="4" l="1"/>
  <c r="F74" i="4"/>
  <c r="G44" i="4"/>
  <c r="D37" i="4"/>
  <c r="D32" i="4"/>
  <c r="G32" i="4" s="1"/>
  <c r="G30" i="4"/>
  <c r="E30" i="4"/>
  <c r="F30" i="4" s="1"/>
  <c r="D30" i="4"/>
  <c r="F32" i="4" l="1"/>
  <c r="G624" i="3" l="1"/>
  <c r="F624" i="3"/>
  <c r="G595" i="3"/>
  <c r="F595" i="3"/>
  <c r="G592" i="3"/>
  <c r="F592" i="3"/>
  <c r="E592" i="3"/>
  <c r="D592" i="3"/>
  <c r="G566" i="3"/>
  <c r="F566" i="3"/>
  <c r="G565" i="3"/>
  <c r="F565" i="3"/>
  <c r="G564" i="3"/>
  <c r="F564" i="3"/>
  <c r="G563" i="3"/>
  <c r="F563" i="3"/>
  <c r="G561" i="3"/>
  <c r="F561" i="3"/>
  <c r="E561" i="3"/>
  <c r="D561" i="3"/>
  <c r="G560" i="3"/>
  <c r="F560" i="3"/>
  <c r="G511" i="3"/>
  <c r="F511" i="3"/>
  <c r="G508" i="3"/>
  <c r="F508" i="3"/>
  <c r="E508" i="3"/>
  <c r="D508" i="3"/>
  <c r="G401" i="3"/>
  <c r="F401" i="3"/>
  <c r="E398" i="3"/>
  <c r="G398" i="3" s="1"/>
  <c r="D398" i="3"/>
  <c r="G363" i="3"/>
  <c r="F363" i="3"/>
  <c r="G352" i="3"/>
  <c r="F352" i="3"/>
  <c r="D352" i="3"/>
  <c r="G351" i="3"/>
  <c r="F351" i="3"/>
  <c r="G344" i="3"/>
  <c r="F344" i="3"/>
  <c r="E342" i="3"/>
  <c r="F342" i="3" s="1"/>
  <c r="D342" i="3"/>
  <c r="G341" i="3"/>
  <c r="F341" i="3"/>
  <c r="G329" i="3"/>
  <c r="F329" i="3"/>
  <c r="E323" i="3"/>
  <c r="F323" i="3" s="1"/>
  <c r="D323" i="3"/>
  <c r="G286" i="3"/>
  <c r="F286" i="3"/>
  <c r="G280" i="3"/>
  <c r="F280" i="3"/>
  <c r="E264" i="3"/>
  <c r="F264" i="3" s="1"/>
  <c r="D264" i="3"/>
  <c r="E263" i="3"/>
  <c r="D263" i="3"/>
  <c r="G259" i="3"/>
  <c r="E259" i="3"/>
  <c r="D259" i="3"/>
  <c r="F259" i="3" s="1"/>
  <c r="G257" i="3"/>
  <c r="E257" i="3"/>
  <c r="D257" i="3"/>
  <c r="F257" i="3" s="1"/>
  <c r="G256" i="3"/>
  <c r="E256" i="3"/>
  <c r="D256" i="3"/>
  <c r="F256" i="3" s="1"/>
  <c r="G234" i="3"/>
  <c r="F234" i="3"/>
  <c r="E231" i="3"/>
  <c r="F231" i="3" s="1"/>
  <c r="D231" i="3"/>
  <c r="G202" i="3"/>
  <c r="F202" i="3"/>
  <c r="G189" i="3"/>
  <c r="F189" i="3"/>
  <c r="G177" i="3"/>
  <c r="F177" i="3"/>
  <c r="G170" i="3"/>
  <c r="F170" i="3"/>
  <c r="G169" i="3"/>
  <c r="F169" i="3"/>
  <c r="G167" i="3"/>
  <c r="E167" i="3"/>
  <c r="D167" i="3"/>
  <c r="F167" i="3" s="1"/>
  <c r="G166" i="3"/>
  <c r="F166" i="3"/>
  <c r="G156" i="3"/>
  <c r="F156" i="3"/>
  <c r="G153" i="3"/>
  <c r="E153" i="3"/>
  <c r="F153" i="3" s="1"/>
  <c r="D153" i="3"/>
  <c r="G148" i="3"/>
  <c r="F148" i="3"/>
  <c r="G144" i="3"/>
  <c r="F144" i="3"/>
  <c r="G139" i="3"/>
  <c r="F139" i="3"/>
  <c r="G133" i="3"/>
  <c r="F133" i="3"/>
  <c r="G130" i="3"/>
  <c r="E130" i="3"/>
  <c r="F130" i="3" s="1"/>
  <c r="D130" i="3"/>
  <c r="G118" i="3"/>
  <c r="F118" i="3"/>
  <c r="G117" i="3"/>
  <c r="F117" i="3"/>
  <c r="G115" i="3"/>
  <c r="F115" i="3"/>
  <c r="G114" i="3"/>
  <c r="F114" i="3"/>
  <c r="G113" i="3"/>
  <c r="F113" i="3"/>
  <c r="G112" i="3"/>
  <c r="F112" i="3"/>
  <c r="G111" i="3"/>
  <c r="F111" i="3"/>
  <c r="G109" i="3"/>
  <c r="F109" i="3"/>
  <c r="G108" i="3"/>
  <c r="F108" i="3"/>
  <c r="G107" i="3"/>
  <c r="F107" i="3"/>
  <c r="G106" i="3"/>
  <c r="F106" i="3"/>
  <c r="G104" i="3"/>
  <c r="F104" i="3"/>
  <c r="G103" i="3"/>
  <c r="F103" i="3"/>
  <c r="G92" i="3"/>
  <c r="F92" i="3"/>
  <c r="G85" i="3"/>
  <c r="F85" i="3"/>
  <c r="E82" i="3"/>
  <c r="G82" i="3" s="1"/>
  <c r="D82" i="3"/>
  <c r="G77" i="3"/>
  <c r="F77" i="3"/>
  <c r="F69" i="3"/>
  <c r="F68" i="3"/>
  <c r="G67" i="3"/>
  <c r="F67" i="3"/>
  <c r="G61" i="3"/>
  <c r="E61" i="3"/>
  <c r="E636" i="3" s="1"/>
  <c r="D61" i="3"/>
  <c r="D636" i="3" s="1"/>
  <c r="G37" i="3"/>
  <c r="F37" i="3"/>
  <c r="G34" i="3"/>
  <c r="F34" i="3"/>
  <c r="G636" i="3" l="1"/>
  <c r="F636" i="3"/>
  <c r="G231" i="3"/>
  <c r="G264" i="3"/>
  <c r="G323" i="3"/>
  <c r="G342" i="3"/>
  <c r="F398" i="3"/>
  <c r="F82" i="3"/>
  <c r="F61" i="3"/>
</calcChain>
</file>

<file path=xl/sharedStrings.xml><?xml version="1.0" encoding="utf-8"?>
<sst xmlns="http://schemas.openxmlformats.org/spreadsheetml/2006/main" count="17921" uniqueCount="4347">
  <si>
    <t>VENITURI, total</t>
  </si>
  <si>
    <t>1</t>
  </si>
  <si>
    <t xml:space="preserve">  99.8</t>
  </si>
  <si>
    <t>Impozite si taxe</t>
  </si>
  <si>
    <t>11</t>
  </si>
  <si>
    <t xml:space="preserve">  99.9</t>
  </si>
  <si>
    <t>Granturi primite</t>
  </si>
  <si>
    <t>13</t>
  </si>
  <si>
    <t xml:space="preserve">  93.1</t>
  </si>
  <si>
    <t>Alte venituri</t>
  </si>
  <si>
    <t>14</t>
  </si>
  <si>
    <t xml:space="preserve"> 109.9</t>
  </si>
  <si>
    <t>Transferuri primite in cadrul bugetului public national</t>
  </si>
  <si>
    <t>19</t>
  </si>
  <si>
    <t xml:space="preserve">  39.1</t>
  </si>
  <si>
    <t>CHELTUIELI, total</t>
  </si>
  <si>
    <t>2</t>
  </si>
  <si>
    <t xml:space="preserve">  92.7</t>
  </si>
  <si>
    <t xml:space="preserve">  dintre care:</t>
  </si>
  <si>
    <t/>
  </si>
  <si>
    <t>Cheltuieli de personal</t>
  </si>
  <si>
    <t>21</t>
  </si>
  <si>
    <t xml:space="preserve">  96.9</t>
  </si>
  <si>
    <t>Transferuri acordate in cadrul bugetului public national</t>
  </si>
  <si>
    <t>29</t>
  </si>
  <si>
    <t>Investitii capitale in active in curs de executie</t>
  </si>
  <si>
    <t>319</t>
  </si>
  <si>
    <t xml:space="preserve">  70.4</t>
  </si>
  <si>
    <t>SOLD BUGETAR</t>
  </si>
  <si>
    <t xml:space="preserve">  63.9</t>
  </si>
  <si>
    <t>SURSE DE FINANTARE, total</t>
  </si>
  <si>
    <t>4</t>
  </si>
  <si>
    <t>ACTIVE FINANCIARE</t>
  </si>
  <si>
    <t xml:space="preserve">  79.3</t>
  </si>
  <si>
    <t>Creante interne</t>
  </si>
  <si>
    <t>41</t>
  </si>
  <si>
    <t xml:space="preserve"> 123.2</t>
  </si>
  <si>
    <t>Diferenta de curs valutar</t>
  </si>
  <si>
    <t>42</t>
  </si>
  <si>
    <t>Imprumuturi recreditate interne intre bugete</t>
  </si>
  <si>
    <t>46</t>
  </si>
  <si>
    <t xml:space="preserve">  94.5</t>
  </si>
  <si>
    <t>Imprumuturi recreditate interne institutiilor nefinanciare si financiare</t>
  </si>
  <si>
    <t>47</t>
  </si>
  <si>
    <t xml:space="preserve">  49.6</t>
  </si>
  <si>
    <t>DATORII</t>
  </si>
  <si>
    <t>5</t>
  </si>
  <si>
    <t xml:space="preserve">  65.8</t>
  </si>
  <si>
    <t>Datorii interne</t>
  </si>
  <si>
    <t>51</t>
  </si>
  <si>
    <t xml:space="preserve"> 108.4</t>
  </si>
  <si>
    <t>Imprumuturi externe</t>
  </si>
  <si>
    <t>59</t>
  </si>
  <si>
    <t xml:space="preserve">  66.5</t>
  </si>
  <si>
    <t>MODIFICAREA SOLDULUI DE MIJLOACE BANESTI</t>
  </si>
  <si>
    <t>9</t>
  </si>
  <si>
    <t xml:space="preserve">  83.9</t>
  </si>
  <si>
    <t>Sold de mijloace banesti la inceputul perioadei</t>
  </si>
  <si>
    <t>91</t>
  </si>
  <si>
    <t xml:space="preserve"> 100.0</t>
  </si>
  <si>
    <t>Corectarea soldului de mijloace banesti</t>
  </si>
  <si>
    <t>92</t>
  </si>
  <si>
    <t xml:space="preserve">  91.8</t>
  </si>
  <si>
    <t>Sold de mijloace banesti la sfirsitul perioadei</t>
  </si>
  <si>
    <t>93</t>
  </si>
  <si>
    <t xml:space="preserve"> 170.0</t>
  </si>
  <si>
    <t xml:space="preserve">Formularul nr.1_x000D_
</t>
  </si>
  <si>
    <t>aprobat prin ordinul ministerului finantelor_x000D_
nr. 18 din 27 ianuarie 2020</t>
  </si>
  <si>
    <t>(mii lei)</t>
  </si>
  <si>
    <t>Denumirea</t>
  </si>
  <si>
    <t>Cod ECO</t>
  </si>
  <si>
    <t>Aprobat</t>
  </si>
  <si>
    <t>Precizat</t>
  </si>
  <si>
    <t xml:space="preserve">Executat </t>
  </si>
  <si>
    <t>Executat fata de precizat</t>
  </si>
  <si>
    <t>devieri (+/-)</t>
  </si>
  <si>
    <t>in %</t>
  </si>
  <si>
    <t>2+3</t>
  </si>
  <si>
    <t>1-(2+3)</t>
  </si>
  <si>
    <t>4+5+9</t>
  </si>
  <si>
    <t>Natalia Sсlearuc</t>
  </si>
  <si>
    <t>Maxim Ciobanu</t>
  </si>
  <si>
    <t>Nadejda Slova</t>
  </si>
  <si>
    <t xml:space="preserve">     Ministrul  Finanțelor</t>
  </si>
  <si>
    <t>Veronica Sirețeanu</t>
  </si>
  <si>
    <t xml:space="preserve">     Secretar general al ministerului</t>
  </si>
  <si>
    <t>Dina Roșca</t>
  </si>
  <si>
    <t xml:space="preserve">     Șef Direcție politici și sinteză bugetară</t>
  </si>
  <si>
    <t xml:space="preserve">     Șef Direcție Trezoreria de Stat</t>
  </si>
  <si>
    <t>Raport _x000D_
privind executarea indicatorilor generali și _x000D_
surselor de finanțare ale bugetului de stat pe anul 2022_x000D_
(conform anexei nr.1 la Legea bugetului de stat pe anul 2022)</t>
  </si>
  <si>
    <t xml:space="preserve">     Șef Sectie raportare</t>
  </si>
  <si>
    <t xml:space="preserve">Formularul nr.2_x000D_
</t>
  </si>
  <si>
    <t>Raport _x000D_
privind executarea veniturilor bugetului de stat și surselor de finanțare _x000D_
a soldului bugetar pe anul 2022_x000D_
(conform anexei nr.2 la Legea bugetului de stat pe anul 2022)</t>
  </si>
  <si>
    <t>VENITURI</t>
  </si>
  <si>
    <t>Impozite pe venit</t>
  </si>
  <si>
    <t>111</t>
  </si>
  <si>
    <t xml:space="preserve"> 105.2</t>
  </si>
  <si>
    <t>Impozit pe venitul persoanelor fizice</t>
  </si>
  <si>
    <t>1111</t>
  </si>
  <si>
    <t xml:space="preserve">  99.7</t>
  </si>
  <si>
    <t>Impozit pe venitul persoanelor juridice</t>
  </si>
  <si>
    <t>1112</t>
  </si>
  <si>
    <t xml:space="preserve"> 106.6</t>
  </si>
  <si>
    <t>Impozite pe proprietate</t>
  </si>
  <si>
    <t>113</t>
  </si>
  <si>
    <t xml:space="preserve">  96.7</t>
  </si>
  <si>
    <t>Impozite pe proprietate cu caracter ocazional</t>
  </si>
  <si>
    <t>1133</t>
  </si>
  <si>
    <t xml:space="preserve">   0.2</t>
  </si>
  <si>
    <t>Alte impozite pe proprietate</t>
  </si>
  <si>
    <t>1136</t>
  </si>
  <si>
    <t xml:space="preserve"> 107.6</t>
  </si>
  <si>
    <t>Impozite si taxe pe marfuri si servicii</t>
  </si>
  <si>
    <t>114</t>
  </si>
  <si>
    <t xml:space="preserve">  97.9</t>
  </si>
  <si>
    <t>Taxa pe valoarea adaugata</t>
  </si>
  <si>
    <t>1141</t>
  </si>
  <si>
    <t xml:space="preserve">  97.7</t>
  </si>
  <si>
    <t>Accize</t>
  </si>
  <si>
    <t>1142</t>
  </si>
  <si>
    <t xml:space="preserve">  97.8</t>
  </si>
  <si>
    <t>Taxe pentru servicii specifice</t>
  </si>
  <si>
    <t>1144</t>
  </si>
  <si>
    <t xml:space="preserve"> 114.7</t>
  </si>
  <si>
    <t>Taxe si plati pentru utilizarea marfurilor si pentru practicarea unor genuri de activitate</t>
  </si>
  <si>
    <t>1145</t>
  </si>
  <si>
    <t xml:space="preserve"> 104.3</t>
  </si>
  <si>
    <t>Alte taxe pentru marfuri si servicii</t>
  </si>
  <si>
    <t>1146</t>
  </si>
  <si>
    <t>Taxa asupra comertului exterior si operatiunilor externe</t>
  </si>
  <si>
    <t>115</t>
  </si>
  <si>
    <t xml:space="preserve"> 110.8</t>
  </si>
  <si>
    <t>Taxe vamale si alte taxe de import</t>
  </si>
  <si>
    <t>1151</t>
  </si>
  <si>
    <t xml:space="preserve"> 113.4</t>
  </si>
  <si>
    <t>Alte taxe asupra comertului exterior si operatiunilor externe</t>
  </si>
  <si>
    <t>1156</t>
  </si>
  <si>
    <t xml:space="preserve"> 105.4</t>
  </si>
  <si>
    <t>Granturi primite de la guvernele altor state</t>
  </si>
  <si>
    <t>131</t>
  </si>
  <si>
    <t xml:space="preserve">  52.3</t>
  </si>
  <si>
    <t>Granturi curente primite de la guvernele altor state</t>
  </si>
  <si>
    <t>1311</t>
  </si>
  <si>
    <t xml:space="preserve">  52.4</t>
  </si>
  <si>
    <t>Granturi capitale primite de la guvernele altor state</t>
  </si>
  <si>
    <t>1312</t>
  </si>
  <si>
    <t>Granturi primite de la organizatiile internationale</t>
  </si>
  <si>
    <t>132</t>
  </si>
  <si>
    <t xml:space="preserve"> 122.3</t>
  </si>
  <si>
    <t>Granturi curente primite de la organizatiile internationale</t>
  </si>
  <si>
    <t>1321</t>
  </si>
  <si>
    <t xml:space="preserve"> 129.7</t>
  </si>
  <si>
    <t>Granturi capitale primite de la organizatiile internationale</t>
  </si>
  <si>
    <t>1322</t>
  </si>
  <si>
    <t xml:space="preserve">  55.1</t>
  </si>
  <si>
    <t>Venituri din proprietate</t>
  </si>
  <si>
    <t>141</t>
  </si>
  <si>
    <t xml:space="preserve"> 124.6</t>
  </si>
  <si>
    <t>Dobinzi incasate</t>
  </si>
  <si>
    <t>1411</t>
  </si>
  <si>
    <t xml:space="preserve"> 150.6</t>
  </si>
  <si>
    <t>Dividende primite</t>
  </si>
  <si>
    <t>1412</t>
  </si>
  <si>
    <t xml:space="preserve"> 113.5</t>
  </si>
  <si>
    <t>Soldul profitului Bancii Nationale a Moldovei</t>
  </si>
  <si>
    <t>14121</t>
  </si>
  <si>
    <t>Renta</t>
  </si>
  <si>
    <t>1415</t>
  </si>
  <si>
    <t xml:space="preserve">  86.4</t>
  </si>
  <si>
    <t>Venituri din vinzarea marfurilor si serviciilor</t>
  </si>
  <si>
    <t>142</t>
  </si>
  <si>
    <t xml:space="preserve"> 103.7</t>
  </si>
  <si>
    <t>Taxe si plati administrative</t>
  </si>
  <si>
    <t>1422</t>
  </si>
  <si>
    <t xml:space="preserve">  93.7</t>
  </si>
  <si>
    <t>Comercializarea marfurilor si serviciilor de catre institutiile bugetare</t>
  </si>
  <si>
    <t>1423</t>
  </si>
  <si>
    <t xml:space="preserve"> 108.7</t>
  </si>
  <si>
    <t>Amenzi si sanctiuni</t>
  </si>
  <si>
    <t>143</t>
  </si>
  <si>
    <t>Donatii voluntare</t>
  </si>
  <si>
    <t>144</t>
  </si>
  <si>
    <t xml:space="preserve"> 118.9</t>
  </si>
  <si>
    <t>Alte venituri si venituri neidentificate</t>
  </si>
  <si>
    <t>145</t>
  </si>
  <si>
    <t xml:space="preserve">  92.3</t>
  </si>
  <si>
    <t>Transferuri primite intre bugetul de stat si bugetele locale</t>
  </si>
  <si>
    <t>191</t>
  </si>
  <si>
    <t>Actiuni si alte forme de participare in capital in interiorul tarii</t>
  </si>
  <si>
    <t>415</t>
  </si>
  <si>
    <t xml:space="preserve"> 103.3</t>
  </si>
  <si>
    <t>Alte creante interne ale bugetului</t>
  </si>
  <si>
    <t>418</t>
  </si>
  <si>
    <t xml:space="preserve">  16.6</t>
  </si>
  <si>
    <t>Micsorarea altor creante interne ale bugetului</t>
  </si>
  <si>
    <t>41812</t>
  </si>
  <si>
    <t xml:space="preserve">   6.0</t>
  </si>
  <si>
    <t>Rambursarea mijloacelor bugetare din anii precedenti la buget</t>
  </si>
  <si>
    <t>41813</t>
  </si>
  <si>
    <t xml:space="preserve"> 139.6</t>
  </si>
  <si>
    <t>Imprumuturi recreditate intre bugetul de stat si bugetele locale</t>
  </si>
  <si>
    <t>461</t>
  </si>
  <si>
    <t>Imprumuturi recreditate institutiilor nefinanciare</t>
  </si>
  <si>
    <t>471</t>
  </si>
  <si>
    <t xml:space="preserve">  50.1</t>
  </si>
  <si>
    <t>Imprumuturi recreditate institutiilor financiare</t>
  </si>
  <si>
    <t>472</t>
  </si>
  <si>
    <t xml:space="preserve">  24.6</t>
  </si>
  <si>
    <t>Valori mobiliare de stat cu exceptia actiunilor</t>
  </si>
  <si>
    <t>513</t>
  </si>
  <si>
    <t xml:space="preserve"> 149.4</t>
  </si>
  <si>
    <t>Valori mobiliare de stat emise pe piata primara</t>
  </si>
  <si>
    <t>5131</t>
  </si>
  <si>
    <t>Valori mobiliare de stat emise pentru alte scopuri</t>
  </si>
  <si>
    <t>5134</t>
  </si>
  <si>
    <t>Garantii interne</t>
  </si>
  <si>
    <t>514</t>
  </si>
  <si>
    <t xml:space="preserve">   4.6</t>
  </si>
  <si>
    <t>5141</t>
  </si>
  <si>
    <t>Alte datorii interne ale bugetului</t>
  </si>
  <si>
    <t>518</t>
  </si>
  <si>
    <t>595</t>
  </si>
  <si>
    <t>Primirea imprumuturilor externe</t>
  </si>
  <si>
    <t xml:space="preserve">  68.6</t>
  </si>
  <si>
    <t>Rambursarea imprumuturilor externe</t>
  </si>
  <si>
    <t xml:space="preserve">  85.4</t>
  </si>
  <si>
    <t>Modificarea soldului de mijloace banesti</t>
  </si>
  <si>
    <t xml:space="preserve">     Șef Secție raportare</t>
  </si>
  <si>
    <t xml:space="preserve">Formularul nr.3_x000D_
</t>
  </si>
  <si>
    <t>Raport _x000D_
privind executarea bugetelor autorităților finanțate de la bugetul de stat_x000D_
la partea de cheltuieli pe anul  2022_x000D_
(conform anexei nr.3 la Legea bugetului de stat pe anul 2022)</t>
  </si>
  <si>
    <t>Cod</t>
  </si>
  <si>
    <t>SECRETARIATUL PARLAMENTULUI RM</t>
  </si>
  <si>
    <t>0101</t>
  </si>
  <si>
    <t>CHELTUIELI SI ACTIVE NEFINANCIARE, TOTAL</t>
  </si>
  <si>
    <t xml:space="preserve">  96.6</t>
  </si>
  <si>
    <t>Servicii de stat cu destinatie generala</t>
  </si>
  <si>
    <t>01</t>
  </si>
  <si>
    <t>Cheltuieli si active nefinanciare, total</t>
  </si>
  <si>
    <t>Activitatea Parlamentului</t>
  </si>
  <si>
    <t>APARATUL PRESEDINTELUI REPUBLICII MOLDOVA</t>
  </si>
  <si>
    <t>0102</t>
  </si>
  <si>
    <t xml:space="preserve">  77.8</t>
  </si>
  <si>
    <t>Activitatea Presedintelui Republicii Moldova</t>
  </si>
  <si>
    <t>0201</t>
  </si>
  <si>
    <t>CURTEA CONSTITUTIONALA</t>
  </si>
  <si>
    <t>0103</t>
  </si>
  <si>
    <t xml:space="preserve">  85.0</t>
  </si>
  <si>
    <t>Jurisdictie constitiutionala</t>
  </si>
  <si>
    <t>0401</t>
  </si>
  <si>
    <t>CURTEA DE CONTURI</t>
  </si>
  <si>
    <t>0104</t>
  </si>
  <si>
    <t xml:space="preserve">  98.7</t>
  </si>
  <si>
    <t>Auditul extern al finantelor publice</t>
  </si>
  <si>
    <t>0510</t>
  </si>
  <si>
    <t>CANCELARIA DE STAT</t>
  </si>
  <si>
    <t xml:space="preserve">  74.9</t>
  </si>
  <si>
    <t xml:space="preserve">     dintre care din fondurile de urgenta ale Guvernului si Programului de reintegrare a tarii</t>
  </si>
  <si>
    <t xml:space="preserve">  80.9</t>
  </si>
  <si>
    <t>Exercitarea guvernarii</t>
  </si>
  <si>
    <t>0301</t>
  </si>
  <si>
    <t xml:space="preserve">  93.0</t>
  </si>
  <si>
    <t>Servicii de suport pentru exercitarea guvernarii</t>
  </si>
  <si>
    <t>0302</t>
  </si>
  <si>
    <t>e-Transformare a Guvernarii</t>
  </si>
  <si>
    <t>0303</t>
  </si>
  <si>
    <t xml:space="preserve">  75.8</t>
  </si>
  <si>
    <t>Sustinerea diasporei</t>
  </si>
  <si>
    <t>2403</t>
  </si>
  <si>
    <t xml:space="preserve">  90.3</t>
  </si>
  <si>
    <t>Servicii in domeniul economiei</t>
  </si>
  <si>
    <t>04</t>
  </si>
  <si>
    <t xml:space="preserve">  46.1</t>
  </si>
  <si>
    <t>Sistem de evaluare si reevaluare a bunurilor imobiliare</t>
  </si>
  <si>
    <t>6904</t>
  </si>
  <si>
    <t>Invatamint</t>
  </si>
  <si>
    <t>09</t>
  </si>
  <si>
    <t>Invatamint  superior</t>
  </si>
  <si>
    <t>8810</t>
  </si>
  <si>
    <t>Perfectionarea cadrelor</t>
  </si>
  <si>
    <t>8812</t>
  </si>
  <si>
    <t>MINISTERUL FINANTELOR</t>
  </si>
  <si>
    <t>0203</t>
  </si>
  <si>
    <t xml:space="preserve">  90.9</t>
  </si>
  <si>
    <t>Politici si management in domeniul bugetar-fiscal</t>
  </si>
  <si>
    <t>0501</t>
  </si>
  <si>
    <t xml:space="preserve">  92.5</t>
  </si>
  <si>
    <t>Administrarea veniturilor publice</t>
  </si>
  <si>
    <t>0502</t>
  </si>
  <si>
    <t xml:space="preserve">  90.6</t>
  </si>
  <si>
    <t>Inspectia financiara</t>
  </si>
  <si>
    <t>0504</t>
  </si>
  <si>
    <t>Administrarea achizitiilor publice</t>
  </si>
  <si>
    <t>0508</t>
  </si>
  <si>
    <t xml:space="preserve">  72.1</t>
  </si>
  <si>
    <t>MINISTERUL JUSTITIEI</t>
  </si>
  <si>
    <t>0204</t>
  </si>
  <si>
    <t xml:space="preserve">  94.9</t>
  </si>
  <si>
    <t xml:space="preserve">  77.6</t>
  </si>
  <si>
    <t>Servicii de arhiva</t>
  </si>
  <si>
    <t>1203</t>
  </si>
  <si>
    <t>Ordine publica si securitate nationala</t>
  </si>
  <si>
    <t>03</t>
  </si>
  <si>
    <t xml:space="preserve">  95.4</t>
  </si>
  <si>
    <t>Politici si management in domeniul justitiei</t>
  </si>
  <si>
    <t>4001</t>
  </si>
  <si>
    <t xml:space="preserve">  89.6</t>
  </si>
  <si>
    <t>Aparare a drepturilor si intereselor legale ale persoanelor</t>
  </si>
  <si>
    <t>4008</t>
  </si>
  <si>
    <t xml:space="preserve">  99.6</t>
  </si>
  <si>
    <t>Expertiza legala</t>
  </si>
  <si>
    <t>4009</t>
  </si>
  <si>
    <t xml:space="preserve">  88.0</t>
  </si>
  <si>
    <t>Sistem integrat de informare juridica</t>
  </si>
  <si>
    <t>4010</t>
  </si>
  <si>
    <t xml:space="preserve">  65.2</t>
  </si>
  <si>
    <t>Administrare judecatoreasca</t>
  </si>
  <si>
    <t>4015</t>
  </si>
  <si>
    <t xml:space="preserve">  61.3</t>
  </si>
  <si>
    <t>Asigurarea masurilor alternative de detentie</t>
  </si>
  <si>
    <t>4016</t>
  </si>
  <si>
    <t xml:space="preserve">  91.4</t>
  </si>
  <si>
    <t>Sistemul penitenciar</t>
  </si>
  <si>
    <t>4302</t>
  </si>
  <si>
    <t>Protectie sociala</t>
  </si>
  <si>
    <t>10</t>
  </si>
  <si>
    <t>Protectie sociala a unor categorii de cetateni</t>
  </si>
  <si>
    <t>9019</t>
  </si>
  <si>
    <t>MINISTERUL AFACERILOR INTERNE</t>
  </si>
  <si>
    <t>0205</t>
  </si>
  <si>
    <t xml:space="preserve">  96.8</t>
  </si>
  <si>
    <t xml:space="preserve">  99.2</t>
  </si>
  <si>
    <t>Pregatirea cadrelor prin postdoctorat</t>
  </si>
  <si>
    <t>1908</t>
  </si>
  <si>
    <t>Politici si managment al rezervelor materiale ale statului</t>
  </si>
  <si>
    <t>2701</t>
  </si>
  <si>
    <t xml:space="preserve">  94.1</t>
  </si>
  <si>
    <t>Rezerve materiale ale statului</t>
  </si>
  <si>
    <t>2702</t>
  </si>
  <si>
    <t xml:space="preserve">  99.5</t>
  </si>
  <si>
    <t>Servicii de suport in domeniul rezervelor materiale ale statului</t>
  </si>
  <si>
    <t>2703</t>
  </si>
  <si>
    <t xml:space="preserve">  84.5</t>
  </si>
  <si>
    <t>Politici si management in domeniul  afacerilor interne</t>
  </si>
  <si>
    <t>3501</t>
  </si>
  <si>
    <t>Ordine si siguranta publica</t>
  </si>
  <si>
    <t>3502</t>
  </si>
  <si>
    <t xml:space="preserve">  98.6</t>
  </si>
  <si>
    <t>Migratie si azil</t>
  </si>
  <si>
    <t>3503</t>
  </si>
  <si>
    <t>Trupe de carabinieri</t>
  </si>
  <si>
    <t>3504</t>
  </si>
  <si>
    <t xml:space="preserve">  99.1</t>
  </si>
  <si>
    <t>Servicii de suport in domeniul afacerilor interne</t>
  </si>
  <si>
    <t>3505</t>
  </si>
  <si>
    <t xml:space="preserve">  81.4</t>
  </si>
  <si>
    <t>Managementul  frontierei</t>
  </si>
  <si>
    <t>3506</t>
  </si>
  <si>
    <t>Cercetari stiintifice aplicate in domeniul afacerilor interne</t>
  </si>
  <si>
    <t>3507</t>
  </si>
  <si>
    <t xml:space="preserve">   2.7</t>
  </si>
  <si>
    <t>Protectia civila si apararea  impotriva incendiilor</t>
  </si>
  <si>
    <t>3702</t>
  </si>
  <si>
    <t xml:space="preserve">  93.4</t>
  </si>
  <si>
    <t>Protectia mediului</t>
  </si>
  <si>
    <t>05</t>
  </si>
  <si>
    <t>Managementul deseurilor radioactive</t>
  </si>
  <si>
    <t>7006</t>
  </si>
  <si>
    <t>Ocrotirea sanatatii</t>
  </si>
  <si>
    <t>07</t>
  </si>
  <si>
    <t>Asistenta medicala primara</t>
  </si>
  <si>
    <t>8005</t>
  </si>
  <si>
    <t>Asistenta medicala spitaliceasca</t>
  </si>
  <si>
    <t>8010</t>
  </si>
  <si>
    <t>Invatamint  profesional-tehnic postsecundar</t>
  </si>
  <si>
    <t>8809</t>
  </si>
  <si>
    <t xml:space="preserve">  73.8</t>
  </si>
  <si>
    <t>MINISTERUL AFACERILOR EXTERNE SI INTEGRARII EUROPENE</t>
  </si>
  <si>
    <t>0206</t>
  </si>
  <si>
    <t xml:space="preserve">  90.8</t>
  </si>
  <si>
    <t>Politici si management in domeniul relatiilor externe</t>
  </si>
  <si>
    <t>0601</t>
  </si>
  <si>
    <t xml:space="preserve">  89.0</t>
  </si>
  <si>
    <t>Promovarea intereselor nationale prin intermediul institutiilor serviciului diplomatic</t>
  </si>
  <si>
    <t>0602</t>
  </si>
  <si>
    <t>MINISTERUL APARARII</t>
  </si>
  <si>
    <t>0207</t>
  </si>
  <si>
    <t xml:space="preserve">  93.3</t>
  </si>
  <si>
    <t>Aparare nationala</t>
  </si>
  <si>
    <t>02</t>
  </si>
  <si>
    <t>Politici si management in domeniul apararii</t>
  </si>
  <si>
    <t>3101</t>
  </si>
  <si>
    <t xml:space="preserve">  89.1</t>
  </si>
  <si>
    <t>Servicii de suport in domeniul apararii  nationale</t>
  </si>
  <si>
    <t>3104</t>
  </si>
  <si>
    <t xml:space="preserve">  95.9</t>
  </si>
  <si>
    <t>Fortele Armatei Nationale</t>
  </si>
  <si>
    <t>3106</t>
  </si>
  <si>
    <t xml:space="preserve">  89.8</t>
  </si>
  <si>
    <t xml:space="preserve">  99.4</t>
  </si>
  <si>
    <t xml:space="preserve">  89.9</t>
  </si>
  <si>
    <t xml:space="preserve">  83.5</t>
  </si>
  <si>
    <t>MINISTERUL ECONOMIEI</t>
  </si>
  <si>
    <t>0222</t>
  </si>
  <si>
    <t xml:space="preserve">  70.7</t>
  </si>
  <si>
    <t>Politici si management  in domeniul macroeconomic si de dezvoltare a economiei</t>
  </si>
  <si>
    <t>5001</t>
  </si>
  <si>
    <t xml:space="preserve">  92.2</t>
  </si>
  <si>
    <t>Promovarea exporturilor</t>
  </si>
  <si>
    <t>5002</t>
  </si>
  <si>
    <t xml:space="preserve">   2.2</t>
  </si>
  <si>
    <t>Sustinerea intreprinderilor mici si mijlocii</t>
  </si>
  <si>
    <t>5004</t>
  </si>
  <si>
    <t xml:space="preserve">  93.2</t>
  </si>
  <si>
    <t>Protectia drepturilor consumatorilor</t>
  </si>
  <si>
    <t>5008</t>
  </si>
  <si>
    <t xml:space="preserve">  85.6</t>
  </si>
  <si>
    <t>Dezvoltarea sistemului national de  standardizare</t>
  </si>
  <si>
    <t>6802</t>
  </si>
  <si>
    <t>Dezvoltarea sistemului national de  metrologie</t>
  </si>
  <si>
    <t>6804</t>
  </si>
  <si>
    <t xml:space="preserve">  98.5</t>
  </si>
  <si>
    <t>Dezvoltarea sistemului national de  acreditare</t>
  </si>
  <si>
    <t>6805</t>
  </si>
  <si>
    <t>MINISTERUL INFRASTRUCTURII SI DEZVOLTARII REGIONALE</t>
  </si>
  <si>
    <t>0223</t>
  </si>
  <si>
    <t>Securitate industriala</t>
  </si>
  <si>
    <t>5011</t>
  </si>
  <si>
    <t xml:space="preserve">  97.6</t>
  </si>
  <si>
    <t>Tehnologii informationale in sistemul de alerta</t>
  </si>
  <si>
    <t>5019</t>
  </si>
  <si>
    <t>Politici si management in sectorul energetic</t>
  </si>
  <si>
    <t>5801</t>
  </si>
  <si>
    <t xml:space="preserve">  62.9</t>
  </si>
  <si>
    <t>Retele si conducte de gaz</t>
  </si>
  <si>
    <t>5802</t>
  </si>
  <si>
    <t xml:space="preserve">  43.7</t>
  </si>
  <si>
    <t>Retele electrice</t>
  </si>
  <si>
    <t>5803</t>
  </si>
  <si>
    <t>Eficienta energetica si surse regenerabile</t>
  </si>
  <si>
    <t>5804</t>
  </si>
  <si>
    <t>Retele termice</t>
  </si>
  <si>
    <t>5805</t>
  </si>
  <si>
    <t xml:space="preserve">  72.7</t>
  </si>
  <si>
    <t>Politici si management in domeniul infrastructurii si dezvoltarii regionale</t>
  </si>
  <si>
    <t>6101</t>
  </si>
  <si>
    <t xml:space="preserve">  95.2</t>
  </si>
  <si>
    <t>Dezvoltarea bazei normative in constructii</t>
  </si>
  <si>
    <t>6104</t>
  </si>
  <si>
    <t xml:space="preserve">   3.4</t>
  </si>
  <si>
    <t>Implementarea politicii de dezvoltare regionala</t>
  </si>
  <si>
    <t>6105</t>
  </si>
  <si>
    <t xml:space="preserve">  78.3</t>
  </si>
  <si>
    <t>Dezvoltarea drumurilor</t>
  </si>
  <si>
    <t>6402</t>
  </si>
  <si>
    <t xml:space="preserve">  79.8</t>
  </si>
  <si>
    <t>Dezvoltarea transportului  naval</t>
  </si>
  <si>
    <t>6403</t>
  </si>
  <si>
    <t xml:space="preserve">  68.9</t>
  </si>
  <si>
    <t>Dezvoltarea transportului auto</t>
  </si>
  <si>
    <t>6404</t>
  </si>
  <si>
    <t xml:space="preserve">  97.2</t>
  </si>
  <si>
    <t>Dezvoltarea  transportului feroviar</t>
  </si>
  <si>
    <t>6405</t>
  </si>
  <si>
    <t xml:space="preserve">   1.2</t>
  </si>
  <si>
    <t>Dezvoltarea transportului  aerian</t>
  </si>
  <si>
    <t>6406</t>
  </si>
  <si>
    <t xml:space="preserve">  93.6</t>
  </si>
  <si>
    <t>Dezvoltarea turismului</t>
  </si>
  <si>
    <t>6602</t>
  </si>
  <si>
    <t xml:space="preserve">  53.9</t>
  </si>
  <si>
    <t>Gospodaria de locuinte si gospodaria serviciilor comunale</t>
  </si>
  <si>
    <t>06</t>
  </si>
  <si>
    <t>Dezvoltarea gospodariei de locuinte si serviciilor comunale</t>
  </si>
  <si>
    <t>7502</t>
  </si>
  <si>
    <t>Aprovizionarea cu apa si canalizare</t>
  </si>
  <si>
    <t>7503</t>
  </si>
  <si>
    <t xml:space="preserve">  61.5</t>
  </si>
  <si>
    <t>Constructia locuintelor</t>
  </si>
  <si>
    <t>7504</t>
  </si>
  <si>
    <t xml:space="preserve">  46.9</t>
  </si>
  <si>
    <t>Iluminarea stradala</t>
  </si>
  <si>
    <t>7505</t>
  </si>
  <si>
    <t xml:space="preserve">  21.7</t>
  </si>
  <si>
    <t>Educatie timpurie</t>
  </si>
  <si>
    <t>8802</t>
  </si>
  <si>
    <t xml:space="preserve">  79.4</t>
  </si>
  <si>
    <t>Invatamint primar</t>
  </si>
  <si>
    <t>8803</t>
  </si>
  <si>
    <t>Invatamint  gimnazial</t>
  </si>
  <si>
    <t>8804</t>
  </si>
  <si>
    <t>Invatamint  liceal</t>
  </si>
  <si>
    <t>8806</t>
  </si>
  <si>
    <t xml:space="preserve">  59.1</t>
  </si>
  <si>
    <t>MINISTERUL AGRICULTURII SI INDUSTRIEI ALIMENTARE</t>
  </si>
  <si>
    <t>0224</t>
  </si>
  <si>
    <t xml:space="preserve">  87.7</t>
  </si>
  <si>
    <t xml:space="preserve">  87.4</t>
  </si>
  <si>
    <t>Politici si management in domeniul agriculturii si industriei alimentare</t>
  </si>
  <si>
    <t>5101</t>
  </si>
  <si>
    <t>Dezvoltarea durabila a sectoarelor fitotehnie si horticultura</t>
  </si>
  <si>
    <t>5102</t>
  </si>
  <si>
    <t xml:space="preserve">  67.8</t>
  </si>
  <si>
    <t>Cresterea si sanatatea animalelor</t>
  </si>
  <si>
    <t>5103</t>
  </si>
  <si>
    <t xml:space="preserve">  99.3</t>
  </si>
  <si>
    <t>Dezvoltarea viticulturii si vinificatiei</t>
  </si>
  <si>
    <t>5104</t>
  </si>
  <si>
    <t xml:space="preserve">  76.4</t>
  </si>
  <si>
    <t>Subventionarea producatorilor agricoli</t>
  </si>
  <si>
    <t>5105</t>
  </si>
  <si>
    <t xml:space="preserve">  96.0</t>
  </si>
  <si>
    <t>Securitate alimentara</t>
  </si>
  <si>
    <t>5106</t>
  </si>
  <si>
    <t xml:space="preserve">  16.1</t>
  </si>
  <si>
    <t>Cercetari stiintifice aplicate in domeniul agriculturii, in directia strategica "Biotehnologie"</t>
  </si>
  <si>
    <t>5107</t>
  </si>
  <si>
    <t xml:space="preserve">  86.0</t>
  </si>
  <si>
    <t>Conservarea si sporirea fertilitatii solului</t>
  </si>
  <si>
    <t>6903</t>
  </si>
  <si>
    <t>Cercetari stiintifice aplicate in domeniul protectiei mediului</t>
  </si>
  <si>
    <t>7007</t>
  </si>
  <si>
    <t xml:space="preserve">  90.7</t>
  </si>
  <si>
    <t>Servicii generale in educatie</t>
  </si>
  <si>
    <t>8813</t>
  </si>
  <si>
    <t>MINISTERUL MEDIULUI</t>
  </si>
  <si>
    <t>0225</t>
  </si>
  <si>
    <t xml:space="preserve">  88.1</t>
  </si>
  <si>
    <t>Sisteme de irigare si desecare</t>
  </si>
  <si>
    <t>5108</t>
  </si>
  <si>
    <t>Managementul in domeniul  sectorului forestier</t>
  </si>
  <si>
    <t>5401</t>
  </si>
  <si>
    <t xml:space="preserve">  95.3</t>
  </si>
  <si>
    <t>Amenajarea, regenerarea, extinderea si protectia fondului forestier national</t>
  </si>
  <si>
    <t>5402</t>
  </si>
  <si>
    <t xml:space="preserve">  94.6</t>
  </si>
  <si>
    <t>Dezvoltarea ariilor naturale protejate de stat</t>
  </si>
  <si>
    <t>5404</t>
  </si>
  <si>
    <t>Reglementare si control al extractiei  resurselor  minerale utilile</t>
  </si>
  <si>
    <t>5902</t>
  </si>
  <si>
    <t xml:space="preserve">  86.8</t>
  </si>
  <si>
    <t>Explorarea subsolului</t>
  </si>
  <si>
    <t>5903</t>
  </si>
  <si>
    <t>Schimbari climatice-predictii, prognoze si avertizari</t>
  </si>
  <si>
    <t>5010</t>
  </si>
  <si>
    <t xml:space="preserve">  99.0</t>
  </si>
  <si>
    <t>Politici si management in domeniul protectiei mediului</t>
  </si>
  <si>
    <t>7001</t>
  </si>
  <si>
    <t xml:space="preserve">  86.9</t>
  </si>
  <si>
    <t>Managementul integrat al deseurilor si a substantelor chimice</t>
  </si>
  <si>
    <t>7002</t>
  </si>
  <si>
    <t xml:space="preserve">  47.0</t>
  </si>
  <si>
    <t>Controlul si supravegherea respectarii legislatiei de  mediu</t>
  </si>
  <si>
    <t>7003</t>
  </si>
  <si>
    <t>Protectia si gestionarea resurselor de apa, a inundatiilor si secetelor</t>
  </si>
  <si>
    <t>7004</t>
  </si>
  <si>
    <t>Protectia si conservarea biodiversitatii</t>
  </si>
  <si>
    <t>7005</t>
  </si>
  <si>
    <t xml:space="preserve">   9.9</t>
  </si>
  <si>
    <t>Radioprotectie, securitate nucleara si chimica</t>
  </si>
  <si>
    <t>7008</t>
  </si>
  <si>
    <t>Atenuarea si adaptarea la schimbarile climatice</t>
  </si>
  <si>
    <t>7011</t>
  </si>
  <si>
    <t xml:space="preserve">  51.6</t>
  </si>
  <si>
    <t xml:space="preserve">  92.6</t>
  </si>
  <si>
    <t>MINISTERUL EDUCATIEI SI CERCETARII</t>
  </si>
  <si>
    <t>0226</t>
  </si>
  <si>
    <t>Cercetari stiintifice aplicate in directia strategica "Patrimoniul national si dezvoltarea societatii"</t>
  </si>
  <si>
    <t>0807</t>
  </si>
  <si>
    <t>Cercetari stiintifice fundamentale in directia strategica "Materiale, tehnologii si produse inovative"</t>
  </si>
  <si>
    <t>1602</t>
  </si>
  <si>
    <t>Cercetari stiintifice fundamentale in directia strategica "Patrimoniul national si dezvoltarea societatii"</t>
  </si>
  <si>
    <t>1606</t>
  </si>
  <si>
    <t xml:space="preserve">  97.5</t>
  </si>
  <si>
    <t>Politici si management in domeniul cercetarilor stiintifice</t>
  </si>
  <si>
    <t>1901</t>
  </si>
  <si>
    <t xml:space="preserve">   4.5</t>
  </si>
  <si>
    <t>dintre care transferuri acordate intre institutii din cadrul bugetului de stat</t>
  </si>
  <si>
    <t>Servicii de suport pentru sfera stiintei si inovarii</t>
  </si>
  <si>
    <t>1907</t>
  </si>
  <si>
    <t xml:space="preserve">  94.3</t>
  </si>
  <si>
    <t>Cercetari stiintifice aplicate in domeniul politicilor macroeconomice si programelor de dezvoltare economica, in directia strategica "Materiale, tehnologii si produse inovative ".</t>
  </si>
  <si>
    <t>5007</t>
  </si>
  <si>
    <t xml:space="preserve">  92.4</t>
  </si>
  <si>
    <t xml:space="preserve">  98.3</t>
  </si>
  <si>
    <t>Cercetari stiintifice aplicate in sectorul energetic in directia strategica "Eficienta, energetica si valorificarea surselor regenerabile de energie"</t>
  </si>
  <si>
    <t>5807</t>
  </si>
  <si>
    <t xml:space="preserve">  76.8</t>
  </si>
  <si>
    <t xml:space="preserve">  91.9</t>
  </si>
  <si>
    <t>Cercetari stiintifice aplicate in domeniul sanatatii publice si serviciilor medicale, in directia strategica "Sanatate si biomedicina"</t>
  </si>
  <si>
    <t>8007</t>
  </si>
  <si>
    <t>Cultura,  sport,  tineret, culte si  odihna</t>
  </si>
  <si>
    <t>08</t>
  </si>
  <si>
    <t xml:space="preserve">  91.7</t>
  </si>
  <si>
    <t>Politici si management in domeniul tineretului si sportului</t>
  </si>
  <si>
    <t>8601</t>
  </si>
  <si>
    <t xml:space="preserve">  17.0</t>
  </si>
  <si>
    <t>Sport</t>
  </si>
  <si>
    <t>8602</t>
  </si>
  <si>
    <t xml:space="preserve">  95.5</t>
  </si>
  <si>
    <t>Tineret</t>
  </si>
  <si>
    <t>8603</t>
  </si>
  <si>
    <t xml:space="preserve">  94.8</t>
  </si>
  <si>
    <t>Politicii si management in domeniul  educatiei si cercetarii</t>
  </si>
  <si>
    <t>8801</t>
  </si>
  <si>
    <t xml:space="preserve">  76.0</t>
  </si>
  <si>
    <t>Invatamint  special</t>
  </si>
  <si>
    <t>8805</t>
  </si>
  <si>
    <t xml:space="preserve">  85.8</t>
  </si>
  <si>
    <t>Invatamint  profesional-tehnic secundar</t>
  </si>
  <si>
    <t>8808</t>
  </si>
  <si>
    <t xml:space="preserve">  87.8</t>
  </si>
  <si>
    <t xml:space="preserve">  58.4</t>
  </si>
  <si>
    <t>Educatie extrascolara si sustinerea elevilor dotati</t>
  </si>
  <si>
    <t>8814</t>
  </si>
  <si>
    <t xml:space="preserve">  86.3</t>
  </si>
  <si>
    <t>Curriculum</t>
  </si>
  <si>
    <t>8815</t>
  </si>
  <si>
    <t xml:space="preserve">  43.6</t>
  </si>
  <si>
    <t>Asigurarea calitatii in invatamint</t>
  </si>
  <si>
    <t>8816</t>
  </si>
  <si>
    <t xml:space="preserve">  82.0</t>
  </si>
  <si>
    <t>MINISTERUL CULTURII</t>
  </si>
  <si>
    <t>0227</t>
  </si>
  <si>
    <t xml:space="preserve">  74.5</t>
  </si>
  <si>
    <t>Politici si management in domeniul culturii</t>
  </si>
  <si>
    <t>8501</t>
  </si>
  <si>
    <t xml:space="preserve">  84.3</t>
  </si>
  <si>
    <t>Dezvoltarea culturii</t>
  </si>
  <si>
    <t>8502</t>
  </si>
  <si>
    <t>Potejarea si punerea in valoare a patrimoniului cultural national</t>
  </si>
  <si>
    <t>8503</t>
  </si>
  <si>
    <t>Sustinerea culturii scrise</t>
  </si>
  <si>
    <t>8504</t>
  </si>
  <si>
    <t>Sustinerea cinematografiei</t>
  </si>
  <si>
    <t>8510</t>
  </si>
  <si>
    <t>MINISTERUL MUNCII SI PROTECTIEI SOCIALE</t>
  </si>
  <si>
    <t>0228</t>
  </si>
  <si>
    <t>Servicii generale in domeniul fortei de munca</t>
  </si>
  <si>
    <t>5003</t>
  </si>
  <si>
    <t>Politici si management in domeniul protectiei sociale</t>
  </si>
  <si>
    <t>9001</t>
  </si>
  <si>
    <t xml:space="preserve">  74.3</t>
  </si>
  <si>
    <t>Protectie a persoanelor in etate</t>
  </si>
  <si>
    <t>9004</t>
  </si>
  <si>
    <t>Protectie a familiei si copilului</t>
  </si>
  <si>
    <t>9006</t>
  </si>
  <si>
    <t xml:space="preserve">  96.5</t>
  </si>
  <si>
    <t>Protectie a somerilor</t>
  </si>
  <si>
    <t>9008</t>
  </si>
  <si>
    <t xml:space="preserve">  66.2</t>
  </si>
  <si>
    <t>Protectia sociala a persoanelor cu dizabilitati</t>
  </si>
  <si>
    <t>9010</t>
  </si>
  <si>
    <t>Protectie sociala in cazuri exceptionale</t>
  </si>
  <si>
    <t>9012</t>
  </si>
  <si>
    <t xml:space="preserve">  90.1</t>
  </si>
  <si>
    <t>Serviciul public in domeniul protectiei sociale</t>
  </si>
  <si>
    <t>9017</t>
  </si>
  <si>
    <t xml:space="preserve">  82.4</t>
  </si>
  <si>
    <t>Sustinerea activitatilor sistemului de protectie sociala</t>
  </si>
  <si>
    <t>9020</t>
  </si>
  <si>
    <t xml:space="preserve">  59.7</t>
  </si>
  <si>
    <t>MINISTERUL SANATATII</t>
  </si>
  <si>
    <t>0229</t>
  </si>
  <si>
    <t>Politici si management in domeniul ocrotirii sanatatii</t>
  </si>
  <si>
    <t>8001</t>
  </si>
  <si>
    <t xml:space="preserve">  74.6</t>
  </si>
  <si>
    <t>Sanatate publica</t>
  </si>
  <si>
    <t>8004</t>
  </si>
  <si>
    <t xml:space="preserve">  88.8</t>
  </si>
  <si>
    <t>Asistenta medicala specializata de ambulatoriu</t>
  </si>
  <si>
    <t>8006</t>
  </si>
  <si>
    <t xml:space="preserve">  92.8</t>
  </si>
  <si>
    <t>Asistenta medicala  de reabilitare si recuperare</t>
  </si>
  <si>
    <t>8013</t>
  </si>
  <si>
    <t xml:space="preserve">  91.2</t>
  </si>
  <si>
    <t>Medicina legala</t>
  </si>
  <si>
    <t>8014</t>
  </si>
  <si>
    <t>Programe nationale si speciale in domeniul ocrotirii sanatatii</t>
  </si>
  <si>
    <t>8018</t>
  </si>
  <si>
    <t>Dezvoltarea si modernizarea institutiilor in domeniul ocrotirii sanatatii</t>
  </si>
  <si>
    <t>8019</t>
  </si>
  <si>
    <t xml:space="preserve">  31.1</t>
  </si>
  <si>
    <t>Invatamint  superior postuniversitar</t>
  </si>
  <si>
    <t>8811</t>
  </si>
  <si>
    <t>BIROUL NATIONAL DE STATISTICA AL REPUBLICII MOLDOVA</t>
  </si>
  <si>
    <t>0241</t>
  </si>
  <si>
    <t>Politici si management in domeniul statisticii</t>
  </si>
  <si>
    <t>1201</t>
  </si>
  <si>
    <t>Lucrari statistice</t>
  </si>
  <si>
    <t>1202</t>
  </si>
  <si>
    <t>Desfasurarea recensamintelor</t>
  </si>
  <si>
    <t>1204</t>
  </si>
  <si>
    <t>AGENTIA RELATII FUNCIARE SI CADASTRU</t>
  </si>
  <si>
    <t>0242</t>
  </si>
  <si>
    <t xml:space="preserve">  89.7</t>
  </si>
  <si>
    <t>Politici si management in domeniul geodeziei, cartografiei si cadastrului</t>
  </si>
  <si>
    <t>6901</t>
  </si>
  <si>
    <t>Dezvoltarea relatiilor funciare si a cadastrului</t>
  </si>
  <si>
    <t>6902</t>
  </si>
  <si>
    <t xml:space="preserve">  68.2</t>
  </si>
  <si>
    <t>Geodezie, cartografie si geoinformatica</t>
  </si>
  <si>
    <t>6905</t>
  </si>
  <si>
    <t>AGENTIA RELATII INTERETNICE</t>
  </si>
  <si>
    <t>0243</t>
  </si>
  <si>
    <t xml:space="preserve">  82.9</t>
  </si>
  <si>
    <t>Politici si management in domeniul minoritatilor nationale</t>
  </si>
  <si>
    <t>2401</t>
  </si>
  <si>
    <t>Relatii interetnice</t>
  </si>
  <si>
    <t>2402</t>
  </si>
  <si>
    <t xml:space="preserve">  70.0</t>
  </si>
  <si>
    <t>AGENTIA MEDICAMENTULUI SI DISPOZITIVELOR MEDICALE</t>
  </si>
  <si>
    <t>0248</t>
  </si>
  <si>
    <t>Management  al medicamentelor si dispozitivelor medicale</t>
  </si>
  <si>
    <t>8016</t>
  </si>
  <si>
    <t>AGENTIA PROPRIETATII PUBLICE</t>
  </si>
  <si>
    <t>0249</t>
  </si>
  <si>
    <t xml:space="preserve">  53.0</t>
  </si>
  <si>
    <t>Administrarea patrimoniului de stat</t>
  </si>
  <si>
    <t>5009</t>
  </si>
  <si>
    <t>AGENTIA NATIONALA PENTRU CERCETARE SI DEZVOLTARE</t>
  </si>
  <si>
    <t>0250</t>
  </si>
  <si>
    <t xml:space="preserve">  93.8</t>
  </si>
  <si>
    <t xml:space="preserve">  89.2</t>
  </si>
  <si>
    <t xml:space="preserve">  97.3</t>
  </si>
  <si>
    <t xml:space="preserve">  96.1</t>
  </si>
  <si>
    <t xml:space="preserve">  81.9</t>
  </si>
  <si>
    <t xml:space="preserve">  84.8</t>
  </si>
  <si>
    <t xml:space="preserve">  69.5</t>
  </si>
  <si>
    <t xml:space="preserve">  98.1</t>
  </si>
  <si>
    <t>AGENTIA DE INVESTITII</t>
  </si>
  <si>
    <t>0251</t>
  </si>
  <si>
    <t xml:space="preserve">  88.7</t>
  </si>
  <si>
    <t>Promovarea investitiilor</t>
  </si>
  <si>
    <t>5016</t>
  </si>
  <si>
    <t xml:space="preserve">  90.0</t>
  </si>
  <si>
    <t>AGENTIA DE STAT PENTRU PROPRIETATEA INTELECTUALA</t>
  </si>
  <si>
    <t>0252</t>
  </si>
  <si>
    <t xml:space="preserve">  80.1</t>
  </si>
  <si>
    <t>Proprietate intelectuala</t>
  </si>
  <si>
    <t>5017</t>
  </si>
  <si>
    <t>AGENTIA NATIONALA PENTRU SIGURANTA ALIMENTELOR</t>
  </si>
  <si>
    <t>0275</t>
  </si>
  <si>
    <t>AGENTIA NATIONALA ANTIDOPING</t>
  </si>
  <si>
    <t>0277</t>
  </si>
  <si>
    <t xml:space="preserve">  59.8</t>
  </si>
  <si>
    <t>CENTRUL SERVICIULUI CIVIL</t>
  </si>
  <si>
    <t>0279</t>
  </si>
  <si>
    <t>Serviciul civil de alternativa</t>
  </si>
  <si>
    <t>3105</t>
  </si>
  <si>
    <t>CONSILIUL SUPERIOR AL MAGISTRATURII</t>
  </si>
  <si>
    <t>Organizare a sistemului judecatoresc</t>
  </si>
  <si>
    <t>4002</t>
  </si>
  <si>
    <t xml:space="preserve">  81.6</t>
  </si>
  <si>
    <t>Infaptuirea justitiei</t>
  </si>
  <si>
    <t>4018</t>
  </si>
  <si>
    <t>CONSILIUL SUPERIOR AL PROCURORILOR</t>
  </si>
  <si>
    <t>Organizarea activitatii sistemului Procuraturii</t>
  </si>
  <si>
    <t>4019</t>
  </si>
  <si>
    <t>PROCURATURA GENERALA</t>
  </si>
  <si>
    <t xml:space="preserve">  91.3</t>
  </si>
  <si>
    <t>Implementare a politicii penale a statului</t>
  </si>
  <si>
    <t>4006</t>
  </si>
  <si>
    <t>OFICIUL AVOCATULUI POPORULUI</t>
  </si>
  <si>
    <t xml:space="preserve">  67.7</t>
  </si>
  <si>
    <t>Respectarea drepturilor si libertatilor omului</t>
  </si>
  <si>
    <t>0402</t>
  </si>
  <si>
    <t>COMISIA ELECTORALA CENTRALA</t>
  </si>
  <si>
    <t>Sistemul electoral</t>
  </si>
  <si>
    <t>2202</t>
  </si>
  <si>
    <t>CENTRUL NATIONAL PENTRU PROTECTIA DATELOR CU CARACTER PERSONAL</t>
  </si>
  <si>
    <t>0403</t>
  </si>
  <si>
    <t>Protectia datelor personale</t>
  </si>
  <si>
    <t>1503</t>
  </si>
  <si>
    <t>CONSILIUL AUDIOVIZUALULUI</t>
  </si>
  <si>
    <t>0404</t>
  </si>
  <si>
    <t xml:space="preserve">  76.2</t>
  </si>
  <si>
    <t>Asigurarea controlului asupra institutiilor in domeniul audiovizualului</t>
  </si>
  <si>
    <t>8509</t>
  </si>
  <si>
    <t>CONSILIUL CONCURENTEI</t>
  </si>
  <si>
    <t>0405</t>
  </si>
  <si>
    <t>Protectia concurentei</t>
  </si>
  <si>
    <t>5005</t>
  </si>
  <si>
    <t>SERVICIUL DE INFORMATII SI SECURITATE</t>
  </si>
  <si>
    <t>0406</t>
  </si>
  <si>
    <t>Politici si management in domeniul securitatii nationale</t>
  </si>
  <si>
    <t>3601</t>
  </si>
  <si>
    <t xml:space="preserve">  90.5</t>
  </si>
  <si>
    <t>Asigurarea securitatii de stat</t>
  </si>
  <si>
    <t>3602</t>
  </si>
  <si>
    <t xml:space="preserve">  86.5</t>
  </si>
  <si>
    <t>Sistemul  de curierat</t>
  </si>
  <si>
    <t>6502</t>
  </si>
  <si>
    <t>AUTORITATEA NATIONALA DE INTEGRITATE</t>
  </si>
  <si>
    <t>0407</t>
  </si>
  <si>
    <t xml:space="preserve">  86.6</t>
  </si>
  <si>
    <t>Controlul  averii, intereselor personale, regimului juridic al conflictelor de interese, incompatibilitatilor si restrictiilor</t>
  </si>
  <si>
    <t>0702</t>
  </si>
  <si>
    <t>SERVICIUL DE PROTECTIE SI PAZA DE STAT</t>
  </si>
  <si>
    <t>0408</t>
  </si>
  <si>
    <t xml:space="preserve">  67.6</t>
  </si>
  <si>
    <t>CONSILIUL PENTRU PREVENIREA SI ELIMINAREA DISCRIMINARII SI ASIGURARII EGALITATII</t>
  </si>
  <si>
    <t>0409</t>
  </si>
  <si>
    <t>Protectia impotriva discriminarii</t>
  </si>
  <si>
    <t>AGENTIA NATIONALA PENTRU SOLUTIONAREA CONTESTATIILOR</t>
  </si>
  <si>
    <t>0410</t>
  </si>
  <si>
    <t xml:space="preserve">  73.4</t>
  </si>
  <si>
    <t>SERVICIUL PREVENIREA SI COMBATEREA SPALARII BANILOR</t>
  </si>
  <si>
    <t>0411</t>
  </si>
  <si>
    <t xml:space="preserve">  92.0</t>
  </si>
  <si>
    <t>Prevenirea si combaterea spalarii banilor si finantarii terorismului</t>
  </si>
  <si>
    <t>4803</t>
  </si>
  <si>
    <t>CENTRUL NATIONAL ANTICORUPTIE</t>
  </si>
  <si>
    <t>0412</t>
  </si>
  <si>
    <t>Prevenire, cercetare  si combaterea  contraventiilor coruptionale</t>
  </si>
  <si>
    <t>4802</t>
  </si>
  <si>
    <t>ACADEMIA DE STIINTE A MOLDOVEI</t>
  </si>
  <si>
    <t xml:space="preserve">  92.1</t>
  </si>
  <si>
    <t>INSTITUTUL NATIONAL AL JUSTITIEI</t>
  </si>
  <si>
    <t>Instruire initiala si continua in domeniul justitiei</t>
  </si>
  <si>
    <t>4012</t>
  </si>
  <si>
    <t>INSTITUTIA PUBLICA NATIONALA A AUDIOVIZUALULUI COMPANIA "TELERADIO-MOLDOVA"</t>
  </si>
  <si>
    <t>0503</t>
  </si>
  <si>
    <t>Sustinerea  televiziunii si radoidifuziunii publice</t>
  </si>
  <si>
    <t>8505</t>
  </si>
  <si>
    <t>FONDUL DE DEZVOLTARE DURABILA MOLDOVA</t>
  </si>
  <si>
    <t>0505</t>
  </si>
  <si>
    <t xml:space="preserve">  91.5</t>
  </si>
  <si>
    <t>ACTIUNI GENERALE</t>
  </si>
  <si>
    <t>0799</t>
  </si>
  <si>
    <t>Cooperare extermna</t>
  </si>
  <si>
    <t>0604</t>
  </si>
  <si>
    <t xml:space="preserve">  86.7</t>
  </si>
  <si>
    <t>Gestionarea fondurilor de rezerva si  de interventie</t>
  </si>
  <si>
    <t>0802</t>
  </si>
  <si>
    <t xml:space="preserve">  36.5</t>
  </si>
  <si>
    <t>Reintegrarea tarii</t>
  </si>
  <si>
    <t>0803</t>
  </si>
  <si>
    <t>Actiuni cu caracter general</t>
  </si>
  <si>
    <t>0808</t>
  </si>
  <si>
    <t xml:space="preserve">  15.1</t>
  </si>
  <si>
    <t>Raporturi interbugetare pentru nivelarea posibilitatilor financiare</t>
  </si>
  <si>
    <t>1101</t>
  </si>
  <si>
    <t>Raporturi interbugetare cu destinatie speciala</t>
  </si>
  <si>
    <t>1102</t>
  </si>
  <si>
    <t>Raporturi interbugetare de compensare</t>
  </si>
  <si>
    <t>1103</t>
  </si>
  <si>
    <t>Datoria de stat interna</t>
  </si>
  <si>
    <t>1701</t>
  </si>
  <si>
    <t xml:space="preserve">  98.8</t>
  </si>
  <si>
    <t>Datoria de stat externa</t>
  </si>
  <si>
    <t>1702</t>
  </si>
  <si>
    <t>Asigurarea obligatorie de asistenta medicala din partea statului</t>
  </si>
  <si>
    <t>8020</t>
  </si>
  <si>
    <t xml:space="preserve">  62.3</t>
  </si>
  <si>
    <t>Asigurarea de catre stat a scolilor sportive la nivel local</t>
  </si>
  <si>
    <t>8604</t>
  </si>
  <si>
    <t xml:space="preserve">  97.1</t>
  </si>
  <si>
    <t>Asigurarea de catre stat a invatamintului la nivel local</t>
  </si>
  <si>
    <t>8817</t>
  </si>
  <si>
    <t>Protectie in domeniul asigurarii cu locuinte</t>
  </si>
  <si>
    <t>9009</t>
  </si>
  <si>
    <t xml:space="preserve">  81.0</t>
  </si>
  <si>
    <t>Sustinerea suplimentara a unor categorii de populatie</t>
  </si>
  <si>
    <t>9011</t>
  </si>
  <si>
    <t>Compensarea pierderilor pentru depunerile banesti ale cetatenilor in Banca de Economii</t>
  </si>
  <si>
    <t>9014</t>
  </si>
  <si>
    <t xml:space="preserve">  71.5</t>
  </si>
  <si>
    <t>Protectia sociala a persoanelor   in situatii de risc</t>
  </si>
  <si>
    <t>9015</t>
  </si>
  <si>
    <t>Sustinerea sistemului public de  asigurari sociale</t>
  </si>
  <si>
    <t>9016</t>
  </si>
  <si>
    <t xml:space="preserve">  16.2</t>
  </si>
  <si>
    <t>Compensarea diferentei de tarife la energia electrica si gazele naturale  pentru populatia din unele localitati din raioanele Dubasari si Causeni si din satul Varnita din raionul Anenii Noi</t>
  </si>
  <si>
    <t>9030</t>
  </si>
  <si>
    <t xml:space="preserve">  78.5</t>
  </si>
  <si>
    <t>Asistenta sociala de catre stat a unor categorii de cetateni la nivel local</t>
  </si>
  <si>
    <t>9032</t>
  </si>
  <si>
    <t>Protectie sociala in contextul pandemiei Covid-19</t>
  </si>
  <si>
    <t>9033</t>
  </si>
  <si>
    <t>TOTAL</t>
  </si>
  <si>
    <t xml:space="preserve">     Ministrul Finanțelor</t>
  </si>
  <si>
    <t>Natalia Sclearuc</t>
  </si>
  <si>
    <t xml:space="preserve">     Șef Direcție politici bugetare sectoriale</t>
  </si>
  <si>
    <t>Vasile Botica</t>
  </si>
  <si>
    <t xml:space="preserve">     Șef Direcție investiții publice</t>
  </si>
  <si>
    <t>Viorel Pană</t>
  </si>
  <si>
    <t xml:space="preserve">Formularul nr.3.1_x000D_
</t>
  </si>
  <si>
    <t>Raport _x000D_
privind executarea bugetelor autorităților finanțate de la bugetul de stat_x000D_
la partea de resurse totale pe anul 2022_x000D_
(conform anexei nr.3 la Legea bugetului de stat pe anul 2022)</t>
  </si>
  <si>
    <t>dintre care din fondurile de urgenta ale Guvernului si Programul de reintegrare a tarii</t>
  </si>
  <si>
    <t>96.1</t>
  </si>
  <si>
    <t>100.0</t>
  </si>
  <si>
    <t>dintre care transferuri primite intre institutii din cadrul bugetului de stat</t>
  </si>
  <si>
    <t>99.6</t>
  </si>
  <si>
    <t>88.1</t>
  </si>
  <si>
    <t>63.4</t>
  </si>
  <si>
    <t xml:space="preserve">  77.3</t>
  </si>
  <si>
    <t>68.7</t>
  </si>
  <si>
    <t>98.4</t>
  </si>
  <si>
    <t xml:space="preserve">  73.2</t>
  </si>
  <si>
    <t>97.0</t>
  </si>
  <si>
    <t>93.7</t>
  </si>
  <si>
    <t xml:space="preserve">     Șef Directțe politici și sinteză bugetară</t>
  </si>
  <si>
    <t xml:space="preserve">Formularul nr.3.2_x000D_
</t>
  </si>
  <si>
    <t>Raport _x000D_
privind executarea bugetelor autoritătțlor finanțate de la bugetul de stat_x000D_
la partea de resurse generale pe anul 2022_x000D_
(conform anexei nr.3 la Legea bugetului de stat pe anul 2022)</t>
  </si>
  <si>
    <t xml:space="preserve">  87.9</t>
  </si>
  <si>
    <t xml:space="preserve">  93.5</t>
  </si>
  <si>
    <t xml:space="preserve">  79.0</t>
  </si>
  <si>
    <t xml:space="preserve">  95.7</t>
  </si>
  <si>
    <t xml:space="preserve">  95.1</t>
  </si>
  <si>
    <t xml:space="preserve">  &gt;200</t>
  </si>
  <si>
    <t xml:space="preserve">  52.1</t>
  </si>
  <si>
    <t xml:space="preserve">  60.5</t>
  </si>
  <si>
    <t xml:space="preserve">  76.1</t>
  </si>
  <si>
    <t xml:space="preserve">  57.6</t>
  </si>
  <si>
    <t xml:space="preserve">  98.4</t>
  </si>
  <si>
    <t xml:space="preserve">Formularul nr.3.3_x000D_
</t>
  </si>
  <si>
    <t>Raport _x000D_
privind executarea bugetelor autorităților finanțate de la bugetul de stat_x000D_
la partea de venituri colectate pe anul 2022_x000D_
(conform anexei nr.3 la Legea bugetului de stat pe anul 2022)</t>
  </si>
  <si>
    <t xml:space="preserve"> 112.1</t>
  </si>
  <si>
    <t xml:space="preserve"> 184.3</t>
  </si>
  <si>
    <t xml:space="preserve">  98.0</t>
  </si>
  <si>
    <t xml:space="preserve"> 119.9</t>
  </si>
  <si>
    <t xml:space="preserve"> 104.7</t>
  </si>
  <si>
    <t xml:space="preserve"> 100.1</t>
  </si>
  <si>
    <t xml:space="preserve">MINISTERUL  ECONOMIEI </t>
  </si>
  <si>
    <t xml:space="preserve"> 163.6</t>
  </si>
  <si>
    <t xml:space="preserve">  73.5</t>
  </si>
  <si>
    <t xml:space="preserve"> 101.3</t>
  </si>
  <si>
    <t xml:space="preserve">  78.0</t>
  </si>
  <si>
    <t xml:space="preserve">  96.2</t>
  </si>
  <si>
    <t xml:space="preserve"> 121.7</t>
  </si>
  <si>
    <t xml:space="preserve">   2.0</t>
  </si>
  <si>
    <t xml:space="preserve"> 190.0</t>
  </si>
  <si>
    <t xml:space="preserve"> 118.2</t>
  </si>
  <si>
    <t xml:space="preserve"> 120.0</t>
  </si>
  <si>
    <t xml:space="preserve"> 112.2</t>
  </si>
  <si>
    <t xml:space="preserve"> 106.2</t>
  </si>
  <si>
    <t xml:space="preserve"> 159.0</t>
  </si>
  <si>
    <t xml:space="preserve"> 114.3</t>
  </si>
  <si>
    <t xml:space="preserve"> 122.6</t>
  </si>
  <si>
    <t xml:space="preserve"> 106.9</t>
  </si>
  <si>
    <t xml:space="preserve"> 133.2</t>
  </si>
  <si>
    <t xml:space="preserve">  17.6</t>
  </si>
  <si>
    <t xml:space="preserve"> 107.7</t>
  </si>
  <si>
    <t xml:space="preserve">     Șef Directțe investiții publice</t>
  </si>
  <si>
    <t xml:space="preserve">Formularul nr.3.4_x000D_
</t>
  </si>
  <si>
    <t>Raport _x000D_
privind executarea bugetelor autorităților finanțate de la bugetul de stat_x000D_
la partea de resurse ale proiecelor finanțate din surse externe pe anul 2022_x000D_
(conform anexei nr.3 la Legea bugetului de stat pe anul 2022)</t>
  </si>
  <si>
    <t xml:space="preserve">  46.4</t>
  </si>
  <si>
    <t xml:space="preserve">  33.8</t>
  </si>
  <si>
    <t xml:space="preserve">  74.2</t>
  </si>
  <si>
    <t xml:space="preserve">  34.1</t>
  </si>
  <si>
    <t xml:space="preserve">  30.2</t>
  </si>
  <si>
    <t xml:space="preserve">   1.6</t>
  </si>
  <si>
    <t xml:space="preserve">  73.0</t>
  </si>
  <si>
    <t xml:space="preserve">  57.1</t>
  </si>
  <si>
    <t xml:space="preserve">  25.3</t>
  </si>
  <si>
    <t>66.6</t>
  </si>
  <si>
    <t xml:space="preserve">  7.2</t>
  </si>
  <si>
    <t xml:space="preserve">  36.2</t>
  </si>
  <si>
    <t xml:space="preserve">  42.6</t>
  </si>
  <si>
    <t xml:space="preserve">  61.6</t>
  </si>
  <si>
    <t xml:space="preserve">  47.2</t>
  </si>
  <si>
    <t xml:space="preserve">  63.3</t>
  </si>
  <si>
    <t xml:space="preserve">  65.9</t>
  </si>
  <si>
    <t xml:space="preserve">  61.0</t>
  </si>
  <si>
    <t xml:space="preserve">     Șef Directțe Trezoreria de Stat</t>
  </si>
  <si>
    <t xml:space="preserve">Formularul nr.4_x000D_
</t>
  </si>
  <si>
    <t>Raport _x000D_
privind executarea cheltuielilor bugetului de stat conform clasificației funcționale pe anul 2022_x000D_
(conform anexei nr.4 la Legea bugetului de stat pe anul 2022)</t>
  </si>
  <si>
    <t>SERVICII DE STAT CU DESTINATIE GENERALA</t>
  </si>
  <si>
    <t>Autoritati  legislative si executive, servicii bugetar-fiscale, afaceri externe</t>
  </si>
  <si>
    <t>011</t>
  </si>
  <si>
    <t xml:space="preserve">  91.0</t>
  </si>
  <si>
    <t>Servicii generale</t>
  </si>
  <si>
    <t>013</t>
  </si>
  <si>
    <t xml:space="preserve">  83.2</t>
  </si>
  <si>
    <t>Cercetari stiintifice fundamentale</t>
  </si>
  <si>
    <t>014</t>
  </si>
  <si>
    <t xml:space="preserve">  76.7</t>
  </si>
  <si>
    <t>Cercetari stiintifice aplicate legate de servicii de stat cu destinatie generala</t>
  </si>
  <si>
    <t>015</t>
  </si>
  <si>
    <t>Servicii de stat cu destinatie generala neatribuite la alte grupe</t>
  </si>
  <si>
    <t>016</t>
  </si>
  <si>
    <t>Serviciul datoriei</t>
  </si>
  <si>
    <t>017</t>
  </si>
  <si>
    <t>Raporturi intre nivelele administratiei publice</t>
  </si>
  <si>
    <t>018</t>
  </si>
  <si>
    <t>APARARE NATIONALA</t>
  </si>
  <si>
    <t>Forte de aparare nationala</t>
  </si>
  <si>
    <t>021</t>
  </si>
  <si>
    <t>Alte servicii in domeniul apararii neatribuite la alte grupe</t>
  </si>
  <si>
    <t>025</t>
  </si>
  <si>
    <t xml:space="preserve">  95.6</t>
  </si>
  <si>
    <t>ORDINE PUBLICA SI SECURITATE NATIONALA</t>
  </si>
  <si>
    <t xml:space="preserve">  95.8</t>
  </si>
  <si>
    <t>Afaceri interne</t>
  </si>
  <si>
    <t>031</t>
  </si>
  <si>
    <t xml:space="preserve">  96.3</t>
  </si>
  <si>
    <t>Servicii de protectie civila si  situatii exceptionale</t>
  </si>
  <si>
    <t>032</t>
  </si>
  <si>
    <t>Justitie</t>
  </si>
  <si>
    <t>033</t>
  </si>
  <si>
    <t>034</t>
  </si>
  <si>
    <t>Cercetari stiintifice aplicate in domeniul ordinii publice si securitatii nationale</t>
  </si>
  <si>
    <t>035</t>
  </si>
  <si>
    <t xml:space="preserve">  39.5</t>
  </si>
  <si>
    <t>Alte servicii in domeniul  ordinii publice si securitatii nationale neatribuite la alte grupe</t>
  </si>
  <si>
    <t>036</t>
  </si>
  <si>
    <t xml:space="preserve">  98.2</t>
  </si>
  <si>
    <t>SERVICII IN DOMENIUL ECONOMIEI</t>
  </si>
  <si>
    <t xml:space="preserve">  83.3</t>
  </si>
  <si>
    <t>Servicii  economice generale, comerciale si in domeniul fortei de munca</t>
  </si>
  <si>
    <t>041</t>
  </si>
  <si>
    <t xml:space="preserve">  50.0</t>
  </si>
  <si>
    <t>Agricultura, gospodarie silvica, gospodarie piscicola si gospodarie de vinatoare</t>
  </si>
  <si>
    <t>042</t>
  </si>
  <si>
    <t xml:space="preserve">  88.4</t>
  </si>
  <si>
    <t>Combustibil si energie</t>
  </si>
  <si>
    <t>043</t>
  </si>
  <si>
    <t xml:space="preserve">  81.7</t>
  </si>
  <si>
    <t>Minerit, industrie si constructii</t>
  </si>
  <si>
    <t>044</t>
  </si>
  <si>
    <t xml:space="preserve">  69.3</t>
  </si>
  <si>
    <t>Transport</t>
  </si>
  <si>
    <t>045</t>
  </si>
  <si>
    <t xml:space="preserve">  84.1</t>
  </si>
  <si>
    <t>Comunicatii</t>
  </si>
  <si>
    <t>046</t>
  </si>
  <si>
    <t>Alte activitati economice</t>
  </si>
  <si>
    <t>047</t>
  </si>
  <si>
    <t>Cercetari stiintifice aplicate in domeniul  economiei</t>
  </si>
  <si>
    <t>048</t>
  </si>
  <si>
    <t>PROTECTIA MEDIULUI</t>
  </si>
  <si>
    <t xml:space="preserve">  85.1</t>
  </si>
  <si>
    <t>Colectarea si distrugerea deseurilor</t>
  </si>
  <si>
    <t>051</t>
  </si>
  <si>
    <t>Protectie impotriva poluarii mediului</t>
  </si>
  <si>
    <t>053</t>
  </si>
  <si>
    <t>Protectie a biodiversitatii</t>
  </si>
  <si>
    <t>054</t>
  </si>
  <si>
    <t>055</t>
  </si>
  <si>
    <t>Alte servicii in domeniul protectiei mediului neatribuite la alte grupe</t>
  </si>
  <si>
    <t>056</t>
  </si>
  <si>
    <t>GOSPODARIA DE LOCUINTE SI GOSPODARIA SERVICIILOR COMUNALE</t>
  </si>
  <si>
    <t xml:space="preserve">  67.4</t>
  </si>
  <si>
    <t>Gospodaria  de locuinte</t>
  </si>
  <si>
    <t>061</t>
  </si>
  <si>
    <t>Dezvoltare comunala si amenajare</t>
  </si>
  <si>
    <t>062</t>
  </si>
  <si>
    <t>Aprovizionarea cu apa</t>
  </si>
  <si>
    <t>063</t>
  </si>
  <si>
    <t xml:space="preserve">  74.7</t>
  </si>
  <si>
    <t>Iluminarea strazilor</t>
  </si>
  <si>
    <t>064</t>
  </si>
  <si>
    <t>OCROTIREA SANATATII</t>
  </si>
  <si>
    <t>Produse, utilaje si echipament medical</t>
  </si>
  <si>
    <t>071</t>
  </si>
  <si>
    <t>Servicii de ambulator</t>
  </si>
  <si>
    <t>072</t>
  </si>
  <si>
    <t>Servicii spitalicesti</t>
  </si>
  <si>
    <t>073</t>
  </si>
  <si>
    <t>Servicii de sanatate publica</t>
  </si>
  <si>
    <t>074</t>
  </si>
  <si>
    <t xml:space="preserve">    dintre care transferuri acordate intre institutii din cadrul bugetului de stat</t>
  </si>
  <si>
    <t>Cercetari stiintifice aplicate in domeniul ocrotirii sanatatii</t>
  </si>
  <si>
    <t>075</t>
  </si>
  <si>
    <t>Alte servicii in domeniul sanatatii neatribuite la alte grupe</t>
  </si>
  <si>
    <t>076</t>
  </si>
  <si>
    <t>CULTURA,  SPORT,  TINERET, CULTE SI  ODIHNA</t>
  </si>
  <si>
    <t xml:space="preserve">  94.2</t>
  </si>
  <si>
    <t>Servicii de sport, tineret si  odihna</t>
  </si>
  <si>
    <t>081</t>
  </si>
  <si>
    <t>Servicii in domeniul culturii</t>
  </si>
  <si>
    <t>082</t>
  </si>
  <si>
    <t>Servicii tele-radio si de presa</t>
  </si>
  <si>
    <t>083</t>
  </si>
  <si>
    <t>Alte servicii in domeniul culturii, tineretului, sportului, odihnei si cultelor neatribuite la alte grupe</t>
  </si>
  <si>
    <t>086</t>
  </si>
  <si>
    <t>INVATAMINT</t>
  </si>
  <si>
    <t>Educatie timpurie  si invatamint  primar</t>
  </si>
  <si>
    <t>091</t>
  </si>
  <si>
    <t>Invatamint secundar</t>
  </si>
  <si>
    <t>092</t>
  </si>
  <si>
    <t>Invatamint  profesional tehnic</t>
  </si>
  <si>
    <t>093</t>
  </si>
  <si>
    <t xml:space="preserve">  97.0</t>
  </si>
  <si>
    <t>Invatamint superior profesional</t>
  </si>
  <si>
    <t>094</t>
  </si>
  <si>
    <t>Invatamint nedefinit dupa nivel</t>
  </si>
  <si>
    <t>095</t>
  </si>
  <si>
    <t>Servicii afiliate invatamintului</t>
  </si>
  <si>
    <t>096</t>
  </si>
  <si>
    <t xml:space="preserve">  60.0</t>
  </si>
  <si>
    <t>Alte servicii din domeniul invatamintului neatribuite la alte grupe</t>
  </si>
  <si>
    <t>098</t>
  </si>
  <si>
    <t>PROTECTIE SOCIALA</t>
  </si>
  <si>
    <t>Protectie in caz de boala sau incapacitate de munca</t>
  </si>
  <si>
    <t>101</t>
  </si>
  <si>
    <t>Protectie persoanelor in etate</t>
  </si>
  <si>
    <t>102</t>
  </si>
  <si>
    <t>Protectie a familiei si a copiilor</t>
  </si>
  <si>
    <t>104</t>
  </si>
  <si>
    <t>Protectie in caz de somaj</t>
  </si>
  <si>
    <t>105</t>
  </si>
  <si>
    <t>Protectie in domeniul asigurarii cu  locuinte</t>
  </si>
  <si>
    <t>106</t>
  </si>
  <si>
    <t>Protectie  impotriva excluziunii sociale</t>
  </si>
  <si>
    <t>107</t>
  </si>
  <si>
    <t>Alte servicii in domeniul proteciei sociale neatribuite la alte grupe</t>
  </si>
  <si>
    <t>109</t>
  </si>
  <si>
    <t xml:space="preserve">  96.4</t>
  </si>
  <si>
    <t xml:space="preserve">Formularul nr.5_x000D_
</t>
  </si>
  <si>
    <t>Raport _x000D_
privind executarea cheltuielilor de personal pe autorități publice centrale pe anul 2022_x000D_
(conform anexei nr.5 la Legea bugetului de stat pe anul 2022)</t>
  </si>
  <si>
    <t xml:space="preserve">  89.5</t>
  </si>
  <si>
    <t xml:space="preserve">     dintre care din fondul de intervenție al Guvernului </t>
  </si>
  <si>
    <t xml:space="preserve">  97.4</t>
  </si>
  <si>
    <t xml:space="preserve">  80.6</t>
  </si>
  <si>
    <t xml:space="preserve">  94.4</t>
  </si>
  <si>
    <t xml:space="preserve">  54.9</t>
  </si>
  <si>
    <t xml:space="preserve">  85.2</t>
  </si>
  <si>
    <t xml:space="preserve">  94.0</t>
  </si>
  <si>
    <t xml:space="preserve">  82.1</t>
  </si>
  <si>
    <t xml:space="preserve">  80.0</t>
  </si>
  <si>
    <t xml:space="preserve">     Șef  Direcție politici salariale</t>
  </si>
  <si>
    <t>Alexandru Lungu</t>
  </si>
  <si>
    <t>Formularul nr.6</t>
  </si>
  <si>
    <t>aprobat prin ordinul ministrului finantelor_x000D_
nr. 18 din 27 ianuarie 2022</t>
  </si>
  <si>
    <t>Raport_x000D_
privind executarea cheltuielilor pentru investiții capitale pe autorități bugetare la total pe anul 2022_x000D_
(conform anexei nr.6 la Legea bugetului de stat pe anul 2022)</t>
  </si>
  <si>
    <t>Codul</t>
  </si>
  <si>
    <t>Autoritatea publica centrala / Program / Proiect</t>
  </si>
  <si>
    <t>Executat</t>
  </si>
  <si>
    <t>TOTAL GENERAL</t>
  </si>
  <si>
    <t xml:space="preserve">   0.9</t>
  </si>
  <si>
    <t>Reconstructia cladirii administrative, str. Vlaicu Parcalab, nr.45, mun. Chisinau</t>
  </si>
  <si>
    <t xml:space="preserve">  54.7</t>
  </si>
  <si>
    <t xml:space="preserve">  84.6</t>
  </si>
  <si>
    <t>Crearea Sistemului informational „Raportarea financiara a autoritatilor bugetare”</t>
  </si>
  <si>
    <t>Crearea Sistemului informational „Trezoreria”, unificat cu Sistemul informational „e-Docplat”</t>
  </si>
  <si>
    <t>Crearea Sistemului informational „Certificarea auditorilor interni in cadrul Sistemului informational al Ministerului Finantelor”</t>
  </si>
  <si>
    <t>Crearea Sistemului informational „Planificarea salariala in sectorul bugetar”</t>
  </si>
  <si>
    <t>Crearea Sistemului informational „Statistica”</t>
  </si>
  <si>
    <t xml:space="preserve">  52.7</t>
  </si>
  <si>
    <t>Modernizarea infrastructurii Biroului vamal Leuseni. r. Hancesti</t>
  </si>
  <si>
    <t xml:space="preserve">  50.2</t>
  </si>
  <si>
    <t>Constructia blocurilor sanitare la 23 posturi vamale</t>
  </si>
  <si>
    <t>Modernizarea infrastructurii Postului vamal Sculeni, r. Ungheni</t>
  </si>
  <si>
    <t xml:space="preserve">  57.8</t>
  </si>
  <si>
    <t>Crearea Sistemului informational al Serviciului Vamal „Managementul riscurilor”</t>
  </si>
  <si>
    <t>Constructia infrastructurii Punctului de trecere a frontierei de stat Leova-Bumbata</t>
  </si>
  <si>
    <t xml:space="preserve">   7.8</t>
  </si>
  <si>
    <t>Constructia sediului Judecatoriei Hancesti</t>
  </si>
  <si>
    <t>Constructia sediului Judecatoriei Edinet</t>
  </si>
  <si>
    <t>Constructia sediului Judecatoriei Causeni</t>
  </si>
  <si>
    <t>Constructia sediului Judecatoriei Orhei</t>
  </si>
  <si>
    <t>Constructia sediului Judecatoriei Cahul</t>
  </si>
  <si>
    <t xml:space="preserve">  64.3</t>
  </si>
  <si>
    <t>Constructia cladirilor Penitenciarului nr.13 (izolator de urmarire penala), str. Uzinelor nr.251, mun. Chisinau</t>
  </si>
  <si>
    <t>Constructia casei de arest din municipiul Balti</t>
  </si>
  <si>
    <t xml:space="preserve">  50.4</t>
  </si>
  <si>
    <t>Reconstructia Penitenciarului nr.5,  mun. Cahul</t>
  </si>
  <si>
    <t>Reconstructia perimetrului de paza al Penitenciarului nr. 7, s. Rusca, r. Hancesti</t>
  </si>
  <si>
    <t>Reconstructia perimetrului de paza al Penitenciarului nr.10, s. Goian, mun. Chisinau</t>
  </si>
  <si>
    <t xml:space="preserve">  69.7</t>
  </si>
  <si>
    <t xml:space="preserve">  35.3</t>
  </si>
  <si>
    <t>Constructia sediului pentru trei subdiviziuni operative ale Inspectoratului National de Investigatii, str. Bucuriei, nr. 14, mun. Chisinau</t>
  </si>
  <si>
    <t xml:space="preserve">  35.5</t>
  </si>
  <si>
    <t>Constructia magistralei de comunicatii si operationalizarea Centrului de Cooperare Transfrontaliera Lipcani, r. Briceni</t>
  </si>
  <si>
    <t xml:space="preserve">  34.6</t>
  </si>
  <si>
    <t>Extinderea sistemului automatizat de supraveghere a circulatiei rutiere „Controlul traficului”</t>
  </si>
  <si>
    <t xml:space="preserve">  54.8</t>
  </si>
  <si>
    <t>Reconstructia sediului Sectorului Politiei de Frontiera Stoianovca, r. Cantemir</t>
  </si>
  <si>
    <t>Reconstructia sediului Sectorului Politiei de Frontiera Branza, r. Cahul</t>
  </si>
  <si>
    <t xml:space="preserve">  79.9</t>
  </si>
  <si>
    <t>Reconstructia sediului Sectorului Politiei de Frontiera Toceni, r. Cantemir</t>
  </si>
  <si>
    <t xml:space="preserve">  44.5</t>
  </si>
  <si>
    <t>Reconstructia sediului Sectorului Politiei de Frontiera Valea Mare, r. Ungheni</t>
  </si>
  <si>
    <t>Constructia sistemului de comunicatii al Politiei de Frontiera (TETRA) pe segmentul moldo-ucrainean al frontierei</t>
  </si>
  <si>
    <t>Constructia depozitului pentru pastrarea barcii de interventie si a pontonului plutitor mobil al Sectorului Politiei de Frontiera Costesti, r. Rascani</t>
  </si>
  <si>
    <t xml:space="preserve">  62.5</t>
  </si>
  <si>
    <t>Reconstructia sediului Punctului de operare terestra SMURD Cantemir</t>
  </si>
  <si>
    <t xml:space="preserve">  55.6</t>
  </si>
  <si>
    <t>Reconstructia sediului Punctului de operare terestra SMURD Ungheni</t>
  </si>
  <si>
    <t xml:space="preserve">  81.8</t>
  </si>
  <si>
    <t>Constructia heliportului pentru elicoptere medicale, mun. Cahul</t>
  </si>
  <si>
    <t>Constructia heliportului pentru elicoptere medicale, mun. Balti</t>
  </si>
  <si>
    <t xml:space="preserve">  26.4</t>
  </si>
  <si>
    <t>Constructia heliportului pentru elicoptere medicale, str. Poamei, nr. 21, mun. Chisinau</t>
  </si>
  <si>
    <t xml:space="preserve">  27.3</t>
  </si>
  <si>
    <t>Constructia heliportului pentru elicoptere medicale, str. Nicolae Testemitanu, nr. 29, mun. Chisinau</t>
  </si>
  <si>
    <t xml:space="preserve">  18.3</t>
  </si>
  <si>
    <t>Reconstructia Centrului Republican de Instruire pentru Pompieri si Salvatori, s. Razeni, r. Ialoveni</t>
  </si>
  <si>
    <t>Constructia sediului Dispeceratului Regional pentru Situatii de Urgenta Nord, mun. Balti</t>
  </si>
  <si>
    <t xml:space="preserve">  16.3</t>
  </si>
  <si>
    <t>Reconstructia boxelor pentru autospeciale ale Detasamentului de Salvatori si Pompieri Buiucani, mun. Chisinau</t>
  </si>
  <si>
    <t>Reconstructia boxelor pentru autospeciale ale Directiei Situatii Exceptionale, mun. Orhei</t>
  </si>
  <si>
    <t>Reconstructia boxelor pentru autospeciale ale Directiei Regionale Cautare-Salvare nr.2, mun. Balti</t>
  </si>
  <si>
    <t>Constructia sediului Unitatii de salvatori si pompieri Stefan Voda</t>
  </si>
  <si>
    <t>Reconstructia boxelor pentru autospeciale ale Detasamentului de Salavatori si Pompieri Botanica, mun. Chisinau</t>
  </si>
  <si>
    <t>Constructia sediului Unitatii de salvatori si pompieri Soldanesti</t>
  </si>
  <si>
    <t xml:space="preserve">  78.1</t>
  </si>
  <si>
    <t>Constructia sediului Ambasadei Republicii Moldova in Republica Belarus, or. Minsk</t>
  </si>
  <si>
    <t>Reconstructia sediului Consulatului Republicii Moldova in Ucraina, or. Odesa</t>
  </si>
  <si>
    <t>Proiect de investitii capitale nr.11</t>
  </si>
  <si>
    <t>Dezvoltarea subsistemului pentru actele permisive eliberate de Primaria municipiului Chisinau</t>
  </si>
  <si>
    <t xml:space="preserve">  59.5</t>
  </si>
  <si>
    <t>Proiectul „Studiul de fezabilitate „Interconectarea asincrona MD-RO”</t>
  </si>
  <si>
    <t>Proiectul „Sustinerea Programului in sectorul drumurilor”</t>
  </si>
  <si>
    <t xml:space="preserve">  78.2</t>
  </si>
  <si>
    <t>Proiectul „Reabilitarea drumurilor locale”</t>
  </si>
  <si>
    <t xml:space="preserve">  59.0</t>
  </si>
  <si>
    <t>Proiectul „Securitatea aprovizionarii cu apa si canalizare in Moldova”</t>
  </si>
  <si>
    <t xml:space="preserve">  40.8</t>
  </si>
  <si>
    <t>Proiectul „Constructia locuintelor sociale II”</t>
  </si>
  <si>
    <t xml:space="preserve">  63.5</t>
  </si>
  <si>
    <t>Constructia blocului de studii al Liceului Teoretic „Mihai Eminescu” din mun. Comrat, UTA Gagauzia</t>
  </si>
  <si>
    <t xml:space="preserve">  16.9</t>
  </si>
  <si>
    <t xml:space="preserve">  28.7</t>
  </si>
  <si>
    <t>Constructia unitatii de procesare a produselor de origine animala, nedestinate consumului uman, r. Criuleni</t>
  </si>
  <si>
    <t xml:space="preserve">  75.4</t>
  </si>
  <si>
    <t>Constructia depozitului cu atmosfera controlata a Comisiei de Stat pentru Testarea Soiurilor de Plante, s. Bacioi, mun. Chisinau</t>
  </si>
  <si>
    <t>Constructia sediului punctului de inspectare la frontiera al Agentiei Nationale pentru Siguranta Alimentelor, s. Sculeni, r. Ungheni</t>
  </si>
  <si>
    <t>Proiectul „Imbunatatirea capacitatilor pentru transformarea zonei rurale (IFAD VIII)”</t>
  </si>
  <si>
    <t>Proiectul „Programul de rezilienta rurala (IFAD VII)”</t>
  </si>
  <si>
    <t xml:space="preserve">  28.3</t>
  </si>
  <si>
    <t>Constructia depozitului frigorific pentru pastrarea materialului saditor si strugurilor de masa al Institutului Stiintifico-Practic de Horticultura si Tehnologii Alimentare, or. Codru, mun. Chisinau</t>
  </si>
  <si>
    <t>Constructia Centrului tehnico-didactic in mecanizare agricola al Colegiului Tehnic Agricol din Soroca</t>
  </si>
  <si>
    <t>Constructia laboratorului tehnico-didactic in mecanizare agricola al Colegiului Agroindustrial „Gheorghe Raducan” din Grinauti, r. Ocnita</t>
  </si>
  <si>
    <t>Constructia laboratorului didactic pentru procesarea si controlul calitatii uleiurilor esentiale al Colegiului Agroindustrial din Rascani</t>
  </si>
  <si>
    <t>Constructia halei didactice cu laborator de sortare si ambalare a produselor horticole si a laboratorului de reparatie a masinilor agricole ale Colegiului Tehnic Agricol din Svetlai, UTA Gagauzia</t>
  </si>
  <si>
    <t>Constructia Centrului metodico-didactic de instruire in horticultura al Centrului de Excelenta in Horticultura si Tehnologii Alimentare din Taul, r. Donduseni</t>
  </si>
  <si>
    <t>Constructia depozitelor regionale pentru deseuri menajere solide</t>
  </si>
  <si>
    <t xml:space="preserve">  58.0</t>
  </si>
  <si>
    <t>Reconstructia demisolului cladirii Centrului Sportiv de Pregatire a Loturilor Nationale in Centrul de Recuperare si Reabilitare Medicala, bd. Decebal nr.72/2, mun. Chisinau</t>
  </si>
  <si>
    <t xml:space="preserve">  37.9</t>
  </si>
  <si>
    <t>Reconstructia cladirii cu anexarea salii polivalente a Scolii Sportive Specializate de Box, s. Grimancauti, r. Briceni</t>
  </si>
  <si>
    <t>Reconstructia bazei sportive de canotaj a Centrului Sportiv de Pregatire a Loturilor Nationale, or. Vatra, mun. Chisinau</t>
  </si>
  <si>
    <t xml:space="preserve">  44.6</t>
  </si>
  <si>
    <t>Reconstructia si modernizarea cladirilor Centrului de Excelenta in Educatie Artistica „Stefan Neaga”, str. Hristo Botev, nr.4, mun. Chisinau</t>
  </si>
  <si>
    <t xml:space="preserve">  41.9</t>
  </si>
  <si>
    <t>Reconstructia si modernizarea cladirilor Centrului de Excelenta in Constructii, str. Gheorghe Asachi, nr.71, mun. Chisinau</t>
  </si>
  <si>
    <t xml:space="preserve">  82.3</t>
  </si>
  <si>
    <t>Reconstructia si modernizarea cladirilor Centrului de Excelenta in Energetica si Electronica, str. Melestiu, nr.12, mun. Chisinau</t>
  </si>
  <si>
    <t xml:space="preserve">   9.1</t>
  </si>
  <si>
    <t xml:space="preserve">  38.9</t>
  </si>
  <si>
    <t>Restaurarea si reconstructia edificiilor Muzeului National de Etnografie si Istorie Naturala, str. Mihail Kogalniceanu, nr.82, mun. Chisinau</t>
  </si>
  <si>
    <t>Restaurarea Casei-muzeu „Alexandr Puskin”, str. Anton Pann, nr.19, mun. Chisinau</t>
  </si>
  <si>
    <t>Reconstructia blocului „B” al Muzeului National de Istorie a Moldovei (Muzeul Victimelor Deportarilor si Represiunilor Politice), str. Mitropolit Gavriil Banulescu-Bodoni, nr.16, mun. Chisinau</t>
  </si>
  <si>
    <t>Restaurarea Bisericii „Adormirea Maicii Domnului”, or. Causeni, filiala Muzeului National de Arta al Moldovei</t>
  </si>
  <si>
    <t xml:space="preserve">  33.0</t>
  </si>
  <si>
    <t>Restaurarea edificiilor Muzeului National de Arta al Moldovei, str. 31 August 1989, nr.115, mun. Chisinau</t>
  </si>
  <si>
    <t xml:space="preserve">   1.7</t>
  </si>
  <si>
    <t>Constructia edificiului Filarmonicii Nationale „Serghei Lunchevici”, str. Mitropolit Varlaam, nr. 78, mun. Chisinau</t>
  </si>
  <si>
    <t>Restaurarea edificiului Salii cu Orga, bd. Stefan cel Mare si Sfant, nr.81, mun. Chisinau</t>
  </si>
  <si>
    <t>Restaurarea edificiilor Muzeului National de Arta al Moldovei, bd. Stefan cel Mare si Sfant, nr.113 si nr.115, mun. Chisinau</t>
  </si>
  <si>
    <t>Constructia edificiului Teatrului Republican Muzical-Dramatic „B. P. Hasdeu”, str. Bogdan Petriceicu Hasdeu, nr.6, mun. Cahul</t>
  </si>
  <si>
    <t xml:space="preserve">   9.8</t>
  </si>
  <si>
    <t>Restaurarea caselor traditionale taranesti din cadrul Rezervatiei cultural-naturale „Orheiul Vechi”, s. Butuceni si s. Morovaia, r. Orhei</t>
  </si>
  <si>
    <t>Constructia blocului sanitar public al Rezervatiei cultural-naturale „Orheiul Vechi”, s. Butuceni, r. Orhei</t>
  </si>
  <si>
    <t>Reconstructia blocului administrativ al Rezervatiei cultural-naturale „Orheiul Vechi”, s. Butuceni, r. Orhei</t>
  </si>
  <si>
    <t>Constructia depozitului pentru pastrarea fondului arheologic al Rezervatiei cultural-naturale „Orheiul Vechi”, s. Butuceni, r. Orhei</t>
  </si>
  <si>
    <t>Reconstructia Unitatii de primiri urgente a Spitalului Clinic Municipal din Balti</t>
  </si>
  <si>
    <t xml:space="preserve">  65.7</t>
  </si>
  <si>
    <t>Constructia Unitatii de primiri urgente a Institutului de Medicina Urgenta, str. Toma Ciorba, nr.1, mun. Chisinau</t>
  </si>
  <si>
    <t xml:space="preserve">  58.2</t>
  </si>
  <si>
    <t>Reconstructia blocului operator al Institutului de Medicina Urgenta, str. Toma Ciorba, nr.1, mun. Chisinau</t>
  </si>
  <si>
    <t>Constructia anexei la blocul nr.1 al Institutului de Neurologie si Neurochirurgie „Diomid Gherman”, str. Vladimir Korolenko nr. 2, mun. Chisinau</t>
  </si>
  <si>
    <t xml:space="preserve">   4.1</t>
  </si>
  <si>
    <t>Restaurarea sediului Oficiului Avocatului Poporului, str. Sfatul Tarii, nr.16, mun. Chisinau</t>
  </si>
  <si>
    <t xml:space="preserve">     Șef Direcție politici și _x000D_sinteză bugetară</t>
  </si>
  <si>
    <t>Formularul nr.6.1</t>
  </si>
  <si>
    <t>Raport_x000D_
privind executarea cheltuielilor pentru investiții capitale pe autorități bugetare din contul resurselor generale și veniturilor colectate pe anul 2022_x000D_
(conform anexei nr.6 la Legea bugetului de stat pe anul 2022)</t>
  </si>
  <si>
    <t xml:space="preserve">  60.4</t>
  </si>
  <si>
    <t xml:space="preserve">  52.8</t>
  </si>
  <si>
    <t xml:space="preserve">  48.9</t>
  </si>
  <si>
    <t xml:space="preserve">  73.6</t>
  </si>
  <si>
    <t xml:space="preserve">  53.7</t>
  </si>
  <si>
    <t xml:space="preserve">  88.6</t>
  </si>
  <si>
    <t xml:space="preserve">  21.4</t>
  </si>
  <si>
    <t xml:space="preserve">  15.2</t>
  </si>
  <si>
    <t xml:space="preserve">  77.0</t>
  </si>
  <si>
    <t xml:space="preserve">  72.3</t>
  </si>
  <si>
    <t>Formularul nr.6.2</t>
  </si>
  <si>
    <t>Raport_x000D_
privind executarea cheltuielilor pentru investiții capitale pe autorități bugetare din contul proiectelor finanțate din surse externe pe anul 2022_x000D_
(conform anexei nr.6 la Legea bugetului de stat pe anul 2022)</t>
  </si>
  <si>
    <t xml:space="preserve">  57.3</t>
  </si>
  <si>
    <t>70210</t>
  </si>
  <si>
    <t>Proiectul ”Reabilitarea si modernizarea posturilor vamale de la frontiera moldo-romana”</t>
  </si>
  <si>
    <t xml:space="preserve">  39.2</t>
  </si>
  <si>
    <t xml:space="preserve">  62.8</t>
  </si>
  <si>
    <t>70097</t>
  </si>
  <si>
    <t>Proiectul "Constructia penitenciarului din municipiul Chisinau"</t>
  </si>
  <si>
    <t xml:space="preserve">  27.2</t>
  </si>
  <si>
    <t xml:space="preserve">  18.7</t>
  </si>
  <si>
    <t>70198</t>
  </si>
  <si>
    <t>Proiectul "Cooperare regionala pentru prevenirea si combaterea criminalitatii transfrontaliere Romania-Moldova"</t>
  </si>
  <si>
    <t>70197</t>
  </si>
  <si>
    <t>Proiectul "Infrastructura de comunicatii"</t>
  </si>
  <si>
    <t xml:space="preserve">  63.7</t>
  </si>
  <si>
    <t xml:space="preserve">  64.4</t>
  </si>
  <si>
    <t xml:space="preserve">  80.7</t>
  </si>
  <si>
    <t xml:space="preserve">  75.9</t>
  </si>
  <si>
    <t xml:space="preserve">   1.0</t>
  </si>
  <si>
    <t xml:space="preserve">  87.1</t>
  </si>
  <si>
    <t>70311</t>
  </si>
  <si>
    <t>Proiectul „Cresterea capacitatii de cooperare politieneasca transfrontaliera in zona lacului Stanca-Costesti”</t>
  </si>
  <si>
    <t xml:space="preserve">   7.7</t>
  </si>
  <si>
    <t xml:space="preserve">  51.3</t>
  </si>
  <si>
    <t>70199</t>
  </si>
  <si>
    <t>Proiectul "Imbunatatirea infrastructurii de operare a serviciului mobil (SMURD),de pregatire cadrelor de interventie in situatii de urgenta in zona transfrontaliera dintre R.Moldova si Romania"</t>
  </si>
  <si>
    <t xml:space="preserve">  46.3</t>
  </si>
  <si>
    <t>70274</t>
  </si>
  <si>
    <t>Proiectul „Raspuns comun eficient in situatii de urgenta transfrontaliere”</t>
  </si>
  <si>
    <t>70275</t>
  </si>
  <si>
    <t>Proiectul „Imbunatatirea capacitatilor de comunicare bazate pe TIC in zona transfrontaliera a Romaniei de Nord-Est-Republica Moldova”</t>
  </si>
  <si>
    <t>70074</t>
  </si>
  <si>
    <t>Proiectul "Ameliorarea competitivitatii II"</t>
  </si>
  <si>
    <t xml:space="preserve">  74.1</t>
  </si>
  <si>
    <t>70232</t>
  </si>
  <si>
    <t>Proiectul "Studiu de fezabilitate Interconectarea asincrona MD-RO"</t>
  </si>
  <si>
    <t>70024</t>
  </si>
  <si>
    <t>Proiectul de sustinere a Programului in sectorul drumurilor</t>
  </si>
  <si>
    <t>70126</t>
  </si>
  <si>
    <t>Proiectul "Reabilitarea drumurilor locale"</t>
  </si>
  <si>
    <t>70324</t>
  </si>
  <si>
    <t>Proiectul "Securitatea aprovizionarii cu apa si canalizare in Moldova"</t>
  </si>
  <si>
    <t>70022</t>
  </si>
  <si>
    <t>Proiectul "Constructia locuintelor sociale II"</t>
  </si>
  <si>
    <t xml:space="preserve">  36.7</t>
  </si>
  <si>
    <t>70073</t>
  </si>
  <si>
    <t>Proiectul "Programul de asistenta tehnica si financiara acordata de Guvernul Rominiei pentru institutiile prescolare din Republica Moldova"</t>
  </si>
  <si>
    <t xml:space="preserve">  28.8</t>
  </si>
  <si>
    <t>70103</t>
  </si>
  <si>
    <t>Proiectul "Agricultura Competitiva"</t>
  </si>
  <si>
    <t xml:space="preserve">  43.0</t>
  </si>
  <si>
    <t>70201</t>
  </si>
  <si>
    <t>Proiectul "Programul de rezilienta rurala (IFAD VII)"</t>
  </si>
  <si>
    <t xml:space="preserve">  28.5</t>
  </si>
  <si>
    <t>70276</t>
  </si>
  <si>
    <t>Proiectul „Imbunatatirea capacitatilor pentru transformarea zonei rurale (IFAD VIII)</t>
  </si>
  <si>
    <t>70092</t>
  </si>
  <si>
    <t>Proiectul "Livada Moldovei"</t>
  </si>
  <si>
    <t>70183</t>
  </si>
  <si>
    <t>Proiectul "Pregatirea proiectelor de management al deseurilor in trei regiuni"</t>
  </si>
  <si>
    <t>70316</t>
  </si>
  <si>
    <t>Proiectul "Istoria si muzica-valori care ne unesc"</t>
  </si>
  <si>
    <t xml:space="preserve">  39.4</t>
  </si>
  <si>
    <t xml:space="preserve">  24.9</t>
  </si>
  <si>
    <t xml:space="preserve">  41.5</t>
  </si>
  <si>
    <t>Formularul nr.7
aprobat prin Ordinul ministrului finantelor_x000D_
nr. 18  din  27 ianuarie  2020</t>
  </si>
  <si>
    <t>Raport
 privind transferurile de la bugetul de stat către bugetele locale pe anul 2022 
(conform anexei nr.7 la Legea bugetului de stat pe anul 2022)</t>
  </si>
  <si>
    <t xml:space="preserve">nr. rind </t>
  </si>
  <si>
    <t xml:space="preserve">Unitatea administrativ-teritorială </t>
  </si>
  <si>
    <t>Aprobat pe an</t>
  </si>
  <si>
    <t>Precizat pe an</t>
  </si>
  <si>
    <t>Executat față de precizat pe an</t>
  </si>
  <si>
    <t>devieri (+,-)</t>
  </si>
  <si>
    <t>în %</t>
  </si>
  <si>
    <t>Total general</t>
  </si>
  <si>
    <t>inclusiv</t>
  </si>
  <si>
    <t>cu destinație generală</t>
  </si>
  <si>
    <t xml:space="preserve"> cu destinație specială</t>
  </si>
  <si>
    <t>de compensare</t>
  </si>
  <si>
    <t>alte transferuri cu destinatie generala</t>
  </si>
  <si>
    <t>*alte transferuri cu destinatie generala</t>
  </si>
  <si>
    <t>2=3+4+5+6</t>
  </si>
  <si>
    <t>7=8+9+10+11</t>
  </si>
  <si>
    <t>12=13+14+15+16</t>
  </si>
  <si>
    <t>17=12-7</t>
  </si>
  <si>
    <t>18=13-8</t>
  </si>
  <si>
    <t>19=14-9</t>
  </si>
  <si>
    <t>20=15-10</t>
  </si>
  <si>
    <t>21=16-11</t>
  </si>
  <si>
    <t>22=12/7*100</t>
  </si>
  <si>
    <t>23=13/8*100</t>
  </si>
  <si>
    <t>24=14/9*100</t>
  </si>
  <si>
    <t>25=15/10*100</t>
  </si>
  <si>
    <t>26=16/11*100</t>
  </si>
  <si>
    <t>Total nivelul II</t>
  </si>
  <si>
    <t>Total nivelul I</t>
  </si>
  <si>
    <t>mun. Bălți</t>
  </si>
  <si>
    <t>Consiliul Municipal</t>
  </si>
  <si>
    <t>Elizaveta</t>
  </si>
  <si>
    <t>Sadovoe</t>
  </si>
  <si>
    <t>mun. Chișinău</t>
  </si>
  <si>
    <t>Băcioi</t>
  </si>
  <si>
    <t>Bubuieci</t>
  </si>
  <si>
    <t>Budești</t>
  </si>
  <si>
    <t>Ciorescu</t>
  </si>
  <si>
    <t>Codru</t>
  </si>
  <si>
    <t>Colonița</t>
  </si>
  <si>
    <t>Condrița</t>
  </si>
  <si>
    <t>Cricova</t>
  </si>
  <si>
    <t>Cruzești</t>
  </si>
  <si>
    <t>Durlești</t>
  </si>
  <si>
    <t>Ghidighici</t>
  </si>
  <si>
    <t>Grătiești</t>
  </si>
  <si>
    <t>Sîngera</t>
  </si>
  <si>
    <t>Stăuceni</t>
  </si>
  <si>
    <t>Tohatin</t>
  </si>
  <si>
    <t>Trușeni</t>
  </si>
  <si>
    <t>Vadul lui Vodă</t>
  </si>
  <si>
    <t>Vatra</t>
  </si>
  <si>
    <t>Anenii Noi</t>
  </si>
  <si>
    <t>Consiliul Raional</t>
  </si>
  <si>
    <t>Botnărești</t>
  </si>
  <si>
    <t>Bulboaca</t>
  </si>
  <si>
    <t>Calfa</t>
  </si>
  <si>
    <t>Chetrosu</t>
  </si>
  <si>
    <t>Chirca</t>
  </si>
  <si>
    <t>Ciobanovca</t>
  </si>
  <si>
    <t>Cobusca Nouă</t>
  </si>
  <si>
    <t>Cobusca Veche</t>
  </si>
  <si>
    <t>Delacău</t>
  </si>
  <si>
    <t>Floreni</t>
  </si>
  <si>
    <t>Geamăna</t>
  </si>
  <si>
    <t>Gura Bîcului</t>
  </si>
  <si>
    <t>Hîrbovăț</t>
  </si>
  <si>
    <t>Maximovca</t>
  </si>
  <si>
    <t>Mereni</t>
  </si>
  <si>
    <t>Merenii Noi</t>
  </si>
  <si>
    <t>Ochiul Roș</t>
  </si>
  <si>
    <t>Puhăceni</t>
  </si>
  <si>
    <t>Roșcani</t>
  </si>
  <si>
    <t>Speia</t>
  </si>
  <si>
    <t>Șerpeni</t>
  </si>
  <si>
    <t>Telița</t>
  </si>
  <si>
    <t>Ţînţăreni</t>
  </si>
  <si>
    <t>Zolotievca</t>
  </si>
  <si>
    <t>Varnița</t>
  </si>
  <si>
    <t>Basarabeasca</t>
  </si>
  <si>
    <t>Abaclia</t>
  </si>
  <si>
    <t>Başcalia</t>
  </si>
  <si>
    <t>Carabetovca</t>
  </si>
  <si>
    <t>Iordanovca</t>
  </si>
  <si>
    <t>Iserlia</t>
  </si>
  <si>
    <t>Sadaclia</t>
  </si>
  <si>
    <t>Briceni</t>
  </si>
  <si>
    <t>Balasineşti</t>
  </si>
  <si>
    <t>Bălcăuți</t>
  </si>
  <si>
    <t>Beleavinţi</t>
  </si>
  <si>
    <t>Berliniţi</t>
  </si>
  <si>
    <t>Bogdănești</t>
  </si>
  <si>
    <t>Caracuşenii Vechi</t>
  </si>
  <si>
    <t>Coteala</t>
  </si>
  <si>
    <t>Cotiujeni</t>
  </si>
  <si>
    <t>Colicăuți</t>
  </si>
  <si>
    <t>Corjeuți</t>
  </si>
  <si>
    <t>Criva</t>
  </si>
  <si>
    <t>Drepcăuți</t>
  </si>
  <si>
    <t>Grimăncăuți</t>
  </si>
  <si>
    <t>Halahora de Sus</t>
  </si>
  <si>
    <t>Hlina</t>
  </si>
  <si>
    <t>Larga</t>
  </si>
  <si>
    <t>Lipcani</t>
  </si>
  <si>
    <t>Mărcăuți</t>
  </si>
  <si>
    <t>Medveja</t>
  </si>
  <si>
    <t>Mihăileni</t>
  </si>
  <si>
    <t>Pererita</t>
  </si>
  <si>
    <t>Şirăuţi</t>
  </si>
  <si>
    <t>Slobozia-Şirăuţi</t>
  </si>
  <si>
    <t>Tabani</t>
  </si>
  <si>
    <t>Tețcani</t>
  </si>
  <si>
    <t>Trebisăuți</t>
  </si>
  <si>
    <t>Cahul</t>
  </si>
  <si>
    <t>Alexanderfeld</t>
  </si>
  <si>
    <t>Alexandru Ioan Cuza</t>
  </si>
  <si>
    <t>Andrușul de Jos</t>
  </si>
  <si>
    <t>Andrușul de Sus</t>
  </si>
  <si>
    <t>Badicul Moldovenesc</t>
  </si>
  <si>
    <t>Baurci-Moldoveni</t>
  </si>
  <si>
    <t>Borceag</t>
  </si>
  <si>
    <t>Brînza</t>
  </si>
  <si>
    <t>Bucuria</t>
  </si>
  <si>
    <t>Burlacu</t>
  </si>
  <si>
    <t>Burlăceni</t>
  </si>
  <si>
    <t>Cîşliţa-Prut</t>
  </si>
  <si>
    <t>Colibași</t>
  </si>
  <si>
    <t>Chioselia Mare</t>
  </si>
  <si>
    <t>Crihana Veche</t>
  </si>
  <si>
    <t>Cucoara</t>
  </si>
  <si>
    <t>Doina</t>
  </si>
  <si>
    <t>Găvănoasa</t>
  </si>
  <si>
    <t>Giurgiulești</t>
  </si>
  <si>
    <t>Huluboaia</t>
  </si>
  <si>
    <t>Iujnoe</t>
  </si>
  <si>
    <t>Larga Nouă</t>
  </si>
  <si>
    <t>Lebedenco</t>
  </si>
  <si>
    <t>Lopăţica</t>
  </si>
  <si>
    <t>Lucești</t>
  </si>
  <si>
    <t>Manta</t>
  </si>
  <si>
    <t>Moscovei</t>
  </si>
  <si>
    <t>Pelinei</t>
  </si>
  <si>
    <t>Roșu</t>
  </si>
  <si>
    <t>Slobozia Mare</t>
  </si>
  <si>
    <t>Taraclia de Salcie</t>
  </si>
  <si>
    <t>Tartaul de Salcie</t>
  </si>
  <si>
    <t>Tătărești</t>
  </si>
  <si>
    <t>Vadul lui Isac</t>
  </si>
  <si>
    <t>Văleni</t>
  </si>
  <si>
    <t>Zîrnești</t>
  </si>
  <si>
    <t>Cantemir</t>
  </si>
  <si>
    <t>Antonești</t>
  </si>
  <si>
    <t>Baimaclia</t>
  </si>
  <si>
    <t>Cania</t>
  </si>
  <si>
    <t>Capaclia</t>
  </si>
  <si>
    <t>Cîietu</t>
  </si>
  <si>
    <t>Chioselia</t>
  </si>
  <si>
    <t>Cîşla</t>
  </si>
  <si>
    <t>Ciobalaccia</t>
  </si>
  <si>
    <t>Cîrpești</t>
  </si>
  <si>
    <t>Cociulia</t>
  </si>
  <si>
    <t>Coştangalia</t>
  </si>
  <si>
    <t>Enichioi</t>
  </si>
  <si>
    <t>Gotești</t>
  </si>
  <si>
    <t>Haragîş</t>
  </si>
  <si>
    <t>Lărguța</t>
  </si>
  <si>
    <t>Lingura</t>
  </si>
  <si>
    <t>Pleșeni</t>
  </si>
  <si>
    <t>Plopi</t>
  </si>
  <si>
    <t>Porumbești</t>
  </si>
  <si>
    <t>Sadîc</t>
  </si>
  <si>
    <t>Şamalia</t>
  </si>
  <si>
    <t>Stoianovca</t>
  </si>
  <si>
    <t>Tartaul</t>
  </si>
  <si>
    <t>Țiganca</t>
  </si>
  <si>
    <t>Toceni</t>
  </si>
  <si>
    <t>Vişniovca</t>
  </si>
  <si>
    <t>Călărași</t>
  </si>
  <si>
    <t>Bahmut</t>
  </si>
  <si>
    <t>Bravicea</t>
  </si>
  <si>
    <t>Buda</t>
  </si>
  <si>
    <t>Căbăiești</t>
  </si>
  <si>
    <t>Dereneu</t>
  </si>
  <si>
    <t>Frumoasa</t>
  </si>
  <si>
    <t>Hîrjauca</t>
  </si>
  <si>
    <t>Hirova</t>
  </si>
  <si>
    <t>Hoginești</t>
  </si>
  <si>
    <t>Horodiște</t>
  </si>
  <si>
    <t>Meleșeni</t>
  </si>
  <si>
    <t>Nișcani</t>
  </si>
  <si>
    <t>Onișcani</t>
  </si>
  <si>
    <t>Păulești</t>
  </si>
  <si>
    <t>Peticeni</t>
  </si>
  <si>
    <t>Pitușca</t>
  </si>
  <si>
    <t>Pîrjolteni</t>
  </si>
  <si>
    <t>Răciula</t>
  </si>
  <si>
    <t>Rădeni</t>
  </si>
  <si>
    <t>Sadova</t>
  </si>
  <si>
    <t>Săseni</t>
  </si>
  <si>
    <t>Sipoteni</t>
  </si>
  <si>
    <t>Temeleuți</t>
  </si>
  <si>
    <t>Ţibirica</t>
  </si>
  <si>
    <t>Tuzara</t>
  </si>
  <si>
    <t>Vălcineț</t>
  </si>
  <si>
    <t>Vărzăreștii Noi</t>
  </si>
  <si>
    <t>Căușeni</t>
  </si>
  <si>
    <t>Baccealia</t>
  </si>
  <si>
    <t>Căinari</t>
  </si>
  <si>
    <t>Chircăiești</t>
  </si>
  <si>
    <t>Chircăieștii Noi</t>
  </si>
  <si>
    <t>Ciuflești</t>
  </si>
  <si>
    <t>Cîrnățeni</t>
  </si>
  <si>
    <t>Cîrnățenii Noi</t>
  </si>
  <si>
    <t>Coșcalia</t>
  </si>
  <si>
    <t>Copanca</t>
  </si>
  <si>
    <t>Fîrlădeni</t>
  </si>
  <si>
    <t>Grădinița</t>
  </si>
  <si>
    <t>Grigorievca</t>
  </si>
  <si>
    <t>Hagimus</t>
  </si>
  <si>
    <t>Opaci</t>
  </si>
  <si>
    <t>Pervomaisc</t>
  </si>
  <si>
    <t>Plop-Știubei</t>
  </si>
  <si>
    <t>Săiți</t>
  </si>
  <si>
    <t>Sălcuța</t>
  </si>
  <si>
    <t>Tănătari</t>
  </si>
  <si>
    <t>Tănătarii Noi</t>
  </si>
  <si>
    <t>Taraclia</t>
  </si>
  <si>
    <t>Tocuz</t>
  </si>
  <si>
    <t>Ucrainca</t>
  </si>
  <si>
    <t>Ursoaia</t>
  </si>
  <si>
    <t>Zaim</t>
  </si>
  <si>
    <t>Cimișlia</t>
  </si>
  <si>
    <t>Albina</t>
  </si>
  <si>
    <t>Batîr</t>
  </si>
  <si>
    <t>Cenac</t>
  </si>
  <si>
    <t>Ciucur-Mingir</t>
  </si>
  <si>
    <t>Codreni</t>
  </si>
  <si>
    <t>Ecaterinovca</t>
  </si>
  <si>
    <t>Gradişte</t>
  </si>
  <si>
    <t>Gura Galbenei</t>
  </si>
  <si>
    <t>Hîrtop</t>
  </si>
  <si>
    <t>Ialpujeni</t>
  </si>
  <si>
    <t>Ivanovca Nouă</t>
  </si>
  <si>
    <t>Javgur</t>
  </si>
  <si>
    <t>Lipoveni</t>
  </si>
  <si>
    <t>Mihailovca</t>
  </si>
  <si>
    <t>Porumbrei</t>
  </si>
  <si>
    <t>Sagaidac</t>
  </si>
  <si>
    <t>Satul Nou</t>
  </si>
  <si>
    <t>Selemet</t>
  </si>
  <si>
    <t>Suric</t>
  </si>
  <si>
    <t>Topala</t>
  </si>
  <si>
    <t>Troiţcoe</t>
  </si>
  <si>
    <t>Valea Perjei</t>
  </si>
  <si>
    <t>Criuleni</t>
  </si>
  <si>
    <t>Bălăbănești</t>
  </si>
  <si>
    <t>Bălțata</t>
  </si>
  <si>
    <t>Boşcana</t>
  </si>
  <si>
    <t>Cimișeni</t>
  </si>
  <si>
    <t>Corjova</t>
  </si>
  <si>
    <t>Coșernița</t>
  </si>
  <si>
    <t>Cruglic</t>
  </si>
  <si>
    <t>Dolinnoe</t>
  </si>
  <si>
    <t>Drăsliceni</t>
  </si>
  <si>
    <t>Dubăsarii Vechi</t>
  </si>
  <si>
    <t>Hîrtopul Mare</t>
  </si>
  <si>
    <t>Hrușova</t>
  </si>
  <si>
    <t>Işnovăţ</t>
  </si>
  <si>
    <t>Izbiște</t>
  </si>
  <si>
    <t>Jevreni</t>
  </si>
  <si>
    <t>Maşcăuţi</t>
  </si>
  <si>
    <t>Măgdăcești</t>
  </si>
  <si>
    <t>Miclești</t>
  </si>
  <si>
    <t>Onițcani</t>
  </si>
  <si>
    <t>Pașcani</t>
  </si>
  <si>
    <t>Răculești</t>
  </si>
  <si>
    <t>Rîșcova</t>
  </si>
  <si>
    <t>Slobozia-Dușca</t>
  </si>
  <si>
    <t>Zăicana</t>
  </si>
  <si>
    <t>Dondușeni</t>
  </si>
  <si>
    <t>Arionești</t>
  </si>
  <si>
    <t>Baraboi</t>
  </si>
  <si>
    <t>Cernoleuca</t>
  </si>
  <si>
    <t>Climăuți</t>
  </si>
  <si>
    <t>Corbu</t>
  </si>
  <si>
    <t>Crișcăuți</t>
  </si>
  <si>
    <t>Elizavetovca</t>
  </si>
  <si>
    <t>Frasin</t>
  </si>
  <si>
    <t>Moşana</t>
  </si>
  <si>
    <t>Orașul Dondușeni</t>
  </si>
  <si>
    <t>Pivniceni</t>
  </si>
  <si>
    <t>Plop</t>
  </si>
  <si>
    <t>Pocrovca</t>
  </si>
  <si>
    <t>Rediul Mare</t>
  </si>
  <si>
    <t>Scăieni</t>
  </si>
  <si>
    <t>Sudarca</t>
  </si>
  <si>
    <t>Ţaul</t>
  </si>
  <si>
    <t>Teleșeuca</t>
  </si>
  <si>
    <t>Tîrnova</t>
  </si>
  <si>
    <t>Drochia</t>
  </si>
  <si>
    <t>Antoneuca</t>
  </si>
  <si>
    <t>Baroncea</t>
  </si>
  <si>
    <t>Cotova</t>
  </si>
  <si>
    <t>Dominteni</t>
  </si>
  <si>
    <t>Fîntînița</t>
  </si>
  <si>
    <t>Gribova</t>
  </si>
  <si>
    <t>Hăsnăşenii Mari</t>
  </si>
  <si>
    <t>Hăsnăşenii Noi</t>
  </si>
  <si>
    <t>Maramonovca</t>
  </si>
  <si>
    <t>Miciurin</t>
  </si>
  <si>
    <t>Mîndîc</t>
  </si>
  <si>
    <t>Moara de Piatră</t>
  </si>
  <si>
    <t>Nicoreni</t>
  </si>
  <si>
    <t>Ochiul Alb</t>
  </si>
  <si>
    <t>Orașul Drochia</t>
  </si>
  <si>
    <t>Palanca</t>
  </si>
  <si>
    <t>Pelinia</t>
  </si>
  <si>
    <t>Pervomaiscoe</t>
  </si>
  <si>
    <t>Petreni</t>
  </si>
  <si>
    <t>Popeștii de Jos</t>
  </si>
  <si>
    <t>Popeștii de Sus</t>
  </si>
  <si>
    <t>Şalvirii Vechi</t>
  </si>
  <si>
    <t>Sofia</t>
  </si>
  <si>
    <t>Şuri</t>
  </si>
  <si>
    <t>Țarigrad</t>
  </si>
  <si>
    <t>Zgurița</t>
  </si>
  <si>
    <t>Dubăsari</t>
  </si>
  <si>
    <t>Cocieri</t>
  </si>
  <si>
    <t>Coșnița</t>
  </si>
  <si>
    <t>Doroţcaia</t>
  </si>
  <si>
    <t>Holercani</t>
  </si>
  <si>
    <t>Marcăuţi</t>
  </si>
  <si>
    <t>Molovata</t>
  </si>
  <si>
    <t>Molovata Nouă</t>
  </si>
  <si>
    <t>Oxentea</t>
  </si>
  <si>
    <t>Pîrîta</t>
  </si>
  <si>
    <t>Ustia</t>
  </si>
  <si>
    <t>Edineț</t>
  </si>
  <si>
    <t>Alexeevca</t>
  </si>
  <si>
    <t>Bădragii Noi</t>
  </si>
  <si>
    <t>Bădragii Vechi</t>
  </si>
  <si>
    <t>Bleșteni</t>
  </si>
  <si>
    <t>Brătușeni</t>
  </si>
  <si>
    <t>Brînzeni</t>
  </si>
  <si>
    <t>Burlănești</t>
  </si>
  <si>
    <t>Cepeleuți</t>
  </si>
  <si>
    <t>Chetroșica Nouă</t>
  </si>
  <si>
    <t>Constantinovca</t>
  </si>
  <si>
    <t>Corpaci</t>
  </si>
  <si>
    <t>Cuconeștii Noi</t>
  </si>
  <si>
    <t>Cupcini</t>
  </si>
  <si>
    <t>Fetești</t>
  </si>
  <si>
    <t>Gaşpar</t>
  </si>
  <si>
    <t>Goleni</t>
  </si>
  <si>
    <t>Gordinești</t>
  </si>
  <si>
    <t>Hancăuţi</t>
  </si>
  <si>
    <t>Hincăuţi</t>
  </si>
  <si>
    <t>Hlinaia</t>
  </si>
  <si>
    <t>Lopatnic</t>
  </si>
  <si>
    <t>Parcova</t>
  </si>
  <si>
    <t>Rotunda</t>
  </si>
  <si>
    <t>Ruseni</t>
  </si>
  <si>
    <t>Stolniceni</t>
  </si>
  <si>
    <t>Şofrîncani</t>
  </si>
  <si>
    <t>Terebna</t>
  </si>
  <si>
    <t>Trinca</t>
  </si>
  <si>
    <t>Viișoara</t>
  </si>
  <si>
    <t>Zăbriceni</t>
  </si>
  <si>
    <t>Fălești</t>
  </si>
  <si>
    <t>Albinețul Vechi</t>
  </si>
  <si>
    <t>Bocani</t>
  </si>
  <si>
    <t>Catranîc</t>
  </si>
  <si>
    <t>Călinești</t>
  </si>
  <si>
    <t>Călugăr</t>
  </si>
  <si>
    <t>Chetriș</t>
  </si>
  <si>
    <t>Ciolacu Nou</t>
  </si>
  <si>
    <t>Egorovca</t>
  </si>
  <si>
    <t>Făleștii Noi</t>
  </si>
  <si>
    <t>Glinjeni</t>
  </si>
  <si>
    <t>Hiliuți</t>
  </si>
  <si>
    <t>Hîncești</t>
  </si>
  <si>
    <t>Horești</t>
  </si>
  <si>
    <t>Ilenuța</t>
  </si>
  <si>
    <t>Işcălău</t>
  </si>
  <si>
    <t>Izvoare</t>
  </si>
  <si>
    <t>Logofteni</t>
  </si>
  <si>
    <t>Mărăndeni</t>
  </si>
  <si>
    <t>Musteața</t>
  </si>
  <si>
    <t>Natalievca</t>
  </si>
  <si>
    <t>Năvîrneţ</t>
  </si>
  <si>
    <t>Obreja Veche</t>
  </si>
  <si>
    <t>Pietrosu</t>
  </si>
  <si>
    <t>Pînzăreni</t>
  </si>
  <si>
    <t>Pîrlița</t>
  </si>
  <si>
    <t>Pompa</t>
  </si>
  <si>
    <t>Pruteni</t>
  </si>
  <si>
    <t>Răuțel</t>
  </si>
  <si>
    <t>Risipeni</t>
  </si>
  <si>
    <t>Sărata Veche</t>
  </si>
  <si>
    <t>Scumpia</t>
  </si>
  <si>
    <t>Taxobeni</t>
  </si>
  <si>
    <t>Florești</t>
  </si>
  <si>
    <t>Băhrinești</t>
  </si>
  <si>
    <t>Caşunca</t>
  </si>
  <si>
    <t>Cernița</t>
  </si>
  <si>
    <t>Ciripcău</t>
  </si>
  <si>
    <t>Ciutulești</t>
  </si>
  <si>
    <t>Cuhureștii de Jos</t>
  </si>
  <si>
    <t>Cuhureștii de Sus</t>
  </si>
  <si>
    <t>Cunicea</t>
  </si>
  <si>
    <t>Domulgeni</t>
  </si>
  <si>
    <t>Frumușica</t>
  </si>
  <si>
    <t>Ghindești</t>
  </si>
  <si>
    <t>Gura Camencii</t>
  </si>
  <si>
    <t>Gura Căinarului</t>
  </si>
  <si>
    <t>Iliciovca</t>
  </si>
  <si>
    <t>Japca</t>
  </si>
  <si>
    <t>Lunga</t>
  </si>
  <si>
    <t>Mărculești</t>
  </si>
  <si>
    <t>Orașul Ghindești</t>
  </si>
  <si>
    <t>Orașul Mărculești</t>
  </si>
  <si>
    <t>Napadova</t>
  </si>
  <si>
    <t>Nicolaevca</t>
  </si>
  <si>
    <t>Prajila</t>
  </si>
  <si>
    <t>Prodănești</t>
  </si>
  <si>
    <t>Putinești</t>
  </si>
  <si>
    <t>Rădulenii Vechi</t>
  </si>
  <si>
    <t>Roșietici</t>
  </si>
  <si>
    <t>Sănătăuca</t>
  </si>
  <si>
    <t>Sevirova</t>
  </si>
  <si>
    <t>Ștefănești</t>
  </si>
  <si>
    <t>Tîrgul Vertiujeni</t>
  </si>
  <si>
    <t>Trifănești</t>
  </si>
  <si>
    <t>Vărvăreuca</t>
  </si>
  <si>
    <t>Văscăuţi</t>
  </si>
  <si>
    <t>Vertiujeni</t>
  </si>
  <si>
    <t>Zăluceni</t>
  </si>
  <si>
    <t>Glodeni</t>
  </si>
  <si>
    <t>Balatina</t>
  </si>
  <si>
    <t>Cajba</t>
  </si>
  <si>
    <t>Camenca</t>
  </si>
  <si>
    <t>Ciuciulea</t>
  </si>
  <si>
    <t>Cobani</t>
  </si>
  <si>
    <t>Cuhnești</t>
  </si>
  <si>
    <t>Danu</t>
  </si>
  <si>
    <t>Dușmani</t>
  </si>
  <si>
    <t>Fundurii Noi</t>
  </si>
  <si>
    <t>Fundurii Vechi</t>
  </si>
  <si>
    <t>Hîjdieni</t>
  </si>
  <si>
    <t>Iabloana</t>
  </si>
  <si>
    <t>Limbenii Noi</t>
  </si>
  <si>
    <t>Limbenii Vechi</t>
  </si>
  <si>
    <t>Petrunea</t>
  </si>
  <si>
    <t>Sturzovca</t>
  </si>
  <si>
    <t>Bălceana</t>
  </si>
  <si>
    <t>Bobeica</t>
  </si>
  <si>
    <t>Boghiceni</t>
  </si>
  <si>
    <t>Bozieni</t>
  </si>
  <si>
    <t>Bujor</t>
  </si>
  <si>
    <t>Buţeni</t>
  </si>
  <si>
    <t>Caracui</t>
  </si>
  <si>
    <t>Călmățui</t>
  </si>
  <si>
    <t>Cărpineni</t>
  </si>
  <si>
    <t>Cățeleni</t>
  </si>
  <si>
    <t>Cioara</t>
  </si>
  <si>
    <t>Ciuciuleni</t>
  </si>
  <si>
    <t>Cotul Morii</t>
  </si>
  <si>
    <t>Crasnoarmeiscoe</t>
  </si>
  <si>
    <t>Dancu</t>
  </si>
  <si>
    <t>Drăgușenii Noi</t>
  </si>
  <si>
    <t>Fundul Galbenei</t>
  </si>
  <si>
    <t>Ivanovca</t>
  </si>
  <si>
    <t>Lăpușna</t>
  </si>
  <si>
    <t>Leușeni</t>
  </si>
  <si>
    <t>Logănești</t>
  </si>
  <si>
    <t>Mereșeni</t>
  </si>
  <si>
    <t>Mingir</t>
  </si>
  <si>
    <t>Mirești</t>
  </si>
  <si>
    <t>Negrea</t>
  </si>
  <si>
    <t>Nemțeni</t>
  </si>
  <si>
    <t>Obileni</t>
  </si>
  <si>
    <t>Onești</t>
  </si>
  <si>
    <t>Pogănești</t>
  </si>
  <si>
    <t>Sărata-Galbenă</t>
  </si>
  <si>
    <t>Secăreni</t>
  </si>
  <si>
    <t>Șipoteni</t>
  </si>
  <si>
    <t>Voinescu</t>
  </si>
  <si>
    <t>Ialoveni</t>
  </si>
  <si>
    <t>Bardar</t>
  </si>
  <si>
    <t>Cărbuna</t>
  </si>
  <si>
    <t>Cigîrleni</t>
  </si>
  <si>
    <t>Costești</t>
  </si>
  <si>
    <t>Dănceni</t>
  </si>
  <si>
    <t>Gangura</t>
  </si>
  <si>
    <t>Hansca</t>
  </si>
  <si>
    <t>Horodca</t>
  </si>
  <si>
    <t>Malcoci</t>
  </si>
  <si>
    <t>Mileștii Mici</t>
  </si>
  <si>
    <t>Molești</t>
  </si>
  <si>
    <t>Nimoreni</t>
  </si>
  <si>
    <t>Pojăreni</t>
  </si>
  <si>
    <t>Puhoi</t>
  </si>
  <si>
    <t>Răzeni</t>
  </si>
  <si>
    <t>Ruseștii Noi</t>
  </si>
  <si>
    <t>Sociteni</t>
  </si>
  <si>
    <t>Suruceni</t>
  </si>
  <si>
    <t>Ţipala</t>
  </si>
  <si>
    <t>Ulmu</t>
  </si>
  <si>
    <t>Văsieni</t>
  </si>
  <si>
    <t>Văratic</t>
  </si>
  <si>
    <t>Zîmbreni</t>
  </si>
  <si>
    <t>Leova</t>
  </si>
  <si>
    <t>Băiuș</t>
  </si>
  <si>
    <t>Beştemac</t>
  </si>
  <si>
    <t>Borogani</t>
  </si>
  <si>
    <t>Cazangic</t>
  </si>
  <si>
    <t>Ceadîr</t>
  </si>
  <si>
    <t>Cneazevca</t>
  </si>
  <si>
    <t>Colibabovca</t>
  </si>
  <si>
    <t>Covurlui</t>
  </si>
  <si>
    <t>Cupcui</t>
  </si>
  <si>
    <t>Filipeni</t>
  </si>
  <si>
    <t>Hănăsenii Noi</t>
  </si>
  <si>
    <t>Iargara</t>
  </si>
  <si>
    <t>Orac</t>
  </si>
  <si>
    <t>Romanovca</t>
  </si>
  <si>
    <t>Sărata Nouă</t>
  </si>
  <si>
    <t>Sărata-Răzeși</t>
  </si>
  <si>
    <t>Sărăteni</t>
  </si>
  <si>
    <t>Sărățica Nouă</t>
  </si>
  <si>
    <t>Sîrma</t>
  </si>
  <si>
    <t>Tigheci</t>
  </si>
  <si>
    <t>Tochile-Răducani</t>
  </si>
  <si>
    <t>Tomai</t>
  </si>
  <si>
    <t>Tomaiul Nou</t>
  </si>
  <si>
    <t>Vozneseni</t>
  </si>
  <si>
    <t>Nisporeni</t>
  </si>
  <si>
    <t>Bălăureşti</t>
  </si>
  <si>
    <t>Bălănești</t>
  </si>
  <si>
    <t>Bărboieni</t>
  </si>
  <si>
    <t>Boldurești</t>
  </si>
  <si>
    <t>Bolțun</t>
  </si>
  <si>
    <t>Brătuleni</t>
  </si>
  <si>
    <t>Bursuc</t>
  </si>
  <si>
    <t>Călimănești</t>
  </si>
  <si>
    <t>Ciorești</t>
  </si>
  <si>
    <t>Ciutești</t>
  </si>
  <si>
    <t>Cristești</t>
  </si>
  <si>
    <t>Grozești</t>
  </si>
  <si>
    <t>Iurceni</t>
  </si>
  <si>
    <t>Marinici</t>
  </si>
  <si>
    <t>Milești</t>
  </si>
  <si>
    <t>Seliște</t>
  </si>
  <si>
    <t>Soltănești</t>
  </si>
  <si>
    <t>Șișcani</t>
  </si>
  <si>
    <t>Valea-Trestieni</t>
  </si>
  <si>
    <t>Vărzăreşti</t>
  </si>
  <si>
    <t>Vînători</t>
  </si>
  <si>
    <t>Zberoaia</t>
  </si>
  <si>
    <t>Ocnița</t>
  </si>
  <si>
    <t>Bîrlădeni</t>
  </si>
  <si>
    <t>Bîrnova</t>
  </si>
  <si>
    <t>Calaraşovca</t>
  </si>
  <si>
    <t>Clocușna</t>
  </si>
  <si>
    <t>Corestăuți</t>
  </si>
  <si>
    <t>Dîngeni</t>
  </si>
  <si>
    <t>Frunză</t>
  </si>
  <si>
    <t>Gîrbova</t>
  </si>
  <si>
    <t>Grinăuţi-Moldova</t>
  </si>
  <si>
    <t>Hădărăuți</t>
  </si>
  <si>
    <t>Lencăuți</t>
  </si>
  <si>
    <t>Lipnic</t>
  </si>
  <si>
    <t>Mereșeuca</t>
  </si>
  <si>
    <t>Mihălășeni</t>
  </si>
  <si>
    <t>Naslavcea</t>
  </si>
  <si>
    <t>Orașul Ocnița</t>
  </si>
  <si>
    <t>Otaci</t>
  </si>
  <si>
    <t>Sauca</t>
  </si>
  <si>
    <t>Unguri</t>
  </si>
  <si>
    <t>Orhei</t>
  </si>
  <si>
    <t>Berezlogi</t>
  </si>
  <si>
    <t>Biești</t>
  </si>
  <si>
    <t>Bolohan</t>
  </si>
  <si>
    <t>Brăviceni</t>
  </si>
  <si>
    <t>Bulăiești</t>
  </si>
  <si>
    <t>Chiperceni</t>
  </si>
  <si>
    <t>Ciocîlteni</t>
  </si>
  <si>
    <t>Clişova</t>
  </si>
  <si>
    <t>Crihana</t>
  </si>
  <si>
    <t>Cucuruzeni</t>
  </si>
  <si>
    <t>Donici</t>
  </si>
  <si>
    <t>Ghetlova</t>
  </si>
  <si>
    <t>Isacova</t>
  </si>
  <si>
    <t>Ivancea</t>
  </si>
  <si>
    <t>Jora de Mijloc</t>
  </si>
  <si>
    <t>Mălăiești</t>
  </si>
  <si>
    <t>Mitoc</t>
  </si>
  <si>
    <t>Mîrzești</t>
  </si>
  <si>
    <t>Morozeni</t>
  </si>
  <si>
    <t>Neculăieuca</t>
  </si>
  <si>
    <t>Pelivan</t>
  </si>
  <si>
    <t>Peresecina</t>
  </si>
  <si>
    <t>Piatra</t>
  </si>
  <si>
    <t>Podgoreni</t>
  </si>
  <si>
    <t>Pohorniceni</t>
  </si>
  <si>
    <t>Pohrebeni</t>
  </si>
  <si>
    <t>Puțintei</t>
  </si>
  <si>
    <t>Sămănanca</t>
  </si>
  <si>
    <t>Susleni</t>
  </si>
  <si>
    <t>Step-Soci</t>
  </si>
  <si>
    <t>Teleșeu</t>
  </si>
  <si>
    <t>Trebujeni</t>
  </si>
  <si>
    <t>Vatici</t>
  </si>
  <si>
    <t>Vîşcăuţi</t>
  </si>
  <si>
    <t>Zahoreni</t>
  </si>
  <si>
    <t>Zorile</t>
  </si>
  <si>
    <t>Rezina</t>
  </si>
  <si>
    <t>Buşăuca</t>
  </si>
  <si>
    <t>Cinișeuți</t>
  </si>
  <si>
    <t>Cogîlniceni</t>
  </si>
  <si>
    <t>Cuizăuca</t>
  </si>
  <si>
    <t>Echimăuți</t>
  </si>
  <si>
    <t>Ghiduleni</t>
  </si>
  <si>
    <t>Ignăţei</t>
  </si>
  <si>
    <t>Lalova</t>
  </si>
  <si>
    <t>Lipceni</t>
  </si>
  <si>
    <t>Mateuți</t>
  </si>
  <si>
    <t>Meşeni</t>
  </si>
  <si>
    <t>Mincenii de Jos</t>
  </si>
  <si>
    <t>Otac</t>
  </si>
  <si>
    <t>Păpăuți</t>
  </si>
  <si>
    <t>Peciște</t>
  </si>
  <si>
    <t>Pereni</t>
  </si>
  <si>
    <t>Pripiceni-Răzeși</t>
  </si>
  <si>
    <t>Saharna Nouă</t>
  </si>
  <si>
    <t>Sîrcova</t>
  </si>
  <si>
    <t>Solonceni</t>
  </si>
  <si>
    <t>Ţareuca</t>
  </si>
  <si>
    <t>Trifești</t>
  </si>
  <si>
    <t>Rîșcani</t>
  </si>
  <si>
    <t>Alexăndrești</t>
  </si>
  <si>
    <t>Aluniș</t>
  </si>
  <si>
    <t>Borosenii Noi</t>
  </si>
  <si>
    <t>Braniște</t>
  </si>
  <si>
    <t>Corlăteni</t>
  </si>
  <si>
    <t>Duruitoarea Nouă</t>
  </si>
  <si>
    <t>Gălășeni</t>
  </si>
  <si>
    <t>Grinăuți</t>
  </si>
  <si>
    <t>Malinovscoe</t>
  </si>
  <si>
    <t>Nihoreni</t>
  </si>
  <si>
    <t>Petrușeni</t>
  </si>
  <si>
    <t>Pociumbăuți</t>
  </si>
  <si>
    <t>Pociumbeni</t>
  </si>
  <si>
    <t>Pîrjota</t>
  </si>
  <si>
    <t>Răcăria</t>
  </si>
  <si>
    <t>Recea</t>
  </si>
  <si>
    <t>Rîşcani</t>
  </si>
  <si>
    <t>Singureni</t>
  </si>
  <si>
    <t>Sturzeni</t>
  </si>
  <si>
    <t>Şumna</t>
  </si>
  <si>
    <t>Șaptebani</t>
  </si>
  <si>
    <t>Vasileuți</t>
  </si>
  <si>
    <t>Zăicani</t>
  </si>
  <si>
    <t>Sîngerei</t>
  </si>
  <si>
    <t>Alexăndreni</t>
  </si>
  <si>
    <t>Bălășești</t>
  </si>
  <si>
    <t>Bilicenii Noi</t>
  </si>
  <si>
    <t>Bilicenii Vechi</t>
  </si>
  <si>
    <t>Biruința</t>
  </si>
  <si>
    <t>Bursuceni</t>
  </si>
  <si>
    <t>Chișcăreni</t>
  </si>
  <si>
    <t>Ciuciuieni</t>
  </si>
  <si>
    <t>Copăceni</t>
  </si>
  <si>
    <t>Coșcodeni</t>
  </si>
  <si>
    <t>Cotiujenii Mici</t>
  </si>
  <si>
    <t>Cubolta</t>
  </si>
  <si>
    <t>Dobrogea Veche</t>
  </si>
  <si>
    <t>Drăgănești</t>
  </si>
  <si>
    <t>Dumbrăvița</t>
  </si>
  <si>
    <t>Grigorăuca</t>
  </si>
  <si>
    <t>Heciul Nou</t>
  </si>
  <si>
    <t>Iezărenii Vechi</t>
  </si>
  <si>
    <t>Pepeni</t>
  </si>
  <si>
    <t>Prepelița</t>
  </si>
  <si>
    <t>Rădoaia</t>
  </si>
  <si>
    <t>Sîngereii Noi</t>
  </si>
  <si>
    <t>Ţambula</t>
  </si>
  <si>
    <t>Tăura Veche</t>
  </si>
  <si>
    <t>Soroca</t>
  </si>
  <si>
    <t>Băxani</t>
  </si>
  <si>
    <t>Bădiceni</t>
  </si>
  <si>
    <t>Bulboci</t>
  </si>
  <si>
    <t>Căinarii Vechi</t>
  </si>
  <si>
    <t>Cosăuţi</t>
  </si>
  <si>
    <t>Cremenciug</t>
  </si>
  <si>
    <t>Dărcăuți</t>
  </si>
  <si>
    <t>Dubna</t>
  </si>
  <si>
    <t>Egoreni</t>
  </si>
  <si>
    <t>Holoșnița</t>
  </si>
  <si>
    <t>Hristici</t>
  </si>
  <si>
    <t>Iarova</t>
  </si>
  <si>
    <t>Nimereuca</t>
  </si>
  <si>
    <t>Oclanda</t>
  </si>
  <si>
    <t>Ocolina</t>
  </si>
  <si>
    <t>Parcani</t>
  </si>
  <si>
    <t>Pîrliţa</t>
  </si>
  <si>
    <t>Racovăț</t>
  </si>
  <si>
    <t>Regina Maria</t>
  </si>
  <si>
    <t>Redi-Cereşnovăţ</t>
  </si>
  <si>
    <t>Rublenița</t>
  </si>
  <si>
    <t>Rudi</t>
  </si>
  <si>
    <t>Schineni</t>
  </si>
  <si>
    <t>Stoicani</t>
  </si>
  <si>
    <t>Şolcani</t>
  </si>
  <si>
    <t>Șeptelici</t>
  </si>
  <si>
    <t>Tătărăuca Veche</t>
  </si>
  <si>
    <t>Trifăuți</t>
  </si>
  <si>
    <t>Vasilcău</t>
  </si>
  <si>
    <t>Vădeni</t>
  </si>
  <si>
    <t>Vărăncău</t>
  </si>
  <si>
    <t>Visoca</t>
  </si>
  <si>
    <t>Volovița</t>
  </si>
  <si>
    <t>Zastînca</t>
  </si>
  <si>
    <t>Strășeni</t>
  </si>
  <si>
    <t>Bucovăț</t>
  </si>
  <si>
    <t>Căpriana</t>
  </si>
  <si>
    <t>Chirianca</t>
  </si>
  <si>
    <t>Codreanca</t>
  </si>
  <si>
    <t>Cojuşna</t>
  </si>
  <si>
    <t>Dolna</t>
  </si>
  <si>
    <t>Gălești</t>
  </si>
  <si>
    <t>Ghelăuza</t>
  </si>
  <si>
    <t>Greblești</t>
  </si>
  <si>
    <t>Lozova</t>
  </si>
  <si>
    <t>Micăuți</t>
  </si>
  <si>
    <t>Micleușeni</t>
  </si>
  <si>
    <t>Negrești</t>
  </si>
  <si>
    <t>Pănășești</t>
  </si>
  <si>
    <t>Romăneşti</t>
  </si>
  <si>
    <t>Scoreni</t>
  </si>
  <si>
    <t>Sireţi</t>
  </si>
  <si>
    <t>Țigănești</t>
  </si>
  <si>
    <t>Voinova</t>
  </si>
  <si>
    <t>Vorniceni</t>
  </si>
  <si>
    <t>Zubrești</t>
  </si>
  <si>
    <t>Șoldănești</t>
  </si>
  <si>
    <t>Alcedar</t>
  </si>
  <si>
    <t>Climăuții de Jos</t>
  </si>
  <si>
    <t>Chipeşca</t>
  </si>
  <si>
    <t>Cobîlea</t>
  </si>
  <si>
    <t>Cotiujenii Mari</t>
  </si>
  <si>
    <t>Cușmirca</t>
  </si>
  <si>
    <t>Dobrușa</t>
  </si>
  <si>
    <t>Fuzăuca</t>
  </si>
  <si>
    <t>Găuzeni</t>
  </si>
  <si>
    <t>Mihuleni</t>
  </si>
  <si>
    <t>Olișcani</t>
  </si>
  <si>
    <t>Pohoarna</t>
  </si>
  <si>
    <t>Poiana</t>
  </si>
  <si>
    <t>Răspopeni</t>
  </si>
  <si>
    <t>Rogojeni</t>
  </si>
  <si>
    <t>Salcia</t>
  </si>
  <si>
    <t>Sămășcani</t>
  </si>
  <si>
    <t>Şestaci</t>
  </si>
  <si>
    <t>Șipca</t>
  </si>
  <si>
    <t>Vadul-Raşcov</t>
  </si>
  <si>
    <t>Ștefan Vodă</t>
  </si>
  <si>
    <t>Alava</t>
  </si>
  <si>
    <t>Brezoaia</t>
  </si>
  <si>
    <t>Carahasani</t>
  </si>
  <si>
    <t>Căplani</t>
  </si>
  <si>
    <t>Cioburciu</t>
  </si>
  <si>
    <t>Copceac</t>
  </si>
  <si>
    <t>Crocmaz</t>
  </si>
  <si>
    <t>Ermoclia</t>
  </si>
  <si>
    <t>Feștelița</t>
  </si>
  <si>
    <t>Marianca de Jos</t>
  </si>
  <si>
    <t>Olănești</t>
  </si>
  <si>
    <t>Popeasca</t>
  </si>
  <si>
    <t>Purcari</t>
  </si>
  <si>
    <t>Răscăieţi</t>
  </si>
  <si>
    <t>Semionovca</t>
  </si>
  <si>
    <t>Slobozia</t>
  </si>
  <si>
    <t>Talmaza</t>
  </si>
  <si>
    <t>Tudora</t>
  </si>
  <si>
    <t>Volintiri</t>
  </si>
  <si>
    <t>Albota de Jos</t>
  </si>
  <si>
    <t>Albota de Sus</t>
  </si>
  <si>
    <t>Aluatu</t>
  </si>
  <si>
    <t>Balabanu</t>
  </si>
  <si>
    <t>Budăi</t>
  </si>
  <si>
    <t>Cairaclia</t>
  </si>
  <si>
    <t>Cealîc</t>
  </si>
  <si>
    <t>Corten</t>
  </si>
  <si>
    <t>Musaitu</t>
  </si>
  <si>
    <t>Novosiolovca</t>
  </si>
  <si>
    <t>Tvardița</t>
  </si>
  <si>
    <t>Vinogradovca</t>
  </si>
  <si>
    <t>Telenești</t>
  </si>
  <si>
    <t>Bănești</t>
  </si>
  <si>
    <t>Bogzești</t>
  </si>
  <si>
    <t>Brînzenii Noi</t>
  </si>
  <si>
    <t>Căzănești</t>
  </si>
  <si>
    <t>Chițcanii Vechi</t>
  </si>
  <si>
    <t>Chiștelnița</t>
  </si>
  <si>
    <t>Ciulucani</t>
  </si>
  <si>
    <t>Codrul Nou</t>
  </si>
  <si>
    <t>Coropceni</t>
  </si>
  <si>
    <t>Crăsnășeni</t>
  </si>
  <si>
    <t>Ghiliceni</t>
  </si>
  <si>
    <t>Hirișeni</t>
  </si>
  <si>
    <t>Inești</t>
  </si>
  <si>
    <t>Mîndrești</t>
  </si>
  <si>
    <t>Negureni</t>
  </si>
  <si>
    <t>Nucăreni</t>
  </si>
  <si>
    <t>Ordășei</t>
  </si>
  <si>
    <t>Pistruieni</t>
  </si>
  <si>
    <t>Ratuş</t>
  </si>
  <si>
    <t>Sărătenii Vechi</t>
  </si>
  <si>
    <t>Scorțeni</t>
  </si>
  <si>
    <t>Suhuluceni</t>
  </si>
  <si>
    <t>Tîrșiței</t>
  </si>
  <si>
    <t>Țînțăreni</t>
  </si>
  <si>
    <t>Verejeni</t>
  </si>
  <si>
    <t>Zgărdești</t>
  </si>
  <si>
    <t>Ungheni</t>
  </si>
  <si>
    <t>Agronomovca</t>
  </si>
  <si>
    <t>Boghenii Noi</t>
  </si>
  <si>
    <t>Buciumeni</t>
  </si>
  <si>
    <t>Bumbăta</t>
  </si>
  <si>
    <t>Buşila</t>
  </si>
  <si>
    <t>Cetireni</t>
  </si>
  <si>
    <t>Chirileni</t>
  </si>
  <si>
    <t>Cioropcani</t>
  </si>
  <si>
    <t>Condrăteşti</t>
  </si>
  <si>
    <t>Cornești</t>
  </si>
  <si>
    <t>Cornova</t>
  </si>
  <si>
    <t>Costuleni</t>
  </si>
  <si>
    <t>Florițoaia Veche</t>
  </si>
  <si>
    <t>Hîrcești</t>
  </si>
  <si>
    <t>Mănoilești</t>
  </si>
  <si>
    <t>Măcărești</t>
  </si>
  <si>
    <t>Măgurele</t>
  </si>
  <si>
    <t>Morenii Noi</t>
  </si>
  <si>
    <t>Năpădeni</t>
  </si>
  <si>
    <t>Negurenii Vechi</t>
  </si>
  <si>
    <t>Orașul Cornești</t>
  </si>
  <si>
    <t>Petrești</t>
  </si>
  <si>
    <t>Rădenii Vechi</t>
  </si>
  <si>
    <t>Sculeni</t>
  </si>
  <si>
    <t>Sinești</t>
  </si>
  <si>
    <t>Teșcureni</t>
  </si>
  <si>
    <t>Todirești</t>
  </si>
  <si>
    <t>Unţeşti</t>
  </si>
  <si>
    <t>Valea Mare</t>
  </si>
  <si>
    <t>Zagarancea</t>
  </si>
  <si>
    <t>UTA Găgăuzia</t>
  </si>
  <si>
    <t>* include și mijloacele financiare alocate prin HG 710 din 19.10.2022, HG 777 din 09.11.2022 și HG 829 din 30.11.2022 în sumă 103 317,0 mii lei</t>
  </si>
  <si>
    <t>Ministrul Finanțelor</t>
  </si>
  <si>
    <t>Secretar general al ministerului</t>
  </si>
  <si>
    <t>Șef Directie politici și sinteză bugetară</t>
  </si>
  <si>
    <t>Șef Directie Trezoreria de Stat</t>
  </si>
  <si>
    <t>Șef Secție bugetele locale</t>
  </si>
  <si>
    <t>Ion Iaconi</t>
  </si>
  <si>
    <t>Șef Secție raportare</t>
  </si>
  <si>
    <t>Formularul nr.7.1
aprobat prin Ordinul ministrului finantelor_x000D_
nr. 18  din  27 ianuarie  2020</t>
  </si>
  <si>
    <t>Raport
privind transferurile cu destinație specială de la bugetul de stat către bugetele locale pe anul 2022
(conform anexei nr.7 la Legea bugetului de stat pe anul 2022)</t>
  </si>
  <si>
    <t>Total</t>
  </si>
  <si>
    <t>pentru învățămîntul general</t>
  </si>
  <si>
    <t>pentru școli sportive</t>
  </si>
  <si>
    <t>pentru asistența socială</t>
  </si>
  <si>
    <t>pentru compensarea scutirilor de la plata impozitului funciar (venituri ratate) al deținăto-rilor de terenuri agricole situate după traseul Rîbnița-Tiraspol</t>
  </si>
  <si>
    <t>pentru infrastructura drumurilor publice locale</t>
  </si>
  <si>
    <t>pentru pachetul minim de servicii sociale</t>
  </si>
  <si>
    <t>*pentru învățămîntul general</t>
  </si>
  <si>
    <t>**pentru școli sportive</t>
  </si>
  <si>
    <t>***pentru asistența socială</t>
  </si>
  <si>
    <t>pentru compen-sarea scutirilor de la plata impozi-tului funciar (venituri ratate) al deținăto-rilor de terenuri agricole situate după traseul Rîbnița-Tiraspol</t>
  </si>
  <si>
    <t>pentru consolidarea sistemului de protecţie socială cu suportul UNICEF</t>
  </si>
  <si>
    <t>indemnizaţii pentru asistenţii sociali cu suportul UNHCR</t>
  </si>
  <si>
    <t xml:space="preserve"> pentru pachetul minim de servicii sociale</t>
  </si>
  <si>
    <t>inclusiv din Fondul de susținere a populației</t>
  </si>
  <si>
    <t>2 = 3+4+5+ 6+7+8</t>
  </si>
  <si>
    <t>9 = 10+11+12+ 13+14+15+17+18</t>
  </si>
  <si>
    <t>19 = 20+21+22+ 23+24+25+27+28</t>
  </si>
  <si>
    <t>29 =19-9</t>
  </si>
  <si>
    <t>30 = 20-10</t>
  </si>
  <si>
    <t>31 = 21-11</t>
  </si>
  <si>
    <t>32 = 22-12</t>
  </si>
  <si>
    <t>33 = 23-13</t>
  </si>
  <si>
    <t>34= 24-14</t>
  </si>
  <si>
    <t>35= 25-15</t>
  </si>
  <si>
    <t>36=26-16</t>
  </si>
  <si>
    <t>37=27-17</t>
  </si>
  <si>
    <t>38=28-18</t>
  </si>
  <si>
    <t>39 = 19/9 *100</t>
  </si>
  <si>
    <t>40= 20/10 *100</t>
  </si>
  <si>
    <t>41= 21/11 *100</t>
  </si>
  <si>
    <t>42 = 22/12 *100</t>
  </si>
  <si>
    <t>43= 23/13 *100</t>
  </si>
  <si>
    <t>44= 24/14 *100</t>
  </si>
  <si>
    <t>45=25/15*100</t>
  </si>
  <si>
    <t>46= 26/16 *100</t>
  </si>
  <si>
    <t>47=27/17*100</t>
  </si>
  <si>
    <t>48=28/18*100</t>
  </si>
  <si>
    <t xml:space="preserve"> </t>
  </si>
  <si>
    <t>* include și mijloacele financiare alocate prin HG 710 din 19.10.2022, HG 777 din 09.11.2022 și HG 829 din 30.11.2022  și redistribuiri conform art.16 lit.e) din Legea nr.205/2021 în sumă de 676 750,4 mii lei.</t>
  </si>
  <si>
    <t>** include și mijloacele financiare alocate prin HG 710 din 19.10.2022, HG 777 din 09.11.2022 și HG 829 din 30.11.2022 în sumă de 15 229,5 mii lei.</t>
  </si>
  <si>
    <t>***  include și mijloacele financiare alocate prin HG 710 din 19.10.2022, HG 777 din 09.11.2022 și HG 829 din 30.11.2022 în sumă de 1 910,2 mii lei.</t>
  </si>
  <si>
    <t>Secretar general de stat</t>
  </si>
  <si>
    <t>Șef Direcție politici și sinteză bugetară</t>
  </si>
  <si>
    <t>Șef Direcție Trezoreria de Stat</t>
  </si>
  <si>
    <t>Șef Direcție politici bugetare sectoriale</t>
  </si>
  <si>
    <t xml:space="preserve">Șef Direcție investiții publice </t>
  </si>
  <si>
    <t>Formularul nr.7.1.1
aprobat prin Ordinul ministrului finantelor_x000D_
nr. 18  din  27 ianuarie  2020</t>
  </si>
  <si>
    <t>Raport 
privind transferurile cu destinație specială pentru asistența socială de la bugetul de stat către bugetele locale pe anul 2022
(conform anexei nr.7 la Legea bugetului de stat pe anul 2022)</t>
  </si>
  <si>
    <t>*Total</t>
  </si>
  <si>
    <t>compensarea cheltuielilor pentru serviciile de  transport (pentru persoane cu dizabilitate severă și accentuată, copii cu dizabilități, persoane care însoțesc o persoană cu dizabilitate severă sau un copil cu dizabilitate, precum și pentru persoane cu dizabilități locomotorii)</t>
  </si>
  <si>
    <t>indemnizații pentru copiii adoptați și cei aflați sub tutelă (curatelă)</t>
  </si>
  <si>
    <t>compensarea diferenței de tarife la energia electrică și la gazele naturale</t>
  </si>
  <si>
    <t xml:space="preserve">indemnizații și compensații pentru absolvenții instituțiilor de învățămînt superior și postsecundar pedagogic </t>
  </si>
  <si>
    <t>servicii sociale</t>
  </si>
  <si>
    <t>prestații sociale pentru copiii plasați în serviciile sociale</t>
  </si>
  <si>
    <t>2 = 3+4+5+6+7+8</t>
  </si>
  <si>
    <t>9 = 10+11+12+ 13+14+15</t>
  </si>
  <si>
    <t>16 = 17+18+19+ 20+21+22</t>
  </si>
  <si>
    <t>23 = 16-9</t>
  </si>
  <si>
    <t>24 = 17-10</t>
  </si>
  <si>
    <t>25 = 18-11</t>
  </si>
  <si>
    <t>26 = 19-12</t>
  </si>
  <si>
    <t>27 = 20-13</t>
  </si>
  <si>
    <t>28 = 21-14</t>
  </si>
  <si>
    <t>29 = 22-15</t>
  </si>
  <si>
    <t>30 = 16/9*100</t>
  </si>
  <si>
    <t>31 = 17/10*100</t>
  </si>
  <si>
    <t>32 = 18/11*100</t>
  </si>
  <si>
    <t>33 = 19/12*100</t>
  </si>
  <si>
    <t>34 = 20/13*100</t>
  </si>
  <si>
    <t>35 = 21/14*100</t>
  </si>
  <si>
    <t>36 = 22/15*100</t>
  </si>
  <si>
    <t>* include și mijloacele financiare alocate prin HG 710 din 19.10.2022, HG 777 din 09.11.2022 și HG 829 din 30.11.2022 în sumă de 1 910,2 mii lei.</t>
  </si>
  <si>
    <t xml:space="preserve">Veronica Sirețeanu </t>
  </si>
  <si>
    <t xml:space="preserve">Maxim Ciobanu </t>
  </si>
  <si>
    <t xml:space="preserve">Formularul nr.8_x000D_
</t>
  </si>
  <si>
    <t>Raport _x000D_
privind executarea cheltuielilor și activelor nefinanciare ale bugetului de stat _x000D_
sub aspectul clasificatiei economice pe anul 2022</t>
  </si>
  <si>
    <t>Cod ECO K1-K6</t>
  </si>
  <si>
    <t>CHELTUIELI SI ACTIVE NEFINANCIARE, total</t>
  </si>
  <si>
    <t>CHELTUIELI</t>
  </si>
  <si>
    <t>Remunerarea muncii</t>
  </si>
  <si>
    <t>211</t>
  </si>
  <si>
    <t>Remunerarea muncii angajatilor conform statelor</t>
  </si>
  <si>
    <t>2111</t>
  </si>
  <si>
    <t>Salariul de baza</t>
  </si>
  <si>
    <t>21111</t>
  </si>
  <si>
    <t>211110</t>
  </si>
  <si>
    <t>Sporuri si suplimente la salariul de baza</t>
  </si>
  <si>
    <t>21112</t>
  </si>
  <si>
    <t>211120</t>
  </si>
  <si>
    <t>Premieri</t>
  </si>
  <si>
    <t>21114</t>
  </si>
  <si>
    <t>211140</t>
  </si>
  <si>
    <t>21118</t>
  </si>
  <si>
    <t>211180</t>
  </si>
  <si>
    <t>Remunerarea muncii temporare</t>
  </si>
  <si>
    <t>2112</t>
  </si>
  <si>
    <t>21120</t>
  </si>
  <si>
    <t>211200</t>
  </si>
  <si>
    <t>Alte plati banesti ale angajatilor</t>
  </si>
  <si>
    <t>2113</t>
  </si>
  <si>
    <t>Compensatie pentru alimentatie</t>
  </si>
  <si>
    <t>21131</t>
  </si>
  <si>
    <t>211310</t>
  </si>
  <si>
    <t>Compensatie pentru transport</t>
  </si>
  <si>
    <t>21132</t>
  </si>
  <si>
    <t>211320</t>
  </si>
  <si>
    <t>Compensatie pentru chiria spatiului locativ si pentru serviciile comunale</t>
  </si>
  <si>
    <t>21133</t>
  </si>
  <si>
    <t>211330</t>
  </si>
  <si>
    <t>Compensatie pentru echipament</t>
  </si>
  <si>
    <t>21135</t>
  </si>
  <si>
    <t>211350</t>
  </si>
  <si>
    <t>Alte plati</t>
  </si>
  <si>
    <t>21139</t>
  </si>
  <si>
    <t>211390</t>
  </si>
  <si>
    <t>Contributii si prime de asigurari obligatorii</t>
  </si>
  <si>
    <t>212</t>
  </si>
  <si>
    <t>Contributii de asigurari sociale de stat obligatorii</t>
  </si>
  <si>
    <t>2121</t>
  </si>
  <si>
    <t>21210</t>
  </si>
  <si>
    <t>212100</t>
  </si>
  <si>
    <t>Bunuri si servicii</t>
  </si>
  <si>
    <t>22</t>
  </si>
  <si>
    <t xml:space="preserve">  82.7</t>
  </si>
  <si>
    <t>Servicii</t>
  </si>
  <si>
    <t>222</t>
  </si>
  <si>
    <t>Servicii energetice si comunale</t>
  </si>
  <si>
    <t>2221</t>
  </si>
  <si>
    <t xml:space="preserve">  91.1</t>
  </si>
  <si>
    <t>Energie electrica</t>
  </si>
  <si>
    <t>22211</t>
  </si>
  <si>
    <t>222110</t>
  </si>
  <si>
    <t>Gaze</t>
  </si>
  <si>
    <t>22212</t>
  </si>
  <si>
    <t xml:space="preserve">  90.4</t>
  </si>
  <si>
    <t>222120</t>
  </si>
  <si>
    <t>Energie termica</t>
  </si>
  <si>
    <t>22213</t>
  </si>
  <si>
    <t>222130</t>
  </si>
  <si>
    <t>Apa si canalizare</t>
  </si>
  <si>
    <t>22214</t>
  </si>
  <si>
    <t xml:space="preserve">  88.9</t>
  </si>
  <si>
    <t>222140</t>
  </si>
  <si>
    <t>Alte servicii comunale</t>
  </si>
  <si>
    <t>22219</t>
  </si>
  <si>
    <t>222190</t>
  </si>
  <si>
    <t>Servicii informationale si de telecomunicatii</t>
  </si>
  <si>
    <t>2222</t>
  </si>
  <si>
    <t>Servicii informationale</t>
  </si>
  <si>
    <t>22221</t>
  </si>
  <si>
    <t>222210</t>
  </si>
  <si>
    <t>Servicii de telecomunicatii</t>
  </si>
  <si>
    <t>22222</t>
  </si>
  <si>
    <t xml:space="preserve">  81.3</t>
  </si>
  <si>
    <t>222220</t>
  </si>
  <si>
    <t>Servicii de locatiune</t>
  </si>
  <si>
    <t>2223</t>
  </si>
  <si>
    <t>22230</t>
  </si>
  <si>
    <t>222300</t>
  </si>
  <si>
    <t>Servicii de transport</t>
  </si>
  <si>
    <t>2224</t>
  </si>
  <si>
    <t>22240</t>
  </si>
  <si>
    <t>222400</t>
  </si>
  <si>
    <t>Servicii de reparatii curente</t>
  </si>
  <si>
    <t>2225</t>
  </si>
  <si>
    <t>22250</t>
  </si>
  <si>
    <t>222500</t>
  </si>
  <si>
    <t>Formare profesionala</t>
  </si>
  <si>
    <t>2226</t>
  </si>
  <si>
    <t xml:space="preserve">  68.4</t>
  </si>
  <si>
    <t>22260</t>
  </si>
  <si>
    <t>222600</t>
  </si>
  <si>
    <t>Deplasari de serviciu</t>
  </si>
  <si>
    <t>2227</t>
  </si>
  <si>
    <t>Deplasari de serviciu in interiorul tarii</t>
  </si>
  <si>
    <t>22271</t>
  </si>
  <si>
    <t>222710</t>
  </si>
  <si>
    <t>Deplasari de serviciu peste hotare</t>
  </si>
  <si>
    <t>22272</t>
  </si>
  <si>
    <t xml:space="preserve">  77.1</t>
  </si>
  <si>
    <t>222720</t>
  </si>
  <si>
    <t>Delegari ale angajatilor la misiunile diplomatice si oficiile consulare</t>
  </si>
  <si>
    <t>22273</t>
  </si>
  <si>
    <t>222730</t>
  </si>
  <si>
    <t>Servicii medicale</t>
  </si>
  <si>
    <t>2228</t>
  </si>
  <si>
    <t>22281</t>
  </si>
  <si>
    <t>222810</t>
  </si>
  <si>
    <t>Servicii de asigurare medicala achitate peste hotare</t>
  </si>
  <si>
    <t>22282</t>
  </si>
  <si>
    <t>222820</t>
  </si>
  <si>
    <t>Alte servicii</t>
  </si>
  <si>
    <t>2229</t>
  </si>
  <si>
    <t>Servicii editoriale</t>
  </si>
  <si>
    <t>22291</t>
  </si>
  <si>
    <t xml:space="preserve">  81.1</t>
  </si>
  <si>
    <t>222910</t>
  </si>
  <si>
    <t>Servicii de protocol</t>
  </si>
  <si>
    <t>22292</t>
  </si>
  <si>
    <t xml:space="preserve">  66.7</t>
  </si>
  <si>
    <t>222920</t>
  </si>
  <si>
    <t>Servicii de cercetari stiintifice contractate</t>
  </si>
  <si>
    <t>22293</t>
  </si>
  <si>
    <t xml:space="preserve">  76.5</t>
  </si>
  <si>
    <t>222930</t>
  </si>
  <si>
    <t>Servicii de paza</t>
  </si>
  <si>
    <t>22294</t>
  </si>
  <si>
    <t>222940</t>
  </si>
  <si>
    <t>Servicii judiciare</t>
  </si>
  <si>
    <t>22295</t>
  </si>
  <si>
    <t>Servicii judiciare si servicii de asistenta juridica garantata de stat</t>
  </si>
  <si>
    <t>222950</t>
  </si>
  <si>
    <t>Servicii de evaluare a activelor</t>
  </si>
  <si>
    <t>22296</t>
  </si>
  <si>
    <t xml:space="preserve">  66.0</t>
  </si>
  <si>
    <t>222960</t>
  </si>
  <si>
    <t>Servicii financiare</t>
  </si>
  <si>
    <t>22297</t>
  </si>
  <si>
    <t>222970</t>
  </si>
  <si>
    <t>Servicii postale si curierat</t>
  </si>
  <si>
    <t>22298</t>
  </si>
  <si>
    <t>222980</t>
  </si>
  <si>
    <t>Servicii neatribuite altor aliniate</t>
  </si>
  <si>
    <t>22299</t>
  </si>
  <si>
    <t xml:space="preserve">  63.4</t>
  </si>
  <si>
    <t>222990</t>
  </si>
  <si>
    <t>Dobinzi</t>
  </si>
  <si>
    <t>24</t>
  </si>
  <si>
    <t>Dobinzi achitate la datoria externa</t>
  </si>
  <si>
    <t>241</t>
  </si>
  <si>
    <t>Dobinzi pe imprumuturi externe</t>
  </si>
  <si>
    <t>2411</t>
  </si>
  <si>
    <t>24110</t>
  </si>
  <si>
    <t>241100</t>
  </si>
  <si>
    <t>Dobinzi achitate la datoria interna</t>
  </si>
  <si>
    <t>242</t>
  </si>
  <si>
    <t>Dobinzi pe  valori mobiliare de stat emise pe piata primara</t>
  </si>
  <si>
    <t>2422</t>
  </si>
  <si>
    <t>24220</t>
  </si>
  <si>
    <t>242200</t>
  </si>
  <si>
    <t>Dobinzi pe  valori mobiliare de stat convertite</t>
  </si>
  <si>
    <t>2423</t>
  </si>
  <si>
    <t>24230</t>
  </si>
  <si>
    <t>242300</t>
  </si>
  <si>
    <t>Dobinzi pe valori mobiliare de stat emise pentru alte scopuri</t>
  </si>
  <si>
    <t>2425</t>
  </si>
  <si>
    <t>Dobinzi la valori mobiliare de stat emise pentru asigurarea stabilitatii financiare</t>
  </si>
  <si>
    <t>24251</t>
  </si>
  <si>
    <t>242510</t>
  </si>
  <si>
    <t>Subventii</t>
  </si>
  <si>
    <t>25</t>
  </si>
  <si>
    <t>Subventii acordate intreprinderilor de stat si municipale</t>
  </si>
  <si>
    <t>251</t>
  </si>
  <si>
    <t>Subventii acordate intreprinderilor de stat si municipale nefinanciare</t>
  </si>
  <si>
    <t>2511</t>
  </si>
  <si>
    <t>25110</t>
  </si>
  <si>
    <t>251100</t>
  </si>
  <si>
    <t>Subventii acordate institutiilor de stat si municipale financiare</t>
  </si>
  <si>
    <t>2512</t>
  </si>
  <si>
    <t>25120</t>
  </si>
  <si>
    <t>251200</t>
  </si>
  <si>
    <t>Subventii acordate intreprinderilor private</t>
  </si>
  <si>
    <t>252</t>
  </si>
  <si>
    <t>Subventii acordate intreprinderilor private nefinanciare</t>
  </si>
  <si>
    <t>2521</t>
  </si>
  <si>
    <t>25210</t>
  </si>
  <si>
    <t>252100</t>
  </si>
  <si>
    <t>Subventii acordate institutiilor private financiare</t>
  </si>
  <si>
    <t>2522</t>
  </si>
  <si>
    <t>25220</t>
  </si>
  <si>
    <t>252200</t>
  </si>
  <si>
    <t>Subventii acordate organizatiilor necomerciale</t>
  </si>
  <si>
    <t>253</t>
  </si>
  <si>
    <t xml:space="preserve">  91.6</t>
  </si>
  <si>
    <t>2530</t>
  </si>
  <si>
    <t>25300</t>
  </si>
  <si>
    <t>Subsidii acordate organizatiilor obstesti</t>
  </si>
  <si>
    <t>253000</t>
  </si>
  <si>
    <t>Subventii acordate autoritatilor/institutiilor publice la autogestiune</t>
  </si>
  <si>
    <t>254</t>
  </si>
  <si>
    <t>2540</t>
  </si>
  <si>
    <t>25400</t>
  </si>
  <si>
    <t>Subsidii acordate autoritatilor/institutiilor publice la autogestiune</t>
  </si>
  <si>
    <t>254000</t>
  </si>
  <si>
    <t>Granturi acordate</t>
  </si>
  <si>
    <t>26</t>
  </si>
  <si>
    <t xml:space="preserve">  72.2</t>
  </si>
  <si>
    <t>Granturi acordate beneficiarilor in interiorul tarii</t>
  </si>
  <si>
    <t>263</t>
  </si>
  <si>
    <t>Granturi curente acordate beneficiarilor in interiorul tarii</t>
  </si>
  <si>
    <t>2631</t>
  </si>
  <si>
    <t>Granturi curente acordate institutiilor publice la autogestiune</t>
  </si>
  <si>
    <t>26311</t>
  </si>
  <si>
    <t>263110</t>
  </si>
  <si>
    <t>Granturi curente acordate altor beneficiari in interiorul tarii</t>
  </si>
  <si>
    <t>26319</t>
  </si>
  <si>
    <t>263190</t>
  </si>
  <si>
    <t>Granturi capitale acordate beneficiarilor in interiorul tarii</t>
  </si>
  <si>
    <t>2632</t>
  </si>
  <si>
    <t xml:space="preserve">  63.6</t>
  </si>
  <si>
    <t>Granturi capitale acordate institutiilor publice la autogestiune</t>
  </si>
  <si>
    <t>26321</t>
  </si>
  <si>
    <t xml:space="preserve">  62.4</t>
  </si>
  <si>
    <t>263210</t>
  </si>
  <si>
    <t>Granturi capitale acordate altor beneficiari in interiorul tarii</t>
  </si>
  <si>
    <t>26329</t>
  </si>
  <si>
    <t>263290</t>
  </si>
  <si>
    <t>Prestatii sociale</t>
  </si>
  <si>
    <t>27</t>
  </si>
  <si>
    <t>Prestatii de asistenta sociala</t>
  </si>
  <si>
    <t>272</t>
  </si>
  <si>
    <t>Pensii de asistenta sociala</t>
  </si>
  <si>
    <t>2721</t>
  </si>
  <si>
    <t>27210</t>
  </si>
  <si>
    <t>272100</t>
  </si>
  <si>
    <t>Indemnizatii de asistenta sociala</t>
  </si>
  <si>
    <t>2723</t>
  </si>
  <si>
    <t xml:space="preserve">  84.4</t>
  </si>
  <si>
    <t>27230</t>
  </si>
  <si>
    <t>272300</t>
  </si>
  <si>
    <t>Compensatii</t>
  </si>
  <si>
    <t>2725</t>
  </si>
  <si>
    <t>27250</t>
  </si>
  <si>
    <t>272500</t>
  </si>
  <si>
    <t>Ajutoare banesti</t>
  </si>
  <si>
    <t>2726</t>
  </si>
  <si>
    <t>27260</t>
  </si>
  <si>
    <t>272600</t>
  </si>
  <si>
    <t>Alte prestatii de asistenta sociala</t>
  </si>
  <si>
    <t>2729</t>
  </si>
  <si>
    <t xml:space="preserve">  79.6</t>
  </si>
  <si>
    <t>27290</t>
  </si>
  <si>
    <t>272900</t>
  </si>
  <si>
    <t>Prestatii sociale ale angajatorilor</t>
  </si>
  <si>
    <t>273</t>
  </si>
  <si>
    <t xml:space="preserve">  71.6</t>
  </si>
  <si>
    <t>Indemnizatii membrilor familiilor personalului misiunilor diplomatice si al oficiilor consulare</t>
  </si>
  <si>
    <t>2731</t>
  </si>
  <si>
    <t xml:space="preserve">  83.1</t>
  </si>
  <si>
    <t>27310</t>
  </si>
  <si>
    <t>273100</t>
  </si>
  <si>
    <t>Indemnizatii la incetarea actiunii contractului de munca</t>
  </si>
  <si>
    <t>2732</t>
  </si>
  <si>
    <t>27320</t>
  </si>
  <si>
    <t>273200</t>
  </si>
  <si>
    <t>Indemnizatii viagere</t>
  </si>
  <si>
    <t>2733</t>
  </si>
  <si>
    <t>27330</t>
  </si>
  <si>
    <t>273300</t>
  </si>
  <si>
    <t>Indemnizatii pentru incapacitatea temporara de munca achitate din mijloacele financiare ale angajatorului</t>
  </si>
  <si>
    <t>2735</t>
  </si>
  <si>
    <t>27350</t>
  </si>
  <si>
    <t>273500</t>
  </si>
  <si>
    <t>Alte prestatii sociale ale angajatorilor</t>
  </si>
  <si>
    <t>2739</t>
  </si>
  <si>
    <t>27390</t>
  </si>
  <si>
    <t>273900</t>
  </si>
  <si>
    <t>Alte cheltuieli</t>
  </si>
  <si>
    <t>28</t>
  </si>
  <si>
    <t>Alte cheltuieli curente</t>
  </si>
  <si>
    <t>281</t>
  </si>
  <si>
    <t>Cotizatii</t>
  </si>
  <si>
    <t>2811</t>
  </si>
  <si>
    <t>Cotizatii in organizatiile internationale</t>
  </si>
  <si>
    <t>28111</t>
  </si>
  <si>
    <t>281110</t>
  </si>
  <si>
    <t>Cotizatii in organizatiile din tara</t>
  </si>
  <si>
    <t>28112</t>
  </si>
  <si>
    <t xml:space="preserve">  37.1</t>
  </si>
  <si>
    <t>281120</t>
  </si>
  <si>
    <t>Burse</t>
  </si>
  <si>
    <t>2812</t>
  </si>
  <si>
    <t>Burse de studii</t>
  </si>
  <si>
    <t>28121</t>
  </si>
  <si>
    <t>Burse de studii studentilor autohtoni</t>
  </si>
  <si>
    <t>281211</t>
  </si>
  <si>
    <t>Burse de studii studentilor de peste hotarele republicii</t>
  </si>
  <si>
    <t>281212</t>
  </si>
  <si>
    <t>Burse sociale</t>
  </si>
  <si>
    <t>28122</t>
  </si>
  <si>
    <t xml:space="preserve">  98.9</t>
  </si>
  <si>
    <t>Burse sociale studentilor autohtoni</t>
  </si>
  <si>
    <t>281221</t>
  </si>
  <si>
    <t>Alte plati asociate cu bursa</t>
  </si>
  <si>
    <t>28123</t>
  </si>
  <si>
    <t>281230</t>
  </si>
  <si>
    <t>Despagubiri civile</t>
  </si>
  <si>
    <t>2813</t>
  </si>
  <si>
    <t>Compensatii pentru averea persoanelor represate si ulterior reabilitate</t>
  </si>
  <si>
    <t>28132</t>
  </si>
  <si>
    <t>281320</t>
  </si>
  <si>
    <t>Plati aferente indexarii esalonate a depunerilor cetatenilor la Banca de Economii</t>
  </si>
  <si>
    <t>28135</t>
  </si>
  <si>
    <t>281350</t>
  </si>
  <si>
    <t>Plati aferente documentelor executorii</t>
  </si>
  <si>
    <t>28136</t>
  </si>
  <si>
    <t xml:space="preserve">  77.9</t>
  </si>
  <si>
    <t>Plati aferente documentelor executorii cu executare benevola</t>
  </si>
  <si>
    <t>281361</t>
  </si>
  <si>
    <t>Plati aferente documentelor executorii cu executare silita</t>
  </si>
  <si>
    <t>281362</t>
  </si>
  <si>
    <t>Plati aferente documentelor executorii in baza hotararilor si deciziilor Curtii Europene a Drepturilor Omului</t>
  </si>
  <si>
    <t>281363</t>
  </si>
  <si>
    <t>Alte despagubiri</t>
  </si>
  <si>
    <t>28139</t>
  </si>
  <si>
    <t>281390</t>
  </si>
  <si>
    <t>Taxe, amenzi, penalitati si alte plati obligatorii</t>
  </si>
  <si>
    <t>2814</t>
  </si>
  <si>
    <t>28140</t>
  </si>
  <si>
    <t>281400</t>
  </si>
  <si>
    <t>Rambursarea  mijloacelor bugetare  din  anii  precedenti  la  autoritatea/institutia bugetara</t>
  </si>
  <si>
    <t>2815</t>
  </si>
  <si>
    <t xml:space="preserve"> 168.1</t>
  </si>
  <si>
    <t>28150</t>
  </si>
  <si>
    <t>281500</t>
  </si>
  <si>
    <t>Alte cheltuieli in baza de contracte cu persoane fizice</t>
  </si>
  <si>
    <t>2816</t>
  </si>
  <si>
    <t>28160</t>
  </si>
  <si>
    <t>281600</t>
  </si>
  <si>
    <t>Solda militarilor, sporurile si suplimentele la ea</t>
  </si>
  <si>
    <t>2817</t>
  </si>
  <si>
    <t>28170</t>
  </si>
  <si>
    <t>281700</t>
  </si>
  <si>
    <t>Finantarea institutiilor de invatamant la autogestiune</t>
  </si>
  <si>
    <t>2818</t>
  </si>
  <si>
    <t>Comanda de stat pentru pregatirea cadrelor</t>
  </si>
  <si>
    <t>28180</t>
  </si>
  <si>
    <t>281800</t>
  </si>
  <si>
    <t>28181</t>
  </si>
  <si>
    <t>281811</t>
  </si>
  <si>
    <t>Indemnizatii membrilor Consiliului pentru dezvoltarea strategica institutionala</t>
  </si>
  <si>
    <t>281812</t>
  </si>
  <si>
    <t>Cheltuieli curente neatribuite la alte categorii</t>
  </si>
  <si>
    <t>2819</t>
  </si>
  <si>
    <t>28190</t>
  </si>
  <si>
    <t>281900</t>
  </si>
  <si>
    <t>Alte cheltuieli capitale</t>
  </si>
  <si>
    <t>282</t>
  </si>
  <si>
    <t>Cheltuieli capitale pentru lucrari topografogeodezice, de cartografie si cadastru</t>
  </si>
  <si>
    <t>2821</t>
  </si>
  <si>
    <t xml:space="preserve">  15.9</t>
  </si>
  <si>
    <t>28210</t>
  </si>
  <si>
    <t>282100</t>
  </si>
  <si>
    <t>Cheltuieli capitale neatribuite la alte categorii</t>
  </si>
  <si>
    <t>2829</t>
  </si>
  <si>
    <t>28290</t>
  </si>
  <si>
    <t>282900</t>
  </si>
  <si>
    <t>Transferuri acordate intre bugetul de stat si bugetele locale</t>
  </si>
  <si>
    <t>291</t>
  </si>
  <si>
    <t>Transferuri acordate intre bugetul de stat si bugetele locale de nivelul 2</t>
  </si>
  <si>
    <t>2911</t>
  </si>
  <si>
    <t>Transferuri curente acordate cu destinatie speciala intre bugetul de stat si bugetele locale de nivelul 2</t>
  </si>
  <si>
    <t>29111</t>
  </si>
  <si>
    <t>Transferuri curente acordate cu destinatie speciala  intre bugetul de stat si bugetele locale de nivelul II pentru invatamantul prescolar, primar, secundar general, special si complementar (extrascolar)</t>
  </si>
  <si>
    <t>291111</t>
  </si>
  <si>
    <t>Transferuri curente acordate cu destinatie speciala  intre bugetul de stat si bugetele locale de nivelul II pentru asigurarea si asistenta sociala</t>
  </si>
  <si>
    <t>291112</t>
  </si>
  <si>
    <t>Transferuri curente acordate cu destinatie speciala intre bugetul de stat si bugetele locale de nivelul 2 pentru scolile sportive</t>
  </si>
  <si>
    <t>291113</t>
  </si>
  <si>
    <t>Alte transferuri curente acordate cu destinatie speciala intre bugetul de stat si bugetele locale de nivelul II</t>
  </si>
  <si>
    <t>291115</t>
  </si>
  <si>
    <t>Transferuri curente acordate cu destinatie speciala intre bugetul de stat si bugetele locale de nivelul 2  pentru infrastructura drumurilor</t>
  </si>
  <si>
    <t>291116</t>
  </si>
  <si>
    <t>Transferuri capitale acordate cu destinatie speciala intre  bugetul de stat si bugetele locale de nivelul 2</t>
  </si>
  <si>
    <t>29112</t>
  </si>
  <si>
    <t>Transferuri capitale acordate cu destinatie speciala intre bugetul de stat si bugetele locale de nivelul 2</t>
  </si>
  <si>
    <t>291120</t>
  </si>
  <si>
    <t>Transferuri curente acordate cu destinatie generala intre bugetul de stat si bugetele locale de nivelul 2</t>
  </si>
  <si>
    <t>29113</t>
  </si>
  <si>
    <t>Transferuri curente acordate cu destinatie generala  intre bugetul de stat si bugetele locale de nivelul II</t>
  </si>
  <si>
    <t>291131</t>
  </si>
  <si>
    <t>Transferuri curente acordate cu destinatie generala din fondul de compensare intre bugetul de stat si bugetele locale de nivelul II</t>
  </si>
  <si>
    <t>291132</t>
  </si>
  <si>
    <t>Alte transferuri curente acordate cu destinatie generala intre bugetul de stat si bugetele locale de nivelul II</t>
  </si>
  <si>
    <t>291139</t>
  </si>
  <si>
    <t>Transferuri acordate intre bugetul de stat si bugetele locale de nivelul 1</t>
  </si>
  <si>
    <t>2912</t>
  </si>
  <si>
    <t>Transferuri curente acordate cu destinatie speciala intre bugetul de stat si bugetele locale de nivelul 1</t>
  </si>
  <si>
    <t>29121</t>
  </si>
  <si>
    <t>Transferuri curente acordate cu destinatie speciala  intre bugetul de stat si bugetele locale de nivelul I pentru invatamantul prescolar, primar, secundar general, special si complementar (extrascolar)</t>
  </si>
  <si>
    <t>291211</t>
  </si>
  <si>
    <t>Transferuri curente acordate cu destinatie speciala intre bugetul de stat si bugetele locale de nivelul I pentru asigurarea si asistenta sociala</t>
  </si>
  <si>
    <t>291212</t>
  </si>
  <si>
    <t>Transferuri curente acordate cu destinatie speciala intre bugetul de stat si bugetele locale de nivelul I pentru scolile sportive</t>
  </si>
  <si>
    <t>291213</t>
  </si>
  <si>
    <t>Transferuri curente acordate cu destinatie speciala intre bugetul de stat si bugetele locale de nivelul I pentru alte competente delegate</t>
  </si>
  <si>
    <t>291214</t>
  </si>
  <si>
    <t>Alte transferuri curente acordate cu destina?ie special? ?ntre bugetul de stat ?i bugetele locale de nivelul I</t>
  </si>
  <si>
    <t>291215</t>
  </si>
  <si>
    <t>Transferuri curente acordate cu destinatie speciala intre bugetul de stat si bugetele locale de nivelul 1 pentru infrastructura drumurilor</t>
  </si>
  <si>
    <t>291216</t>
  </si>
  <si>
    <t>Transferuri capitale acordate cu destinatie speciala intre bugetul de stat si bugetele locale de nivelul 1</t>
  </si>
  <si>
    <t>29122</t>
  </si>
  <si>
    <t>Transferuri capitale acordate cu destinatie speciala intre  bugetul de stat si bugetele locale de nivelul 1</t>
  </si>
  <si>
    <t>291220</t>
  </si>
  <si>
    <t>Transferuri curente acordate cu destinatie generala intre bugetul de stat si bugetele locale de nivelul 1</t>
  </si>
  <si>
    <t>29123</t>
  </si>
  <si>
    <t>Transferuri curente acordate cu destinatie generala intre bugetul de stat si bugetele locale de nivelul I</t>
  </si>
  <si>
    <t>291231</t>
  </si>
  <si>
    <t>Transferuri curente acordate cu destinatie generala din fondul de compensare intre bugetul de stat si bugetele locale de nivelul I</t>
  </si>
  <si>
    <t>291232</t>
  </si>
  <si>
    <t>Alte transferuri curente acordate cu destinatie generala intre bugetul de stat si bugetele locale de nivelul 1</t>
  </si>
  <si>
    <t>291239</t>
  </si>
  <si>
    <t>Transferuri acordate intre institutiile bugetului de stat si institutiile bugetelor locale de nivelul 2</t>
  </si>
  <si>
    <t>2913</t>
  </si>
  <si>
    <t>Transferuri curente acordate cu destinatie speciala intre institutiile bugetului de stat si institutiile bugetelor locale de nivelul 2</t>
  </si>
  <si>
    <t>29131</t>
  </si>
  <si>
    <t>291310</t>
  </si>
  <si>
    <t>Transferuri capitale acordate cu destinatie speciala intre institutiile bugetului de stat si institutiile bugetelor locale de nivelul 2</t>
  </si>
  <si>
    <t>29132</t>
  </si>
  <si>
    <t>291320</t>
  </si>
  <si>
    <t>Transferuri acordate intre institutiile bugetului de stat si institutiile bugetelor locale de nivelul 1</t>
  </si>
  <si>
    <t>2914</t>
  </si>
  <si>
    <t>Transferuri capitale acordate cu destinatie speciala intre institutiile bugetului de stat si institutiile bugetelor locale de nivelul 1</t>
  </si>
  <si>
    <t>29142</t>
  </si>
  <si>
    <t>291420</t>
  </si>
  <si>
    <t>Transferuri acordate in cadrul Bugetului Consolidat Central</t>
  </si>
  <si>
    <t>292</t>
  </si>
  <si>
    <t>Transferuri acordate intre bugetul de stat si bugetul asigurarilor sociale de stat</t>
  </si>
  <si>
    <t>2921</t>
  </si>
  <si>
    <t>Transferuri curente acordate cu destinatie speciala intre bugetul de stat si bugetul asigurarilor sociale de stat</t>
  </si>
  <si>
    <t>29211</t>
  </si>
  <si>
    <t>292110</t>
  </si>
  <si>
    <t>Transferuri curente acordate cu destinatie generala intre bugetul de stat si bugetul asigurarilor sociale de stat</t>
  </si>
  <si>
    <t>29213</t>
  </si>
  <si>
    <t>292130</t>
  </si>
  <si>
    <t>Transferuri acordate intre bugetul de stat si fondurile asigurarii obligatorii de asistenta medicala</t>
  </si>
  <si>
    <t>2922</t>
  </si>
  <si>
    <t>Transferuri curente acordate cu destinatie speciala intre bugetul de stat si fondurile asigurarii obligatorii de asistenta medicala</t>
  </si>
  <si>
    <t>29221</t>
  </si>
  <si>
    <t>292210</t>
  </si>
  <si>
    <t>Transferuri curente acordate cu destinatie generala intre bugetul de stat si fondurile asigurarii obligatorii de asistenta medicala</t>
  </si>
  <si>
    <t>29223</t>
  </si>
  <si>
    <t>292230</t>
  </si>
  <si>
    <t>ACTIVE NEFINANCIARE</t>
  </si>
  <si>
    <t>3</t>
  </si>
  <si>
    <t>Mijloace fixe</t>
  </si>
  <si>
    <t>31</t>
  </si>
  <si>
    <t>Cladiri</t>
  </si>
  <si>
    <t>311</t>
  </si>
  <si>
    <t>Majorarea valorii cladirilor</t>
  </si>
  <si>
    <t>3111</t>
  </si>
  <si>
    <t>Procurarea cladirilor</t>
  </si>
  <si>
    <t>31111</t>
  </si>
  <si>
    <t>311110</t>
  </si>
  <si>
    <t>Reparatii capitale ale cladirilor</t>
  </si>
  <si>
    <t>31112</t>
  </si>
  <si>
    <t xml:space="preserve">  61.1</t>
  </si>
  <si>
    <t>311120</t>
  </si>
  <si>
    <t>Constructii speciale</t>
  </si>
  <si>
    <t>312</t>
  </si>
  <si>
    <t>Majorarea valorii constructiilor speciale</t>
  </si>
  <si>
    <t>3121</t>
  </si>
  <si>
    <t>Procurarea constructiilor speciale</t>
  </si>
  <si>
    <t>31211</t>
  </si>
  <si>
    <t>312110</t>
  </si>
  <si>
    <t>Reparatii capitale ale constructiilor speciale</t>
  </si>
  <si>
    <t>31212</t>
  </si>
  <si>
    <t>312120</t>
  </si>
  <si>
    <t>Instalatii de transmisie</t>
  </si>
  <si>
    <t>313</t>
  </si>
  <si>
    <t>Majorarea valorii instalatiilor de transmisie</t>
  </si>
  <si>
    <t>3131</t>
  </si>
  <si>
    <t>Procurarea instalatiilor de transmisie</t>
  </si>
  <si>
    <t>31311</t>
  </si>
  <si>
    <t>313110</t>
  </si>
  <si>
    <t>Reparatii capitale ale instalatiilor de transmisie</t>
  </si>
  <si>
    <t>31312</t>
  </si>
  <si>
    <t>313120</t>
  </si>
  <si>
    <t>Masini si utilaje</t>
  </si>
  <si>
    <t>314</t>
  </si>
  <si>
    <t xml:space="preserve">  57.0</t>
  </si>
  <si>
    <t>Majorarea valorii masinilor si utilajelor</t>
  </si>
  <si>
    <t>3141</t>
  </si>
  <si>
    <t>Procurarea masinilor si utilajelor</t>
  </si>
  <si>
    <t>31411</t>
  </si>
  <si>
    <t>314110</t>
  </si>
  <si>
    <t>Reparatii capitale ale masinilor si utilajelor</t>
  </si>
  <si>
    <t>31412</t>
  </si>
  <si>
    <t xml:space="preserve">  54.3</t>
  </si>
  <si>
    <t>314120</t>
  </si>
  <si>
    <t>Micsorarea valorii masinilor si utilajelor</t>
  </si>
  <si>
    <t>3142</t>
  </si>
  <si>
    <t>Realizarea masinilor si utilajelor</t>
  </si>
  <si>
    <t>31421</t>
  </si>
  <si>
    <t>314210</t>
  </si>
  <si>
    <t>Mijloace de transport</t>
  </si>
  <si>
    <t>315</t>
  </si>
  <si>
    <t xml:space="preserve">  71.8</t>
  </si>
  <si>
    <t>Majorarea valorii mijloacelor de transport</t>
  </si>
  <si>
    <t>3151</t>
  </si>
  <si>
    <t>Procurarea mijloacelor de transport</t>
  </si>
  <si>
    <t>31511</t>
  </si>
  <si>
    <t>315110</t>
  </si>
  <si>
    <t>Reparatii capitale ale mijloacelor de transport</t>
  </si>
  <si>
    <t>31512</t>
  </si>
  <si>
    <t xml:space="preserve">  41.2</t>
  </si>
  <si>
    <t>315120</t>
  </si>
  <si>
    <t>Micsorarea valorii mijloacelor de transport</t>
  </si>
  <si>
    <t>3152</t>
  </si>
  <si>
    <t>Realizarea mijloacelor de transport</t>
  </si>
  <si>
    <t>31521</t>
  </si>
  <si>
    <t>315210</t>
  </si>
  <si>
    <t>Unelte si scule, inventar de producere si gospodaresc</t>
  </si>
  <si>
    <t>316</t>
  </si>
  <si>
    <t>Majorarea valorii uneltelor si sculelor, inventarului de producere si gospodaresc</t>
  </si>
  <si>
    <t>3161</t>
  </si>
  <si>
    <t>Procurarea uneltelor si sculelor, inventarului de producere si gospodaresc</t>
  </si>
  <si>
    <t>31611</t>
  </si>
  <si>
    <t xml:space="preserve">  81.5</t>
  </si>
  <si>
    <t>316110</t>
  </si>
  <si>
    <t>Reparatii capitale ale uneltelor si sculelor, inventarului de producere si gospodaresc</t>
  </si>
  <si>
    <t>31612</t>
  </si>
  <si>
    <t>316120</t>
  </si>
  <si>
    <t>Active nemateriale</t>
  </si>
  <si>
    <t>317</t>
  </si>
  <si>
    <t xml:space="preserve">  51.1</t>
  </si>
  <si>
    <t>Majorarea valorii activelor nemateriale</t>
  </si>
  <si>
    <t>3171</t>
  </si>
  <si>
    <t>Procurarea activelor nemateriale</t>
  </si>
  <si>
    <t>31711</t>
  </si>
  <si>
    <t>317110</t>
  </si>
  <si>
    <t>Dezvoltarea activelor nemateriale</t>
  </si>
  <si>
    <t>31712</t>
  </si>
  <si>
    <t xml:space="preserve">  45.7</t>
  </si>
  <si>
    <t>317120</t>
  </si>
  <si>
    <t>Alte mijloace fixe</t>
  </si>
  <si>
    <t>318</t>
  </si>
  <si>
    <t xml:space="preserve">  40.9</t>
  </si>
  <si>
    <t>Majorarea valorii altor mijloace fixe</t>
  </si>
  <si>
    <t>3181</t>
  </si>
  <si>
    <t>Procurarea altor mijloace fixe</t>
  </si>
  <si>
    <t>31811</t>
  </si>
  <si>
    <t>318110</t>
  </si>
  <si>
    <t>Reparatii capitale ale altor mijloace fixe</t>
  </si>
  <si>
    <t>31812</t>
  </si>
  <si>
    <t>318120</t>
  </si>
  <si>
    <t>Investitii capitale in active nemateriale in curs de execuitie</t>
  </si>
  <si>
    <t>3191</t>
  </si>
  <si>
    <t>31910</t>
  </si>
  <si>
    <t>319100</t>
  </si>
  <si>
    <t>Investitii capitale in active materiale in curs de execuitie</t>
  </si>
  <si>
    <t>3192</t>
  </si>
  <si>
    <t>Cladiri in curs de executie</t>
  </si>
  <si>
    <t>31921</t>
  </si>
  <si>
    <t>319210</t>
  </si>
  <si>
    <t>Constructii speciale in curs de executie</t>
  </si>
  <si>
    <t>31922</t>
  </si>
  <si>
    <t xml:space="preserve">  73.7</t>
  </si>
  <si>
    <t>319220</t>
  </si>
  <si>
    <t>Instalatii de transmisie in curs de executie</t>
  </si>
  <si>
    <t>31923</t>
  </si>
  <si>
    <t>319230</t>
  </si>
  <si>
    <t>Pregatirea proiectelor</t>
  </si>
  <si>
    <t>31924</t>
  </si>
  <si>
    <t>319240</t>
  </si>
  <si>
    <t>Alte investitii capitale in active materiale in curs de executie</t>
  </si>
  <si>
    <t>31929</t>
  </si>
  <si>
    <t xml:space="preserve">  21.1</t>
  </si>
  <si>
    <t>319290</t>
  </si>
  <si>
    <t>Stocuri de materiale circulante</t>
  </si>
  <si>
    <t>33</t>
  </si>
  <si>
    <t xml:space="preserve">  92.9</t>
  </si>
  <si>
    <t>Combustibil, carburanti si lubrifianti</t>
  </si>
  <si>
    <t>331</t>
  </si>
  <si>
    <t xml:space="preserve">  94.7</t>
  </si>
  <si>
    <t>Majorarea valorii combustibilului, carburantilor si lubrifiantilor</t>
  </si>
  <si>
    <t>3311</t>
  </si>
  <si>
    <t>Procurarea combustibilului, carburantilor si lubrifiantilor</t>
  </si>
  <si>
    <t>33111</t>
  </si>
  <si>
    <t>331110</t>
  </si>
  <si>
    <t>Micsorarea valorii combustibilului, carburantilor si lubrifiantilor</t>
  </si>
  <si>
    <t>3312</t>
  </si>
  <si>
    <t>Realizarea combustibilului, carburantilor si lubrifiantilor</t>
  </si>
  <si>
    <t>33121</t>
  </si>
  <si>
    <t>331210</t>
  </si>
  <si>
    <t>Piese de schimb</t>
  </si>
  <si>
    <t>332</t>
  </si>
  <si>
    <t>Majorarea valorii pieselor de schimb</t>
  </si>
  <si>
    <t>3321</t>
  </si>
  <si>
    <t xml:space="preserve">  90.2</t>
  </si>
  <si>
    <t>Procurarea pieselor de schimb</t>
  </si>
  <si>
    <t>33211</t>
  </si>
  <si>
    <t>332110</t>
  </si>
  <si>
    <t>Micsorarea valorii pieselor de schimb</t>
  </si>
  <si>
    <t>3322</t>
  </si>
  <si>
    <t>Realizarea  pieselor de schimb</t>
  </si>
  <si>
    <t>33221</t>
  </si>
  <si>
    <t>332210</t>
  </si>
  <si>
    <t>Produse alimentare</t>
  </si>
  <si>
    <t>333</t>
  </si>
  <si>
    <t>Majorarea valorii produselor alimentare</t>
  </si>
  <si>
    <t>3331</t>
  </si>
  <si>
    <t>Procurarea produselor alimentare</t>
  </si>
  <si>
    <t>33311</t>
  </si>
  <si>
    <t>333110</t>
  </si>
  <si>
    <t>Medicamente si materiale sanitare</t>
  </si>
  <si>
    <t>334</t>
  </si>
  <si>
    <t xml:space="preserve">  75.1</t>
  </si>
  <si>
    <t>Majorarea valorii medicamentelor si materialelor sanitare</t>
  </si>
  <si>
    <t>3341</t>
  </si>
  <si>
    <t>Procurarea medicamentelor si materialelor sanitare</t>
  </si>
  <si>
    <t>33411</t>
  </si>
  <si>
    <t>334110</t>
  </si>
  <si>
    <t>Materiale pentru scopuri didactice, stiintifice si alte scopuri</t>
  </si>
  <si>
    <t>335</t>
  </si>
  <si>
    <t>Majorarea valorii materialelor pentru scopuri didactice, stiintifice si alte scopuri</t>
  </si>
  <si>
    <t>3351</t>
  </si>
  <si>
    <t>Procurarea materialelor pentru scopuri didactice, stiintifice si alte scopuri</t>
  </si>
  <si>
    <t>33511</t>
  </si>
  <si>
    <t>335110</t>
  </si>
  <si>
    <t>Materiale de uz gospodaresc si rechizite de birou</t>
  </si>
  <si>
    <t>336</t>
  </si>
  <si>
    <t>Majorarea valorii materialelor de uz gospodaresc si rechizitelor de birou</t>
  </si>
  <si>
    <t>3361</t>
  </si>
  <si>
    <t>Procurarea materialelor de uz gospodaresc si rechizitelor de birou</t>
  </si>
  <si>
    <t>33611</t>
  </si>
  <si>
    <t>336110</t>
  </si>
  <si>
    <t>Micsorarea valorii materialelor de uz gospodaresc si rechizitelor de birou</t>
  </si>
  <si>
    <t>3362</t>
  </si>
  <si>
    <t>Realizarea materialelor de uz gospodaresc si rechizitelor de birou</t>
  </si>
  <si>
    <t>33621</t>
  </si>
  <si>
    <t>336210</t>
  </si>
  <si>
    <t>Materiale de constructie</t>
  </si>
  <si>
    <t>337</t>
  </si>
  <si>
    <t>Majorarea valorii materialelor de constructie</t>
  </si>
  <si>
    <t>3371</t>
  </si>
  <si>
    <t>Procurarea  materialelor de constructie</t>
  </si>
  <si>
    <t>33711</t>
  </si>
  <si>
    <t>Procurarea materialelor de constructie</t>
  </si>
  <si>
    <t>337110</t>
  </si>
  <si>
    <t>Micsorarea valorii materialelor de constructie</t>
  </si>
  <si>
    <t>3372</t>
  </si>
  <si>
    <t>Realizarea materialelor de constructie</t>
  </si>
  <si>
    <t>33721</t>
  </si>
  <si>
    <t>337210</t>
  </si>
  <si>
    <t>Accesorii de pat, imbracaminte, incaltaminte</t>
  </si>
  <si>
    <t>338</t>
  </si>
  <si>
    <t>Majorarea valorii accesoriilor de pat, imbrcamintei, incaltamintei</t>
  </si>
  <si>
    <t>3381</t>
  </si>
  <si>
    <t>Procurarea accesorilor de pat, imbracamintei, incaltamintei</t>
  </si>
  <si>
    <t>33811</t>
  </si>
  <si>
    <t>338110</t>
  </si>
  <si>
    <t>Micsorarea valorii accesoriilor de pat,  imbracamintei, incaltamintei</t>
  </si>
  <si>
    <t>3382</t>
  </si>
  <si>
    <t>Realizarea accesoriilor de pat,  imbracamintei, incaltamintei</t>
  </si>
  <si>
    <t>33821</t>
  </si>
  <si>
    <t>338210</t>
  </si>
  <si>
    <t>Alte materiale</t>
  </si>
  <si>
    <t>339</t>
  </si>
  <si>
    <t>Majorarea valorii altor materiale</t>
  </si>
  <si>
    <t>3391</t>
  </si>
  <si>
    <t>Procurarea  altor materiale</t>
  </si>
  <si>
    <t>33911</t>
  </si>
  <si>
    <t>339110</t>
  </si>
  <si>
    <t>Micsorarea valorii altor materiale</t>
  </si>
  <si>
    <t>3392</t>
  </si>
  <si>
    <t>Realizarea altor materiale</t>
  </si>
  <si>
    <t>33921</t>
  </si>
  <si>
    <t>339210</t>
  </si>
  <si>
    <t>Productie in curs de executie, produse si productie finita, animale tinere la ingrasat</t>
  </si>
  <si>
    <t>34</t>
  </si>
  <si>
    <t xml:space="preserve"> 117.7</t>
  </si>
  <si>
    <t>Productie in curs de executie</t>
  </si>
  <si>
    <t>341</t>
  </si>
  <si>
    <t>Majorarea valorii productiei in curs de executie</t>
  </si>
  <si>
    <t>3411</t>
  </si>
  <si>
    <t>34110</t>
  </si>
  <si>
    <t>341100</t>
  </si>
  <si>
    <t>Productie finita a gospodariilor agricole auxiliare</t>
  </si>
  <si>
    <t>344</t>
  </si>
  <si>
    <t xml:space="preserve"> 117.1</t>
  </si>
  <si>
    <t>Micsorarea valorii productiei finite a gospodariilor agricole auxiliare</t>
  </si>
  <si>
    <t>3442</t>
  </si>
  <si>
    <t>Realizarea productiei finite a gospodariilor agricole auxiliare</t>
  </si>
  <si>
    <t>34421</t>
  </si>
  <si>
    <t>344210</t>
  </si>
  <si>
    <t>Marfuri</t>
  </si>
  <si>
    <t>35</t>
  </si>
  <si>
    <t xml:space="preserve">  58.3</t>
  </si>
  <si>
    <t>351</t>
  </si>
  <si>
    <t>Majorarea valorii marfurilor</t>
  </si>
  <si>
    <t>3511</t>
  </si>
  <si>
    <t>Procurarea marfurilor</t>
  </si>
  <si>
    <t>35111</t>
  </si>
  <si>
    <t>351110</t>
  </si>
  <si>
    <t>Valori</t>
  </si>
  <si>
    <t>36</t>
  </si>
  <si>
    <t>Activele mostenirii culturale</t>
  </si>
  <si>
    <t>363</t>
  </si>
  <si>
    <t>Majorarea valorii activelor mostenirii culturale</t>
  </si>
  <si>
    <t>3631</t>
  </si>
  <si>
    <t>Procurarea activelor mostenirii culturale</t>
  </si>
  <si>
    <t>36311</t>
  </si>
  <si>
    <t>363110</t>
  </si>
  <si>
    <t>Formularul nr.9</t>
  </si>
  <si>
    <t>aprobat prin ordinul ministrului finanțelor</t>
  </si>
  <si>
    <t xml:space="preserve"> nr.35 din 29  martie  2023</t>
  </si>
  <si>
    <t>RAPORT</t>
  </si>
  <si>
    <t xml:space="preserve">privind executarea bugetelor autotităților/instituțiilor bugetare </t>
  </si>
  <si>
    <t>finanțate de la bugetul de stat la venituri, cheltuieli și active nefinanciare  pe anul 2022</t>
  </si>
  <si>
    <t xml:space="preserve">  Cod                                          ECO   K1-K6</t>
  </si>
  <si>
    <t>Venituri/           cheltuieli efective</t>
  </si>
  <si>
    <t>Creanțe total</t>
  </si>
  <si>
    <t>inclusiv cu termen  expirat</t>
  </si>
  <si>
    <t>Datorii total</t>
  </si>
  <si>
    <t>inclusiv cu termen de achitare expirat (arierate)</t>
  </si>
  <si>
    <t>I. VENITURI, TOTAL</t>
  </si>
  <si>
    <t xml:space="preserve">Impozite si taxe </t>
  </si>
  <si>
    <t>Plata obligatorie a producatorilor de produse vitivinicole</t>
  </si>
  <si>
    <t>114640</t>
  </si>
  <si>
    <t>Granturi curente primite de la guvernele altor state pentru proiecte finantate din surse externe pentru bugetul de stat</t>
  </si>
  <si>
    <t>131121</t>
  </si>
  <si>
    <t>Granturi capitale primite de la guvernele altor state pentru proiecte finantate din surse externe pentru bugetul de stat</t>
  </si>
  <si>
    <t>131221</t>
  </si>
  <si>
    <t>Granturi curente primite de la organizatiile internationale pentru proiecte finantate din surse externe pentru bugetul de stat</t>
  </si>
  <si>
    <t>132121</t>
  </si>
  <si>
    <t>Granturi capitale primite de la organizatiile internationale pentru proiecte finantate din surse externe pentru bugetul de stat</t>
  </si>
  <si>
    <t>132221</t>
  </si>
  <si>
    <t xml:space="preserve">Alte venituri </t>
  </si>
  <si>
    <t>Dobinzi incasate la soldurile mijloacelor banesti la conturile bancare ale proiectelor finantate din surse externe conform prevederilor acordurilor</t>
  </si>
  <si>
    <t>141117</t>
  </si>
  <si>
    <t>Mijloace incasate la bugetul de stat in calitate de prejudicii, conform documentelor executorii, inclusiv din succesiune</t>
  </si>
  <si>
    <t>142235</t>
  </si>
  <si>
    <t>Plata lunara pentru prestarea serviciilor de telefonie mobila</t>
  </si>
  <si>
    <t>142241</t>
  </si>
  <si>
    <t>Incasari de la prestarea serviciilor cu plata</t>
  </si>
  <si>
    <t>142310</t>
  </si>
  <si>
    <t>Plata pentru locatiunea bunurilor patrimoniului public</t>
  </si>
  <si>
    <t>142320</t>
  </si>
  <si>
    <t>Alte mijloace banesti intrate legal in posesia autoritatilor/institutiilor bugetare</t>
  </si>
  <si>
    <t>142391</t>
  </si>
  <si>
    <t>Taxa de portabilitate a numerelor</t>
  </si>
  <si>
    <t>142392</t>
  </si>
  <si>
    <t>Taxa aeroportuara</t>
  </si>
  <si>
    <t>142393</t>
  </si>
  <si>
    <t>Donatii voluntare pentru cheltuieli curente din surse interne pentru sustinerea bugetului de stat</t>
  </si>
  <si>
    <t>144111</t>
  </si>
  <si>
    <t>Donatii voluntare pentru cheltuieli curente din surse interne pentru institutiile bugetare</t>
  </si>
  <si>
    <t>144114</t>
  </si>
  <si>
    <t>Donatii voluntare pentru cheltuieli curente din surse externe pentru institutiile bugetare</t>
  </si>
  <si>
    <t>144124</t>
  </si>
  <si>
    <t>Donatii voluntare pentru cheltuieli capitale din surse interne pentru institutiile bugetare</t>
  </si>
  <si>
    <t>144214</t>
  </si>
  <si>
    <t>Donatii voluntare pentru cheltuieli capitale din surse externe pentru institutiile bugetare</t>
  </si>
  <si>
    <t>144224</t>
  </si>
  <si>
    <t>Alte venituri pentru proiecte finantate din surse externe</t>
  </si>
  <si>
    <t>145150</t>
  </si>
  <si>
    <t>Alte venituri si finantari</t>
  </si>
  <si>
    <t>149</t>
  </si>
  <si>
    <t>Venituri din realizarea activelor de catre institutii</t>
  </si>
  <si>
    <t>149100</t>
  </si>
  <si>
    <t>Venituri de la active intrate cu titlu gratuit</t>
  </si>
  <si>
    <t>149200</t>
  </si>
  <si>
    <t>Venituri din reevaluarea activelor (majorarea valorii )</t>
  </si>
  <si>
    <t>149300</t>
  </si>
  <si>
    <t>Venituri din recuperarea daunei materiale si lipsurilor</t>
  </si>
  <si>
    <t>149500</t>
  </si>
  <si>
    <t>Finantare de la buget</t>
  </si>
  <si>
    <t>149800</t>
  </si>
  <si>
    <t>Alte venituri ale institutiilor bugetare</t>
  </si>
  <si>
    <t>149900</t>
  </si>
  <si>
    <t>Transferuri primite în cadrul bugetului public naţional</t>
  </si>
  <si>
    <t>Transferuri capitale primite cu destinatie speciala intre institutiile bugetului de stat si institutiile bugetelor locale de nivelul 2</t>
  </si>
  <si>
    <t>191320</t>
  </si>
  <si>
    <t>Transferuri capitale primite cu destinatie speciala intre institutiile bugetului de stat si institutiile bugetelor localele de nivelul 1</t>
  </si>
  <si>
    <t>191420</t>
  </si>
  <si>
    <t>CHELTUIELI ȘI ACTIVE NEFINANCIARE, total</t>
  </si>
  <si>
    <t>II. CHELTUIELI, TOTAL</t>
  </si>
  <si>
    <t>Ajutor material</t>
  </si>
  <si>
    <t>211130</t>
  </si>
  <si>
    <t>Alte plati salariale</t>
  </si>
  <si>
    <t>211190</t>
  </si>
  <si>
    <t>Prime de asigurare obligatorie de asistenta medicala achitate de angajatori  pe teritoriul tarii</t>
  </si>
  <si>
    <t>212210</t>
  </si>
  <si>
    <t>Bunuri și servicii</t>
  </si>
  <si>
    <t>Bunuri - cheltuieli privind utilizarea stocurilor</t>
  </si>
  <si>
    <t>221</t>
  </si>
  <si>
    <t>Cheltuieli privind utilizarea combustibilului, carburantilor si lubrifiantilor</t>
  </si>
  <si>
    <t>221110</t>
  </si>
  <si>
    <t>Cheltuieli privind utilizarea pieselor de schimb</t>
  </si>
  <si>
    <t>221120</t>
  </si>
  <si>
    <t>Cheltuieli privind utilizarea produselor alimentare</t>
  </si>
  <si>
    <t>221130</t>
  </si>
  <si>
    <t>Cheltuieli privind utilizarea medicamentelor si materialelor sanitare</t>
  </si>
  <si>
    <t>221140</t>
  </si>
  <si>
    <t>Cheltuieli privind utilizarea materialelor pentru scopuri didactice, stiintifice si alte scopuri</t>
  </si>
  <si>
    <t>221150</t>
  </si>
  <si>
    <t>Cheltuieli privind utilizarea materialelor de uz gospodaresc si rechizitelor de birou</t>
  </si>
  <si>
    <t>221160</t>
  </si>
  <si>
    <t>Cheltuieli privind utilizarea materialelor de constructii</t>
  </si>
  <si>
    <t>221170</t>
  </si>
  <si>
    <t>Cheltuieli privind utilizarea accesoriilor de pat, imbracamintei, incaltamintei</t>
  </si>
  <si>
    <t>221180</t>
  </si>
  <si>
    <t>Cheltuieli privind utilizarea altor materiale</t>
  </si>
  <si>
    <t>221190</t>
  </si>
  <si>
    <t>Formare profesională</t>
  </si>
  <si>
    <t>Servicii poștale și curierat</t>
  </si>
  <si>
    <t>Cheltuieli privind deprecierea activelor</t>
  </si>
  <si>
    <t>Cheltuieli privind uzura mijloacelor fixe</t>
  </si>
  <si>
    <t>231</t>
  </si>
  <si>
    <t>Cheltuieli privind uzura cladirilor</t>
  </si>
  <si>
    <t>231100</t>
  </si>
  <si>
    <t>Cheltuieli privind uzura constructiilor speciale</t>
  </si>
  <si>
    <t>231200</t>
  </si>
  <si>
    <t>Cheltuieli privind uzura instalatiilor de transmisie</t>
  </si>
  <si>
    <t>231300</t>
  </si>
  <si>
    <t>Cheltuielir privind uzura masinilor si utilajelor</t>
  </si>
  <si>
    <t>231400</t>
  </si>
  <si>
    <t>Cheltuieli privind uzura mijloacelor de transport</t>
  </si>
  <si>
    <t>231500</t>
  </si>
  <si>
    <t>Cheltuieli privind uzura uneltelor si sculelor, inventarului de producere si gospodaresc</t>
  </si>
  <si>
    <t>231600</t>
  </si>
  <si>
    <t>Cheltuieli privind uzura altor mijloace fixe</t>
  </si>
  <si>
    <t>231900</t>
  </si>
  <si>
    <t>Amortizarea activelor nemateriale</t>
  </si>
  <si>
    <t>232</t>
  </si>
  <si>
    <t>232000</t>
  </si>
  <si>
    <t xml:space="preserve">Subvenții </t>
  </si>
  <si>
    <t>Prestații  sociale</t>
  </si>
  <si>
    <t xml:space="preserve">Alte cheltuieli </t>
  </si>
  <si>
    <t>Alte cheltuieli ale institutiilor bugetare</t>
  </si>
  <si>
    <t>289</t>
  </si>
  <si>
    <t>Cheltuieli privind iesirea activelor</t>
  </si>
  <si>
    <t>289100</t>
  </si>
  <si>
    <t>Cheltuieli privind transmiterea activelor cu titlu gratuit</t>
  </si>
  <si>
    <t>289200</t>
  </si>
  <si>
    <t>Cheltuieli aferente deprecierii activelor (reducerea valorii)</t>
  </si>
  <si>
    <t>289300</t>
  </si>
  <si>
    <t>Cheltuieli privind creantele compromise</t>
  </si>
  <si>
    <t>289500</t>
  </si>
  <si>
    <t>289900</t>
  </si>
  <si>
    <t>Transferuri acordate în cadrul bugetului public naţional</t>
  </si>
  <si>
    <t>III. ACTIVE NEFINANCIARE</t>
  </si>
  <si>
    <t>Accesorii de pat, imbracaminte, incaltaminte transmise la terti</t>
  </si>
  <si>
    <t>338280</t>
  </si>
  <si>
    <t>Alte micsorari a valorii accesoriilor de pat, imbracamintei, incaltamintei</t>
  </si>
  <si>
    <t>338290</t>
  </si>
  <si>
    <t xml:space="preserve">         Ministrul Finanțelor
         Secretar general al ministerului
         Șef Direcție politici și  sinteză bugetară
         Șef Direcție Trezoreria  de Stat
         Șef Secție raportare
</t>
  </si>
  <si>
    <t xml:space="preserve">Veronica Sirețeanu 
Dina Roșca 
Natalia Sclearuc
Maxim Ciobanu
Nadejda Slova
</t>
  </si>
  <si>
    <t>Formularul nr.10</t>
  </si>
  <si>
    <t>Raport_x000D_
privind repartizarea și utilizarea mijloacelor fondului de rezervă al Guvernului pe anul 2022</t>
  </si>
  <si>
    <t>Numarul si data Hotararii de Guvern</t>
  </si>
  <si>
    <t>Repartizat</t>
  </si>
  <si>
    <t>Executat fata de repartizat</t>
  </si>
  <si>
    <t>Autoritatea ORG1</t>
  </si>
  <si>
    <t>Functia F1-F3</t>
  </si>
  <si>
    <t>Program/Sub- program_x000D_
P1-P2</t>
  </si>
  <si>
    <t>Activitatea P3</t>
  </si>
  <si>
    <t>ECO_x000D_
K1-K6</t>
  </si>
  <si>
    <t>CHELTUIELI , TOTAL</t>
  </si>
  <si>
    <t xml:space="preserve">   2.6</t>
  </si>
  <si>
    <t xml:space="preserve">  41.3</t>
  </si>
  <si>
    <t>ALTE</t>
  </si>
  <si>
    <t>Alte servicii de stat cu destinatie generala</t>
  </si>
  <si>
    <t>0169</t>
  </si>
  <si>
    <t>Rezervele materiale de stat si de mobilizare</t>
  </si>
  <si>
    <t>Pastrarea si deservirea rezervelor materiale de stat</t>
  </si>
  <si>
    <t>00078</t>
  </si>
  <si>
    <t>HG din 27 iulie 2022</t>
  </si>
  <si>
    <t>HG nr.615 din 01.09.2022</t>
  </si>
  <si>
    <t xml:space="preserve">  46.6</t>
  </si>
  <si>
    <t>Transport rutier</t>
  </si>
  <si>
    <t>0451</t>
  </si>
  <si>
    <t>Dezvoltarea transporturilor</t>
  </si>
  <si>
    <t>64</t>
  </si>
  <si>
    <t>Gospodaria drumurilor</t>
  </si>
  <si>
    <t>00395</t>
  </si>
  <si>
    <t>HG nr.644/2022</t>
  </si>
  <si>
    <t>Gestionarea crizei refugiatilor</t>
  </si>
  <si>
    <t>00523</t>
  </si>
  <si>
    <t>Decizia CSE nr. 9 din 10.03.2022</t>
  </si>
  <si>
    <t>Servicii  de sport si cultura fizica</t>
  </si>
  <si>
    <t>0812</t>
  </si>
  <si>
    <t>Tineret si sport</t>
  </si>
  <si>
    <t>86</t>
  </si>
  <si>
    <t>Activitati sportive</t>
  </si>
  <si>
    <t>00230</t>
  </si>
  <si>
    <t>HG nr.933/2022</t>
  </si>
  <si>
    <t>Alte servicii de protectie sociala</t>
  </si>
  <si>
    <t>1099</t>
  </si>
  <si>
    <t>Protectia sociala</t>
  </si>
  <si>
    <t>90</t>
  </si>
  <si>
    <t>Compensarea partiala a majorarii tarifelor la gaze naturale, energie termica ?i electrica</t>
  </si>
  <si>
    <t>00518</t>
  </si>
  <si>
    <t>DCSE nr.7 din 04.03.2022</t>
  </si>
  <si>
    <t>Decizia CSE nr.4 din 18.02.22</t>
  </si>
  <si>
    <t>Servicii generale economice si comerciale</t>
  </si>
  <si>
    <t>50</t>
  </si>
  <si>
    <t>Administrarea patrimoniului public</t>
  </si>
  <si>
    <t>00031</t>
  </si>
  <si>
    <t>HG nr. 755/2022</t>
  </si>
  <si>
    <t>1060</t>
  </si>
  <si>
    <t>Compensatii in legatura cu majorarea ratei dobanzii la creditele partial garantate de stat acordate ?n cadrul Programului de stat„Prima casa”</t>
  </si>
  <si>
    <t>00527</t>
  </si>
  <si>
    <t>H.G nr.565 din 27.07.2022</t>
  </si>
  <si>
    <t>Formularul nr.11</t>
  </si>
  <si>
    <t>Raport_x000D_
privind repartizarea și utilizarea mijloacelor fondului de intervenție al Guvernului pe anul 2022</t>
  </si>
  <si>
    <t xml:space="preserve">  85.5</t>
  </si>
  <si>
    <t xml:space="preserve">  68.3</t>
  </si>
  <si>
    <t xml:space="preserve">  50.7</t>
  </si>
  <si>
    <t xml:space="preserve">  83.0</t>
  </si>
  <si>
    <t>Alte</t>
  </si>
  <si>
    <t>Autoritati legislative si executive</t>
  </si>
  <si>
    <t>0111</t>
  </si>
  <si>
    <t>Executivul si serviciile de suport</t>
  </si>
  <si>
    <t>Dispoziția nr.7 din 4.03.2022</t>
  </si>
  <si>
    <t>Alte servicii generale</t>
  </si>
  <si>
    <t>0133</t>
  </si>
  <si>
    <t>Dispoziția CSE nr.7 din 4.03.2022</t>
  </si>
  <si>
    <t>Prestarea altor tipuri  de servicii sociale unor categorii de populatie</t>
  </si>
  <si>
    <t>00348</t>
  </si>
  <si>
    <t>H.G nr.768 din 09.11.2022 (Covid)</t>
  </si>
  <si>
    <t xml:space="preserve">  83.4</t>
  </si>
  <si>
    <t>Dispoziția CSE nr.3 din 27.02.2022</t>
  </si>
  <si>
    <t>Dispoziția CSE nr.30 din 13.07.2022</t>
  </si>
  <si>
    <t xml:space="preserve">  47.9</t>
  </si>
  <si>
    <t xml:space="preserve">  48.3</t>
  </si>
  <si>
    <t>Politie</t>
  </si>
  <si>
    <t>0311</t>
  </si>
  <si>
    <t>Activitatea politiei</t>
  </si>
  <si>
    <t>00082</t>
  </si>
  <si>
    <t>HG nr.603 din 24.08.2022</t>
  </si>
  <si>
    <t>Asigurarea managementului politiei</t>
  </si>
  <si>
    <t>00113</t>
  </si>
  <si>
    <t>Dispoziția CSE nr.43 din 19.10.2022</t>
  </si>
  <si>
    <t>0312</t>
  </si>
  <si>
    <t>Activitatea trupelor de carabinieri</t>
  </si>
  <si>
    <t>00088</t>
  </si>
  <si>
    <t>Politia de frontiera</t>
  </si>
  <si>
    <t>0314</t>
  </si>
  <si>
    <t>Alte servicii in domeniul afacerilor  interne</t>
  </si>
  <si>
    <t>0319</t>
  </si>
  <si>
    <t>Servicii de pompieri si salvatori</t>
  </si>
  <si>
    <t>0321</t>
  </si>
  <si>
    <t>Protectie si salvare in situatii exceptionale</t>
  </si>
  <si>
    <t>37</t>
  </si>
  <si>
    <t>Actiuni de protectie civila si interventie  in situatii de urgenta</t>
  </si>
  <si>
    <t>00089</t>
  </si>
  <si>
    <t>Dispoziția CSE nr.44 din 25.10.2022</t>
  </si>
  <si>
    <t>Alte servicii in domeniul   ordinii publice si securitatii nationale</t>
  </si>
  <si>
    <t>0369</t>
  </si>
  <si>
    <t>70</t>
  </si>
  <si>
    <t>Servicii medicale generale</t>
  </si>
  <si>
    <t>0721</t>
  </si>
  <si>
    <t>Sanatatea publica si serviciile medicale</t>
  </si>
  <si>
    <t>80</t>
  </si>
  <si>
    <t>Invatamint profesional - tehnic postsecundar</t>
  </si>
  <si>
    <t>0932</t>
  </si>
  <si>
    <t>88</t>
  </si>
  <si>
    <t>H.G nr.442 din 29.06.22 (Covid)</t>
  </si>
  <si>
    <t xml:space="preserve">  88.2</t>
  </si>
  <si>
    <t>0210</t>
  </si>
  <si>
    <t>Apararea Nationala</t>
  </si>
  <si>
    <t>Dispozitia CSE nr. 30 din 13.07.2022</t>
  </si>
  <si>
    <t xml:space="preserve">  77.4</t>
  </si>
  <si>
    <t xml:space="preserve">  76.9</t>
  </si>
  <si>
    <t>Alte servicii in domeniul apararii  nationale</t>
  </si>
  <si>
    <t>0259</t>
  </si>
  <si>
    <t>Dispoziția CSE nr. 30 din 13.07.2022</t>
  </si>
  <si>
    <t>Dispoziția CSE nr. 51 din 02.12.2022</t>
  </si>
  <si>
    <t>Dispoziția nr.3 din 27.02.2022</t>
  </si>
  <si>
    <t xml:space="preserve">  80.4</t>
  </si>
  <si>
    <t xml:space="preserve">  66.1</t>
  </si>
  <si>
    <t>Dispoziția nr. 3 din 27.02.2022</t>
  </si>
  <si>
    <t xml:space="preserve">  30.7</t>
  </si>
  <si>
    <t>Servicii spitalicesti generale</t>
  </si>
  <si>
    <t>0731</t>
  </si>
  <si>
    <t xml:space="preserve">  50.8</t>
  </si>
  <si>
    <t xml:space="preserve">  67.0</t>
  </si>
  <si>
    <t>Invatamint superior</t>
  </si>
  <si>
    <t>0941</t>
  </si>
  <si>
    <t xml:space="preserve">  31.4</t>
  </si>
  <si>
    <t>HG-nr. 626 din 07.09.2022</t>
  </si>
  <si>
    <t>Servicii economice multifunctionale</t>
  </si>
  <si>
    <t>0474</t>
  </si>
  <si>
    <t>HG nr.77 din 09.02.2022</t>
  </si>
  <si>
    <t>Dispoziția nr.11 din 17.03.2022</t>
  </si>
  <si>
    <t xml:space="preserve">  41.1</t>
  </si>
  <si>
    <t>Electricitate</t>
  </si>
  <si>
    <t>0435</t>
  </si>
  <si>
    <t>Dezvoltarea sectorului energetic</t>
  </si>
  <si>
    <t>58</t>
  </si>
  <si>
    <t>Dispoziția 30 din13.07.2022</t>
  </si>
  <si>
    <t>Gospodarie silvica</t>
  </si>
  <si>
    <t>0422</t>
  </si>
  <si>
    <t>Gestiunea durabila a sectorului forestier national</t>
  </si>
  <si>
    <t>54</t>
  </si>
  <si>
    <t>Regenerarea, extinderea si protectia fondului forestier</t>
  </si>
  <si>
    <t>00143</t>
  </si>
  <si>
    <t>Decizia CSE nr. 33 din 11.08.2022</t>
  </si>
  <si>
    <t>DCSE nr.29 din 28.06.22 (Anexa 2,3,4,5,6)</t>
  </si>
  <si>
    <t>DCSE nr.37 din 15.09.2022 Anexa nr.6</t>
  </si>
  <si>
    <t>DCSE nr.38 din 29.09.2022 Anexa nr.6</t>
  </si>
  <si>
    <t>DCSE nr.45 din 31.10.2022 Anexa nr.7</t>
  </si>
  <si>
    <t>DCSE nr.53 din 5.12.2022 (Anexa 5))</t>
  </si>
  <si>
    <t>Dispoziția CSE nr.55/2022</t>
  </si>
  <si>
    <t>DCSE nr.16 din 20.04.2022</t>
  </si>
  <si>
    <t>Dispoziția CSE nr.21 din 18 mai 2022</t>
  </si>
  <si>
    <t>Dispoziția CSE nr.21 din 18.05.2022</t>
  </si>
  <si>
    <t>Dispoziția CSE nr.21 din 18.05. 2022</t>
  </si>
  <si>
    <t>Invatamint liceal</t>
  </si>
  <si>
    <t>0922</t>
  </si>
  <si>
    <t>0950</t>
  </si>
  <si>
    <t xml:space="preserve">  67.2</t>
  </si>
  <si>
    <t xml:space="preserve">  66.4</t>
  </si>
  <si>
    <t xml:space="preserve">  58.7</t>
  </si>
  <si>
    <t>1070</t>
  </si>
  <si>
    <t>DCSE nr.3 din 27.02.22, pct.9 (modif. prin DC</t>
  </si>
  <si>
    <t>DCSE nr.37 din 15.09.2022 Anexa 4 și 5</t>
  </si>
  <si>
    <t>DCSE nr.38 din 29.09.2022 (Anexa 4,5,6)</t>
  </si>
  <si>
    <t>DCSE nr.45 din 31.2022 (Anexa 5,6,7)</t>
  </si>
  <si>
    <t>DCSE nr.53 din 5.12.2022 (Anexa 3,4)</t>
  </si>
  <si>
    <t>DCSE nr.37 din 15.09.2022 Anexa 4 ?i 5</t>
  </si>
  <si>
    <t>Dispozitia CSE nr.7 din 4.03.2022</t>
  </si>
  <si>
    <t>HG - 807 din 23.11.2022</t>
  </si>
  <si>
    <t>HG-211 (pers. deced. Covid-19)</t>
  </si>
  <si>
    <t xml:space="preserve">  32.2</t>
  </si>
  <si>
    <t>Decizia CSE nr. 32 din 08.08.2022</t>
  </si>
  <si>
    <t>Domenii generale de stat</t>
  </si>
  <si>
    <t>Administrarea fondului de interventie</t>
  </si>
  <si>
    <t>00021</t>
  </si>
  <si>
    <t>Alte transferuri curente acordate cu destinație specială între bugetul de stat și bugetele locale de nivelul I</t>
  </si>
  <si>
    <t>Dispoziția CSE a RM nr.22.11.2022</t>
  </si>
  <si>
    <t>Transferuri interbugetare cu destinatie</t>
  </si>
  <si>
    <t>00046</t>
  </si>
  <si>
    <t xml:space="preserve">  83.8</t>
  </si>
  <si>
    <t>CSE nr. 55 din 22.12.2022</t>
  </si>
  <si>
    <t xml:space="preserve">  35.1</t>
  </si>
  <si>
    <t>DCSE nr.21 din 18.05.2022 (Anexa 1)</t>
  </si>
  <si>
    <t>DCSE nr.29 din 28.06.2022, Anexa 1(spor de co</t>
  </si>
  <si>
    <t>DCSE nr.37 din 15.09.2022 Anexa nr.1</t>
  </si>
  <si>
    <t>DCSE nr.37 din 15.09.2022 Anexa nr.2</t>
  </si>
  <si>
    <t>DCSE nr.38 din 29.09.2022 (Anexa 2 Centre)</t>
  </si>
  <si>
    <t xml:space="preserve">  82.8</t>
  </si>
  <si>
    <t>DCSE nr.38 din 29.09.2022 Anexa 1 (Spor APL I</t>
  </si>
  <si>
    <t>DCSE nr.45 din 31.10.2022 ,Anexa 2 (spor APL</t>
  </si>
  <si>
    <t>DCSE nr.45 din 31.10.2022, Anexa nr.3 (Centre</t>
  </si>
  <si>
    <t xml:space="preserve">  78.7</t>
  </si>
  <si>
    <t>DCSE nr.53 din 5.12.2022 (Anexa 1)</t>
  </si>
  <si>
    <t>DCSE nr.53 din 5.12.2022 (Anexa 2)</t>
  </si>
  <si>
    <t>Decizia CSE nr.10 din 15.03.2022</t>
  </si>
  <si>
    <t xml:space="preserve">  60.8</t>
  </si>
  <si>
    <t>Dispozi?ia CSE nr. 55 din 22.12.2022</t>
  </si>
  <si>
    <t xml:space="preserve">   7.1</t>
  </si>
  <si>
    <t>Dispozitia CSE nr.12 din 25.03.22</t>
  </si>
  <si>
    <t>DCSE nr.37 din 15.09.2022 Anexa nr.3</t>
  </si>
  <si>
    <t xml:space="preserve">  62.2</t>
  </si>
  <si>
    <t>DCSE nr.38 din 29.09.2022 (Anexa 3 APL I-cent</t>
  </si>
  <si>
    <t>DCSE nr.45 din 31.10.2022, Anexa 4 (Centre AP</t>
  </si>
  <si>
    <t>DCSE nr.48 din 22.11.2022</t>
  </si>
  <si>
    <t>Dispoziția CSE nr. 55 din 22.12.2022</t>
  </si>
  <si>
    <t xml:space="preserve">  54.6</t>
  </si>
  <si>
    <t>Dispoziția CSE nr.12 din 25.03.22</t>
  </si>
  <si>
    <t xml:space="preserve">     Ministrul Finanțelor </t>
  </si>
  <si>
    <t>Formularul nr.12</t>
  </si>
  <si>
    <t>Raport_x000D_
privind repartizarea și utilizarea mijloacelor Programului de reintegrare a țării pe anul 2022</t>
  </si>
  <si>
    <t xml:space="preserve">  95.0</t>
  </si>
  <si>
    <t xml:space="preserve">  78.6</t>
  </si>
  <si>
    <t>0340</t>
  </si>
  <si>
    <t>43</t>
  </si>
  <si>
    <t>Administrarea  sistemului penitenciar</t>
  </si>
  <si>
    <t>00106</t>
  </si>
  <si>
    <t>H.G. nr. 410 din 22.06.2022</t>
  </si>
  <si>
    <t xml:space="preserve">  15.6</t>
  </si>
  <si>
    <t>Activitatea fortelor de mentinere a pacii</t>
  </si>
  <si>
    <t>00076</t>
  </si>
  <si>
    <t>Invatamint gimnazial</t>
  </si>
  <si>
    <t>0921</t>
  </si>
  <si>
    <t>00201</t>
  </si>
  <si>
    <t>Invatamint pentru copii cu cerinte educationale speciale</t>
  </si>
  <si>
    <t>00202</t>
  </si>
  <si>
    <t>00203</t>
  </si>
  <si>
    <t>Activitati de reintegrare a tarii</t>
  </si>
  <si>
    <t>00007</t>
  </si>
  <si>
    <t xml:space="preserve">     Ministerul Finanțelor</t>
  </si>
  <si>
    <t>Formularul nr.13</t>
  </si>
  <si>
    <t>nr.133 din 28 decembrie 2021</t>
  </si>
  <si>
    <t>Bilanțul contabil privind executarea bugetului de stat pe anul  2022</t>
  </si>
  <si>
    <t>Grup de conturi</t>
  </si>
  <si>
    <t>Denumirea indicatorului</t>
  </si>
  <si>
    <t>Codul rindului</t>
  </si>
  <si>
    <t>Sold la începutul anului</t>
  </si>
  <si>
    <t>Sold la sfârșitul perioadei până la închiderea anului</t>
  </si>
  <si>
    <t>Sold la sfârșitul perioadei după   închiderea anului</t>
  </si>
  <si>
    <t xml:space="preserve">3 </t>
  </si>
  <si>
    <t>x</t>
  </si>
  <si>
    <t xml:space="preserve"> MIJLOACE FIXE </t>
  </si>
  <si>
    <t>1.1</t>
  </si>
  <si>
    <t>Clădiri</t>
  </si>
  <si>
    <t>1.1.1</t>
  </si>
  <si>
    <t>Construcţii speciale</t>
  </si>
  <si>
    <t>1.1.2</t>
  </si>
  <si>
    <t>Instalaţii de transmisie</t>
  </si>
  <si>
    <t>1.1.3</t>
  </si>
  <si>
    <t>Maşini şi utilaje</t>
  </si>
  <si>
    <t>1.1.4</t>
  </si>
  <si>
    <t>1.1.5</t>
  </si>
  <si>
    <t>Unelte şi  scule, inventar de producere şi gospodăresc</t>
  </si>
  <si>
    <t>1.1.6</t>
  </si>
  <si>
    <t>1.1.7</t>
  </si>
  <si>
    <t>1.1.8</t>
  </si>
  <si>
    <t>Investiţii capitale în active în curs de execuţie</t>
  </si>
  <si>
    <t>1.1.9</t>
  </si>
  <si>
    <r>
      <t xml:space="preserve">TOTAL MIJLOACE FIXE </t>
    </r>
    <r>
      <rPr>
        <sz val="10"/>
        <color indexed="8"/>
        <rFont val="Times New Roman"/>
        <family val="1"/>
      </rPr>
      <t>(1.1.999=1.1.1+1.1.2+1.1.3+1.1.4+1.1.5+1.1.6+1.1.7+1.1.8+1.1.9)</t>
    </r>
  </si>
  <si>
    <t>1.1.999</t>
  </si>
  <si>
    <t>39</t>
  </si>
  <si>
    <t>UZURA MIJLOACELOR FIXE ŞI AMORTIZAREA ACTIVELOR NEMATERIALE</t>
  </si>
  <si>
    <t>1.2</t>
  </si>
  <si>
    <t>391</t>
  </si>
  <si>
    <t>Uzura mijloacelor fixe</t>
  </si>
  <si>
    <t>1.2.1</t>
  </si>
  <si>
    <t>392</t>
  </si>
  <si>
    <t>1.2.2</t>
  </si>
  <si>
    <r>
      <t xml:space="preserve">TOTAL UZURA  MIJLOACELOR FIXE ŞI AMORTIZAREA ACTIVELOR NEMATERIALE </t>
    </r>
    <r>
      <rPr>
        <sz val="10"/>
        <rFont val="Times New Roman"/>
        <family val="1"/>
      </rPr>
      <t>(1.2.999=1.2.1+1.2.2)</t>
    </r>
  </si>
  <si>
    <t>1.2.999</t>
  </si>
  <si>
    <r>
      <t xml:space="preserve">Valoarea de bilanţ a mijloacelor fixe </t>
    </r>
    <r>
      <rPr>
        <sz val="10"/>
        <rFont val="Times New Roman"/>
        <family val="1"/>
      </rPr>
      <t>(1.3 = 1.1.999 - 1.2.999)</t>
    </r>
  </si>
  <si>
    <t>1.3</t>
  </si>
  <si>
    <t>32</t>
  </si>
  <si>
    <t xml:space="preserve">REZERVE MATERIALE ALE STATULUI </t>
  </si>
  <si>
    <t>1.4</t>
  </si>
  <si>
    <t>321</t>
  </si>
  <si>
    <t>Rezervele materiale de stat</t>
  </si>
  <si>
    <t>1.4.1</t>
  </si>
  <si>
    <t>322</t>
  </si>
  <si>
    <t>Rezerve de mobilizare</t>
  </si>
  <si>
    <t>1.4.2</t>
  </si>
  <si>
    <t>323</t>
  </si>
  <si>
    <t>Alte rezerve materiale</t>
  </si>
  <si>
    <t>1.4.3</t>
  </si>
  <si>
    <r>
      <t xml:space="preserve">TOTAL REZERVE DE STAT </t>
    </r>
    <r>
      <rPr>
        <sz val="10"/>
        <rFont val="Times New Roman"/>
        <family val="1"/>
      </rPr>
      <t>(1.4.999=1.4.1+1.4.2+1.4.3)</t>
    </r>
  </si>
  <si>
    <t>1.4.999</t>
  </si>
  <si>
    <t>STOCURI DE MATERIALE CIRCULANTE</t>
  </si>
  <si>
    <t>1.5</t>
  </si>
  <si>
    <t>Combustibil, carburanţi şi lubrifianţi</t>
  </si>
  <si>
    <t>1.5.1</t>
  </si>
  <si>
    <t>1.5.2</t>
  </si>
  <si>
    <t>1.5.3</t>
  </si>
  <si>
    <t>Medicamente şi materiale sanitare</t>
  </si>
  <si>
    <t>1.5.4</t>
  </si>
  <si>
    <t>Materiale pentru scopuri didactice, ştiinţifice şi alte scopuri</t>
  </si>
  <si>
    <t>1.5.5</t>
  </si>
  <si>
    <t>Materiale de uz gospodăresc şi rechizite de birou</t>
  </si>
  <si>
    <t>1.5.6</t>
  </si>
  <si>
    <t>Materiale de construcţie</t>
  </si>
  <si>
    <t>1.5.7</t>
  </si>
  <si>
    <t>Accesorii de pat, îmbrăcăminte, încălţăminte</t>
  </si>
  <si>
    <t>1.5.8</t>
  </si>
  <si>
    <t>1.5.9</t>
  </si>
  <si>
    <r>
      <t xml:space="preserve">TOTAL STOCURI DE MATERIALE CIRCULANTE </t>
    </r>
    <r>
      <rPr>
        <sz val="10"/>
        <rFont val="Times New Roman"/>
        <family val="1"/>
      </rPr>
      <t>(1.5.999=1.5.1+1.5.2+1.5.3+1.5.4+1.5.5+1.5.6+1.5.7+1.5.8+1.5.9)</t>
    </r>
  </si>
  <si>
    <t>1.5.999</t>
  </si>
  <si>
    <t>PRODUCŢIE ÎN CURS DE EXECUŢIE, PRODUSE ŞI PRODUCŢIE FINITĂ, ANIMALE TINERE LA ÎNGRĂŞAT</t>
  </si>
  <si>
    <t>1.6</t>
  </si>
  <si>
    <t xml:space="preserve">Producţie în curs de execuţie </t>
  </si>
  <si>
    <t>1.6.1</t>
  </si>
  <si>
    <t>Animale tinere şi la îngrăşat</t>
  </si>
  <si>
    <t>1.6.2</t>
  </si>
  <si>
    <t>Produse finite ale unităților de producție</t>
  </si>
  <si>
    <t>1.6.3</t>
  </si>
  <si>
    <t>Producţie finită a gospodăriilor agricole auxiliare</t>
  </si>
  <si>
    <t>1.6.4</t>
  </si>
  <si>
    <t>Produse semifabricate</t>
  </si>
  <si>
    <t>1.6.5</t>
  </si>
  <si>
    <r>
      <t xml:space="preserve">TOTAL  PRODUCŢIE ÎN CURS DE EXECUŢIE, PRODUSE ŞI PRODUCŢIE FINITĂ, ANIMALE TINERE LA ÎNGRĂŞAT </t>
    </r>
    <r>
      <rPr>
        <sz val="10"/>
        <rFont val="Times New Roman"/>
        <family val="1"/>
      </rPr>
      <t>(1.6.999=1.6.1+1.6.2+1.6.3+1.6.4+1.6.5)</t>
    </r>
  </si>
  <si>
    <t>1.6.999</t>
  </si>
  <si>
    <t>MĂRFURI</t>
  </si>
  <si>
    <t>1.7</t>
  </si>
  <si>
    <t>Mărfuri</t>
  </si>
  <si>
    <t>1.7.1</t>
  </si>
  <si>
    <r>
      <t xml:space="preserve">TOTAL  MĂRFURI </t>
    </r>
    <r>
      <rPr>
        <sz val="9"/>
        <rFont val="Times New Roman"/>
        <family val="1"/>
      </rPr>
      <t>(1.7.999=1.7.1)</t>
    </r>
  </si>
  <si>
    <t>1.7.999</t>
  </si>
  <si>
    <t xml:space="preserve">VALORI </t>
  </si>
  <si>
    <t>1.8</t>
  </si>
  <si>
    <t>Metale şi pietre preţioase</t>
  </si>
  <si>
    <t>1.8.1</t>
  </si>
  <si>
    <t>Articole de juvaerie</t>
  </si>
  <si>
    <t>1.8.2</t>
  </si>
  <si>
    <t>Activele moştenirii culturale</t>
  </si>
  <si>
    <t>1.8.3</t>
  </si>
  <si>
    <t xml:space="preserve">Alte valori </t>
  </si>
  <si>
    <t>1.8.4</t>
  </si>
  <si>
    <r>
      <t xml:space="preserve">TOTAL  VALORI </t>
    </r>
    <r>
      <rPr>
        <sz val="10"/>
        <rFont val="Times New Roman"/>
        <family val="1"/>
      </rPr>
      <t>(1.8.999=1.8.1+1.8.2+1.8.3+1.8.4)</t>
    </r>
  </si>
  <si>
    <t>1.8.999</t>
  </si>
  <si>
    <t>ACTIVE NEPRODUCTIVE</t>
  </si>
  <si>
    <t>1.9</t>
  </si>
  <si>
    <t>Terenuri</t>
  </si>
  <si>
    <t>1.9.1</t>
  </si>
  <si>
    <t xml:space="preserve">Resurse naturale </t>
  </si>
  <si>
    <t>1.9.2</t>
  </si>
  <si>
    <r>
      <t xml:space="preserve">TOTAL ACTIVE NEPRODUCTIVE </t>
    </r>
    <r>
      <rPr>
        <sz val="10"/>
        <rFont val="Times New Roman"/>
        <family val="1"/>
      </rPr>
      <t>(1.9.999=1.9.1+1.9.2)</t>
    </r>
  </si>
  <si>
    <t>1.9.999</t>
  </si>
  <si>
    <r>
      <t xml:space="preserve">TOTAL ACTIVE NEFINANCIARE </t>
    </r>
    <r>
      <rPr>
        <sz val="10"/>
        <rFont val="Times New Roman"/>
        <family val="1"/>
      </rPr>
      <t>(2=1.3+1.4.999+1.5.999+1.6.999+1.7.999+1.8.999+1.9.999)</t>
    </r>
  </si>
  <si>
    <t xml:space="preserve">ACTIVE FINANCIARE  </t>
  </si>
  <si>
    <t xml:space="preserve"> CREANŢE INTERNE</t>
  </si>
  <si>
    <t>3.1</t>
  </si>
  <si>
    <t>Valori mobiliare de stat (cu excepţia acţiunilor) procurate pe piaţa primara</t>
  </si>
  <si>
    <t>3.1.1</t>
  </si>
  <si>
    <t>Garanții de stat interne</t>
  </si>
  <si>
    <t>3.1.2</t>
  </si>
  <si>
    <t xml:space="preserve">Acţiuni şi alte forme de participare în capital în interiorul ţării </t>
  </si>
  <si>
    <t>3.1.3</t>
  </si>
  <si>
    <t>Alte creante interne  ale bugetului</t>
  </si>
  <si>
    <t>3.1.4</t>
  </si>
  <si>
    <t>419</t>
  </si>
  <si>
    <t>Alte creanţe ale instituţiilor bugetare</t>
  </si>
  <si>
    <t>3.1.5</t>
  </si>
  <si>
    <r>
      <t xml:space="preserve">TOTAL CREANŢE INTERNE </t>
    </r>
    <r>
      <rPr>
        <sz val="10"/>
        <rFont val="Times New Roman"/>
        <family val="1"/>
      </rPr>
      <t>(3.1.999=3.1.1+3.1.2+3.1.3+3.1.4+3.1.5)</t>
    </r>
  </si>
  <si>
    <t>3.1.999</t>
  </si>
  <si>
    <t>DIFERENŢA DE CURS VALUTAR</t>
  </si>
  <si>
    <t>3.2</t>
  </si>
  <si>
    <t>Diferenţa de curs pozitivă</t>
  </si>
  <si>
    <t>3.2.1</t>
  </si>
  <si>
    <t>Diferenţa de curs negativă</t>
  </si>
  <si>
    <t>3.2.2</t>
  </si>
  <si>
    <t>Diferența de curs pozitivă pentru mijloacele temporar intrate în posesia instituțiilor</t>
  </si>
  <si>
    <t>3.2.3</t>
  </si>
  <si>
    <t>Diferența de curs negativă pentru mijloacele temporar intrate în posesia instituțiilor</t>
  </si>
  <si>
    <t>3.2.4</t>
  </si>
  <si>
    <r>
      <t xml:space="preserve">TOTAL DIFERENŢA DE CURS VALUTAR </t>
    </r>
    <r>
      <rPr>
        <sz val="10"/>
        <rFont val="Times New Roman"/>
        <family val="1"/>
      </rPr>
      <t>(3.2.999=3.2.1+3.2.2+3.2.3+3.2.4)</t>
    </r>
  </si>
  <si>
    <t>3.2.999</t>
  </si>
  <si>
    <t>MIJLOACE BĂNEŞTI</t>
  </si>
  <si>
    <t>3.3</t>
  </si>
  <si>
    <t>Conturi curente în sistemul trezorerial</t>
  </si>
  <si>
    <t>3.3.1</t>
  </si>
  <si>
    <t>Conturi curente în afara sistemului trezorerial</t>
  </si>
  <si>
    <t>3.3.2</t>
  </si>
  <si>
    <t>Depozite</t>
  </si>
  <si>
    <t>3.3.3</t>
  </si>
  <si>
    <t>Casa</t>
  </si>
  <si>
    <t>3.3.4</t>
  </si>
  <si>
    <t>Sume în drum</t>
  </si>
  <si>
    <t>3.3.5</t>
  </si>
  <si>
    <t xml:space="preserve">Acreditive </t>
  </si>
  <si>
    <t>3.3.6</t>
  </si>
  <si>
    <t>Alte valori şi mijloace băneşti</t>
  </si>
  <si>
    <t>3.3.7</t>
  </si>
  <si>
    <r>
      <t xml:space="preserve">TOTAL MIJLOACE BĂNEŞTI </t>
    </r>
    <r>
      <rPr>
        <sz val="10"/>
        <rFont val="Times New Roman"/>
        <family val="1"/>
      </rPr>
      <t>(3.3.999=3.3.1+3.3.2+3.3.3+3.3.4+3.3.5+3.3.6+3.3.7)</t>
    </r>
  </si>
  <si>
    <t>3.3.999</t>
  </si>
  <si>
    <t>CREDITE INTERNE ÎNTRE BUGETE</t>
  </si>
  <si>
    <t>3.4</t>
  </si>
  <si>
    <t xml:space="preserve">Credite între bugetul de stat si bugetele locale </t>
  </si>
  <si>
    <t>3.4.1</t>
  </si>
  <si>
    <t>Credite în cadrul bugetului consolidat central</t>
  </si>
  <si>
    <t>3.4.2</t>
  </si>
  <si>
    <t>Credite între bugetele locale în cadrul unei unități administrativ-teritoriale</t>
  </si>
  <si>
    <t>3.4.3</t>
  </si>
  <si>
    <t>Credite între bugetele locale a diferitor unități administrativ-teritoriale</t>
  </si>
  <si>
    <t>3.4.4</t>
  </si>
  <si>
    <r>
      <t xml:space="preserve">TOTAL CREDITE INTERNE ÎNTRE BUGETE </t>
    </r>
    <r>
      <rPr>
        <sz val="10"/>
        <rFont val="Times New Roman"/>
        <family val="1"/>
      </rPr>
      <t>(3.4.999=3.4.1+3.4.2+3.4.3+3.4.4)</t>
    </r>
  </si>
  <si>
    <t>3.4.999</t>
  </si>
  <si>
    <t>CREDITE INTERNE INSTITUŢIILOR NEFINANCIARE ŞI FINANCIARE</t>
  </si>
  <si>
    <t>3.5</t>
  </si>
  <si>
    <t>Credite instituțiilor nefinanciare</t>
  </si>
  <si>
    <t>3.5.1</t>
  </si>
  <si>
    <t>Credite instituțiilor  financiare</t>
  </si>
  <si>
    <t>3.5.2</t>
  </si>
  <si>
    <r>
      <t xml:space="preserve">TOTAL CREDITE INTERNE INSTITUŢIILOR NEFINANCIARE ŞI FINANCIARE </t>
    </r>
    <r>
      <rPr>
        <sz val="10"/>
        <rFont val="Times New Roman"/>
        <family val="1"/>
      </rPr>
      <t>(3.5.999=3.5.1+3.5.2)</t>
    </r>
  </si>
  <si>
    <t>3.5.999</t>
  </si>
  <si>
    <t>ÎMPRUMUTURI RECREDITATE INTERNE ÎNTRE BUGETE</t>
  </si>
  <si>
    <t>3.6</t>
  </si>
  <si>
    <t>Împrumuturi recreditate între bugetul de stat și bugetele locale</t>
  </si>
  <si>
    <t>3.6.1</t>
  </si>
  <si>
    <t>Împrumuturi recreditate între  bugetele locale în cadrul unei unități administrativ-teritoriale</t>
  </si>
  <si>
    <t>3.6.2</t>
  </si>
  <si>
    <t>Împrumuturi recreditate între  bugetele locale ale diferitor unități administrativ-teritoriale</t>
  </si>
  <si>
    <t>3.6.3</t>
  </si>
  <si>
    <r>
      <t xml:space="preserve">TOTAL ÎMPRUMUTURI RECREDITATE INTERNE ÎNTRE BUGETE </t>
    </r>
    <r>
      <rPr>
        <sz val="10"/>
        <rFont val="Times New Roman"/>
        <family val="1"/>
      </rPr>
      <t>(3.6.999=3.6.1+3.6.2+3.6.3)</t>
    </r>
  </si>
  <si>
    <t>3.6.999</t>
  </si>
  <si>
    <t>ÎMPRUMUTURI RECREDITATE INSTITUŢIILOR NEFINANCIARE ŞI FINANCIARE</t>
  </si>
  <si>
    <t>3.7</t>
  </si>
  <si>
    <t>Împrumuturi recreditate instituțiilor nefinanciare</t>
  </si>
  <si>
    <t>3.7.1</t>
  </si>
  <si>
    <t>Împrumuturi recreditate instituțiilor  financiare</t>
  </si>
  <si>
    <t>3.7.2</t>
  </si>
  <si>
    <r>
      <t>TOTAL ÎMPRUMUTURI RECREDITATE INSTITUŢIILOR NEFINANCIARE ŞI FINANCIARE</t>
    </r>
    <r>
      <rPr>
        <sz val="10"/>
        <rFont val="Times New Roman"/>
        <family val="1"/>
      </rPr>
      <t xml:space="preserve"> (3.7.999=3.7.1+3.7.2)</t>
    </r>
  </si>
  <si>
    <t>3.7.999</t>
  </si>
  <si>
    <t>CREANŢE EXTERNE</t>
  </si>
  <si>
    <t>3.8</t>
  </si>
  <si>
    <t>Valori mobiliare procurate pe piaţa externă</t>
  </si>
  <si>
    <t>3.8.1</t>
  </si>
  <si>
    <t>Garanții externe</t>
  </si>
  <si>
    <t>3.8.2</t>
  </si>
  <si>
    <t>Acţiuni şi alte forme de participare în capital peste hotare</t>
  </si>
  <si>
    <t>3.8.3</t>
  </si>
  <si>
    <t>Alte creanţe externe ale bugetului</t>
  </si>
  <si>
    <t>3.8.4</t>
  </si>
  <si>
    <r>
      <t xml:space="preserve">TOTAL CREANŢE EXTERNE </t>
    </r>
    <r>
      <rPr>
        <sz val="10"/>
        <rFont val="Times New Roman"/>
        <family val="1"/>
      </rPr>
      <t>(3.8.999=3.8.1+3.8.2+3.8.3+3.8.4)</t>
    </r>
  </si>
  <si>
    <t>3.8.999</t>
  </si>
  <si>
    <t>CREDITE EXTERNE</t>
  </si>
  <si>
    <t>3.9</t>
  </si>
  <si>
    <t>Credite externe acordate</t>
  </si>
  <si>
    <t>3.9.1</t>
  </si>
  <si>
    <r>
      <t xml:space="preserve">TOTAL CREDITE EXTERNE </t>
    </r>
    <r>
      <rPr>
        <sz val="10"/>
        <rFont val="Times New Roman"/>
        <family val="1"/>
      </rPr>
      <t>(3.9.999=3.9.1)</t>
    </r>
  </si>
  <si>
    <t>3.9.999</t>
  </si>
  <si>
    <r>
      <t xml:space="preserve">TOTAL ACTIVE FINANCIARE </t>
    </r>
    <r>
      <rPr>
        <sz val="10"/>
        <rFont val="Times New Roman"/>
        <family val="1"/>
      </rPr>
      <t>(4=3.1.999+3.2.999+3.3.999+3.4.999+3.5.999+3.6.999+3.7.999+3.8.999+ 3.9.999)</t>
    </r>
  </si>
  <si>
    <r>
      <t xml:space="preserve">TOTAL ACTIV </t>
    </r>
    <r>
      <rPr>
        <sz val="10"/>
        <rFont val="Times New Roman"/>
        <family val="1"/>
      </rPr>
      <t>(5=2+4)</t>
    </r>
  </si>
  <si>
    <t>6</t>
  </si>
  <si>
    <t>DATORII INTERNE</t>
  </si>
  <si>
    <t>6.1</t>
  </si>
  <si>
    <t>Valori mobiliare de stat cu excepţia acţiunilor</t>
  </si>
  <si>
    <t>6.1.1</t>
  </si>
  <si>
    <t>6.1.2</t>
  </si>
  <si>
    <t>Valori mobiliare de stat emise de autoritățile publice locale</t>
  </si>
  <si>
    <t>6.1.3</t>
  </si>
  <si>
    <t>6.1.4</t>
  </si>
  <si>
    <t>519</t>
  </si>
  <si>
    <t>Alte datorii ale instituțiilor bugetare</t>
  </si>
  <si>
    <t>6.1.5</t>
  </si>
  <si>
    <r>
      <t xml:space="preserve">TOTAL DATORII INTERNE </t>
    </r>
    <r>
      <rPr>
        <sz val="10"/>
        <rFont val="Times New Roman"/>
        <family val="1"/>
      </rPr>
      <t>(6.1.999=6.1.1+6.1.2+6.1.3+6.1.4+6.1.5)</t>
    </r>
  </si>
  <si>
    <t>6.1.999</t>
  </si>
  <si>
    <t>ÎMPRUMUTURI INTERNE ÎNTRE BUGETE</t>
  </si>
  <si>
    <t>6.2</t>
  </si>
  <si>
    <t>Împrumuturi între bugetul de stat si bugetele locale</t>
  </si>
  <si>
    <t>6.2.1</t>
  </si>
  <si>
    <t>Împrumuturi în cadrul bugetului consolidat central</t>
  </si>
  <si>
    <t>6.2.2</t>
  </si>
  <si>
    <t>Împrumuturi între bugetele locale în cadrul unei unități administrativ-teritoriale</t>
  </si>
  <si>
    <t>6.2.3</t>
  </si>
  <si>
    <t>Împrumuturi între bugetele locale a diferitor unități administrativ-teritoriale</t>
  </si>
  <si>
    <t>6.2.4</t>
  </si>
  <si>
    <r>
      <t xml:space="preserve">TOTAL ÎMPRUMUTURI INTERNE ÎNTRE BUGETE </t>
    </r>
    <r>
      <rPr>
        <sz val="10"/>
        <rFont val="Times New Roman"/>
        <family val="1"/>
      </rPr>
      <t>(6.2.999=6.2.1+6.2.2+6.2.3+6.2.4)</t>
    </r>
  </si>
  <si>
    <t>6.2.999</t>
  </si>
  <si>
    <t>ÎMPRUMUTURI INTERNE INSTITUŢIILOR NEFINANCIARE ŞI FINANCIARE</t>
  </si>
  <si>
    <t>6.3</t>
  </si>
  <si>
    <t>Împrumuturi interne de la instituțiile nefinanciare</t>
  </si>
  <si>
    <t>6.3.1</t>
  </si>
  <si>
    <t>Împrumuturi interne de la instituțiile  financiare</t>
  </si>
  <si>
    <t>6.3.2</t>
  </si>
  <si>
    <t>Împrumuturi de la banca națională a moldovei cu garanția valorilor mobiliare de stat</t>
  </si>
  <si>
    <t>6.3.3</t>
  </si>
  <si>
    <t>Alte împrumuturi</t>
  </si>
  <si>
    <t>6.3.4</t>
  </si>
  <si>
    <t>Împrumuturi din disponibilul mijloacelor temporar intrate în posesia instituțiilor</t>
  </si>
  <si>
    <t>6.3.5</t>
  </si>
  <si>
    <r>
      <t xml:space="preserve">TOTAL ÎMPRUMUTURI INTERNE INSTITUŢIILOR NEFINANCIARE ŞI FINANCIARE </t>
    </r>
    <r>
      <rPr>
        <sz val="10"/>
        <rFont val="Times New Roman"/>
        <family val="1"/>
      </rPr>
      <t>(6.3.999=6.3.1+6.3.2+6.3.3+6.3.4+6.3.5)</t>
    </r>
  </si>
  <si>
    <t>6.3.999</t>
  </si>
  <si>
    <t>6.4</t>
  </si>
  <si>
    <t>6.4.1</t>
  </si>
  <si>
    <t>6.4.2</t>
  </si>
  <si>
    <t>6.4.3</t>
  </si>
  <si>
    <r>
      <t xml:space="preserve">TOTALÎMPRUMUTURI RECREDITATE INTERNE ÎNTRE BUGETE </t>
    </r>
    <r>
      <rPr>
        <sz val="10"/>
        <rFont val="Times New Roman"/>
        <family val="1"/>
      </rPr>
      <t>(6.4.999=6.4.1+6.4.2+6.4.3)</t>
    </r>
  </si>
  <si>
    <t>6.4.999</t>
  </si>
  <si>
    <t>ÎMPRUMUTURI INTERNE RECREDITATE INSTITUŢIILOR NEFINANCIARE ŞI FINANCIARE</t>
  </si>
  <si>
    <t>6.5</t>
  </si>
  <si>
    <t>Împrumuturi interne recreditate instituțiilor nefinanciare</t>
  </si>
  <si>
    <t>6.5.1</t>
  </si>
  <si>
    <t>6.5.2</t>
  </si>
  <si>
    <r>
      <t xml:space="preserve">TOTAL ÎMPRUMUTURI INTERNE RECREDITATE INSTITUŢIILOR NEFINANCIARE ŞI FINANCIARE </t>
    </r>
    <r>
      <rPr>
        <sz val="10"/>
        <rFont val="Times New Roman"/>
        <family val="1"/>
      </rPr>
      <t>(6.5.999=6.5.1+6.5.2)</t>
    </r>
  </si>
  <si>
    <t>6.5.999</t>
  </si>
  <si>
    <t>DATORII EXTERNE</t>
  </si>
  <si>
    <t>6.6</t>
  </si>
  <si>
    <t>Valori mobiliare de stat emise pe piaţa externă</t>
  </si>
  <si>
    <t>6.6.1</t>
  </si>
  <si>
    <t>6.6.2</t>
  </si>
  <si>
    <t>Alte datorii externe ale bugetului</t>
  </si>
  <si>
    <t>6.6.3</t>
  </si>
  <si>
    <r>
      <t xml:space="preserve">TOTAL DATORII EXTERNE </t>
    </r>
    <r>
      <rPr>
        <sz val="10"/>
        <rFont val="Times New Roman"/>
        <family val="1"/>
      </rPr>
      <t>(6.6.999=6.6.1+6.6.2+6.6.3)</t>
    </r>
  </si>
  <si>
    <t>6.6.999</t>
  </si>
  <si>
    <t>ÎMPRUMUTURI EXTERNE</t>
  </si>
  <si>
    <t>6.7</t>
  </si>
  <si>
    <t>Împrumuturi externe</t>
  </si>
  <si>
    <t>6.7.1</t>
  </si>
  <si>
    <r>
      <t xml:space="preserve">TOTAL ÎMPRUMUTURI EXTERNE </t>
    </r>
    <r>
      <rPr>
        <sz val="10"/>
        <rFont val="Times New Roman"/>
        <family val="1"/>
      </rPr>
      <t>(6.7.999=6.7.1)</t>
    </r>
  </si>
  <si>
    <t>6.7.999</t>
  </si>
  <si>
    <r>
      <t xml:space="preserve">TOTAL DATORII </t>
    </r>
    <r>
      <rPr>
        <sz val="10"/>
        <rFont val="Times New Roman"/>
        <family val="1"/>
      </rPr>
      <t>(7=6.1.999+6.2.999+6.3.999+6.4.999+6.5.999+6.6.999+6.7.999)</t>
    </r>
  </si>
  <si>
    <t>7</t>
  </si>
  <si>
    <t xml:space="preserve">MIJLOACE TRANSMISE ŞI PRIMITE ÎNTRE CONTURI </t>
  </si>
  <si>
    <t>8</t>
  </si>
  <si>
    <t>61</t>
  </si>
  <si>
    <t xml:space="preserve">MIJLOACE TRANSMISE ŞI PRIMITE ÎNTRE CONTURI ÎN CADRUL BUGETULUI DE STAT ŞI BUGETELOR LOCALE </t>
  </si>
  <si>
    <t>8.1</t>
  </si>
  <si>
    <t>611</t>
  </si>
  <si>
    <t>Mijloace transmise /primite între Trezoreria de Stat şi trezoreriile teritoriale</t>
  </si>
  <si>
    <t>8.1.1</t>
  </si>
  <si>
    <t>612</t>
  </si>
  <si>
    <t>Mijloace transmise /primite între Trezoreria de Stat şi instituţii bugetare</t>
  </si>
  <si>
    <t>8.1.2</t>
  </si>
  <si>
    <t>613</t>
  </si>
  <si>
    <t>Mijloace transmise /primite în cadrul unei instituţii bugetare</t>
  </si>
  <si>
    <t>8.1.3</t>
  </si>
  <si>
    <t xml:space="preserve">Mijloace transmise /primite între diferite instituţii bugetare </t>
  </si>
  <si>
    <t>8.1.4</t>
  </si>
  <si>
    <t>Mijloace transmise din solduri la începutul anului</t>
  </si>
  <si>
    <t>8.1.5</t>
  </si>
  <si>
    <t>Mijloace transmise/primite în cadrul unei instituții bugetare pentru mijloacele temporar intrate</t>
  </si>
  <si>
    <t>8.1.6</t>
  </si>
  <si>
    <t>Alte mijloace transmise /primite</t>
  </si>
  <si>
    <t>8.1.7</t>
  </si>
  <si>
    <r>
      <t xml:space="preserve">TOTAL MIJLOACE TRANSMISE ŞI PRIMITE ÎNTRE CONTURI ÎN CADRUL BUGETULUI DE STAT ŞI BUGETELOR LOCALE </t>
    </r>
    <r>
      <rPr>
        <sz val="10"/>
        <rFont val="Times New Roman"/>
        <family val="1"/>
      </rPr>
      <t>(8.1.999=8.1.1+8.1.2+8.1.3+8.1.4+8.1.5+8.1.6+8.1.7)</t>
    </r>
  </si>
  <si>
    <t>8.1.999</t>
  </si>
  <si>
    <t xml:space="preserve">MIJLOACE TRANSMISE ŞI PRIMITE ÎNTRE CONTURI IN CADRUL BUGETULUI ASIGURARILOR SOCIALE DE STAT </t>
  </si>
  <si>
    <t>8.2</t>
  </si>
  <si>
    <t>63</t>
  </si>
  <si>
    <t xml:space="preserve">MIJLOACE TRANSMISE ŞI PRIMITE ÎNTRE CONTURI ÎN CADRUL FONDURILOR  ASIGURĂRII OBLIGATORII DE ASISTENŢĂ MADICALĂ </t>
  </si>
  <si>
    <t>8.3</t>
  </si>
  <si>
    <r>
      <t xml:space="preserve">TOTAL MIJLOACE TRANSMISE ŞI PRIMITE ÎNTRE CONTURI </t>
    </r>
    <r>
      <rPr>
        <sz val="10"/>
        <rFont val="Times New Roman"/>
        <family val="1"/>
      </rPr>
      <t>(9=8.1.999+8.2+8.3)</t>
    </r>
  </si>
  <si>
    <t xml:space="preserve">REZULTATE </t>
  </si>
  <si>
    <t>REZULTATUL EXECUTĂRII DE CASĂ A BUGETELOR</t>
  </si>
  <si>
    <t>10.1</t>
  </si>
  <si>
    <t>Rezultatul executării de casă a bugetelor din anul curent</t>
  </si>
  <si>
    <t>10.1.1</t>
  </si>
  <si>
    <t>Rezultatul executării de casă a bugetelor din anii precedenţi</t>
  </si>
  <si>
    <t>10.1.2</t>
  </si>
  <si>
    <t>Corectarea rezultatelor anilor precedenţi ale executării de casă a bugetelor</t>
  </si>
  <si>
    <t>10.1.3</t>
  </si>
  <si>
    <t>Rezultatul executării de casă a mijloacelor temporar intrate în posesia instituțiilor din anul curent</t>
  </si>
  <si>
    <t>10.1.4</t>
  </si>
  <si>
    <t>Rezultatul executării de casă a mijloacelor temporar intrate în posesia instituțiilor din anii precedenți</t>
  </si>
  <si>
    <t>10.1.5</t>
  </si>
  <si>
    <r>
      <t xml:space="preserve">TOTAL REZULTATUL EXECUTĂRII DE CASĂ A BUGETELOR </t>
    </r>
    <r>
      <rPr>
        <sz val="10"/>
        <rFont val="Times New Roman"/>
        <family val="1"/>
      </rPr>
      <t>(10.1.999=10.1.1+10.1.2+10.1.3+10.1.4+10.1.5)</t>
    </r>
  </si>
  <si>
    <t>10.1.999</t>
  </si>
  <si>
    <t>REZULTATUL FINANCIAR AL INSTITUŢIEI BUGETARE</t>
  </si>
  <si>
    <t>10.2</t>
  </si>
  <si>
    <t>Rezultatul financiar al autorității/instituției bugetare din anul curent</t>
  </si>
  <si>
    <t>10.2.1</t>
  </si>
  <si>
    <t>Rezultatul financiar  al autorității/institutiei bugetare din anii precedenţi</t>
  </si>
  <si>
    <t>10.2.2</t>
  </si>
  <si>
    <t xml:space="preserve">Corectarea rezultatelor anilor precedenţi ale autorității/instituțiilor bugetare </t>
  </si>
  <si>
    <t>10.2.3</t>
  </si>
  <si>
    <r>
      <t xml:space="preserve">TOTAL REZULTATUL FINANCIAR AL INSTITUŢIEI BUGETARE </t>
    </r>
    <r>
      <rPr>
        <sz val="10"/>
        <rFont val="Times New Roman"/>
        <family val="1"/>
      </rPr>
      <t>(10.2.999=10.2.1+10.2.2+10.2.3)</t>
    </r>
  </si>
  <si>
    <t>10.2.999</t>
  </si>
  <si>
    <r>
      <t xml:space="preserve">TOTAL REZULTATE </t>
    </r>
    <r>
      <rPr>
        <sz val="10"/>
        <rFont val="Times New Roman"/>
        <family val="1"/>
      </rPr>
      <t>(11=10.1.999+10.2.999)</t>
    </r>
  </si>
  <si>
    <r>
      <t xml:space="preserve">TOTAL PASIV </t>
    </r>
    <r>
      <rPr>
        <sz val="10"/>
        <rFont val="Times New Roman"/>
        <family val="1"/>
      </rPr>
      <t>(12=7+9+11)
(12=5)</t>
    </r>
  </si>
  <si>
    <t>12</t>
  </si>
  <si>
    <t xml:space="preserve">                          CONTURI EXTRABILANTIERE</t>
  </si>
  <si>
    <t>CONTURI EXTRABILANȚIERE</t>
  </si>
  <si>
    <t>Creanţe privind creditarea bugetelor de alt nivel</t>
  </si>
  <si>
    <t>13.1</t>
  </si>
  <si>
    <t>Creanţe privind creditarea instituţiilor nefinanciare</t>
  </si>
  <si>
    <t>13.2</t>
  </si>
  <si>
    <t>Creanţe privind creditarea altor instituţii şi organizaţii</t>
  </si>
  <si>
    <t>13.3</t>
  </si>
  <si>
    <t>Creanţe ale băncilor comerciale în proces de lichidare</t>
  </si>
  <si>
    <t>13.4</t>
  </si>
  <si>
    <t>Creanţe privind garanţiile pentru împrumuturile interne</t>
  </si>
  <si>
    <t>13.5</t>
  </si>
  <si>
    <t>Creanţe privind garanţiile pentru împrumuturile externe</t>
  </si>
  <si>
    <t>13.6</t>
  </si>
  <si>
    <t>Creanţe ale bugetelor pentru împrumuturile recreditate din surse externe</t>
  </si>
  <si>
    <t>13.7</t>
  </si>
  <si>
    <t>Creanţe ale instituţiilor nefinanciare pentru împrumuturile recreditate din surse externe</t>
  </si>
  <si>
    <t>13.8</t>
  </si>
  <si>
    <t>Creanţe ale instituţiilor financiare pentru împrumuturile recreditate din surse externe</t>
  </si>
  <si>
    <t>13.9</t>
  </si>
  <si>
    <t>Creanţe privind mijloacele băneşti primite de la buget în baza hotărîrilor rămase definitive ale instanţelor judecătoreşti şi apoi anulate</t>
  </si>
  <si>
    <t>13.10</t>
  </si>
  <si>
    <t xml:space="preserve">Creanțe ale contribuabililor </t>
  </si>
  <si>
    <t>13.11</t>
  </si>
  <si>
    <t>Creanţe privind cauţiunile transferate</t>
  </si>
  <si>
    <t>13.12</t>
  </si>
  <si>
    <t>Valoarea capitalului subscris în organizaţiile internaţionale în care Republica Moldova este membru achitat sub formă de “paid-in”</t>
  </si>
  <si>
    <t>13.13</t>
  </si>
  <si>
    <t>Datoria bugetului de stat privind valorile mobiliare de stat emise pe piața primară</t>
  </si>
  <si>
    <t>13.14</t>
  </si>
  <si>
    <t>Datoria bugetului de stat privind valorile mobiliare de stat convertite</t>
  </si>
  <si>
    <t>13.15</t>
  </si>
  <si>
    <t>Datoria bugetului de stat privind valorile mobiliare de stat emise pentru unele scopuri stabilite de lege</t>
  </si>
  <si>
    <t>13.16</t>
  </si>
  <si>
    <t>Datoria  privind împrumuturile acordate de alte bugete</t>
  </si>
  <si>
    <t>13.17</t>
  </si>
  <si>
    <t>Datoria privind împrumuturile acordate de instituții financiare</t>
  </si>
  <si>
    <t>13.18</t>
  </si>
  <si>
    <t xml:space="preserve">Datoria  privind  alte împrumuturi </t>
  </si>
  <si>
    <t>13.19</t>
  </si>
  <si>
    <t xml:space="preserve">Datoria privind  împrumuturile externe acordate de alte state și organizații internaționale </t>
  </si>
  <si>
    <t>13.20</t>
  </si>
  <si>
    <t xml:space="preserve">Datoria  privind  împrumuturile externe acordate de organizații financiare internaționale </t>
  </si>
  <si>
    <t>13.21</t>
  </si>
  <si>
    <t>Datoria  privind  împrumuturile recreditate din surse externe</t>
  </si>
  <si>
    <t>13.22</t>
  </si>
  <si>
    <t xml:space="preserve">Datoria privind alte  împrumuturi externe </t>
  </si>
  <si>
    <t>13.23</t>
  </si>
  <si>
    <t>Datoria privind  transferurile  peste hotare</t>
  </si>
  <si>
    <t>13.24</t>
  </si>
  <si>
    <t>Datoria  privind alte surse interne</t>
  </si>
  <si>
    <t>13.25</t>
  </si>
  <si>
    <t>Datoria privind despăgubirile civile</t>
  </si>
  <si>
    <t>13.26</t>
  </si>
  <si>
    <t>Datoria bugetului de stat privind soldul nefinanțat al activității vamale din contul mijloacelor încasate pentru procedurile vamale</t>
  </si>
  <si>
    <t>13.27</t>
  </si>
  <si>
    <t>Datoria bugetului de stat privind soldul mijloacelor în fondul rutier</t>
  </si>
  <si>
    <t>13.28</t>
  </si>
  <si>
    <t>Datoria bugetului de stat privind taxa pe valoare adăugată</t>
  </si>
  <si>
    <t>13.29</t>
  </si>
  <si>
    <t>Valoarea capitalului subscris în organizaţiile internaţionale în care Republica Moldova este membru</t>
  </si>
  <si>
    <t>13.30</t>
  </si>
  <si>
    <t>Datoria bugetului de stat privind drepturile de import-export achitate în avans</t>
  </si>
  <si>
    <t>13.31</t>
  </si>
  <si>
    <t xml:space="preserve">Angajamente ale bugetului de stat </t>
  </si>
  <si>
    <t>13.32</t>
  </si>
  <si>
    <t>Angajamente ale bugetului asigurărilor sociale de stat</t>
  </si>
  <si>
    <t>13.33</t>
  </si>
  <si>
    <t>Angajamente ale fondurilor asigurărilor obligatorii de asistență medicală</t>
  </si>
  <si>
    <t>13.34</t>
  </si>
  <si>
    <t>Angajamente ale bugetelor locale de nivelul II</t>
  </si>
  <si>
    <t>13.35</t>
  </si>
  <si>
    <t>Angajamente ale bugetelor locale de nivelul I</t>
  </si>
  <si>
    <t>13.36</t>
  </si>
  <si>
    <t>Active luate în locațiune/arendă/comodat</t>
  </si>
  <si>
    <t>13.37</t>
  </si>
  <si>
    <t>Valori în mărfuri și materiale primite în custodie</t>
  </si>
  <si>
    <t>13.38</t>
  </si>
  <si>
    <t>Premii și cupe sportive transmisibile</t>
  </si>
  <si>
    <t>13.39</t>
  </si>
  <si>
    <t>Valori primite în custodie de la condamnați</t>
  </si>
  <si>
    <t>13.40</t>
  </si>
  <si>
    <t>Formulare de valoare</t>
  </si>
  <si>
    <t>13.41</t>
  </si>
  <si>
    <t>Restanțele studenților și elevilor pentru valorile materiale nerestituite</t>
  </si>
  <si>
    <t>13.42</t>
  </si>
  <si>
    <t>Creanțe compromise decontate</t>
  </si>
  <si>
    <t>13.43</t>
  </si>
  <si>
    <t>Datorii înghețate și eșalonate conform actelor normative</t>
  </si>
  <si>
    <t>13.44</t>
  </si>
  <si>
    <t>Alte datorii și restanțe extrabilanțiere</t>
  </si>
  <si>
    <t>13.45</t>
  </si>
  <si>
    <t>Creanţe privind mijloacele Fondului  Naţional pentru Mediu</t>
  </si>
  <si>
    <t>13.46</t>
  </si>
  <si>
    <t>Creanţe aferente contractelor de parteneriat public-privat</t>
  </si>
  <si>
    <t>13.47</t>
  </si>
  <si>
    <t>Active transmise partenerului privat</t>
  </si>
  <si>
    <t>13.48</t>
  </si>
  <si>
    <t>Datorii faţă de Fondul Naţional pentru Mediu</t>
  </si>
  <si>
    <t>13.49</t>
  </si>
  <si>
    <t>Creanţe privind lipsurile şi delapidările de mijloace băneşti şi valori materiale aflate în organele de anchetă</t>
  </si>
  <si>
    <t>13.50</t>
  </si>
  <si>
    <t>Alte conturi extrabilanțiere</t>
  </si>
  <si>
    <t>13.51</t>
  </si>
  <si>
    <r>
      <t xml:space="preserve">TOTAL CONTURI EXTRABILANȚIERE </t>
    </r>
    <r>
      <rPr>
        <sz val="10"/>
        <rFont val="Times New Roman"/>
        <family val="1"/>
      </rPr>
      <t>(13.999=13.1+13.2+13.3+13.4+13.5+13.6+13.7+13.8+13.9+13.10+13.11+13.12+13.13+13.14+13.15+13.16+13.17+13.18+13.19+13.20+13.21+13.22+13.23+13.24+13.25+13.26+13.27+13.28+13.29+13.30+13.31+13.32+13.33+13.34+13.35+13.36+13.37+13.38+13.39+13.40+13.41+13.42+13.43+13.44+13.45+13.46+13.47+13.48+13.49+13.50+13.51)</t>
    </r>
  </si>
  <si>
    <t>13.999</t>
  </si>
  <si>
    <t>Șef adjunct Direcție,                                                                                                                                                                                                                                  șef Secție operațională</t>
  </si>
  <si>
    <t>Corina Damian</t>
  </si>
  <si>
    <t>Formularul nr.14</t>
  </si>
  <si>
    <t>aprobat prin Ordinul</t>
  </si>
  <si>
    <t>ministrului finanţelor</t>
  </si>
  <si>
    <t>Nr.18 din 27 ianuarie 2020</t>
  </si>
  <si>
    <t xml:space="preserve">                                                                                                                                       Raportul privind executarea bugetului public naţional pe anul 2022</t>
  </si>
  <si>
    <t>(mil.lei)</t>
  </si>
  <si>
    <t>Devieri (+,-)</t>
  </si>
  <si>
    <r>
      <t>în  (</t>
    </r>
    <r>
      <rPr>
        <b/>
        <i/>
        <sz val="12"/>
        <rFont val="Times New Roman"/>
        <family val="1"/>
        <charset val="204"/>
      </rPr>
      <t>%</t>
    </r>
    <r>
      <rPr>
        <b/>
        <sz val="12"/>
        <rFont val="times new roman"/>
        <family val="1"/>
        <charset val="204"/>
      </rPr>
      <t>)</t>
    </r>
  </si>
  <si>
    <t>Ponderea in  PIB  (272 600 mil. lei)</t>
  </si>
  <si>
    <t>Bugetul de stat</t>
  </si>
  <si>
    <t>Bugetul asigurărilor sociale de stat</t>
  </si>
  <si>
    <t>Fondurile asigurării obligatorii de asistență  medicală</t>
  </si>
  <si>
    <t>Operaţiunile consolidabile</t>
  </si>
  <si>
    <t>Guvernul central</t>
  </si>
  <si>
    <t>Bugetele locale</t>
  </si>
  <si>
    <t>Bugetul public naţional *</t>
  </si>
  <si>
    <t>Bugetul public naţional</t>
  </si>
  <si>
    <t>Fondurile de asigurare medicală</t>
  </si>
  <si>
    <t>Bugetele unităţilor administrativ-teritoriale</t>
  </si>
  <si>
    <t>A</t>
  </si>
  <si>
    <t>5=1+2+3+4</t>
  </si>
  <si>
    <t>8=5+6+7</t>
  </si>
  <si>
    <t>13=9+10+11+12</t>
  </si>
  <si>
    <t>16=13+14+15</t>
  </si>
  <si>
    <t>20*</t>
  </si>
  <si>
    <t>22*</t>
  </si>
  <si>
    <t>26*</t>
  </si>
  <si>
    <t>28*</t>
  </si>
  <si>
    <t>32*</t>
  </si>
  <si>
    <t>34*</t>
  </si>
  <si>
    <t>Impozite și taxe</t>
  </si>
  <si>
    <t>dintre care:</t>
  </si>
  <si>
    <t xml:space="preserve">          Impozitul pe venitul persoanelor fizice</t>
  </si>
  <si>
    <t xml:space="preserve">          Impozitul pe venitul persoanelor juridice</t>
  </si>
  <si>
    <t xml:space="preserve">          Impozitul funciar</t>
  </si>
  <si>
    <t xml:space="preserve">          Impozitul pe bunurile imobiliare</t>
  </si>
  <si>
    <t xml:space="preserve">          Impozitul pe proprietate cu caracter ocazional </t>
  </si>
  <si>
    <t xml:space="preserve">         Alte impozite pe proprietate</t>
  </si>
  <si>
    <t>Impozite și taxe pe mărfuri și servicii</t>
  </si>
  <si>
    <t xml:space="preserve">     Taxa pe valoare adăugată, total</t>
  </si>
  <si>
    <t>inclusiv:</t>
  </si>
  <si>
    <t xml:space="preserve">        TVA la mărfurile produse şi serviciile prestate pe teritoriul RM</t>
  </si>
  <si>
    <t xml:space="preserve">        TVA la mărfurile importate</t>
  </si>
  <si>
    <t xml:space="preserve">        Restituirea TVA</t>
  </si>
  <si>
    <t xml:space="preserve">     Accize, total</t>
  </si>
  <si>
    <t xml:space="preserve">        Accize la mărfurile produse pe teritoriul RM</t>
  </si>
  <si>
    <t xml:space="preserve">        Accizele la mărfurile importate</t>
  </si>
  <si>
    <t xml:space="preserve">        Restituirea accizelor</t>
  </si>
  <si>
    <t xml:space="preserve">     Taxe pentru servicii specifice</t>
  </si>
  <si>
    <t xml:space="preserve">     Taxe și plăți pentru utilizarea mărfurilor și pentru practicarea unor genuri de activitate</t>
  </si>
  <si>
    <t xml:space="preserve">         Alte taxe pentru mărfuri și servicii </t>
  </si>
  <si>
    <t xml:space="preserve"> Taxa asupra comerțului exterior și operațiunilor externe</t>
  </si>
  <si>
    <t xml:space="preserve">     Taxe vamale și alte taxe de import</t>
  </si>
  <si>
    <t xml:space="preserve">         Alte taxe asupra comerțului exterior și operațiunilor externe </t>
  </si>
  <si>
    <t>Contribuţii și prime de asigurări obligatorii</t>
  </si>
  <si>
    <t>Contribuții de asigurări sociale de stat obligatorii</t>
  </si>
  <si>
    <t>Prime de asigurare obligatorie de asistență medicală</t>
  </si>
  <si>
    <t xml:space="preserve"> Granturi primite</t>
  </si>
  <si>
    <t>Granturi primite de la Guvernele altor state</t>
  </si>
  <si>
    <t>Granturi primite de la organizațiile internaționale</t>
  </si>
  <si>
    <t xml:space="preserve">Venituri din proprietate </t>
  </si>
  <si>
    <t>&gt;200</t>
  </si>
  <si>
    <t xml:space="preserve">         Dobânzi încasate</t>
  </si>
  <si>
    <t xml:space="preserve">                Dobînzi încasate la împrumuturile în interiorul sistemului bugetar</t>
  </si>
  <si>
    <t xml:space="preserve">         Dividende primite</t>
  </si>
  <si>
    <t xml:space="preserve">         Renta</t>
  </si>
  <si>
    <t>Venituri din vânzarea mărfurilor și serviciilor</t>
  </si>
  <si>
    <t xml:space="preserve">     Taxe și plăți administrative</t>
  </si>
  <si>
    <t xml:space="preserve">     Comercializarea mărfurilor și serviciilor de către instituțiile bugetare</t>
  </si>
  <si>
    <t xml:space="preserve">Amenzi şi sancţiuni </t>
  </si>
  <si>
    <t>Donații voluntare</t>
  </si>
  <si>
    <t>Alte venituri și venituri neidentificate</t>
  </si>
  <si>
    <t>Transferuri, total</t>
  </si>
  <si>
    <t>Transferuri între BS și BL</t>
  </si>
  <si>
    <t>Transferuri de la BUAT componenta de bază la bugetul de stat componenta de bază</t>
  </si>
  <si>
    <t>Transferuri de la bugetul de stat mijloace speciale la BUAT mijloace speciale</t>
  </si>
  <si>
    <t>Transferuri între BS și BASS</t>
  </si>
  <si>
    <t>Transferuri între BS și FAOAM</t>
  </si>
  <si>
    <t>II. Cheltuieli și active nefinanciare, conform clasificației funcționale</t>
  </si>
  <si>
    <t>1. Serviciile de stat cu destinaţie generală</t>
  </si>
  <si>
    <t>inclusiv transferuri între BS și BL</t>
  </si>
  <si>
    <t xml:space="preserve"> dobînzi la împrumuturile altor nivele ale sistemului bugetar</t>
  </si>
  <si>
    <t>2. Apărarea naţională</t>
  </si>
  <si>
    <t>3. Ordine publică și securitate națională</t>
  </si>
  <si>
    <t>4. Servicii în domeniul economiei</t>
  </si>
  <si>
    <t>5. Protecția mediului</t>
  </si>
  <si>
    <t xml:space="preserve">6. Gospodăria de locuințe și gospodăria serviciilor </t>
  </si>
  <si>
    <t>7. Ocrotirea sănătății</t>
  </si>
  <si>
    <t>inclusiv transferuri între BS și FAOAM</t>
  </si>
  <si>
    <t xml:space="preserve">inclusiv transferuri între instituțiile BS </t>
  </si>
  <si>
    <t>8. Cultura, sport, tineret, culte și odihnă</t>
  </si>
  <si>
    <t>9. Învățământ</t>
  </si>
  <si>
    <t>10. Protecție socială</t>
  </si>
  <si>
    <t>inclusiv transferuri între BS și BASS</t>
  </si>
  <si>
    <t>III. Sold bugetar (excedent (+) /,deficit (-))</t>
  </si>
  <si>
    <t>IV. Surse de finanţare</t>
  </si>
  <si>
    <t>Active financiare</t>
  </si>
  <si>
    <t>Creanțe interne</t>
  </si>
  <si>
    <t>Acțiuni și alte forme de participare în capital în interiorul țării</t>
  </si>
  <si>
    <t xml:space="preserve">Alte creanțe interne ale bugetului </t>
  </si>
  <si>
    <t>Diferența de curs valutar</t>
  </si>
  <si>
    <t>Diferența de curs pozitivă</t>
  </si>
  <si>
    <t>Diferența de curs negativă</t>
  </si>
  <si>
    <t>Credite interne între bugete</t>
  </si>
  <si>
    <t>Credite între bugetul de stat și bugetele locale</t>
  </si>
  <si>
    <t xml:space="preserve">   Acordarea creditelor între bugetul de stat și bugetele locale de nivelul 2</t>
  </si>
  <si>
    <t xml:space="preserve">   Rambursarea creditelor între bugetul de stat și bugetele locale de nivelul 2</t>
  </si>
  <si>
    <t xml:space="preserve">   Acordarea creditelor între bugetul de stat și bugetele locale de nivelul 1</t>
  </si>
  <si>
    <t xml:space="preserve">   Rambursarea creditelor între bugetul de stat și bugetele locale de nivelul 1</t>
  </si>
  <si>
    <t>Credite în cadrul Bugetului Consolidat Central</t>
  </si>
  <si>
    <t xml:space="preserve">   Acordarea creditelor între bugetul de stat și bugetul asigurărilor sociale de stat</t>
  </si>
  <si>
    <t xml:space="preserve">   Rambursarea creditelor între bugetul de stat și bugetul asigurărilor sociale de stat</t>
  </si>
  <si>
    <t>Credite interne instituțiilor nefinanciare și financiare</t>
  </si>
  <si>
    <t>Credite instituțiilor financiare</t>
  </si>
  <si>
    <t>Împrumuturi recreditate interne între bugete</t>
  </si>
  <si>
    <t>Împrumuturi recreditate interne instituțiilor nefinanciare și financiare</t>
  </si>
  <si>
    <t>Împrumuturi recreditate instituțiilor financiare</t>
  </si>
  <si>
    <t>Creanțe externe</t>
  </si>
  <si>
    <t xml:space="preserve">Datorii </t>
  </si>
  <si>
    <t>Valori mobiliare de stat cu excepția acțiunilor</t>
  </si>
  <si>
    <t>Garanții  interne</t>
  </si>
  <si>
    <t>Valori mobiliare emise de autorități publice locale</t>
  </si>
  <si>
    <t xml:space="preserve">   Împrumuturile interne între bugete </t>
  </si>
  <si>
    <t xml:space="preserve">Împrumuturi între bugetul de stat și bugetele locale </t>
  </si>
  <si>
    <t>Primirea împrumutului între bugetul de stat și bugetele locale de nivelul 2</t>
  </si>
  <si>
    <t>Rambursarea împrumutului între bugetul de stat și bugetele locale de nivelul 2</t>
  </si>
  <si>
    <t>Primirea împrumutului între bugetul de stat și bugetele locale de nivelul 1</t>
  </si>
  <si>
    <t>Rambursarea împrumutului între bugetul de stat și bugetele locale de nivelul 1</t>
  </si>
  <si>
    <t>Împrumuturi în cadrul Bugetului Consolidat Central</t>
  </si>
  <si>
    <t>Primirea împrumutului între bugetul de stat și bugetul asigurărilor sociale de stat</t>
  </si>
  <si>
    <t>Rambursarea împrumutului între bugetul de stat și bugetul asigurărilor sociale de stat</t>
  </si>
  <si>
    <t xml:space="preserve">   Împrumuturi interne de la instituțiile nefinanciare și financiare</t>
  </si>
  <si>
    <t xml:space="preserve">     Împrumuturi interne de la instituțiile nefinanciare </t>
  </si>
  <si>
    <t xml:space="preserve">       Primirea împrumutului  de la instituțiile nefinanciare </t>
  </si>
  <si>
    <t xml:space="preserve">       Rambursarea împrumutului instituțiilor nefinanciare </t>
  </si>
  <si>
    <t xml:space="preserve">     Împrumuturi interne de la instituțiile financiare </t>
  </si>
  <si>
    <t xml:space="preserve">       Primirea împrumutului  de la instituțiile financiare </t>
  </si>
  <si>
    <t xml:space="preserve">       Rambursarea împrumutului instituțiilor financiare </t>
  </si>
  <si>
    <t xml:space="preserve">    Alte împrumuturi </t>
  </si>
  <si>
    <t xml:space="preserve">   Împrumuturi recreditate interne între bugete </t>
  </si>
  <si>
    <t xml:space="preserve">     Împrumuturi recreditate între bugetul de stat și bugetele locale </t>
  </si>
  <si>
    <t>Datorii externe</t>
  </si>
  <si>
    <t xml:space="preserve">     Garanții externe</t>
  </si>
  <si>
    <t xml:space="preserve">   Împrumuturi externe </t>
  </si>
  <si>
    <t xml:space="preserve">    Primirea împrumuturilor externe</t>
  </si>
  <si>
    <t xml:space="preserve">       Rambursarea împrumuturilor externe</t>
  </si>
  <si>
    <t>Modificarea soldului de mijloace bănești</t>
  </si>
  <si>
    <t>Sold de mijloace bănești la începutul perioadei</t>
  </si>
  <si>
    <t>Corectarea soldului de mijloace bănești</t>
  </si>
  <si>
    <t>Sold de mijloace bănești la sfârșitul perioadei</t>
  </si>
  <si>
    <t>Nota: *Cu excluderea operațiunelor consolidabile</t>
  </si>
  <si>
    <t xml:space="preserve"> Ministrul  Finanţelor </t>
  </si>
  <si>
    <t xml:space="preserve">                               </t>
  </si>
  <si>
    <t xml:space="preserve">Secretar  general al ministerului                                                                                                                                       </t>
  </si>
  <si>
    <t xml:space="preserve">Șef Direcție politici și sinteză bugetară                                                                                            </t>
  </si>
  <si>
    <t xml:space="preserve">Șef Direcție Trezoreria de Stat  </t>
  </si>
  <si>
    <t xml:space="preserve">Șef Secție raportare </t>
  </si>
  <si>
    <t>Formularul nr.15</t>
  </si>
  <si>
    <t>aprobat prin ordinul ministrului finanțelor       nr.35 din 29 martie 2023</t>
  </si>
  <si>
    <t>Raport 
privind cheltuielile proiectelor finanțate din surse externe 
 pe anul 2022</t>
  </si>
  <si>
    <t>ECO_x000D_ K2</t>
  </si>
  <si>
    <t>PROIECTUL "MODERNIZAREA SERVICIILOR GUVERNAMENTALE"</t>
  </si>
  <si>
    <t>70119</t>
  </si>
  <si>
    <t xml:space="preserve">  45.8</t>
  </si>
  <si>
    <t xml:space="preserve">  55.9</t>
  </si>
  <si>
    <t xml:space="preserve">  42.9</t>
  </si>
  <si>
    <t>PROIECTUL "CONSOLIDAREA CADRULUI INSTITUTIONAL AL REPUBLICII MOLDOVA IN DOMENIUL MIGRATIEI SI DEZVOLTARII"</t>
  </si>
  <si>
    <t>70205</t>
  </si>
  <si>
    <t>PROIECTUL "INREGISTRAREA SI EVALUAREA FUNCIARA"</t>
  </si>
  <si>
    <t>70237</t>
  </si>
  <si>
    <t xml:space="preserve">  77.5</t>
  </si>
  <si>
    <t xml:space="preserve">  69.4</t>
  </si>
  <si>
    <t xml:space="preserve">  24.8</t>
  </si>
  <si>
    <t>"PROIECTUL DE MODERNIZARE A ADMINISTRARII FISCALE (TAMP)"</t>
  </si>
  <si>
    <t>70107</t>
  </si>
  <si>
    <t xml:space="preserve">  14.6</t>
  </si>
  <si>
    <t xml:space="preserve">   5.2</t>
  </si>
  <si>
    <t>PROIECTUL ”REABILITAREA SI MODERNIZAREA POSTURILOR VAMALE DE LA FRONTIERA MOLDO-ROMANA”</t>
  </si>
  <si>
    <t xml:space="preserve">  57.4</t>
  </si>
  <si>
    <t>PROIECTUL ”SUPORT PENTRU SECRETARIATUL TEHNIC COMUN A PROGRAMULUI OPERATIONAL COMUN ROMANIA-REPUBLICA MOLDOVA”</t>
  </si>
  <si>
    <t>70219</t>
  </si>
  <si>
    <t xml:space="preserve">  66.9</t>
  </si>
  <si>
    <t xml:space="preserve">  73.9</t>
  </si>
  <si>
    <t xml:space="preserve">  76.3</t>
  </si>
  <si>
    <t xml:space="preserve">  36.9</t>
  </si>
  <si>
    <t>PROIECTUL "SUPORT PENTRU PROGRAMUL TRANSNATIONAL DUNAREA"</t>
  </si>
  <si>
    <t>70246</t>
  </si>
  <si>
    <t xml:space="preserve">  31.8</t>
  </si>
  <si>
    <t xml:space="preserve">  80.8</t>
  </si>
  <si>
    <t>PROIECTUL „UNIUNEA EUROPEANA PENTRU SECURITATEA TRANSFRONTRALIERA”</t>
  </si>
  <si>
    <t>70262</t>
  </si>
  <si>
    <t>PROIECTUL „UNIUNEA EUROPEANA PENTRU MEDIU”</t>
  </si>
  <si>
    <t>70362</t>
  </si>
  <si>
    <t xml:space="preserve">   8.7</t>
  </si>
  <si>
    <t xml:space="preserve">   6.2</t>
  </si>
  <si>
    <t xml:space="preserve">  10.2</t>
  </si>
  <si>
    <t>PROGRAMUL DE PROFILAXIE SI CONTROL AL INFECTIEI HIV/SIDA, AL INFECTIILOR CU TRANSMITERE SEXUALA SI AL TUBERCULOZEI IN MOLDOVA</t>
  </si>
  <si>
    <t>70014</t>
  </si>
  <si>
    <t>PROIECTUL "CONSTRUCTIA PENITENCIARULUI DIN MUNICIPIUL CHISINAU"</t>
  </si>
  <si>
    <t xml:space="preserve">  56.6</t>
  </si>
  <si>
    <t xml:space="preserve">  66.8</t>
  </si>
  <si>
    <t xml:space="preserve">  29.8</t>
  </si>
  <si>
    <t>PROGRAMUL OPERATIONAL COMUN "BAZINUL MARII NEGRE"</t>
  </si>
  <si>
    <t>70087</t>
  </si>
  <si>
    <t xml:space="preserve">  10.8</t>
  </si>
  <si>
    <t>PROGRAMUL - CADRU AL UE PENTRU CERCETARE SI INOVARE - ORIZONT 2020</t>
  </si>
  <si>
    <t>70105</t>
  </si>
  <si>
    <t xml:space="preserve">  11.9</t>
  </si>
  <si>
    <t>PROIECTUL "INFRASTRUCTURA DE COMUNICATII"</t>
  </si>
  <si>
    <t xml:space="preserve">  18.2</t>
  </si>
  <si>
    <t>PROIECTUL "COOPERARE REGIONALA PENTRU PREVENIREA SI COMBATEREA CRIMINALITATII TRANSFRONTALIERE ROMANIA-MOLDOVA"</t>
  </si>
  <si>
    <t xml:space="preserve">  37.8</t>
  </si>
  <si>
    <t xml:space="preserve">  37.0</t>
  </si>
  <si>
    <t>PROIECTUL "IMBUNATATIREA INFRASTRUCTURII DE OPERARE A SERVICIULUI MOBIL (SMURD),DE PREGATIRE CADRELOR DE INTERVENTIE IN SITUATII DE URGENTA IN ZONA TR</t>
  </si>
  <si>
    <t xml:space="preserve">  42.8</t>
  </si>
  <si>
    <t xml:space="preserve">  12.6</t>
  </si>
  <si>
    <t>PROIECTUL „RASPUNS COMUN EFICIENT IN SITUATII DE URGENTA TRANSFRONTALIERE”</t>
  </si>
  <si>
    <t xml:space="preserve">  55.0</t>
  </si>
  <si>
    <t xml:space="preserve">  10.0</t>
  </si>
  <si>
    <t>PROIECTUL „IMBUNATATIREA CAPACITATILOR DE COMUNICARE BAZATE PE TIC IN ZONA TRANSFRONTALIERA A ROMANIEI DE NORD-EST-REPUBLICA MOLDOVA”</t>
  </si>
  <si>
    <t xml:space="preserve">  87.5</t>
  </si>
  <si>
    <t xml:space="preserve">   0.1</t>
  </si>
  <si>
    <t>PROIECTUL „CRESTEREA CAPACITATILOR PROFESIONALE ALE PERSONALULUI IMPLICAT IN ASUGURAREA SI RESTABILIREA ORDINII PUBLICE IN ZONA TRANSFRONTALIERA”</t>
  </si>
  <si>
    <t>70290</t>
  </si>
  <si>
    <t>PROIECTUL „CONSOLIDAREA CAPACITATII POLITIEI MOLDOVENESTI SI ROMANE IN DOMENIUL PREVENIRII CRIMINALITATII, INCLUSIV CRIMELOR TRANSFRONTALIERE”</t>
  </si>
  <si>
    <t>70291</t>
  </si>
  <si>
    <t xml:space="preserve">  32.4</t>
  </si>
  <si>
    <t xml:space="preserve">  51.0</t>
  </si>
  <si>
    <t xml:space="preserve">  56.1</t>
  </si>
  <si>
    <t xml:space="preserve">   1.8</t>
  </si>
  <si>
    <t>PROIECTUL „CRESTEREA PROTECTIEI POPULATIEI IN SITUATII DE URGENTA CAUZATE DE DEZASTRE NATURALE IN ZONA TRANSFRONTALIERA”</t>
  </si>
  <si>
    <t>70293</t>
  </si>
  <si>
    <t xml:space="preserve">  12.5</t>
  </si>
  <si>
    <t xml:space="preserve">  69.2</t>
  </si>
  <si>
    <t>PROIECTUL „IMBUNATATIREA TIMPULUI DE REACTIE PENTRU SITUATII DE URGENTA IN ZONA TRANSFRONTALIERA PRIN RENOVAREA INFRASTRUCTURII PENTRU INSTRUIREA POPU</t>
  </si>
  <si>
    <t>70294</t>
  </si>
  <si>
    <t xml:space="preserve">  61.2</t>
  </si>
  <si>
    <t>PROIECTUL „CONSOLIDAREA SI PREGATIREA COMUNA LA NIVELUL PERSONALULUI IMPLICAT IN ASIGURAREA SI RESTABILIREA ORDINII PUBLICE IN CADRUL MANIFESTARILOR P</t>
  </si>
  <si>
    <t>70296</t>
  </si>
  <si>
    <t xml:space="preserve">   0.3</t>
  </si>
  <si>
    <t xml:space="preserve">   9.3</t>
  </si>
  <si>
    <t>PROIECTUL „IMBUNATATIREA COOPERARII TRANSFRONTALIERE PRIN DEZVOLTAREA UNUI CONCEPT COMUN DE INVESTIGARE COMPLEXA A LOCULUI CRIMEI”</t>
  </si>
  <si>
    <t>70297</t>
  </si>
  <si>
    <t xml:space="preserve">  68.7</t>
  </si>
  <si>
    <t xml:space="preserve">  45.3</t>
  </si>
  <si>
    <t>PROIECTUL „INSTALAREA SISTEMULUI DE SUPRAVEGHERE VIDEO IN ZONA TRANSFRONTALIERA”</t>
  </si>
  <si>
    <t>70298</t>
  </si>
  <si>
    <t xml:space="preserve">  38.0</t>
  </si>
  <si>
    <t>PROIECTUL „DEZVOLTAREA UNUI CONCEPT DE PATRULARE COMUNA DE POLITIE A DRUMURILOR DIN ZONA DE FRONTIERA REPUBLICA MOLDOVA - ROMANIA”</t>
  </si>
  <si>
    <t>70299</t>
  </si>
  <si>
    <t xml:space="preserve">   2.5</t>
  </si>
  <si>
    <t xml:space="preserve">  26.7</t>
  </si>
  <si>
    <t>PROIECTUL „CRESTEREA CAPACITATII DE COOPERARE POLITIENEASCA TRANSFRONTALIERA IN ZONA LACULUI STANCA-COSTESTI”</t>
  </si>
  <si>
    <t xml:space="preserve">  74.8</t>
  </si>
  <si>
    <t xml:space="preserve">   5.4</t>
  </si>
  <si>
    <t xml:space="preserve">  79.1</t>
  </si>
  <si>
    <t>PROIECT DEZVOLTAREA PARTENERIATULUI ?N RETEAUA DE CUNOASTERE A PROTECTIEI CIVILE A UE ?N RANDUL MEMBRILOR UE, TARILOR POLITICII EUROPENE DE VECINATATE</t>
  </si>
  <si>
    <t>70338</t>
  </si>
  <si>
    <t xml:space="preserve">  20.2</t>
  </si>
  <si>
    <t>PROIECTUL „IMBUNATATIREA ECHIPAMENTULUI PENTRU STINGEREA INCENDIILOR”</t>
  </si>
  <si>
    <t>70348</t>
  </si>
  <si>
    <t>PROIECTUL „ALINIEREA TARILOR POLITICII EUROPENE DE VECINATATE LA MECANISMUL DE PROTECTIE CIVILA SI INSTRUMENTELE UE PRIN SERII DE EXCERCITII (EURO?MED</t>
  </si>
  <si>
    <t>70349</t>
  </si>
  <si>
    <t xml:space="preserve">   7.4</t>
  </si>
  <si>
    <t xml:space="preserve">   8.9</t>
  </si>
  <si>
    <t>PROIECTUL „CRIME IMPOTRIVA BUNURILOR CULTURALE SI SITURILOR (CRIMART)”</t>
  </si>
  <si>
    <t>70352</t>
  </si>
  <si>
    <t xml:space="preserve">  40.0</t>
  </si>
  <si>
    <t xml:space="preserve">  24.0</t>
  </si>
  <si>
    <t>PROIECTUL "IMBUNATATIREA CAPACITATILOR INSPECTORATULUI GENERAL AL POLITIEI DE FRONTIERA IN PREVENIREA SI COMBATEREA MIGRATIEI ILEGALE SI A TRAFICULUI</t>
  </si>
  <si>
    <t>70360</t>
  </si>
  <si>
    <t xml:space="preserve">  75.7</t>
  </si>
  <si>
    <t>PROIECTUL "COOPERAREA CU SUA"</t>
  </si>
  <si>
    <t>70152</t>
  </si>
  <si>
    <t xml:space="preserve">  29.9</t>
  </si>
  <si>
    <t>PROIECTUL "COOPERAREA CU NATO"</t>
  </si>
  <si>
    <t>70153</t>
  </si>
  <si>
    <t xml:space="preserve">  32.6</t>
  </si>
  <si>
    <t>GRANTUL PENTRU PROMOVAREA EFORTURILOR PRIVIND AJUSTARILE ECONOMICE STRUCTURALE</t>
  </si>
  <si>
    <t>70034</t>
  </si>
  <si>
    <t xml:space="preserve">  55.7</t>
  </si>
  <si>
    <t xml:space="preserve">  83.7</t>
  </si>
  <si>
    <t xml:space="preserve">  55.4</t>
  </si>
  <si>
    <t xml:space="preserve">  44.9</t>
  </si>
  <si>
    <t>PROIECTUL "AMELIORAREA COMPETITIVITATII II"</t>
  </si>
  <si>
    <t xml:space="preserve">  84.0</t>
  </si>
  <si>
    <t>PROIECTUL „COMPETITIVITATEA INTREPRINDERILOR MICRO, MICI SI MIJLOCII (IMMM) (PAC III)</t>
  </si>
  <si>
    <t>70372</t>
  </si>
  <si>
    <t xml:space="preserve">  22.3</t>
  </si>
  <si>
    <t xml:space="preserve">   2.4</t>
  </si>
  <si>
    <t>PROIECTUL "CONSTRUCTIA LOCUINTELOR SOCIALE II"</t>
  </si>
  <si>
    <t xml:space="preserve">  19.4</t>
  </si>
  <si>
    <t>PROIECTUL DE SUSTINERE A PROGRAMULUI IN SECTORUL DRUMURILOR</t>
  </si>
  <si>
    <t>PROGRAMUL SECTORULUI ENERGETIC</t>
  </si>
  <si>
    <t>70029</t>
  </si>
  <si>
    <t>PROIECTUL "PROGRAMUL DE ASISTENTA TEHNICA SI FINANCIARA ACORDATA DE GUVERNUL ROMINIEI PENTRU INSTITUTIILE PRESCOLARE DIN REPUBLICA MOLDOVA"</t>
  </si>
  <si>
    <t xml:space="preserve">  65.0</t>
  </si>
  <si>
    <t>PROIECTUL DE REFORMA A EDUCATIEI DIN MOLDOVA</t>
  </si>
  <si>
    <t>70084</t>
  </si>
  <si>
    <t xml:space="preserve">  18.0</t>
  </si>
  <si>
    <t xml:space="preserve">   6.1</t>
  </si>
  <si>
    <t>PROIECT DE ACHIZITII A LOCOMOTIVELOR SI DE RESTRUCTURARE A INFRASTRUCTURII FEROVIARE</t>
  </si>
  <si>
    <t>70124</t>
  </si>
  <si>
    <t xml:space="preserve">   1.1</t>
  </si>
  <si>
    <t>PROIECTUL "REABILITAREA DRUMURILOR LOCALE"</t>
  </si>
  <si>
    <t>PROIECTUL "CONSOLIDAREA CAPACITATII DE PRODUCTIE LOCALA A SISTEMELOR SOLARE DE ENERGIE TERMICA IN REPUBLICA MOLDOVA"</t>
  </si>
  <si>
    <t>70185</t>
  </si>
  <si>
    <t>PROIECTUL "INTERCONECTAREA SISTEMELOR ELECTROENERGETICE ALE REPUBLICII MOLDOVA SI A ROMANIEI PRIN STATIA BACK-TO-BACK SI LEA 400 KV "VULCANESTI-CHISIN</t>
  </si>
  <si>
    <t>70200</t>
  </si>
  <si>
    <t>PROIECTUL "STUDIU DE FEZABILITATE INTERCONECTAREA ASINCRONA MD-RO"</t>
  </si>
  <si>
    <t>PROIECTUL ,,PROGRAM INOVATIONAL "TEHNOLOGII CURATE PENTRU INTREPRINDERILE MICI SI MIJLOCII SI START-UPS"</t>
  </si>
  <si>
    <t>70244</t>
  </si>
  <si>
    <t xml:space="preserve">  44.4</t>
  </si>
  <si>
    <t xml:space="preserve">   9.4</t>
  </si>
  <si>
    <t>PROIECTUL  DE DEZVOLTARE AL SISTEMULUI  ELECTROENERGETIC</t>
  </si>
  <si>
    <t>70248</t>
  </si>
  <si>
    <t xml:space="preserve">  59.4</t>
  </si>
  <si>
    <t xml:space="preserve">  31.6</t>
  </si>
  <si>
    <t xml:space="preserve">  50.5</t>
  </si>
  <si>
    <t>PROIECTUL „IMBUNATATIREA INFRASTRUCTURII DE APA IN MOLDOVA CENTRALA”</t>
  </si>
  <si>
    <t>70277</t>
  </si>
  <si>
    <t xml:space="preserve">  29.2</t>
  </si>
  <si>
    <t>PROIECTUL „IMBUNATATIREA EFICIENTEI SECTORULUI DE ALIMENTARE CENTRALIZATA CU ENERGIE TERMICA (SACET II/ DHEIP)”</t>
  </si>
  <si>
    <t>70307</t>
  </si>
  <si>
    <t xml:space="preserve">  38.1</t>
  </si>
  <si>
    <t xml:space="preserve">  29.3</t>
  </si>
  <si>
    <t>PROIECTUL "SECURITATEA APROVIZIONARII CU APA SI CANALIZARE IN MOLDOVA"</t>
  </si>
  <si>
    <t xml:space="preserve">  53.2</t>
  </si>
  <si>
    <t>PROIECTUL „INDUSTRII CREATIVE PENTRU NOILE ECONOMII URBANE IN REGIUNEA DUNARII (CINEMA)”</t>
  </si>
  <si>
    <t>70345</t>
  </si>
  <si>
    <t>PROIECTUL „CONSTRUCTIA LOCUINTELOR SOCIALE III”</t>
  </si>
  <si>
    <t>70351</t>
  </si>
  <si>
    <t xml:space="preserve">  76.6</t>
  </si>
  <si>
    <t>PROIECTUL „CONSOLIDAREA CAPACITATILOR INSTITUTIONALE IN MANAGEMENTUL POLITICII DE DEZVOLTARE REGIONALA SI LOCALA”</t>
  </si>
  <si>
    <t>70366</t>
  </si>
  <si>
    <t>PROIECTUL "SUPORT PENTRU COOPERAREA STIINTIFICA SI TEHNICA"</t>
  </si>
  <si>
    <t>70086</t>
  </si>
  <si>
    <t>PROIECTUL "LIVADA MOLDOVEI"</t>
  </si>
  <si>
    <t xml:space="preserve">  33.4</t>
  </si>
  <si>
    <t xml:space="preserve">  42.3</t>
  </si>
  <si>
    <t>PROIECTUL "AGRICULTURA COMPETITIVA"</t>
  </si>
  <si>
    <t xml:space="preserve">  52.9</t>
  </si>
  <si>
    <t xml:space="preserve">  35.2</t>
  </si>
  <si>
    <t xml:space="preserve">  41.8</t>
  </si>
  <si>
    <t>PROIECTUL "PROGRAMUL RURAL DE REZILIENTA ECONOMICO-CLIMATICA INCLUZIVA(IFAD VI)"</t>
  </si>
  <si>
    <t>70104</t>
  </si>
  <si>
    <t>PROIECTUL "PROGRAMUL DE REZILIENTA RURALA (IFAD VII)"</t>
  </si>
  <si>
    <t xml:space="preserve">  34.3</t>
  </si>
  <si>
    <t xml:space="preserve">  53.6</t>
  </si>
  <si>
    <t xml:space="preserve">  14.9</t>
  </si>
  <si>
    <t>PROIECTUL „IMBUNATATIREA CAPACITATILOR PENTRU TRANSFORMAREA ZONEI RURALE (IFAD VIII)</t>
  </si>
  <si>
    <t xml:space="preserve">  44.0</t>
  </si>
  <si>
    <t xml:space="preserve">  44.3</t>
  </si>
  <si>
    <t>PROIECTUL "MODERNIZAREA MASINILOR SI ECHIPAMENTELOR  AGRICOLE"</t>
  </si>
  <si>
    <t>70306</t>
  </si>
  <si>
    <t xml:space="preserve">  65.1</t>
  </si>
  <si>
    <t>PROIECTUL "PREGATIREA PROIECTELOR DE MANAGEMENT AL DESEURILOR IN TREI REGIUNI"</t>
  </si>
  <si>
    <t>PROIECTUL”IMBUNATATIREA CADRULUI INSTITUTIONAL SI DE REGLEMENTARE PRIVIND GESTIONAREA SUBSTANTELOR CHIMICE SI DESEURILOR PE TOT PARCURSUL CICLULUI DE</t>
  </si>
  <si>
    <t>70264</t>
  </si>
  <si>
    <t xml:space="preserve">  69.9</t>
  </si>
  <si>
    <t xml:space="preserve">  79.2</t>
  </si>
  <si>
    <t xml:space="preserve">  63.1</t>
  </si>
  <si>
    <t>PROIECTUL”SISTEMUL INTEGRAT DE MANAGEMENT PENTRU CONSERVAREA SI UTILIZAREA DURABILA A BIODIVERSITATII SI PARTAJARII ECHITABILE A BENEFICIILOR REZULTAT</t>
  </si>
  <si>
    <t>70265</t>
  </si>
  <si>
    <t xml:space="preserve">  42.7</t>
  </si>
  <si>
    <t>PROIECTUL”PREGATIREA CELEI DE-A CINCEA COMUNICARI NATIONALE IN CADRUL CONVENTIEI-CADRU A ORGANIZATIEI NATIUNILOR UNITE PRIVIND SCHIMBARILE CLIMATICE”</t>
  </si>
  <si>
    <t>70266</t>
  </si>
  <si>
    <t xml:space="preserve">  73.3</t>
  </si>
  <si>
    <t xml:space="preserve">  33.1</t>
  </si>
  <si>
    <t xml:space="preserve">   3.8</t>
  </si>
  <si>
    <t>PROIECTUL”PREGATIREA CELUI DE-AL TREILEA BIENAL ACTUALIZAT IN CADRUL CONVENTIEI-CADRU A ORGANIZATIEI NATIUNILOR UNITE PRIVIND SCHIMBARILE CLIMATICE”</t>
  </si>
  <si>
    <t>70267</t>
  </si>
  <si>
    <t>PROIECTUL „SUPORT IN PROCESUL PORT-RATIFICARE A CONVENTIEI MINAMATA IN REPUBLICA MOLDOVA PRIN CONSOLIDAREA CAPACITATILOR DE ELIMINARE SI REDUCEREA RIS</t>
  </si>
  <si>
    <t>70326</t>
  </si>
  <si>
    <t xml:space="preserve">  60.3</t>
  </si>
  <si>
    <t xml:space="preserve">   4.0</t>
  </si>
  <si>
    <t>PROIECTUL „CONSERVAREA SI GESTIONAREA DURABILA A ZONELOR UMEDE CU ACCENT PE ZONE CU VALOARE NATURALA RIDICATA DIN BAZINUL RAULUI PRUT”</t>
  </si>
  <si>
    <t>70344</t>
  </si>
  <si>
    <t>PROIECTUL "PLANUL DE MANGEMENT PENTRU ELIMINAREA ESALONATA A HCFC (HIDROCLORFLUOROCARBURILOR), FAZA III"</t>
  </si>
  <si>
    <t>70368</t>
  </si>
  <si>
    <t xml:space="preserve">  19.6</t>
  </si>
  <si>
    <t xml:space="preserve">  55.2</t>
  </si>
  <si>
    <t>PROIECTUL „ACTIVITATI DE PREGATIRE A RAPOARTELOR BIENALE DE TRANSPARENTA (BTR) CONFORM CONVENTIEI-CADRU A ONU PRIVIND SCHIMBARILE CLIMATICE (UNFCCC)</t>
  </si>
  <si>
    <t>70371</t>
  </si>
  <si>
    <t xml:space="preserve">   7.6</t>
  </si>
  <si>
    <t xml:space="preserve">  11.6</t>
  </si>
  <si>
    <t>PROIECTUL "PROGRAMUL CADRU 7"</t>
  </si>
  <si>
    <t>70085</t>
  </si>
  <si>
    <t xml:space="preserve">  49.3</t>
  </si>
  <si>
    <t xml:space="preserve">  45.9</t>
  </si>
  <si>
    <t xml:space="preserve">  30.0</t>
  </si>
  <si>
    <t xml:space="preserve">  17.4</t>
  </si>
  <si>
    <t xml:space="preserve">  59.3</t>
  </si>
  <si>
    <t xml:space="preserve">  42.0</t>
  </si>
  <si>
    <t xml:space="preserve">   0.7</t>
  </si>
  <si>
    <t xml:space="preserve">  64.8</t>
  </si>
  <si>
    <t xml:space="preserve">   9.7</t>
  </si>
  <si>
    <t xml:space="preserve">  21.3</t>
  </si>
  <si>
    <t xml:space="preserve">  49.7</t>
  </si>
  <si>
    <t>"PROMOVAREA EDUCATIEI INCLUZIVE IN REPUBLICA MOLDOVA"</t>
  </si>
  <si>
    <t>70134</t>
  </si>
  <si>
    <t>PROIECTUL ''INVATAMANTUL SUPERIOR"</t>
  </si>
  <si>
    <t>70240</t>
  </si>
  <si>
    <t xml:space="preserve">  14.3</t>
  </si>
  <si>
    <t xml:space="preserve">  83.6</t>
  </si>
  <si>
    <t xml:space="preserve">  32.7</t>
  </si>
  <si>
    <t xml:space="preserve">   6.9</t>
  </si>
  <si>
    <t>PROIECTUL ”PROGRAMUL DE GRANT PENTRU PROIECTELE SECURITATII UMANITARE (KUSANONE)”</t>
  </si>
  <si>
    <t>70254</t>
  </si>
  <si>
    <t>PROIECTUL "RESTABILIREA GRADINII BOTANICE NATIONALE (INSTITUT) "ALEXANDRU CIBOTARU" "</t>
  </si>
  <si>
    <t>70259</t>
  </si>
  <si>
    <t>PROIECTUL „PROGRAMUL-CADRU AL UE ERASMUS+ ”</t>
  </si>
  <si>
    <t>70268</t>
  </si>
  <si>
    <t>PROIECTUL „PROGRAMUL OPERATIONAL COMUN ROMANIA – REPUBLICA MOLDOVA 2014-2020”</t>
  </si>
  <si>
    <t>70309</t>
  </si>
  <si>
    <t xml:space="preserve">  70.1</t>
  </si>
  <si>
    <t>PROIECTUL „SUPORT PSIHOLOGIC SI GHIDARE IN CARIERA PENTRU REFUGIATI”</t>
  </si>
  <si>
    <t>70373</t>
  </si>
  <si>
    <t xml:space="preserve">  69.1</t>
  </si>
  <si>
    <t xml:space="preserve">  44.7</t>
  </si>
  <si>
    <t>PROIECTUL „XILOGRAVURI JAPONEZE DIN COLECTIA MUZEULUI NATIONAL DE ARTA AL MOLDOVEI”</t>
  </si>
  <si>
    <t>70270</t>
  </si>
  <si>
    <t>PROIECTUL „PROGRAME DE PARTICIPARE A COMISIEI NATIONALE PENTRU UNESCO”</t>
  </si>
  <si>
    <t>70310</t>
  </si>
  <si>
    <t>PROIECTUL "ISTORIA SI MUZICA-VALORI CARE NE UNESC"</t>
  </si>
  <si>
    <t>PROIECTUL „REACTIVAREA DIALOGULUI SOCIAL PENTRU ABORDAREA COVID-19 PRIN LEP”</t>
  </si>
  <si>
    <t>70328</t>
  </si>
  <si>
    <t>PROIECTUL „ACORDAREA ASISTENTEI TEHNICE PENTRU CONSOLIDAREA SISTEMULUI DE PROTECTIE A COPILULUI, INCLUSIV SERVICIILOR SOCIALE”</t>
  </si>
  <si>
    <t>70378</t>
  </si>
  <si>
    <t xml:space="preserve">  20.9</t>
  </si>
  <si>
    <t>PROIECTUL „CONTRIBUTIA UNHCR IN SPRIJINUL PERSOANELOR VULNERABILE DIN REPUBLICA MOLDOVA SI REFUGIATILOR”</t>
  </si>
  <si>
    <t>70379</t>
  </si>
  <si>
    <t xml:space="preserve">  88.3</t>
  </si>
  <si>
    <t xml:space="preserve">  82.2</t>
  </si>
  <si>
    <t>PROIECTUL "MODERNIZAREA SECTORULUI SANATATII IN REPUBLICA MOLDOVA"</t>
  </si>
  <si>
    <t>70083</t>
  </si>
  <si>
    <t>PROIECTUL DE SUSTINERE A CONSILIULUI NATIONAL DE COORDONARE TB/SIDA</t>
  </si>
  <si>
    <t>70138</t>
  </si>
  <si>
    <t xml:space="preserve">  14.5</t>
  </si>
  <si>
    <t xml:space="preserve">  11.7</t>
  </si>
  <si>
    <t xml:space="preserve">  16.4</t>
  </si>
  <si>
    <t>PROIECTUL "ASIGURAREA CU AMBULANTE"</t>
  </si>
  <si>
    <t>70209</t>
  </si>
  <si>
    <t>PROIECTUL „RASPUNS DE URGENTA LA COVID -19”</t>
  </si>
  <si>
    <t>70303</t>
  </si>
  <si>
    <t xml:space="preserve">  15.7</t>
  </si>
  <si>
    <t>PROIECTUL „RASPUNS DE URGENTA LA COVID-19 SI SUPORT PENTRU INTREPRINDERILE MICRO, MICI SI MIJLOCII”</t>
  </si>
  <si>
    <t>70304</t>
  </si>
  <si>
    <t xml:space="preserve">   0.6</t>
  </si>
  <si>
    <t xml:space="preserve">  28.4</t>
  </si>
  <si>
    <t>PROIECTUL „FINANTAREA ADITIONALA PENTRU PROIECTUL „RASPUNS DE URGENTA LA COVID-19”</t>
  </si>
  <si>
    <t>70325</t>
  </si>
  <si>
    <t xml:space="preserve">  41.7</t>
  </si>
  <si>
    <t>PROIECTUL „RETEA TRANSFRONTALIERA PENTRU DEZVOLTAREA CERCETARII PRIVIND PREVENTIA SI CONTROLUL HEPATITEI VIRALE E, SPRE O SANATATE GLOBALA”</t>
  </si>
  <si>
    <t>70332</t>
  </si>
  <si>
    <t>PROIECTUL ''CONSOLIDAREA SISTEMULUI STATISTIC NATIONAL''</t>
  </si>
  <si>
    <t>70231</t>
  </si>
  <si>
    <t xml:space="preserve">  14.4</t>
  </si>
  <si>
    <t xml:space="preserve">   7.2</t>
  </si>
  <si>
    <t xml:space="preserve">  85.9</t>
  </si>
  <si>
    <t xml:space="preserve">  38.8</t>
  </si>
  <si>
    <t xml:space="preserve">  88.5</t>
  </si>
  <si>
    <t>PROIECTUL "WINET - COMERT SI INOVATIE IN INDUSTRIA VINULUI  (PBMN 2014-2020)"</t>
  </si>
  <si>
    <t>70247</t>
  </si>
  <si>
    <t>PROIECTUL „CONSOLIDAREA INOVATIILOR IN REGIUNEA DUNARII PRIN CUNOSTINTELE DE INGINERIE SI MANAGEMENTUL DREPTURILOR DE PROPRIETATE INTELECTUALA”</t>
  </si>
  <si>
    <t>70271</t>
  </si>
  <si>
    <t>PROIECTUL "PERFECTIONAREA ABILITATILOR IN ACTIVITATEA DE LABORATOR PENTRU SPECIALISTII AGRO-ALIMENTARI DIN EUROPA DE EST/AG-LAB"</t>
  </si>
  <si>
    <t>70233</t>
  </si>
  <si>
    <t>PROIECTUL "CONSOLIDAREA DEMOCRATIEI IN REPUBLICA MOLDOVA PRIN ALEGERI INCLUZIVE SI TRANSPARENTE"</t>
  </si>
  <si>
    <t>70203</t>
  </si>
  <si>
    <t xml:space="preserve">  56.4</t>
  </si>
  <si>
    <t xml:space="preserve">  59.9</t>
  </si>
  <si>
    <t xml:space="preserve">  61.4</t>
  </si>
  <si>
    <t xml:space="preserve">  58.1</t>
  </si>
  <si>
    <t>PROIECTUL "INFIINTAREA CENTRULUI MULTIDISCIPLINAR "MIHAI EMINESCU""</t>
  </si>
  <si>
    <t>70369</t>
  </si>
  <si>
    <t xml:space="preserve">  47.3</t>
  </si>
  <si>
    <t xml:space="preserve">  39.6</t>
  </si>
  <si>
    <t xml:space="preserve">  65.6</t>
  </si>
  <si>
    <t xml:space="preserve">  53.1</t>
  </si>
  <si>
    <t>PROIECTUL “TRANZITIA LA AGRICULTURA PERFORMANTA”</t>
  </si>
  <si>
    <t>70054</t>
  </si>
  <si>
    <t>Formularul nr.16</t>
  </si>
  <si>
    <t>nr.35 din 29 martie 2023</t>
  </si>
  <si>
    <t xml:space="preserve">Raport
privind transferurile din Fondurile de urgență ale Guvernului de la bugetul de stat către bugetele locale pe anul 2022
</t>
  </si>
  <si>
    <t>mii lei</t>
  </si>
  <si>
    <t>gestionarea crizeri refugiaților din Ucraina</t>
  </si>
  <si>
    <t>pentru acordarea îndemnizaţiilor unice angajaţilor infectaţi cu COVID-19</t>
  </si>
  <si>
    <t>pentru lichidarea consecințelor calamităților naturale (inclusiv studii tehnice)</t>
  </si>
  <si>
    <t>2 = 3+4+5</t>
  </si>
  <si>
    <t>6 =7+8+9</t>
  </si>
  <si>
    <t>10=6-2</t>
  </si>
  <si>
    <t>11=7-3</t>
  </si>
  <si>
    <t>12=8-4</t>
  </si>
  <si>
    <t>13=9-5</t>
  </si>
  <si>
    <t>14=6/2 *100</t>
  </si>
  <si>
    <t>15= 7/3 *100</t>
  </si>
  <si>
    <t>16=8/4*100</t>
  </si>
  <si>
    <t>17=9/5*100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</si>
</sst>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57" x14ac:knownFonts="1">
    <font>
      <sz val="10"/>
      <name val="Arial"/>
      <charset val="204"/>
    </font>
    <font>
      <sz val="10"/>
      <name val="times new roman"/>
      <family val="1"/>
      <charset val="204"/>
    </font>
    <font>
      <b/>
      <sz val="10"/>
      <name val="times new roman"/>
      <family val="1"/>
      <charset val="204"/>
    </font>
    <font>
      <b/>
      <sz val="12"/>
      <name val="times new roman"/>
      <family val="1"/>
      <charset val="204"/>
    </font>
    <font>
      <sz val="7"/>
      <name val="times new roman"/>
      <family val="1"/>
      <charset val="204"/>
    </font>
    <font>
      <i/>
      <sz val="10"/>
      <name val="times new roman"/>
      <family val="1"/>
      <charset val="204"/>
    </font>
    <font>
      <b/>
      <i/>
      <sz val="10"/>
      <name val="times new roman"/>
      <family val="1"/>
      <charset val="204"/>
    </font>
    <font>
      <b/>
      <sz val="11"/>
      <name val="times new roman"/>
      <family val="1"/>
      <charset val="204"/>
    </font>
    <font>
      <sz val="10"/>
      <name val="Arial"/>
      <family val="2"/>
      <charset val="204"/>
    </font>
    <font>
      <sz val="9"/>
      <name val="times new roman"/>
      <family val="1"/>
      <charset val="204"/>
    </font>
    <font>
      <sz val="8"/>
      <name val="Times New Roman"/>
      <family val="1"/>
      <charset val="204"/>
    </font>
    <font>
      <sz val="11"/>
      <color theme="1"/>
      <name val="Times New Roman"/>
      <family val="1"/>
      <charset val="204"/>
    </font>
    <font>
      <sz val="12"/>
      <name val="Times New Roman"/>
      <family val="1"/>
      <charset val="204"/>
    </font>
    <font>
      <sz val="10"/>
      <name val="Arial Cyr"/>
    </font>
    <font>
      <b/>
      <sz val="11"/>
      <color theme="1"/>
      <name val="Times New Roman"/>
      <family val="1"/>
      <charset val="204"/>
    </font>
    <font>
      <sz val="12"/>
      <color theme="1"/>
      <name val="Times New Roman"/>
      <family val="1"/>
      <charset val="204"/>
    </font>
    <font>
      <sz val="8"/>
      <color theme="1"/>
      <name val="Times New Roman"/>
      <family val="1"/>
    </font>
    <font>
      <sz val="14"/>
      <color theme="1"/>
      <name val="times new roman"/>
      <family val="1"/>
      <charset val="204"/>
    </font>
    <font>
      <sz val="18"/>
      <color theme="1"/>
      <name val="Times New Roman"/>
      <family val="1"/>
      <charset val="204"/>
    </font>
    <font>
      <sz val="18"/>
      <color rgb="FF000000"/>
      <name val="Times New Roman"/>
      <family val="1"/>
      <charset val="204"/>
    </font>
    <font>
      <sz val="10"/>
      <name val="Times New Roman"/>
      <family val="1"/>
    </font>
    <font>
      <b/>
      <i/>
      <sz val="9"/>
      <name val="Times New Roman"/>
      <family val="1"/>
      <charset val="204"/>
    </font>
    <font>
      <b/>
      <sz val="10"/>
      <color indexed="8"/>
      <name val="Times New Roman"/>
      <family val="1"/>
      <charset val="204"/>
    </font>
    <font>
      <b/>
      <sz val="10"/>
      <color theme="1"/>
      <name val="times new roman"/>
      <family val="1"/>
      <charset val="204"/>
    </font>
    <font>
      <sz val="10"/>
      <color indexed="8"/>
      <name val="Times New Roman"/>
      <family val="1"/>
      <charset val="204"/>
    </font>
    <font>
      <sz val="10"/>
      <color theme="1"/>
      <name val="times new roman"/>
      <family val="1"/>
      <charset val="204"/>
    </font>
    <font>
      <sz val="10"/>
      <color rgb="FFFF0000"/>
      <name val="Times New Roman"/>
      <family val="1"/>
    </font>
    <font>
      <sz val="10"/>
      <name val="MS Sans Serif"/>
      <family val="2"/>
      <charset val="204"/>
    </font>
    <font>
      <i/>
      <sz val="12"/>
      <name val="Times New Roman"/>
      <family val="1"/>
    </font>
    <font>
      <sz val="12"/>
      <name val="Times New Roman"/>
      <family val="1"/>
    </font>
    <font>
      <b/>
      <sz val="12"/>
      <name val="Times New Roman"/>
      <family val="1"/>
    </font>
    <font>
      <b/>
      <sz val="12"/>
      <color indexed="8"/>
      <name val="Times New Roman"/>
      <family val="1"/>
    </font>
    <font>
      <sz val="10"/>
      <color indexed="8"/>
      <name val="Times New Roman"/>
      <family val="1"/>
    </font>
    <font>
      <b/>
      <i/>
      <sz val="12"/>
      <name val="Times New Roman"/>
      <family val="1"/>
    </font>
    <font>
      <sz val="9"/>
      <name val="Times New Roman"/>
      <family val="1"/>
    </font>
    <font>
      <b/>
      <sz val="18"/>
      <name val="Times New Roman"/>
      <family val="1"/>
      <charset val="204"/>
    </font>
    <font>
      <b/>
      <i/>
      <sz val="12"/>
      <name val="Times New Roman"/>
      <family val="1"/>
      <charset val="204"/>
    </font>
    <font>
      <i/>
      <sz val="12"/>
      <name val="Times New Roman"/>
      <family val="1"/>
      <charset val="204"/>
    </font>
    <font>
      <sz val="11"/>
      <name val="Times New Roman"/>
      <family val="1"/>
      <charset val="204"/>
    </font>
    <font>
      <i/>
      <sz val="12"/>
      <color indexed="8"/>
      <name val="Times New Roman"/>
      <family val="1"/>
      <charset val="204"/>
    </font>
    <font>
      <b/>
      <sz val="12"/>
      <color indexed="8"/>
      <name val="Times New Roman"/>
      <family val="1"/>
      <charset val="204"/>
    </font>
    <font>
      <i/>
      <sz val="11"/>
      <name val="Times New Roman"/>
      <family val="1"/>
      <charset val="204"/>
    </font>
    <font>
      <sz val="14"/>
      <name val="Times New Roman"/>
      <family val="1"/>
      <charset val="204"/>
    </font>
    <font>
      <b/>
      <sz val="16"/>
      <name val="Times New Roman"/>
      <family val="1"/>
      <charset val="204"/>
    </font>
    <font>
      <i/>
      <sz val="11"/>
      <color indexed="8"/>
      <name val="Times New Roman"/>
      <family val="1"/>
    </font>
    <font>
      <i/>
      <sz val="10"/>
      <name val="times new roman"/>
      <family val="1"/>
    </font>
    <font>
      <sz val="7"/>
      <name val="times new roman"/>
      <family val="1"/>
    </font>
    <font>
      <b/>
      <i/>
      <sz val="11"/>
      <name val="times new roman"/>
      <family val="1"/>
    </font>
    <font>
      <b/>
      <sz val="11"/>
      <name val="times new roman"/>
      <family val="1"/>
    </font>
    <font>
      <b/>
      <sz val="10"/>
      <name val="Times New Roman"/>
      <family val="1"/>
    </font>
    <font>
      <sz val="11"/>
      <color indexed="8"/>
      <name val="Calibri"/>
      <family val="2"/>
      <charset val="204"/>
    </font>
    <font>
      <sz val="11"/>
      <color indexed="8"/>
      <name val="Times New Roman"/>
      <family val="1"/>
    </font>
    <font>
      <sz val="12"/>
      <color indexed="8"/>
      <name val="Times New Roman"/>
      <family val="1"/>
    </font>
    <font>
      <i/>
      <sz val="11"/>
      <color theme="1"/>
      <name val="Times New Roman"/>
      <family val="1"/>
    </font>
    <font>
      <sz val="10"/>
      <color theme="1"/>
      <name val="Times New Roman"/>
      <family val="1"/>
    </font>
    <font>
      <b/>
      <sz val="10"/>
      <color theme="1"/>
      <name val="Times New Roman"/>
      <family val="1"/>
    </font>
    <font>
      <sz val="11"/>
      <color rgb="FF000000"/>
      <name val="Times New Roman"/>
      <family val="1"/>
      <charset val="204"/>
    </font>
  </fonts>
  <fills count="1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15"/>
        <bgColor indexed="64"/>
      </patternFill>
    </fill>
    <fill>
      <patternFill patternType="solid">
        <fgColor rgb="FFCCFFCC"/>
        <bgColor indexed="64"/>
      </patternFill>
    </fill>
    <fill>
      <patternFill patternType="solid">
        <fgColor theme="6" tint="0.39997558519241921"/>
        <bgColor indexed="64"/>
      </patternFill>
    </fill>
    <fill>
      <patternFill patternType="solid">
        <fgColor rgb="FF99FF66"/>
        <bgColor indexed="64"/>
      </patternFill>
    </fill>
    <fill>
      <patternFill patternType="solid">
        <fgColor rgb="FF92D050"/>
        <bgColor indexed="64"/>
      </patternFill>
    </fill>
    <fill>
      <patternFill patternType="solid">
        <fgColor rgb="FFFFFF00"/>
        <bgColor indexed="64"/>
      </patternFill>
    </fill>
    <fill>
      <patternFill patternType="solid">
        <fgColor indexed="13"/>
        <bgColor indexed="64"/>
      </patternFill>
    </fill>
    <fill>
      <patternFill patternType="solid">
        <fgColor indexed="40"/>
        <bgColor indexed="64"/>
      </patternFill>
    </fill>
    <fill>
      <patternFill patternType="solid">
        <fgColor indexed="47"/>
        <bgColor indexed="64"/>
      </patternFill>
    </fill>
    <fill>
      <patternFill patternType="solid">
        <fgColor theme="9" tint="0.39997558519241921"/>
        <bgColor indexed="64"/>
      </patternFill>
    </fill>
    <fill>
      <patternFill patternType="solid">
        <fgColor indexed="4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style="thin">
        <color indexed="8"/>
      </top>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bottom/>
      <diagonal/>
    </border>
    <border>
      <left style="thin">
        <color indexed="64"/>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s>
  <cellStyleXfs count="14">
    <xf numFmtId="0" fontId="0" fillId="0" borderId="0"/>
    <xf numFmtId="0" fontId="8" fillId="0" borderId="0"/>
    <xf numFmtId="0" fontId="8" fillId="0" borderId="0"/>
    <xf numFmtId="0" fontId="8" fillId="0" borderId="0"/>
    <xf numFmtId="0" fontId="13" fillId="0" borderId="0"/>
    <xf numFmtId="0" fontId="8" fillId="0" borderId="0"/>
    <xf numFmtId="0" fontId="8" fillId="0" borderId="0"/>
    <xf numFmtId="0" fontId="27" fillId="0" borderId="0"/>
    <xf numFmtId="0" fontId="8" fillId="0" borderId="0"/>
    <xf numFmtId="0" fontId="13" fillId="0" borderId="0"/>
    <xf numFmtId="0" fontId="27" fillId="0" borderId="0"/>
    <xf numFmtId="0" fontId="27" fillId="0" borderId="0"/>
    <xf numFmtId="0" fontId="8" fillId="0" borderId="0"/>
    <xf numFmtId="0" fontId="50" fillId="0" borderId="0"/>
  </cellStyleXfs>
  <cellXfs count="790">
    <xf numFmtId="0" fontId="0" fillId="0" borderId="0" xfId="0"/>
    <xf numFmtId="0" fontId="1" fillId="0" borderId="0" xfId="0" applyFont="1"/>
    <xf numFmtId="0" fontId="1" fillId="0" borderId="0" xfId="0" applyFont="1" applyAlignment="1">
      <alignment wrapText="1"/>
    </xf>
    <xf numFmtId="49" fontId="1" fillId="0" borderId="0" xfId="0" applyNumberFormat="1" applyFont="1"/>
    <xf numFmtId="164" fontId="1" fillId="0" borderId="0" xfId="0" applyNumberFormat="1" applyFont="1"/>
    <xf numFmtId="164" fontId="1" fillId="0" borderId="1" xfId="0" applyNumberFormat="1" applyFont="1" applyBorder="1" applyAlignment="1">
      <alignment horizontal="center" vertical="center" wrapText="1"/>
    </xf>
    <xf numFmtId="0" fontId="1" fillId="0" borderId="1" xfId="0" applyFont="1" applyBorder="1" applyAlignment="1">
      <alignment horizontal="center" vertical="center" wrapText="1"/>
    </xf>
    <xf numFmtId="49" fontId="4" fillId="0" borderId="1" xfId="0" applyNumberFormat="1" applyFont="1" applyBorder="1" applyAlignment="1">
      <alignment horizontal="center" vertical="center" wrapText="1"/>
    </xf>
    <xf numFmtId="49" fontId="4" fillId="0" borderId="1" xfId="0" applyNumberFormat="1" applyFont="1" applyBorder="1" applyAlignment="1">
      <alignment horizontal="center" vertical="center"/>
    </xf>
    <xf numFmtId="0" fontId="1" fillId="0" borderId="1" xfId="0" applyFont="1" applyBorder="1" applyAlignment="1">
      <alignment wrapText="1"/>
    </xf>
    <xf numFmtId="164" fontId="1" fillId="0" borderId="1" xfId="0" applyNumberFormat="1" applyFont="1" applyBorder="1"/>
    <xf numFmtId="0" fontId="1" fillId="0" borderId="1" xfId="0" applyFont="1" applyBorder="1"/>
    <xf numFmtId="0" fontId="2" fillId="0" borderId="1" xfId="0" applyFont="1" applyBorder="1" applyAlignment="1">
      <alignment wrapText="1"/>
    </xf>
    <xf numFmtId="164" fontId="2" fillId="0" borderId="1" xfId="0" applyNumberFormat="1" applyFont="1" applyBorder="1"/>
    <xf numFmtId="0" fontId="2" fillId="0" borderId="1" xfId="0" applyFont="1" applyBorder="1"/>
    <xf numFmtId="49" fontId="2" fillId="0" borderId="1" xfId="0" applyNumberFormat="1" applyFont="1" applyBorder="1" applyAlignment="1">
      <alignment horizontal="center" vertical="center"/>
    </xf>
    <xf numFmtId="49" fontId="1" fillId="0" borderId="1" xfId="0" applyNumberFormat="1" applyFont="1" applyBorder="1" applyAlignment="1">
      <alignment horizontal="center" vertical="center"/>
    </xf>
    <xf numFmtId="0" fontId="5" fillId="0" borderId="1" xfId="0" applyFont="1" applyBorder="1" applyAlignment="1">
      <alignment wrapText="1"/>
    </xf>
    <xf numFmtId="164" fontId="5" fillId="0" borderId="1" xfId="0" applyNumberFormat="1" applyFont="1" applyBorder="1"/>
    <xf numFmtId="0" fontId="5" fillId="0" borderId="1" xfId="0" applyFont="1" applyBorder="1"/>
    <xf numFmtId="49" fontId="5" fillId="0" borderId="1" xfId="0" applyNumberFormat="1" applyFont="1" applyBorder="1" applyAlignment="1">
      <alignment horizontal="center" vertical="center"/>
    </xf>
    <xf numFmtId="164" fontId="1" fillId="0" borderId="0" xfId="0" applyNumberFormat="1" applyFont="1" applyAlignment="1"/>
    <xf numFmtId="164" fontId="0" fillId="0" borderId="0" xfId="0" applyNumberFormat="1"/>
    <xf numFmtId="164" fontId="1" fillId="0" borderId="0" xfId="0" applyNumberFormat="1" applyFont="1"/>
    <xf numFmtId="0" fontId="1" fillId="0" borderId="1" xfId="0" applyFont="1" applyBorder="1" applyAlignment="1">
      <alignment horizontal="center" vertical="center" wrapText="1"/>
    </xf>
    <xf numFmtId="164" fontId="1" fillId="0" borderId="1" xfId="0" applyNumberFormat="1" applyFont="1" applyBorder="1" applyAlignment="1">
      <alignment horizontal="center" vertical="center" wrapText="1"/>
    </xf>
    <xf numFmtId="0" fontId="3" fillId="0" borderId="0" xfId="0" applyFont="1" applyAlignment="1">
      <alignment horizontal="centerContinuous" vertical="center" wrapText="1"/>
    </xf>
    <xf numFmtId="0" fontId="1" fillId="0" borderId="1" xfId="0" applyFont="1" applyBorder="1" applyAlignment="1">
      <alignment horizontal="centerContinuous" vertical="center" wrapText="1"/>
    </xf>
    <xf numFmtId="49" fontId="1" fillId="0" borderId="1" xfId="0" applyNumberFormat="1" applyFont="1" applyBorder="1" applyAlignment="1">
      <alignment horizontal="centerContinuous" vertical="center" wrapText="1"/>
    </xf>
    <xf numFmtId="164" fontId="1" fillId="0" borderId="1" xfId="0" applyNumberFormat="1" applyFont="1" applyBorder="1" applyAlignment="1">
      <alignment horizontal="centerContinuous" vertical="center" wrapText="1"/>
    </xf>
    <xf numFmtId="0" fontId="6" fillId="0" borderId="1" xfId="0" applyFont="1" applyBorder="1" applyAlignment="1">
      <alignment horizontal="left" wrapText="1"/>
    </xf>
    <xf numFmtId="49" fontId="6" fillId="0" borderId="1" xfId="0" applyNumberFormat="1" applyFont="1" applyBorder="1" applyAlignment="1">
      <alignment horizontal="center" vertical="center"/>
    </xf>
    <xf numFmtId="164" fontId="6" fillId="0" borderId="1" xfId="0" applyNumberFormat="1" applyFont="1" applyBorder="1"/>
    <xf numFmtId="0" fontId="6" fillId="0" borderId="1" xfId="0" applyFont="1" applyBorder="1"/>
    <xf numFmtId="0" fontId="2" fillId="0" borderId="1" xfId="0" applyFont="1" applyBorder="1" applyAlignment="1">
      <alignment horizontal="left" wrapText="1"/>
    </xf>
    <xf numFmtId="0" fontId="1" fillId="2" borderId="0" xfId="0" applyFont="1" applyFill="1" applyAlignment="1">
      <alignment wrapText="1"/>
    </xf>
    <xf numFmtId="0" fontId="1" fillId="2" borderId="0" xfId="0" applyFont="1" applyFill="1" applyAlignment="1">
      <alignment horizontal="center"/>
    </xf>
    <xf numFmtId="164" fontId="1" fillId="2" borderId="0" xfId="0" applyNumberFormat="1" applyFont="1" applyFill="1"/>
    <xf numFmtId="0" fontId="3" fillId="2" borderId="0" xfId="0" applyFont="1" applyFill="1" applyAlignment="1">
      <alignment horizontal="centerContinuous" vertical="center" wrapText="1"/>
    </xf>
    <xf numFmtId="0" fontId="1" fillId="2" borderId="0" xfId="0" applyFont="1" applyFill="1" applyAlignment="1">
      <alignment horizontal="right"/>
    </xf>
    <xf numFmtId="0" fontId="1" fillId="2" borderId="1" xfId="0" applyFont="1" applyFill="1" applyBorder="1" applyAlignment="1">
      <alignment horizontal="centerContinuous" vertical="center" wrapText="1"/>
    </xf>
    <xf numFmtId="164" fontId="1" fillId="2" borderId="1" xfId="0" applyNumberFormat="1" applyFont="1" applyFill="1" applyBorder="1" applyAlignment="1">
      <alignment horizontal="centerContinuous" vertical="center" wrapText="1"/>
    </xf>
    <xf numFmtId="164" fontId="1" fillId="2" borderId="1" xfId="0" applyNumberFormat="1" applyFont="1" applyFill="1" applyBorder="1" applyAlignment="1">
      <alignment horizontal="center" vertical="center" wrapText="1"/>
    </xf>
    <xf numFmtId="0" fontId="1" fillId="2" borderId="1" xfId="0" applyFont="1" applyFill="1" applyBorder="1" applyAlignment="1">
      <alignment horizontal="center" vertical="center" wrapText="1"/>
    </xf>
    <xf numFmtId="49" fontId="4" fillId="2" borderId="1" xfId="0" applyNumberFormat="1" applyFont="1" applyFill="1" applyBorder="1" applyAlignment="1">
      <alignment horizontal="center" vertical="center" wrapText="1"/>
    </xf>
    <xf numFmtId="49" fontId="4" fillId="2" borderId="1" xfId="0" applyNumberFormat="1" applyFont="1" applyFill="1" applyBorder="1" applyAlignment="1">
      <alignment horizontal="center" vertical="center"/>
    </xf>
    <xf numFmtId="0" fontId="7" fillId="2" borderId="1" xfId="0" applyFont="1" applyFill="1" applyBorder="1" applyAlignment="1">
      <alignment wrapText="1"/>
    </xf>
    <xf numFmtId="0" fontId="2" fillId="2" borderId="1" xfId="0" applyFont="1" applyFill="1" applyBorder="1" applyAlignment="1">
      <alignment horizontal="center"/>
    </xf>
    <xf numFmtId="164" fontId="2" fillId="2" borderId="1" xfId="0" applyNumberFormat="1" applyFont="1" applyFill="1" applyBorder="1"/>
    <xf numFmtId="0" fontId="2" fillId="2" borderId="1" xfId="0" applyFont="1" applyFill="1" applyBorder="1"/>
    <xf numFmtId="0" fontId="2" fillId="2" borderId="1" xfId="0" applyFont="1" applyFill="1" applyBorder="1" applyAlignment="1">
      <alignment horizontal="left" wrapText="1"/>
    </xf>
    <xf numFmtId="0" fontId="6" fillId="2" borderId="1" xfId="0" applyFont="1" applyFill="1" applyBorder="1" applyAlignment="1">
      <alignment horizontal="left" wrapText="1"/>
    </xf>
    <xf numFmtId="0" fontId="1" fillId="2" borderId="1" xfId="0" applyFont="1" applyFill="1" applyBorder="1" applyAlignment="1">
      <alignment horizontal="left" wrapText="1"/>
    </xf>
    <xf numFmtId="0" fontId="1" fillId="2" borderId="1" xfId="0" applyFont="1" applyFill="1" applyBorder="1" applyAlignment="1">
      <alignment horizontal="center"/>
    </xf>
    <xf numFmtId="164" fontId="1" fillId="2" borderId="1" xfId="0" applyNumberFormat="1" applyFont="1" applyFill="1" applyBorder="1"/>
    <xf numFmtId="0" fontId="1" fillId="2" borderId="1" xfId="0" applyFont="1" applyFill="1" applyBorder="1"/>
    <xf numFmtId="0" fontId="5" fillId="2" borderId="1" xfId="0" applyFont="1" applyFill="1" applyBorder="1" applyAlignment="1">
      <alignment horizontal="left" wrapText="1"/>
    </xf>
    <xf numFmtId="0" fontId="5" fillId="2" borderId="1" xfId="1" applyFont="1" applyFill="1" applyBorder="1" applyAlignment="1">
      <alignment horizontal="left" wrapText="1"/>
    </xf>
    <xf numFmtId="165" fontId="1" fillId="2" borderId="1" xfId="0" applyNumberFormat="1" applyFont="1" applyFill="1" applyBorder="1" applyAlignment="1">
      <alignment horizontal="center"/>
    </xf>
    <xf numFmtId="165" fontId="1" fillId="2" borderId="1" xfId="0" applyNumberFormat="1" applyFont="1" applyFill="1" applyBorder="1"/>
    <xf numFmtId="165" fontId="1" fillId="2" borderId="1" xfId="0" applyNumberFormat="1" applyFont="1" applyFill="1" applyBorder="1" applyAlignment="1">
      <alignment horizontal="left"/>
    </xf>
    <xf numFmtId="165" fontId="2" fillId="2" borderId="1" xfId="0" applyNumberFormat="1" applyFont="1" applyFill="1" applyBorder="1" applyAlignment="1">
      <alignment horizontal="center"/>
    </xf>
    <xf numFmtId="164" fontId="5" fillId="2" borderId="1" xfId="0" applyNumberFormat="1" applyFont="1" applyFill="1" applyBorder="1"/>
    <xf numFmtId="165" fontId="5" fillId="2" borderId="1" xfId="0" applyNumberFormat="1" applyFont="1" applyFill="1" applyBorder="1" applyAlignment="1">
      <alignment horizontal="center"/>
    </xf>
    <xf numFmtId="0" fontId="1" fillId="2" borderId="0" xfId="0" applyFont="1" applyFill="1"/>
    <xf numFmtId="0" fontId="0" fillId="2" borderId="0" xfId="0" applyFill="1"/>
    <xf numFmtId="0" fontId="1" fillId="0" borderId="0" xfId="0" applyFont="1" applyAlignment="1">
      <alignment horizontal="center"/>
    </xf>
    <xf numFmtId="0" fontId="1" fillId="0" borderId="0" xfId="0" applyFont="1" applyAlignment="1">
      <alignment horizontal="right"/>
    </xf>
    <xf numFmtId="0" fontId="2" fillId="0" borderId="1" xfId="0" applyFont="1" applyBorder="1" applyAlignment="1">
      <alignment horizontal="left" wrapText="1" indent="1"/>
    </xf>
    <xf numFmtId="0" fontId="2" fillId="0" borderId="1" xfId="0" applyFont="1" applyBorder="1" applyAlignment="1">
      <alignment horizontal="center"/>
    </xf>
    <xf numFmtId="164" fontId="0" fillId="0" borderId="0" xfId="0" applyNumberFormat="1" applyBorder="1"/>
    <xf numFmtId="165" fontId="0" fillId="0" borderId="0" xfId="0" applyNumberFormat="1"/>
    <xf numFmtId="0" fontId="5" fillId="0" borderId="1" xfId="0" applyFont="1" applyBorder="1" applyAlignment="1">
      <alignment horizontal="left" wrapText="1"/>
    </xf>
    <xf numFmtId="0" fontId="5" fillId="0" borderId="1" xfId="0" applyFont="1" applyBorder="1" applyAlignment="1">
      <alignment horizontal="center"/>
    </xf>
    <xf numFmtId="0" fontId="0" fillId="0" borderId="0" xfId="0" applyBorder="1"/>
    <xf numFmtId="164" fontId="1" fillId="0" borderId="0" xfId="0" applyNumberFormat="1" applyFont="1" applyBorder="1"/>
    <xf numFmtId="164" fontId="5" fillId="0" borderId="1" xfId="0" applyNumberFormat="1" applyFont="1" applyBorder="1" applyAlignment="1">
      <alignment horizontal="center"/>
    </xf>
    <xf numFmtId="165" fontId="2" fillId="0" borderId="1" xfId="0" applyNumberFormat="1" applyFont="1" applyBorder="1"/>
    <xf numFmtId="165" fontId="1" fillId="0" borderId="1" xfId="0" applyNumberFormat="1" applyFont="1" applyBorder="1" applyAlignment="1">
      <alignment horizontal="center"/>
    </xf>
    <xf numFmtId="165" fontId="5" fillId="0" borderId="1" xfId="0" applyNumberFormat="1" applyFont="1" applyBorder="1" applyAlignment="1">
      <alignment horizontal="center"/>
    </xf>
    <xf numFmtId="0" fontId="2" fillId="0" borderId="1" xfId="0" applyFont="1" applyBorder="1" applyAlignment="1">
      <alignment horizontal="left" wrapText="1" indent="4"/>
    </xf>
    <xf numFmtId="164" fontId="1" fillId="0" borderId="0" xfId="0" applyNumberFormat="1" applyFont="1" applyAlignment="1">
      <alignment horizontal="right"/>
    </xf>
    <xf numFmtId="0" fontId="3" fillId="0" borderId="0" xfId="0" applyFont="1" applyAlignment="1">
      <alignment horizontal="right" vertical="center" wrapText="1"/>
    </xf>
    <xf numFmtId="4" fontId="1" fillId="0" borderId="0" xfId="0" applyNumberFormat="1" applyFont="1"/>
    <xf numFmtId="0" fontId="3" fillId="2" borderId="0" xfId="0" applyFont="1" applyFill="1" applyAlignment="1">
      <alignment horizontal="right" vertical="center" wrapText="1"/>
    </xf>
    <xf numFmtId="4" fontId="1" fillId="2" borderId="0" xfId="0" applyNumberFormat="1" applyFont="1" applyFill="1"/>
    <xf numFmtId="4" fontId="1" fillId="2" borderId="1" xfId="0" applyNumberFormat="1" applyFont="1" applyFill="1" applyBorder="1" applyAlignment="1">
      <alignment horizontal="centerContinuous" vertical="center" wrapText="1"/>
    </xf>
    <xf numFmtId="4" fontId="1" fillId="2" borderId="1" xfId="0" applyNumberFormat="1" applyFont="1" applyFill="1" applyBorder="1" applyAlignment="1">
      <alignment horizontal="center" vertical="center" wrapText="1"/>
    </xf>
    <xf numFmtId="0" fontId="5" fillId="2" borderId="1" xfId="2" applyFont="1" applyFill="1" applyBorder="1" applyAlignment="1">
      <alignment horizontal="left" wrapText="1"/>
    </xf>
    <xf numFmtId="164" fontId="1" fillId="2" borderId="1" xfId="0" applyNumberFormat="1" applyFont="1" applyFill="1" applyBorder="1" applyAlignment="1">
      <alignment horizontal="center"/>
    </xf>
    <xf numFmtId="0" fontId="9" fillId="2" borderId="1" xfId="0" applyFont="1" applyFill="1" applyBorder="1" applyAlignment="1">
      <alignment horizontal="left" wrapText="1"/>
    </xf>
    <xf numFmtId="164" fontId="2" fillId="2" borderId="1" xfId="0" applyNumberFormat="1" applyFont="1" applyFill="1" applyBorder="1" applyAlignment="1">
      <alignment horizontal="center"/>
    </xf>
    <xf numFmtId="0" fontId="5" fillId="0" borderId="1" xfId="0" applyFont="1" applyFill="1" applyBorder="1" applyAlignment="1">
      <alignment horizontal="left" wrapText="1"/>
    </xf>
    <xf numFmtId="0" fontId="1" fillId="0" borderId="1" xfId="0" applyFont="1" applyFill="1" applyBorder="1" applyAlignment="1">
      <alignment horizontal="center"/>
    </xf>
    <xf numFmtId="164" fontId="1" fillId="0" borderId="1" xfId="0" applyNumberFormat="1" applyFont="1" applyFill="1" applyBorder="1"/>
    <xf numFmtId="164" fontId="1" fillId="0" borderId="1" xfId="0" applyNumberFormat="1" applyFont="1" applyFill="1" applyBorder="1" applyAlignment="1">
      <alignment horizontal="center"/>
    </xf>
    <xf numFmtId="164" fontId="5" fillId="2" borderId="1" xfId="0" applyNumberFormat="1" applyFont="1" applyFill="1" applyBorder="1" applyAlignment="1">
      <alignment horizontal="center"/>
    </xf>
    <xf numFmtId="0" fontId="5" fillId="2" borderId="0" xfId="2" applyFont="1" applyFill="1" applyBorder="1" applyAlignment="1">
      <alignment horizontal="left" wrapText="1"/>
    </xf>
    <xf numFmtId="0" fontId="2" fillId="2" borderId="0" xfId="0" applyFont="1" applyFill="1" applyBorder="1" applyAlignment="1">
      <alignment horizontal="center"/>
    </xf>
    <xf numFmtId="164" fontId="2" fillId="2" borderId="0" xfId="0" applyNumberFormat="1" applyFont="1" applyFill="1" applyBorder="1"/>
    <xf numFmtId="164" fontId="5" fillId="2" borderId="0" xfId="0" applyNumberFormat="1" applyFont="1" applyFill="1" applyBorder="1"/>
    <xf numFmtId="164" fontId="5" fillId="2" borderId="0" xfId="0" applyNumberFormat="1" applyFont="1" applyFill="1" applyBorder="1" applyAlignment="1">
      <alignment horizontal="center"/>
    </xf>
    <xf numFmtId="4" fontId="1" fillId="0" borderId="0" xfId="0" applyNumberFormat="1" applyFont="1" applyAlignment="1"/>
    <xf numFmtId="4" fontId="1" fillId="0" borderId="1" xfId="0" applyNumberFormat="1" applyFont="1" applyBorder="1" applyAlignment="1">
      <alignment horizontal="centerContinuous" vertical="center" wrapText="1"/>
    </xf>
    <xf numFmtId="4" fontId="1" fillId="0" borderId="1" xfId="0" applyNumberFormat="1" applyFont="1" applyBorder="1" applyAlignment="1">
      <alignment horizontal="center" vertical="center" wrapText="1"/>
    </xf>
    <xf numFmtId="165" fontId="5" fillId="0" borderId="1" xfId="0" applyNumberFormat="1" applyFont="1" applyBorder="1" applyAlignment="1">
      <alignment horizontal="left"/>
    </xf>
    <xf numFmtId="0" fontId="2" fillId="0" borderId="1" xfId="0" applyFont="1" applyBorder="1" applyAlignment="1">
      <alignment horizontal="left" wrapText="1" indent="2"/>
    </xf>
    <xf numFmtId="0" fontId="1" fillId="0" borderId="1" xfId="0" applyFont="1" applyBorder="1" applyAlignment="1">
      <alignment horizontal="center"/>
    </xf>
    <xf numFmtId="0" fontId="5" fillId="0" borderId="1" xfId="0" applyFont="1" applyBorder="1" applyAlignment="1">
      <alignment horizontal="left" wrapText="1" indent="3"/>
    </xf>
    <xf numFmtId="0" fontId="2" fillId="0" borderId="0" xfId="0" applyFont="1" applyAlignment="1">
      <alignment horizontal="center"/>
    </xf>
    <xf numFmtId="0" fontId="2" fillId="0" borderId="0" xfId="0" applyFont="1" applyAlignment="1">
      <alignment horizontal="left" wrapText="1" indent="2"/>
    </xf>
    <xf numFmtId="164" fontId="2" fillId="0" borderId="0" xfId="0" applyNumberFormat="1" applyFont="1"/>
    <xf numFmtId="0" fontId="2" fillId="0" borderId="0" xfId="0" applyFont="1"/>
    <xf numFmtId="0" fontId="6" fillId="0" borderId="1" xfId="0" applyFont="1" applyBorder="1" applyAlignment="1">
      <alignment horizontal="left" wrapText="1" indent="3"/>
    </xf>
    <xf numFmtId="0" fontId="5" fillId="0" borderId="1" xfId="0" applyFont="1" applyBorder="1" applyAlignment="1">
      <alignment horizontal="left" wrapText="1" indent="4"/>
    </xf>
    <xf numFmtId="0" fontId="1" fillId="0" borderId="0" xfId="0" applyNumberFormat="1" applyFont="1" applyAlignment="1">
      <alignment horizontal="left" vertical="center"/>
    </xf>
    <xf numFmtId="0" fontId="1" fillId="0" borderId="0" xfId="0" applyNumberFormat="1" applyFont="1" applyAlignment="1">
      <alignment vertical="center" wrapText="1"/>
    </xf>
    <xf numFmtId="164" fontId="1" fillId="0" borderId="0" xfId="0" applyNumberFormat="1" applyFont="1" applyAlignment="1">
      <alignment horizontal="right" vertical="center" wrapText="1"/>
    </xf>
    <xf numFmtId="164" fontId="1" fillId="0" borderId="0" xfId="0" applyNumberFormat="1" applyFont="1" applyAlignment="1">
      <alignment vertical="center" wrapText="1"/>
    </xf>
    <xf numFmtId="164" fontId="1" fillId="0" borderId="0" xfId="0" applyNumberFormat="1" applyFont="1" applyAlignment="1">
      <alignment horizontal="center" vertical="center"/>
    </xf>
    <xf numFmtId="0" fontId="11" fillId="0" borderId="0" xfId="0" applyFont="1"/>
    <xf numFmtId="0" fontId="1" fillId="0" borderId="0" xfId="0" applyNumberFormat="1" applyFont="1" applyAlignment="1">
      <alignment horizontal="center" vertical="center"/>
    </xf>
    <xf numFmtId="0" fontId="12" fillId="0" borderId="0" xfId="0" applyNumberFormat="1" applyFont="1" applyAlignment="1">
      <alignment vertical="center" wrapText="1"/>
    </xf>
    <xf numFmtId="0" fontId="1" fillId="0" borderId="0" xfId="0" applyNumberFormat="1" applyFont="1"/>
    <xf numFmtId="0" fontId="1" fillId="0" borderId="0" xfId="0" applyNumberFormat="1" applyFont="1" applyBorder="1" applyAlignment="1">
      <alignment horizontal="center" vertical="center" wrapText="1"/>
    </xf>
    <xf numFmtId="164" fontId="1" fillId="0" borderId="0" xfId="0" applyNumberFormat="1" applyFont="1" applyBorder="1" applyAlignment="1">
      <alignment horizontal="right" vertical="center" wrapText="1"/>
    </xf>
    <xf numFmtId="164" fontId="1" fillId="0" borderId="0" xfId="0" applyNumberFormat="1" applyFont="1" applyBorder="1" applyAlignment="1">
      <alignment horizontal="center" vertical="center" wrapText="1"/>
    </xf>
    <xf numFmtId="164" fontId="1" fillId="0" borderId="0" xfId="0" applyNumberFormat="1" applyFont="1" applyBorder="1" applyAlignment="1">
      <alignment horizontal="center" vertical="center"/>
    </xf>
    <xf numFmtId="164" fontId="1" fillId="0" borderId="1" xfId="3" applyNumberFormat="1" applyFont="1" applyFill="1" applyBorder="1" applyAlignment="1">
      <alignment horizontal="center" vertical="center" wrapText="1"/>
    </xf>
    <xf numFmtId="0" fontId="1" fillId="0" borderId="1" xfId="3" applyNumberFormat="1" applyFont="1" applyFill="1" applyBorder="1" applyAlignment="1">
      <alignment horizontal="center" vertical="center" wrapText="1"/>
    </xf>
    <xf numFmtId="49" fontId="4" fillId="0" borderId="1" xfId="3" applyNumberFormat="1" applyFont="1" applyFill="1" applyBorder="1" applyAlignment="1">
      <alignment horizontal="center" vertical="center" wrapText="1"/>
    </xf>
    <xf numFmtId="49" fontId="4" fillId="0" borderId="1" xfId="3" applyNumberFormat="1" applyFont="1" applyFill="1" applyBorder="1" applyAlignment="1">
      <alignment horizontal="center" vertical="center"/>
    </xf>
    <xf numFmtId="49" fontId="11" fillId="0" borderId="0" xfId="0" applyNumberFormat="1" applyFont="1"/>
    <xf numFmtId="0" fontId="1" fillId="0" borderId="1" xfId="0" applyNumberFormat="1" applyFont="1" applyBorder="1" applyAlignment="1">
      <alignment horizontal="center" vertical="center"/>
    </xf>
    <xf numFmtId="0" fontId="2" fillId="0" borderId="1" xfId="4" applyNumberFormat="1" applyFont="1" applyFill="1" applyBorder="1" applyAlignment="1">
      <alignment vertical="center" wrapText="1"/>
    </xf>
    <xf numFmtId="164" fontId="2" fillId="0" borderId="1" xfId="4" applyNumberFormat="1" applyFont="1" applyFill="1" applyBorder="1" applyAlignment="1">
      <alignment horizontal="right" vertical="center"/>
    </xf>
    <xf numFmtId="164" fontId="2" fillId="0" borderId="1" xfId="0" applyNumberFormat="1" applyFont="1" applyBorder="1" applyAlignment="1">
      <alignment horizontal="right" vertical="center"/>
    </xf>
    <xf numFmtId="4" fontId="2" fillId="0" borderId="1" xfId="0" applyNumberFormat="1" applyFont="1" applyBorder="1"/>
    <xf numFmtId="0" fontId="14" fillId="0" borderId="0" xfId="0" applyFont="1"/>
    <xf numFmtId="0" fontId="1" fillId="0" borderId="1" xfId="4" applyNumberFormat="1" applyFont="1" applyFill="1" applyBorder="1" applyAlignment="1">
      <alignment vertical="center" wrapText="1"/>
    </xf>
    <xf numFmtId="164" fontId="1" fillId="0" borderId="1" xfId="4" applyNumberFormat="1" applyFont="1" applyFill="1" applyBorder="1" applyAlignment="1">
      <alignment horizontal="right" vertical="center"/>
    </xf>
    <xf numFmtId="164" fontId="1" fillId="0" borderId="1" xfId="0" applyNumberFormat="1" applyFont="1" applyBorder="1" applyAlignment="1">
      <alignment horizontal="right" vertical="center"/>
    </xf>
    <xf numFmtId="4" fontId="1" fillId="0" borderId="1" xfId="0" applyNumberFormat="1" applyFont="1" applyBorder="1"/>
    <xf numFmtId="0" fontId="2" fillId="0" borderId="1" xfId="4" applyNumberFormat="1" applyFont="1" applyFill="1" applyBorder="1" applyAlignment="1">
      <alignment horizontal="left" vertical="center" wrapText="1"/>
    </xf>
    <xf numFmtId="4" fontId="2" fillId="0" borderId="1" xfId="0" applyNumberFormat="1" applyFont="1" applyBorder="1" applyAlignment="1">
      <alignment horizontal="right" vertical="center"/>
    </xf>
    <xf numFmtId="0" fontId="14" fillId="0" borderId="0" xfId="0" applyFont="1" applyAlignment="1">
      <alignment horizontal="right" vertical="center"/>
    </xf>
    <xf numFmtId="164" fontId="11" fillId="0" borderId="0" xfId="0" applyNumberFormat="1" applyFont="1"/>
    <xf numFmtId="0" fontId="11" fillId="0" borderId="0" xfId="0" applyFont="1" applyBorder="1" applyAlignment="1">
      <alignment wrapText="1"/>
    </xf>
    <xf numFmtId="164" fontId="11" fillId="0" borderId="0" xfId="0" applyNumberFormat="1" applyFont="1" applyBorder="1" applyAlignment="1">
      <alignment wrapText="1"/>
    </xf>
    <xf numFmtId="0" fontId="15" fillId="0" borderId="0" xfId="0" applyFont="1" applyBorder="1" applyAlignment="1">
      <alignment wrapText="1"/>
    </xf>
    <xf numFmtId="164" fontId="15" fillId="0" borderId="0" xfId="0" applyNumberFormat="1" applyFont="1" applyAlignment="1">
      <alignment wrapText="1"/>
    </xf>
    <xf numFmtId="164" fontId="15" fillId="0" borderId="0" xfId="0" applyNumberFormat="1" applyFont="1" applyAlignment="1">
      <alignment horizontal="left" vertical="center" wrapText="1"/>
    </xf>
    <xf numFmtId="164" fontId="11" fillId="0" borderId="0" xfId="0" applyNumberFormat="1" applyFont="1" applyAlignment="1">
      <alignment horizontal="left" vertical="center" wrapText="1"/>
    </xf>
    <xf numFmtId="0" fontId="11" fillId="0" borderId="0" xfId="0" applyFont="1" applyAlignment="1">
      <alignment horizontal="left" vertical="center" wrapText="1"/>
    </xf>
    <xf numFmtId="0" fontId="11" fillId="0" borderId="0" xfId="0" applyFont="1" applyBorder="1" applyAlignment="1">
      <alignment horizontal="left" wrapText="1"/>
    </xf>
    <xf numFmtId="0" fontId="15" fillId="0" borderId="0" xfId="0" applyFont="1" applyBorder="1" applyAlignment="1">
      <alignment vertical="center" wrapText="1"/>
    </xf>
    <xf numFmtId="0" fontId="11" fillId="0" borderId="0" xfId="0" applyFont="1" applyAlignment="1"/>
    <xf numFmtId="164" fontId="11" fillId="0" borderId="0" xfId="0" applyNumberFormat="1" applyFont="1" applyAlignment="1"/>
    <xf numFmtId="164" fontId="10" fillId="0" borderId="0" xfId="0" applyNumberFormat="1" applyFont="1" applyAlignment="1">
      <alignment horizontal="right" vertical="center" wrapText="1"/>
    </xf>
    <xf numFmtId="164" fontId="10" fillId="0" borderId="0" xfId="0" applyNumberFormat="1" applyFont="1" applyAlignment="1">
      <alignment vertical="center" wrapText="1"/>
    </xf>
    <xf numFmtId="164" fontId="3" fillId="0" borderId="0" xfId="0" applyNumberFormat="1" applyFont="1" applyAlignment="1">
      <alignment vertical="center" wrapText="1"/>
    </xf>
    <xf numFmtId="164" fontId="1" fillId="3" borderId="1" xfId="3" applyNumberFormat="1" applyFont="1" applyFill="1" applyBorder="1" applyAlignment="1">
      <alignment horizontal="center" vertical="center" wrapText="1"/>
    </xf>
    <xf numFmtId="49" fontId="10" fillId="0" borderId="1" xfId="5" applyNumberFormat="1" applyFont="1" applyFill="1" applyBorder="1" applyAlignment="1">
      <alignment horizontal="center" vertical="center" wrapText="1"/>
    </xf>
    <xf numFmtId="49" fontId="10" fillId="3" borderId="1" xfId="5" applyNumberFormat="1" applyFont="1" applyFill="1" applyBorder="1" applyAlignment="1">
      <alignment horizontal="center" vertical="center" wrapText="1"/>
    </xf>
    <xf numFmtId="49" fontId="16" fillId="3" borderId="1" xfId="0" applyNumberFormat="1" applyFont="1" applyFill="1" applyBorder="1" applyAlignment="1">
      <alignment horizontal="center" vertical="center"/>
    </xf>
    <xf numFmtId="49" fontId="11" fillId="0" borderId="0" xfId="0" applyNumberFormat="1" applyFont="1" applyAlignment="1">
      <alignment wrapText="1"/>
    </xf>
    <xf numFmtId="0" fontId="11" fillId="0" borderId="0" xfId="0" applyFont="1" applyAlignment="1">
      <alignment wrapText="1"/>
    </xf>
    <xf numFmtId="0" fontId="1" fillId="0" borderId="1" xfId="0" applyNumberFormat="1" applyFont="1" applyBorder="1" applyAlignment="1">
      <alignment horizontal="left" vertical="center" wrapText="1"/>
    </xf>
    <xf numFmtId="164" fontId="1" fillId="0" borderId="1" xfId="0" applyNumberFormat="1" applyFont="1" applyBorder="1" applyAlignment="1">
      <alignment horizontal="right" vertical="center" wrapText="1"/>
    </xf>
    <xf numFmtId="164" fontId="15" fillId="0" borderId="0" xfId="0" applyNumberFormat="1" applyFont="1" applyBorder="1" applyAlignment="1">
      <alignment horizontal="left" wrapText="1"/>
    </xf>
    <xf numFmtId="164" fontId="17" fillId="0" borderId="0" xfId="0" applyNumberFormat="1" applyFont="1" applyAlignment="1">
      <alignment horizontal="left" vertical="center" wrapText="1"/>
    </xf>
    <xf numFmtId="164" fontId="17" fillId="0" borderId="0" xfId="0" applyNumberFormat="1" applyFont="1"/>
    <xf numFmtId="164" fontId="17" fillId="0" borderId="0" xfId="0" applyNumberFormat="1" applyFont="1" applyBorder="1" applyAlignment="1">
      <alignment horizontal="left" wrapText="1"/>
    </xf>
    <xf numFmtId="164" fontId="17" fillId="0" borderId="0" xfId="0" applyNumberFormat="1" applyFont="1" applyAlignment="1">
      <alignment vertical="center" wrapText="1"/>
    </xf>
    <xf numFmtId="164" fontId="15" fillId="0" borderId="0" xfId="0" applyNumberFormat="1" applyFont="1" applyAlignment="1">
      <alignment vertical="center" wrapText="1"/>
    </xf>
    <xf numFmtId="164" fontId="17" fillId="0" borderId="0" xfId="0" applyNumberFormat="1" applyFont="1" applyAlignment="1">
      <alignment vertical="center"/>
    </xf>
    <xf numFmtId="164" fontId="15" fillId="0" borderId="0" xfId="0" applyNumberFormat="1" applyFont="1" applyAlignment="1">
      <alignment vertical="center"/>
    </xf>
    <xf numFmtId="164" fontId="15" fillId="0" borderId="0" xfId="0" applyNumberFormat="1" applyFont="1" applyAlignment="1">
      <alignment horizontal="left"/>
    </xf>
    <xf numFmtId="164" fontId="17" fillId="0" borderId="0" xfId="0" applyNumberFormat="1" applyFont="1" applyAlignment="1">
      <alignment horizontal="left"/>
    </xf>
    <xf numFmtId="0" fontId="15" fillId="0" borderId="0" xfId="0" applyFont="1" applyBorder="1" applyAlignment="1">
      <alignment horizontal="left" vertical="center" wrapText="1"/>
    </xf>
    <xf numFmtId="0" fontId="15" fillId="0" borderId="0" xfId="0" applyFont="1"/>
    <xf numFmtId="164" fontId="15" fillId="0" borderId="0" xfId="0" applyNumberFormat="1" applyFont="1"/>
    <xf numFmtId="164" fontId="2" fillId="0" borderId="1" xfId="0" applyNumberFormat="1" applyFont="1" applyFill="1" applyBorder="1" applyAlignment="1">
      <alignment horizontal="right" vertical="center"/>
    </xf>
    <xf numFmtId="164" fontId="14" fillId="0" borderId="0" xfId="0" applyNumberFormat="1" applyFont="1"/>
    <xf numFmtId="0" fontId="1" fillId="0" borderId="0" xfId="0" applyNumberFormat="1" applyFont="1" applyAlignment="1">
      <alignment horizontal="left" vertical="center" wrapText="1"/>
    </xf>
    <xf numFmtId="164" fontId="1" fillId="0" borderId="0" xfId="0" applyNumberFormat="1" applyFont="1" applyAlignment="1">
      <alignment horizontal="right" vertical="center"/>
    </xf>
    <xf numFmtId="164" fontId="18" fillId="0" borderId="0" xfId="0" applyNumberFormat="1" applyFont="1" applyBorder="1" applyAlignment="1">
      <alignment wrapText="1"/>
    </xf>
    <xf numFmtId="0" fontId="19" fillId="0" borderId="0" xfId="0" applyFont="1" applyAlignment="1">
      <alignment vertical="center"/>
    </xf>
    <xf numFmtId="164" fontId="18" fillId="0" borderId="0" xfId="0" applyNumberFormat="1" applyFont="1" applyAlignment="1"/>
    <xf numFmtId="164" fontId="18" fillId="0" borderId="0" xfId="0" applyNumberFormat="1" applyFont="1" applyAlignment="1">
      <alignment vertical="center"/>
    </xf>
    <xf numFmtId="164" fontId="18" fillId="0" borderId="0" xfId="0" applyNumberFormat="1" applyFont="1"/>
    <xf numFmtId="0" fontId="18" fillId="0" borderId="0" xfId="0" applyFont="1" applyBorder="1" applyAlignment="1">
      <alignment horizontal="left" wrapText="1"/>
    </xf>
    <xf numFmtId="164" fontId="18" fillId="0" borderId="0" xfId="0" applyNumberFormat="1" applyFont="1" applyAlignment="1">
      <alignment horizontal="left" vertical="center"/>
    </xf>
    <xf numFmtId="164" fontId="15" fillId="0" borderId="0" xfId="0" applyNumberFormat="1" applyFont="1" applyAlignment="1"/>
    <xf numFmtId="0" fontId="20" fillId="0" borderId="0" xfId="6" applyFont="1" applyFill="1" applyAlignment="1">
      <alignment wrapText="1"/>
    </xf>
    <xf numFmtId="0" fontId="20" fillId="0" borderId="0" xfId="6" applyFont="1" applyFill="1" applyAlignment="1">
      <alignment horizontal="left" wrapText="1"/>
    </xf>
    <xf numFmtId="0" fontId="20" fillId="0" borderId="0" xfId="6" applyFont="1" applyFill="1" applyAlignment="1">
      <alignment horizontal="right" wrapText="1"/>
    </xf>
    <xf numFmtId="0" fontId="20" fillId="0" borderId="0" xfId="3" applyFont="1" applyFill="1" applyAlignment="1">
      <alignment wrapText="1"/>
    </xf>
    <xf numFmtId="0" fontId="10" fillId="0" borderId="0" xfId="3" applyFont="1" applyFill="1" applyAlignment="1">
      <alignment horizontal="right" wrapText="1"/>
    </xf>
    <xf numFmtId="0" fontId="5" fillId="0" borderId="0" xfId="3" applyFont="1" applyFill="1" applyAlignment="1">
      <alignment horizontal="right" wrapText="1"/>
    </xf>
    <xf numFmtId="0" fontId="3" fillId="0" borderId="0" xfId="6" applyFont="1" applyFill="1" applyAlignment="1">
      <alignment horizontal="center" wrapText="1"/>
    </xf>
    <xf numFmtId="0" fontId="1" fillId="0" borderId="0" xfId="3" applyFont="1" applyFill="1" applyAlignment="1">
      <alignment horizontal="right" wrapText="1"/>
    </xf>
    <xf numFmtId="0" fontId="2" fillId="0" borderId="0" xfId="6" applyFont="1" applyFill="1" applyAlignment="1">
      <alignment wrapText="1"/>
    </xf>
    <xf numFmtId="0" fontId="21" fillId="0" borderId="1" xfId="6" applyFont="1" applyFill="1" applyBorder="1" applyAlignment="1">
      <alignment horizontal="center" wrapText="1"/>
    </xf>
    <xf numFmtId="0" fontId="21" fillId="0" borderId="1" xfId="6" applyFont="1" applyFill="1" applyBorder="1" applyAlignment="1">
      <alignment horizontal="left" wrapText="1"/>
    </xf>
    <xf numFmtId="0" fontId="21" fillId="0" borderId="10" xfId="6" applyFont="1" applyFill="1" applyBorder="1" applyAlignment="1">
      <alignment horizontal="center" wrapText="1"/>
    </xf>
    <xf numFmtId="0" fontId="21" fillId="0" borderId="13" xfId="6" applyFont="1" applyFill="1" applyBorder="1" applyAlignment="1">
      <alignment horizontal="center" wrapText="1"/>
    </xf>
    <xf numFmtId="0" fontId="21" fillId="0" borderId="0" xfId="6" applyFont="1" applyFill="1" applyAlignment="1">
      <alignment wrapText="1"/>
    </xf>
    <xf numFmtId="0" fontId="22" fillId="0" borderId="1" xfId="0" applyNumberFormat="1" applyFont="1" applyFill="1" applyBorder="1" applyAlignment="1" applyProtection="1">
      <alignment horizontal="left" vertical="top" wrapText="1"/>
    </xf>
    <xf numFmtId="0" fontId="23" fillId="0" borderId="1" xfId="0" applyFont="1" applyBorder="1" applyAlignment="1">
      <alignment horizontal="left" wrapText="1"/>
    </xf>
    <xf numFmtId="164" fontId="23" fillId="0" borderId="1" xfId="0" applyNumberFormat="1" applyFont="1" applyBorder="1" applyAlignment="1">
      <alignment wrapText="1"/>
    </xf>
    <xf numFmtId="164" fontId="20" fillId="0" borderId="0" xfId="6" applyNumberFormat="1" applyFont="1" applyFill="1" applyAlignment="1">
      <alignment wrapText="1"/>
    </xf>
    <xf numFmtId="0" fontId="1" fillId="0" borderId="0" xfId="6" applyFont="1" applyFill="1" applyAlignment="1">
      <alignment wrapText="1"/>
    </xf>
    <xf numFmtId="164" fontId="1" fillId="0" borderId="0" xfId="6" applyNumberFormat="1" applyFont="1" applyFill="1" applyAlignment="1">
      <alignment wrapText="1"/>
    </xf>
    <xf numFmtId="0" fontId="24" fillId="0" borderId="1" xfId="0" applyNumberFormat="1" applyFont="1" applyFill="1" applyBorder="1" applyAlignment="1" applyProtection="1">
      <alignment horizontal="left" vertical="top" wrapText="1"/>
    </xf>
    <xf numFmtId="0" fontId="25" fillId="0" borderId="1" xfId="0" applyFont="1" applyBorder="1" applyAlignment="1">
      <alignment horizontal="left" wrapText="1"/>
    </xf>
    <xf numFmtId="164" fontId="25" fillId="0" borderId="1" xfId="0" applyNumberFormat="1" applyFont="1" applyBorder="1" applyAlignment="1">
      <alignment wrapText="1"/>
    </xf>
    <xf numFmtId="165" fontId="20" fillId="0" borderId="0" xfId="6" applyNumberFormat="1" applyFont="1" applyFill="1" applyAlignment="1">
      <alignment wrapText="1"/>
    </xf>
    <xf numFmtId="164" fontId="2" fillId="0" borderId="0" xfId="6" applyNumberFormat="1" applyFont="1" applyFill="1" applyAlignment="1">
      <alignment wrapText="1"/>
    </xf>
    <xf numFmtId="164" fontId="26" fillId="0" borderId="0" xfId="6" applyNumberFormat="1" applyFont="1" applyFill="1" applyAlignment="1">
      <alignment wrapText="1"/>
    </xf>
    <xf numFmtId="0" fontId="1" fillId="0" borderId="0" xfId="0" applyFont="1" applyAlignment="1">
      <alignment horizontal="left" wrapText="1"/>
    </xf>
    <xf numFmtId="0" fontId="5" fillId="0" borderId="1" xfId="0" applyFont="1" applyBorder="1" applyAlignment="1">
      <alignment horizontal="left" wrapText="1" indent="6"/>
    </xf>
    <xf numFmtId="0" fontId="1" fillId="0" borderId="1" xfId="0" applyFont="1" applyBorder="1" applyAlignment="1">
      <alignment horizontal="left" wrapText="1"/>
    </xf>
    <xf numFmtId="0" fontId="5" fillId="0" borderId="1" xfId="0" applyFont="1" applyBorder="1" applyAlignment="1">
      <alignment horizontal="left" wrapText="1" indent="7"/>
    </xf>
    <xf numFmtId="0" fontId="1" fillId="0" borderId="1" xfId="0" applyFont="1" applyBorder="1" applyAlignment="1">
      <alignment horizontal="center" wrapText="1"/>
    </xf>
    <xf numFmtId="0" fontId="1" fillId="0" borderId="1" xfId="0" applyFont="1" applyFill="1" applyBorder="1"/>
    <xf numFmtId="0" fontId="1" fillId="0" borderId="1" xfId="0" applyFont="1" applyFill="1" applyBorder="1" applyAlignment="1">
      <alignment horizontal="left" wrapText="1"/>
    </xf>
    <xf numFmtId="0" fontId="1" fillId="0" borderId="1" xfId="0" applyFont="1" applyBorder="1" applyAlignment="1">
      <alignment horizontal="left" wrapText="1" indent="1"/>
    </xf>
    <xf numFmtId="0" fontId="1" fillId="0" borderId="1" xfId="0" applyFont="1" applyBorder="1" applyAlignment="1">
      <alignment horizontal="left" wrapText="1" indent="2"/>
    </xf>
    <xf numFmtId="0" fontId="1" fillId="0" borderId="1" xfId="0" applyFont="1" applyBorder="1" applyAlignment="1">
      <alignment horizontal="left" wrapText="1" indent="3"/>
    </xf>
    <xf numFmtId="0" fontId="1" fillId="0" borderId="1" xfId="0" applyFont="1" applyBorder="1" applyAlignment="1">
      <alignment horizontal="left" wrapText="1" indent="4"/>
    </xf>
    <xf numFmtId="0" fontId="1" fillId="0" borderId="1" xfId="0" applyFont="1" applyBorder="1" applyAlignment="1">
      <alignment horizontal="left" wrapText="1" indent="5"/>
    </xf>
    <xf numFmtId="0" fontId="1" fillId="0" borderId="0" xfId="0" applyFont="1" applyAlignment="1"/>
    <xf numFmtId="0" fontId="1" fillId="0" borderId="1" xfId="0" applyFont="1" applyBorder="1" applyAlignment="1">
      <alignment horizontal="right"/>
    </xf>
    <xf numFmtId="0" fontId="29" fillId="0" borderId="0" xfId="7" applyFont="1" applyFill="1" applyBorder="1" applyAlignment="1">
      <alignment vertical="center"/>
    </xf>
    <xf numFmtId="49" fontId="30" fillId="0" borderId="22" xfId="9" applyNumberFormat="1" applyFont="1" applyFill="1" applyBorder="1" applyAlignment="1" applyProtection="1">
      <alignment horizontal="center" vertical="center"/>
    </xf>
    <xf numFmtId="0" fontId="30" fillId="0" borderId="22" xfId="9" applyFont="1" applyFill="1" applyBorder="1" applyAlignment="1" applyProtection="1">
      <alignment horizontal="center" vertical="center" wrapText="1"/>
    </xf>
    <xf numFmtId="0" fontId="30" fillId="0" borderId="23" xfId="7" applyFont="1" applyFill="1" applyBorder="1" applyAlignment="1" applyProtection="1">
      <alignment horizontal="center" vertical="center"/>
    </xf>
    <xf numFmtId="0" fontId="30" fillId="0" borderId="22" xfId="7" applyFont="1" applyFill="1" applyBorder="1" applyAlignment="1" applyProtection="1">
      <alignment horizontal="center" vertical="center"/>
    </xf>
    <xf numFmtId="0" fontId="30" fillId="0" borderId="0" xfId="7" applyFont="1" applyFill="1" applyBorder="1" applyAlignment="1">
      <alignment horizontal="center" vertical="center"/>
    </xf>
    <xf numFmtId="0" fontId="30" fillId="0" borderId="13" xfId="9" applyFont="1" applyFill="1" applyBorder="1" applyAlignment="1" applyProtection="1">
      <alignment horizontal="right" vertical="center" wrapText="1"/>
    </xf>
    <xf numFmtId="0" fontId="28" fillId="0" borderId="13" xfId="9" applyNumberFormat="1" applyFont="1" applyFill="1" applyBorder="1" applyAlignment="1" applyProtection="1">
      <alignment horizontal="center" vertical="center" wrapText="1"/>
    </xf>
    <xf numFmtId="0" fontId="28" fillId="0" borderId="13" xfId="10" applyFont="1" applyFill="1" applyBorder="1" applyAlignment="1" applyProtection="1">
      <alignment horizontal="center" vertical="center" wrapText="1"/>
    </xf>
    <xf numFmtId="0" fontId="30" fillId="0" borderId="1" xfId="9" applyFont="1" applyFill="1" applyBorder="1" applyAlignment="1" applyProtection="1">
      <alignment horizontal="right" vertical="center" wrapText="1"/>
    </xf>
    <xf numFmtId="49" fontId="28" fillId="0" borderId="1" xfId="9" applyNumberFormat="1" applyFont="1" applyFill="1" applyBorder="1" applyAlignment="1" applyProtection="1">
      <alignment horizontal="center" vertical="center" wrapText="1"/>
    </xf>
    <xf numFmtId="0" fontId="28" fillId="0" borderId="1" xfId="10" applyFont="1" applyFill="1" applyBorder="1" applyAlignment="1" applyProtection="1">
      <alignment horizontal="center" vertical="center" wrapText="1"/>
    </xf>
    <xf numFmtId="0" fontId="28" fillId="0" borderId="1" xfId="9" applyFont="1" applyFill="1" applyBorder="1" applyAlignment="1" applyProtection="1">
      <alignment horizontal="right" vertical="center" wrapText="1"/>
    </xf>
    <xf numFmtId="164" fontId="28" fillId="0" borderId="1" xfId="10" applyNumberFormat="1" applyFont="1" applyFill="1" applyBorder="1" applyAlignment="1" applyProtection="1">
      <alignment horizontal="center" vertical="center" wrapText="1"/>
    </xf>
    <xf numFmtId="164" fontId="33" fillId="0" borderId="1" xfId="10" applyNumberFormat="1" applyFont="1" applyFill="1" applyBorder="1" applyAlignment="1" applyProtection="1">
      <alignment horizontal="center" vertical="center" wrapText="1"/>
    </xf>
    <xf numFmtId="4" fontId="28" fillId="0" borderId="1" xfId="10" applyNumberFormat="1" applyFont="1" applyFill="1" applyBorder="1" applyAlignment="1" applyProtection="1">
      <alignment horizontal="center" vertical="center" wrapText="1"/>
    </xf>
    <xf numFmtId="49" fontId="28" fillId="0" borderId="1" xfId="9" applyNumberFormat="1" applyFont="1" applyFill="1" applyBorder="1" applyAlignment="1" applyProtection="1">
      <alignment horizontal="right" vertical="center" wrapText="1"/>
    </xf>
    <xf numFmtId="0" fontId="28" fillId="0" borderId="0" xfId="7" applyFont="1" applyFill="1" applyBorder="1" applyAlignment="1">
      <alignment vertical="center"/>
    </xf>
    <xf numFmtId="49" fontId="30" fillId="0" borderId="1" xfId="10" applyNumberFormat="1" applyFont="1" applyFill="1" applyBorder="1" applyAlignment="1" applyProtection="1">
      <alignment horizontal="right" vertical="center"/>
    </xf>
    <xf numFmtId="0" fontId="30" fillId="0" borderId="0" xfId="7" applyFont="1" applyFill="1" applyBorder="1" applyAlignment="1">
      <alignment vertical="center"/>
    </xf>
    <xf numFmtId="164" fontId="28" fillId="3" borderId="1" xfId="10" applyNumberFormat="1" applyFont="1" applyFill="1" applyBorder="1" applyAlignment="1" applyProtection="1">
      <alignment horizontal="center" vertical="center" wrapText="1"/>
    </xf>
    <xf numFmtId="164" fontId="29" fillId="0" borderId="1" xfId="10" applyNumberFormat="1" applyFont="1" applyFill="1" applyBorder="1" applyAlignment="1" applyProtection="1">
      <alignment horizontal="center" vertical="center" wrapText="1"/>
    </xf>
    <xf numFmtId="164" fontId="33" fillId="0" borderId="1" xfId="7" applyNumberFormat="1" applyFont="1" applyFill="1" applyBorder="1" applyAlignment="1">
      <alignment horizontal="center" vertical="center"/>
    </xf>
    <xf numFmtId="0" fontId="30" fillId="0" borderId="1" xfId="10" applyFont="1" applyFill="1" applyBorder="1" applyAlignment="1" applyProtection="1">
      <alignment vertical="center" wrapText="1"/>
    </xf>
    <xf numFmtId="49" fontId="28" fillId="0" borderId="1" xfId="9" quotePrefix="1" applyNumberFormat="1" applyFont="1" applyFill="1" applyBorder="1" applyAlignment="1" applyProtection="1">
      <alignment horizontal="center" vertical="center" wrapText="1"/>
    </xf>
    <xf numFmtId="4" fontId="30" fillId="0" borderId="1" xfId="7" applyNumberFormat="1" applyFont="1" applyFill="1" applyBorder="1" applyAlignment="1" applyProtection="1">
      <alignment horizontal="center" vertical="center"/>
    </xf>
    <xf numFmtId="4" fontId="29" fillId="0" borderId="1" xfId="7" applyNumberFormat="1" applyFont="1" applyFill="1" applyBorder="1" applyAlignment="1" applyProtection="1">
      <alignment horizontal="center" vertical="center"/>
    </xf>
    <xf numFmtId="49" fontId="29" fillId="0" borderId="1" xfId="7" applyNumberFormat="1" applyFont="1" applyFill="1" applyBorder="1" applyAlignment="1" applyProtection="1">
      <alignment horizontal="right" vertical="center"/>
    </xf>
    <xf numFmtId="4" fontId="29" fillId="0" borderId="1" xfId="7" applyNumberFormat="1" applyFont="1" applyFill="1" applyBorder="1" applyAlignment="1">
      <alignment horizontal="center" vertical="center"/>
    </xf>
    <xf numFmtId="0" fontId="30" fillId="0" borderId="1" xfId="11" applyFont="1" applyFill="1" applyBorder="1" applyAlignment="1" applyProtection="1">
      <alignment horizontal="right" vertical="center"/>
    </xf>
    <xf numFmtId="0" fontId="29" fillId="0" borderId="1" xfId="11" applyNumberFormat="1" applyFont="1" applyFill="1" applyBorder="1" applyAlignment="1" applyProtection="1">
      <alignment horizontal="right" vertical="center"/>
    </xf>
    <xf numFmtId="164" fontId="28" fillId="0" borderId="1" xfId="7" applyNumberFormat="1" applyFont="1" applyFill="1" applyBorder="1" applyAlignment="1" applyProtection="1">
      <alignment horizontal="center" vertical="center"/>
    </xf>
    <xf numFmtId="0" fontId="29" fillId="0" borderId="11" xfId="11" applyNumberFormat="1" applyFont="1" applyFill="1" applyBorder="1" applyAlignment="1" applyProtection="1">
      <alignment horizontal="right" vertical="center"/>
    </xf>
    <xf numFmtId="49" fontId="28" fillId="0" borderId="11" xfId="9" applyNumberFormat="1" applyFont="1" applyFill="1" applyBorder="1" applyAlignment="1" applyProtection="1">
      <alignment horizontal="center" vertical="center" wrapText="1"/>
    </xf>
    <xf numFmtId="49" fontId="33" fillId="0" borderId="1" xfId="9" applyNumberFormat="1" applyFont="1" applyFill="1" applyBorder="1" applyAlignment="1" applyProtection="1">
      <alignment horizontal="center" vertical="center" wrapText="1"/>
    </xf>
    <xf numFmtId="164" fontId="33" fillId="0" borderId="1" xfId="7" applyNumberFormat="1" applyFont="1" applyFill="1" applyBorder="1" applyAlignment="1" applyProtection="1">
      <alignment horizontal="center" vertical="center"/>
    </xf>
    <xf numFmtId="49" fontId="29" fillId="0" borderId="0" xfId="7" applyNumberFormat="1" applyFont="1" applyFill="1" applyBorder="1" applyAlignment="1">
      <alignment horizontal="right" vertical="center" wrapText="1"/>
    </xf>
    <xf numFmtId="0" fontId="29" fillId="0" borderId="0" xfId="7" applyFont="1" applyFill="1" applyBorder="1" applyAlignment="1">
      <alignment horizontal="left" vertical="center" wrapText="1"/>
    </xf>
    <xf numFmtId="0" fontId="29" fillId="0" borderId="0" xfId="7" applyFont="1" applyFill="1" applyBorder="1" applyAlignment="1">
      <alignment vertical="center" wrapText="1"/>
    </xf>
    <xf numFmtId="0" fontId="29" fillId="0" borderId="0" xfId="7" applyFont="1" applyFill="1" applyBorder="1" applyAlignment="1">
      <alignment horizontal="left" vertical="center"/>
    </xf>
    <xf numFmtId="49" fontId="29" fillId="0" borderId="0" xfId="7" applyNumberFormat="1" applyFont="1" applyFill="1" applyBorder="1" applyAlignment="1">
      <alignment horizontal="right" vertical="center"/>
    </xf>
    <xf numFmtId="0" fontId="28" fillId="0" borderId="0" xfId="7" applyFont="1" applyFill="1" applyBorder="1" applyAlignment="1">
      <alignment horizontal="center" vertical="center" wrapText="1"/>
    </xf>
    <xf numFmtId="0" fontId="29" fillId="0" borderId="1" xfId="7" applyFont="1" applyFill="1" applyBorder="1" applyAlignment="1">
      <alignment horizontal="center" vertical="center"/>
    </xf>
    <xf numFmtId="0" fontId="29" fillId="0" borderId="2" xfId="7" applyFont="1" applyFill="1" applyBorder="1" applyAlignment="1">
      <alignment horizontal="center" vertical="center"/>
    </xf>
    <xf numFmtId="0" fontId="12" fillId="2" borderId="0" xfId="12" applyFont="1" applyFill="1" applyBorder="1" applyAlignment="1">
      <alignment vertical="center" wrapText="1"/>
    </xf>
    <xf numFmtId="165" fontId="12" fillId="2" borderId="0" xfId="12" applyNumberFormat="1" applyFont="1" applyFill="1" applyBorder="1" applyAlignment="1">
      <alignment horizontal="left" vertical="center" wrapText="1"/>
    </xf>
    <xf numFmtId="0" fontId="12" fillId="2" borderId="0" xfId="12" applyFont="1" applyFill="1" applyBorder="1" applyAlignment="1">
      <alignment horizontal="left" vertical="center" wrapText="1"/>
    </xf>
    <xf numFmtId="0" fontId="12" fillId="2" borderId="0" xfId="12" quotePrefix="1" applyFont="1" applyFill="1" applyBorder="1" applyAlignment="1">
      <alignment horizontal="right" vertical="center" wrapText="1"/>
    </xf>
    <xf numFmtId="165" fontId="12" fillId="2" borderId="0" xfId="12" applyNumberFormat="1" applyFont="1" applyFill="1" applyBorder="1" applyAlignment="1">
      <alignment vertical="center" wrapText="1"/>
    </xf>
    <xf numFmtId="0" fontId="12" fillId="2" borderId="0" xfId="12" applyFont="1" applyFill="1" applyBorder="1" applyAlignment="1">
      <alignment horizontal="center" vertical="center" wrapText="1"/>
    </xf>
    <xf numFmtId="0" fontId="12" fillId="2" borderId="15" xfId="12" quotePrefix="1" applyFont="1" applyFill="1" applyBorder="1" applyAlignment="1">
      <alignment horizontal="right" vertical="center" wrapText="1"/>
    </xf>
    <xf numFmtId="165" fontId="12" fillId="2" borderId="16" xfId="12" applyNumberFormat="1" applyFont="1" applyFill="1" applyBorder="1" applyAlignment="1">
      <alignment vertical="center" wrapText="1"/>
    </xf>
    <xf numFmtId="0" fontId="12" fillId="2" borderId="17" xfId="12" applyFont="1" applyFill="1" applyBorder="1" applyAlignment="1">
      <alignment vertical="center" wrapText="1"/>
    </xf>
    <xf numFmtId="0" fontId="12" fillId="2" borderId="18" xfId="12" applyFont="1" applyFill="1" applyBorder="1" applyAlignment="1">
      <alignment vertical="center" wrapText="1"/>
    </xf>
    <xf numFmtId="0" fontId="12" fillId="2" borderId="16" xfId="12" applyFont="1" applyFill="1" applyBorder="1" applyAlignment="1">
      <alignment vertical="center" wrapText="1"/>
    </xf>
    <xf numFmtId="0" fontId="12" fillId="2" borderId="23" xfId="12" applyFont="1" applyFill="1" applyBorder="1" applyAlignment="1">
      <alignment vertical="center" wrapText="1"/>
    </xf>
    <xf numFmtId="0" fontId="12" fillId="2" borderId="25" xfId="12" applyFont="1" applyFill="1" applyBorder="1" applyAlignment="1">
      <alignment vertical="center" wrapText="1"/>
    </xf>
    <xf numFmtId="0" fontId="3" fillId="0" borderId="0" xfId="12" applyFont="1" applyFill="1" applyAlignment="1">
      <alignment vertical="center" wrapText="1"/>
    </xf>
    <xf numFmtId="0" fontId="12" fillId="0" borderId="0" xfId="12" applyFont="1" applyFill="1" applyAlignment="1">
      <alignment vertical="center" wrapText="1"/>
    </xf>
    <xf numFmtId="0" fontId="2" fillId="0" borderId="15" xfId="12" applyNumberFormat="1" applyFont="1" applyFill="1" applyBorder="1" applyAlignment="1" applyProtection="1">
      <alignment horizontal="center" vertical="center" wrapText="1"/>
    </xf>
    <xf numFmtId="0" fontId="2" fillId="2" borderId="16" xfId="12" applyNumberFormat="1" applyFont="1" applyFill="1" applyBorder="1" applyAlignment="1" applyProtection="1">
      <alignment horizontal="center" vertical="center" wrapText="1"/>
    </xf>
    <xf numFmtId="0" fontId="2" fillId="2" borderId="36" xfId="12" applyNumberFormat="1" applyFont="1" applyFill="1" applyBorder="1" applyAlignment="1" applyProtection="1">
      <alignment horizontal="center" vertical="center" wrapText="1"/>
    </xf>
    <xf numFmtId="0" fontId="2" fillId="2" borderId="30" xfId="12" applyNumberFormat="1" applyFont="1" applyFill="1" applyBorder="1" applyAlignment="1" applyProtection="1">
      <alignment horizontal="center" vertical="center" wrapText="1"/>
    </xf>
    <xf numFmtId="0" fontId="2" fillId="0" borderId="0" xfId="12" applyFont="1" applyFill="1" applyAlignment="1">
      <alignment horizontal="center" vertical="center" wrapText="1"/>
    </xf>
    <xf numFmtId="0" fontId="3" fillId="4" borderId="22" xfId="12" applyFont="1" applyFill="1" applyBorder="1" applyAlignment="1">
      <alignment horizontal="left" vertical="center" wrapText="1" indent="1"/>
    </xf>
    <xf numFmtId="165" fontId="3" fillId="4" borderId="23" xfId="12" applyNumberFormat="1" applyFont="1" applyFill="1" applyBorder="1" applyAlignment="1">
      <alignment horizontal="right" vertical="center" wrapText="1"/>
    </xf>
    <xf numFmtId="165" fontId="3" fillId="4" borderId="37" xfId="12" applyNumberFormat="1" applyFont="1" applyFill="1" applyBorder="1" applyAlignment="1">
      <alignment horizontal="right" vertical="center" wrapText="1"/>
    </xf>
    <xf numFmtId="165" fontId="3" fillId="4" borderId="38" xfId="12" applyNumberFormat="1" applyFont="1" applyFill="1" applyBorder="1" applyAlignment="1">
      <alignment horizontal="right" vertical="center" wrapText="1"/>
    </xf>
    <xf numFmtId="165" fontId="3" fillId="0" borderId="38" xfId="12" applyNumberFormat="1" applyFont="1" applyFill="1" applyBorder="1" applyAlignment="1">
      <alignment horizontal="right" vertical="center" wrapText="1"/>
    </xf>
    <xf numFmtId="165" fontId="3" fillId="0" borderId="39" xfId="12" applyNumberFormat="1" applyFont="1" applyFill="1" applyBorder="1" applyAlignment="1">
      <alignment horizontal="right" vertical="center" wrapText="1"/>
    </xf>
    <xf numFmtId="165" fontId="3" fillId="0" borderId="37" xfId="12" applyNumberFormat="1" applyFont="1" applyFill="1" applyBorder="1" applyAlignment="1">
      <alignment horizontal="right" vertical="center" wrapText="1"/>
    </xf>
    <xf numFmtId="165" fontId="3" fillId="4" borderId="39" xfId="12" applyNumberFormat="1" applyFont="1" applyFill="1" applyBorder="1" applyAlignment="1">
      <alignment horizontal="right" vertical="center" wrapText="1"/>
    </xf>
    <xf numFmtId="165" fontId="3" fillId="4" borderId="17" xfId="12" applyNumberFormat="1" applyFont="1" applyFill="1" applyBorder="1" applyAlignment="1">
      <alignment horizontal="right" vertical="center" wrapText="1"/>
    </xf>
    <xf numFmtId="165" fontId="3" fillId="3" borderId="39" xfId="12" applyNumberFormat="1" applyFont="1" applyFill="1" applyBorder="1" applyAlignment="1">
      <alignment horizontal="right" vertical="center" wrapText="1"/>
    </xf>
    <xf numFmtId="165" fontId="3" fillId="4" borderId="24" xfId="12" applyNumberFormat="1" applyFont="1" applyFill="1" applyBorder="1" applyAlignment="1">
      <alignment horizontal="right" vertical="center" wrapText="1"/>
    </xf>
    <xf numFmtId="165" fontId="3" fillId="4" borderId="40" xfId="12" applyNumberFormat="1" applyFont="1" applyFill="1" applyBorder="1" applyAlignment="1">
      <alignment horizontal="right" vertical="center" wrapText="1"/>
    </xf>
    <xf numFmtId="0" fontId="3" fillId="4" borderId="0" xfId="12" applyFont="1" applyFill="1" applyAlignment="1">
      <alignment vertical="center" wrapText="1"/>
    </xf>
    <xf numFmtId="0" fontId="36" fillId="5" borderId="41" xfId="12" applyFont="1" applyFill="1" applyBorder="1" applyAlignment="1">
      <alignment horizontal="left" vertical="center" wrapText="1" indent="1"/>
    </xf>
    <xf numFmtId="165" fontId="36" fillId="5" borderId="42" xfId="12" applyNumberFormat="1" applyFont="1" applyFill="1" applyBorder="1" applyAlignment="1">
      <alignment horizontal="right" vertical="center" wrapText="1"/>
    </xf>
    <xf numFmtId="165" fontId="36" fillId="5" borderId="8" xfId="12" applyNumberFormat="1" applyFont="1" applyFill="1" applyBorder="1" applyAlignment="1">
      <alignment horizontal="right" vertical="center" wrapText="1"/>
    </xf>
    <xf numFmtId="165" fontId="36" fillId="0" borderId="13" xfId="12" applyNumberFormat="1" applyFont="1" applyFill="1" applyBorder="1" applyAlignment="1">
      <alignment horizontal="right" vertical="center" wrapText="1"/>
    </xf>
    <xf numFmtId="165" fontId="36" fillId="0" borderId="43" xfId="12" applyNumberFormat="1" applyFont="1" applyFill="1" applyBorder="1" applyAlignment="1">
      <alignment horizontal="right" vertical="center" wrapText="1"/>
    </xf>
    <xf numFmtId="165" fontId="36" fillId="0" borderId="44" xfId="12" applyNumberFormat="1" applyFont="1" applyFill="1" applyBorder="1" applyAlignment="1">
      <alignment horizontal="right" vertical="center" wrapText="1"/>
    </xf>
    <xf numFmtId="165" fontId="36" fillId="0" borderId="8" xfId="12" applyNumberFormat="1" applyFont="1" applyFill="1" applyBorder="1" applyAlignment="1">
      <alignment horizontal="right" vertical="center" wrapText="1"/>
    </xf>
    <xf numFmtId="165" fontId="36" fillId="3" borderId="13" xfId="12" applyNumberFormat="1" applyFont="1" applyFill="1" applyBorder="1" applyAlignment="1">
      <alignment horizontal="right" vertical="center" wrapText="1"/>
    </xf>
    <xf numFmtId="165" fontId="3" fillId="3" borderId="1" xfId="12" applyNumberFormat="1" applyFont="1" applyFill="1" applyBorder="1" applyAlignment="1">
      <alignment horizontal="right" vertical="center" wrapText="1"/>
    </xf>
    <xf numFmtId="0" fontId="36" fillId="5" borderId="0" xfId="12" applyFont="1" applyFill="1" applyAlignment="1">
      <alignment vertical="center" wrapText="1"/>
    </xf>
    <xf numFmtId="0" fontId="3" fillId="2" borderId="45" xfId="12" applyFont="1" applyFill="1" applyBorder="1" applyAlignment="1">
      <alignment vertical="center" wrapText="1"/>
    </xf>
    <xf numFmtId="165" fontId="3" fillId="2" borderId="46" xfId="12" applyNumberFormat="1" applyFont="1" applyFill="1" applyBorder="1" applyAlignment="1">
      <alignment horizontal="right" vertical="center" wrapText="1"/>
    </xf>
    <xf numFmtId="165" fontId="12" fillId="2" borderId="2" xfId="12" applyNumberFormat="1" applyFont="1" applyFill="1" applyBorder="1" applyAlignment="1">
      <alignment horizontal="right" vertical="center" wrapText="1"/>
    </xf>
    <xf numFmtId="165" fontId="3" fillId="0" borderId="1" xfId="12" applyNumberFormat="1" applyFont="1" applyFill="1" applyBorder="1" applyAlignment="1">
      <alignment horizontal="right" vertical="center" wrapText="1"/>
    </xf>
    <xf numFmtId="165" fontId="3" fillId="2" borderId="2" xfId="12" applyNumberFormat="1" applyFont="1" applyFill="1" applyBorder="1" applyAlignment="1">
      <alignment horizontal="right" vertical="center" wrapText="1"/>
    </xf>
    <xf numFmtId="165" fontId="3" fillId="0" borderId="47" xfId="12" applyNumberFormat="1" applyFont="1" applyFill="1" applyBorder="1" applyAlignment="1">
      <alignment horizontal="right" vertical="center" wrapText="1"/>
    </xf>
    <xf numFmtId="165" fontId="3" fillId="0" borderId="48" xfId="12" applyNumberFormat="1" applyFont="1" applyFill="1" applyBorder="1" applyAlignment="1">
      <alignment horizontal="right" vertical="center" wrapText="1"/>
    </xf>
    <xf numFmtId="165" fontId="3" fillId="0" borderId="2" xfId="12" applyNumberFormat="1" applyFont="1" applyFill="1" applyBorder="1" applyAlignment="1">
      <alignment horizontal="right" vertical="center" wrapText="1"/>
    </xf>
    <xf numFmtId="0" fontId="29" fillId="2" borderId="0" xfId="12" applyFont="1" applyFill="1" applyAlignment="1">
      <alignment vertical="center" wrapText="1"/>
    </xf>
    <xf numFmtId="0" fontId="38" fillId="2" borderId="45" xfId="12" applyFont="1" applyFill="1" applyBorder="1" applyAlignment="1">
      <alignment horizontal="left" vertical="center" wrapText="1" indent="1"/>
    </xf>
    <xf numFmtId="165" fontId="12" fillId="2" borderId="46" xfId="12" applyNumberFormat="1" applyFont="1" applyFill="1" applyBorder="1" applyAlignment="1">
      <alignment horizontal="right" vertical="center" wrapText="1"/>
    </xf>
    <xf numFmtId="0" fontId="39" fillId="0" borderId="49" xfId="0" applyFont="1" applyFill="1" applyBorder="1" applyAlignment="1">
      <alignment horizontal="left" vertical="center" wrapText="1"/>
    </xf>
    <xf numFmtId="165" fontId="37" fillId="2" borderId="46" xfId="12" applyNumberFormat="1" applyFont="1" applyFill="1" applyBorder="1" applyAlignment="1">
      <alignment horizontal="right" vertical="center" wrapText="1"/>
    </xf>
    <xf numFmtId="165" fontId="37" fillId="2" borderId="2" xfId="12" applyNumberFormat="1" applyFont="1" applyFill="1" applyBorder="1" applyAlignment="1">
      <alignment horizontal="right" vertical="center" wrapText="1"/>
    </xf>
    <xf numFmtId="165" fontId="37" fillId="0" borderId="1" xfId="12" applyNumberFormat="1" applyFont="1" applyFill="1" applyBorder="1" applyAlignment="1">
      <alignment horizontal="right" vertical="center" wrapText="1"/>
    </xf>
    <xf numFmtId="165" fontId="37" fillId="0" borderId="47" xfId="12" applyNumberFormat="1" applyFont="1" applyFill="1" applyBorder="1" applyAlignment="1">
      <alignment horizontal="right" vertical="center" wrapText="1"/>
    </xf>
    <xf numFmtId="165" fontId="37" fillId="0" borderId="48" xfId="12" applyNumberFormat="1" applyFont="1" applyFill="1" applyBorder="1" applyAlignment="1">
      <alignment horizontal="right" vertical="center" wrapText="1"/>
    </xf>
    <xf numFmtId="165" fontId="37" fillId="0" borderId="2" xfId="12" applyNumberFormat="1" applyFont="1" applyFill="1" applyBorder="1" applyAlignment="1">
      <alignment horizontal="right" vertical="center" wrapText="1"/>
    </xf>
    <xf numFmtId="165" fontId="37" fillId="3" borderId="1" xfId="12" applyNumberFormat="1" applyFont="1" applyFill="1" applyBorder="1" applyAlignment="1">
      <alignment horizontal="right" vertical="center" wrapText="1"/>
    </xf>
    <xf numFmtId="0" fontId="37" fillId="0" borderId="0" xfId="12" applyFont="1" applyFill="1" applyAlignment="1">
      <alignment vertical="center" wrapText="1"/>
    </xf>
    <xf numFmtId="0" fontId="39" fillId="0" borderId="50" xfId="0" applyFont="1" applyFill="1" applyBorder="1" applyAlignment="1">
      <alignment horizontal="left" vertical="center" wrapText="1"/>
    </xf>
    <xf numFmtId="0" fontId="40" fillId="0" borderId="45" xfId="0" applyFont="1" applyFill="1" applyBorder="1" applyAlignment="1">
      <alignment horizontal="left" vertical="center" wrapText="1"/>
    </xf>
    <xf numFmtId="165" fontId="36" fillId="2" borderId="2" xfId="12" applyNumberFormat="1" applyFont="1" applyFill="1" applyBorder="1" applyAlignment="1">
      <alignment horizontal="right" vertical="center" wrapText="1"/>
    </xf>
    <xf numFmtId="165" fontId="30" fillId="3" borderId="1" xfId="12" applyNumberFormat="1" applyFont="1" applyFill="1" applyBorder="1" applyAlignment="1">
      <alignment horizontal="right" vertical="center" wrapText="1"/>
    </xf>
    <xf numFmtId="0" fontId="37" fillId="0" borderId="45" xfId="12" applyFont="1" applyFill="1" applyBorder="1" applyAlignment="1">
      <alignment horizontal="left" vertical="center" wrapText="1" indent="1"/>
    </xf>
    <xf numFmtId="0" fontId="41" fillId="0" borderId="45" xfId="12" applyFont="1" applyFill="1" applyBorder="1" applyAlignment="1">
      <alignment horizontal="left" vertical="center" wrapText="1" indent="1"/>
    </xf>
    <xf numFmtId="0" fontId="12" fillId="0" borderId="45" xfId="12" applyFont="1" applyFill="1" applyBorder="1" applyAlignment="1">
      <alignment horizontal="left" vertical="center" wrapText="1" indent="1"/>
    </xf>
    <xf numFmtId="165" fontId="12" fillId="0" borderId="1" xfId="12" applyNumberFormat="1" applyFont="1" applyFill="1" applyBorder="1" applyAlignment="1">
      <alignment horizontal="right" vertical="center" wrapText="1"/>
    </xf>
    <xf numFmtId="165" fontId="12" fillId="0" borderId="47" xfId="12" applyNumberFormat="1" applyFont="1" applyFill="1" applyBorder="1" applyAlignment="1">
      <alignment horizontal="right" vertical="center" wrapText="1"/>
    </xf>
    <xf numFmtId="165" fontId="12" fillId="0" borderId="48" xfId="12" applyNumberFormat="1" applyFont="1" applyFill="1" applyBorder="1" applyAlignment="1">
      <alignment horizontal="right" vertical="center" wrapText="1"/>
    </xf>
    <xf numFmtId="165" fontId="12" fillId="0" borderId="2" xfId="12" applyNumberFormat="1" applyFont="1" applyFill="1" applyBorder="1" applyAlignment="1">
      <alignment horizontal="right" vertical="center" wrapText="1"/>
    </xf>
    <xf numFmtId="165" fontId="12" fillId="3" borderId="1" xfId="12" applyNumberFormat="1" applyFont="1" applyFill="1" applyBorder="1" applyAlignment="1">
      <alignment horizontal="right" vertical="center" wrapText="1"/>
    </xf>
    <xf numFmtId="165" fontId="28" fillId="3" borderId="1" xfId="12" applyNumberFormat="1" applyFont="1" applyFill="1" applyBorder="1" applyAlignment="1">
      <alignment horizontal="right" vertical="center" wrapText="1"/>
    </xf>
    <xf numFmtId="0" fontId="36" fillId="6" borderId="45" xfId="12" applyFont="1" applyFill="1" applyBorder="1" applyAlignment="1">
      <alignment horizontal="left" vertical="center" wrapText="1" indent="1"/>
    </xf>
    <xf numFmtId="165" fontId="12" fillId="6" borderId="46" xfId="12" applyNumberFormat="1" applyFont="1" applyFill="1" applyBorder="1" applyAlignment="1">
      <alignment horizontal="right" vertical="center" wrapText="1"/>
    </xf>
    <xf numFmtId="165" fontId="36" fillId="6" borderId="2" xfId="12" applyNumberFormat="1" applyFont="1" applyFill="1" applyBorder="1" applyAlignment="1">
      <alignment horizontal="right" vertical="center" wrapText="1"/>
    </xf>
    <xf numFmtId="165" fontId="37" fillId="6" borderId="2" xfId="12" applyNumberFormat="1" applyFont="1" applyFill="1" applyBorder="1" applyAlignment="1">
      <alignment horizontal="right" vertical="center" wrapText="1"/>
    </xf>
    <xf numFmtId="165" fontId="36" fillId="0" borderId="1" xfId="12" applyNumberFormat="1" applyFont="1" applyFill="1" applyBorder="1" applyAlignment="1">
      <alignment horizontal="right" vertical="center" wrapText="1"/>
    </xf>
    <xf numFmtId="165" fontId="12" fillId="6" borderId="2" xfId="12" applyNumberFormat="1" applyFont="1" applyFill="1" applyBorder="1" applyAlignment="1">
      <alignment horizontal="right" vertical="center" wrapText="1"/>
    </xf>
    <xf numFmtId="165" fontId="36" fillId="0" borderId="47" xfId="12" applyNumberFormat="1" applyFont="1" applyFill="1" applyBorder="1" applyAlignment="1">
      <alignment horizontal="right" vertical="center" wrapText="1"/>
    </xf>
    <xf numFmtId="165" fontId="36" fillId="3" borderId="1" xfId="12" applyNumberFormat="1" applyFont="1" applyFill="1" applyBorder="1" applyAlignment="1">
      <alignment horizontal="right" vertical="center" wrapText="1"/>
    </xf>
    <xf numFmtId="0" fontId="12" fillId="2" borderId="0" xfId="12" applyFont="1" applyFill="1" applyAlignment="1">
      <alignment vertical="center" wrapText="1"/>
    </xf>
    <xf numFmtId="0" fontId="12" fillId="2" borderId="45" xfId="12" applyFont="1" applyFill="1" applyBorder="1" applyAlignment="1">
      <alignment horizontal="left" vertical="center" wrapText="1" indent="1"/>
    </xf>
    <xf numFmtId="0" fontId="36" fillId="7" borderId="45" xfId="12" applyFont="1" applyFill="1" applyBorder="1" applyAlignment="1">
      <alignment horizontal="left" vertical="center" wrapText="1" indent="1"/>
    </xf>
    <xf numFmtId="165" fontId="36" fillId="7" borderId="46" xfId="12" applyNumberFormat="1" applyFont="1" applyFill="1" applyBorder="1" applyAlignment="1">
      <alignment horizontal="right" vertical="center" wrapText="1"/>
    </xf>
    <xf numFmtId="165" fontId="37" fillId="7" borderId="2" xfId="12" applyNumberFormat="1" applyFont="1" applyFill="1" applyBorder="1" applyAlignment="1">
      <alignment horizontal="right" vertical="center" wrapText="1"/>
    </xf>
    <xf numFmtId="165" fontId="36" fillId="7" borderId="2" xfId="12" applyNumberFormat="1" applyFont="1" applyFill="1" applyBorder="1" applyAlignment="1">
      <alignment horizontal="right" vertical="center" wrapText="1"/>
    </xf>
    <xf numFmtId="165" fontId="12" fillId="7" borderId="2" xfId="12" applyNumberFormat="1" applyFont="1" applyFill="1" applyBorder="1" applyAlignment="1">
      <alignment horizontal="right" vertical="center" wrapText="1"/>
    </xf>
    <xf numFmtId="165" fontId="36" fillId="0" borderId="48" xfId="12" applyNumberFormat="1" applyFont="1" applyFill="1" applyBorder="1" applyAlignment="1">
      <alignment horizontal="right" vertical="center" wrapText="1"/>
    </xf>
    <xf numFmtId="165" fontId="36" fillId="0" borderId="2" xfId="12" applyNumberFormat="1" applyFont="1" applyFill="1" applyBorder="1" applyAlignment="1">
      <alignment horizontal="right" vertical="center" wrapText="1"/>
    </xf>
    <xf numFmtId="0" fontId="36" fillId="8" borderId="45" xfId="12" applyFont="1" applyFill="1" applyBorder="1" applyAlignment="1">
      <alignment horizontal="left" vertical="center" wrapText="1" indent="1"/>
    </xf>
    <xf numFmtId="165" fontId="36" fillId="8" borderId="46" xfId="12" applyNumberFormat="1" applyFont="1" applyFill="1" applyBorder="1" applyAlignment="1">
      <alignment horizontal="right" vertical="center" wrapText="1"/>
    </xf>
    <xf numFmtId="165" fontId="29" fillId="3" borderId="1" xfId="12" applyNumberFormat="1" applyFont="1" applyFill="1" applyBorder="1" applyAlignment="1">
      <alignment horizontal="right" vertical="center" wrapText="1"/>
    </xf>
    <xf numFmtId="0" fontId="36" fillId="5" borderId="45" xfId="12" applyFont="1" applyFill="1" applyBorder="1" applyAlignment="1">
      <alignment horizontal="left" vertical="center" wrapText="1" indent="1"/>
    </xf>
    <xf numFmtId="165" fontId="36" fillId="5" borderId="46" xfId="12" applyNumberFormat="1" applyFont="1" applyFill="1" applyBorder="1" applyAlignment="1">
      <alignment horizontal="right" vertical="center" wrapText="1"/>
    </xf>
    <xf numFmtId="165" fontId="36" fillId="5" borderId="2" xfId="12" applyNumberFormat="1" applyFont="1" applyFill="1" applyBorder="1" applyAlignment="1">
      <alignment horizontal="right" vertical="center" wrapText="1"/>
    </xf>
    <xf numFmtId="0" fontId="12" fillId="2" borderId="51" xfId="12" applyFont="1" applyFill="1" applyBorder="1" applyAlignment="1">
      <alignment horizontal="left" vertical="center" wrapText="1" indent="1"/>
    </xf>
    <xf numFmtId="165" fontId="12" fillId="2" borderId="52" xfId="12" applyNumberFormat="1" applyFont="1" applyFill="1" applyBorder="1" applyAlignment="1">
      <alignment horizontal="right" vertical="center" wrapText="1"/>
    </xf>
    <xf numFmtId="165" fontId="12" fillId="2" borderId="6" xfId="12" applyNumberFormat="1" applyFont="1" applyFill="1" applyBorder="1" applyAlignment="1">
      <alignment horizontal="right" vertical="center" wrapText="1"/>
    </xf>
    <xf numFmtId="165" fontId="3" fillId="0" borderId="11" xfId="12" applyNumberFormat="1" applyFont="1" applyFill="1" applyBorder="1" applyAlignment="1">
      <alignment horizontal="right" vertical="center" wrapText="1"/>
    </xf>
    <xf numFmtId="165" fontId="3" fillId="0" borderId="53" xfId="12" applyNumberFormat="1" applyFont="1" applyFill="1" applyBorder="1" applyAlignment="1">
      <alignment horizontal="right" vertical="center" wrapText="1"/>
    </xf>
    <xf numFmtId="165" fontId="12" fillId="0" borderId="54" xfId="12" applyNumberFormat="1" applyFont="1" applyFill="1" applyBorder="1" applyAlignment="1">
      <alignment horizontal="right" vertical="center" wrapText="1"/>
    </xf>
    <xf numFmtId="165" fontId="12" fillId="0" borderId="11" xfId="12" applyNumberFormat="1" applyFont="1" applyFill="1" applyBorder="1" applyAlignment="1">
      <alignment horizontal="right" vertical="center" wrapText="1"/>
    </xf>
    <xf numFmtId="165" fontId="12" fillId="0" borderId="6" xfId="12" applyNumberFormat="1" applyFont="1" applyFill="1" applyBorder="1" applyAlignment="1">
      <alignment horizontal="right" vertical="center" wrapText="1"/>
    </xf>
    <xf numFmtId="165" fontId="12" fillId="3" borderId="11" xfId="12" applyNumberFormat="1" applyFont="1" applyFill="1" applyBorder="1" applyAlignment="1">
      <alignment horizontal="right" vertical="center" wrapText="1"/>
    </xf>
    <xf numFmtId="0" fontId="36" fillId="4" borderId="22" xfId="12" applyFont="1" applyFill="1" applyBorder="1" applyAlignment="1">
      <alignment horizontal="left" vertical="center" wrapText="1" indent="1"/>
    </xf>
    <xf numFmtId="165" fontId="36" fillId="0" borderId="38" xfId="12" applyNumberFormat="1" applyFont="1" applyFill="1" applyBorder="1" applyAlignment="1">
      <alignment horizontal="right" vertical="center" wrapText="1"/>
    </xf>
    <xf numFmtId="165" fontId="3" fillId="0" borderId="40" xfId="12" applyNumberFormat="1" applyFont="1" applyFill="1" applyBorder="1" applyAlignment="1">
      <alignment horizontal="right" vertical="center" wrapText="1"/>
    </xf>
    <xf numFmtId="165" fontId="36" fillId="0" borderId="37" xfId="12" applyNumberFormat="1" applyFont="1" applyFill="1" applyBorder="1" applyAlignment="1">
      <alignment horizontal="right" vertical="center" wrapText="1"/>
    </xf>
    <xf numFmtId="165" fontId="36" fillId="3" borderId="39" xfId="12" applyNumberFormat="1" applyFont="1" applyFill="1" applyBorder="1" applyAlignment="1">
      <alignment horizontal="right" vertical="center" wrapText="1"/>
    </xf>
    <xf numFmtId="165" fontId="36" fillId="4" borderId="14" xfId="12" applyNumberFormat="1" applyFont="1" applyFill="1" applyBorder="1" applyAlignment="1">
      <alignment horizontal="right" vertical="center" wrapText="1"/>
    </xf>
    <xf numFmtId="0" fontId="3" fillId="0" borderId="41" xfId="12" applyFont="1" applyFill="1" applyBorder="1" applyAlignment="1">
      <alignment horizontal="left" vertical="center" wrapText="1" indent="1"/>
    </xf>
    <xf numFmtId="165" fontId="3" fillId="2" borderId="42" xfId="12" applyNumberFormat="1" applyFont="1" applyFill="1" applyBorder="1" applyAlignment="1">
      <alignment horizontal="right" vertical="center" wrapText="1"/>
    </xf>
    <xf numFmtId="165" fontId="3" fillId="2" borderId="8" xfId="12" applyNumberFormat="1" applyFont="1" applyFill="1" applyBorder="1" applyAlignment="1">
      <alignment horizontal="right" vertical="center" wrapText="1"/>
    </xf>
    <xf numFmtId="165" fontId="3" fillId="0" borderId="13" xfId="12" applyNumberFormat="1" applyFont="1" applyFill="1" applyBorder="1" applyAlignment="1">
      <alignment horizontal="right" vertical="center" wrapText="1"/>
    </xf>
    <xf numFmtId="165" fontId="3" fillId="3" borderId="8" xfId="12" applyNumberFormat="1" applyFont="1" applyFill="1" applyBorder="1" applyAlignment="1">
      <alignment horizontal="right" vertical="center" wrapText="1"/>
    </xf>
    <xf numFmtId="165" fontId="37" fillId="2" borderId="8" xfId="12" applyNumberFormat="1" applyFont="1" applyFill="1" applyBorder="1" applyAlignment="1">
      <alignment horizontal="right" vertical="center" wrapText="1"/>
    </xf>
    <xf numFmtId="165" fontId="3" fillId="0" borderId="43" xfId="12" applyNumberFormat="1" applyFont="1" applyFill="1" applyBorder="1" applyAlignment="1">
      <alignment horizontal="right" vertical="center" wrapText="1"/>
    </xf>
    <xf numFmtId="165" fontId="3" fillId="0" borderId="44" xfId="12" applyNumberFormat="1" applyFont="1" applyFill="1" applyBorder="1" applyAlignment="1">
      <alignment horizontal="right" vertical="center" wrapText="1"/>
    </xf>
    <xf numFmtId="165" fontId="3" fillId="0" borderId="8" xfId="12" applyNumberFormat="1" applyFont="1" applyFill="1" applyBorder="1" applyAlignment="1">
      <alignment horizontal="right" vertical="center" wrapText="1"/>
    </xf>
    <xf numFmtId="165" fontId="3" fillId="3" borderId="13" xfId="12" applyNumberFormat="1" applyFont="1" applyFill="1" applyBorder="1" applyAlignment="1">
      <alignment horizontal="right" vertical="center" wrapText="1"/>
    </xf>
    <xf numFmtId="165" fontId="3" fillId="2" borderId="9" xfId="12" applyNumberFormat="1" applyFont="1" applyFill="1" applyBorder="1" applyAlignment="1">
      <alignment horizontal="right" vertical="center" wrapText="1"/>
    </xf>
    <xf numFmtId="0" fontId="41" fillId="9" borderId="45" xfId="12" applyFont="1" applyFill="1" applyBorder="1" applyAlignment="1">
      <alignment horizontal="left" vertical="center" wrapText="1" indent="1"/>
    </xf>
    <xf numFmtId="165" fontId="37" fillId="2" borderId="42" xfId="12" applyNumberFormat="1" applyFont="1" applyFill="1" applyBorder="1" applyAlignment="1">
      <alignment horizontal="right" vertical="center" wrapText="1"/>
    </xf>
    <xf numFmtId="165" fontId="28" fillId="0" borderId="47" xfId="12" applyNumberFormat="1" applyFont="1" applyFill="1" applyBorder="1" applyAlignment="1">
      <alignment horizontal="right" vertical="center" wrapText="1"/>
    </xf>
    <xf numFmtId="165" fontId="37" fillId="2" borderId="9" xfId="12" applyNumberFormat="1" applyFont="1" applyFill="1" applyBorder="1" applyAlignment="1">
      <alignment horizontal="right" vertical="center" wrapText="1"/>
    </xf>
    <xf numFmtId="165" fontId="37" fillId="3" borderId="13" xfId="12" applyNumberFormat="1" applyFont="1" applyFill="1" applyBorder="1" applyAlignment="1">
      <alignment horizontal="right" vertical="center" wrapText="1"/>
    </xf>
    <xf numFmtId="165" fontId="37" fillId="3" borderId="8" xfId="12" applyNumberFormat="1" applyFont="1" applyFill="1" applyBorder="1" applyAlignment="1">
      <alignment horizontal="right" vertical="center" wrapText="1"/>
    </xf>
    <xf numFmtId="165" fontId="28" fillId="2" borderId="8" xfId="12" applyNumberFormat="1" applyFont="1" applyFill="1" applyBorder="1" applyAlignment="1">
      <alignment horizontal="right" vertical="center" wrapText="1"/>
    </xf>
    <xf numFmtId="165" fontId="28" fillId="3" borderId="13" xfId="12" applyNumberFormat="1" applyFont="1" applyFill="1" applyBorder="1" applyAlignment="1">
      <alignment horizontal="right" vertical="center" wrapText="1"/>
    </xf>
    <xf numFmtId="0" fontId="3" fillId="0" borderId="45" xfId="12" applyFont="1" applyFill="1" applyBorder="1" applyAlignment="1">
      <alignment horizontal="left" vertical="center" wrapText="1" indent="1"/>
    </xf>
    <xf numFmtId="165" fontId="3" fillId="3" borderId="2" xfId="12" applyNumberFormat="1" applyFont="1" applyFill="1" applyBorder="1" applyAlignment="1">
      <alignment horizontal="right" vertical="center" wrapText="1"/>
    </xf>
    <xf numFmtId="165" fontId="3" fillId="2" borderId="3" xfId="12" applyNumberFormat="1" applyFont="1" applyFill="1" applyBorder="1" applyAlignment="1">
      <alignment horizontal="right" vertical="center" wrapText="1"/>
    </xf>
    <xf numFmtId="165" fontId="28" fillId="2" borderId="2" xfId="12" applyNumberFormat="1" applyFont="1" applyFill="1" applyBorder="1" applyAlignment="1">
      <alignment horizontal="right" vertical="center" wrapText="1"/>
    </xf>
    <xf numFmtId="165" fontId="37" fillId="2" borderId="3" xfId="12" applyNumberFormat="1" applyFont="1" applyFill="1" applyBorder="1" applyAlignment="1">
      <alignment horizontal="right" vertical="center" wrapText="1"/>
    </xf>
    <xf numFmtId="165" fontId="37" fillId="9" borderId="2" xfId="12" applyNumberFormat="1" applyFont="1" applyFill="1" applyBorder="1" applyAlignment="1">
      <alignment horizontal="right" vertical="center" wrapText="1"/>
    </xf>
    <xf numFmtId="165" fontId="37" fillId="9" borderId="46" xfId="12" applyNumberFormat="1" applyFont="1" applyFill="1" applyBorder="1" applyAlignment="1">
      <alignment horizontal="right" vertical="center" wrapText="1"/>
    </xf>
    <xf numFmtId="165" fontId="37" fillId="9" borderId="3" xfId="12" applyNumberFormat="1" applyFont="1" applyFill="1" applyBorder="1" applyAlignment="1">
      <alignment horizontal="right" vertical="center" wrapText="1"/>
    </xf>
    <xf numFmtId="0" fontId="37" fillId="9" borderId="0" xfId="12" applyFont="1" applyFill="1" applyAlignment="1">
      <alignment vertical="center" wrapText="1"/>
    </xf>
    <xf numFmtId="165" fontId="3" fillId="9" borderId="2" xfId="12" applyNumberFormat="1" applyFont="1" applyFill="1" applyBorder="1" applyAlignment="1">
      <alignment horizontal="right" vertical="center" wrapText="1"/>
    </xf>
    <xf numFmtId="165" fontId="37" fillId="9" borderId="1" xfId="12" applyNumberFormat="1" applyFont="1" applyFill="1" applyBorder="1" applyAlignment="1">
      <alignment horizontal="right" vertical="center" wrapText="1"/>
    </xf>
    <xf numFmtId="165" fontId="37" fillId="9" borderId="47" xfId="12" applyNumberFormat="1" applyFont="1" applyFill="1" applyBorder="1" applyAlignment="1">
      <alignment horizontal="right" vertical="center" wrapText="1"/>
    </xf>
    <xf numFmtId="0" fontId="41" fillId="9" borderId="51" xfId="12" applyFont="1" applyFill="1" applyBorder="1" applyAlignment="1">
      <alignment horizontal="left" vertical="center" wrapText="1" indent="1"/>
    </xf>
    <xf numFmtId="165" fontId="37" fillId="10" borderId="52" xfId="12" applyNumberFormat="1" applyFont="1" applyFill="1" applyBorder="1" applyAlignment="1">
      <alignment horizontal="right" vertical="center" wrapText="1"/>
    </xf>
    <xf numFmtId="165" fontId="37" fillId="9" borderId="6" xfId="12" applyNumberFormat="1" applyFont="1" applyFill="1" applyBorder="1" applyAlignment="1">
      <alignment horizontal="right" vertical="center" wrapText="1"/>
    </xf>
    <xf numFmtId="165" fontId="37" fillId="9" borderId="52" xfId="12" applyNumberFormat="1" applyFont="1" applyFill="1" applyBorder="1" applyAlignment="1">
      <alignment horizontal="right" vertical="center" wrapText="1"/>
    </xf>
    <xf numFmtId="165" fontId="37" fillId="0" borderId="54" xfId="12" applyNumberFormat="1" applyFont="1" applyFill="1" applyBorder="1" applyAlignment="1">
      <alignment horizontal="right" vertical="center" wrapText="1"/>
    </xf>
    <xf numFmtId="165" fontId="37" fillId="0" borderId="11" xfId="12" applyNumberFormat="1" applyFont="1" applyFill="1" applyBorder="1" applyAlignment="1">
      <alignment horizontal="right" vertical="center" wrapText="1"/>
    </xf>
    <xf numFmtId="165" fontId="37" fillId="0" borderId="6" xfId="12" applyNumberFormat="1" applyFont="1" applyFill="1" applyBorder="1" applyAlignment="1">
      <alignment horizontal="right" vertical="center" wrapText="1"/>
    </xf>
    <xf numFmtId="165" fontId="37" fillId="3" borderId="11" xfId="12" applyNumberFormat="1" applyFont="1" applyFill="1" applyBorder="1" applyAlignment="1">
      <alignment horizontal="right" vertical="center" wrapText="1"/>
    </xf>
    <xf numFmtId="165" fontId="37" fillId="9" borderId="5" xfId="12" applyNumberFormat="1" applyFont="1" applyFill="1" applyBorder="1" applyAlignment="1">
      <alignment horizontal="right" vertical="center" wrapText="1"/>
    </xf>
    <xf numFmtId="165" fontId="28" fillId="3" borderId="12" xfId="12" applyNumberFormat="1" applyFont="1" applyFill="1" applyBorder="1" applyAlignment="1">
      <alignment horizontal="right" vertical="center" wrapText="1"/>
    </xf>
    <xf numFmtId="165" fontId="3" fillId="3" borderId="37" xfId="12" applyNumberFormat="1" applyFont="1" applyFill="1" applyBorder="1" applyAlignment="1">
      <alignment horizontal="right" vertical="center" wrapText="1"/>
    </xf>
    <xf numFmtId="165" fontId="28" fillId="3" borderId="22" xfId="12" applyNumberFormat="1" applyFont="1" applyFill="1" applyBorder="1" applyAlignment="1">
      <alignment horizontal="right" vertical="center" wrapText="1"/>
    </xf>
    <xf numFmtId="165" fontId="3" fillId="3" borderId="25" xfId="12" applyNumberFormat="1" applyFont="1" applyFill="1" applyBorder="1" applyAlignment="1">
      <alignment horizontal="right" vertical="center" wrapText="1"/>
    </xf>
    <xf numFmtId="0" fontId="3" fillId="11" borderId="26" xfId="12" applyFont="1" applyFill="1" applyBorder="1" applyAlignment="1">
      <alignment horizontal="left" vertical="center" wrapText="1" indent="1"/>
    </xf>
    <xf numFmtId="165" fontId="3" fillId="11" borderId="55" xfId="12" applyNumberFormat="1" applyFont="1" applyFill="1" applyBorder="1" applyAlignment="1">
      <alignment horizontal="right" vertical="center" wrapText="1"/>
    </xf>
    <xf numFmtId="165" fontId="3" fillId="11" borderId="56" xfId="12" applyNumberFormat="1" applyFont="1" applyFill="1" applyBorder="1" applyAlignment="1">
      <alignment horizontal="right" vertical="center" wrapText="1"/>
    </xf>
    <xf numFmtId="165" fontId="3" fillId="0" borderId="12" xfId="12" applyNumberFormat="1" applyFont="1" applyFill="1" applyBorder="1" applyAlignment="1">
      <alignment horizontal="right" vertical="center" wrapText="1"/>
    </xf>
    <xf numFmtId="165" fontId="3" fillId="0" borderId="28" xfId="12" applyNumberFormat="1" applyFont="1" applyFill="1" applyBorder="1" applyAlignment="1">
      <alignment horizontal="right" vertical="center" wrapText="1"/>
    </xf>
    <xf numFmtId="165" fontId="3" fillId="0" borderId="29" xfId="12" applyNumberFormat="1" applyFont="1" applyFill="1" applyBorder="1" applyAlignment="1">
      <alignment horizontal="right" vertical="center" wrapText="1"/>
    </xf>
    <xf numFmtId="165" fontId="3" fillId="0" borderId="56" xfId="12" applyNumberFormat="1" applyFont="1" applyFill="1" applyBorder="1" applyAlignment="1">
      <alignment horizontal="right" vertical="center" wrapText="1"/>
    </xf>
    <xf numFmtId="165" fontId="3" fillId="3" borderId="12" xfId="12" applyNumberFormat="1" applyFont="1" applyFill="1" applyBorder="1" applyAlignment="1">
      <alignment horizontal="right" vertical="center" wrapText="1"/>
    </xf>
    <xf numFmtId="165" fontId="3" fillId="11" borderId="0" xfId="12" applyNumberFormat="1" applyFont="1" applyFill="1" applyBorder="1" applyAlignment="1">
      <alignment horizontal="right" vertical="center" wrapText="1"/>
    </xf>
    <xf numFmtId="165" fontId="3" fillId="3" borderId="38" xfId="12" applyNumberFormat="1" applyFont="1" applyFill="1" applyBorder="1" applyAlignment="1">
      <alignment horizontal="right" vertical="center" wrapText="1"/>
    </xf>
    <xf numFmtId="0" fontId="3" fillId="11" borderId="0" xfId="12" applyFont="1" applyFill="1" applyAlignment="1">
      <alignment vertical="center" wrapText="1"/>
    </xf>
    <xf numFmtId="0" fontId="3" fillId="12" borderId="22" xfId="12" applyFont="1" applyFill="1" applyBorder="1" applyAlignment="1">
      <alignment vertical="center" wrapText="1"/>
    </xf>
    <xf numFmtId="165" fontId="3" fillId="12" borderId="23" xfId="12" applyNumberFormat="1" applyFont="1" applyFill="1" applyBorder="1" applyAlignment="1">
      <alignment horizontal="right" vertical="center" wrapText="1"/>
    </xf>
    <xf numFmtId="165" fontId="3" fillId="12" borderId="37" xfId="12" applyNumberFormat="1" applyFont="1" applyFill="1" applyBorder="1" applyAlignment="1">
      <alignment horizontal="right" vertical="center" wrapText="1"/>
    </xf>
    <xf numFmtId="165" fontId="3" fillId="9" borderId="38" xfId="12" applyNumberFormat="1" applyFont="1" applyFill="1" applyBorder="1" applyAlignment="1">
      <alignment horizontal="right" vertical="center" wrapText="1"/>
    </xf>
    <xf numFmtId="165" fontId="3" fillId="12" borderId="24" xfId="12" applyNumberFormat="1" applyFont="1" applyFill="1" applyBorder="1" applyAlignment="1">
      <alignment horizontal="right" vertical="center" wrapText="1"/>
    </xf>
    <xf numFmtId="0" fontId="3" fillId="12" borderId="0" xfId="12" applyFont="1" applyFill="1" applyAlignment="1">
      <alignment vertical="center" wrapText="1"/>
    </xf>
    <xf numFmtId="0" fontId="36" fillId="0" borderId="41" xfId="12" applyFont="1" applyFill="1" applyBorder="1" applyAlignment="1">
      <alignment horizontal="left" vertical="center" wrapText="1"/>
    </xf>
    <xf numFmtId="165" fontId="36" fillId="2" borderId="44" xfId="12" applyNumberFormat="1" applyFont="1" applyFill="1" applyBorder="1" applyAlignment="1">
      <alignment horizontal="right" vertical="center" wrapText="1"/>
    </xf>
    <xf numFmtId="165" fontId="36" fillId="2" borderId="8" xfId="12" applyNumberFormat="1" applyFont="1" applyFill="1" applyBorder="1" applyAlignment="1">
      <alignment horizontal="right" vertical="center" wrapText="1"/>
    </xf>
    <xf numFmtId="165" fontId="36" fillId="2" borderId="42" xfId="12" applyNumberFormat="1" applyFont="1" applyFill="1" applyBorder="1" applyAlignment="1">
      <alignment horizontal="right" vertical="center" wrapText="1"/>
    </xf>
    <xf numFmtId="165" fontId="36" fillId="9" borderId="43" xfId="12" applyNumberFormat="1" applyFont="1" applyFill="1" applyBorder="1" applyAlignment="1">
      <alignment horizontal="right" vertical="center" wrapText="1"/>
    </xf>
    <xf numFmtId="165" fontId="36" fillId="2" borderId="9" xfId="12" applyNumberFormat="1" applyFont="1" applyFill="1" applyBorder="1" applyAlignment="1">
      <alignment horizontal="right" vertical="center" wrapText="1"/>
    </xf>
    <xf numFmtId="165" fontId="36" fillId="3" borderId="43" xfId="12" applyNumberFormat="1" applyFont="1" applyFill="1" applyBorder="1" applyAlignment="1">
      <alignment horizontal="right" vertical="center" wrapText="1"/>
    </xf>
    <xf numFmtId="0" fontId="36" fillId="2" borderId="0" xfId="12" applyFont="1" applyFill="1" applyAlignment="1">
      <alignment vertical="center" wrapText="1"/>
    </xf>
    <xf numFmtId="0" fontId="12" fillId="0" borderId="45" xfId="12" applyFont="1" applyFill="1" applyBorder="1" applyAlignment="1">
      <alignment horizontal="left" vertical="center" wrapText="1" indent="2"/>
    </xf>
    <xf numFmtId="165" fontId="12" fillId="0" borderId="46" xfId="12" applyNumberFormat="1" applyFont="1" applyFill="1" applyBorder="1" applyAlignment="1">
      <alignment horizontal="right" vertical="center" wrapText="1"/>
    </xf>
    <xf numFmtId="165" fontId="12" fillId="2" borderId="3" xfId="12" applyNumberFormat="1" applyFont="1" applyFill="1" applyBorder="1" applyAlignment="1">
      <alignment horizontal="right" vertical="center" wrapText="1"/>
    </xf>
    <xf numFmtId="0" fontId="36" fillId="0" borderId="45" xfId="12" applyFont="1" applyFill="1" applyBorder="1" applyAlignment="1">
      <alignment vertical="center" wrapText="1"/>
    </xf>
    <xf numFmtId="165" fontId="36" fillId="2" borderId="46" xfId="12" applyNumberFormat="1" applyFont="1" applyFill="1" applyBorder="1" applyAlignment="1">
      <alignment horizontal="right" vertical="center" wrapText="1"/>
    </xf>
    <xf numFmtId="165" fontId="36" fillId="0" borderId="46" xfId="12" applyNumberFormat="1" applyFont="1" applyFill="1" applyBorder="1" applyAlignment="1">
      <alignment horizontal="right" vertical="center" wrapText="1"/>
    </xf>
    <xf numFmtId="165" fontId="36" fillId="2" borderId="3" xfId="12" applyNumberFormat="1" applyFont="1" applyFill="1" applyBorder="1" applyAlignment="1">
      <alignment horizontal="right" vertical="center" wrapText="1"/>
    </xf>
    <xf numFmtId="0" fontId="36" fillId="0" borderId="0" xfId="12" applyFont="1" applyFill="1" applyAlignment="1">
      <alignment vertical="center" wrapText="1"/>
    </xf>
    <xf numFmtId="165" fontId="12" fillId="3" borderId="47" xfId="12" applyNumberFormat="1" applyFont="1" applyFill="1" applyBorder="1" applyAlignment="1">
      <alignment horizontal="right" vertical="center" wrapText="1"/>
    </xf>
    <xf numFmtId="0" fontId="12" fillId="8" borderId="45" xfId="12" applyFont="1" applyFill="1" applyBorder="1" applyAlignment="1">
      <alignment horizontal="left" vertical="center" wrapText="1" indent="2"/>
    </xf>
    <xf numFmtId="0" fontId="37" fillId="8" borderId="45" xfId="12" applyFont="1" applyFill="1" applyBorder="1" applyAlignment="1">
      <alignment horizontal="left" vertical="center" wrapText="1" indent="2"/>
    </xf>
    <xf numFmtId="165" fontId="37" fillId="0" borderId="46" xfId="12" applyNumberFormat="1" applyFont="1" applyFill="1" applyBorder="1" applyAlignment="1">
      <alignment horizontal="right" vertical="center" wrapText="1"/>
    </xf>
    <xf numFmtId="165" fontId="37" fillId="3" borderId="2" xfId="12" applyNumberFormat="1" applyFont="1" applyFill="1" applyBorder="1" applyAlignment="1">
      <alignment horizontal="right" vertical="center" wrapText="1"/>
    </xf>
    <xf numFmtId="165" fontId="37" fillId="3" borderId="47" xfId="12" applyNumberFormat="1" applyFont="1" applyFill="1" applyBorder="1" applyAlignment="1">
      <alignment horizontal="right" vertical="center" wrapText="1"/>
    </xf>
    <xf numFmtId="165" fontId="37" fillId="3" borderId="48" xfId="12" applyNumberFormat="1" applyFont="1" applyFill="1" applyBorder="1" applyAlignment="1">
      <alignment horizontal="right" vertical="center" wrapText="1"/>
    </xf>
    <xf numFmtId="0" fontId="37" fillId="3" borderId="45" xfId="12" applyFont="1" applyFill="1" applyBorder="1" applyAlignment="1">
      <alignment horizontal="left" vertical="center" wrapText="1" indent="2"/>
    </xf>
    <xf numFmtId="165" fontId="36" fillId="3" borderId="46" xfId="12" applyNumberFormat="1" applyFont="1" applyFill="1" applyBorder="1" applyAlignment="1">
      <alignment horizontal="right" vertical="center" wrapText="1"/>
    </xf>
    <xf numFmtId="165" fontId="36" fillId="3" borderId="2" xfId="12" applyNumberFormat="1" applyFont="1" applyFill="1" applyBorder="1" applyAlignment="1">
      <alignment horizontal="right" vertical="center" wrapText="1"/>
    </xf>
    <xf numFmtId="165" fontId="36" fillId="3" borderId="47" xfId="12" applyNumberFormat="1" applyFont="1" applyFill="1" applyBorder="1" applyAlignment="1">
      <alignment horizontal="right" vertical="center" wrapText="1"/>
    </xf>
    <xf numFmtId="165" fontId="37" fillId="3" borderId="46" xfId="12" applyNumberFormat="1" applyFont="1" applyFill="1" applyBorder="1" applyAlignment="1">
      <alignment horizontal="right" vertical="center" wrapText="1"/>
    </xf>
    <xf numFmtId="165" fontId="36" fillId="3" borderId="3" xfId="12" applyNumberFormat="1" applyFont="1" applyFill="1" applyBorder="1" applyAlignment="1">
      <alignment horizontal="right" vertical="center" wrapText="1"/>
    </xf>
    <xf numFmtId="0" fontId="36" fillId="3" borderId="0" xfId="12" applyFont="1" applyFill="1" applyAlignment="1">
      <alignment vertical="center" wrapText="1"/>
    </xf>
    <xf numFmtId="165" fontId="12" fillId="2" borderId="48" xfId="12" applyNumberFormat="1" applyFont="1" applyFill="1" applyBorder="1" applyAlignment="1">
      <alignment horizontal="right" vertical="center" wrapText="1"/>
    </xf>
    <xf numFmtId="165" fontId="12" fillId="3" borderId="13" xfId="12" applyNumberFormat="1" applyFont="1" applyFill="1" applyBorder="1" applyAlignment="1">
      <alignment horizontal="right" vertical="center" wrapText="1"/>
    </xf>
    <xf numFmtId="0" fontId="37" fillId="0" borderId="45" xfId="12" applyFont="1" applyFill="1" applyBorder="1" applyAlignment="1">
      <alignment horizontal="left" vertical="center" wrapText="1" indent="2"/>
    </xf>
    <xf numFmtId="165" fontId="36" fillId="9" borderId="2" xfId="12" applyNumberFormat="1" applyFont="1" applyFill="1" applyBorder="1" applyAlignment="1">
      <alignment horizontal="right" vertical="center" wrapText="1"/>
    </xf>
    <xf numFmtId="165" fontId="12" fillId="9" borderId="2" xfId="12" applyNumberFormat="1" applyFont="1" applyFill="1" applyBorder="1" applyAlignment="1">
      <alignment horizontal="right" vertical="center" wrapText="1"/>
    </xf>
    <xf numFmtId="0" fontId="36" fillId="0" borderId="45" xfId="12" applyFont="1" applyFill="1" applyBorder="1" applyAlignment="1">
      <alignment horizontal="left" vertical="center" wrapText="1"/>
    </xf>
    <xf numFmtId="165" fontId="30" fillId="3" borderId="47" xfId="12" applyNumberFormat="1" applyFont="1" applyFill="1" applyBorder="1" applyAlignment="1">
      <alignment horizontal="right" vertical="center" wrapText="1"/>
    </xf>
    <xf numFmtId="0" fontId="3" fillId="13" borderId="45" xfId="12" applyFont="1" applyFill="1" applyBorder="1" applyAlignment="1">
      <alignment vertical="center" wrapText="1"/>
    </xf>
    <xf numFmtId="165" fontId="3" fillId="3" borderId="47" xfId="12" applyNumberFormat="1" applyFont="1" applyFill="1" applyBorder="1" applyAlignment="1">
      <alignment horizontal="right" vertical="center" wrapText="1"/>
    </xf>
    <xf numFmtId="0" fontId="33" fillId="0" borderId="49" xfId="2" applyFont="1" applyFill="1" applyBorder="1" applyAlignment="1">
      <alignment horizontal="left" vertical="center" wrapText="1" indent="1"/>
    </xf>
    <xf numFmtId="165" fontId="12" fillId="2" borderId="1" xfId="12" applyNumberFormat="1" applyFont="1" applyFill="1" applyBorder="1" applyAlignment="1">
      <alignment horizontal="right" vertical="center" wrapText="1"/>
    </xf>
    <xf numFmtId="165" fontId="12" fillId="2" borderId="4" xfId="12" applyNumberFormat="1" applyFont="1" applyFill="1" applyBorder="1" applyAlignment="1">
      <alignment horizontal="right" vertical="center" wrapText="1"/>
    </xf>
    <xf numFmtId="0" fontId="36" fillId="0" borderId="41" xfId="12" applyFont="1" applyFill="1" applyBorder="1" applyAlignment="1">
      <alignment vertical="center" wrapText="1"/>
    </xf>
    <xf numFmtId="165" fontId="12" fillId="2" borderId="8" xfId="12" applyNumberFormat="1" applyFont="1" applyFill="1" applyBorder="1" applyAlignment="1">
      <alignment horizontal="right" vertical="center" wrapText="1"/>
    </xf>
    <xf numFmtId="0" fontId="12" fillId="0" borderId="45" xfId="12" applyFont="1" applyFill="1" applyBorder="1" applyAlignment="1">
      <alignment horizontal="left" vertical="top" wrapText="1" indent="1"/>
    </xf>
    <xf numFmtId="0" fontId="37" fillId="0" borderId="45" xfId="12" applyFont="1" applyFill="1" applyBorder="1" applyAlignment="1">
      <alignment horizontal="left" vertical="top" wrapText="1" indent="1"/>
    </xf>
    <xf numFmtId="165" fontId="12" fillId="3" borderId="2" xfId="12" applyNumberFormat="1" applyFont="1" applyFill="1" applyBorder="1" applyAlignment="1">
      <alignment horizontal="right" vertical="center" wrapText="1"/>
    </xf>
    <xf numFmtId="0" fontId="36" fillId="0" borderId="41" xfId="12" applyFont="1" applyFill="1" applyBorder="1" applyAlignment="1">
      <alignment horizontal="left" vertical="top" wrapText="1" indent="1"/>
    </xf>
    <xf numFmtId="0" fontId="12" fillId="0" borderId="45" xfId="12" applyFont="1" applyFill="1" applyBorder="1" applyAlignment="1">
      <alignment vertical="center" wrapText="1"/>
    </xf>
    <xf numFmtId="165" fontId="3" fillId="3" borderId="11" xfId="12" applyNumberFormat="1" applyFont="1" applyFill="1" applyBorder="1" applyAlignment="1">
      <alignment horizontal="right" vertical="center" wrapText="1"/>
    </xf>
    <xf numFmtId="165" fontId="3" fillId="3" borderId="22" xfId="12" applyNumberFormat="1" applyFont="1" applyFill="1" applyBorder="1" applyAlignment="1">
      <alignment horizontal="right" vertical="center" wrapText="1"/>
    </xf>
    <xf numFmtId="165" fontId="3" fillId="3" borderId="24" xfId="12" applyNumberFormat="1" applyFont="1" applyFill="1" applyBorder="1" applyAlignment="1">
      <alignment horizontal="right" vertical="center" wrapText="1"/>
    </xf>
    <xf numFmtId="165" fontId="37" fillId="3" borderId="22" xfId="12" applyNumberFormat="1" applyFont="1" applyFill="1" applyBorder="1" applyAlignment="1">
      <alignment horizontal="right" vertical="center" wrapText="1"/>
    </xf>
    <xf numFmtId="0" fontId="3" fillId="14" borderId="15" xfId="3" applyFont="1" applyFill="1" applyBorder="1" applyAlignment="1">
      <alignment vertical="center"/>
    </xf>
    <xf numFmtId="165" fontId="3" fillId="5" borderId="57" xfId="12" applyNumberFormat="1" applyFont="1" applyFill="1" applyBorder="1" applyAlignment="1">
      <alignment horizontal="right" vertical="center" wrapText="1"/>
    </xf>
    <xf numFmtId="165" fontId="3" fillId="5" borderId="58" xfId="12" applyNumberFormat="1" applyFont="1" applyFill="1" applyBorder="1" applyAlignment="1">
      <alignment horizontal="right" vertical="center" wrapText="1"/>
    </xf>
    <xf numFmtId="165" fontId="3" fillId="3" borderId="53" xfId="12" applyNumberFormat="1" applyFont="1" applyFill="1" applyBorder="1" applyAlignment="1">
      <alignment horizontal="right" vertical="center" wrapText="1"/>
    </xf>
    <xf numFmtId="165" fontId="3" fillId="0" borderId="54" xfId="12" applyNumberFormat="1" applyFont="1" applyFill="1" applyBorder="1" applyAlignment="1">
      <alignment horizontal="right" vertical="center" wrapText="1"/>
    </xf>
    <xf numFmtId="165" fontId="3" fillId="0" borderId="6" xfId="12" applyNumberFormat="1" applyFont="1" applyFill="1" applyBorder="1" applyAlignment="1">
      <alignment horizontal="right" vertical="center" wrapText="1"/>
    </xf>
    <xf numFmtId="165" fontId="3" fillId="5" borderId="59" xfId="12" applyNumberFormat="1" applyFont="1" applyFill="1" applyBorder="1" applyAlignment="1">
      <alignment horizontal="right" vertical="center" wrapText="1"/>
    </xf>
    <xf numFmtId="165" fontId="3" fillId="3" borderId="6" xfId="12" applyNumberFormat="1" applyFont="1" applyFill="1" applyBorder="1" applyAlignment="1">
      <alignment horizontal="right" vertical="center" wrapText="1"/>
    </xf>
    <xf numFmtId="165" fontId="3" fillId="3" borderId="27" xfId="12" applyNumberFormat="1" applyFont="1" applyFill="1" applyBorder="1" applyAlignment="1">
      <alignment horizontal="right" vertical="center" wrapText="1"/>
    </xf>
    <xf numFmtId="0" fontId="3" fillId="14" borderId="0" xfId="12" applyFont="1" applyFill="1" applyAlignment="1">
      <alignment vertical="center" wrapText="1"/>
    </xf>
    <xf numFmtId="165" fontId="3" fillId="5" borderId="40" xfId="12" applyNumberFormat="1" applyFont="1" applyFill="1" applyBorder="1" applyAlignment="1">
      <alignment horizontal="right" vertical="center" wrapText="1"/>
    </xf>
    <xf numFmtId="165" fontId="3" fillId="5" borderId="39" xfId="12" applyNumberFormat="1" applyFont="1" applyFill="1" applyBorder="1" applyAlignment="1">
      <alignment horizontal="right" vertical="center" wrapText="1"/>
    </xf>
    <xf numFmtId="165" fontId="3" fillId="5" borderId="60" xfId="12" applyNumberFormat="1" applyFont="1" applyFill="1" applyBorder="1" applyAlignment="1">
      <alignment horizontal="right" vertical="center" wrapText="1"/>
    </xf>
    <xf numFmtId="165" fontId="3" fillId="3" borderId="0" xfId="12" applyNumberFormat="1" applyFont="1" applyFill="1" applyBorder="1" applyAlignment="1">
      <alignment horizontal="right" vertical="center" wrapText="1"/>
    </xf>
    <xf numFmtId="165" fontId="3" fillId="3" borderId="60" xfId="12" applyNumberFormat="1" applyFont="1" applyFill="1" applyBorder="1" applyAlignment="1">
      <alignment horizontal="right" vertical="center" wrapText="1"/>
    </xf>
    <xf numFmtId="0" fontId="3" fillId="14" borderId="22" xfId="3" applyFont="1" applyFill="1" applyBorder="1" applyAlignment="1">
      <alignment vertical="center"/>
    </xf>
    <xf numFmtId="165" fontId="12" fillId="2" borderId="0" xfId="12" applyNumberFormat="1" applyFont="1" applyFill="1" applyAlignment="1">
      <alignment vertical="center" wrapText="1"/>
    </xf>
    <xf numFmtId="164" fontId="12" fillId="2" borderId="0" xfId="12" applyNumberFormat="1" applyFont="1" applyFill="1" applyBorder="1" applyAlignment="1">
      <alignment vertical="center" wrapText="1"/>
    </xf>
    <xf numFmtId="0" fontId="3" fillId="2" borderId="0" xfId="3" applyFont="1" applyFill="1"/>
    <xf numFmtId="0" fontId="42" fillId="2" borderId="0" xfId="12" applyFont="1" applyFill="1" applyBorder="1" applyAlignment="1">
      <alignment vertical="center"/>
    </xf>
    <xf numFmtId="0" fontId="42" fillId="2" borderId="0" xfId="12" applyFont="1" applyFill="1" applyAlignment="1">
      <alignment vertical="center" wrapText="1"/>
    </xf>
    <xf numFmtId="0" fontId="42" fillId="2" borderId="0" xfId="12" applyFont="1" applyFill="1" applyAlignment="1">
      <alignment vertical="center"/>
    </xf>
    <xf numFmtId="0" fontId="43" fillId="2" borderId="0" xfId="12" applyFont="1" applyFill="1" applyBorder="1" applyAlignment="1">
      <alignment vertical="center"/>
    </xf>
    <xf numFmtId="0" fontId="43" fillId="2" borderId="0" xfId="12" applyFont="1" applyFill="1" applyBorder="1" applyAlignment="1">
      <alignment vertical="center" wrapText="1"/>
    </xf>
    <xf numFmtId="0" fontId="42" fillId="2" borderId="0" xfId="12" applyFont="1" applyFill="1" applyBorder="1" applyAlignment="1">
      <alignment horizontal="left" vertical="center"/>
    </xf>
    <xf numFmtId="0" fontId="42" fillId="2" borderId="0" xfId="12" applyFont="1" applyFill="1" applyBorder="1" applyAlignment="1">
      <alignment horizontal="left" vertical="center" wrapText="1"/>
    </xf>
    <xf numFmtId="0" fontId="42" fillId="2" borderId="0" xfId="12" applyFont="1" applyFill="1" applyAlignment="1">
      <alignment horizontal="left" vertical="center" wrapText="1"/>
    </xf>
    <xf numFmtId="0" fontId="42" fillId="2" borderId="0" xfId="12" applyFont="1" applyFill="1" applyBorder="1" applyAlignment="1">
      <alignment vertical="center" wrapText="1"/>
    </xf>
    <xf numFmtId="0" fontId="12" fillId="2" borderId="0" xfId="12" applyFont="1" applyFill="1" applyBorder="1" applyAlignment="1">
      <alignment vertical="center"/>
    </xf>
    <xf numFmtId="0" fontId="12" fillId="2" borderId="0" xfId="12" applyFont="1" applyFill="1" applyAlignment="1">
      <alignment vertical="center"/>
    </xf>
    <xf numFmtId="165" fontId="12" fillId="0" borderId="0" xfId="12" applyNumberFormat="1" applyFont="1" applyFill="1" applyAlignment="1">
      <alignment vertical="center" wrapText="1"/>
    </xf>
    <xf numFmtId="0" fontId="44" fillId="0" borderId="0" xfId="0" applyFont="1" applyFill="1" applyAlignment="1">
      <alignment horizontal="right"/>
    </xf>
    <xf numFmtId="0" fontId="20" fillId="0" borderId="0" xfId="0" applyFont="1" applyFill="1"/>
    <xf numFmtId="0" fontId="0" fillId="0" borderId="0" xfId="0" applyFill="1"/>
    <xf numFmtId="164" fontId="1" fillId="0" borderId="0" xfId="0" applyNumberFormat="1" applyFont="1" applyFill="1" applyAlignment="1">
      <alignment vertical="top"/>
    </xf>
    <xf numFmtId="0" fontId="44" fillId="0" borderId="0" xfId="0" applyFont="1" applyFill="1" applyAlignment="1">
      <alignment horizontal="left"/>
    </xf>
    <xf numFmtId="0" fontId="20" fillId="0" borderId="0" xfId="0" applyFont="1" applyFill="1" applyAlignment="1">
      <alignment wrapText="1"/>
    </xf>
    <xf numFmtId="4" fontId="45" fillId="0" borderId="9" xfId="0" applyNumberFormat="1" applyFont="1" applyFill="1" applyBorder="1" applyAlignment="1">
      <alignment horizontal="right"/>
    </xf>
    <xf numFmtId="164" fontId="1" fillId="0" borderId="0" xfId="0" applyNumberFormat="1" applyFont="1" applyFill="1"/>
    <xf numFmtId="0" fontId="20" fillId="0" borderId="2" xfId="0" applyFont="1" applyFill="1" applyBorder="1" applyAlignment="1">
      <alignment horizontal="centerContinuous" vertical="center" wrapText="1"/>
    </xf>
    <xf numFmtId="0" fontId="20" fillId="0" borderId="3" xfId="0" applyFont="1" applyFill="1" applyBorder="1" applyAlignment="1">
      <alignment horizontal="centerContinuous" vertical="center" wrapText="1"/>
    </xf>
    <xf numFmtId="0" fontId="20" fillId="0" borderId="4" xfId="0" applyFont="1" applyFill="1" applyBorder="1" applyAlignment="1">
      <alignment horizontal="centerContinuous" vertical="center" wrapText="1"/>
    </xf>
    <xf numFmtId="4" fontId="20" fillId="0" borderId="1" xfId="0" applyNumberFormat="1" applyFont="1" applyFill="1" applyBorder="1" applyAlignment="1">
      <alignment horizontal="centerContinuous" vertical="center" wrapText="1"/>
    </xf>
    <xf numFmtId="0" fontId="20" fillId="0" borderId="1" xfId="0" applyFont="1" applyFill="1" applyBorder="1" applyAlignment="1">
      <alignment horizontal="center" vertical="center" wrapText="1"/>
    </xf>
    <xf numFmtId="4" fontId="20" fillId="0" borderId="1" xfId="0" applyNumberFormat="1" applyFont="1" applyFill="1" applyBorder="1" applyAlignment="1">
      <alignment horizontal="center" vertical="center" wrapText="1"/>
    </xf>
    <xf numFmtId="49" fontId="46" fillId="0" borderId="1" xfId="0" applyNumberFormat="1" applyFont="1" applyFill="1" applyBorder="1" applyAlignment="1">
      <alignment horizontal="center" vertical="center" wrapText="1"/>
    </xf>
    <xf numFmtId="49" fontId="46" fillId="0" borderId="1" xfId="0" applyNumberFormat="1" applyFont="1" applyFill="1" applyBorder="1" applyAlignment="1">
      <alignment horizontal="center" vertical="center"/>
    </xf>
    <xf numFmtId="0" fontId="47" fillId="0" borderId="1" xfId="0" applyFont="1" applyFill="1" applyBorder="1" applyAlignment="1">
      <alignment vertical="center" wrapText="1"/>
    </xf>
    <xf numFmtId="0" fontId="20" fillId="0" borderId="1" xfId="0" applyFont="1" applyFill="1" applyBorder="1"/>
    <xf numFmtId="0" fontId="48" fillId="0" borderId="1" xfId="0" applyFont="1" applyFill="1" applyBorder="1"/>
    <xf numFmtId="164" fontId="48" fillId="0" borderId="1" xfId="0" applyNumberFormat="1" applyFont="1" applyFill="1" applyBorder="1"/>
    <xf numFmtId="0" fontId="49" fillId="0" borderId="1" xfId="0" applyFont="1" applyFill="1" applyBorder="1" applyAlignment="1">
      <alignment wrapText="1"/>
    </xf>
    <xf numFmtId="0" fontId="49" fillId="0" borderId="1" xfId="0" applyFont="1" applyFill="1" applyBorder="1"/>
    <xf numFmtId="164" fontId="49" fillId="0" borderId="1" xfId="0" applyNumberFormat="1" applyFont="1" applyFill="1" applyBorder="1"/>
    <xf numFmtId="0" fontId="49" fillId="0" borderId="1" xfId="0" applyFont="1" applyFill="1" applyBorder="1" applyAlignment="1">
      <alignment horizontal="center"/>
    </xf>
    <xf numFmtId="0" fontId="45" fillId="0" borderId="1" xfId="0" applyFont="1" applyFill="1" applyBorder="1" applyAlignment="1">
      <alignment horizontal="left" wrapText="1"/>
    </xf>
    <xf numFmtId="164" fontId="20" fillId="0" borderId="1" xfId="0" applyNumberFormat="1" applyFont="1" applyFill="1" applyBorder="1"/>
    <xf numFmtId="0" fontId="20" fillId="0" borderId="1" xfId="0" applyFont="1" applyFill="1" applyBorder="1" applyAlignment="1">
      <alignment horizontal="center"/>
    </xf>
    <xf numFmtId="165" fontId="49" fillId="0" borderId="1" xfId="0" applyNumberFormat="1" applyFont="1" applyFill="1" applyBorder="1" applyAlignment="1">
      <alignment horizontal="center"/>
    </xf>
    <xf numFmtId="164" fontId="45" fillId="0" borderId="1" xfId="0" applyNumberFormat="1" applyFont="1" applyFill="1" applyBorder="1"/>
    <xf numFmtId="165" fontId="45" fillId="0" borderId="1" xfId="0" applyNumberFormat="1" applyFont="1" applyFill="1" applyBorder="1" applyAlignment="1">
      <alignment horizontal="center"/>
    </xf>
    <xf numFmtId="0" fontId="45" fillId="0" borderId="1" xfId="0" applyFont="1" applyFill="1" applyBorder="1" applyAlignment="1">
      <alignment wrapText="1"/>
    </xf>
    <xf numFmtId="0" fontId="1" fillId="0" borderId="0" xfId="0" applyFont="1" applyFill="1" applyAlignment="1">
      <alignment wrapText="1"/>
    </xf>
    <xf numFmtId="0" fontId="51" fillId="0" borderId="0" xfId="13" applyFont="1" applyFill="1" applyAlignment="1"/>
    <xf numFmtId="4" fontId="20" fillId="0" borderId="0" xfId="0" applyNumberFormat="1" applyFont="1" applyFill="1"/>
    <xf numFmtId="0" fontId="51" fillId="0" borderId="0" xfId="13" applyFont="1" applyFill="1" applyAlignment="1">
      <alignment horizontal="left"/>
    </xf>
    <xf numFmtId="0" fontId="51" fillId="0" borderId="0" xfId="13" applyFont="1" applyFill="1" applyAlignment="1">
      <alignment horizontal="right"/>
    </xf>
    <xf numFmtId="164" fontId="1" fillId="0" borderId="0" xfId="0" applyNumberFormat="1" applyFont="1" applyFill="1" applyAlignment="1"/>
    <xf numFmtId="0" fontId="52" fillId="0" borderId="0" xfId="0" applyFont="1" applyFill="1" applyAlignment="1">
      <alignment horizontal="left" vertical="center"/>
    </xf>
    <xf numFmtId="0" fontId="20" fillId="0" borderId="0" xfId="0" applyFont="1" applyFill="1" applyAlignment="1"/>
    <xf numFmtId="0" fontId="20" fillId="0" borderId="0" xfId="0" applyFont="1" applyFill="1" applyAlignment="1">
      <alignment horizontal="center"/>
    </xf>
    <xf numFmtId="0" fontId="54" fillId="0" borderId="0" xfId="0" applyFont="1" applyAlignment="1">
      <alignment horizontal="right"/>
    </xf>
    <xf numFmtId="49" fontId="4" fillId="0" borderId="1" xfId="5" applyNumberFormat="1" applyFont="1" applyFill="1" applyBorder="1" applyAlignment="1">
      <alignment horizontal="center" vertical="center" wrapText="1"/>
    </xf>
    <xf numFmtId="164" fontId="10" fillId="0" borderId="1" xfId="5" applyNumberFormat="1" applyFont="1" applyFill="1" applyBorder="1" applyAlignment="1">
      <alignment horizontal="center" vertical="center" wrapText="1"/>
    </xf>
    <xf numFmtId="0" fontId="49" fillId="0" borderId="1" xfId="4" applyNumberFormat="1" applyFont="1" applyFill="1" applyBorder="1" applyAlignment="1">
      <alignment vertical="center" wrapText="1"/>
    </xf>
    <xf numFmtId="164" fontId="49" fillId="0" borderId="1" xfId="4" applyNumberFormat="1" applyFont="1" applyFill="1" applyBorder="1" applyAlignment="1">
      <alignment horizontal="right" vertical="center"/>
    </xf>
    <xf numFmtId="164" fontId="49" fillId="0" borderId="1" xfId="0" applyNumberFormat="1" applyFont="1" applyBorder="1" applyAlignment="1">
      <alignment horizontal="right" vertical="center"/>
    </xf>
    <xf numFmtId="164" fontId="49" fillId="0" borderId="1" xfId="0" applyNumberFormat="1" applyFont="1" applyFill="1" applyBorder="1" applyAlignment="1">
      <alignment horizontal="right" vertical="center"/>
    </xf>
    <xf numFmtId="164" fontId="49" fillId="0" borderId="1" xfId="0" applyNumberFormat="1" applyFont="1" applyBorder="1"/>
    <xf numFmtId="0" fontId="54" fillId="0" borderId="1" xfId="0" applyFont="1" applyBorder="1"/>
    <xf numFmtId="164" fontId="54" fillId="0" borderId="1" xfId="0" applyNumberFormat="1" applyFont="1" applyBorder="1"/>
    <xf numFmtId="164" fontId="54" fillId="0" borderId="1" xfId="0" applyNumberFormat="1" applyFont="1" applyFill="1" applyBorder="1"/>
    <xf numFmtId="164" fontId="55" fillId="0" borderId="1" xfId="0" applyNumberFormat="1" applyFont="1" applyBorder="1"/>
    <xf numFmtId="164" fontId="55" fillId="0" borderId="1" xfId="0" applyNumberFormat="1" applyFont="1" applyFill="1" applyBorder="1"/>
    <xf numFmtId="0" fontId="20" fillId="0" borderId="1" xfId="4" applyNumberFormat="1" applyFont="1" applyFill="1" applyBorder="1" applyAlignment="1">
      <alignment vertical="center" wrapText="1"/>
    </xf>
    <xf numFmtId="164" fontId="20" fillId="0" borderId="1" xfId="0" applyNumberFormat="1" applyFont="1" applyFill="1" applyBorder="1" applyAlignment="1">
      <alignment horizontal="right" vertical="center"/>
    </xf>
    <xf numFmtId="0" fontId="11" fillId="0" borderId="0" xfId="0" applyFont="1" applyFill="1"/>
    <xf numFmtId="0" fontId="11" fillId="0" borderId="0" xfId="0" applyFont="1" applyAlignment="1">
      <alignment horizontal="left"/>
    </xf>
    <xf numFmtId="0" fontId="56" fillId="0" borderId="0" xfId="0" applyFont="1" applyAlignment="1">
      <alignment horizontal="left" vertical="center"/>
    </xf>
    <xf numFmtId="0" fontId="0" fillId="0" borderId="0" xfId="0" applyFont="1"/>
    <xf numFmtId="0" fontId="0" fillId="0" borderId="0" xfId="0" applyFont="1" applyFill="1"/>
    <xf numFmtId="0" fontId="3" fillId="0" borderId="0" xfId="0" applyFont="1" applyAlignment="1">
      <alignment horizontal="center" vertical="center" wrapText="1"/>
    </xf>
    <xf numFmtId="164" fontId="1" fillId="0" borderId="0" xfId="0" applyNumberFormat="1" applyFont="1" applyAlignment="1">
      <alignment horizontal="right" vertical="top" wrapText="1"/>
    </xf>
    <xf numFmtId="164" fontId="1" fillId="0" borderId="0" xfId="0" applyNumberFormat="1" applyFont="1" applyAlignment="1">
      <alignment horizontal="right" vertical="top"/>
    </xf>
    <xf numFmtId="164" fontId="1" fillId="0" borderId="0" xfId="0" applyNumberFormat="1" applyFont="1"/>
    <xf numFmtId="0" fontId="1" fillId="0" borderId="1" xfId="0" applyFont="1" applyBorder="1" applyAlignment="1">
      <alignment horizontal="center" vertical="center" wrapText="1"/>
    </xf>
    <xf numFmtId="49" fontId="1" fillId="0" borderId="1" xfId="0" applyNumberFormat="1" applyFont="1" applyBorder="1" applyAlignment="1">
      <alignment horizontal="center" vertical="center" wrapText="1"/>
    </xf>
    <xf numFmtId="164" fontId="1" fillId="0" borderId="1" xfId="0" applyNumberFormat="1" applyFont="1" applyBorder="1" applyAlignment="1">
      <alignment horizontal="center" vertical="center" wrapText="1"/>
    </xf>
    <xf numFmtId="164" fontId="1" fillId="2" borderId="0" xfId="0" applyNumberFormat="1" applyFont="1" applyFill="1" applyAlignment="1">
      <alignment horizontal="right" vertical="top" wrapText="1"/>
    </xf>
    <xf numFmtId="164" fontId="1" fillId="0" borderId="0" xfId="0" applyNumberFormat="1" applyFont="1" applyAlignment="1">
      <alignment horizontal="right"/>
    </xf>
    <xf numFmtId="0" fontId="3" fillId="0" borderId="0" xfId="0" applyFont="1" applyAlignment="1">
      <alignment horizontal="right" vertical="center" wrapText="1"/>
    </xf>
    <xf numFmtId="4" fontId="1" fillId="0" borderId="0" xfId="0" applyNumberFormat="1" applyFont="1" applyAlignment="1">
      <alignment horizontal="right" vertical="top" wrapText="1"/>
    </xf>
    <xf numFmtId="164" fontId="1" fillId="0" borderId="0" xfId="0" applyNumberFormat="1" applyFont="1" applyAlignment="1"/>
    <xf numFmtId="164" fontId="1" fillId="0" borderId="0" xfId="0" applyNumberFormat="1" applyFont="1" applyAlignment="1">
      <alignment horizontal="right" wrapText="1"/>
    </xf>
    <xf numFmtId="0" fontId="11" fillId="0" borderId="0" xfId="0" applyFont="1" applyBorder="1" applyAlignment="1">
      <alignment wrapText="1"/>
    </xf>
    <xf numFmtId="0" fontId="15" fillId="0" borderId="0" xfId="0" applyFont="1" applyBorder="1" applyAlignment="1">
      <alignment horizontal="left" vertical="center" wrapText="1"/>
    </xf>
    <xf numFmtId="0" fontId="15" fillId="0" borderId="0" xfId="0" applyFont="1" applyBorder="1" applyAlignment="1">
      <alignment vertical="center" wrapText="1"/>
    </xf>
    <xf numFmtId="164" fontId="15" fillId="0" borderId="0" xfId="0" applyNumberFormat="1" applyFont="1" applyAlignment="1">
      <alignment horizontal="left" vertical="center" wrapText="1"/>
    </xf>
    <xf numFmtId="0" fontId="11" fillId="0" borderId="0" xfId="0" applyFont="1" applyBorder="1" applyAlignment="1">
      <alignment horizontal="left" wrapText="1"/>
    </xf>
    <xf numFmtId="164" fontId="15" fillId="0" borderId="0" xfId="0" applyNumberFormat="1" applyFont="1" applyAlignment="1">
      <alignment vertical="center" wrapText="1"/>
    </xf>
    <xf numFmtId="0" fontId="1" fillId="0" borderId="1" xfId="3" applyNumberFormat="1" applyFont="1" applyFill="1" applyBorder="1" applyAlignment="1">
      <alignment horizontal="center" vertical="center" wrapText="1"/>
    </xf>
    <xf numFmtId="164" fontId="1" fillId="0" borderId="1" xfId="3" applyNumberFormat="1" applyFont="1" applyFill="1" applyBorder="1" applyAlignment="1">
      <alignment horizontal="center" vertical="center" wrapText="1"/>
    </xf>
    <xf numFmtId="0" fontId="1" fillId="0" borderId="2" xfId="3" applyNumberFormat="1" applyFont="1" applyFill="1" applyBorder="1" applyAlignment="1">
      <alignment horizontal="center" vertical="center" wrapText="1"/>
    </xf>
    <xf numFmtId="0" fontId="1" fillId="0" borderId="3" xfId="3" applyNumberFormat="1" applyFont="1" applyFill="1" applyBorder="1" applyAlignment="1">
      <alignment horizontal="center" vertical="center" wrapText="1"/>
    </xf>
    <xf numFmtId="0" fontId="1" fillId="0" borderId="4" xfId="3" applyNumberFormat="1" applyFont="1" applyFill="1" applyBorder="1" applyAlignment="1">
      <alignment horizontal="center" vertical="center" wrapText="1"/>
    </xf>
    <xf numFmtId="0" fontId="10" fillId="0" borderId="0" xfId="0" applyNumberFormat="1" applyFont="1" applyAlignment="1">
      <alignment horizontal="right" vertical="center" wrapText="1"/>
    </xf>
    <xf numFmtId="0" fontId="9" fillId="0" borderId="0" xfId="0" applyNumberFormat="1" applyFont="1" applyAlignment="1">
      <alignment horizontal="right" vertical="center" wrapText="1"/>
    </xf>
    <xf numFmtId="0" fontId="3" fillId="0" borderId="0" xfId="0" applyNumberFormat="1" applyFont="1" applyAlignment="1">
      <alignment horizontal="center" vertical="center" wrapText="1"/>
    </xf>
    <xf numFmtId="0" fontId="1" fillId="0" borderId="1" xfId="0" applyNumberFormat="1" applyFont="1" applyBorder="1" applyAlignment="1">
      <alignment horizontal="center" vertical="center" wrapText="1"/>
    </xf>
    <xf numFmtId="0" fontId="17" fillId="0" borderId="0" xfId="0" applyFont="1" applyBorder="1" applyAlignment="1">
      <alignment horizontal="left" vertical="center" wrapText="1"/>
    </xf>
    <xf numFmtId="164" fontId="17" fillId="0" borderId="0" xfId="0" applyNumberFormat="1" applyFont="1" applyAlignment="1">
      <alignment horizontal="left" vertical="center"/>
    </xf>
    <xf numFmtId="164" fontId="1" fillId="3" borderId="1" xfId="3" applyNumberFormat="1" applyFont="1" applyFill="1" applyBorder="1" applyAlignment="1">
      <alignment horizontal="center" vertical="center" wrapText="1"/>
    </xf>
    <xf numFmtId="164" fontId="11" fillId="0" borderId="5" xfId="0" applyNumberFormat="1" applyFont="1" applyBorder="1" applyAlignment="1">
      <alignment horizontal="center"/>
    </xf>
    <xf numFmtId="164" fontId="11" fillId="0" borderId="0" xfId="0" applyNumberFormat="1" applyFont="1" applyAlignment="1">
      <alignment horizontal="center"/>
    </xf>
    <xf numFmtId="0" fontId="15" fillId="0" borderId="0" xfId="0" quotePrefix="1" applyFont="1" applyBorder="1" applyAlignment="1">
      <alignment horizontal="left" vertical="center" wrapText="1"/>
    </xf>
    <xf numFmtId="0" fontId="17" fillId="0" borderId="0" xfId="0" quotePrefix="1" applyFont="1" applyBorder="1" applyAlignment="1">
      <alignment horizontal="left" vertical="center" wrapText="1"/>
    </xf>
    <xf numFmtId="164" fontId="17" fillId="0" borderId="0" xfId="0" applyNumberFormat="1" applyFont="1" applyAlignment="1">
      <alignment horizontal="left" vertical="center" wrapText="1"/>
    </xf>
    <xf numFmtId="0" fontId="10" fillId="0" borderId="0" xfId="0" quotePrefix="1" applyNumberFormat="1" applyFont="1" applyAlignment="1">
      <alignment horizontal="right" vertical="center" wrapText="1"/>
    </xf>
    <xf numFmtId="0" fontId="3" fillId="0" borderId="0" xfId="0" quotePrefix="1" applyNumberFormat="1" applyFont="1" applyAlignment="1">
      <alignment horizontal="center" vertical="center" wrapText="1"/>
    </xf>
    <xf numFmtId="0" fontId="15" fillId="0" borderId="0" xfId="0" applyFont="1" applyBorder="1" applyAlignment="1">
      <alignment horizontal="left" wrapText="1"/>
    </xf>
    <xf numFmtId="0" fontId="15" fillId="0" borderId="0" xfId="0" applyFont="1" applyAlignment="1">
      <alignment horizontal="left"/>
    </xf>
    <xf numFmtId="164" fontId="18" fillId="0" borderId="0" xfId="0" applyNumberFormat="1" applyFont="1" applyBorder="1" applyAlignment="1">
      <alignment horizontal="left" vertical="center" wrapText="1"/>
    </xf>
    <xf numFmtId="164" fontId="18" fillId="0" borderId="0" xfId="0" applyNumberFormat="1" applyFont="1" applyAlignment="1">
      <alignment horizontal="left" vertical="center"/>
    </xf>
    <xf numFmtId="0" fontId="19" fillId="0" borderId="0" xfId="0" applyFont="1" applyAlignment="1">
      <alignment horizontal="left" vertical="center"/>
    </xf>
    <xf numFmtId="0" fontId="18" fillId="0" borderId="0" xfId="0" applyFont="1" applyAlignment="1">
      <alignment horizontal="left"/>
    </xf>
    <xf numFmtId="0" fontId="18" fillId="0" borderId="0" xfId="0" applyFont="1" applyBorder="1" applyAlignment="1">
      <alignment horizontal="left" wrapText="1"/>
    </xf>
    <xf numFmtId="0" fontId="1" fillId="0" borderId="6" xfId="3" applyNumberFormat="1" applyFont="1" applyFill="1" applyBorder="1" applyAlignment="1">
      <alignment horizontal="center" vertical="center" wrapText="1"/>
    </xf>
    <xf numFmtId="0" fontId="1" fillId="0" borderId="5" xfId="3" applyNumberFormat="1" applyFont="1" applyFill="1" applyBorder="1" applyAlignment="1">
      <alignment horizontal="center" vertical="center" wrapText="1"/>
    </xf>
    <xf numFmtId="0" fontId="1" fillId="0" borderId="7" xfId="3" applyNumberFormat="1" applyFont="1" applyFill="1" applyBorder="1" applyAlignment="1">
      <alignment horizontal="center" vertical="center" wrapText="1"/>
    </xf>
    <xf numFmtId="0" fontId="1" fillId="0" borderId="8" xfId="3" applyNumberFormat="1" applyFont="1" applyFill="1" applyBorder="1" applyAlignment="1">
      <alignment horizontal="center" vertical="center" wrapText="1"/>
    </xf>
    <xf numFmtId="0" fontId="1" fillId="0" borderId="9" xfId="3" applyNumberFormat="1" applyFont="1" applyFill="1" applyBorder="1" applyAlignment="1">
      <alignment horizontal="center" vertical="center" wrapText="1"/>
    </xf>
    <xf numFmtId="0" fontId="1" fillId="0" borderId="10" xfId="3" applyNumberFormat="1" applyFont="1" applyFill="1" applyBorder="1" applyAlignment="1">
      <alignment horizontal="center" vertical="center" wrapText="1"/>
    </xf>
    <xf numFmtId="0" fontId="2" fillId="0" borderId="4" xfId="6" applyFont="1" applyFill="1" applyBorder="1" applyAlignment="1">
      <alignment horizontal="center" vertical="center" wrapText="1"/>
    </xf>
    <xf numFmtId="0" fontId="2" fillId="0" borderId="1" xfId="6" applyFont="1" applyFill="1" applyBorder="1" applyAlignment="1">
      <alignment horizontal="center" vertical="center" wrapText="1"/>
    </xf>
    <xf numFmtId="0" fontId="2" fillId="0" borderId="11" xfId="3" applyFont="1" applyFill="1" applyBorder="1" applyAlignment="1">
      <alignment horizontal="center" vertical="center" wrapText="1"/>
    </xf>
    <xf numFmtId="0" fontId="2" fillId="0" borderId="12" xfId="3" applyFont="1" applyFill="1" applyBorder="1" applyAlignment="1">
      <alignment horizontal="center" vertical="center" wrapText="1"/>
    </xf>
    <xf numFmtId="0" fontId="2" fillId="0" borderId="13" xfId="3" applyFont="1" applyFill="1" applyBorder="1" applyAlignment="1">
      <alignment horizontal="center" vertical="center" wrapText="1"/>
    </xf>
    <xf numFmtId="0" fontId="20" fillId="0" borderId="0" xfId="6" applyFont="1" applyFill="1" applyAlignment="1">
      <alignment horizontal="left" wrapText="1"/>
    </xf>
    <xf numFmtId="0" fontId="2" fillId="0" borderId="11" xfId="6" applyFont="1" applyFill="1" applyBorder="1" applyAlignment="1">
      <alignment horizontal="center" vertical="center" wrapText="1"/>
    </xf>
    <xf numFmtId="0" fontId="2" fillId="0" borderId="12" xfId="6" applyFont="1" applyFill="1" applyBorder="1" applyAlignment="1">
      <alignment horizontal="center" vertical="center" wrapText="1"/>
    </xf>
    <xf numFmtId="0" fontId="2" fillId="0" borderId="13" xfId="6" applyFont="1" applyFill="1" applyBorder="1" applyAlignment="1">
      <alignment horizontal="center" vertical="center" wrapText="1"/>
    </xf>
    <xf numFmtId="0" fontId="2" fillId="0" borderId="11" xfId="6" applyFont="1" applyFill="1" applyBorder="1" applyAlignment="1">
      <alignment horizontal="left" vertical="center" wrapText="1"/>
    </xf>
    <xf numFmtId="0" fontId="2" fillId="0" borderId="12" xfId="6" applyFont="1" applyFill="1" applyBorder="1" applyAlignment="1">
      <alignment horizontal="left" vertical="center" wrapText="1"/>
    </xf>
    <xf numFmtId="0" fontId="2" fillId="0" borderId="13" xfId="6" applyFont="1" applyFill="1" applyBorder="1" applyAlignment="1">
      <alignment horizontal="left" vertical="center" wrapText="1"/>
    </xf>
    <xf numFmtId="0" fontId="3" fillId="0" borderId="0" xfId="6" applyFont="1" applyFill="1" applyAlignment="1">
      <alignment horizontal="center" wrapText="1"/>
    </xf>
    <xf numFmtId="0" fontId="5" fillId="0" borderId="0" xfId="6" applyFont="1" applyFill="1" applyAlignment="1">
      <alignment horizontal="right" wrapText="1"/>
    </xf>
    <xf numFmtId="0" fontId="5" fillId="0" borderId="0" xfId="3" applyFont="1" applyFill="1" applyAlignment="1">
      <alignment horizontal="right" wrapText="1"/>
    </xf>
    <xf numFmtId="0" fontId="1" fillId="0" borderId="0" xfId="0" applyFont="1"/>
    <xf numFmtId="0" fontId="1" fillId="0" borderId="0" xfId="0" applyFont="1" applyAlignment="1"/>
    <xf numFmtId="0" fontId="1" fillId="0" borderId="0" xfId="0" applyFont="1" applyAlignment="1">
      <alignment wrapText="1"/>
    </xf>
    <xf numFmtId="0" fontId="29" fillId="0" borderId="0" xfId="7" applyFont="1" applyFill="1" applyBorder="1" applyAlignment="1">
      <alignment horizontal="left" vertical="center" wrapText="1"/>
    </xf>
    <xf numFmtId="0" fontId="28" fillId="0" borderId="1" xfId="9" applyNumberFormat="1" applyFont="1" applyFill="1" applyBorder="1" applyAlignment="1" applyProtection="1">
      <alignment horizontal="left" vertical="center" wrapText="1"/>
    </xf>
    <xf numFmtId="0" fontId="28" fillId="0" borderId="11" xfId="9" applyNumberFormat="1" applyFont="1" applyFill="1" applyBorder="1" applyAlignment="1" applyProtection="1">
      <alignment horizontal="left" vertical="center" wrapText="1"/>
    </xf>
    <xf numFmtId="0" fontId="30" fillId="0" borderId="1" xfId="9" applyNumberFormat="1" applyFont="1" applyFill="1" applyBorder="1" applyAlignment="1" applyProtection="1">
      <alignment horizontal="left" vertical="center" wrapText="1"/>
    </xf>
    <xf numFmtId="49" fontId="29" fillId="0" borderId="5" xfId="7" applyNumberFormat="1" applyFont="1" applyFill="1" applyBorder="1" applyAlignment="1">
      <alignment horizontal="center" vertical="center" wrapText="1"/>
    </xf>
    <xf numFmtId="49" fontId="29" fillId="0" borderId="0" xfId="7" applyNumberFormat="1" applyFont="1" applyFill="1" applyBorder="1" applyAlignment="1">
      <alignment horizontal="center" vertical="center"/>
    </xf>
    <xf numFmtId="0" fontId="29" fillId="0" borderId="0" xfId="7" applyFont="1" applyFill="1" applyBorder="1" applyAlignment="1">
      <alignment horizontal="left" vertical="center"/>
    </xf>
    <xf numFmtId="0" fontId="30" fillId="0" borderId="2" xfId="9" applyFont="1" applyFill="1" applyBorder="1" applyAlignment="1" applyProtection="1">
      <alignment horizontal="left" vertical="center" wrapText="1"/>
    </xf>
    <xf numFmtId="0" fontId="30" fillId="0" borderId="3" xfId="9" applyFont="1" applyFill="1" applyBorder="1" applyAlignment="1" applyProtection="1">
      <alignment horizontal="left" vertical="center" wrapText="1"/>
    </xf>
    <xf numFmtId="0" fontId="30" fillId="0" borderId="4" xfId="9" applyFont="1" applyFill="1" applyBorder="1" applyAlignment="1" applyProtection="1">
      <alignment horizontal="left" vertical="center" wrapText="1"/>
    </xf>
    <xf numFmtId="0" fontId="30" fillId="0" borderId="2" xfId="10" applyFont="1" applyFill="1" applyBorder="1" applyAlignment="1" applyProtection="1">
      <alignment horizontal="left" vertical="center" wrapText="1"/>
    </xf>
    <xf numFmtId="0" fontId="30" fillId="0" borderId="3" xfId="10" applyFont="1" applyFill="1" applyBorder="1" applyAlignment="1" applyProtection="1">
      <alignment horizontal="left" vertical="center" wrapText="1"/>
    </xf>
    <xf numFmtId="0" fontId="30" fillId="0" borderId="4" xfId="10" applyFont="1" applyFill="1" applyBorder="1" applyAlignment="1" applyProtection="1">
      <alignment horizontal="left" vertical="center" wrapText="1"/>
    </xf>
    <xf numFmtId="49" fontId="30" fillId="0" borderId="1" xfId="7" applyNumberFormat="1" applyFont="1" applyFill="1" applyBorder="1" applyAlignment="1" applyProtection="1">
      <alignment horizontal="left" vertical="center"/>
    </xf>
    <xf numFmtId="0" fontId="29" fillId="0" borderId="1" xfId="7" applyFont="1" applyFill="1" applyBorder="1" applyAlignment="1" applyProtection="1">
      <alignment horizontal="left" vertical="center" wrapText="1"/>
    </xf>
    <xf numFmtId="0" fontId="30" fillId="0" borderId="1" xfId="9" applyFont="1" applyFill="1" applyBorder="1" applyAlignment="1" applyProtection="1">
      <alignment horizontal="left" vertical="center" wrapText="1"/>
    </xf>
    <xf numFmtId="0" fontId="28" fillId="0" borderId="1" xfId="9" applyFont="1" applyFill="1" applyBorder="1" applyAlignment="1" applyProtection="1">
      <alignment horizontal="left" vertical="center" wrapText="1"/>
    </xf>
    <xf numFmtId="0" fontId="28" fillId="0" borderId="1" xfId="10" applyFont="1" applyFill="1" applyBorder="1" applyAlignment="1" applyProtection="1">
      <alignment horizontal="left" vertical="center" wrapText="1"/>
    </xf>
    <xf numFmtId="0" fontId="30" fillId="0" borderId="1" xfId="10" applyFont="1" applyFill="1" applyBorder="1" applyAlignment="1" applyProtection="1">
      <alignment horizontal="left" vertical="center" wrapText="1"/>
    </xf>
    <xf numFmtId="0" fontId="28" fillId="0" borderId="1" xfId="10" applyFont="1" applyFill="1" applyBorder="1" applyAlignment="1" applyProtection="1">
      <alignment vertical="center" wrapText="1"/>
    </xf>
    <xf numFmtId="0" fontId="30" fillId="0" borderId="1" xfId="7" applyFont="1" applyFill="1" applyBorder="1" applyAlignment="1" applyProtection="1">
      <alignment vertical="center" wrapText="1"/>
    </xf>
    <xf numFmtId="0" fontId="30" fillId="0" borderId="1" xfId="10" applyFont="1" applyFill="1" applyBorder="1" applyAlignment="1" applyProtection="1">
      <alignment vertical="center" wrapText="1"/>
    </xf>
    <xf numFmtId="0" fontId="28" fillId="0" borderId="1" xfId="10" applyFont="1" applyFill="1" applyBorder="1" applyAlignment="1" applyProtection="1">
      <alignment horizontal="left" vertical="center"/>
    </xf>
    <xf numFmtId="0" fontId="30" fillId="0" borderId="1" xfId="10" applyFont="1" applyFill="1" applyBorder="1" applyAlignment="1" applyProtection="1">
      <alignment horizontal="left" vertical="top" wrapText="1"/>
    </xf>
    <xf numFmtId="0" fontId="28" fillId="0" borderId="1" xfId="10" applyFont="1" applyFill="1" applyBorder="1" applyAlignment="1" applyProtection="1">
      <alignment horizontal="left" vertical="top" wrapText="1"/>
    </xf>
    <xf numFmtId="0" fontId="30" fillId="0" borderId="1" xfId="10" applyFont="1" applyFill="1" applyBorder="1" applyAlignment="1" applyProtection="1">
      <alignment horizontal="center" vertical="top" wrapText="1"/>
    </xf>
    <xf numFmtId="0" fontId="30" fillId="0" borderId="1" xfId="10" applyFont="1" applyFill="1" applyBorder="1" applyAlignment="1" applyProtection="1">
      <alignment horizontal="center" vertical="center"/>
    </xf>
    <xf numFmtId="0" fontId="29" fillId="0" borderId="1" xfId="9" applyFont="1" applyFill="1" applyBorder="1" applyAlignment="1" applyProtection="1">
      <alignment horizontal="left" vertical="center" wrapText="1"/>
    </xf>
    <xf numFmtId="0" fontId="28" fillId="0" borderId="2" xfId="9" applyFont="1" applyFill="1" applyBorder="1" applyAlignment="1" applyProtection="1">
      <alignment horizontal="left" vertical="center" wrapText="1"/>
    </xf>
    <xf numFmtId="0" fontId="28" fillId="0" borderId="3" xfId="9" applyFont="1" applyFill="1" applyBorder="1" applyAlignment="1" applyProtection="1">
      <alignment horizontal="left" vertical="center" wrapText="1"/>
    </xf>
    <xf numFmtId="0" fontId="28" fillId="0" borderId="4" xfId="9" applyFont="1" applyFill="1" applyBorder="1" applyAlignment="1" applyProtection="1">
      <alignment horizontal="left" vertical="center" wrapText="1"/>
    </xf>
    <xf numFmtId="0" fontId="28" fillId="0" borderId="2" xfId="10" applyFont="1" applyFill="1" applyBorder="1" applyAlignment="1" applyProtection="1">
      <alignment horizontal="left" vertical="center" wrapText="1"/>
    </xf>
    <xf numFmtId="0" fontId="28" fillId="0" borderId="3" xfId="10" applyFont="1" applyFill="1" applyBorder="1" applyAlignment="1" applyProtection="1">
      <alignment horizontal="left" vertical="center" wrapText="1"/>
    </xf>
    <xf numFmtId="0" fontId="28" fillId="0" borderId="4" xfId="10" applyFont="1" applyFill="1" applyBorder="1" applyAlignment="1" applyProtection="1">
      <alignment horizontal="left" vertical="center" wrapText="1"/>
    </xf>
    <xf numFmtId="0" fontId="28" fillId="0" borderId="2" xfId="0" applyFont="1" applyFill="1" applyBorder="1" applyAlignment="1" applyProtection="1">
      <alignment horizontal="left"/>
    </xf>
    <xf numFmtId="0" fontId="28" fillId="0" borderId="3" xfId="0" applyFont="1" applyFill="1" applyBorder="1" applyAlignment="1" applyProtection="1">
      <alignment horizontal="left"/>
    </xf>
    <xf numFmtId="0" fontId="28" fillId="0" borderId="4" xfId="0" applyFont="1" applyFill="1" applyBorder="1" applyAlignment="1" applyProtection="1">
      <alignment horizontal="left"/>
    </xf>
    <xf numFmtId="0" fontId="28" fillId="0" borderId="2" xfId="0" applyFont="1" applyFill="1" applyBorder="1" applyAlignment="1" applyProtection="1">
      <alignment horizontal="left" wrapText="1"/>
    </xf>
    <xf numFmtId="0" fontId="28" fillId="0" borderId="3" xfId="0" applyFont="1" applyFill="1" applyBorder="1" applyAlignment="1" applyProtection="1">
      <alignment horizontal="left" wrapText="1"/>
    </xf>
    <xf numFmtId="0" fontId="28" fillId="0" borderId="4" xfId="0" applyFont="1" applyFill="1" applyBorder="1" applyAlignment="1" applyProtection="1">
      <alignment horizontal="left" wrapText="1"/>
    </xf>
    <xf numFmtId="0" fontId="28" fillId="0" borderId="2" xfId="0" applyFont="1" applyFill="1" applyBorder="1" applyAlignment="1" applyProtection="1">
      <alignment horizontal="left" vertical="top" wrapText="1"/>
    </xf>
    <xf numFmtId="0" fontId="28" fillId="0" borderId="3" xfId="0" applyFont="1" applyFill="1" applyBorder="1" applyAlignment="1" applyProtection="1">
      <alignment horizontal="left" vertical="top" wrapText="1"/>
    </xf>
    <xf numFmtId="0" fontId="28" fillId="0" borderId="4" xfId="0" applyFont="1" applyFill="1" applyBorder="1" applyAlignment="1" applyProtection="1">
      <alignment horizontal="left" vertical="top" wrapText="1"/>
    </xf>
    <xf numFmtId="0" fontId="29" fillId="0" borderId="2" xfId="10" applyFont="1" applyFill="1" applyBorder="1" applyAlignment="1" applyProtection="1">
      <alignment horizontal="left" vertical="center" wrapText="1"/>
    </xf>
    <xf numFmtId="0" fontId="29" fillId="0" borderId="3" xfId="10" applyFont="1" applyFill="1" applyBorder="1" applyAlignment="1" applyProtection="1">
      <alignment horizontal="left" vertical="center" wrapText="1"/>
    </xf>
    <xf numFmtId="0" fontId="29" fillId="0" borderId="4" xfId="10" applyFont="1" applyFill="1" applyBorder="1" applyAlignment="1" applyProtection="1">
      <alignment horizontal="left" vertical="center" wrapText="1"/>
    </xf>
    <xf numFmtId="0" fontId="31" fillId="0" borderId="1" xfId="10" applyFont="1" applyFill="1" applyBorder="1" applyAlignment="1" applyProtection="1">
      <alignment horizontal="left" vertical="center" wrapText="1"/>
    </xf>
    <xf numFmtId="0" fontId="30" fillId="0" borderId="1" xfId="7" applyFont="1" applyFill="1" applyBorder="1" applyAlignment="1" applyProtection="1">
      <alignment horizontal="left" vertical="center" wrapText="1"/>
    </xf>
    <xf numFmtId="165" fontId="30" fillId="0" borderId="15" xfId="8" applyNumberFormat="1" applyFont="1" applyFill="1" applyBorder="1" applyAlignment="1">
      <alignment horizontal="center" vertical="center" wrapText="1"/>
    </xf>
    <xf numFmtId="165" fontId="30" fillId="0" borderId="19" xfId="8" applyNumberFormat="1" applyFont="1" applyFill="1" applyBorder="1" applyAlignment="1">
      <alignment horizontal="center" vertical="center" wrapText="1"/>
    </xf>
    <xf numFmtId="0" fontId="30" fillId="0" borderId="23" xfId="9" applyFont="1" applyFill="1" applyBorder="1" applyAlignment="1" applyProtection="1">
      <alignment horizontal="center" vertical="center" wrapText="1"/>
    </xf>
    <xf numFmtId="0" fontId="30" fillId="0" borderId="24" xfId="9" applyFont="1" applyFill="1" applyBorder="1" applyAlignment="1" applyProtection="1">
      <alignment horizontal="center" vertical="center" wrapText="1"/>
    </xf>
    <xf numFmtId="0" fontId="30" fillId="0" borderId="25" xfId="9" applyFont="1" applyFill="1" applyBorder="1" applyAlignment="1" applyProtection="1">
      <alignment horizontal="center" vertical="center" wrapText="1"/>
    </xf>
    <xf numFmtId="0" fontId="30" fillId="0" borderId="13" xfId="9" applyFont="1" applyFill="1" applyBorder="1" applyAlignment="1" applyProtection="1">
      <alignment horizontal="left" vertical="center" wrapText="1"/>
    </xf>
    <xf numFmtId="49" fontId="28" fillId="0" borderId="0" xfId="7" applyNumberFormat="1" applyFont="1" applyFill="1" applyBorder="1" applyAlignment="1">
      <alignment horizontal="right" vertical="top" wrapText="1"/>
    </xf>
    <xf numFmtId="0" fontId="30" fillId="0" borderId="0" xfId="7" applyFont="1" applyFill="1" applyBorder="1" applyAlignment="1" applyProtection="1">
      <alignment horizontal="center" vertical="center" wrapText="1"/>
    </xf>
    <xf numFmtId="0" fontId="28" fillId="0" borderId="0" xfId="7" applyFont="1" applyFill="1" applyBorder="1" applyAlignment="1" applyProtection="1">
      <alignment horizontal="right" vertical="center" wrapText="1"/>
    </xf>
    <xf numFmtId="0" fontId="28" fillId="0" borderId="14" xfId="7" applyFont="1" applyFill="1" applyBorder="1" applyAlignment="1" applyProtection="1">
      <alignment horizontal="right" vertical="center" wrapText="1"/>
    </xf>
    <xf numFmtId="0" fontId="30" fillId="0" borderId="15" xfId="7" applyFont="1" applyFill="1" applyBorder="1" applyAlignment="1" applyProtection="1">
      <alignment horizontal="center" vertical="center" wrapText="1"/>
    </xf>
    <xf numFmtId="0" fontId="30" fillId="0" borderId="19" xfId="7" applyFont="1" applyFill="1" applyBorder="1" applyAlignment="1" applyProtection="1">
      <alignment horizontal="center" vertical="center" wrapText="1"/>
    </xf>
    <xf numFmtId="0" fontId="30" fillId="0" borderId="16" xfId="7" applyFont="1" applyFill="1" applyBorder="1" applyAlignment="1" applyProtection="1">
      <alignment horizontal="center" vertical="center" wrapText="1"/>
    </xf>
    <xf numFmtId="0" fontId="30" fillId="0" borderId="17" xfId="7" applyFont="1" applyFill="1" applyBorder="1" applyAlignment="1" applyProtection="1">
      <alignment horizontal="center" vertical="center" wrapText="1"/>
    </xf>
    <xf numFmtId="0" fontId="30" fillId="0" borderId="18" xfId="7" applyFont="1" applyFill="1" applyBorder="1" applyAlignment="1" applyProtection="1">
      <alignment horizontal="center" vertical="center" wrapText="1"/>
    </xf>
    <xf numFmtId="0" fontId="30" fillId="0" borderId="20" xfId="7" applyFont="1" applyFill="1" applyBorder="1" applyAlignment="1" applyProtection="1">
      <alignment horizontal="center" vertical="center" wrapText="1"/>
    </xf>
    <xf numFmtId="0" fontId="30" fillId="0" borderId="14" xfId="7" applyFont="1" applyFill="1" applyBorder="1" applyAlignment="1" applyProtection="1">
      <alignment horizontal="center" vertical="center" wrapText="1"/>
    </xf>
    <xf numFmtId="0" fontId="30" fillId="0" borderId="21" xfId="7" applyFont="1" applyFill="1" applyBorder="1" applyAlignment="1" applyProtection="1">
      <alignment horizontal="center" vertical="center" wrapText="1"/>
    </xf>
    <xf numFmtId="0" fontId="42" fillId="2" borderId="0" xfId="12" applyFont="1" applyFill="1" applyBorder="1" applyAlignment="1">
      <alignment horizontal="left" vertical="center" wrapText="1"/>
    </xf>
    <xf numFmtId="0" fontId="12" fillId="2" borderId="12" xfId="12" applyFont="1" applyFill="1" applyBorder="1" applyAlignment="1">
      <alignment horizontal="center" vertical="center" wrapText="1"/>
    </xf>
    <xf numFmtId="0" fontId="12" fillId="2" borderId="32" xfId="12" applyFont="1" applyFill="1" applyBorder="1" applyAlignment="1">
      <alignment horizontal="center" vertical="center" wrapText="1"/>
    </xf>
    <xf numFmtId="0" fontId="3" fillId="2" borderId="12" xfId="12" applyFont="1" applyFill="1" applyBorder="1" applyAlignment="1">
      <alignment horizontal="center" vertical="center" wrapText="1"/>
    </xf>
    <xf numFmtId="0" fontId="3" fillId="2" borderId="32" xfId="12" applyFont="1" applyFill="1" applyBorder="1" applyAlignment="1">
      <alignment horizontal="center" vertical="center" wrapText="1"/>
    </xf>
    <xf numFmtId="0" fontId="3" fillId="2" borderId="0" xfId="3" applyFont="1" applyFill="1" applyBorder="1" applyAlignment="1">
      <alignment horizontal="left" indent="1"/>
    </xf>
    <xf numFmtId="0" fontId="12" fillId="2" borderId="0" xfId="12" applyFont="1" applyFill="1" applyBorder="1" applyAlignment="1">
      <alignment vertical="center" wrapText="1"/>
    </xf>
    <xf numFmtId="0" fontId="3" fillId="0" borderId="12" xfId="12" applyFont="1" applyFill="1" applyBorder="1" applyAlignment="1">
      <alignment horizontal="center" vertical="center" wrapText="1"/>
    </xf>
    <xf numFmtId="0" fontId="3" fillId="0" borderId="32" xfId="12" applyFont="1" applyFill="1" applyBorder="1" applyAlignment="1">
      <alignment horizontal="center" vertical="center" wrapText="1"/>
    </xf>
    <xf numFmtId="0" fontId="3" fillId="0" borderId="30" xfId="12" applyFont="1" applyFill="1" applyBorder="1" applyAlignment="1">
      <alignment horizontal="center" vertical="center" wrapText="1"/>
    </xf>
    <xf numFmtId="0" fontId="3" fillId="0" borderId="28" xfId="12" applyFont="1" applyFill="1" applyBorder="1" applyAlignment="1">
      <alignment horizontal="center" vertical="center" wrapText="1"/>
    </xf>
    <xf numFmtId="0" fontId="3" fillId="0" borderId="34" xfId="12" applyFont="1" applyFill="1" applyBorder="1" applyAlignment="1">
      <alignment horizontal="center" vertical="center" wrapText="1"/>
    </xf>
    <xf numFmtId="0" fontId="3" fillId="2" borderId="29" xfId="12" applyFont="1" applyFill="1" applyBorder="1" applyAlignment="1">
      <alignment horizontal="center" vertical="center" wrapText="1"/>
    </xf>
    <xf numFmtId="0" fontId="3" fillId="2" borderId="35" xfId="12" applyFont="1" applyFill="1" applyBorder="1" applyAlignment="1">
      <alignment horizontal="center" vertical="center" wrapText="1"/>
    </xf>
    <xf numFmtId="0" fontId="3" fillId="0" borderId="26" xfId="12" applyFont="1" applyFill="1" applyBorder="1" applyAlignment="1" applyProtection="1">
      <alignment horizontal="center" vertical="center" wrapText="1"/>
    </xf>
    <xf numFmtId="0" fontId="3" fillId="0" borderId="19" xfId="12" applyFont="1" applyFill="1" applyBorder="1" applyAlignment="1" applyProtection="1">
      <alignment horizontal="center" vertical="center" wrapText="1"/>
    </xf>
    <xf numFmtId="0" fontId="3" fillId="0" borderId="20" xfId="12" applyFont="1" applyFill="1" applyBorder="1" applyAlignment="1">
      <alignment horizontal="center" vertical="center"/>
    </xf>
    <xf numFmtId="0" fontId="3" fillId="0" borderId="14" xfId="12" applyFont="1" applyFill="1" applyBorder="1" applyAlignment="1">
      <alignment horizontal="center" vertical="center"/>
    </xf>
    <xf numFmtId="0" fontId="3" fillId="0" borderId="21" xfId="12" applyFont="1" applyFill="1" applyBorder="1" applyAlignment="1">
      <alignment horizontal="center" vertical="center"/>
    </xf>
    <xf numFmtId="0" fontId="3" fillId="0" borderId="23" xfId="12" applyFont="1" applyFill="1" applyBorder="1" applyAlignment="1">
      <alignment horizontal="center" vertical="center"/>
    </xf>
    <xf numFmtId="0" fontId="3" fillId="0" borderId="24" xfId="12" applyFont="1" applyFill="1" applyBorder="1" applyAlignment="1">
      <alignment horizontal="center" vertical="center"/>
    </xf>
    <xf numFmtId="0" fontId="3" fillId="0" borderId="25" xfId="12" applyFont="1" applyFill="1" applyBorder="1" applyAlignment="1">
      <alignment horizontal="center" vertical="center"/>
    </xf>
    <xf numFmtId="0" fontId="3" fillId="0" borderId="19" xfId="12" applyFont="1" applyFill="1" applyBorder="1" applyAlignment="1">
      <alignment horizontal="center" vertical="center"/>
    </xf>
    <xf numFmtId="0" fontId="37" fillId="0" borderId="13" xfId="12" applyFont="1" applyFill="1" applyBorder="1" applyAlignment="1">
      <alignment horizontal="center" vertical="center" wrapText="1"/>
    </xf>
    <xf numFmtId="0" fontId="37" fillId="0" borderId="1" xfId="12" applyFont="1" applyFill="1" applyBorder="1" applyAlignment="1">
      <alignment horizontal="center" vertical="center" wrapText="1"/>
    </xf>
    <xf numFmtId="0" fontId="37" fillId="0" borderId="33" xfId="12" applyFont="1" applyFill="1" applyBorder="1" applyAlignment="1">
      <alignment horizontal="center" vertical="center" wrapText="1"/>
    </xf>
    <xf numFmtId="0" fontId="3" fillId="2" borderId="28" xfId="12" applyFont="1" applyFill="1" applyBorder="1" applyAlignment="1">
      <alignment horizontal="center" vertical="center" wrapText="1"/>
    </xf>
    <xf numFmtId="0" fontId="3" fillId="2" borderId="34" xfId="12" applyFont="1" applyFill="1" applyBorder="1" applyAlignment="1">
      <alignment horizontal="center" vertical="center" wrapText="1"/>
    </xf>
    <xf numFmtId="0" fontId="3" fillId="0" borderId="29" xfId="12" applyFont="1" applyFill="1" applyBorder="1" applyAlignment="1">
      <alignment horizontal="center" vertical="center" wrapText="1"/>
    </xf>
    <xf numFmtId="0" fontId="3" fillId="0" borderId="35" xfId="12" applyFont="1" applyFill="1" applyBorder="1" applyAlignment="1">
      <alignment horizontal="center" vertical="center" wrapText="1"/>
    </xf>
    <xf numFmtId="0" fontId="12" fillId="0" borderId="12" xfId="12" applyFont="1" applyFill="1" applyBorder="1" applyAlignment="1">
      <alignment horizontal="center" vertical="center" wrapText="1"/>
    </xf>
    <xf numFmtId="0" fontId="12" fillId="0" borderId="32" xfId="12" applyFont="1" applyFill="1" applyBorder="1" applyAlignment="1">
      <alignment horizontal="center" vertical="center" wrapText="1"/>
    </xf>
    <xf numFmtId="0" fontId="12" fillId="0" borderId="13" xfId="12" applyFont="1" applyFill="1" applyBorder="1" applyAlignment="1">
      <alignment horizontal="center" vertical="center" wrapText="1"/>
    </xf>
    <xf numFmtId="0" fontId="12" fillId="0" borderId="1" xfId="12" applyFont="1" applyFill="1" applyBorder="1" applyAlignment="1">
      <alignment horizontal="center" vertical="center" wrapText="1"/>
    </xf>
    <xf numFmtId="0" fontId="12" fillId="0" borderId="33" xfId="12" applyFont="1" applyFill="1" applyBorder="1" applyAlignment="1">
      <alignment horizontal="center" vertical="center" wrapText="1"/>
    </xf>
    <xf numFmtId="0" fontId="3" fillId="2" borderId="20" xfId="12" applyFont="1" applyFill="1" applyBorder="1" applyAlignment="1">
      <alignment horizontal="center" vertical="center"/>
    </xf>
    <xf numFmtId="0" fontId="3" fillId="2" borderId="14" xfId="12" applyFont="1" applyFill="1" applyBorder="1" applyAlignment="1">
      <alignment horizontal="center" vertical="center"/>
    </xf>
    <xf numFmtId="0" fontId="3" fillId="2" borderId="21" xfId="12" applyFont="1" applyFill="1" applyBorder="1" applyAlignment="1">
      <alignment horizontal="center" vertical="center"/>
    </xf>
    <xf numFmtId="165" fontId="3" fillId="0" borderId="27" xfId="12" applyNumberFormat="1" applyFont="1" applyFill="1" applyBorder="1" applyAlignment="1">
      <alignment horizontal="center" vertical="center" wrapText="1"/>
    </xf>
    <xf numFmtId="165" fontId="3" fillId="0" borderId="31" xfId="12" applyNumberFormat="1" applyFont="1" applyFill="1" applyBorder="1" applyAlignment="1">
      <alignment horizontal="center" vertical="center" wrapText="1"/>
    </xf>
    <xf numFmtId="0" fontId="37" fillId="0" borderId="12" xfId="12" applyFont="1" applyFill="1" applyBorder="1" applyAlignment="1">
      <alignment horizontal="center" vertical="center" wrapText="1"/>
    </xf>
    <xf numFmtId="0" fontId="37" fillId="0" borderId="32" xfId="12" applyFont="1" applyFill="1" applyBorder="1" applyAlignment="1">
      <alignment horizontal="center" vertical="center" wrapText="1"/>
    </xf>
    <xf numFmtId="0" fontId="3" fillId="2" borderId="24" xfId="12" applyFont="1" applyFill="1" applyBorder="1" applyAlignment="1">
      <alignment horizontal="center" vertical="center" wrapText="1"/>
    </xf>
    <xf numFmtId="0" fontId="12" fillId="0" borderId="0" xfId="0" applyFont="1" applyFill="1" applyBorder="1" applyAlignment="1">
      <alignment horizontal="right"/>
    </xf>
    <xf numFmtId="0" fontId="12" fillId="0" borderId="0" xfId="0" applyFont="1" applyBorder="1" applyAlignment="1">
      <alignment horizontal="right"/>
    </xf>
    <xf numFmtId="0" fontId="35" fillId="2" borderId="0" xfId="12" applyFont="1" applyFill="1" applyBorder="1" applyAlignment="1">
      <alignment horizontal="left" vertical="center" wrapText="1"/>
    </xf>
    <xf numFmtId="164" fontId="1" fillId="0" borderId="0" xfId="0" applyNumberFormat="1" applyFont="1" applyFill="1" applyAlignment="1">
      <alignment horizontal="right" vertical="top" wrapText="1"/>
    </xf>
    <xf numFmtId="0" fontId="30" fillId="0" borderId="0" xfId="0" applyNumberFormat="1" applyFont="1" applyFill="1" applyAlignment="1">
      <alignment horizontal="center" vertical="center" wrapText="1"/>
    </xf>
    <xf numFmtId="0" fontId="30" fillId="0" borderId="0" xfId="0" applyNumberFormat="1" applyFont="1" applyFill="1" applyAlignment="1">
      <alignment horizontal="center" vertical="center"/>
    </xf>
    <xf numFmtId="0" fontId="20" fillId="0" borderId="11" xfId="0" applyFont="1" applyFill="1" applyBorder="1" applyAlignment="1">
      <alignment horizontal="center" vertical="center" wrapText="1"/>
    </xf>
    <xf numFmtId="0" fontId="20" fillId="0" borderId="13" xfId="0" applyFont="1" applyFill="1" applyBorder="1" applyAlignment="1">
      <alignment horizontal="center" vertical="center" wrapText="1"/>
    </xf>
    <xf numFmtId="4" fontId="20" fillId="0" borderId="11" xfId="0" applyNumberFormat="1" applyFont="1" applyFill="1" applyBorder="1" applyAlignment="1">
      <alignment horizontal="center" vertical="center" wrapText="1"/>
    </xf>
    <xf numFmtId="4" fontId="20" fillId="0" borderId="13" xfId="0" applyNumberFormat="1" applyFont="1" applyFill="1" applyBorder="1" applyAlignment="1">
      <alignment horizontal="center" vertical="center" wrapText="1"/>
    </xf>
    <xf numFmtId="0" fontId="11" fillId="0" borderId="0" xfId="0" applyFont="1" applyAlignment="1">
      <alignment horizontal="left"/>
    </xf>
    <xf numFmtId="164" fontId="1" fillId="0" borderId="1" xfId="5" applyNumberFormat="1" applyFont="1" applyFill="1" applyBorder="1" applyAlignment="1">
      <alignment horizontal="center" vertical="center" wrapText="1"/>
    </xf>
    <xf numFmtId="0" fontId="56" fillId="0" borderId="0" xfId="0" applyFont="1" applyAlignment="1">
      <alignment horizontal="left" vertical="center"/>
    </xf>
    <xf numFmtId="0" fontId="1" fillId="0" borderId="1" xfId="5" applyNumberFormat="1" applyFont="1" applyFill="1" applyBorder="1" applyAlignment="1">
      <alignment horizontal="center" vertical="center" wrapText="1"/>
    </xf>
    <xf numFmtId="0" fontId="53" fillId="0" borderId="0" xfId="0" applyFont="1" applyAlignment="1">
      <alignment horizontal="right"/>
    </xf>
  </cellXfs>
  <cellStyles count="14">
    <cellStyle name="??????? 2" xfId="1"/>
    <cellStyle name="??????? 3" xfId="13"/>
    <cellStyle name="Normal_Cadrul global" xfId="12"/>
    <cellStyle name="Normal_Clas_econ_chelt_expend" xfId="10"/>
    <cellStyle name="Normal_Clas_econ_chelt_expend 3" xfId="11"/>
    <cellStyle name="Normal_Clas_venituri" xfId="7"/>
    <cellStyle name="Normal_Formele 1, 2,3,4_2003" xfId="3"/>
    <cellStyle name="Normal_Formele 1, 2,3,4_2003 2" xfId="5"/>
    <cellStyle name="Normal_Machet_DS anulala 2003_ anexele" xfId="6"/>
    <cellStyle name="Обычный" xfId="0" builtinId="0"/>
    <cellStyle name="Обычный 2" xfId="2"/>
    <cellStyle name="Обычный 3" xfId="8"/>
    <cellStyle name="Обычный 3 2" xfId="4"/>
    <cellStyle name="Обычный_bilant la 3 cifre final" xfId="9"/>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7"/>
  <sheetViews>
    <sheetView tabSelected="1" workbookViewId="0">
      <selection activeCell="A3" sqref="A3:G3"/>
    </sheetView>
  </sheetViews>
  <sheetFormatPr defaultRowHeight="12.75" x14ac:dyDescent="0.2"/>
  <cols>
    <col min="1" max="1" width="60.7109375" style="2" customWidth="1"/>
    <col min="2" max="2" width="6.7109375" style="3" customWidth="1"/>
    <col min="3" max="6" width="15.7109375" style="4" customWidth="1"/>
    <col min="7" max="7" width="6.7109375" style="1" customWidth="1"/>
    <col min="8" max="8" width="15.7109375" customWidth="1"/>
    <col min="9" max="9" width="6.7109375" customWidth="1"/>
    <col min="10" max="10" width="9.85546875" customWidth="1"/>
    <col min="11" max="11" width="10.42578125" customWidth="1"/>
    <col min="12" max="12" width="10.85546875" customWidth="1"/>
    <col min="13" max="13" width="11.5703125" customWidth="1"/>
  </cols>
  <sheetData>
    <row r="1" spans="1:13" x14ac:dyDescent="0.2">
      <c r="E1" s="598" t="s">
        <v>66</v>
      </c>
      <c r="F1" s="599"/>
      <c r="G1" s="600"/>
    </row>
    <row r="2" spans="1:13" ht="39.950000000000003" customHeight="1" x14ac:dyDescent="0.2">
      <c r="E2" s="598" t="s">
        <v>67</v>
      </c>
      <c r="F2" s="599"/>
      <c r="G2" s="599"/>
    </row>
    <row r="3" spans="1:13" ht="65.099999999999994" customHeight="1" x14ac:dyDescent="0.2">
      <c r="A3" s="597" t="s">
        <v>89</v>
      </c>
      <c r="B3" s="597"/>
      <c r="C3" s="597"/>
      <c r="D3" s="597"/>
      <c r="E3" s="597"/>
      <c r="F3" s="597"/>
      <c r="G3" s="597"/>
    </row>
    <row r="4" spans="1:13" x14ac:dyDescent="0.2">
      <c r="F4" s="4" t="s">
        <v>68</v>
      </c>
    </row>
    <row r="5" spans="1:13" ht="28.5" customHeight="1" x14ac:dyDescent="0.2">
      <c r="A5" s="601" t="s">
        <v>69</v>
      </c>
      <c r="B5" s="602" t="s">
        <v>70</v>
      </c>
      <c r="C5" s="603" t="s">
        <v>71</v>
      </c>
      <c r="D5" s="603" t="s">
        <v>72</v>
      </c>
      <c r="E5" s="603" t="s">
        <v>73</v>
      </c>
      <c r="F5" s="603" t="s">
        <v>74</v>
      </c>
      <c r="G5" s="603"/>
    </row>
    <row r="6" spans="1:13" x14ac:dyDescent="0.2">
      <c r="A6" s="601"/>
      <c r="B6" s="602"/>
      <c r="C6" s="603"/>
      <c r="D6" s="603"/>
      <c r="E6" s="603"/>
      <c r="F6" s="5" t="s">
        <v>75</v>
      </c>
      <c r="G6" s="6" t="s">
        <v>76</v>
      </c>
    </row>
    <row r="7" spans="1:13" ht="11.1" customHeight="1" x14ac:dyDescent="0.2">
      <c r="A7" s="7">
        <v>1</v>
      </c>
      <c r="B7" s="8" t="s">
        <v>16</v>
      </c>
      <c r="C7" s="8">
        <v>3</v>
      </c>
      <c r="D7" s="8">
        <v>4</v>
      </c>
      <c r="E7" s="8">
        <v>5</v>
      </c>
      <c r="F7" s="8">
        <v>6</v>
      </c>
      <c r="G7" s="8">
        <v>7</v>
      </c>
      <c r="J7" s="22"/>
    </row>
    <row r="8" spans="1:13" x14ac:dyDescent="0.2">
      <c r="A8" s="12" t="s">
        <v>0</v>
      </c>
      <c r="B8" s="15" t="s">
        <v>1</v>
      </c>
      <c r="C8" s="13">
        <v>50066602.700000003</v>
      </c>
      <c r="D8" s="13">
        <v>59348038.700000003</v>
      </c>
      <c r="E8" s="13">
        <v>59247978.899999999</v>
      </c>
      <c r="F8" s="13">
        <v>-100059.8</v>
      </c>
      <c r="G8" s="14" t="s">
        <v>2</v>
      </c>
      <c r="J8" s="22"/>
      <c r="K8" s="22"/>
      <c r="L8" s="22"/>
      <c r="M8" s="22"/>
    </row>
    <row r="9" spans="1:13" x14ac:dyDescent="0.2">
      <c r="A9" s="9" t="s">
        <v>3</v>
      </c>
      <c r="B9" s="16" t="s">
        <v>4</v>
      </c>
      <c r="C9" s="10">
        <v>46669181.5</v>
      </c>
      <c r="D9" s="10">
        <v>51976411.5</v>
      </c>
      <c r="E9" s="10">
        <v>51935888.299999997</v>
      </c>
      <c r="F9" s="10">
        <v>-40523.199999999997</v>
      </c>
      <c r="G9" s="11" t="s">
        <v>5</v>
      </c>
      <c r="J9" s="22"/>
    </row>
    <row r="10" spans="1:13" x14ac:dyDescent="0.2">
      <c r="A10" s="9" t="s">
        <v>6</v>
      </c>
      <c r="B10" s="16" t="s">
        <v>7</v>
      </c>
      <c r="C10" s="10">
        <v>1317917.8</v>
      </c>
      <c r="D10" s="10">
        <v>4626297.0999999996</v>
      </c>
      <c r="E10" s="10">
        <v>4306314</v>
      </c>
      <c r="F10" s="10">
        <v>-319983.09999999998</v>
      </c>
      <c r="G10" s="11" t="s">
        <v>8</v>
      </c>
      <c r="J10" s="22"/>
    </row>
    <row r="11" spans="1:13" x14ac:dyDescent="0.2">
      <c r="A11" s="9" t="s">
        <v>9</v>
      </c>
      <c r="B11" s="16" t="s">
        <v>10</v>
      </c>
      <c r="C11" s="10">
        <v>2062520.6</v>
      </c>
      <c r="D11" s="10">
        <v>2728917.7</v>
      </c>
      <c r="E11" s="10">
        <v>2999362.4</v>
      </c>
      <c r="F11" s="10">
        <v>270444.7</v>
      </c>
      <c r="G11" s="11" t="s">
        <v>11</v>
      </c>
      <c r="J11" s="22"/>
    </row>
    <row r="12" spans="1:13" x14ac:dyDescent="0.2">
      <c r="A12" s="9" t="s">
        <v>12</v>
      </c>
      <c r="B12" s="16" t="s">
        <v>13</v>
      </c>
      <c r="C12" s="10">
        <v>16982.8</v>
      </c>
      <c r="D12" s="10">
        <v>16412.400000000001</v>
      </c>
      <c r="E12" s="10">
        <v>6414.2</v>
      </c>
      <c r="F12" s="10">
        <v>-9998.2000000000007</v>
      </c>
      <c r="G12" s="11" t="s">
        <v>14</v>
      </c>
      <c r="J12" s="22"/>
    </row>
    <row r="13" spans="1:13" x14ac:dyDescent="0.2">
      <c r="A13" s="12" t="s">
        <v>15</v>
      </c>
      <c r="B13" s="15" t="s">
        <v>77</v>
      </c>
      <c r="C13" s="13">
        <v>65202602.700000003</v>
      </c>
      <c r="D13" s="13">
        <v>73943038.700000003</v>
      </c>
      <c r="E13" s="13">
        <v>68573472</v>
      </c>
      <c r="F13" s="13">
        <v>-5369566.7000000002</v>
      </c>
      <c r="G13" s="14" t="s">
        <v>17</v>
      </c>
      <c r="J13" s="22"/>
    </row>
    <row r="14" spans="1:13" x14ac:dyDescent="0.2">
      <c r="A14" s="17" t="s">
        <v>18</v>
      </c>
      <c r="B14" s="20" t="s">
        <v>19</v>
      </c>
      <c r="C14" s="18"/>
      <c r="D14" s="18"/>
      <c r="E14" s="18"/>
      <c r="F14" s="18"/>
      <c r="G14" s="19" t="s">
        <v>19</v>
      </c>
    </row>
    <row r="15" spans="1:13" x14ac:dyDescent="0.2">
      <c r="A15" s="9" t="s">
        <v>20</v>
      </c>
      <c r="B15" s="16" t="s">
        <v>21</v>
      </c>
      <c r="C15" s="10">
        <v>9127326.4000000004</v>
      </c>
      <c r="D15" s="10">
        <v>9307841.0999999996</v>
      </c>
      <c r="E15" s="10">
        <v>9023268.5</v>
      </c>
      <c r="F15" s="10">
        <v>-284572.59999999998</v>
      </c>
      <c r="G15" s="11" t="s">
        <v>22</v>
      </c>
    </row>
    <row r="16" spans="1:13" x14ac:dyDescent="0.2">
      <c r="A16" s="9" t="s">
        <v>23</v>
      </c>
      <c r="B16" s="16" t="s">
        <v>24</v>
      </c>
      <c r="C16" s="10">
        <v>33535881.5</v>
      </c>
      <c r="D16" s="10">
        <v>39270657.5</v>
      </c>
      <c r="E16" s="10">
        <v>38056822.399999999</v>
      </c>
      <c r="F16" s="10">
        <v>-1213835.1000000001</v>
      </c>
      <c r="G16" s="11" t="s">
        <v>22</v>
      </c>
    </row>
    <row r="17" spans="1:13" x14ac:dyDescent="0.2">
      <c r="A17" s="9" t="s">
        <v>25</v>
      </c>
      <c r="B17" s="16" t="s">
        <v>26</v>
      </c>
      <c r="C17" s="10">
        <v>2662830.6</v>
      </c>
      <c r="D17" s="10">
        <v>3181571.4</v>
      </c>
      <c r="E17" s="10">
        <v>2241008.7999999998</v>
      </c>
      <c r="F17" s="10">
        <v>-940562.6</v>
      </c>
      <c r="G17" s="11" t="s">
        <v>27</v>
      </c>
    </row>
    <row r="18" spans="1:13" x14ac:dyDescent="0.2">
      <c r="A18" s="12" t="s">
        <v>28</v>
      </c>
      <c r="B18" s="15" t="s">
        <v>78</v>
      </c>
      <c r="C18" s="13">
        <v>-15136000</v>
      </c>
      <c r="D18" s="13">
        <v>-14595000</v>
      </c>
      <c r="E18" s="13">
        <v>-9325493.0999999996</v>
      </c>
      <c r="F18" s="13">
        <v>5269506.9000000004</v>
      </c>
      <c r="G18" s="14" t="s">
        <v>29</v>
      </c>
      <c r="H18" s="22"/>
      <c r="J18" s="22"/>
      <c r="K18" s="22"/>
      <c r="L18" s="22"/>
    </row>
    <row r="19" spans="1:13" x14ac:dyDescent="0.2">
      <c r="A19" s="12" t="s">
        <v>30</v>
      </c>
      <c r="B19" s="15" t="s">
        <v>79</v>
      </c>
      <c r="C19" s="13">
        <v>15136000</v>
      </c>
      <c r="D19" s="13">
        <v>14595000</v>
      </c>
      <c r="E19" s="13">
        <v>9325493.0999999996</v>
      </c>
      <c r="F19" s="13">
        <v>-5269506.9000000004</v>
      </c>
      <c r="G19" s="14" t="s">
        <v>29</v>
      </c>
      <c r="H19" s="22"/>
      <c r="J19" s="22"/>
      <c r="K19" s="22"/>
      <c r="L19" s="22"/>
    </row>
    <row r="20" spans="1:13" x14ac:dyDescent="0.2">
      <c r="A20" s="12" t="s">
        <v>32</v>
      </c>
      <c r="B20" s="15" t="s">
        <v>31</v>
      </c>
      <c r="C20" s="13">
        <v>-866877.4</v>
      </c>
      <c r="D20" s="13">
        <v>-11928635.1</v>
      </c>
      <c r="E20" s="13">
        <v>-9461396.9000000004</v>
      </c>
      <c r="F20" s="13">
        <v>2467238.2000000002</v>
      </c>
      <c r="G20" s="14" t="s">
        <v>33</v>
      </c>
      <c r="J20" s="22"/>
      <c r="K20" s="22"/>
      <c r="L20" s="22"/>
      <c r="M20" s="22"/>
    </row>
    <row r="21" spans="1:13" x14ac:dyDescent="0.2">
      <c r="A21" s="9" t="s">
        <v>34</v>
      </c>
      <c r="B21" s="16" t="s">
        <v>35</v>
      </c>
      <c r="C21" s="10">
        <v>1193361.5</v>
      </c>
      <c r="D21" s="10">
        <v>-4964792.2</v>
      </c>
      <c r="E21" s="10">
        <v>-6116423</v>
      </c>
      <c r="F21" s="10">
        <v>-1151630.8</v>
      </c>
      <c r="G21" s="11" t="s">
        <v>36</v>
      </c>
    </row>
    <row r="22" spans="1:13" x14ac:dyDescent="0.2">
      <c r="A22" s="9" t="s">
        <v>37</v>
      </c>
      <c r="B22" s="16" t="s">
        <v>38</v>
      </c>
      <c r="C22" s="10"/>
      <c r="D22" s="10"/>
      <c r="E22" s="10">
        <v>83719.8</v>
      </c>
      <c r="F22" s="10">
        <v>83719.8</v>
      </c>
      <c r="G22" s="11" t="s">
        <v>19</v>
      </c>
    </row>
    <row r="23" spans="1:13" x14ac:dyDescent="0.2">
      <c r="A23" s="9" t="s">
        <v>39</v>
      </c>
      <c r="B23" s="16" t="s">
        <v>40</v>
      </c>
      <c r="C23" s="10">
        <v>59199.1</v>
      </c>
      <c r="D23" s="10">
        <v>55816.6</v>
      </c>
      <c r="E23" s="10">
        <v>52747.199999999997</v>
      </c>
      <c r="F23" s="10">
        <v>-3069.4</v>
      </c>
      <c r="G23" s="11" t="s">
        <v>41</v>
      </c>
    </row>
    <row r="24" spans="1:13" x14ac:dyDescent="0.2">
      <c r="A24" s="9" t="s">
        <v>42</v>
      </c>
      <c r="B24" s="16" t="s">
        <v>43</v>
      </c>
      <c r="C24" s="10">
        <v>-2119438</v>
      </c>
      <c r="D24" s="10">
        <v>-7019659.5</v>
      </c>
      <c r="E24" s="10">
        <v>-3481440.9</v>
      </c>
      <c r="F24" s="10">
        <v>3538218.6</v>
      </c>
      <c r="G24" s="11" t="s">
        <v>44</v>
      </c>
    </row>
    <row r="25" spans="1:13" x14ac:dyDescent="0.2">
      <c r="A25" s="12" t="s">
        <v>45</v>
      </c>
      <c r="B25" s="15" t="s">
        <v>46</v>
      </c>
      <c r="C25" s="13">
        <v>13807792.6</v>
      </c>
      <c r="D25" s="13">
        <v>19159569.300000001</v>
      </c>
      <c r="E25" s="13">
        <v>12605646.199999999</v>
      </c>
      <c r="F25" s="13">
        <v>-6553923.0999999996</v>
      </c>
      <c r="G25" s="14" t="s">
        <v>47</v>
      </c>
    </row>
    <row r="26" spans="1:13" x14ac:dyDescent="0.2">
      <c r="A26" s="9" t="s">
        <v>48</v>
      </c>
      <c r="B26" s="16" t="s">
        <v>49</v>
      </c>
      <c r="C26" s="10">
        <v>4600000</v>
      </c>
      <c r="D26" s="10">
        <v>-300000</v>
      </c>
      <c r="E26" s="10">
        <v>-325273.8</v>
      </c>
      <c r="F26" s="10">
        <v>-25273.8</v>
      </c>
      <c r="G26" s="11" t="s">
        <v>50</v>
      </c>
    </row>
    <row r="27" spans="1:13" x14ac:dyDescent="0.2">
      <c r="A27" s="9" t="s">
        <v>51</v>
      </c>
      <c r="B27" s="16" t="s">
        <v>52</v>
      </c>
      <c r="C27" s="10">
        <v>9207792.5999999996</v>
      </c>
      <c r="D27" s="10">
        <v>19459569.300000001</v>
      </c>
      <c r="E27" s="10">
        <v>12930920</v>
      </c>
      <c r="F27" s="10">
        <v>-6528649.2999999998</v>
      </c>
      <c r="G27" s="11" t="s">
        <v>53</v>
      </c>
    </row>
    <row r="28" spans="1:13" x14ac:dyDescent="0.2">
      <c r="A28" s="12" t="s">
        <v>54</v>
      </c>
      <c r="B28" s="15" t="s">
        <v>55</v>
      </c>
      <c r="C28" s="13">
        <v>2195084.7999999998</v>
      </c>
      <c r="D28" s="13">
        <v>7364065.7999999998</v>
      </c>
      <c r="E28" s="13">
        <v>6181243.7999999998</v>
      </c>
      <c r="F28" s="13">
        <v>-1182822</v>
      </c>
      <c r="G28" s="14" t="s">
        <v>56</v>
      </c>
      <c r="H28" s="22"/>
    </row>
    <row r="29" spans="1:13" x14ac:dyDescent="0.2">
      <c r="A29" s="9" t="s">
        <v>57</v>
      </c>
      <c r="B29" s="16" t="s">
        <v>58</v>
      </c>
      <c r="C29" s="10">
        <v>4126632.3</v>
      </c>
      <c r="D29" s="10">
        <v>9057805.5999999996</v>
      </c>
      <c r="E29" s="10">
        <v>9055975.1999999993</v>
      </c>
      <c r="F29" s="10">
        <v>-1830.4</v>
      </c>
      <c r="G29" s="11" t="s">
        <v>59</v>
      </c>
    </row>
    <row r="30" spans="1:13" x14ac:dyDescent="0.2">
      <c r="A30" s="9" t="s">
        <v>60</v>
      </c>
      <c r="B30" s="16" t="s">
        <v>61</v>
      </c>
      <c r="C30" s="10"/>
      <c r="D30" s="10">
        <v>-5692.8</v>
      </c>
      <c r="E30" s="10">
        <v>-5228.8</v>
      </c>
      <c r="F30" s="10">
        <v>464</v>
      </c>
      <c r="G30" s="11" t="s">
        <v>62</v>
      </c>
    </row>
    <row r="31" spans="1:13" x14ac:dyDescent="0.2">
      <c r="A31" s="9" t="s">
        <v>63</v>
      </c>
      <c r="B31" s="16" t="s">
        <v>64</v>
      </c>
      <c r="C31" s="10">
        <v>-1931547.5</v>
      </c>
      <c r="D31" s="10">
        <v>-1688047</v>
      </c>
      <c r="E31" s="10">
        <v>-2869502.6</v>
      </c>
      <c r="F31" s="10">
        <v>-1181455.6000000001</v>
      </c>
      <c r="G31" s="11" t="s">
        <v>65</v>
      </c>
      <c r="J31" s="22"/>
      <c r="K31" s="22"/>
      <c r="L31" s="22"/>
    </row>
    <row r="34" spans="1:8" x14ac:dyDescent="0.2">
      <c r="H34" s="22"/>
    </row>
    <row r="35" spans="1:8" x14ac:dyDescent="0.2">
      <c r="A35" s="2" t="s">
        <v>83</v>
      </c>
      <c r="E35" s="4" t="s">
        <v>84</v>
      </c>
    </row>
    <row r="38" spans="1:8" x14ac:dyDescent="0.2">
      <c r="A38" s="2" t="s">
        <v>85</v>
      </c>
      <c r="E38" s="21" t="s">
        <v>86</v>
      </c>
    </row>
    <row r="41" spans="1:8" x14ac:dyDescent="0.2">
      <c r="A41" s="2" t="s">
        <v>87</v>
      </c>
      <c r="E41" s="21" t="s">
        <v>80</v>
      </c>
    </row>
    <row r="44" spans="1:8" x14ac:dyDescent="0.2">
      <c r="A44" s="2" t="s">
        <v>88</v>
      </c>
      <c r="E44" s="21" t="s">
        <v>81</v>
      </c>
    </row>
    <row r="47" spans="1:8" x14ac:dyDescent="0.2">
      <c r="A47" s="2" t="s">
        <v>90</v>
      </c>
      <c r="E47" s="21" t="s">
        <v>82</v>
      </c>
    </row>
  </sheetData>
  <mergeCells count="9">
    <mergeCell ref="A3:G3"/>
    <mergeCell ref="E1:G1"/>
    <mergeCell ref="E2:G2"/>
    <mergeCell ref="A5:A6"/>
    <mergeCell ref="B5:B6"/>
    <mergeCell ref="C5:C6"/>
    <mergeCell ref="D5:D6"/>
    <mergeCell ref="E5:E6"/>
    <mergeCell ref="F5:G5"/>
  </mergeCells>
  <pageMargins left="0" right="0.1388888888888889" top="0.34722222222222221" bottom="0" header="0.1388888888888889" footer="0"/>
  <pageSetup paperSize="9" scale="75"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3"/>
  <sheetViews>
    <sheetView topLeftCell="B1" workbookViewId="0">
      <selection activeCell="A3" sqref="A3:G3"/>
    </sheetView>
  </sheetViews>
  <sheetFormatPr defaultRowHeight="12.75" x14ac:dyDescent="0.2"/>
  <cols>
    <col min="1" max="1" width="10.5703125" style="66" customWidth="1"/>
    <col min="2" max="2" width="90.7109375" style="2" customWidth="1"/>
    <col min="3" max="6" width="15.7109375" style="23" customWidth="1"/>
    <col min="7" max="7" width="6.7109375" style="1" customWidth="1"/>
    <col min="8" max="12" width="9.140625" style="1"/>
  </cols>
  <sheetData>
    <row r="1" spans="1:7" x14ac:dyDescent="0.2">
      <c r="C1" s="81"/>
      <c r="D1" s="81"/>
      <c r="E1" s="81"/>
      <c r="F1" s="605" t="s">
        <v>1123</v>
      </c>
      <c r="G1" s="605"/>
    </row>
    <row r="2" spans="1:7" ht="27.75" customHeight="1" x14ac:dyDescent="0.2">
      <c r="C2" s="81"/>
      <c r="D2" s="81"/>
      <c r="E2" s="609" t="s">
        <v>1124</v>
      </c>
      <c r="F2" s="605"/>
      <c r="G2" s="605"/>
    </row>
    <row r="3" spans="1:7" ht="54" customHeight="1" x14ac:dyDescent="0.2">
      <c r="A3" s="597" t="s">
        <v>1125</v>
      </c>
      <c r="B3" s="597"/>
      <c r="C3" s="606"/>
      <c r="D3" s="606"/>
      <c r="E3" s="606"/>
      <c r="F3" s="606"/>
      <c r="G3" s="606"/>
    </row>
    <row r="4" spans="1:7" x14ac:dyDescent="0.2">
      <c r="C4" s="81"/>
      <c r="D4" s="81"/>
      <c r="E4" s="81"/>
      <c r="F4" s="81" t="s">
        <v>68</v>
      </c>
      <c r="G4" s="67"/>
    </row>
    <row r="5" spans="1:7" ht="27.75" customHeight="1" x14ac:dyDescent="0.2">
      <c r="A5" s="601" t="s">
        <v>1126</v>
      </c>
      <c r="B5" s="601" t="s">
        <v>1127</v>
      </c>
      <c r="C5" s="603" t="s">
        <v>71</v>
      </c>
      <c r="D5" s="603" t="s">
        <v>72</v>
      </c>
      <c r="E5" s="603" t="s">
        <v>1128</v>
      </c>
      <c r="F5" s="603" t="s">
        <v>74</v>
      </c>
      <c r="G5" s="603"/>
    </row>
    <row r="6" spans="1:7" x14ac:dyDescent="0.2">
      <c r="A6" s="601"/>
      <c r="B6" s="601"/>
      <c r="C6" s="603"/>
      <c r="D6" s="603"/>
      <c r="E6" s="603"/>
      <c r="F6" s="25" t="s">
        <v>75</v>
      </c>
      <c r="G6" s="24" t="s">
        <v>76</v>
      </c>
    </row>
    <row r="7" spans="1:7" ht="9.9499999999999993" customHeight="1" x14ac:dyDescent="0.2">
      <c r="A7" s="8">
        <v>1</v>
      </c>
      <c r="B7" s="7">
        <v>2</v>
      </c>
      <c r="C7" s="8">
        <v>3</v>
      </c>
      <c r="D7" s="8">
        <v>4</v>
      </c>
      <c r="E7" s="8">
        <v>5</v>
      </c>
      <c r="F7" s="8">
        <v>6</v>
      </c>
      <c r="G7" s="8">
        <v>7</v>
      </c>
    </row>
    <row r="8" spans="1:7" x14ac:dyDescent="0.2">
      <c r="A8" s="69" t="s">
        <v>19</v>
      </c>
      <c r="B8" s="12" t="s">
        <v>1129</v>
      </c>
      <c r="C8" s="13">
        <v>2662830.6</v>
      </c>
      <c r="D8" s="13">
        <v>3181571.4</v>
      </c>
      <c r="E8" s="13">
        <v>2241008.7999999998</v>
      </c>
      <c r="F8" s="13">
        <v>-940562.6</v>
      </c>
      <c r="G8" s="14" t="s">
        <v>27</v>
      </c>
    </row>
    <row r="9" spans="1:7" x14ac:dyDescent="0.2">
      <c r="A9" s="69" t="s">
        <v>19</v>
      </c>
      <c r="B9" s="12"/>
      <c r="C9" s="13"/>
      <c r="D9" s="13"/>
      <c r="E9" s="13"/>
      <c r="F9" s="13"/>
      <c r="G9" s="14" t="s">
        <v>19</v>
      </c>
    </row>
    <row r="10" spans="1:7" x14ac:dyDescent="0.2">
      <c r="A10" s="69" t="s">
        <v>243</v>
      </c>
      <c r="B10" s="68" t="s">
        <v>254</v>
      </c>
      <c r="C10" s="13">
        <v>30000</v>
      </c>
      <c r="D10" s="13">
        <v>30000</v>
      </c>
      <c r="E10" s="13">
        <v>277.2</v>
      </c>
      <c r="F10" s="13">
        <v>-29722.799999999999</v>
      </c>
      <c r="G10" s="14" t="s">
        <v>1130</v>
      </c>
    </row>
    <row r="11" spans="1:7" x14ac:dyDescent="0.2">
      <c r="A11" s="69" t="s">
        <v>262</v>
      </c>
      <c r="B11" s="106" t="s">
        <v>261</v>
      </c>
      <c r="C11" s="13">
        <v>30000</v>
      </c>
      <c r="D11" s="13">
        <v>30000</v>
      </c>
      <c r="E11" s="13">
        <v>277.2</v>
      </c>
      <c r="F11" s="13">
        <v>-29722.799999999999</v>
      </c>
      <c r="G11" s="14" t="s">
        <v>1130</v>
      </c>
    </row>
    <row r="12" spans="1:7" x14ac:dyDescent="0.2">
      <c r="A12" s="107" t="s">
        <v>19</v>
      </c>
      <c r="B12" s="108" t="s">
        <v>1131</v>
      </c>
      <c r="C12" s="10">
        <v>30000</v>
      </c>
      <c r="D12" s="10">
        <v>30000</v>
      </c>
      <c r="E12" s="10">
        <v>277.2</v>
      </c>
      <c r="F12" s="10">
        <v>-29722.799999999999</v>
      </c>
      <c r="G12" s="11" t="s">
        <v>1130</v>
      </c>
    </row>
    <row r="13" spans="1:7" x14ac:dyDescent="0.2">
      <c r="A13" s="69" t="s">
        <v>19</v>
      </c>
      <c r="B13" s="106" t="s">
        <v>19</v>
      </c>
      <c r="C13" s="13"/>
      <c r="D13" s="13"/>
      <c r="E13" s="13"/>
      <c r="F13" s="13"/>
      <c r="G13" s="14" t="s">
        <v>19</v>
      </c>
    </row>
    <row r="14" spans="1:7" x14ac:dyDescent="0.2">
      <c r="A14" s="69" t="s">
        <v>281</v>
      </c>
      <c r="B14" s="68" t="s">
        <v>280</v>
      </c>
      <c r="C14" s="13">
        <v>53970.6</v>
      </c>
      <c r="D14" s="13">
        <v>76019.5</v>
      </c>
      <c r="E14" s="13">
        <v>41615.9</v>
      </c>
      <c r="F14" s="13">
        <v>-34403.599999999999</v>
      </c>
      <c r="G14" s="14" t="s">
        <v>1132</v>
      </c>
    </row>
    <row r="15" spans="1:7" x14ac:dyDescent="0.2">
      <c r="A15" s="69" t="s">
        <v>284</v>
      </c>
      <c r="B15" s="106" t="s">
        <v>283</v>
      </c>
      <c r="C15" s="13">
        <v>9136.2999999999993</v>
      </c>
      <c r="D15" s="13">
        <v>4830.6000000000004</v>
      </c>
      <c r="E15" s="13">
        <v>4089</v>
      </c>
      <c r="F15" s="13">
        <v>-741.6</v>
      </c>
      <c r="G15" s="14" t="s">
        <v>1133</v>
      </c>
    </row>
    <row r="16" spans="1:7" x14ac:dyDescent="0.2">
      <c r="A16" s="107" t="s">
        <v>19</v>
      </c>
      <c r="B16" s="108" t="s">
        <v>1134</v>
      </c>
      <c r="C16" s="10">
        <v>3040.7</v>
      </c>
      <c r="D16" s="10">
        <v>3040.7</v>
      </c>
      <c r="E16" s="10">
        <v>3040.7</v>
      </c>
      <c r="F16" s="10"/>
      <c r="G16" s="11" t="s">
        <v>59</v>
      </c>
    </row>
    <row r="17" spans="1:7" x14ac:dyDescent="0.2">
      <c r="A17" s="107" t="s">
        <v>19</v>
      </c>
      <c r="B17" s="108" t="s">
        <v>1135</v>
      </c>
      <c r="C17" s="10">
        <v>4305.7</v>
      </c>
      <c r="D17" s="10"/>
      <c r="E17" s="10"/>
      <c r="F17" s="10"/>
      <c r="G17" s="11" t="s">
        <v>19</v>
      </c>
    </row>
    <row r="18" spans="1:7" ht="25.5" x14ac:dyDescent="0.2">
      <c r="A18" s="107" t="s">
        <v>19</v>
      </c>
      <c r="B18" s="108" t="s">
        <v>1136</v>
      </c>
      <c r="C18" s="10">
        <v>622.9</v>
      </c>
      <c r="D18" s="10">
        <v>622.9</v>
      </c>
      <c r="E18" s="10">
        <v>622.9</v>
      </c>
      <c r="F18" s="10"/>
      <c r="G18" s="11" t="s">
        <v>59</v>
      </c>
    </row>
    <row r="19" spans="1:7" x14ac:dyDescent="0.2">
      <c r="A19" s="107" t="s">
        <v>19</v>
      </c>
      <c r="B19" s="108" t="s">
        <v>1137</v>
      </c>
      <c r="C19" s="10">
        <v>741.5</v>
      </c>
      <c r="D19" s="10">
        <v>741.5</v>
      </c>
      <c r="E19" s="10"/>
      <c r="F19" s="10">
        <v>-741.5</v>
      </c>
      <c r="G19" s="11" t="s">
        <v>19</v>
      </c>
    </row>
    <row r="20" spans="1:7" x14ac:dyDescent="0.2">
      <c r="A20" s="107" t="s">
        <v>19</v>
      </c>
      <c r="B20" s="108" t="s">
        <v>1138</v>
      </c>
      <c r="C20" s="10">
        <v>425.5</v>
      </c>
      <c r="D20" s="10">
        <v>425.5</v>
      </c>
      <c r="E20" s="10">
        <v>425.5</v>
      </c>
      <c r="F20" s="10"/>
      <c r="G20" s="11" t="s">
        <v>59</v>
      </c>
    </row>
    <row r="21" spans="1:7" x14ac:dyDescent="0.2">
      <c r="A21" s="69" t="s">
        <v>287</v>
      </c>
      <c r="B21" s="106" t="s">
        <v>286</v>
      </c>
      <c r="C21" s="13">
        <v>44834.3</v>
      </c>
      <c r="D21" s="13">
        <v>71188.899999999994</v>
      </c>
      <c r="E21" s="13">
        <v>37526.9</v>
      </c>
      <c r="F21" s="13">
        <v>-33662</v>
      </c>
      <c r="G21" s="14" t="s">
        <v>1139</v>
      </c>
    </row>
    <row r="22" spans="1:7" x14ac:dyDescent="0.2">
      <c r="A22" s="107" t="s">
        <v>19</v>
      </c>
      <c r="B22" s="108" t="s">
        <v>1140</v>
      </c>
      <c r="C22" s="10">
        <v>13</v>
      </c>
      <c r="D22" s="10">
        <v>10933.3</v>
      </c>
      <c r="E22" s="10">
        <v>5493.2</v>
      </c>
      <c r="F22" s="10">
        <v>-5440.1</v>
      </c>
      <c r="G22" s="11" t="s">
        <v>1141</v>
      </c>
    </row>
    <row r="23" spans="1:7" x14ac:dyDescent="0.2">
      <c r="A23" s="107" t="s">
        <v>19</v>
      </c>
      <c r="B23" s="108" t="s">
        <v>1142</v>
      </c>
      <c r="C23" s="10">
        <v>3976</v>
      </c>
      <c r="D23" s="10"/>
      <c r="E23" s="10"/>
      <c r="F23" s="10"/>
      <c r="G23" s="11" t="s">
        <v>19</v>
      </c>
    </row>
    <row r="24" spans="1:7" x14ac:dyDescent="0.2">
      <c r="A24" s="107" t="s">
        <v>19</v>
      </c>
      <c r="B24" s="108" t="s">
        <v>1143</v>
      </c>
      <c r="C24" s="10">
        <v>40845.300000000003</v>
      </c>
      <c r="D24" s="10">
        <v>54661.1</v>
      </c>
      <c r="E24" s="10">
        <v>31609.5</v>
      </c>
      <c r="F24" s="10">
        <v>-23051.599999999999</v>
      </c>
      <c r="G24" s="11" t="s">
        <v>1144</v>
      </c>
    </row>
    <row r="25" spans="1:7" x14ac:dyDescent="0.2">
      <c r="A25" s="107" t="s">
        <v>19</v>
      </c>
      <c r="B25" s="108" t="s">
        <v>1145</v>
      </c>
      <c r="C25" s="10"/>
      <c r="D25" s="10">
        <v>188.5</v>
      </c>
      <c r="E25" s="10"/>
      <c r="F25" s="10">
        <v>-188.5</v>
      </c>
      <c r="G25" s="11" t="s">
        <v>19</v>
      </c>
    </row>
    <row r="26" spans="1:7" x14ac:dyDescent="0.2">
      <c r="A26" s="107" t="s">
        <v>19</v>
      </c>
      <c r="B26" s="108" t="s">
        <v>1146</v>
      </c>
      <c r="C26" s="10"/>
      <c r="D26" s="10">
        <v>5406</v>
      </c>
      <c r="E26" s="10">
        <v>424.2</v>
      </c>
      <c r="F26" s="10">
        <v>-4981.8</v>
      </c>
      <c r="G26" s="11" t="s">
        <v>1147</v>
      </c>
    </row>
    <row r="27" spans="1:7" x14ac:dyDescent="0.2">
      <c r="A27" s="69" t="s">
        <v>19</v>
      </c>
      <c r="B27" s="106" t="s">
        <v>19</v>
      </c>
      <c r="C27" s="13"/>
      <c r="D27" s="13"/>
      <c r="E27" s="13"/>
      <c r="F27" s="13"/>
      <c r="G27" s="14" t="s">
        <v>19</v>
      </c>
    </row>
    <row r="28" spans="1:7" x14ac:dyDescent="0.2">
      <c r="A28" s="69" t="s">
        <v>295</v>
      </c>
      <c r="B28" s="68" t="s">
        <v>294</v>
      </c>
      <c r="C28" s="13">
        <v>185650</v>
      </c>
      <c r="D28" s="13">
        <v>43465</v>
      </c>
      <c r="E28" s="13">
        <v>25136.9</v>
      </c>
      <c r="F28" s="13">
        <v>-18328.099999999999</v>
      </c>
      <c r="G28" s="14" t="s">
        <v>1144</v>
      </c>
    </row>
    <row r="29" spans="1:7" x14ac:dyDescent="0.2">
      <c r="A29" s="69" t="s">
        <v>316</v>
      </c>
      <c r="B29" s="106" t="s">
        <v>315</v>
      </c>
      <c r="C29" s="13">
        <v>13000</v>
      </c>
      <c r="D29" s="13">
        <v>4400</v>
      </c>
      <c r="E29" s="13"/>
      <c r="F29" s="13">
        <v>-4400</v>
      </c>
      <c r="G29" s="14" t="s">
        <v>19</v>
      </c>
    </row>
    <row r="30" spans="1:7" x14ac:dyDescent="0.2">
      <c r="A30" s="107" t="s">
        <v>19</v>
      </c>
      <c r="B30" s="108" t="s">
        <v>1148</v>
      </c>
      <c r="C30" s="10">
        <v>2700</v>
      </c>
      <c r="D30" s="10"/>
      <c r="E30" s="10"/>
      <c r="F30" s="10"/>
      <c r="G30" s="11" t="s">
        <v>19</v>
      </c>
    </row>
    <row r="31" spans="1:7" x14ac:dyDescent="0.2">
      <c r="A31" s="107" t="s">
        <v>19</v>
      </c>
      <c r="B31" s="108" t="s">
        <v>1149</v>
      </c>
      <c r="C31" s="10">
        <v>2300</v>
      </c>
      <c r="D31" s="10"/>
      <c r="E31" s="10"/>
      <c r="F31" s="10"/>
      <c r="G31" s="11" t="s">
        <v>19</v>
      </c>
    </row>
    <row r="32" spans="1:7" x14ac:dyDescent="0.2">
      <c r="A32" s="107" t="s">
        <v>19</v>
      </c>
      <c r="B32" s="108" t="s">
        <v>1150</v>
      </c>
      <c r="C32" s="10">
        <v>1900</v>
      </c>
      <c r="D32" s="10">
        <v>1900</v>
      </c>
      <c r="E32" s="10"/>
      <c r="F32" s="10">
        <v>-1900</v>
      </c>
      <c r="G32" s="11" t="s">
        <v>19</v>
      </c>
    </row>
    <row r="33" spans="1:7" x14ac:dyDescent="0.2">
      <c r="A33" s="107" t="s">
        <v>19</v>
      </c>
      <c r="B33" s="108" t="s">
        <v>1151</v>
      </c>
      <c r="C33" s="10">
        <v>3600</v>
      </c>
      <c r="D33" s="10"/>
      <c r="E33" s="10"/>
      <c r="F33" s="10"/>
      <c r="G33" s="11" t="s">
        <v>19</v>
      </c>
    </row>
    <row r="34" spans="1:7" x14ac:dyDescent="0.2">
      <c r="A34" s="107" t="s">
        <v>19</v>
      </c>
      <c r="B34" s="108" t="s">
        <v>1152</v>
      </c>
      <c r="C34" s="10">
        <v>2500</v>
      </c>
      <c r="D34" s="10">
        <v>2500</v>
      </c>
      <c r="E34" s="10"/>
      <c r="F34" s="10">
        <v>-2500</v>
      </c>
      <c r="G34" s="11" t="s">
        <v>19</v>
      </c>
    </row>
    <row r="35" spans="1:7" x14ac:dyDescent="0.2">
      <c r="A35" s="69" t="s">
        <v>322</v>
      </c>
      <c r="B35" s="106" t="s">
        <v>321</v>
      </c>
      <c r="C35" s="13">
        <v>172650</v>
      </c>
      <c r="D35" s="13">
        <v>39065</v>
      </c>
      <c r="E35" s="13">
        <v>25136.9</v>
      </c>
      <c r="F35" s="13">
        <v>-13928.1</v>
      </c>
      <c r="G35" s="14" t="s">
        <v>1153</v>
      </c>
    </row>
    <row r="36" spans="1:7" ht="25.5" x14ac:dyDescent="0.2">
      <c r="A36" s="107" t="s">
        <v>19</v>
      </c>
      <c r="B36" s="108" t="s">
        <v>1154</v>
      </c>
      <c r="C36" s="10">
        <v>122650</v>
      </c>
      <c r="D36" s="10"/>
      <c r="E36" s="10"/>
      <c r="F36" s="10"/>
      <c r="G36" s="11" t="s">
        <v>19</v>
      </c>
    </row>
    <row r="37" spans="1:7" x14ac:dyDescent="0.2">
      <c r="A37" s="107" t="s">
        <v>19</v>
      </c>
      <c r="B37" s="108" t="s">
        <v>1155</v>
      </c>
      <c r="C37" s="10">
        <v>25000</v>
      </c>
      <c r="D37" s="10">
        <v>13924.1</v>
      </c>
      <c r="E37" s="10">
        <v>7019</v>
      </c>
      <c r="F37" s="10">
        <v>-6905.1</v>
      </c>
      <c r="G37" s="11" t="s">
        <v>1156</v>
      </c>
    </row>
    <row r="38" spans="1:7" x14ac:dyDescent="0.2">
      <c r="A38" s="107" t="s">
        <v>19</v>
      </c>
      <c r="B38" s="108" t="s">
        <v>1157</v>
      </c>
      <c r="C38" s="10">
        <v>10000</v>
      </c>
      <c r="D38" s="10">
        <v>1000</v>
      </c>
      <c r="E38" s="10"/>
      <c r="F38" s="10">
        <v>-1000</v>
      </c>
      <c r="G38" s="11" t="s">
        <v>19</v>
      </c>
    </row>
    <row r="39" spans="1:7" x14ac:dyDescent="0.2">
      <c r="A39" s="107" t="s">
        <v>19</v>
      </c>
      <c r="B39" s="108" t="s">
        <v>1158</v>
      </c>
      <c r="C39" s="10">
        <v>5000</v>
      </c>
      <c r="D39" s="10">
        <v>5000</v>
      </c>
      <c r="E39" s="10">
        <v>4783.1000000000004</v>
      </c>
      <c r="F39" s="10">
        <v>-216.9</v>
      </c>
      <c r="G39" s="11" t="s">
        <v>907</v>
      </c>
    </row>
    <row r="40" spans="1:7" x14ac:dyDescent="0.2">
      <c r="A40" s="107" t="s">
        <v>19</v>
      </c>
      <c r="B40" s="108" t="s">
        <v>1159</v>
      </c>
      <c r="C40" s="10">
        <v>10000</v>
      </c>
      <c r="D40" s="10">
        <v>19140.900000000001</v>
      </c>
      <c r="E40" s="10">
        <v>13334.9</v>
      </c>
      <c r="F40" s="10">
        <v>-5806</v>
      </c>
      <c r="G40" s="11" t="s">
        <v>1160</v>
      </c>
    </row>
    <row r="41" spans="1:7" x14ac:dyDescent="0.2">
      <c r="A41" s="69" t="s">
        <v>19</v>
      </c>
      <c r="B41" s="106" t="s">
        <v>19</v>
      </c>
      <c r="C41" s="13"/>
      <c r="D41" s="13"/>
      <c r="E41" s="13"/>
      <c r="F41" s="13"/>
      <c r="G41" s="14" t="s">
        <v>19</v>
      </c>
    </row>
    <row r="42" spans="1:7" x14ac:dyDescent="0.2">
      <c r="A42" s="69" t="s">
        <v>328</v>
      </c>
      <c r="B42" s="68" t="s">
        <v>327</v>
      </c>
      <c r="C42" s="13">
        <v>130083</v>
      </c>
      <c r="D42" s="13">
        <v>138388</v>
      </c>
      <c r="E42" s="13">
        <v>72135.5</v>
      </c>
      <c r="F42" s="13">
        <v>-66252.5</v>
      </c>
      <c r="G42" s="14" t="s">
        <v>910</v>
      </c>
    </row>
    <row r="43" spans="1:7" x14ac:dyDescent="0.2">
      <c r="A43" s="69" t="s">
        <v>345</v>
      </c>
      <c r="B43" s="106" t="s">
        <v>344</v>
      </c>
      <c r="C43" s="13">
        <v>11928.3</v>
      </c>
      <c r="D43" s="13">
        <v>23294.7</v>
      </c>
      <c r="E43" s="13">
        <v>8230.9</v>
      </c>
      <c r="F43" s="13">
        <v>-15063.8</v>
      </c>
      <c r="G43" s="14" t="s">
        <v>1161</v>
      </c>
    </row>
    <row r="44" spans="1:7" ht="25.5" x14ac:dyDescent="0.2">
      <c r="A44" s="107" t="s">
        <v>19</v>
      </c>
      <c r="B44" s="108" t="s">
        <v>1162</v>
      </c>
      <c r="C44" s="10">
        <v>11928.3</v>
      </c>
      <c r="D44" s="10">
        <v>23294.7</v>
      </c>
      <c r="E44" s="10">
        <v>8230.9</v>
      </c>
      <c r="F44" s="10">
        <v>-15063.8</v>
      </c>
      <c r="G44" s="11" t="s">
        <v>1161</v>
      </c>
    </row>
    <row r="45" spans="1:7" x14ac:dyDescent="0.2">
      <c r="A45" s="69" t="s">
        <v>353</v>
      </c>
      <c r="B45" s="106" t="s">
        <v>352</v>
      </c>
      <c r="C45" s="13">
        <v>50598.7</v>
      </c>
      <c r="D45" s="13">
        <v>52898.7</v>
      </c>
      <c r="E45" s="13">
        <v>18781.900000000001</v>
      </c>
      <c r="F45" s="13">
        <v>-34116.800000000003</v>
      </c>
      <c r="G45" s="14" t="s">
        <v>1163</v>
      </c>
    </row>
    <row r="46" spans="1:7" ht="25.5" x14ac:dyDescent="0.2">
      <c r="A46" s="107" t="s">
        <v>19</v>
      </c>
      <c r="B46" s="108" t="s">
        <v>1164</v>
      </c>
      <c r="C46" s="10">
        <v>50598.7</v>
      </c>
      <c r="D46" s="10">
        <v>50598.7</v>
      </c>
      <c r="E46" s="10">
        <v>17521.099999999999</v>
      </c>
      <c r="F46" s="10">
        <v>-33077.599999999999</v>
      </c>
      <c r="G46" s="11" t="s">
        <v>1165</v>
      </c>
    </row>
    <row r="47" spans="1:7" x14ac:dyDescent="0.2">
      <c r="A47" s="107" t="s">
        <v>19</v>
      </c>
      <c r="B47" s="108" t="s">
        <v>1166</v>
      </c>
      <c r="C47" s="10"/>
      <c r="D47" s="10">
        <v>2300</v>
      </c>
      <c r="E47" s="10">
        <v>1260.8</v>
      </c>
      <c r="F47" s="10">
        <v>-1039.2</v>
      </c>
      <c r="G47" s="11" t="s">
        <v>1167</v>
      </c>
    </row>
    <row r="48" spans="1:7" x14ac:dyDescent="0.2">
      <c r="A48" s="69" t="s">
        <v>356</v>
      </c>
      <c r="B48" s="106" t="s">
        <v>355</v>
      </c>
      <c r="C48" s="13">
        <v>25488.1</v>
      </c>
      <c r="D48" s="13">
        <v>29733.8</v>
      </c>
      <c r="E48" s="13">
        <v>24839.200000000001</v>
      </c>
      <c r="F48" s="13">
        <v>-4894.6000000000004</v>
      </c>
      <c r="G48" s="14" t="s">
        <v>400</v>
      </c>
    </row>
    <row r="49" spans="1:7" x14ac:dyDescent="0.2">
      <c r="A49" s="107" t="s">
        <v>19</v>
      </c>
      <c r="B49" s="108" t="s">
        <v>1168</v>
      </c>
      <c r="C49" s="10">
        <v>3443.1</v>
      </c>
      <c r="D49" s="10">
        <v>4893.1000000000004</v>
      </c>
      <c r="E49" s="10">
        <v>4221.3999999999996</v>
      </c>
      <c r="F49" s="10">
        <v>-671.7</v>
      </c>
      <c r="G49" s="11" t="s">
        <v>614</v>
      </c>
    </row>
    <row r="50" spans="1:7" x14ac:dyDescent="0.2">
      <c r="A50" s="107" t="s">
        <v>19</v>
      </c>
      <c r="B50" s="108" t="s">
        <v>1169</v>
      </c>
      <c r="C50" s="10">
        <v>2798.6</v>
      </c>
      <c r="D50" s="10">
        <v>4598.6000000000004</v>
      </c>
      <c r="E50" s="10">
        <v>3672.5</v>
      </c>
      <c r="F50" s="10">
        <v>-926.1</v>
      </c>
      <c r="G50" s="11" t="s">
        <v>1170</v>
      </c>
    </row>
    <row r="51" spans="1:7" x14ac:dyDescent="0.2">
      <c r="A51" s="107" t="s">
        <v>19</v>
      </c>
      <c r="B51" s="108" t="s">
        <v>1171</v>
      </c>
      <c r="C51" s="10">
        <v>3346.3</v>
      </c>
      <c r="D51" s="10">
        <v>4929.1000000000004</v>
      </c>
      <c r="E51" s="10">
        <v>2195.5</v>
      </c>
      <c r="F51" s="10">
        <v>-2733.6</v>
      </c>
      <c r="G51" s="11" t="s">
        <v>1172</v>
      </c>
    </row>
    <row r="52" spans="1:7" x14ac:dyDescent="0.2">
      <c r="A52" s="107" t="s">
        <v>19</v>
      </c>
      <c r="B52" s="108" t="s">
        <v>1173</v>
      </c>
      <c r="C52" s="10">
        <v>4673.6000000000004</v>
      </c>
      <c r="D52" s="10">
        <v>5023.6000000000004</v>
      </c>
      <c r="E52" s="10">
        <v>4604.2</v>
      </c>
      <c r="F52" s="10">
        <v>-419.4</v>
      </c>
      <c r="G52" s="11" t="s">
        <v>592</v>
      </c>
    </row>
    <row r="53" spans="1:7" ht="25.5" x14ac:dyDescent="0.2">
      <c r="A53" s="107" t="s">
        <v>19</v>
      </c>
      <c r="B53" s="108" t="s">
        <v>1174</v>
      </c>
      <c r="C53" s="10">
        <v>10000</v>
      </c>
      <c r="D53" s="10">
        <v>10000</v>
      </c>
      <c r="E53" s="10">
        <v>10000</v>
      </c>
      <c r="F53" s="10"/>
      <c r="G53" s="11" t="s">
        <v>59</v>
      </c>
    </row>
    <row r="54" spans="1:7" ht="25.5" x14ac:dyDescent="0.2">
      <c r="A54" s="107" t="s">
        <v>19</v>
      </c>
      <c r="B54" s="108" t="s">
        <v>1175</v>
      </c>
      <c r="C54" s="10">
        <v>1226.5</v>
      </c>
      <c r="D54" s="10">
        <v>289.39999999999998</v>
      </c>
      <c r="E54" s="10">
        <v>145.80000000000001</v>
      </c>
      <c r="F54" s="10">
        <v>-143.6</v>
      </c>
      <c r="G54" s="11" t="s">
        <v>1156</v>
      </c>
    </row>
    <row r="55" spans="1:7" x14ac:dyDescent="0.2">
      <c r="A55" s="69" t="s">
        <v>361</v>
      </c>
      <c r="B55" s="106" t="s">
        <v>360</v>
      </c>
      <c r="C55" s="13">
        <v>42067.9</v>
      </c>
      <c r="D55" s="13">
        <v>32460.799999999999</v>
      </c>
      <c r="E55" s="13">
        <v>20283.400000000001</v>
      </c>
      <c r="F55" s="13">
        <v>-12177.4</v>
      </c>
      <c r="G55" s="14" t="s">
        <v>1176</v>
      </c>
    </row>
    <row r="56" spans="1:7" x14ac:dyDescent="0.2">
      <c r="A56" s="107" t="s">
        <v>19</v>
      </c>
      <c r="B56" s="108" t="s">
        <v>1177</v>
      </c>
      <c r="C56" s="10">
        <v>1739.4</v>
      </c>
      <c r="D56" s="10">
        <v>2134.9</v>
      </c>
      <c r="E56" s="10">
        <v>1187.8</v>
      </c>
      <c r="F56" s="10">
        <v>-947.1</v>
      </c>
      <c r="G56" s="11" t="s">
        <v>1178</v>
      </c>
    </row>
    <row r="57" spans="1:7" x14ac:dyDescent="0.2">
      <c r="A57" s="107" t="s">
        <v>19</v>
      </c>
      <c r="B57" s="108" t="s">
        <v>1179</v>
      </c>
      <c r="C57" s="10">
        <v>2878.9</v>
      </c>
      <c r="D57" s="10">
        <v>4462.2</v>
      </c>
      <c r="E57" s="10">
        <v>3649.3</v>
      </c>
      <c r="F57" s="10">
        <v>-812.9</v>
      </c>
      <c r="G57" s="11" t="s">
        <v>1180</v>
      </c>
    </row>
    <row r="58" spans="1:7" x14ac:dyDescent="0.2">
      <c r="A58" s="107" t="s">
        <v>19</v>
      </c>
      <c r="B58" s="108" t="s">
        <v>1181</v>
      </c>
      <c r="C58" s="10">
        <v>1433.9</v>
      </c>
      <c r="D58" s="10">
        <v>1886.7</v>
      </c>
      <c r="E58" s="10"/>
      <c r="F58" s="10">
        <v>-1886.7</v>
      </c>
      <c r="G58" s="11" t="s">
        <v>19</v>
      </c>
    </row>
    <row r="59" spans="1:7" x14ac:dyDescent="0.2">
      <c r="A59" s="107" t="s">
        <v>19</v>
      </c>
      <c r="B59" s="108" t="s">
        <v>1182</v>
      </c>
      <c r="C59" s="10">
        <v>1433.9</v>
      </c>
      <c r="D59" s="10">
        <v>1150.9000000000001</v>
      </c>
      <c r="E59" s="10">
        <v>304.2</v>
      </c>
      <c r="F59" s="10">
        <v>-846.7</v>
      </c>
      <c r="G59" s="11" t="s">
        <v>1183</v>
      </c>
    </row>
    <row r="60" spans="1:7" x14ac:dyDescent="0.2">
      <c r="A60" s="107" t="s">
        <v>19</v>
      </c>
      <c r="B60" s="108" t="s">
        <v>1184</v>
      </c>
      <c r="C60" s="10">
        <v>1433.9</v>
      </c>
      <c r="D60" s="10">
        <v>1115.4000000000001</v>
      </c>
      <c r="E60" s="10">
        <v>304.2</v>
      </c>
      <c r="F60" s="10">
        <v>-811.2</v>
      </c>
      <c r="G60" s="11" t="s">
        <v>1185</v>
      </c>
    </row>
    <row r="61" spans="1:7" x14ac:dyDescent="0.2">
      <c r="A61" s="107" t="s">
        <v>19</v>
      </c>
      <c r="B61" s="108" t="s">
        <v>1186</v>
      </c>
      <c r="C61" s="10">
        <v>1433.9</v>
      </c>
      <c r="D61" s="10">
        <v>1663</v>
      </c>
      <c r="E61" s="10">
        <v>304.2</v>
      </c>
      <c r="F61" s="10">
        <v>-1358.8</v>
      </c>
      <c r="G61" s="11" t="s">
        <v>1187</v>
      </c>
    </row>
    <row r="62" spans="1:7" x14ac:dyDescent="0.2">
      <c r="A62" s="107" t="s">
        <v>19</v>
      </c>
      <c r="B62" s="108" t="s">
        <v>1188</v>
      </c>
      <c r="C62" s="10">
        <v>11819</v>
      </c>
      <c r="D62" s="10">
        <v>6738.7</v>
      </c>
      <c r="E62" s="10">
        <v>6738.7</v>
      </c>
      <c r="F62" s="10"/>
      <c r="G62" s="11" t="s">
        <v>59</v>
      </c>
    </row>
    <row r="63" spans="1:7" x14ac:dyDescent="0.2">
      <c r="A63" s="107" t="s">
        <v>19</v>
      </c>
      <c r="B63" s="108" t="s">
        <v>1189</v>
      </c>
      <c r="C63" s="10">
        <v>12042</v>
      </c>
      <c r="D63" s="10">
        <v>5456</v>
      </c>
      <c r="E63" s="10">
        <v>892</v>
      </c>
      <c r="F63" s="10">
        <v>-4564</v>
      </c>
      <c r="G63" s="11" t="s">
        <v>1190</v>
      </c>
    </row>
    <row r="64" spans="1:7" ht="25.5" x14ac:dyDescent="0.2">
      <c r="A64" s="107" t="s">
        <v>19</v>
      </c>
      <c r="B64" s="108" t="s">
        <v>1191</v>
      </c>
      <c r="C64" s="10">
        <v>1310</v>
      </c>
      <c r="D64" s="10">
        <v>1310</v>
      </c>
      <c r="E64" s="10">
        <v>1310</v>
      </c>
      <c r="F64" s="10"/>
      <c r="G64" s="11" t="s">
        <v>59</v>
      </c>
    </row>
    <row r="65" spans="1:7" x14ac:dyDescent="0.2">
      <c r="A65" s="107" t="s">
        <v>19</v>
      </c>
      <c r="B65" s="108" t="s">
        <v>1192</v>
      </c>
      <c r="C65" s="10">
        <v>1230</v>
      </c>
      <c r="D65" s="10">
        <v>1230</v>
      </c>
      <c r="E65" s="10">
        <v>1230</v>
      </c>
      <c r="F65" s="10"/>
      <c r="G65" s="11" t="s">
        <v>59</v>
      </c>
    </row>
    <row r="66" spans="1:7" x14ac:dyDescent="0.2">
      <c r="A66" s="107" t="s">
        <v>19</v>
      </c>
      <c r="B66" s="108" t="s">
        <v>1193</v>
      </c>
      <c r="C66" s="10">
        <v>808</v>
      </c>
      <c r="D66" s="10">
        <v>808</v>
      </c>
      <c r="E66" s="10">
        <v>808</v>
      </c>
      <c r="F66" s="10"/>
      <c r="G66" s="11" t="s">
        <v>59</v>
      </c>
    </row>
    <row r="67" spans="1:7" x14ac:dyDescent="0.2">
      <c r="A67" s="107" t="s">
        <v>19</v>
      </c>
      <c r="B67" s="108" t="s">
        <v>1194</v>
      </c>
      <c r="C67" s="10">
        <v>1800</v>
      </c>
      <c r="D67" s="10">
        <v>1800</v>
      </c>
      <c r="E67" s="10">
        <v>1800</v>
      </c>
      <c r="F67" s="10"/>
      <c r="G67" s="11" t="s">
        <v>59</v>
      </c>
    </row>
    <row r="68" spans="1:7" ht="25.5" x14ac:dyDescent="0.2">
      <c r="A68" s="107" t="s">
        <v>19</v>
      </c>
      <c r="B68" s="108" t="s">
        <v>1195</v>
      </c>
      <c r="C68" s="10">
        <v>1755</v>
      </c>
      <c r="D68" s="10">
        <v>1755</v>
      </c>
      <c r="E68" s="10">
        <v>1755</v>
      </c>
      <c r="F68" s="10"/>
      <c r="G68" s="11" t="s">
        <v>59</v>
      </c>
    </row>
    <row r="69" spans="1:7" x14ac:dyDescent="0.2">
      <c r="A69" s="107" t="s">
        <v>19</v>
      </c>
      <c r="B69" s="108" t="s">
        <v>1196</v>
      </c>
      <c r="C69" s="10">
        <v>950</v>
      </c>
      <c r="D69" s="10">
        <v>950</v>
      </c>
      <c r="E69" s="10"/>
      <c r="F69" s="10">
        <v>-950</v>
      </c>
      <c r="G69" s="11" t="s">
        <v>19</v>
      </c>
    </row>
    <row r="70" spans="1:7" x14ac:dyDescent="0.2">
      <c r="A70" s="69" t="s">
        <v>19</v>
      </c>
      <c r="B70" s="106" t="s">
        <v>19</v>
      </c>
      <c r="C70" s="13"/>
      <c r="D70" s="13"/>
      <c r="E70" s="13"/>
      <c r="F70" s="13"/>
      <c r="G70" s="14" t="s">
        <v>19</v>
      </c>
    </row>
    <row r="71" spans="1:7" x14ac:dyDescent="0.2">
      <c r="A71" s="69" t="s">
        <v>377</v>
      </c>
      <c r="B71" s="68" t="s">
        <v>376</v>
      </c>
      <c r="C71" s="13">
        <v>12000</v>
      </c>
      <c r="D71" s="13">
        <v>2000</v>
      </c>
      <c r="E71" s="13">
        <v>1561.9</v>
      </c>
      <c r="F71" s="13">
        <v>-438.1</v>
      </c>
      <c r="G71" s="14" t="s">
        <v>1197</v>
      </c>
    </row>
    <row r="72" spans="1:7" x14ac:dyDescent="0.2">
      <c r="A72" s="69" t="s">
        <v>383</v>
      </c>
      <c r="B72" s="106" t="s">
        <v>382</v>
      </c>
      <c r="C72" s="13">
        <v>12000</v>
      </c>
      <c r="D72" s="13">
        <v>2000</v>
      </c>
      <c r="E72" s="13">
        <v>1561.9</v>
      </c>
      <c r="F72" s="13">
        <v>-438.1</v>
      </c>
      <c r="G72" s="14" t="s">
        <v>1197</v>
      </c>
    </row>
    <row r="73" spans="1:7" x14ac:dyDescent="0.2">
      <c r="A73" s="107" t="s">
        <v>19</v>
      </c>
      <c r="B73" s="108" t="s">
        <v>1198</v>
      </c>
      <c r="C73" s="10">
        <v>10000</v>
      </c>
      <c r="D73" s="10"/>
      <c r="E73" s="10"/>
      <c r="F73" s="10"/>
      <c r="G73" s="11" t="s">
        <v>19</v>
      </c>
    </row>
    <row r="74" spans="1:7" x14ac:dyDescent="0.2">
      <c r="A74" s="107" t="s">
        <v>19</v>
      </c>
      <c r="B74" s="108" t="s">
        <v>1199</v>
      </c>
      <c r="C74" s="10">
        <v>2000</v>
      </c>
      <c r="D74" s="10">
        <v>2000</v>
      </c>
      <c r="E74" s="10">
        <v>1561.9</v>
      </c>
      <c r="F74" s="10">
        <v>-438.1</v>
      </c>
      <c r="G74" s="11" t="s">
        <v>1197</v>
      </c>
    </row>
    <row r="75" spans="1:7" x14ac:dyDescent="0.2">
      <c r="A75" s="69" t="s">
        <v>19</v>
      </c>
      <c r="B75" s="106" t="s">
        <v>19</v>
      </c>
      <c r="C75" s="13"/>
      <c r="D75" s="13"/>
      <c r="E75" s="13"/>
      <c r="F75" s="13"/>
      <c r="G75" s="14" t="s">
        <v>19</v>
      </c>
    </row>
    <row r="76" spans="1:7" x14ac:dyDescent="0.2">
      <c r="A76" s="69" t="s">
        <v>385</v>
      </c>
      <c r="B76" s="68" t="s">
        <v>384</v>
      </c>
      <c r="C76" s="13"/>
      <c r="D76" s="13">
        <v>1000</v>
      </c>
      <c r="E76" s="13">
        <v>1000</v>
      </c>
      <c r="F76" s="13"/>
      <c r="G76" s="14" t="s">
        <v>59</v>
      </c>
    </row>
    <row r="77" spans="1:7" x14ac:dyDescent="0.2">
      <c r="A77" s="69" t="s">
        <v>393</v>
      </c>
      <c r="B77" s="106" t="s">
        <v>392</v>
      </c>
      <c r="C77" s="13"/>
      <c r="D77" s="13">
        <v>1000</v>
      </c>
      <c r="E77" s="13">
        <v>1000</v>
      </c>
      <c r="F77" s="13"/>
      <c r="G77" s="14" t="s">
        <v>59</v>
      </c>
    </row>
    <row r="78" spans="1:7" x14ac:dyDescent="0.2">
      <c r="A78" s="107" t="s">
        <v>19</v>
      </c>
      <c r="B78" s="108" t="s">
        <v>1200</v>
      </c>
      <c r="C78" s="10"/>
      <c r="D78" s="10">
        <v>1000</v>
      </c>
      <c r="E78" s="10">
        <v>1000</v>
      </c>
      <c r="F78" s="10"/>
      <c r="G78" s="11" t="s">
        <v>59</v>
      </c>
    </row>
    <row r="79" spans="1:7" x14ac:dyDescent="0.2">
      <c r="A79" s="69" t="s">
        <v>19</v>
      </c>
      <c r="B79" s="106" t="s">
        <v>19</v>
      </c>
      <c r="C79" s="13"/>
      <c r="D79" s="13"/>
      <c r="E79" s="13"/>
      <c r="F79" s="13"/>
      <c r="G79" s="14" t="s">
        <v>19</v>
      </c>
    </row>
    <row r="80" spans="1:7" x14ac:dyDescent="0.2">
      <c r="A80" s="69" t="s">
        <v>402</v>
      </c>
      <c r="B80" s="68" t="s">
        <v>401</v>
      </c>
      <c r="C80" s="13"/>
      <c r="D80" s="13">
        <v>400</v>
      </c>
      <c r="E80" s="13">
        <v>394.8</v>
      </c>
      <c r="F80" s="13">
        <v>-5.2</v>
      </c>
      <c r="G80" s="14" t="s">
        <v>251</v>
      </c>
    </row>
    <row r="81" spans="1:7" x14ac:dyDescent="0.2">
      <c r="A81" s="69" t="s">
        <v>408</v>
      </c>
      <c r="B81" s="106" t="s">
        <v>407</v>
      </c>
      <c r="C81" s="13"/>
      <c r="D81" s="13">
        <v>400</v>
      </c>
      <c r="E81" s="13">
        <v>394.8</v>
      </c>
      <c r="F81" s="13">
        <v>-5.2</v>
      </c>
      <c r="G81" s="14" t="s">
        <v>251</v>
      </c>
    </row>
    <row r="82" spans="1:7" x14ac:dyDescent="0.2">
      <c r="A82" s="107" t="s">
        <v>19</v>
      </c>
      <c r="B82" s="108" t="s">
        <v>1201</v>
      </c>
      <c r="C82" s="10"/>
      <c r="D82" s="10">
        <v>400</v>
      </c>
      <c r="E82" s="10">
        <v>394.8</v>
      </c>
      <c r="F82" s="10">
        <v>-5.2</v>
      </c>
      <c r="G82" s="11" t="s">
        <v>251</v>
      </c>
    </row>
    <row r="83" spans="1:7" x14ac:dyDescent="0.2">
      <c r="A83" s="69" t="s">
        <v>19</v>
      </c>
      <c r="B83" s="106" t="s">
        <v>19</v>
      </c>
      <c r="C83" s="13"/>
      <c r="D83" s="13"/>
      <c r="E83" s="13"/>
      <c r="F83" s="13"/>
      <c r="G83" s="14" t="s">
        <v>19</v>
      </c>
    </row>
    <row r="84" spans="1:7" x14ac:dyDescent="0.2">
      <c r="A84" s="69" t="s">
        <v>424</v>
      </c>
      <c r="B84" s="68" t="s">
        <v>423</v>
      </c>
      <c r="C84" s="13">
        <v>1894106.2</v>
      </c>
      <c r="D84" s="13">
        <v>2714002.3</v>
      </c>
      <c r="E84" s="13">
        <v>2012503.9</v>
      </c>
      <c r="F84" s="13">
        <v>-701498.4</v>
      </c>
      <c r="G84" s="14" t="s">
        <v>948</v>
      </c>
    </row>
    <row r="85" spans="1:7" x14ac:dyDescent="0.2">
      <c r="A85" s="69" t="s">
        <v>437</v>
      </c>
      <c r="B85" s="106" t="s">
        <v>436</v>
      </c>
      <c r="C85" s="13"/>
      <c r="D85" s="13">
        <v>7000</v>
      </c>
      <c r="E85" s="13">
        <v>4162.1000000000004</v>
      </c>
      <c r="F85" s="13">
        <v>-2837.9</v>
      </c>
      <c r="G85" s="14" t="s">
        <v>1202</v>
      </c>
    </row>
    <row r="86" spans="1:7" x14ac:dyDescent="0.2">
      <c r="A86" s="107" t="s">
        <v>19</v>
      </c>
      <c r="B86" s="108" t="s">
        <v>1203</v>
      </c>
      <c r="C86" s="10"/>
      <c r="D86" s="10">
        <v>7000</v>
      </c>
      <c r="E86" s="10">
        <v>4162.1000000000004</v>
      </c>
      <c r="F86" s="10">
        <v>-2837.9</v>
      </c>
      <c r="G86" s="11" t="s">
        <v>1202</v>
      </c>
    </row>
    <row r="87" spans="1:7" x14ac:dyDescent="0.2">
      <c r="A87" s="69" t="s">
        <v>453</v>
      </c>
      <c r="B87" s="106" t="s">
        <v>452</v>
      </c>
      <c r="C87" s="13">
        <v>1803729</v>
      </c>
      <c r="D87" s="13">
        <v>2688461.8</v>
      </c>
      <c r="E87" s="13">
        <v>1998350.5</v>
      </c>
      <c r="F87" s="13">
        <v>-690111.3</v>
      </c>
      <c r="G87" s="14" t="s">
        <v>641</v>
      </c>
    </row>
    <row r="88" spans="1:7" x14ac:dyDescent="0.2">
      <c r="A88" s="107" t="s">
        <v>19</v>
      </c>
      <c r="B88" s="108" t="s">
        <v>1204</v>
      </c>
      <c r="C88" s="10">
        <v>1688844</v>
      </c>
      <c r="D88" s="10">
        <v>2143205</v>
      </c>
      <c r="E88" s="10">
        <v>1676487.2</v>
      </c>
      <c r="F88" s="10">
        <v>-466717.8</v>
      </c>
      <c r="G88" s="11" t="s">
        <v>1205</v>
      </c>
    </row>
    <row r="89" spans="1:7" x14ac:dyDescent="0.2">
      <c r="A89" s="107" t="s">
        <v>19</v>
      </c>
      <c r="B89" s="108" t="s">
        <v>1206</v>
      </c>
      <c r="C89" s="10">
        <v>114885</v>
      </c>
      <c r="D89" s="10">
        <v>545256.80000000005</v>
      </c>
      <c r="E89" s="10">
        <v>321863.2</v>
      </c>
      <c r="F89" s="10">
        <v>-223393.6</v>
      </c>
      <c r="G89" s="11" t="s">
        <v>1207</v>
      </c>
    </row>
    <row r="90" spans="1:7" x14ac:dyDescent="0.2">
      <c r="A90" s="69" t="s">
        <v>475</v>
      </c>
      <c r="B90" s="106" t="s">
        <v>474</v>
      </c>
      <c r="C90" s="13">
        <v>80996.7</v>
      </c>
      <c r="D90" s="13"/>
      <c r="E90" s="13"/>
      <c r="F90" s="13"/>
      <c r="G90" s="14" t="s">
        <v>19</v>
      </c>
    </row>
    <row r="91" spans="1:7" x14ac:dyDescent="0.2">
      <c r="A91" s="107" t="s">
        <v>19</v>
      </c>
      <c r="B91" s="108" t="s">
        <v>1208</v>
      </c>
      <c r="C91" s="10">
        <v>80996.7</v>
      </c>
      <c r="D91" s="10"/>
      <c r="E91" s="10"/>
      <c r="F91" s="10"/>
      <c r="G91" s="11" t="s">
        <v>19</v>
      </c>
    </row>
    <row r="92" spans="1:7" x14ac:dyDescent="0.2">
      <c r="A92" s="69" t="s">
        <v>478</v>
      </c>
      <c r="B92" s="106" t="s">
        <v>477</v>
      </c>
      <c r="C92" s="13">
        <v>3000</v>
      </c>
      <c r="D92" s="13">
        <v>7860</v>
      </c>
      <c r="E92" s="13">
        <v>3209.5</v>
      </c>
      <c r="F92" s="13">
        <v>-4650.5</v>
      </c>
      <c r="G92" s="14" t="s">
        <v>1209</v>
      </c>
    </row>
    <row r="93" spans="1:7" x14ac:dyDescent="0.2">
      <c r="A93" s="107" t="s">
        <v>19</v>
      </c>
      <c r="B93" s="108" t="s">
        <v>1210</v>
      </c>
      <c r="C93" s="10">
        <v>3000</v>
      </c>
      <c r="D93" s="10">
        <v>7860</v>
      </c>
      <c r="E93" s="10">
        <v>3209.5</v>
      </c>
      <c r="F93" s="10">
        <v>-4650.5</v>
      </c>
      <c r="G93" s="11" t="s">
        <v>1209</v>
      </c>
    </row>
    <row r="94" spans="1:7" x14ac:dyDescent="0.2">
      <c r="A94" s="69" t="s">
        <v>491</v>
      </c>
      <c r="B94" s="106" t="s">
        <v>490</v>
      </c>
      <c r="C94" s="13">
        <v>6380.5</v>
      </c>
      <c r="D94" s="13">
        <v>10680.5</v>
      </c>
      <c r="E94" s="13">
        <v>6781.9</v>
      </c>
      <c r="F94" s="13">
        <v>-3898.6</v>
      </c>
      <c r="G94" s="14" t="s">
        <v>1211</v>
      </c>
    </row>
    <row r="95" spans="1:7" x14ac:dyDescent="0.2">
      <c r="A95" s="107" t="s">
        <v>19</v>
      </c>
      <c r="B95" s="108" t="s">
        <v>1212</v>
      </c>
      <c r="C95" s="10">
        <v>6380.5</v>
      </c>
      <c r="D95" s="10">
        <v>10680.5</v>
      </c>
      <c r="E95" s="10">
        <v>6781.9</v>
      </c>
      <c r="F95" s="10">
        <v>-3898.6</v>
      </c>
      <c r="G95" s="11" t="s">
        <v>1211</v>
      </c>
    </row>
    <row r="96" spans="1:7" x14ac:dyDescent="0.2">
      <c r="A96" s="69" t="s">
        <v>19</v>
      </c>
      <c r="B96" s="106" t="s">
        <v>19</v>
      </c>
      <c r="C96" s="13"/>
      <c r="D96" s="13"/>
      <c r="E96" s="13"/>
      <c r="F96" s="13"/>
      <c r="G96" s="14" t="s">
        <v>19</v>
      </c>
    </row>
    <row r="97" spans="1:7" x14ac:dyDescent="0.2">
      <c r="A97" s="69" t="s">
        <v>494</v>
      </c>
      <c r="B97" s="68" t="s">
        <v>493</v>
      </c>
      <c r="C97" s="13">
        <v>104645.5</v>
      </c>
      <c r="D97" s="13">
        <v>29287.4</v>
      </c>
      <c r="E97" s="13">
        <v>4962.6000000000004</v>
      </c>
      <c r="F97" s="13">
        <v>-24324.799999999999</v>
      </c>
      <c r="G97" s="14" t="s">
        <v>1213</v>
      </c>
    </row>
    <row r="98" spans="1:7" x14ac:dyDescent="0.2">
      <c r="A98" s="69" t="s">
        <v>500</v>
      </c>
      <c r="B98" s="106" t="s">
        <v>499</v>
      </c>
      <c r="C98" s="13">
        <v>92645.5</v>
      </c>
      <c r="D98" s="13">
        <v>17287.400000000001</v>
      </c>
      <c r="E98" s="13">
        <v>4962.6000000000004</v>
      </c>
      <c r="F98" s="13">
        <v>-12324.8</v>
      </c>
      <c r="G98" s="14" t="s">
        <v>1214</v>
      </c>
    </row>
    <row r="99" spans="1:7" ht="25.5" x14ac:dyDescent="0.2">
      <c r="A99" s="107" t="s">
        <v>19</v>
      </c>
      <c r="B99" s="108" t="s">
        <v>1215</v>
      </c>
      <c r="C99" s="10">
        <v>51290</v>
      </c>
      <c r="D99" s="10">
        <v>500</v>
      </c>
      <c r="E99" s="10">
        <v>376.9</v>
      </c>
      <c r="F99" s="10">
        <v>-123.1</v>
      </c>
      <c r="G99" s="11" t="s">
        <v>1216</v>
      </c>
    </row>
    <row r="100" spans="1:7" ht="25.5" x14ac:dyDescent="0.2">
      <c r="A100" s="107" t="s">
        <v>19</v>
      </c>
      <c r="B100" s="108" t="s">
        <v>1217</v>
      </c>
      <c r="C100" s="10"/>
      <c r="D100" s="10">
        <v>12.4</v>
      </c>
      <c r="E100" s="10">
        <v>12.4</v>
      </c>
      <c r="F100" s="10"/>
      <c r="G100" s="11" t="s">
        <v>59</v>
      </c>
    </row>
    <row r="101" spans="1:7" ht="25.5" x14ac:dyDescent="0.2">
      <c r="A101" s="107" t="s">
        <v>19</v>
      </c>
      <c r="B101" s="108" t="s">
        <v>1218</v>
      </c>
      <c r="C101" s="10"/>
      <c r="D101" s="10">
        <v>377</v>
      </c>
      <c r="E101" s="10"/>
      <c r="F101" s="10">
        <v>-377</v>
      </c>
      <c r="G101" s="11" t="s">
        <v>19</v>
      </c>
    </row>
    <row r="102" spans="1:7" x14ac:dyDescent="0.2">
      <c r="A102" s="107" t="s">
        <v>19</v>
      </c>
      <c r="B102" s="108" t="s">
        <v>1219</v>
      </c>
      <c r="C102" s="10">
        <v>3917.9</v>
      </c>
      <c r="D102" s="10">
        <v>260.39999999999998</v>
      </c>
      <c r="E102" s="10"/>
      <c r="F102" s="10">
        <v>-260.39999999999998</v>
      </c>
      <c r="G102" s="11" t="s">
        <v>19</v>
      </c>
    </row>
    <row r="103" spans="1:7" x14ac:dyDescent="0.2">
      <c r="A103" s="107" t="s">
        <v>19</v>
      </c>
      <c r="B103" s="108" t="s">
        <v>1220</v>
      </c>
      <c r="C103" s="10">
        <v>37437.599999999999</v>
      </c>
      <c r="D103" s="10">
        <v>16137.6</v>
      </c>
      <c r="E103" s="10">
        <v>4573.3</v>
      </c>
      <c r="F103" s="10">
        <v>-11564.3</v>
      </c>
      <c r="G103" s="11" t="s">
        <v>1221</v>
      </c>
    </row>
    <row r="104" spans="1:7" x14ac:dyDescent="0.2">
      <c r="A104" s="69" t="s">
        <v>515</v>
      </c>
      <c r="B104" s="106" t="s">
        <v>514</v>
      </c>
      <c r="C104" s="13">
        <v>1640</v>
      </c>
      <c r="D104" s="13">
        <v>1640</v>
      </c>
      <c r="E104" s="13"/>
      <c r="F104" s="13">
        <v>-1640</v>
      </c>
      <c r="G104" s="14" t="s">
        <v>19</v>
      </c>
    </row>
    <row r="105" spans="1:7" ht="25.5" x14ac:dyDescent="0.2">
      <c r="A105" s="107" t="s">
        <v>19</v>
      </c>
      <c r="B105" s="108" t="s">
        <v>1222</v>
      </c>
      <c r="C105" s="10">
        <v>1640</v>
      </c>
      <c r="D105" s="10">
        <v>1640</v>
      </c>
      <c r="E105" s="10"/>
      <c r="F105" s="10">
        <v>-1640</v>
      </c>
      <c r="G105" s="11" t="s">
        <v>19</v>
      </c>
    </row>
    <row r="106" spans="1:7" x14ac:dyDescent="0.2">
      <c r="A106" s="69" t="s">
        <v>374</v>
      </c>
      <c r="B106" s="106" t="s">
        <v>373</v>
      </c>
      <c r="C106" s="13">
        <v>10360</v>
      </c>
      <c r="D106" s="13">
        <v>10360</v>
      </c>
      <c r="E106" s="13"/>
      <c r="F106" s="13">
        <v>-10360</v>
      </c>
      <c r="G106" s="14" t="s">
        <v>19</v>
      </c>
    </row>
    <row r="107" spans="1:7" x14ac:dyDescent="0.2">
      <c r="A107" s="107" t="s">
        <v>19</v>
      </c>
      <c r="B107" s="108" t="s">
        <v>1223</v>
      </c>
      <c r="C107" s="10">
        <v>2100</v>
      </c>
      <c r="D107" s="10"/>
      <c r="E107" s="10"/>
      <c r="F107" s="10"/>
      <c r="G107" s="11" t="s">
        <v>19</v>
      </c>
    </row>
    <row r="108" spans="1:7" ht="25.5" x14ac:dyDescent="0.2">
      <c r="A108" s="107" t="s">
        <v>19</v>
      </c>
      <c r="B108" s="108" t="s">
        <v>1224</v>
      </c>
      <c r="C108" s="10">
        <v>2230</v>
      </c>
      <c r="D108" s="10">
        <v>2230</v>
      </c>
      <c r="E108" s="10"/>
      <c r="F108" s="10">
        <v>-2230</v>
      </c>
      <c r="G108" s="11" t="s">
        <v>19</v>
      </c>
    </row>
    <row r="109" spans="1:7" ht="25.5" x14ac:dyDescent="0.2">
      <c r="A109" s="107" t="s">
        <v>19</v>
      </c>
      <c r="B109" s="108" t="s">
        <v>1225</v>
      </c>
      <c r="C109" s="10">
        <v>1550</v>
      </c>
      <c r="D109" s="10">
        <v>1550</v>
      </c>
      <c r="E109" s="10"/>
      <c r="F109" s="10">
        <v>-1550</v>
      </c>
      <c r="G109" s="11" t="s">
        <v>19</v>
      </c>
    </row>
    <row r="110" spans="1:7" ht="38.25" x14ac:dyDescent="0.2">
      <c r="A110" s="107" t="s">
        <v>19</v>
      </c>
      <c r="B110" s="108" t="s">
        <v>1226</v>
      </c>
      <c r="C110" s="10">
        <v>1800</v>
      </c>
      <c r="D110" s="10">
        <v>1800</v>
      </c>
      <c r="E110" s="10"/>
      <c r="F110" s="10">
        <v>-1800</v>
      </c>
      <c r="G110" s="11" t="s">
        <v>19</v>
      </c>
    </row>
    <row r="111" spans="1:7" ht="25.5" x14ac:dyDescent="0.2">
      <c r="A111" s="107" t="s">
        <v>19</v>
      </c>
      <c r="B111" s="108" t="s">
        <v>1227</v>
      </c>
      <c r="C111" s="10">
        <v>2680</v>
      </c>
      <c r="D111" s="10">
        <v>2680</v>
      </c>
      <c r="E111" s="10"/>
      <c r="F111" s="10">
        <v>-2680</v>
      </c>
      <c r="G111" s="11" t="s">
        <v>19</v>
      </c>
    </row>
    <row r="112" spans="1:7" x14ac:dyDescent="0.2">
      <c r="A112" s="107" t="s">
        <v>19</v>
      </c>
      <c r="B112" s="108" t="s">
        <v>1223</v>
      </c>
      <c r="C112" s="10"/>
      <c r="D112" s="10">
        <v>2100</v>
      </c>
      <c r="E112" s="10"/>
      <c r="F112" s="10">
        <v>-2100</v>
      </c>
      <c r="G112" s="11" t="s">
        <v>19</v>
      </c>
    </row>
    <row r="113" spans="1:7" x14ac:dyDescent="0.2">
      <c r="A113" s="69" t="s">
        <v>19</v>
      </c>
      <c r="B113" s="106" t="s">
        <v>19</v>
      </c>
      <c r="C113" s="13"/>
      <c r="D113" s="13"/>
      <c r="E113" s="13"/>
      <c r="F113" s="13"/>
      <c r="G113" s="14" t="s">
        <v>19</v>
      </c>
    </row>
    <row r="114" spans="1:7" x14ac:dyDescent="0.2">
      <c r="A114" s="69" t="s">
        <v>525</v>
      </c>
      <c r="B114" s="68" t="s">
        <v>524</v>
      </c>
      <c r="C114" s="13">
        <v>110451.9</v>
      </c>
      <c r="D114" s="13">
        <v>10000</v>
      </c>
      <c r="E114" s="13"/>
      <c r="F114" s="13">
        <v>-10000</v>
      </c>
      <c r="G114" s="14" t="s">
        <v>19</v>
      </c>
    </row>
    <row r="115" spans="1:7" x14ac:dyDescent="0.2">
      <c r="A115" s="69" t="s">
        <v>549</v>
      </c>
      <c r="B115" s="106" t="s">
        <v>548</v>
      </c>
      <c r="C115" s="13">
        <v>110451.9</v>
      </c>
      <c r="D115" s="13">
        <v>10000</v>
      </c>
      <c r="E115" s="13"/>
      <c r="F115" s="13">
        <v>-10000</v>
      </c>
      <c r="G115" s="14" t="s">
        <v>19</v>
      </c>
    </row>
    <row r="116" spans="1:7" x14ac:dyDescent="0.2">
      <c r="A116" s="107" t="s">
        <v>19</v>
      </c>
      <c r="B116" s="108" t="s">
        <v>1228</v>
      </c>
      <c r="C116" s="10">
        <v>110451.9</v>
      </c>
      <c r="D116" s="10">
        <v>10000</v>
      </c>
      <c r="E116" s="10"/>
      <c r="F116" s="10">
        <v>-10000</v>
      </c>
      <c r="G116" s="11" t="s">
        <v>19</v>
      </c>
    </row>
    <row r="117" spans="1:7" x14ac:dyDescent="0.2">
      <c r="A117" s="69" t="s">
        <v>19</v>
      </c>
      <c r="B117" s="106" t="s">
        <v>19</v>
      </c>
      <c r="C117" s="13"/>
      <c r="D117" s="13"/>
      <c r="E117" s="13"/>
      <c r="F117" s="13"/>
      <c r="G117" s="14" t="s">
        <v>19</v>
      </c>
    </row>
    <row r="118" spans="1:7" x14ac:dyDescent="0.2">
      <c r="A118" s="69" t="s">
        <v>565</v>
      </c>
      <c r="B118" s="68" t="s">
        <v>564</v>
      </c>
      <c r="C118" s="13">
        <v>38000</v>
      </c>
      <c r="D118" s="13">
        <v>35790</v>
      </c>
      <c r="E118" s="13">
        <v>20756.2</v>
      </c>
      <c r="F118" s="13">
        <v>-15033.8</v>
      </c>
      <c r="G118" s="14" t="s">
        <v>1229</v>
      </c>
    </row>
    <row r="119" spans="1:7" x14ac:dyDescent="0.2">
      <c r="A119" s="69" t="s">
        <v>597</v>
      </c>
      <c r="B119" s="106" t="s">
        <v>596</v>
      </c>
      <c r="C119" s="13">
        <v>12000</v>
      </c>
      <c r="D119" s="13">
        <v>9764.9</v>
      </c>
      <c r="E119" s="13">
        <v>9143.6</v>
      </c>
      <c r="F119" s="13">
        <v>-621.29999999999995</v>
      </c>
      <c r="G119" s="14" t="s">
        <v>466</v>
      </c>
    </row>
    <row r="120" spans="1:7" ht="25.5" x14ac:dyDescent="0.2">
      <c r="A120" s="107" t="s">
        <v>19</v>
      </c>
      <c r="B120" s="108" t="s">
        <v>1230</v>
      </c>
      <c r="C120" s="10">
        <v>1000</v>
      </c>
      <c r="D120" s="10">
        <v>1000</v>
      </c>
      <c r="E120" s="10">
        <v>379.1</v>
      </c>
      <c r="F120" s="10">
        <v>-620.9</v>
      </c>
      <c r="G120" s="11" t="s">
        <v>1231</v>
      </c>
    </row>
    <row r="121" spans="1:7" ht="25.5" x14ac:dyDescent="0.2">
      <c r="A121" s="107" t="s">
        <v>19</v>
      </c>
      <c r="B121" s="108" t="s">
        <v>1232</v>
      </c>
      <c r="C121" s="10">
        <v>9500</v>
      </c>
      <c r="D121" s="10">
        <v>7264.9</v>
      </c>
      <c r="E121" s="10">
        <v>7264.9</v>
      </c>
      <c r="F121" s="10"/>
      <c r="G121" s="11" t="s">
        <v>59</v>
      </c>
    </row>
    <row r="122" spans="1:7" ht="25.5" x14ac:dyDescent="0.2">
      <c r="A122" s="107" t="s">
        <v>19</v>
      </c>
      <c r="B122" s="108" t="s">
        <v>1233</v>
      </c>
      <c r="C122" s="10">
        <v>1500</v>
      </c>
      <c r="D122" s="10">
        <v>1500</v>
      </c>
      <c r="E122" s="10">
        <v>1499.7</v>
      </c>
      <c r="F122" s="10">
        <v>-0.3</v>
      </c>
      <c r="G122" s="11" t="s">
        <v>59</v>
      </c>
    </row>
    <row r="123" spans="1:7" x14ac:dyDescent="0.2">
      <c r="A123" s="69" t="s">
        <v>374</v>
      </c>
      <c r="B123" s="106" t="s">
        <v>373</v>
      </c>
      <c r="C123" s="13">
        <v>26000</v>
      </c>
      <c r="D123" s="13">
        <v>26025.1</v>
      </c>
      <c r="E123" s="13">
        <v>11612.5</v>
      </c>
      <c r="F123" s="13">
        <v>-14412.6</v>
      </c>
      <c r="G123" s="14" t="s">
        <v>1234</v>
      </c>
    </row>
    <row r="124" spans="1:7" ht="25.5" x14ac:dyDescent="0.2">
      <c r="A124" s="107" t="s">
        <v>19</v>
      </c>
      <c r="B124" s="108" t="s">
        <v>1235</v>
      </c>
      <c r="C124" s="10">
        <v>4500</v>
      </c>
      <c r="D124" s="10">
        <v>5390</v>
      </c>
      <c r="E124" s="10">
        <v>2257.1</v>
      </c>
      <c r="F124" s="10">
        <v>-3132.9</v>
      </c>
      <c r="G124" s="11" t="s">
        <v>1236</v>
      </c>
    </row>
    <row r="125" spans="1:7" ht="25.5" x14ac:dyDescent="0.2">
      <c r="A125" s="107" t="s">
        <v>19</v>
      </c>
      <c r="B125" s="108" t="s">
        <v>1237</v>
      </c>
      <c r="C125" s="10">
        <v>8000</v>
      </c>
      <c r="D125" s="10">
        <v>10210</v>
      </c>
      <c r="E125" s="10">
        <v>8401.7999999999993</v>
      </c>
      <c r="F125" s="10">
        <v>-1808.2</v>
      </c>
      <c r="G125" s="11" t="s">
        <v>1238</v>
      </c>
    </row>
    <row r="126" spans="1:7" ht="25.5" x14ac:dyDescent="0.2">
      <c r="A126" s="107" t="s">
        <v>19</v>
      </c>
      <c r="B126" s="108" t="s">
        <v>1239</v>
      </c>
      <c r="C126" s="10">
        <v>13500</v>
      </c>
      <c r="D126" s="10">
        <v>10425.1</v>
      </c>
      <c r="E126" s="10">
        <v>953.6</v>
      </c>
      <c r="F126" s="10">
        <v>-9471.5</v>
      </c>
      <c r="G126" s="11" t="s">
        <v>1240</v>
      </c>
    </row>
    <row r="127" spans="1:7" x14ac:dyDescent="0.2">
      <c r="A127" s="69" t="s">
        <v>19</v>
      </c>
      <c r="B127" s="106" t="s">
        <v>19</v>
      </c>
      <c r="C127" s="13"/>
      <c r="D127" s="13"/>
      <c r="E127" s="13"/>
      <c r="F127" s="13"/>
      <c r="G127" s="14" t="s">
        <v>19</v>
      </c>
    </row>
    <row r="128" spans="1:7" x14ac:dyDescent="0.2">
      <c r="A128" s="69" t="s">
        <v>622</v>
      </c>
      <c r="B128" s="68" t="s">
        <v>621</v>
      </c>
      <c r="C128" s="13">
        <v>42028</v>
      </c>
      <c r="D128" s="13">
        <v>21855</v>
      </c>
      <c r="E128" s="13">
        <v>8503.5</v>
      </c>
      <c r="F128" s="13">
        <v>-13351.5</v>
      </c>
      <c r="G128" s="14" t="s">
        <v>1241</v>
      </c>
    </row>
    <row r="129" spans="1:7" x14ac:dyDescent="0.2">
      <c r="A129" s="69" t="s">
        <v>630</v>
      </c>
      <c r="B129" s="106" t="s">
        <v>629</v>
      </c>
      <c r="C129" s="13">
        <v>42028</v>
      </c>
      <c r="D129" s="13">
        <v>21855</v>
      </c>
      <c r="E129" s="13">
        <v>8503.5</v>
      </c>
      <c r="F129" s="13">
        <v>-13351.5</v>
      </c>
      <c r="G129" s="14" t="s">
        <v>1241</v>
      </c>
    </row>
    <row r="130" spans="1:7" ht="25.5" x14ac:dyDescent="0.2">
      <c r="A130" s="107" t="s">
        <v>19</v>
      </c>
      <c r="B130" s="108" t="s">
        <v>1242</v>
      </c>
      <c r="C130" s="10">
        <v>1500</v>
      </c>
      <c r="D130" s="10">
        <v>2000</v>
      </c>
      <c r="E130" s="10">
        <v>1982.2</v>
      </c>
      <c r="F130" s="10">
        <v>-17.8</v>
      </c>
      <c r="G130" s="11" t="s">
        <v>351</v>
      </c>
    </row>
    <row r="131" spans="1:7" x14ac:dyDescent="0.2">
      <c r="A131" s="107" t="s">
        <v>19</v>
      </c>
      <c r="B131" s="108" t="s">
        <v>1243</v>
      </c>
      <c r="C131" s="10">
        <v>1000</v>
      </c>
      <c r="D131" s="10">
        <v>1000</v>
      </c>
      <c r="E131" s="10">
        <v>998.1</v>
      </c>
      <c r="F131" s="10">
        <v>-1.9</v>
      </c>
      <c r="G131" s="11" t="s">
        <v>2</v>
      </c>
    </row>
    <row r="132" spans="1:7" ht="25.5" x14ac:dyDescent="0.2">
      <c r="A132" s="107" t="s">
        <v>19</v>
      </c>
      <c r="B132" s="108" t="s">
        <v>1244</v>
      </c>
      <c r="C132" s="10">
        <v>1000</v>
      </c>
      <c r="D132" s="10">
        <v>1000</v>
      </c>
      <c r="E132" s="10">
        <v>1000</v>
      </c>
      <c r="F132" s="10"/>
      <c r="G132" s="11" t="s">
        <v>59</v>
      </c>
    </row>
    <row r="133" spans="1:7" ht="25.5" x14ac:dyDescent="0.2">
      <c r="A133" s="107" t="s">
        <v>19</v>
      </c>
      <c r="B133" s="108" t="s">
        <v>1245</v>
      </c>
      <c r="C133" s="10">
        <v>2000</v>
      </c>
      <c r="D133" s="10">
        <v>2000</v>
      </c>
      <c r="E133" s="10">
        <v>660.4</v>
      </c>
      <c r="F133" s="10">
        <v>-1339.6</v>
      </c>
      <c r="G133" s="11" t="s">
        <v>1246</v>
      </c>
    </row>
    <row r="134" spans="1:7" ht="25.5" x14ac:dyDescent="0.2">
      <c r="A134" s="107" t="s">
        <v>19</v>
      </c>
      <c r="B134" s="108" t="s">
        <v>1247</v>
      </c>
      <c r="C134" s="10">
        <v>8700</v>
      </c>
      <c r="D134" s="10">
        <v>4055</v>
      </c>
      <c r="E134" s="10">
        <v>69.400000000000006</v>
      </c>
      <c r="F134" s="10">
        <v>-3985.6</v>
      </c>
      <c r="G134" s="11" t="s">
        <v>1248</v>
      </c>
    </row>
    <row r="135" spans="1:7" ht="25.5" x14ac:dyDescent="0.2">
      <c r="A135" s="107" t="s">
        <v>19</v>
      </c>
      <c r="B135" s="108" t="s">
        <v>1249</v>
      </c>
      <c r="C135" s="10">
        <v>5800</v>
      </c>
      <c r="D135" s="10">
        <v>2800</v>
      </c>
      <c r="E135" s="10"/>
      <c r="F135" s="10">
        <v>-2800</v>
      </c>
      <c r="G135" s="11" t="s">
        <v>19</v>
      </c>
    </row>
    <row r="136" spans="1:7" x14ac:dyDescent="0.2">
      <c r="A136" s="107" t="s">
        <v>19</v>
      </c>
      <c r="B136" s="108" t="s">
        <v>1250</v>
      </c>
      <c r="C136" s="10">
        <v>5000</v>
      </c>
      <c r="D136" s="10">
        <v>1500</v>
      </c>
      <c r="E136" s="10"/>
      <c r="F136" s="10">
        <v>-1500</v>
      </c>
      <c r="G136" s="11" t="s">
        <v>19</v>
      </c>
    </row>
    <row r="137" spans="1:7" ht="25.5" x14ac:dyDescent="0.2">
      <c r="A137" s="107" t="s">
        <v>19</v>
      </c>
      <c r="B137" s="108" t="s">
        <v>1251</v>
      </c>
      <c r="C137" s="10">
        <v>3000</v>
      </c>
      <c r="D137" s="10">
        <v>1000</v>
      </c>
      <c r="E137" s="10"/>
      <c r="F137" s="10">
        <v>-1000</v>
      </c>
      <c r="G137" s="11" t="s">
        <v>19</v>
      </c>
    </row>
    <row r="138" spans="1:7" ht="25.5" x14ac:dyDescent="0.2">
      <c r="A138" s="107" t="s">
        <v>19</v>
      </c>
      <c r="B138" s="108" t="s">
        <v>1252</v>
      </c>
      <c r="C138" s="10">
        <v>6000</v>
      </c>
      <c r="D138" s="10">
        <v>3000</v>
      </c>
      <c r="E138" s="10">
        <v>294</v>
      </c>
      <c r="F138" s="10">
        <v>-2706</v>
      </c>
      <c r="G138" s="11" t="s">
        <v>1253</v>
      </c>
    </row>
    <row r="139" spans="1:7" ht="25.5" x14ac:dyDescent="0.2">
      <c r="A139" s="107" t="s">
        <v>19</v>
      </c>
      <c r="B139" s="108" t="s">
        <v>1254</v>
      </c>
      <c r="C139" s="10">
        <v>8028</v>
      </c>
      <c r="D139" s="10"/>
      <c r="E139" s="10"/>
      <c r="F139" s="10"/>
      <c r="G139" s="11" t="s">
        <v>19</v>
      </c>
    </row>
    <row r="140" spans="1:7" ht="16.5" customHeight="1" x14ac:dyDescent="0.2">
      <c r="A140" s="107" t="s">
        <v>19</v>
      </c>
      <c r="B140" s="108" t="s">
        <v>1255</v>
      </c>
      <c r="C140" s="10"/>
      <c r="D140" s="10">
        <v>942</v>
      </c>
      <c r="E140" s="10">
        <v>942</v>
      </c>
      <c r="F140" s="10"/>
      <c r="G140" s="11" t="s">
        <v>59</v>
      </c>
    </row>
    <row r="141" spans="1:7" ht="15.75" customHeight="1" x14ac:dyDescent="0.2">
      <c r="A141" s="107" t="s">
        <v>19</v>
      </c>
      <c r="B141" s="108" t="s">
        <v>1256</v>
      </c>
      <c r="C141" s="10"/>
      <c r="D141" s="10">
        <v>1490</v>
      </c>
      <c r="E141" s="10">
        <v>1489.7</v>
      </c>
      <c r="F141" s="10">
        <v>-0.3</v>
      </c>
      <c r="G141" s="11" t="s">
        <v>59</v>
      </c>
    </row>
    <row r="142" spans="1:7" ht="25.5" x14ac:dyDescent="0.2">
      <c r="A142" s="107" t="s">
        <v>19</v>
      </c>
      <c r="B142" s="108" t="s">
        <v>1257</v>
      </c>
      <c r="C142" s="10"/>
      <c r="D142" s="10">
        <v>1068</v>
      </c>
      <c r="E142" s="10">
        <v>1067.7</v>
      </c>
      <c r="F142" s="10">
        <v>-0.3</v>
      </c>
      <c r="G142" s="11" t="s">
        <v>59</v>
      </c>
    </row>
    <row r="143" spans="1:7" x14ac:dyDescent="0.2">
      <c r="A143" s="69" t="s">
        <v>19</v>
      </c>
      <c r="B143" s="106" t="s">
        <v>19</v>
      </c>
      <c r="C143" s="13"/>
      <c r="D143" s="13"/>
      <c r="E143" s="13"/>
      <c r="F143" s="13"/>
      <c r="G143" s="14" t="s">
        <v>19</v>
      </c>
    </row>
    <row r="144" spans="1:7" x14ac:dyDescent="0.2">
      <c r="A144" s="69" t="s">
        <v>662</v>
      </c>
      <c r="B144" s="68" t="s">
        <v>661</v>
      </c>
      <c r="C144" s="13">
        <v>58395.4</v>
      </c>
      <c r="D144" s="13">
        <v>75864.2</v>
      </c>
      <c r="E144" s="13">
        <v>52016.5</v>
      </c>
      <c r="F144" s="13">
        <v>-23847.7</v>
      </c>
      <c r="G144" s="14" t="s">
        <v>223</v>
      </c>
    </row>
    <row r="145" spans="1:7" x14ac:dyDescent="0.2">
      <c r="A145" s="69" t="s">
        <v>680</v>
      </c>
      <c r="B145" s="106" t="s">
        <v>679</v>
      </c>
      <c r="C145" s="13">
        <v>58395.4</v>
      </c>
      <c r="D145" s="13">
        <v>75864.2</v>
      </c>
      <c r="E145" s="13">
        <v>52016.5</v>
      </c>
      <c r="F145" s="13">
        <v>-23847.7</v>
      </c>
      <c r="G145" s="14" t="s">
        <v>223</v>
      </c>
    </row>
    <row r="146" spans="1:7" x14ac:dyDescent="0.2">
      <c r="A146" s="107" t="s">
        <v>19</v>
      </c>
      <c r="B146" s="108" t="s">
        <v>1258</v>
      </c>
      <c r="C146" s="10">
        <v>14348.6</v>
      </c>
      <c r="D146" s="10">
        <v>15014.7</v>
      </c>
      <c r="E146" s="10">
        <v>9858</v>
      </c>
      <c r="F146" s="10">
        <v>-5156.7</v>
      </c>
      <c r="G146" s="11" t="s">
        <v>1259</v>
      </c>
    </row>
    <row r="147" spans="1:7" ht="25.5" x14ac:dyDescent="0.2">
      <c r="A147" s="107" t="s">
        <v>19</v>
      </c>
      <c r="B147" s="108" t="s">
        <v>1260</v>
      </c>
      <c r="C147" s="10">
        <v>14046.8</v>
      </c>
      <c r="D147" s="10">
        <v>20928.900000000001</v>
      </c>
      <c r="E147" s="10">
        <v>12190</v>
      </c>
      <c r="F147" s="10">
        <v>-8738.9</v>
      </c>
      <c r="G147" s="11" t="s">
        <v>1261</v>
      </c>
    </row>
    <row r="148" spans="1:7" ht="25.5" x14ac:dyDescent="0.2">
      <c r="A148" s="107" t="s">
        <v>19</v>
      </c>
      <c r="B148" s="108" t="s">
        <v>1262</v>
      </c>
      <c r="C148" s="10">
        <v>30000</v>
      </c>
      <c r="D148" s="10">
        <v>30000</v>
      </c>
      <c r="E148" s="10">
        <v>29968.400000000001</v>
      </c>
      <c r="F148" s="10">
        <v>-31.6</v>
      </c>
      <c r="G148" s="11" t="s">
        <v>5</v>
      </c>
    </row>
    <row r="149" spans="1:7" ht="25.5" x14ac:dyDescent="0.2">
      <c r="A149" s="107" t="s">
        <v>19</v>
      </c>
      <c r="B149" s="108" t="s">
        <v>1263</v>
      </c>
      <c r="C149" s="10"/>
      <c r="D149" s="10">
        <v>9920.6</v>
      </c>
      <c r="E149" s="10"/>
      <c r="F149" s="10">
        <v>-9920.6</v>
      </c>
      <c r="G149" s="11" t="s">
        <v>19</v>
      </c>
    </row>
    <row r="150" spans="1:7" x14ac:dyDescent="0.2">
      <c r="A150" s="69" t="s">
        <v>19</v>
      </c>
      <c r="B150" s="106" t="s">
        <v>19</v>
      </c>
      <c r="C150" s="13"/>
      <c r="D150" s="13"/>
      <c r="E150" s="13"/>
      <c r="F150" s="13"/>
      <c r="G150" s="14" t="s">
        <v>19</v>
      </c>
    </row>
    <row r="151" spans="1:7" x14ac:dyDescent="0.2">
      <c r="A151" s="69" t="s">
        <v>248</v>
      </c>
      <c r="B151" s="68" t="s">
        <v>762</v>
      </c>
      <c r="C151" s="13">
        <v>3500</v>
      </c>
      <c r="D151" s="13">
        <v>3500</v>
      </c>
      <c r="E151" s="13">
        <v>144</v>
      </c>
      <c r="F151" s="13">
        <v>-3356</v>
      </c>
      <c r="G151" s="14" t="s">
        <v>1264</v>
      </c>
    </row>
    <row r="152" spans="1:7" x14ac:dyDescent="0.2">
      <c r="A152" s="69" t="s">
        <v>765</v>
      </c>
      <c r="B152" s="106" t="s">
        <v>764</v>
      </c>
      <c r="C152" s="13">
        <v>3500</v>
      </c>
      <c r="D152" s="13">
        <v>3500</v>
      </c>
      <c r="E152" s="13">
        <v>144</v>
      </c>
      <c r="F152" s="13">
        <v>-3356</v>
      </c>
      <c r="G152" s="14" t="s">
        <v>1264</v>
      </c>
    </row>
    <row r="153" spans="1:7" x14ac:dyDescent="0.2">
      <c r="A153" s="107" t="s">
        <v>19</v>
      </c>
      <c r="B153" s="108" t="s">
        <v>1265</v>
      </c>
      <c r="C153" s="10">
        <v>3500</v>
      </c>
      <c r="D153" s="10">
        <v>3500</v>
      </c>
      <c r="E153" s="10">
        <v>144</v>
      </c>
      <c r="F153" s="10">
        <v>-3356</v>
      </c>
      <c r="G153" s="11" t="s">
        <v>1264</v>
      </c>
    </row>
    <row r="154" spans="1:7" x14ac:dyDescent="0.2">
      <c r="A154" s="109" t="s">
        <v>19</v>
      </c>
      <c r="B154" s="110" t="s">
        <v>19</v>
      </c>
      <c r="C154" s="111"/>
      <c r="D154" s="111"/>
      <c r="E154" s="111"/>
      <c r="F154" s="111"/>
      <c r="G154" s="112" t="s">
        <v>19</v>
      </c>
    </row>
    <row r="158" spans="1:7" x14ac:dyDescent="0.2">
      <c r="B158" s="2" t="s">
        <v>880</v>
      </c>
      <c r="C158" s="608" t="s">
        <v>84</v>
      </c>
      <c r="D158" s="608"/>
    </row>
    <row r="161" spans="2:4" x14ac:dyDescent="0.2">
      <c r="B161" s="2" t="s">
        <v>85</v>
      </c>
      <c r="C161" s="608" t="s">
        <v>86</v>
      </c>
      <c r="D161" s="608"/>
    </row>
    <row r="164" spans="2:4" x14ac:dyDescent="0.2">
      <c r="B164" s="2" t="s">
        <v>1266</v>
      </c>
      <c r="C164" s="608" t="s">
        <v>881</v>
      </c>
      <c r="D164" s="608"/>
    </row>
    <row r="167" spans="2:4" x14ac:dyDescent="0.2">
      <c r="B167" s="2" t="s">
        <v>88</v>
      </c>
      <c r="C167" s="608" t="s">
        <v>81</v>
      </c>
      <c r="D167" s="608"/>
    </row>
    <row r="170" spans="2:4" x14ac:dyDescent="0.2">
      <c r="B170" s="2" t="s">
        <v>884</v>
      </c>
      <c r="C170" s="608" t="s">
        <v>885</v>
      </c>
      <c r="D170" s="608"/>
    </row>
    <row r="173" spans="2:4" x14ac:dyDescent="0.2">
      <c r="B173" s="2" t="s">
        <v>227</v>
      </c>
      <c r="C173" s="608" t="s">
        <v>82</v>
      </c>
      <c r="D173" s="608"/>
    </row>
  </sheetData>
  <mergeCells count="15">
    <mergeCell ref="C173:D173"/>
    <mergeCell ref="F1:G1"/>
    <mergeCell ref="E2:G2"/>
    <mergeCell ref="A3:G3"/>
    <mergeCell ref="A5:A6"/>
    <mergeCell ref="B5:B6"/>
    <mergeCell ref="C5:C6"/>
    <mergeCell ref="D5:D6"/>
    <mergeCell ref="E5:E6"/>
    <mergeCell ref="F5:G5"/>
    <mergeCell ref="C158:D158"/>
    <mergeCell ref="C161:D161"/>
    <mergeCell ref="C164:D164"/>
    <mergeCell ref="C167:D167"/>
    <mergeCell ref="C170:D170"/>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8"/>
  <sheetViews>
    <sheetView workbookViewId="0">
      <selection activeCell="A3" sqref="A3:G3"/>
    </sheetView>
  </sheetViews>
  <sheetFormatPr defaultRowHeight="12.75" x14ac:dyDescent="0.2"/>
  <cols>
    <col min="1" max="1" width="10.5703125" style="66" customWidth="1"/>
    <col min="2" max="2" width="90.7109375" style="2" customWidth="1"/>
    <col min="3" max="6" width="15.7109375" style="23" customWidth="1"/>
    <col min="7" max="7" width="6.7109375" style="1" customWidth="1"/>
    <col min="8" max="12" width="9.140625" style="1"/>
    <col min="257" max="257" width="10.5703125" customWidth="1"/>
    <col min="258" max="258" width="90.7109375" customWidth="1"/>
    <col min="259" max="262" width="15.7109375" customWidth="1"/>
    <col min="263" max="263" width="6.7109375" customWidth="1"/>
    <col min="513" max="513" width="10.5703125" customWidth="1"/>
    <col min="514" max="514" width="90.7109375" customWidth="1"/>
    <col min="515" max="518" width="15.7109375" customWidth="1"/>
    <col min="519" max="519" width="6.7109375" customWidth="1"/>
    <col min="769" max="769" width="10.5703125" customWidth="1"/>
    <col min="770" max="770" width="90.7109375" customWidth="1"/>
    <col min="771" max="774" width="15.7109375" customWidth="1"/>
    <col min="775" max="775" width="6.7109375" customWidth="1"/>
    <col min="1025" max="1025" width="10.5703125" customWidth="1"/>
    <col min="1026" max="1026" width="90.7109375" customWidth="1"/>
    <col min="1027" max="1030" width="15.7109375" customWidth="1"/>
    <col min="1031" max="1031" width="6.7109375" customWidth="1"/>
    <col min="1281" max="1281" width="10.5703125" customWidth="1"/>
    <col min="1282" max="1282" width="90.7109375" customWidth="1"/>
    <col min="1283" max="1286" width="15.7109375" customWidth="1"/>
    <col min="1287" max="1287" width="6.7109375" customWidth="1"/>
    <col min="1537" max="1537" width="10.5703125" customWidth="1"/>
    <col min="1538" max="1538" width="90.7109375" customWidth="1"/>
    <col min="1539" max="1542" width="15.7109375" customWidth="1"/>
    <col min="1543" max="1543" width="6.7109375" customWidth="1"/>
    <col min="1793" max="1793" width="10.5703125" customWidth="1"/>
    <col min="1794" max="1794" width="90.7109375" customWidth="1"/>
    <col min="1795" max="1798" width="15.7109375" customWidth="1"/>
    <col min="1799" max="1799" width="6.7109375" customWidth="1"/>
    <col min="2049" max="2049" width="10.5703125" customWidth="1"/>
    <col min="2050" max="2050" width="90.7109375" customWidth="1"/>
    <col min="2051" max="2054" width="15.7109375" customWidth="1"/>
    <col min="2055" max="2055" width="6.7109375" customWidth="1"/>
    <col min="2305" max="2305" width="10.5703125" customWidth="1"/>
    <col min="2306" max="2306" width="90.7109375" customWidth="1"/>
    <col min="2307" max="2310" width="15.7109375" customWidth="1"/>
    <col min="2311" max="2311" width="6.7109375" customWidth="1"/>
    <col min="2561" max="2561" width="10.5703125" customWidth="1"/>
    <col min="2562" max="2562" width="90.7109375" customWidth="1"/>
    <col min="2563" max="2566" width="15.7109375" customWidth="1"/>
    <col min="2567" max="2567" width="6.7109375" customWidth="1"/>
    <col min="2817" max="2817" width="10.5703125" customWidth="1"/>
    <col min="2818" max="2818" width="90.7109375" customWidth="1"/>
    <col min="2819" max="2822" width="15.7109375" customWidth="1"/>
    <col min="2823" max="2823" width="6.7109375" customWidth="1"/>
    <col min="3073" max="3073" width="10.5703125" customWidth="1"/>
    <col min="3074" max="3074" width="90.7109375" customWidth="1"/>
    <col min="3075" max="3078" width="15.7109375" customWidth="1"/>
    <col min="3079" max="3079" width="6.7109375" customWidth="1"/>
    <col min="3329" max="3329" width="10.5703125" customWidth="1"/>
    <col min="3330" max="3330" width="90.7109375" customWidth="1"/>
    <col min="3331" max="3334" width="15.7109375" customWidth="1"/>
    <col min="3335" max="3335" width="6.7109375" customWidth="1"/>
    <col min="3585" max="3585" width="10.5703125" customWidth="1"/>
    <col min="3586" max="3586" width="90.7109375" customWidth="1"/>
    <col min="3587" max="3590" width="15.7109375" customWidth="1"/>
    <col min="3591" max="3591" width="6.7109375" customWidth="1"/>
    <col min="3841" max="3841" width="10.5703125" customWidth="1"/>
    <col min="3842" max="3842" width="90.7109375" customWidth="1"/>
    <col min="3843" max="3846" width="15.7109375" customWidth="1"/>
    <col min="3847" max="3847" width="6.7109375" customWidth="1"/>
    <col min="4097" max="4097" width="10.5703125" customWidth="1"/>
    <col min="4098" max="4098" width="90.7109375" customWidth="1"/>
    <col min="4099" max="4102" width="15.7109375" customWidth="1"/>
    <col min="4103" max="4103" width="6.7109375" customWidth="1"/>
    <col min="4353" max="4353" width="10.5703125" customWidth="1"/>
    <col min="4354" max="4354" width="90.7109375" customWidth="1"/>
    <col min="4355" max="4358" width="15.7109375" customWidth="1"/>
    <col min="4359" max="4359" width="6.7109375" customWidth="1"/>
    <col min="4609" max="4609" width="10.5703125" customWidth="1"/>
    <col min="4610" max="4610" width="90.7109375" customWidth="1"/>
    <col min="4611" max="4614" width="15.7109375" customWidth="1"/>
    <col min="4615" max="4615" width="6.7109375" customWidth="1"/>
    <col min="4865" max="4865" width="10.5703125" customWidth="1"/>
    <col min="4866" max="4866" width="90.7109375" customWidth="1"/>
    <col min="4867" max="4870" width="15.7109375" customWidth="1"/>
    <col min="4871" max="4871" width="6.7109375" customWidth="1"/>
    <col min="5121" max="5121" width="10.5703125" customWidth="1"/>
    <col min="5122" max="5122" width="90.7109375" customWidth="1"/>
    <col min="5123" max="5126" width="15.7109375" customWidth="1"/>
    <col min="5127" max="5127" width="6.7109375" customWidth="1"/>
    <col min="5377" max="5377" width="10.5703125" customWidth="1"/>
    <col min="5378" max="5378" width="90.7109375" customWidth="1"/>
    <col min="5379" max="5382" width="15.7109375" customWidth="1"/>
    <col min="5383" max="5383" width="6.7109375" customWidth="1"/>
    <col min="5633" max="5633" width="10.5703125" customWidth="1"/>
    <col min="5634" max="5634" width="90.7109375" customWidth="1"/>
    <col min="5635" max="5638" width="15.7109375" customWidth="1"/>
    <col min="5639" max="5639" width="6.7109375" customWidth="1"/>
    <col min="5889" max="5889" width="10.5703125" customWidth="1"/>
    <col min="5890" max="5890" width="90.7109375" customWidth="1"/>
    <col min="5891" max="5894" width="15.7109375" customWidth="1"/>
    <col min="5895" max="5895" width="6.7109375" customWidth="1"/>
    <col min="6145" max="6145" width="10.5703125" customWidth="1"/>
    <col min="6146" max="6146" width="90.7109375" customWidth="1"/>
    <col min="6147" max="6150" width="15.7109375" customWidth="1"/>
    <col min="6151" max="6151" width="6.7109375" customWidth="1"/>
    <col min="6401" max="6401" width="10.5703125" customWidth="1"/>
    <col min="6402" max="6402" width="90.7109375" customWidth="1"/>
    <col min="6403" max="6406" width="15.7109375" customWidth="1"/>
    <col min="6407" max="6407" width="6.7109375" customWidth="1"/>
    <col min="6657" max="6657" width="10.5703125" customWidth="1"/>
    <col min="6658" max="6658" width="90.7109375" customWidth="1"/>
    <col min="6659" max="6662" width="15.7109375" customWidth="1"/>
    <col min="6663" max="6663" width="6.7109375" customWidth="1"/>
    <col min="6913" max="6913" width="10.5703125" customWidth="1"/>
    <col min="6914" max="6914" width="90.7109375" customWidth="1"/>
    <col min="6915" max="6918" width="15.7109375" customWidth="1"/>
    <col min="6919" max="6919" width="6.7109375" customWidth="1"/>
    <col min="7169" max="7169" width="10.5703125" customWidth="1"/>
    <col min="7170" max="7170" width="90.7109375" customWidth="1"/>
    <col min="7171" max="7174" width="15.7109375" customWidth="1"/>
    <col min="7175" max="7175" width="6.7109375" customWidth="1"/>
    <col min="7425" max="7425" width="10.5703125" customWidth="1"/>
    <col min="7426" max="7426" width="90.7109375" customWidth="1"/>
    <col min="7427" max="7430" width="15.7109375" customWidth="1"/>
    <col min="7431" max="7431" width="6.7109375" customWidth="1"/>
    <col min="7681" max="7681" width="10.5703125" customWidth="1"/>
    <col min="7682" max="7682" width="90.7109375" customWidth="1"/>
    <col min="7683" max="7686" width="15.7109375" customWidth="1"/>
    <col min="7687" max="7687" width="6.7109375" customWidth="1"/>
    <col min="7937" max="7937" width="10.5703125" customWidth="1"/>
    <col min="7938" max="7938" width="90.7109375" customWidth="1"/>
    <col min="7939" max="7942" width="15.7109375" customWidth="1"/>
    <col min="7943" max="7943" width="6.7109375" customWidth="1"/>
    <col min="8193" max="8193" width="10.5703125" customWidth="1"/>
    <col min="8194" max="8194" width="90.7109375" customWidth="1"/>
    <col min="8195" max="8198" width="15.7109375" customWidth="1"/>
    <col min="8199" max="8199" width="6.7109375" customWidth="1"/>
    <col min="8449" max="8449" width="10.5703125" customWidth="1"/>
    <col min="8450" max="8450" width="90.7109375" customWidth="1"/>
    <col min="8451" max="8454" width="15.7109375" customWidth="1"/>
    <col min="8455" max="8455" width="6.7109375" customWidth="1"/>
    <col min="8705" max="8705" width="10.5703125" customWidth="1"/>
    <col min="8706" max="8706" width="90.7109375" customWidth="1"/>
    <col min="8707" max="8710" width="15.7109375" customWidth="1"/>
    <col min="8711" max="8711" width="6.7109375" customWidth="1"/>
    <col min="8961" max="8961" width="10.5703125" customWidth="1"/>
    <col min="8962" max="8962" width="90.7109375" customWidth="1"/>
    <col min="8963" max="8966" width="15.7109375" customWidth="1"/>
    <col min="8967" max="8967" width="6.7109375" customWidth="1"/>
    <col min="9217" max="9217" width="10.5703125" customWidth="1"/>
    <col min="9218" max="9218" width="90.7109375" customWidth="1"/>
    <col min="9219" max="9222" width="15.7109375" customWidth="1"/>
    <col min="9223" max="9223" width="6.7109375" customWidth="1"/>
    <col min="9473" max="9473" width="10.5703125" customWidth="1"/>
    <col min="9474" max="9474" width="90.7109375" customWidth="1"/>
    <col min="9475" max="9478" width="15.7109375" customWidth="1"/>
    <col min="9479" max="9479" width="6.7109375" customWidth="1"/>
    <col min="9729" max="9729" width="10.5703125" customWidth="1"/>
    <col min="9730" max="9730" width="90.7109375" customWidth="1"/>
    <col min="9731" max="9734" width="15.7109375" customWidth="1"/>
    <col min="9735" max="9735" width="6.7109375" customWidth="1"/>
    <col min="9985" max="9985" width="10.5703125" customWidth="1"/>
    <col min="9986" max="9986" width="90.7109375" customWidth="1"/>
    <col min="9987" max="9990" width="15.7109375" customWidth="1"/>
    <col min="9991" max="9991" width="6.7109375" customWidth="1"/>
    <col min="10241" max="10241" width="10.5703125" customWidth="1"/>
    <col min="10242" max="10242" width="90.7109375" customWidth="1"/>
    <col min="10243" max="10246" width="15.7109375" customWidth="1"/>
    <col min="10247" max="10247" width="6.7109375" customWidth="1"/>
    <col min="10497" max="10497" width="10.5703125" customWidth="1"/>
    <col min="10498" max="10498" width="90.7109375" customWidth="1"/>
    <col min="10499" max="10502" width="15.7109375" customWidth="1"/>
    <col min="10503" max="10503" width="6.7109375" customWidth="1"/>
    <col min="10753" max="10753" width="10.5703125" customWidth="1"/>
    <col min="10754" max="10754" width="90.7109375" customWidth="1"/>
    <col min="10755" max="10758" width="15.7109375" customWidth="1"/>
    <col min="10759" max="10759" width="6.7109375" customWidth="1"/>
    <col min="11009" max="11009" width="10.5703125" customWidth="1"/>
    <col min="11010" max="11010" width="90.7109375" customWidth="1"/>
    <col min="11011" max="11014" width="15.7109375" customWidth="1"/>
    <col min="11015" max="11015" width="6.7109375" customWidth="1"/>
    <col min="11265" max="11265" width="10.5703125" customWidth="1"/>
    <col min="11266" max="11266" width="90.7109375" customWidth="1"/>
    <col min="11267" max="11270" width="15.7109375" customWidth="1"/>
    <col min="11271" max="11271" width="6.7109375" customWidth="1"/>
    <col min="11521" max="11521" width="10.5703125" customWidth="1"/>
    <col min="11522" max="11522" width="90.7109375" customWidth="1"/>
    <col min="11523" max="11526" width="15.7109375" customWidth="1"/>
    <col min="11527" max="11527" width="6.7109375" customWidth="1"/>
    <col min="11777" max="11777" width="10.5703125" customWidth="1"/>
    <col min="11778" max="11778" width="90.7109375" customWidth="1"/>
    <col min="11779" max="11782" width="15.7109375" customWidth="1"/>
    <col min="11783" max="11783" width="6.7109375" customWidth="1"/>
    <col min="12033" max="12033" width="10.5703125" customWidth="1"/>
    <col min="12034" max="12034" width="90.7109375" customWidth="1"/>
    <col min="12035" max="12038" width="15.7109375" customWidth="1"/>
    <col min="12039" max="12039" width="6.7109375" customWidth="1"/>
    <col min="12289" max="12289" width="10.5703125" customWidth="1"/>
    <col min="12290" max="12290" width="90.7109375" customWidth="1"/>
    <col min="12291" max="12294" width="15.7109375" customWidth="1"/>
    <col min="12295" max="12295" width="6.7109375" customWidth="1"/>
    <col min="12545" max="12545" width="10.5703125" customWidth="1"/>
    <col min="12546" max="12546" width="90.7109375" customWidth="1"/>
    <col min="12547" max="12550" width="15.7109375" customWidth="1"/>
    <col min="12551" max="12551" width="6.7109375" customWidth="1"/>
    <col min="12801" max="12801" width="10.5703125" customWidth="1"/>
    <col min="12802" max="12802" width="90.7109375" customWidth="1"/>
    <col min="12803" max="12806" width="15.7109375" customWidth="1"/>
    <col min="12807" max="12807" width="6.7109375" customWidth="1"/>
    <col min="13057" max="13057" width="10.5703125" customWidth="1"/>
    <col min="13058" max="13058" width="90.7109375" customWidth="1"/>
    <col min="13059" max="13062" width="15.7109375" customWidth="1"/>
    <col min="13063" max="13063" width="6.7109375" customWidth="1"/>
    <col min="13313" max="13313" width="10.5703125" customWidth="1"/>
    <col min="13314" max="13314" width="90.7109375" customWidth="1"/>
    <col min="13315" max="13318" width="15.7109375" customWidth="1"/>
    <col min="13319" max="13319" width="6.7109375" customWidth="1"/>
    <col min="13569" max="13569" width="10.5703125" customWidth="1"/>
    <col min="13570" max="13570" width="90.7109375" customWidth="1"/>
    <col min="13571" max="13574" width="15.7109375" customWidth="1"/>
    <col min="13575" max="13575" width="6.7109375" customWidth="1"/>
    <col min="13825" max="13825" width="10.5703125" customWidth="1"/>
    <col min="13826" max="13826" width="90.7109375" customWidth="1"/>
    <col min="13827" max="13830" width="15.7109375" customWidth="1"/>
    <col min="13831" max="13831" width="6.7109375" customWidth="1"/>
    <col min="14081" max="14081" width="10.5703125" customWidth="1"/>
    <col min="14082" max="14082" width="90.7109375" customWidth="1"/>
    <col min="14083" max="14086" width="15.7109375" customWidth="1"/>
    <col min="14087" max="14087" width="6.7109375" customWidth="1"/>
    <col min="14337" max="14337" width="10.5703125" customWidth="1"/>
    <col min="14338" max="14338" width="90.7109375" customWidth="1"/>
    <col min="14339" max="14342" width="15.7109375" customWidth="1"/>
    <col min="14343" max="14343" width="6.7109375" customWidth="1"/>
    <col min="14593" max="14593" width="10.5703125" customWidth="1"/>
    <col min="14594" max="14594" width="90.7109375" customWidth="1"/>
    <col min="14595" max="14598" width="15.7109375" customWidth="1"/>
    <col min="14599" max="14599" width="6.7109375" customWidth="1"/>
    <col min="14849" max="14849" width="10.5703125" customWidth="1"/>
    <col min="14850" max="14850" width="90.7109375" customWidth="1"/>
    <col min="14851" max="14854" width="15.7109375" customWidth="1"/>
    <col min="14855" max="14855" width="6.7109375" customWidth="1"/>
    <col min="15105" max="15105" width="10.5703125" customWidth="1"/>
    <col min="15106" max="15106" width="90.7109375" customWidth="1"/>
    <col min="15107" max="15110" width="15.7109375" customWidth="1"/>
    <col min="15111" max="15111" width="6.7109375" customWidth="1"/>
    <col min="15361" max="15361" width="10.5703125" customWidth="1"/>
    <col min="15362" max="15362" width="90.7109375" customWidth="1"/>
    <col min="15363" max="15366" width="15.7109375" customWidth="1"/>
    <col min="15367" max="15367" width="6.7109375" customWidth="1"/>
    <col min="15617" max="15617" width="10.5703125" customWidth="1"/>
    <col min="15618" max="15618" width="90.7109375" customWidth="1"/>
    <col min="15619" max="15622" width="15.7109375" customWidth="1"/>
    <col min="15623" max="15623" width="6.7109375" customWidth="1"/>
    <col min="15873" max="15873" width="10.5703125" customWidth="1"/>
    <col min="15874" max="15874" width="90.7109375" customWidth="1"/>
    <col min="15875" max="15878" width="15.7109375" customWidth="1"/>
    <col min="15879" max="15879" width="6.7109375" customWidth="1"/>
    <col min="16129" max="16129" width="10.5703125" customWidth="1"/>
    <col min="16130" max="16130" width="90.7109375" customWidth="1"/>
    <col min="16131" max="16134" width="15.7109375" customWidth="1"/>
    <col min="16135" max="16135" width="6.7109375" customWidth="1"/>
  </cols>
  <sheetData>
    <row r="1" spans="1:7" x14ac:dyDescent="0.2">
      <c r="C1" s="81"/>
      <c r="D1" s="81"/>
      <c r="E1" s="81"/>
      <c r="F1" s="605" t="s">
        <v>1267</v>
      </c>
      <c r="G1" s="605"/>
    </row>
    <row r="2" spans="1:7" ht="27.75" customHeight="1" x14ac:dyDescent="0.2">
      <c r="C2" s="81"/>
      <c r="D2" s="81"/>
      <c r="E2" s="609" t="s">
        <v>1124</v>
      </c>
      <c r="F2" s="605"/>
      <c r="G2" s="605"/>
    </row>
    <row r="3" spans="1:7" ht="54" customHeight="1" x14ac:dyDescent="0.2">
      <c r="A3" s="597" t="s">
        <v>1268</v>
      </c>
      <c r="B3" s="597"/>
      <c r="C3" s="606"/>
      <c r="D3" s="606"/>
      <c r="E3" s="606"/>
      <c r="F3" s="606"/>
      <c r="G3" s="606"/>
    </row>
    <row r="4" spans="1:7" x14ac:dyDescent="0.2">
      <c r="C4" s="81"/>
      <c r="D4" s="81"/>
      <c r="E4" s="81"/>
      <c r="F4" s="81" t="s">
        <v>68</v>
      </c>
      <c r="G4" s="67"/>
    </row>
    <row r="5" spans="1:7" ht="27.75" customHeight="1" x14ac:dyDescent="0.2">
      <c r="A5" s="601" t="s">
        <v>1126</v>
      </c>
      <c r="B5" s="601" t="s">
        <v>1127</v>
      </c>
      <c r="C5" s="603" t="s">
        <v>71</v>
      </c>
      <c r="D5" s="603" t="s">
        <v>72</v>
      </c>
      <c r="E5" s="603" t="s">
        <v>1128</v>
      </c>
      <c r="F5" s="603" t="s">
        <v>74</v>
      </c>
      <c r="G5" s="603"/>
    </row>
    <row r="6" spans="1:7" x14ac:dyDescent="0.2">
      <c r="A6" s="601"/>
      <c r="B6" s="601"/>
      <c r="C6" s="603"/>
      <c r="D6" s="603"/>
      <c r="E6" s="603"/>
      <c r="F6" s="25" t="s">
        <v>75</v>
      </c>
      <c r="G6" s="24" t="s">
        <v>76</v>
      </c>
    </row>
    <row r="7" spans="1:7" ht="9.9499999999999993" customHeight="1" x14ac:dyDescent="0.2">
      <c r="A7" s="8">
        <v>1</v>
      </c>
      <c r="B7" s="7">
        <v>2</v>
      </c>
      <c r="C7" s="8">
        <v>3</v>
      </c>
      <c r="D7" s="8">
        <v>4</v>
      </c>
      <c r="E7" s="8">
        <v>5</v>
      </c>
      <c r="F7" s="8">
        <v>6</v>
      </c>
      <c r="G7" s="8">
        <v>7</v>
      </c>
    </row>
    <row r="8" spans="1:7" x14ac:dyDescent="0.2">
      <c r="A8" s="69" t="s">
        <v>19</v>
      </c>
      <c r="B8" s="12" t="s">
        <v>1129</v>
      </c>
      <c r="C8" s="13">
        <v>313147.3</v>
      </c>
      <c r="D8" s="13">
        <v>296158.2</v>
      </c>
      <c r="E8" s="13">
        <v>178850.3</v>
      </c>
      <c r="F8" s="13">
        <v>-117307.9</v>
      </c>
      <c r="G8" s="14" t="s">
        <v>1269</v>
      </c>
    </row>
    <row r="9" spans="1:7" x14ac:dyDescent="0.2">
      <c r="A9" s="69" t="s">
        <v>19</v>
      </c>
      <c r="B9" s="12"/>
      <c r="C9" s="13"/>
      <c r="D9" s="13"/>
      <c r="E9" s="13"/>
      <c r="F9" s="13"/>
      <c r="G9" s="14" t="s">
        <v>19</v>
      </c>
    </row>
    <row r="10" spans="1:7" x14ac:dyDescent="0.2">
      <c r="A10" s="69" t="s">
        <v>243</v>
      </c>
      <c r="B10" s="68" t="s">
        <v>254</v>
      </c>
      <c r="C10" s="13">
        <v>30000</v>
      </c>
      <c r="D10" s="13">
        <v>30000</v>
      </c>
      <c r="E10" s="13">
        <v>277.2</v>
      </c>
      <c r="F10" s="13">
        <v>-29722.799999999999</v>
      </c>
      <c r="G10" s="14" t="s">
        <v>1130</v>
      </c>
    </row>
    <row r="11" spans="1:7" x14ac:dyDescent="0.2">
      <c r="A11" s="69" t="s">
        <v>262</v>
      </c>
      <c r="B11" s="106" t="s">
        <v>261</v>
      </c>
      <c r="C11" s="13">
        <v>30000</v>
      </c>
      <c r="D11" s="13">
        <v>30000</v>
      </c>
      <c r="E11" s="13">
        <v>277.2</v>
      </c>
      <c r="F11" s="13">
        <v>-29722.799999999999</v>
      </c>
      <c r="G11" s="14" t="s">
        <v>1130</v>
      </c>
    </row>
    <row r="12" spans="1:7" x14ac:dyDescent="0.2">
      <c r="A12" s="107" t="s">
        <v>19</v>
      </c>
      <c r="B12" s="108" t="s">
        <v>1131</v>
      </c>
      <c r="C12" s="10">
        <v>30000</v>
      </c>
      <c r="D12" s="10">
        <v>30000</v>
      </c>
      <c r="E12" s="10">
        <v>277.2</v>
      </c>
      <c r="F12" s="10">
        <v>-29722.799999999999</v>
      </c>
      <c r="G12" s="11" t="s">
        <v>1130</v>
      </c>
    </row>
    <row r="13" spans="1:7" x14ac:dyDescent="0.2">
      <c r="A13" s="69" t="s">
        <v>19</v>
      </c>
      <c r="B13" s="106" t="s">
        <v>19</v>
      </c>
      <c r="C13" s="13"/>
      <c r="D13" s="13"/>
      <c r="E13" s="13"/>
      <c r="F13" s="13"/>
      <c r="G13" s="14" t="s">
        <v>19</v>
      </c>
    </row>
    <row r="14" spans="1:7" x14ac:dyDescent="0.2">
      <c r="A14" s="69" t="s">
        <v>281</v>
      </c>
      <c r="B14" s="68" t="s">
        <v>280</v>
      </c>
      <c r="C14" s="13">
        <v>29145.200000000001</v>
      </c>
      <c r="D14" s="13">
        <v>43789.9</v>
      </c>
      <c r="E14" s="13">
        <v>23133.4</v>
      </c>
      <c r="F14" s="13">
        <v>-20656.5</v>
      </c>
      <c r="G14" s="14" t="s">
        <v>1270</v>
      </c>
    </row>
    <row r="15" spans="1:7" x14ac:dyDescent="0.2">
      <c r="A15" s="69" t="s">
        <v>284</v>
      </c>
      <c r="B15" s="106" t="s">
        <v>283</v>
      </c>
      <c r="C15" s="13">
        <v>9136.2999999999993</v>
      </c>
      <c r="D15" s="13">
        <v>4830.6000000000004</v>
      </c>
      <c r="E15" s="13">
        <v>4089</v>
      </c>
      <c r="F15" s="13">
        <v>-741.6</v>
      </c>
      <c r="G15" s="14" t="s">
        <v>1133</v>
      </c>
    </row>
    <row r="16" spans="1:7" x14ac:dyDescent="0.2">
      <c r="A16" s="107" t="s">
        <v>19</v>
      </c>
      <c r="B16" s="108" t="s">
        <v>1134</v>
      </c>
      <c r="C16" s="10">
        <v>3040.7</v>
      </c>
      <c r="D16" s="10">
        <v>3040.7</v>
      </c>
      <c r="E16" s="10">
        <v>3040.7</v>
      </c>
      <c r="F16" s="10"/>
      <c r="G16" s="11" t="s">
        <v>59</v>
      </c>
    </row>
    <row r="17" spans="1:7" x14ac:dyDescent="0.2">
      <c r="A17" s="107" t="s">
        <v>19</v>
      </c>
      <c r="B17" s="108" t="s">
        <v>1135</v>
      </c>
      <c r="C17" s="10">
        <v>4305.7</v>
      </c>
      <c r="D17" s="10"/>
      <c r="E17" s="10"/>
      <c r="F17" s="10"/>
      <c r="G17" s="11" t="s">
        <v>19</v>
      </c>
    </row>
    <row r="18" spans="1:7" ht="25.5" x14ac:dyDescent="0.2">
      <c r="A18" s="107" t="s">
        <v>19</v>
      </c>
      <c r="B18" s="108" t="s">
        <v>1136</v>
      </c>
      <c r="C18" s="10">
        <v>622.9</v>
      </c>
      <c r="D18" s="10">
        <v>622.9</v>
      </c>
      <c r="E18" s="10">
        <v>622.9</v>
      </c>
      <c r="F18" s="10"/>
      <c r="G18" s="11" t="s">
        <v>59</v>
      </c>
    </row>
    <row r="19" spans="1:7" x14ac:dyDescent="0.2">
      <c r="A19" s="107" t="s">
        <v>19</v>
      </c>
      <c r="B19" s="108" t="s">
        <v>1137</v>
      </c>
      <c r="C19" s="10">
        <v>741.5</v>
      </c>
      <c r="D19" s="10">
        <v>741.5</v>
      </c>
      <c r="E19" s="10"/>
      <c r="F19" s="10">
        <v>-741.5</v>
      </c>
      <c r="G19" s="11" t="s">
        <v>19</v>
      </c>
    </row>
    <row r="20" spans="1:7" x14ac:dyDescent="0.2">
      <c r="A20" s="107" t="s">
        <v>19</v>
      </c>
      <c r="B20" s="108" t="s">
        <v>1138</v>
      </c>
      <c r="C20" s="10">
        <v>425.5</v>
      </c>
      <c r="D20" s="10">
        <v>425.5</v>
      </c>
      <c r="E20" s="10">
        <v>425.5</v>
      </c>
      <c r="F20" s="10"/>
      <c r="G20" s="11" t="s">
        <v>59</v>
      </c>
    </row>
    <row r="21" spans="1:7" x14ac:dyDescent="0.2">
      <c r="A21" s="69" t="s">
        <v>287</v>
      </c>
      <c r="B21" s="106" t="s">
        <v>286</v>
      </c>
      <c r="C21" s="13">
        <v>20008.900000000001</v>
      </c>
      <c r="D21" s="13">
        <v>38959.300000000003</v>
      </c>
      <c r="E21" s="13">
        <v>19044.400000000001</v>
      </c>
      <c r="F21" s="13">
        <v>-19914.900000000001</v>
      </c>
      <c r="G21" s="14" t="s">
        <v>1271</v>
      </c>
    </row>
    <row r="22" spans="1:7" x14ac:dyDescent="0.2">
      <c r="A22" s="107" t="s">
        <v>19</v>
      </c>
      <c r="B22" s="108" t="s">
        <v>1140</v>
      </c>
      <c r="C22" s="10">
        <v>3</v>
      </c>
      <c r="D22" s="10">
        <v>3519.1</v>
      </c>
      <c r="E22" s="10">
        <v>2590.3000000000002</v>
      </c>
      <c r="F22" s="10">
        <v>-928.8</v>
      </c>
      <c r="G22" s="11" t="s">
        <v>1272</v>
      </c>
    </row>
    <row r="23" spans="1:7" x14ac:dyDescent="0.2">
      <c r="A23" s="107" t="s">
        <v>19</v>
      </c>
      <c r="B23" s="108" t="s">
        <v>1142</v>
      </c>
      <c r="C23" s="10">
        <v>3976</v>
      </c>
      <c r="D23" s="10"/>
      <c r="E23" s="10"/>
      <c r="F23" s="10"/>
      <c r="G23" s="11" t="s">
        <v>19</v>
      </c>
    </row>
    <row r="24" spans="1:7" x14ac:dyDescent="0.2">
      <c r="A24" s="107" t="s">
        <v>19</v>
      </c>
      <c r="B24" s="108" t="s">
        <v>1143</v>
      </c>
      <c r="C24" s="10">
        <v>16029.9</v>
      </c>
      <c r="D24" s="10">
        <v>29845.7</v>
      </c>
      <c r="E24" s="10">
        <v>16029.9</v>
      </c>
      <c r="F24" s="10">
        <v>-13815.8</v>
      </c>
      <c r="G24" s="11" t="s">
        <v>1273</v>
      </c>
    </row>
    <row r="25" spans="1:7" x14ac:dyDescent="0.2">
      <c r="A25" s="107" t="s">
        <v>19</v>
      </c>
      <c r="B25" s="108" t="s">
        <v>1145</v>
      </c>
      <c r="C25" s="10"/>
      <c r="D25" s="10">
        <v>188.5</v>
      </c>
      <c r="E25" s="10"/>
      <c r="F25" s="10">
        <v>-188.5</v>
      </c>
      <c r="G25" s="11" t="s">
        <v>19</v>
      </c>
    </row>
    <row r="26" spans="1:7" x14ac:dyDescent="0.2">
      <c r="A26" s="107" t="s">
        <v>19</v>
      </c>
      <c r="B26" s="108" t="s">
        <v>1146</v>
      </c>
      <c r="C26" s="10"/>
      <c r="D26" s="10">
        <v>5406</v>
      </c>
      <c r="E26" s="10">
        <v>424.2</v>
      </c>
      <c r="F26" s="10">
        <v>-4981.8</v>
      </c>
      <c r="G26" s="11" t="s">
        <v>1147</v>
      </c>
    </row>
    <row r="27" spans="1:7" x14ac:dyDescent="0.2">
      <c r="A27" s="69" t="s">
        <v>19</v>
      </c>
      <c r="B27" s="106" t="s">
        <v>19</v>
      </c>
      <c r="C27" s="13"/>
      <c r="D27" s="13"/>
      <c r="E27" s="13"/>
      <c r="F27" s="13"/>
      <c r="G27" s="14" t="s">
        <v>19</v>
      </c>
    </row>
    <row r="28" spans="1:7" x14ac:dyDescent="0.2">
      <c r="A28" s="69" t="s">
        <v>295</v>
      </c>
      <c r="B28" s="68" t="s">
        <v>294</v>
      </c>
      <c r="C28" s="13">
        <v>74150</v>
      </c>
      <c r="D28" s="13">
        <v>43465</v>
      </c>
      <c r="E28" s="13">
        <v>25136.9</v>
      </c>
      <c r="F28" s="13">
        <v>-18328.099999999999</v>
      </c>
      <c r="G28" s="14" t="s">
        <v>1144</v>
      </c>
    </row>
    <row r="29" spans="1:7" x14ac:dyDescent="0.2">
      <c r="A29" s="69" t="s">
        <v>316</v>
      </c>
      <c r="B29" s="106" t="s">
        <v>315</v>
      </c>
      <c r="C29" s="13">
        <v>13000</v>
      </c>
      <c r="D29" s="13">
        <v>4400</v>
      </c>
      <c r="E29" s="13"/>
      <c r="F29" s="13">
        <v>-4400</v>
      </c>
      <c r="G29" s="14" t="s">
        <v>19</v>
      </c>
    </row>
    <row r="30" spans="1:7" x14ac:dyDescent="0.2">
      <c r="A30" s="107" t="s">
        <v>19</v>
      </c>
      <c r="B30" s="108" t="s">
        <v>1148</v>
      </c>
      <c r="C30" s="10">
        <v>2700</v>
      </c>
      <c r="D30" s="10"/>
      <c r="E30" s="10"/>
      <c r="F30" s="10"/>
      <c r="G30" s="11" t="s">
        <v>19</v>
      </c>
    </row>
    <row r="31" spans="1:7" x14ac:dyDescent="0.2">
      <c r="A31" s="107" t="s">
        <v>19</v>
      </c>
      <c r="B31" s="108" t="s">
        <v>1149</v>
      </c>
      <c r="C31" s="10">
        <v>2300</v>
      </c>
      <c r="D31" s="10"/>
      <c r="E31" s="10"/>
      <c r="F31" s="10"/>
      <c r="G31" s="11" t="s">
        <v>19</v>
      </c>
    </row>
    <row r="32" spans="1:7" x14ac:dyDescent="0.2">
      <c r="A32" s="107" t="s">
        <v>19</v>
      </c>
      <c r="B32" s="108" t="s">
        <v>1150</v>
      </c>
      <c r="C32" s="10">
        <v>1900</v>
      </c>
      <c r="D32" s="10">
        <v>1900</v>
      </c>
      <c r="E32" s="10"/>
      <c r="F32" s="10">
        <v>-1900</v>
      </c>
      <c r="G32" s="11" t="s">
        <v>19</v>
      </c>
    </row>
    <row r="33" spans="1:7" x14ac:dyDescent="0.2">
      <c r="A33" s="107" t="s">
        <v>19</v>
      </c>
      <c r="B33" s="108" t="s">
        <v>1151</v>
      </c>
      <c r="C33" s="10">
        <v>3600</v>
      </c>
      <c r="D33" s="10"/>
      <c r="E33" s="10"/>
      <c r="F33" s="10"/>
      <c r="G33" s="11" t="s">
        <v>19</v>
      </c>
    </row>
    <row r="34" spans="1:7" x14ac:dyDescent="0.2">
      <c r="A34" s="107" t="s">
        <v>19</v>
      </c>
      <c r="B34" s="108" t="s">
        <v>1152</v>
      </c>
      <c r="C34" s="10">
        <v>2500</v>
      </c>
      <c r="D34" s="10">
        <v>2500</v>
      </c>
      <c r="E34" s="10"/>
      <c r="F34" s="10">
        <v>-2500</v>
      </c>
      <c r="G34" s="11" t="s">
        <v>19</v>
      </c>
    </row>
    <row r="35" spans="1:7" x14ac:dyDescent="0.2">
      <c r="A35" s="69" t="s">
        <v>322</v>
      </c>
      <c r="B35" s="106" t="s">
        <v>321</v>
      </c>
      <c r="C35" s="13">
        <v>61150</v>
      </c>
      <c r="D35" s="13">
        <v>39065</v>
      </c>
      <c r="E35" s="13">
        <v>25136.9</v>
      </c>
      <c r="F35" s="13">
        <v>-13928.1</v>
      </c>
      <c r="G35" s="14" t="s">
        <v>1153</v>
      </c>
    </row>
    <row r="36" spans="1:7" ht="25.5" x14ac:dyDescent="0.2">
      <c r="A36" s="107" t="s">
        <v>19</v>
      </c>
      <c r="B36" s="108" t="s">
        <v>1154</v>
      </c>
      <c r="C36" s="10">
        <v>11150</v>
      </c>
      <c r="D36" s="10"/>
      <c r="E36" s="10"/>
      <c r="F36" s="10"/>
      <c r="G36" s="11" t="s">
        <v>19</v>
      </c>
    </row>
    <row r="37" spans="1:7" x14ac:dyDescent="0.2">
      <c r="A37" s="107" t="s">
        <v>19</v>
      </c>
      <c r="B37" s="108" t="s">
        <v>1155</v>
      </c>
      <c r="C37" s="10">
        <v>25000</v>
      </c>
      <c r="D37" s="10">
        <v>13924.1</v>
      </c>
      <c r="E37" s="10">
        <v>7019</v>
      </c>
      <c r="F37" s="10">
        <v>-6905.1</v>
      </c>
      <c r="G37" s="11" t="s">
        <v>1156</v>
      </c>
    </row>
    <row r="38" spans="1:7" x14ac:dyDescent="0.2">
      <c r="A38" s="107" t="s">
        <v>19</v>
      </c>
      <c r="B38" s="108" t="s">
        <v>1157</v>
      </c>
      <c r="C38" s="10">
        <v>10000</v>
      </c>
      <c r="D38" s="10">
        <v>1000</v>
      </c>
      <c r="E38" s="10"/>
      <c r="F38" s="10">
        <v>-1000</v>
      </c>
      <c r="G38" s="11" t="s">
        <v>19</v>
      </c>
    </row>
    <row r="39" spans="1:7" x14ac:dyDescent="0.2">
      <c r="A39" s="107" t="s">
        <v>19</v>
      </c>
      <c r="B39" s="108" t="s">
        <v>1158</v>
      </c>
      <c r="C39" s="10">
        <v>5000</v>
      </c>
      <c r="D39" s="10">
        <v>5000</v>
      </c>
      <c r="E39" s="10">
        <v>4783.1000000000004</v>
      </c>
      <c r="F39" s="10">
        <v>-216.9</v>
      </c>
      <c r="G39" s="11" t="s">
        <v>907</v>
      </c>
    </row>
    <row r="40" spans="1:7" x14ac:dyDescent="0.2">
      <c r="A40" s="107" t="s">
        <v>19</v>
      </c>
      <c r="B40" s="108" t="s">
        <v>1159</v>
      </c>
      <c r="C40" s="10">
        <v>10000</v>
      </c>
      <c r="D40" s="10">
        <v>19140.900000000001</v>
      </c>
      <c r="E40" s="10">
        <v>13334.9</v>
      </c>
      <c r="F40" s="10">
        <v>-5806</v>
      </c>
      <c r="G40" s="11" t="s">
        <v>1160</v>
      </c>
    </row>
    <row r="41" spans="1:7" x14ac:dyDescent="0.2">
      <c r="A41" s="69" t="s">
        <v>19</v>
      </c>
      <c r="B41" s="106" t="s">
        <v>19</v>
      </c>
      <c r="C41" s="13"/>
      <c r="D41" s="13"/>
      <c r="E41" s="13"/>
      <c r="F41" s="13"/>
      <c r="G41" s="14" t="s">
        <v>19</v>
      </c>
    </row>
    <row r="42" spans="1:7" x14ac:dyDescent="0.2">
      <c r="A42" s="69" t="s">
        <v>328</v>
      </c>
      <c r="B42" s="68" t="s">
        <v>327</v>
      </c>
      <c r="C42" s="13">
        <v>48085.9</v>
      </c>
      <c r="D42" s="13">
        <v>51016.6</v>
      </c>
      <c r="E42" s="13">
        <v>48396.7</v>
      </c>
      <c r="F42" s="13">
        <v>-2619.9</v>
      </c>
      <c r="G42" s="14" t="s">
        <v>296</v>
      </c>
    </row>
    <row r="43" spans="1:7" x14ac:dyDescent="0.2">
      <c r="A43" s="69" t="s">
        <v>345</v>
      </c>
      <c r="B43" s="106" t="s">
        <v>344</v>
      </c>
      <c r="C43" s="13">
        <v>4908.2</v>
      </c>
      <c r="D43" s="13">
        <v>5538.9</v>
      </c>
      <c r="E43" s="13">
        <v>4908.2</v>
      </c>
      <c r="F43" s="13">
        <v>-630.70000000000005</v>
      </c>
      <c r="G43" s="14" t="s">
        <v>1274</v>
      </c>
    </row>
    <row r="44" spans="1:7" ht="25.5" x14ac:dyDescent="0.2">
      <c r="A44" s="107" t="s">
        <v>19</v>
      </c>
      <c r="B44" s="108" t="s">
        <v>1162</v>
      </c>
      <c r="C44" s="10">
        <v>4908.2</v>
      </c>
      <c r="D44" s="10">
        <v>5538.9</v>
      </c>
      <c r="E44" s="10">
        <v>4908.2</v>
      </c>
      <c r="F44" s="10">
        <v>-630.70000000000005</v>
      </c>
      <c r="G44" s="11" t="s">
        <v>1274</v>
      </c>
    </row>
    <row r="45" spans="1:7" x14ac:dyDescent="0.2">
      <c r="A45" s="69" t="s">
        <v>353</v>
      </c>
      <c r="B45" s="106" t="s">
        <v>352</v>
      </c>
      <c r="C45" s="13">
        <v>17521.099999999999</v>
      </c>
      <c r="D45" s="13">
        <v>19821.099999999999</v>
      </c>
      <c r="E45" s="13">
        <v>18781.900000000001</v>
      </c>
      <c r="F45" s="13">
        <v>-1039.2</v>
      </c>
      <c r="G45" s="14" t="s">
        <v>601</v>
      </c>
    </row>
    <row r="46" spans="1:7" ht="25.5" x14ac:dyDescent="0.2">
      <c r="A46" s="107" t="s">
        <v>19</v>
      </c>
      <c r="B46" s="108" t="s">
        <v>1164</v>
      </c>
      <c r="C46" s="10">
        <v>17521.099999999999</v>
      </c>
      <c r="D46" s="10">
        <v>17521.099999999999</v>
      </c>
      <c r="E46" s="10">
        <v>17521.099999999999</v>
      </c>
      <c r="F46" s="10"/>
      <c r="G46" s="11" t="s">
        <v>59</v>
      </c>
    </row>
    <row r="47" spans="1:7" x14ac:dyDescent="0.2">
      <c r="A47" s="107" t="s">
        <v>19</v>
      </c>
      <c r="B47" s="108" t="s">
        <v>1166</v>
      </c>
      <c r="C47" s="10"/>
      <c r="D47" s="10">
        <v>2300</v>
      </c>
      <c r="E47" s="10">
        <v>1260.8</v>
      </c>
      <c r="F47" s="10">
        <v>-1039.2</v>
      </c>
      <c r="G47" s="11" t="s">
        <v>1167</v>
      </c>
    </row>
    <row r="48" spans="1:7" x14ac:dyDescent="0.2">
      <c r="A48" s="69" t="s">
        <v>356</v>
      </c>
      <c r="B48" s="106" t="s">
        <v>355</v>
      </c>
      <c r="C48" s="13">
        <v>16242.6</v>
      </c>
      <c r="D48" s="13">
        <v>16242.6</v>
      </c>
      <c r="E48" s="13">
        <v>16242.6</v>
      </c>
      <c r="F48" s="13"/>
      <c r="G48" s="14" t="s">
        <v>59</v>
      </c>
    </row>
    <row r="49" spans="1:7" x14ac:dyDescent="0.2">
      <c r="A49" s="107" t="s">
        <v>19</v>
      </c>
      <c r="B49" s="108" t="s">
        <v>1168</v>
      </c>
      <c r="C49" s="10">
        <v>1404.9</v>
      </c>
      <c r="D49" s="10">
        <v>1404.9</v>
      </c>
      <c r="E49" s="10">
        <v>1404.9</v>
      </c>
      <c r="F49" s="10"/>
      <c r="G49" s="11" t="s">
        <v>59</v>
      </c>
    </row>
    <row r="50" spans="1:7" x14ac:dyDescent="0.2">
      <c r="A50" s="107" t="s">
        <v>19</v>
      </c>
      <c r="B50" s="108" t="s">
        <v>1169</v>
      </c>
      <c r="C50" s="10">
        <v>760.4</v>
      </c>
      <c r="D50" s="10">
        <v>760.4</v>
      </c>
      <c r="E50" s="10">
        <v>760.4</v>
      </c>
      <c r="F50" s="10"/>
      <c r="G50" s="11" t="s">
        <v>59</v>
      </c>
    </row>
    <row r="51" spans="1:7" x14ac:dyDescent="0.2">
      <c r="A51" s="107" t="s">
        <v>19</v>
      </c>
      <c r="B51" s="108" t="s">
        <v>1171</v>
      </c>
      <c r="C51" s="10">
        <v>1308.0999999999999</v>
      </c>
      <c r="D51" s="10">
        <v>2168.5</v>
      </c>
      <c r="E51" s="10">
        <v>2168.5</v>
      </c>
      <c r="F51" s="10"/>
      <c r="G51" s="11" t="s">
        <v>59</v>
      </c>
    </row>
    <row r="52" spans="1:7" x14ac:dyDescent="0.2">
      <c r="A52" s="107" t="s">
        <v>19</v>
      </c>
      <c r="B52" s="108" t="s">
        <v>1173</v>
      </c>
      <c r="C52" s="10">
        <v>2635.4</v>
      </c>
      <c r="D52" s="10">
        <v>1775</v>
      </c>
      <c r="E52" s="10">
        <v>1775</v>
      </c>
      <c r="F52" s="10"/>
      <c r="G52" s="11" t="s">
        <v>59</v>
      </c>
    </row>
    <row r="53" spans="1:7" ht="25.5" x14ac:dyDescent="0.2">
      <c r="A53" s="107" t="s">
        <v>19</v>
      </c>
      <c r="B53" s="108" t="s">
        <v>1174</v>
      </c>
      <c r="C53" s="10">
        <v>10000</v>
      </c>
      <c r="D53" s="10">
        <v>10000</v>
      </c>
      <c r="E53" s="10">
        <v>10000</v>
      </c>
      <c r="F53" s="10"/>
      <c r="G53" s="11" t="s">
        <v>59</v>
      </c>
    </row>
    <row r="54" spans="1:7" ht="25.5" x14ac:dyDescent="0.2">
      <c r="A54" s="107" t="s">
        <v>19</v>
      </c>
      <c r="B54" s="108" t="s">
        <v>1175</v>
      </c>
      <c r="C54" s="10">
        <v>133.80000000000001</v>
      </c>
      <c r="D54" s="10">
        <v>133.80000000000001</v>
      </c>
      <c r="E54" s="10">
        <v>133.80000000000001</v>
      </c>
      <c r="F54" s="10"/>
      <c r="G54" s="11" t="s">
        <v>59</v>
      </c>
    </row>
    <row r="55" spans="1:7" x14ac:dyDescent="0.2">
      <c r="A55" s="69" t="s">
        <v>361</v>
      </c>
      <c r="B55" s="106" t="s">
        <v>360</v>
      </c>
      <c r="C55" s="13">
        <v>9414</v>
      </c>
      <c r="D55" s="13">
        <v>9414</v>
      </c>
      <c r="E55" s="13">
        <v>8464</v>
      </c>
      <c r="F55" s="13">
        <v>-950</v>
      </c>
      <c r="G55" s="14" t="s">
        <v>399</v>
      </c>
    </row>
    <row r="56" spans="1:7" x14ac:dyDescent="0.2">
      <c r="A56" s="107" t="s">
        <v>19</v>
      </c>
      <c r="B56" s="108" t="s">
        <v>1188</v>
      </c>
      <c r="C56" s="10">
        <v>669</v>
      </c>
      <c r="D56" s="10">
        <v>669</v>
      </c>
      <c r="E56" s="10">
        <v>669</v>
      </c>
      <c r="F56" s="10"/>
      <c r="G56" s="11" t="s">
        <v>59</v>
      </c>
    </row>
    <row r="57" spans="1:7" x14ac:dyDescent="0.2">
      <c r="A57" s="107" t="s">
        <v>19</v>
      </c>
      <c r="B57" s="108" t="s">
        <v>1189</v>
      </c>
      <c r="C57" s="10">
        <v>892</v>
      </c>
      <c r="D57" s="10">
        <v>892</v>
      </c>
      <c r="E57" s="10">
        <v>892</v>
      </c>
      <c r="F57" s="10"/>
      <c r="G57" s="11" t="s">
        <v>59</v>
      </c>
    </row>
    <row r="58" spans="1:7" ht="25.5" x14ac:dyDescent="0.2">
      <c r="A58" s="107" t="s">
        <v>19</v>
      </c>
      <c r="B58" s="108" t="s">
        <v>1191</v>
      </c>
      <c r="C58" s="10">
        <v>1310</v>
      </c>
      <c r="D58" s="10">
        <v>1310</v>
      </c>
      <c r="E58" s="10">
        <v>1310</v>
      </c>
      <c r="F58" s="10"/>
      <c r="G58" s="11" t="s">
        <v>59</v>
      </c>
    </row>
    <row r="59" spans="1:7" x14ac:dyDescent="0.2">
      <c r="A59" s="107" t="s">
        <v>19</v>
      </c>
      <c r="B59" s="108" t="s">
        <v>1192</v>
      </c>
      <c r="C59" s="10">
        <v>1230</v>
      </c>
      <c r="D59" s="10">
        <v>1230</v>
      </c>
      <c r="E59" s="10">
        <v>1230</v>
      </c>
      <c r="F59" s="10"/>
      <c r="G59" s="11" t="s">
        <v>59</v>
      </c>
    </row>
    <row r="60" spans="1:7" x14ac:dyDescent="0.2">
      <c r="A60" s="107" t="s">
        <v>19</v>
      </c>
      <c r="B60" s="108" t="s">
        <v>1193</v>
      </c>
      <c r="C60" s="10">
        <v>808</v>
      </c>
      <c r="D60" s="10">
        <v>808</v>
      </c>
      <c r="E60" s="10">
        <v>808</v>
      </c>
      <c r="F60" s="10"/>
      <c r="G60" s="11" t="s">
        <v>59</v>
      </c>
    </row>
    <row r="61" spans="1:7" x14ac:dyDescent="0.2">
      <c r="A61" s="107" t="s">
        <v>19</v>
      </c>
      <c r="B61" s="108" t="s">
        <v>1194</v>
      </c>
      <c r="C61" s="10">
        <v>1800</v>
      </c>
      <c r="D61" s="10">
        <v>1800</v>
      </c>
      <c r="E61" s="10">
        <v>1800</v>
      </c>
      <c r="F61" s="10"/>
      <c r="G61" s="11" t="s">
        <v>59</v>
      </c>
    </row>
    <row r="62" spans="1:7" ht="25.5" x14ac:dyDescent="0.2">
      <c r="A62" s="107" t="s">
        <v>19</v>
      </c>
      <c r="B62" s="108" t="s">
        <v>1195</v>
      </c>
      <c r="C62" s="10">
        <v>1755</v>
      </c>
      <c r="D62" s="10">
        <v>1755</v>
      </c>
      <c r="E62" s="10">
        <v>1755</v>
      </c>
      <c r="F62" s="10"/>
      <c r="G62" s="11" t="s">
        <v>59</v>
      </c>
    </row>
    <row r="63" spans="1:7" x14ac:dyDescent="0.2">
      <c r="A63" s="107" t="s">
        <v>19</v>
      </c>
      <c r="B63" s="108" t="s">
        <v>1196</v>
      </c>
      <c r="C63" s="10">
        <v>950</v>
      </c>
      <c r="D63" s="10">
        <v>950</v>
      </c>
      <c r="E63" s="10"/>
      <c r="F63" s="10">
        <v>-950</v>
      </c>
      <c r="G63" s="11" t="s">
        <v>19</v>
      </c>
    </row>
    <row r="64" spans="1:7" x14ac:dyDescent="0.2">
      <c r="A64" s="69" t="s">
        <v>19</v>
      </c>
      <c r="B64" s="106" t="s">
        <v>19</v>
      </c>
      <c r="C64" s="13"/>
      <c r="D64" s="13"/>
      <c r="E64" s="13"/>
      <c r="F64" s="13"/>
      <c r="G64" s="14" t="s">
        <v>19</v>
      </c>
    </row>
    <row r="65" spans="1:7" x14ac:dyDescent="0.2">
      <c r="A65" s="69" t="s">
        <v>377</v>
      </c>
      <c r="B65" s="68" t="s">
        <v>376</v>
      </c>
      <c r="C65" s="13">
        <v>12000</v>
      </c>
      <c r="D65" s="13">
        <v>2000</v>
      </c>
      <c r="E65" s="13">
        <v>1561.9</v>
      </c>
      <c r="F65" s="13">
        <v>-438.1</v>
      </c>
      <c r="G65" s="14" t="s">
        <v>1197</v>
      </c>
    </row>
    <row r="66" spans="1:7" x14ac:dyDescent="0.2">
      <c r="A66" s="69" t="s">
        <v>383</v>
      </c>
      <c r="B66" s="106" t="s">
        <v>382</v>
      </c>
      <c r="C66" s="13">
        <v>12000</v>
      </c>
      <c r="D66" s="13">
        <v>2000</v>
      </c>
      <c r="E66" s="13">
        <v>1561.9</v>
      </c>
      <c r="F66" s="13">
        <v>-438.1</v>
      </c>
      <c r="G66" s="14" t="s">
        <v>1197</v>
      </c>
    </row>
    <row r="67" spans="1:7" x14ac:dyDescent="0.2">
      <c r="A67" s="107" t="s">
        <v>19</v>
      </c>
      <c r="B67" s="108" t="s">
        <v>1198</v>
      </c>
      <c r="C67" s="10">
        <v>10000</v>
      </c>
      <c r="D67" s="10"/>
      <c r="E67" s="10"/>
      <c r="F67" s="10"/>
      <c r="G67" s="11" t="s">
        <v>19</v>
      </c>
    </row>
    <row r="68" spans="1:7" x14ac:dyDescent="0.2">
      <c r="A68" s="107" t="s">
        <v>19</v>
      </c>
      <c r="B68" s="108" t="s">
        <v>1199</v>
      </c>
      <c r="C68" s="10">
        <v>2000</v>
      </c>
      <c r="D68" s="10">
        <v>2000</v>
      </c>
      <c r="E68" s="10">
        <v>1561.9</v>
      </c>
      <c r="F68" s="10">
        <v>-438.1</v>
      </c>
      <c r="G68" s="11" t="s">
        <v>1197</v>
      </c>
    </row>
    <row r="69" spans="1:7" x14ac:dyDescent="0.2">
      <c r="A69" s="69" t="s">
        <v>19</v>
      </c>
      <c r="B69" s="106" t="s">
        <v>19</v>
      </c>
      <c r="C69" s="13"/>
      <c r="D69" s="13"/>
      <c r="E69" s="13"/>
      <c r="F69" s="13"/>
      <c r="G69" s="14" t="s">
        <v>19</v>
      </c>
    </row>
    <row r="70" spans="1:7" x14ac:dyDescent="0.2">
      <c r="A70" s="69" t="s">
        <v>385</v>
      </c>
      <c r="B70" s="68" t="s">
        <v>384</v>
      </c>
      <c r="C70" s="13"/>
      <c r="D70" s="13">
        <v>1000</v>
      </c>
      <c r="E70" s="13">
        <v>1000</v>
      </c>
      <c r="F70" s="13"/>
      <c r="G70" s="14" t="s">
        <v>59</v>
      </c>
    </row>
    <row r="71" spans="1:7" x14ac:dyDescent="0.2">
      <c r="A71" s="69" t="s">
        <v>393</v>
      </c>
      <c r="B71" s="106" t="s">
        <v>392</v>
      </c>
      <c r="C71" s="13"/>
      <c r="D71" s="13">
        <v>1000</v>
      </c>
      <c r="E71" s="13">
        <v>1000</v>
      </c>
      <c r="F71" s="13"/>
      <c r="G71" s="14" t="s">
        <v>59</v>
      </c>
    </row>
    <row r="72" spans="1:7" x14ac:dyDescent="0.2">
      <c r="A72" s="107" t="s">
        <v>19</v>
      </c>
      <c r="B72" s="108" t="s">
        <v>1200</v>
      </c>
      <c r="C72" s="10"/>
      <c r="D72" s="10">
        <v>1000</v>
      </c>
      <c r="E72" s="10">
        <v>1000</v>
      </c>
      <c r="F72" s="10"/>
      <c r="G72" s="11" t="s">
        <v>59</v>
      </c>
    </row>
    <row r="73" spans="1:7" x14ac:dyDescent="0.2">
      <c r="A73" s="69" t="s">
        <v>19</v>
      </c>
      <c r="B73" s="106" t="s">
        <v>19</v>
      </c>
      <c r="C73" s="13"/>
      <c r="D73" s="13"/>
      <c r="E73" s="13"/>
      <c r="F73" s="13"/>
      <c r="G73" s="14" t="s">
        <v>19</v>
      </c>
    </row>
    <row r="74" spans="1:7" x14ac:dyDescent="0.2">
      <c r="A74" s="69" t="s">
        <v>424</v>
      </c>
      <c r="B74" s="68" t="s">
        <v>423</v>
      </c>
      <c r="C74" s="13">
        <v>436.5</v>
      </c>
      <c r="D74" s="13">
        <v>4736.5</v>
      </c>
      <c r="E74" s="13">
        <v>4600.8999999999996</v>
      </c>
      <c r="F74" s="13">
        <v>-135.6</v>
      </c>
      <c r="G74" s="14" t="s">
        <v>856</v>
      </c>
    </row>
    <row r="75" spans="1:7" x14ac:dyDescent="0.2">
      <c r="A75" s="69" t="s">
        <v>491</v>
      </c>
      <c r="B75" s="106" t="s">
        <v>490</v>
      </c>
      <c r="C75" s="13">
        <v>436.5</v>
      </c>
      <c r="D75" s="13">
        <v>4736.5</v>
      </c>
      <c r="E75" s="13">
        <v>4600.8999999999996</v>
      </c>
      <c r="F75" s="13">
        <v>-135.6</v>
      </c>
      <c r="G75" s="14" t="s">
        <v>856</v>
      </c>
    </row>
    <row r="76" spans="1:7" x14ac:dyDescent="0.2">
      <c r="A76" s="107" t="s">
        <v>19</v>
      </c>
      <c r="B76" s="108" t="s">
        <v>1212</v>
      </c>
      <c r="C76" s="10">
        <v>436.5</v>
      </c>
      <c r="D76" s="10">
        <v>4736.5</v>
      </c>
      <c r="E76" s="10">
        <v>4600.8999999999996</v>
      </c>
      <c r="F76" s="10">
        <v>-135.6</v>
      </c>
      <c r="G76" s="11" t="s">
        <v>856</v>
      </c>
    </row>
    <row r="77" spans="1:7" x14ac:dyDescent="0.2">
      <c r="A77" s="69" t="s">
        <v>19</v>
      </c>
      <c r="B77" s="106" t="s">
        <v>19</v>
      </c>
      <c r="C77" s="13"/>
      <c r="D77" s="13"/>
      <c r="E77" s="13"/>
      <c r="F77" s="13"/>
      <c r="G77" s="14" t="s">
        <v>19</v>
      </c>
    </row>
    <row r="78" spans="1:7" x14ac:dyDescent="0.2">
      <c r="A78" s="69" t="s">
        <v>494</v>
      </c>
      <c r="B78" s="68" t="s">
        <v>493</v>
      </c>
      <c r="C78" s="13">
        <v>915</v>
      </c>
      <c r="D78" s="13">
        <v>169.9</v>
      </c>
      <c r="E78" s="13">
        <v>36.299999999999997</v>
      </c>
      <c r="F78" s="13">
        <v>-133.6</v>
      </c>
      <c r="G78" s="14" t="s">
        <v>1275</v>
      </c>
    </row>
    <row r="79" spans="1:7" x14ac:dyDescent="0.2">
      <c r="A79" s="69" t="s">
        <v>500</v>
      </c>
      <c r="B79" s="106" t="s">
        <v>499</v>
      </c>
      <c r="C79" s="13">
        <v>915</v>
      </c>
      <c r="D79" s="13">
        <v>169.9</v>
      </c>
      <c r="E79" s="13">
        <v>36.299999999999997</v>
      </c>
      <c r="F79" s="13">
        <v>-133.6</v>
      </c>
      <c r="G79" s="14" t="s">
        <v>1275</v>
      </c>
    </row>
    <row r="80" spans="1:7" ht="25.5" x14ac:dyDescent="0.2">
      <c r="A80" s="107" t="s">
        <v>19</v>
      </c>
      <c r="B80" s="108" t="s">
        <v>1217</v>
      </c>
      <c r="C80" s="10"/>
      <c r="D80" s="10">
        <v>12.4</v>
      </c>
      <c r="E80" s="10">
        <v>12.4</v>
      </c>
      <c r="F80" s="10"/>
      <c r="G80" s="11" t="s">
        <v>59</v>
      </c>
    </row>
    <row r="81" spans="1:7" x14ac:dyDescent="0.2">
      <c r="A81" s="107" t="s">
        <v>19</v>
      </c>
      <c r="B81" s="108" t="s">
        <v>1219</v>
      </c>
      <c r="C81" s="10">
        <v>457.5</v>
      </c>
      <c r="D81" s="10"/>
      <c r="E81" s="10"/>
      <c r="F81" s="10"/>
      <c r="G81" s="11" t="s">
        <v>19</v>
      </c>
    </row>
    <row r="82" spans="1:7" x14ac:dyDescent="0.2">
      <c r="A82" s="107" t="s">
        <v>19</v>
      </c>
      <c r="B82" s="108" t="s">
        <v>1220</v>
      </c>
      <c r="C82" s="10">
        <v>457.5</v>
      </c>
      <c r="D82" s="10">
        <v>157.5</v>
      </c>
      <c r="E82" s="10">
        <v>23.9</v>
      </c>
      <c r="F82" s="10">
        <v>-133.6</v>
      </c>
      <c r="G82" s="11" t="s">
        <v>1276</v>
      </c>
    </row>
    <row r="83" spans="1:7" x14ac:dyDescent="0.2">
      <c r="A83" s="69" t="s">
        <v>19</v>
      </c>
      <c r="B83" s="106" t="s">
        <v>19</v>
      </c>
      <c r="C83" s="13"/>
      <c r="D83" s="13"/>
      <c r="E83" s="13"/>
      <c r="F83" s="13"/>
      <c r="G83" s="14" t="s">
        <v>19</v>
      </c>
    </row>
    <row r="84" spans="1:7" x14ac:dyDescent="0.2">
      <c r="A84" s="69" t="s">
        <v>565</v>
      </c>
      <c r="B84" s="68" t="s">
        <v>564</v>
      </c>
      <c r="C84" s="13">
        <v>38000</v>
      </c>
      <c r="D84" s="13">
        <v>35790</v>
      </c>
      <c r="E84" s="13">
        <v>20756.2</v>
      </c>
      <c r="F84" s="13">
        <v>-15033.8</v>
      </c>
      <c r="G84" s="14" t="s">
        <v>1229</v>
      </c>
    </row>
    <row r="85" spans="1:7" x14ac:dyDescent="0.2">
      <c r="A85" s="69" t="s">
        <v>597</v>
      </c>
      <c r="B85" s="106" t="s">
        <v>596</v>
      </c>
      <c r="C85" s="13">
        <v>12000</v>
      </c>
      <c r="D85" s="13">
        <v>9764.9</v>
      </c>
      <c r="E85" s="13">
        <v>9143.6</v>
      </c>
      <c r="F85" s="13">
        <v>-621.29999999999995</v>
      </c>
      <c r="G85" s="14" t="s">
        <v>466</v>
      </c>
    </row>
    <row r="86" spans="1:7" ht="25.5" x14ac:dyDescent="0.2">
      <c r="A86" s="107" t="s">
        <v>19</v>
      </c>
      <c r="B86" s="108" t="s">
        <v>1230</v>
      </c>
      <c r="C86" s="10">
        <v>1000</v>
      </c>
      <c r="D86" s="10">
        <v>1000</v>
      </c>
      <c r="E86" s="10">
        <v>379.1</v>
      </c>
      <c r="F86" s="10">
        <v>-620.9</v>
      </c>
      <c r="G86" s="11" t="s">
        <v>1231</v>
      </c>
    </row>
    <row r="87" spans="1:7" ht="25.5" x14ac:dyDescent="0.2">
      <c r="A87" s="107" t="s">
        <v>19</v>
      </c>
      <c r="B87" s="108" t="s">
        <v>1232</v>
      </c>
      <c r="C87" s="10">
        <v>9500</v>
      </c>
      <c r="D87" s="10">
        <v>7264.9</v>
      </c>
      <c r="E87" s="10">
        <v>7264.9</v>
      </c>
      <c r="F87" s="10"/>
      <c r="G87" s="11" t="s">
        <v>59</v>
      </c>
    </row>
    <row r="88" spans="1:7" ht="25.5" x14ac:dyDescent="0.2">
      <c r="A88" s="107" t="s">
        <v>19</v>
      </c>
      <c r="B88" s="108" t="s">
        <v>1233</v>
      </c>
      <c r="C88" s="10">
        <v>1500</v>
      </c>
      <c r="D88" s="10">
        <v>1500</v>
      </c>
      <c r="E88" s="10">
        <v>1499.7</v>
      </c>
      <c r="F88" s="10">
        <v>-0.3</v>
      </c>
      <c r="G88" s="11" t="s">
        <v>59</v>
      </c>
    </row>
    <row r="89" spans="1:7" x14ac:dyDescent="0.2">
      <c r="A89" s="69" t="s">
        <v>374</v>
      </c>
      <c r="B89" s="106" t="s">
        <v>373</v>
      </c>
      <c r="C89" s="13">
        <v>26000</v>
      </c>
      <c r="D89" s="13">
        <v>26025.1</v>
      </c>
      <c r="E89" s="13">
        <v>11612.5</v>
      </c>
      <c r="F89" s="13">
        <v>-14412.6</v>
      </c>
      <c r="G89" s="14" t="s">
        <v>1234</v>
      </c>
    </row>
    <row r="90" spans="1:7" ht="25.5" x14ac:dyDescent="0.2">
      <c r="A90" s="107" t="s">
        <v>19</v>
      </c>
      <c r="B90" s="108" t="s">
        <v>1235</v>
      </c>
      <c r="C90" s="10">
        <v>4500</v>
      </c>
      <c r="D90" s="10">
        <v>5390</v>
      </c>
      <c r="E90" s="10">
        <v>2257.1</v>
      </c>
      <c r="F90" s="10">
        <v>-3132.9</v>
      </c>
      <c r="G90" s="11" t="s">
        <v>1236</v>
      </c>
    </row>
    <row r="91" spans="1:7" ht="25.5" x14ac:dyDescent="0.2">
      <c r="A91" s="107" t="s">
        <v>19</v>
      </c>
      <c r="B91" s="108" t="s">
        <v>1237</v>
      </c>
      <c r="C91" s="10">
        <v>8000</v>
      </c>
      <c r="D91" s="10">
        <v>10210</v>
      </c>
      <c r="E91" s="10">
        <v>8401.7999999999993</v>
      </c>
      <c r="F91" s="10">
        <v>-1808.2</v>
      </c>
      <c r="G91" s="11" t="s">
        <v>1238</v>
      </c>
    </row>
    <row r="92" spans="1:7" ht="25.5" x14ac:dyDescent="0.2">
      <c r="A92" s="107" t="s">
        <v>19</v>
      </c>
      <c r="B92" s="108" t="s">
        <v>1239</v>
      </c>
      <c r="C92" s="10">
        <v>13500</v>
      </c>
      <c r="D92" s="10">
        <v>10425.1</v>
      </c>
      <c r="E92" s="10">
        <v>953.6</v>
      </c>
      <c r="F92" s="10">
        <v>-9471.5</v>
      </c>
      <c r="G92" s="11" t="s">
        <v>1240</v>
      </c>
    </row>
    <row r="93" spans="1:7" x14ac:dyDescent="0.2">
      <c r="A93" s="69" t="s">
        <v>19</v>
      </c>
      <c r="B93" s="106" t="s">
        <v>19</v>
      </c>
      <c r="C93" s="13"/>
      <c r="D93" s="13"/>
      <c r="E93" s="13"/>
      <c r="F93" s="13"/>
      <c r="G93" s="14" t="s">
        <v>19</v>
      </c>
    </row>
    <row r="94" spans="1:7" x14ac:dyDescent="0.2">
      <c r="A94" s="69" t="s">
        <v>622</v>
      </c>
      <c r="B94" s="68" t="s">
        <v>621</v>
      </c>
      <c r="C94" s="13">
        <v>34000</v>
      </c>
      <c r="D94" s="13">
        <v>21855</v>
      </c>
      <c r="E94" s="13">
        <v>8503.5</v>
      </c>
      <c r="F94" s="13">
        <v>-13351.5</v>
      </c>
      <c r="G94" s="14" t="s">
        <v>1241</v>
      </c>
    </row>
    <row r="95" spans="1:7" x14ac:dyDescent="0.2">
      <c r="A95" s="69" t="s">
        <v>630</v>
      </c>
      <c r="B95" s="106" t="s">
        <v>629</v>
      </c>
      <c r="C95" s="13">
        <v>34000</v>
      </c>
      <c r="D95" s="13">
        <v>21855</v>
      </c>
      <c r="E95" s="13">
        <v>8503.5</v>
      </c>
      <c r="F95" s="13">
        <v>-13351.5</v>
      </c>
      <c r="G95" s="14" t="s">
        <v>1241</v>
      </c>
    </row>
    <row r="96" spans="1:7" ht="25.5" x14ac:dyDescent="0.2">
      <c r="A96" s="107" t="s">
        <v>19</v>
      </c>
      <c r="B96" s="108" t="s">
        <v>1242</v>
      </c>
      <c r="C96" s="10">
        <v>1500</v>
      </c>
      <c r="D96" s="10">
        <v>2000</v>
      </c>
      <c r="E96" s="10">
        <v>1982.2</v>
      </c>
      <c r="F96" s="10">
        <v>-17.8</v>
      </c>
      <c r="G96" s="11" t="s">
        <v>351</v>
      </c>
    </row>
    <row r="97" spans="1:7" x14ac:dyDescent="0.2">
      <c r="A97" s="107" t="s">
        <v>19</v>
      </c>
      <c r="B97" s="108" t="s">
        <v>1243</v>
      </c>
      <c r="C97" s="10">
        <v>1000</v>
      </c>
      <c r="D97" s="10">
        <v>1000</v>
      </c>
      <c r="E97" s="10">
        <v>998.1</v>
      </c>
      <c r="F97" s="10">
        <v>-1.9</v>
      </c>
      <c r="G97" s="11" t="s">
        <v>2</v>
      </c>
    </row>
    <row r="98" spans="1:7" ht="25.5" x14ac:dyDescent="0.2">
      <c r="A98" s="107" t="s">
        <v>19</v>
      </c>
      <c r="B98" s="108" t="s">
        <v>1244</v>
      </c>
      <c r="C98" s="10">
        <v>1000</v>
      </c>
      <c r="D98" s="10">
        <v>1000</v>
      </c>
      <c r="E98" s="10">
        <v>1000</v>
      </c>
      <c r="F98" s="10"/>
      <c r="G98" s="11" t="s">
        <v>59</v>
      </c>
    </row>
    <row r="99" spans="1:7" ht="25.5" x14ac:dyDescent="0.2">
      <c r="A99" s="107" t="s">
        <v>19</v>
      </c>
      <c r="B99" s="108" t="s">
        <v>1245</v>
      </c>
      <c r="C99" s="10">
        <v>2000</v>
      </c>
      <c r="D99" s="10">
        <v>2000</v>
      </c>
      <c r="E99" s="10">
        <v>660.4</v>
      </c>
      <c r="F99" s="10">
        <v>-1339.6</v>
      </c>
      <c r="G99" s="11" t="s">
        <v>1246</v>
      </c>
    </row>
    <row r="100" spans="1:7" ht="25.5" x14ac:dyDescent="0.2">
      <c r="A100" s="107" t="s">
        <v>19</v>
      </c>
      <c r="B100" s="108" t="s">
        <v>1247</v>
      </c>
      <c r="C100" s="10">
        <v>8700</v>
      </c>
      <c r="D100" s="10">
        <v>4055</v>
      </c>
      <c r="E100" s="10">
        <v>69.400000000000006</v>
      </c>
      <c r="F100" s="10">
        <v>-3985.6</v>
      </c>
      <c r="G100" s="11" t="s">
        <v>1248</v>
      </c>
    </row>
    <row r="101" spans="1:7" ht="25.5" x14ac:dyDescent="0.2">
      <c r="A101" s="107" t="s">
        <v>19</v>
      </c>
      <c r="B101" s="108" t="s">
        <v>1249</v>
      </c>
      <c r="C101" s="10">
        <v>5800</v>
      </c>
      <c r="D101" s="10">
        <v>2800</v>
      </c>
      <c r="E101" s="10"/>
      <c r="F101" s="10">
        <v>-2800</v>
      </c>
      <c r="G101" s="11" t="s">
        <v>19</v>
      </c>
    </row>
    <row r="102" spans="1:7" x14ac:dyDescent="0.2">
      <c r="A102" s="107" t="s">
        <v>19</v>
      </c>
      <c r="B102" s="108" t="s">
        <v>1250</v>
      </c>
      <c r="C102" s="10">
        <v>5000</v>
      </c>
      <c r="D102" s="10">
        <v>1500</v>
      </c>
      <c r="E102" s="10"/>
      <c r="F102" s="10">
        <v>-1500</v>
      </c>
      <c r="G102" s="11" t="s">
        <v>19</v>
      </c>
    </row>
    <row r="103" spans="1:7" ht="25.5" x14ac:dyDescent="0.2">
      <c r="A103" s="107" t="s">
        <v>19</v>
      </c>
      <c r="B103" s="108" t="s">
        <v>1251</v>
      </c>
      <c r="C103" s="10">
        <v>3000</v>
      </c>
      <c r="D103" s="10">
        <v>1000</v>
      </c>
      <c r="E103" s="10"/>
      <c r="F103" s="10">
        <v>-1000</v>
      </c>
      <c r="G103" s="11" t="s">
        <v>19</v>
      </c>
    </row>
    <row r="104" spans="1:7" ht="25.5" x14ac:dyDescent="0.2">
      <c r="A104" s="107" t="s">
        <v>19</v>
      </c>
      <c r="B104" s="108" t="s">
        <v>1252</v>
      </c>
      <c r="C104" s="10">
        <v>6000</v>
      </c>
      <c r="D104" s="10">
        <v>3000</v>
      </c>
      <c r="E104" s="10">
        <v>294</v>
      </c>
      <c r="F104" s="10">
        <v>-2706</v>
      </c>
      <c r="G104" s="11" t="s">
        <v>1253</v>
      </c>
    </row>
    <row r="105" spans="1:7" ht="20.25" customHeight="1" x14ac:dyDescent="0.2">
      <c r="A105" s="107" t="s">
        <v>19</v>
      </c>
      <c r="B105" s="108" t="s">
        <v>1255</v>
      </c>
      <c r="C105" s="10"/>
      <c r="D105" s="10">
        <v>942</v>
      </c>
      <c r="E105" s="10">
        <v>942</v>
      </c>
      <c r="F105" s="10"/>
      <c r="G105" s="11" t="s">
        <v>59</v>
      </c>
    </row>
    <row r="106" spans="1:7" ht="19.5" customHeight="1" x14ac:dyDescent="0.2">
      <c r="A106" s="107" t="s">
        <v>19</v>
      </c>
      <c r="B106" s="108" t="s">
        <v>1256</v>
      </c>
      <c r="C106" s="10"/>
      <c r="D106" s="10">
        <v>1490</v>
      </c>
      <c r="E106" s="10">
        <v>1489.7</v>
      </c>
      <c r="F106" s="10">
        <v>-0.3</v>
      </c>
      <c r="G106" s="11" t="s">
        <v>59</v>
      </c>
    </row>
    <row r="107" spans="1:7" ht="25.5" x14ac:dyDescent="0.2">
      <c r="A107" s="107" t="s">
        <v>19</v>
      </c>
      <c r="B107" s="108" t="s">
        <v>1257</v>
      </c>
      <c r="C107" s="10"/>
      <c r="D107" s="10">
        <v>1068</v>
      </c>
      <c r="E107" s="10">
        <v>1067.7</v>
      </c>
      <c r="F107" s="10">
        <v>-0.3</v>
      </c>
      <c r="G107" s="11" t="s">
        <v>59</v>
      </c>
    </row>
    <row r="108" spans="1:7" x14ac:dyDescent="0.2">
      <c r="A108" s="69" t="s">
        <v>19</v>
      </c>
      <c r="B108" s="106" t="s">
        <v>19</v>
      </c>
      <c r="C108" s="13"/>
      <c r="D108" s="13"/>
      <c r="E108" s="13"/>
      <c r="F108" s="13"/>
      <c r="G108" s="14" t="s">
        <v>19</v>
      </c>
    </row>
    <row r="109" spans="1:7" x14ac:dyDescent="0.2">
      <c r="A109" s="69" t="s">
        <v>662</v>
      </c>
      <c r="B109" s="68" t="s">
        <v>661</v>
      </c>
      <c r="C109" s="13">
        <v>42914.7</v>
      </c>
      <c r="D109" s="13">
        <v>58835.3</v>
      </c>
      <c r="E109" s="13">
        <v>45303.3</v>
      </c>
      <c r="F109" s="13">
        <v>-13532</v>
      </c>
      <c r="G109" s="14" t="s">
        <v>1277</v>
      </c>
    </row>
    <row r="110" spans="1:7" x14ac:dyDescent="0.2">
      <c r="A110" s="69" t="s">
        <v>680</v>
      </c>
      <c r="B110" s="106" t="s">
        <v>679</v>
      </c>
      <c r="C110" s="13">
        <v>42914.7</v>
      </c>
      <c r="D110" s="13">
        <v>58835.3</v>
      </c>
      <c r="E110" s="13">
        <v>45303.3</v>
      </c>
      <c r="F110" s="13">
        <v>-13532</v>
      </c>
      <c r="G110" s="14" t="s">
        <v>1277</v>
      </c>
    </row>
    <row r="111" spans="1:7" x14ac:dyDescent="0.2">
      <c r="A111" s="107" t="s">
        <v>19</v>
      </c>
      <c r="B111" s="108" t="s">
        <v>1258</v>
      </c>
      <c r="C111" s="10">
        <v>12914.7</v>
      </c>
      <c r="D111" s="10">
        <v>12914.7</v>
      </c>
      <c r="E111" s="10">
        <v>9334.9</v>
      </c>
      <c r="F111" s="10">
        <v>-3579.8</v>
      </c>
      <c r="G111" s="11" t="s">
        <v>1278</v>
      </c>
    </row>
    <row r="112" spans="1:7" ht="25.5" x14ac:dyDescent="0.2">
      <c r="A112" s="107" t="s">
        <v>19</v>
      </c>
      <c r="B112" s="108" t="s">
        <v>1260</v>
      </c>
      <c r="C112" s="10"/>
      <c r="D112" s="10">
        <v>6000</v>
      </c>
      <c r="E112" s="10">
        <v>6000</v>
      </c>
      <c r="F112" s="10"/>
      <c r="G112" s="11" t="s">
        <v>59</v>
      </c>
    </row>
    <row r="113" spans="1:7" ht="15" customHeight="1" x14ac:dyDescent="0.2">
      <c r="A113" s="107" t="s">
        <v>19</v>
      </c>
      <c r="B113" s="108" t="s">
        <v>1262</v>
      </c>
      <c r="C113" s="10">
        <v>30000</v>
      </c>
      <c r="D113" s="10">
        <v>30000</v>
      </c>
      <c r="E113" s="10">
        <v>29968.400000000001</v>
      </c>
      <c r="F113" s="10">
        <v>-31.6</v>
      </c>
      <c r="G113" s="11" t="s">
        <v>5</v>
      </c>
    </row>
    <row r="114" spans="1:7" ht="25.5" x14ac:dyDescent="0.2">
      <c r="A114" s="107" t="s">
        <v>19</v>
      </c>
      <c r="B114" s="108" t="s">
        <v>1263</v>
      </c>
      <c r="C114" s="10"/>
      <c r="D114" s="10">
        <v>9920.6</v>
      </c>
      <c r="E114" s="10"/>
      <c r="F114" s="10">
        <v>-9920.6</v>
      </c>
      <c r="G114" s="11" t="s">
        <v>19</v>
      </c>
    </row>
    <row r="115" spans="1:7" x14ac:dyDescent="0.2">
      <c r="A115" s="69" t="s">
        <v>19</v>
      </c>
      <c r="B115" s="106" t="s">
        <v>19</v>
      </c>
      <c r="C115" s="13"/>
      <c r="D115" s="13"/>
      <c r="E115" s="13"/>
      <c r="F115" s="13"/>
      <c r="G115" s="14" t="s">
        <v>19</v>
      </c>
    </row>
    <row r="116" spans="1:7" x14ac:dyDescent="0.2">
      <c r="A116" s="69" t="s">
        <v>248</v>
      </c>
      <c r="B116" s="68" t="s">
        <v>762</v>
      </c>
      <c r="C116" s="13">
        <v>3500</v>
      </c>
      <c r="D116" s="13">
        <v>3500</v>
      </c>
      <c r="E116" s="13">
        <v>144</v>
      </c>
      <c r="F116" s="13">
        <v>-3356</v>
      </c>
      <c r="G116" s="14" t="s">
        <v>1264</v>
      </c>
    </row>
    <row r="117" spans="1:7" x14ac:dyDescent="0.2">
      <c r="A117" s="69" t="s">
        <v>765</v>
      </c>
      <c r="B117" s="106" t="s">
        <v>764</v>
      </c>
      <c r="C117" s="13">
        <v>3500</v>
      </c>
      <c r="D117" s="13">
        <v>3500</v>
      </c>
      <c r="E117" s="13">
        <v>144</v>
      </c>
      <c r="F117" s="13">
        <v>-3356</v>
      </c>
      <c r="G117" s="14" t="s">
        <v>1264</v>
      </c>
    </row>
    <row r="118" spans="1:7" x14ac:dyDescent="0.2">
      <c r="A118" s="107" t="s">
        <v>19</v>
      </c>
      <c r="B118" s="108" t="s">
        <v>1265</v>
      </c>
      <c r="C118" s="10">
        <v>3500</v>
      </c>
      <c r="D118" s="10">
        <v>3500</v>
      </c>
      <c r="E118" s="10">
        <v>144</v>
      </c>
      <c r="F118" s="10">
        <v>-3356</v>
      </c>
      <c r="G118" s="11" t="s">
        <v>1264</v>
      </c>
    </row>
    <row r="119" spans="1:7" x14ac:dyDescent="0.2">
      <c r="A119" s="109" t="s">
        <v>19</v>
      </c>
      <c r="B119" s="110" t="s">
        <v>19</v>
      </c>
      <c r="C119" s="111"/>
      <c r="D119" s="111"/>
      <c r="E119" s="111"/>
      <c r="F119" s="111"/>
      <c r="G119" s="112" t="s">
        <v>19</v>
      </c>
    </row>
    <row r="123" spans="1:7" x14ac:dyDescent="0.2">
      <c r="B123" s="2" t="s">
        <v>880</v>
      </c>
      <c r="C123" s="608" t="s">
        <v>84</v>
      </c>
      <c r="D123" s="608"/>
    </row>
    <row r="126" spans="1:7" x14ac:dyDescent="0.2">
      <c r="B126" s="2" t="s">
        <v>85</v>
      </c>
      <c r="C126" s="608" t="s">
        <v>86</v>
      </c>
      <c r="D126" s="608"/>
    </row>
    <row r="129" spans="2:4" x14ac:dyDescent="0.2">
      <c r="B129" s="2" t="s">
        <v>1266</v>
      </c>
      <c r="C129" s="608" t="s">
        <v>881</v>
      </c>
      <c r="D129" s="608"/>
    </row>
    <row r="132" spans="2:4" x14ac:dyDescent="0.2">
      <c r="B132" s="2" t="s">
        <v>88</v>
      </c>
      <c r="C132" s="608" t="s">
        <v>81</v>
      </c>
      <c r="D132" s="608"/>
    </row>
    <row r="135" spans="2:4" x14ac:dyDescent="0.2">
      <c r="B135" s="2" t="s">
        <v>884</v>
      </c>
      <c r="C135" s="608" t="s">
        <v>885</v>
      </c>
      <c r="D135" s="608"/>
    </row>
    <row r="138" spans="2:4" x14ac:dyDescent="0.2">
      <c r="B138" s="2" t="s">
        <v>227</v>
      </c>
      <c r="C138" s="608" t="s">
        <v>82</v>
      </c>
      <c r="D138" s="608"/>
    </row>
  </sheetData>
  <mergeCells count="15">
    <mergeCell ref="C138:D138"/>
    <mergeCell ref="F1:G1"/>
    <mergeCell ref="E2:G2"/>
    <mergeCell ref="A3:G3"/>
    <mergeCell ref="A5:A6"/>
    <mergeCell ref="B5:B6"/>
    <mergeCell ref="C5:C6"/>
    <mergeCell ref="D5:D6"/>
    <mergeCell ref="E5:E6"/>
    <mergeCell ref="F5:G5"/>
    <mergeCell ref="C123:D123"/>
    <mergeCell ref="C126:D126"/>
    <mergeCell ref="C129:D129"/>
    <mergeCell ref="C132:D132"/>
    <mergeCell ref="C135:D135"/>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6"/>
  <sheetViews>
    <sheetView workbookViewId="0">
      <selection activeCell="B2" sqref="B2"/>
    </sheetView>
  </sheetViews>
  <sheetFormatPr defaultRowHeight="12.75" x14ac:dyDescent="0.2"/>
  <cols>
    <col min="1" max="1" width="10.5703125" style="66" customWidth="1"/>
    <col min="2" max="2" width="94.28515625" style="2" customWidth="1"/>
    <col min="3" max="6" width="15.7109375" style="23" customWidth="1"/>
    <col min="7" max="7" width="6.7109375" style="1" customWidth="1"/>
    <col min="8" max="11" width="9.140625" style="1"/>
  </cols>
  <sheetData>
    <row r="1" spans="1:7" x14ac:dyDescent="0.2">
      <c r="C1" s="81"/>
      <c r="D1" s="81"/>
      <c r="E1" s="81"/>
      <c r="F1" s="605" t="s">
        <v>1279</v>
      </c>
      <c r="G1" s="605"/>
    </row>
    <row r="2" spans="1:7" ht="27.75" customHeight="1" x14ac:dyDescent="0.2">
      <c r="C2" s="81"/>
      <c r="D2" s="81"/>
      <c r="E2" s="609" t="s">
        <v>1124</v>
      </c>
      <c r="F2" s="605"/>
      <c r="G2" s="605"/>
    </row>
    <row r="3" spans="1:7" ht="50.25" customHeight="1" x14ac:dyDescent="0.2">
      <c r="A3" s="597" t="s">
        <v>1280</v>
      </c>
      <c r="B3" s="597"/>
      <c r="C3" s="606"/>
      <c r="D3" s="606"/>
      <c r="E3" s="606"/>
      <c r="F3" s="606"/>
      <c r="G3" s="606"/>
    </row>
    <row r="4" spans="1:7" x14ac:dyDescent="0.2">
      <c r="C4" s="81"/>
      <c r="D4" s="81"/>
      <c r="E4" s="81"/>
      <c r="F4" s="81" t="s">
        <v>68</v>
      </c>
      <c r="G4" s="67"/>
    </row>
    <row r="5" spans="1:7" ht="23.25" customHeight="1" x14ac:dyDescent="0.2">
      <c r="A5" s="601" t="s">
        <v>1126</v>
      </c>
      <c r="B5" s="601" t="s">
        <v>1127</v>
      </c>
      <c r="C5" s="603" t="s">
        <v>71</v>
      </c>
      <c r="D5" s="603" t="s">
        <v>72</v>
      </c>
      <c r="E5" s="603" t="s">
        <v>1128</v>
      </c>
      <c r="F5" s="603" t="s">
        <v>74</v>
      </c>
      <c r="G5" s="603"/>
    </row>
    <row r="6" spans="1:7" ht="15" customHeight="1" x14ac:dyDescent="0.2">
      <c r="A6" s="601"/>
      <c r="B6" s="601"/>
      <c r="C6" s="603"/>
      <c r="D6" s="603"/>
      <c r="E6" s="603"/>
      <c r="F6" s="25" t="s">
        <v>75</v>
      </c>
      <c r="G6" s="24" t="s">
        <v>76</v>
      </c>
    </row>
    <row r="7" spans="1:7" ht="9.9499999999999993" customHeight="1" x14ac:dyDescent="0.2">
      <c r="A7" s="8">
        <v>1</v>
      </c>
      <c r="B7" s="7">
        <v>2</v>
      </c>
      <c r="C7" s="8">
        <v>3</v>
      </c>
      <c r="D7" s="8">
        <v>4</v>
      </c>
      <c r="E7" s="8">
        <v>5</v>
      </c>
      <c r="F7" s="8">
        <v>6</v>
      </c>
      <c r="G7" s="8">
        <v>7</v>
      </c>
    </row>
    <row r="8" spans="1:7" x14ac:dyDescent="0.2">
      <c r="A8" s="69" t="s">
        <v>19</v>
      </c>
      <c r="B8" s="12" t="s">
        <v>1129</v>
      </c>
      <c r="C8" s="13">
        <v>2349683.2999999998</v>
      </c>
      <c r="D8" s="13">
        <v>2885413.2</v>
      </c>
      <c r="E8" s="13">
        <v>2062158.5</v>
      </c>
      <c r="F8" s="13">
        <v>-823254.7</v>
      </c>
      <c r="G8" s="14" t="s">
        <v>866</v>
      </c>
    </row>
    <row r="9" spans="1:7" x14ac:dyDescent="0.2">
      <c r="A9" s="69" t="s">
        <v>19</v>
      </c>
      <c r="B9" s="12"/>
      <c r="C9" s="13"/>
      <c r="D9" s="13"/>
      <c r="E9" s="13"/>
      <c r="F9" s="13"/>
      <c r="G9" s="14" t="s">
        <v>19</v>
      </c>
    </row>
    <row r="10" spans="1:7" x14ac:dyDescent="0.2">
      <c r="A10" s="69" t="s">
        <v>281</v>
      </c>
      <c r="B10" s="68" t="s">
        <v>280</v>
      </c>
      <c r="C10" s="13">
        <v>24825.4</v>
      </c>
      <c r="D10" s="13">
        <v>32229.599999999999</v>
      </c>
      <c r="E10" s="13">
        <v>18482.5</v>
      </c>
      <c r="F10" s="13">
        <v>-13747.1</v>
      </c>
      <c r="G10" s="14" t="s">
        <v>1281</v>
      </c>
    </row>
    <row r="11" spans="1:7" x14ac:dyDescent="0.2">
      <c r="A11" s="69" t="s">
        <v>287</v>
      </c>
      <c r="B11" s="106" t="s">
        <v>286</v>
      </c>
      <c r="C11" s="13">
        <v>24825.4</v>
      </c>
      <c r="D11" s="13">
        <v>32229.599999999999</v>
      </c>
      <c r="E11" s="13">
        <v>18482.5</v>
      </c>
      <c r="F11" s="13">
        <v>-13747.1</v>
      </c>
      <c r="G11" s="14" t="s">
        <v>1281</v>
      </c>
    </row>
    <row r="12" spans="1:7" ht="13.5" x14ac:dyDescent="0.25">
      <c r="A12" s="69" t="s">
        <v>1282</v>
      </c>
      <c r="B12" s="113" t="s">
        <v>1283</v>
      </c>
      <c r="C12" s="13">
        <v>24825.4</v>
      </c>
      <c r="D12" s="13">
        <v>32229.599999999999</v>
      </c>
      <c r="E12" s="13">
        <v>18482.5</v>
      </c>
      <c r="F12" s="13">
        <v>-13747.1</v>
      </c>
      <c r="G12" s="14" t="s">
        <v>1281</v>
      </c>
    </row>
    <row r="13" spans="1:7" x14ac:dyDescent="0.2">
      <c r="A13" s="107" t="s">
        <v>19</v>
      </c>
      <c r="B13" s="114" t="s">
        <v>1140</v>
      </c>
      <c r="C13" s="10">
        <v>10</v>
      </c>
      <c r="D13" s="10">
        <v>7414.2</v>
      </c>
      <c r="E13" s="10">
        <v>2902.9</v>
      </c>
      <c r="F13" s="10">
        <v>-4511.3</v>
      </c>
      <c r="G13" s="11" t="s">
        <v>1284</v>
      </c>
    </row>
    <row r="14" spans="1:7" x14ac:dyDescent="0.2">
      <c r="A14" s="107" t="s">
        <v>19</v>
      </c>
      <c r="B14" s="114" t="s">
        <v>1143</v>
      </c>
      <c r="C14" s="10">
        <v>24815.4</v>
      </c>
      <c r="D14" s="10">
        <v>24815.4</v>
      </c>
      <c r="E14" s="10">
        <v>15579.6</v>
      </c>
      <c r="F14" s="10">
        <v>-9235.7999999999993</v>
      </c>
      <c r="G14" s="11" t="s">
        <v>1285</v>
      </c>
    </row>
    <row r="15" spans="1:7" x14ac:dyDescent="0.2">
      <c r="A15" s="69" t="s">
        <v>19</v>
      </c>
      <c r="B15" s="106" t="s">
        <v>19</v>
      </c>
      <c r="C15" s="13"/>
      <c r="D15" s="13"/>
      <c r="E15" s="13"/>
      <c r="F15" s="13"/>
      <c r="G15" s="14" t="s">
        <v>19</v>
      </c>
    </row>
    <row r="16" spans="1:7" x14ac:dyDescent="0.2">
      <c r="A16" s="69" t="s">
        <v>295</v>
      </c>
      <c r="B16" s="68" t="s">
        <v>294</v>
      </c>
      <c r="C16" s="13">
        <v>111500</v>
      </c>
      <c r="D16" s="13"/>
      <c r="E16" s="13"/>
      <c r="F16" s="13"/>
      <c r="G16" s="14" t="s">
        <v>19</v>
      </c>
    </row>
    <row r="17" spans="1:7" x14ac:dyDescent="0.2">
      <c r="A17" s="69" t="s">
        <v>322</v>
      </c>
      <c r="B17" s="106" t="s">
        <v>321</v>
      </c>
      <c r="C17" s="13">
        <v>111500</v>
      </c>
      <c r="D17" s="13"/>
      <c r="E17" s="13"/>
      <c r="F17" s="13"/>
      <c r="G17" s="14" t="s">
        <v>19</v>
      </c>
    </row>
    <row r="18" spans="1:7" ht="13.5" x14ac:dyDescent="0.25">
      <c r="A18" s="69" t="s">
        <v>1286</v>
      </c>
      <c r="B18" s="113" t="s">
        <v>1287</v>
      </c>
      <c r="C18" s="13">
        <v>111500</v>
      </c>
      <c r="D18" s="13"/>
      <c r="E18" s="13"/>
      <c r="F18" s="13"/>
      <c r="G18" s="14" t="s">
        <v>19</v>
      </c>
    </row>
    <row r="19" spans="1:7" ht="14.25" customHeight="1" x14ac:dyDescent="0.2">
      <c r="A19" s="107" t="s">
        <v>19</v>
      </c>
      <c r="B19" s="114" t="s">
        <v>1154</v>
      </c>
      <c r="C19" s="10">
        <v>111500</v>
      </c>
      <c r="D19" s="10"/>
      <c r="E19" s="10"/>
      <c r="F19" s="10"/>
      <c r="G19" s="11" t="s">
        <v>19</v>
      </c>
    </row>
    <row r="20" spans="1:7" x14ac:dyDescent="0.2">
      <c r="A20" s="69" t="s">
        <v>19</v>
      </c>
      <c r="B20" s="106" t="s">
        <v>19</v>
      </c>
      <c r="C20" s="13"/>
      <c r="D20" s="13"/>
      <c r="E20" s="13"/>
      <c r="F20" s="13"/>
      <c r="G20" s="14" t="s">
        <v>19</v>
      </c>
    </row>
    <row r="21" spans="1:7" x14ac:dyDescent="0.2">
      <c r="A21" s="69" t="s">
        <v>328</v>
      </c>
      <c r="B21" s="68" t="s">
        <v>327</v>
      </c>
      <c r="C21" s="13">
        <v>81997.100000000006</v>
      </c>
      <c r="D21" s="13">
        <v>87371.4</v>
      </c>
      <c r="E21" s="13">
        <v>23738.799999999999</v>
      </c>
      <c r="F21" s="13">
        <v>-63632.6</v>
      </c>
      <c r="G21" s="14" t="s">
        <v>1288</v>
      </c>
    </row>
    <row r="22" spans="1:7" x14ac:dyDescent="0.2">
      <c r="A22" s="69" t="s">
        <v>345</v>
      </c>
      <c r="B22" s="106" t="s">
        <v>344</v>
      </c>
      <c r="C22" s="13">
        <v>7020.1</v>
      </c>
      <c r="D22" s="13">
        <v>17755.8</v>
      </c>
      <c r="E22" s="13">
        <v>3322.7</v>
      </c>
      <c r="F22" s="13">
        <v>-14433.1</v>
      </c>
      <c r="G22" s="14" t="s">
        <v>1289</v>
      </c>
    </row>
    <row r="23" spans="1:7" ht="27" x14ac:dyDescent="0.25">
      <c r="A23" s="69" t="s">
        <v>1290</v>
      </c>
      <c r="B23" s="113" t="s">
        <v>1291</v>
      </c>
      <c r="C23" s="13">
        <v>7020.1</v>
      </c>
      <c r="D23" s="13">
        <v>17755.8</v>
      </c>
      <c r="E23" s="13">
        <v>3322.7</v>
      </c>
      <c r="F23" s="13">
        <v>-14433.1</v>
      </c>
      <c r="G23" s="14" t="s">
        <v>1289</v>
      </c>
    </row>
    <row r="24" spans="1:7" ht="25.5" x14ac:dyDescent="0.2">
      <c r="A24" s="107" t="s">
        <v>19</v>
      </c>
      <c r="B24" s="114" t="s">
        <v>1162</v>
      </c>
      <c r="C24" s="10">
        <v>7020.1</v>
      </c>
      <c r="D24" s="10">
        <v>17755.8</v>
      </c>
      <c r="E24" s="10">
        <v>3322.7</v>
      </c>
      <c r="F24" s="10">
        <v>-14433.1</v>
      </c>
      <c r="G24" s="11" t="s">
        <v>1289</v>
      </c>
    </row>
    <row r="25" spans="1:7" x14ac:dyDescent="0.2">
      <c r="A25" s="69" t="s">
        <v>353</v>
      </c>
      <c r="B25" s="106" t="s">
        <v>352</v>
      </c>
      <c r="C25" s="13">
        <v>33077.599999999999</v>
      </c>
      <c r="D25" s="13">
        <v>33077.599999999999</v>
      </c>
      <c r="E25" s="13"/>
      <c r="F25" s="13">
        <v>-33077.599999999999</v>
      </c>
      <c r="G25" s="14" t="s">
        <v>19</v>
      </c>
    </row>
    <row r="26" spans="1:7" ht="13.5" x14ac:dyDescent="0.25">
      <c r="A26" s="69" t="s">
        <v>1292</v>
      </c>
      <c r="B26" s="113" t="s">
        <v>1293</v>
      </c>
      <c r="C26" s="13">
        <v>33077.599999999999</v>
      </c>
      <c r="D26" s="13">
        <v>33077.599999999999</v>
      </c>
      <c r="E26" s="13"/>
      <c r="F26" s="13">
        <v>-33077.599999999999</v>
      </c>
      <c r="G26" s="14" t="s">
        <v>19</v>
      </c>
    </row>
    <row r="27" spans="1:7" ht="25.5" x14ac:dyDescent="0.2">
      <c r="A27" s="107" t="s">
        <v>19</v>
      </c>
      <c r="B27" s="114" t="s">
        <v>1164</v>
      </c>
      <c r="C27" s="10">
        <v>33077.599999999999</v>
      </c>
      <c r="D27" s="10">
        <v>33077.599999999999</v>
      </c>
      <c r="E27" s="10"/>
      <c r="F27" s="10">
        <v>-33077.599999999999</v>
      </c>
      <c r="G27" s="11" t="s">
        <v>19</v>
      </c>
    </row>
    <row r="28" spans="1:7" x14ac:dyDescent="0.2">
      <c r="A28" s="69" t="s">
        <v>356</v>
      </c>
      <c r="B28" s="106" t="s">
        <v>355</v>
      </c>
      <c r="C28" s="13">
        <v>9245.5</v>
      </c>
      <c r="D28" s="13">
        <v>13491.2</v>
      </c>
      <c r="E28" s="13">
        <v>8596.7000000000007</v>
      </c>
      <c r="F28" s="13">
        <v>-4894.5</v>
      </c>
      <c r="G28" s="14" t="s">
        <v>1294</v>
      </c>
    </row>
    <row r="29" spans="1:7" ht="27" x14ac:dyDescent="0.25">
      <c r="A29" s="69" t="s">
        <v>1290</v>
      </c>
      <c r="B29" s="113" t="s">
        <v>1291</v>
      </c>
      <c r="C29" s="13">
        <v>8152.8</v>
      </c>
      <c r="D29" s="13">
        <v>13335.6</v>
      </c>
      <c r="E29" s="13">
        <v>8584.7000000000007</v>
      </c>
      <c r="F29" s="13">
        <v>-4750.8999999999996</v>
      </c>
      <c r="G29" s="14" t="s">
        <v>1295</v>
      </c>
    </row>
    <row r="30" spans="1:7" x14ac:dyDescent="0.2">
      <c r="A30" s="107" t="s">
        <v>19</v>
      </c>
      <c r="B30" s="114" t="s">
        <v>1168</v>
      </c>
      <c r="C30" s="10">
        <v>2038.2</v>
      </c>
      <c r="D30" s="10">
        <v>3488.2</v>
      </c>
      <c r="E30" s="10">
        <v>2816.5</v>
      </c>
      <c r="F30" s="10">
        <v>-671.7</v>
      </c>
      <c r="G30" s="11" t="s">
        <v>1296</v>
      </c>
    </row>
    <row r="31" spans="1:7" x14ac:dyDescent="0.2">
      <c r="A31" s="107" t="s">
        <v>19</v>
      </c>
      <c r="B31" s="114" t="s">
        <v>1169</v>
      </c>
      <c r="C31" s="10">
        <v>2038.2</v>
      </c>
      <c r="D31" s="10">
        <v>3838.2</v>
      </c>
      <c r="E31" s="10">
        <v>2912.1</v>
      </c>
      <c r="F31" s="10">
        <v>-926.1</v>
      </c>
      <c r="G31" s="11" t="s">
        <v>1297</v>
      </c>
    </row>
    <row r="32" spans="1:7" x14ac:dyDescent="0.2">
      <c r="A32" s="107" t="s">
        <v>19</v>
      </c>
      <c r="B32" s="114" t="s">
        <v>1171</v>
      </c>
      <c r="C32" s="10">
        <v>2038.2</v>
      </c>
      <c r="D32" s="10">
        <v>2760.6</v>
      </c>
      <c r="E32" s="10">
        <v>27</v>
      </c>
      <c r="F32" s="10">
        <v>-2733.6</v>
      </c>
      <c r="G32" s="11" t="s">
        <v>1298</v>
      </c>
    </row>
    <row r="33" spans="1:7" x14ac:dyDescent="0.2">
      <c r="A33" s="107" t="s">
        <v>19</v>
      </c>
      <c r="B33" s="114" t="s">
        <v>1173</v>
      </c>
      <c r="C33" s="10">
        <v>2038.2</v>
      </c>
      <c r="D33" s="10">
        <v>3248.6</v>
      </c>
      <c r="E33" s="10">
        <v>2829.2</v>
      </c>
      <c r="F33" s="10">
        <v>-419.4</v>
      </c>
      <c r="G33" s="11" t="s">
        <v>1299</v>
      </c>
    </row>
    <row r="34" spans="1:7" ht="14.25" customHeight="1" x14ac:dyDescent="0.25">
      <c r="A34" s="69" t="s">
        <v>1300</v>
      </c>
      <c r="B34" s="113" t="s">
        <v>1301</v>
      </c>
      <c r="C34" s="13">
        <v>1092.7</v>
      </c>
      <c r="D34" s="13">
        <v>155.6</v>
      </c>
      <c r="E34" s="13">
        <v>12</v>
      </c>
      <c r="F34" s="13">
        <v>-143.6</v>
      </c>
      <c r="G34" s="14" t="s">
        <v>1302</v>
      </c>
    </row>
    <row r="35" spans="1:7" ht="25.5" x14ac:dyDescent="0.2">
      <c r="A35" s="107" t="s">
        <v>19</v>
      </c>
      <c r="B35" s="114" t="s">
        <v>1175</v>
      </c>
      <c r="C35" s="10">
        <v>1092.7</v>
      </c>
      <c r="D35" s="10">
        <v>155.6</v>
      </c>
      <c r="E35" s="10">
        <v>12</v>
      </c>
      <c r="F35" s="10">
        <v>-143.6</v>
      </c>
      <c r="G35" s="11" t="s">
        <v>1302</v>
      </c>
    </row>
    <row r="36" spans="1:7" x14ac:dyDescent="0.2">
      <c r="A36" s="69" t="s">
        <v>361</v>
      </c>
      <c r="B36" s="106" t="s">
        <v>360</v>
      </c>
      <c r="C36" s="13">
        <v>32653.9</v>
      </c>
      <c r="D36" s="13">
        <v>23046.799999999999</v>
      </c>
      <c r="E36" s="13">
        <v>11819.4</v>
      </c>
      <c r="F36" s="13">
        <v>-11227.4</v>
      </c>
      <c r="G36" s="14" t="s">
        <v>1303</v>
      </c>
    </row>
    <row r="37" spans="1:7" ht="27" x14ac:dyDescent="0.25">
      <c r="A37" s="69" t="s">
        <v>1304</v>
      </c>
      <c r="B37" s="113" t="s">
        <v>1305</v>
      </c>
      <c r="C37" s="13">
        <v>10353.9</v>
      </c>
      <c r="D37" s="13">
        <v>12413.1</v>
      </c>
      <c r="E37" s="13">
        <v>5749.7</v>
      </c>
      <c r="F37" s="13">
        <v>-6663.4</v>
      </c>
      <c r="G37" s="14" t="s">
        <v>1306</v>
      </c>
    </row>
    <row r="38" spans="1:7" x14ac:dyDescent="0.2">
      <c r="A38" s="107" t="s">
        <v>19</v>
      </c>
      <c r="B38" s="114" t="s">
        <v>1177</v>
      </c>
      <c r="C38" s="10">
        <v>1739.4</v>
      </c>
      <c r="D38" s="10">
        <v>2134.9</v>
      </c>
      <c r="E38" s="10">
        <v>1187.8</v>
      </c>
      <c r="F38" s="10">
        <v>-947.1</v>
      </c>
      <c r="G38" s="11" t="s">
        <v>1178</v>
      </c>
    </row>
    <row r="39" spans="1:7" x14ac:dyDescent="0.2">
      <c r="A39" s="107" t="s">
        <v>19</v>
      </c>
      <c r="B39" s="114" t="s">
        <v>1179</v>
      </c>
      <c r="C39" s="10">
        <v>2878.9</v>
      </c>
      <c r="D39" s="10">
        <v>4462.2</v>
      </c>
      <c r="E39" s="10">
        <v>3649.3</v>
      </c>
      <c r="F39" s="10">
        <v>-812.9</v>
      </c>
      <c r="G39" s="11" t="s">
        <v>1180</v>
      </c>
    </row>
    <row r="40" spans="1:7" x14ac:dyDescent="0.2">
      <c r="A40" s="107" t="s">
        <v>19</v>
      </c>
      <c r="B40" s="114" t="s">
        <v>1181</v>
      </c>
      <c r="C40" s="10">
        <v>1433.9</v>
      </c>
      <c r="D40" s="10">
        <v>1886.7</v>
      </c>
      <c r="E40" s="10"/>
      <c r="F40" s="10">
        <v>-1886.7</v>
      </c>
      <c r="G40" s="11" t="s">
        <v>19</v>
      </c>
    </row>
    <row r="41" spans="1:7" x14ac:dyDescent="0.2">
      <c r="A41" s="107" t="s">
        <v>19</v>
      </c>
      <c r="B41" s="114" t="s">
        <v>1182</v>
      </c>
      <c r="C41" s="10">
        <v>1433.9</v>
      </c>
      <c r="D41" s="10">
        <v>1150.9000000000001</v>
      </c>
      <c r="E41" s="10">
        <v>304.2</v>
      </c>
      <c r="F41" s="10">
        <v>-846.7</v>
      </c>
      <c r="G41" s="11" t="s">
        <v>1183</v>
      </c>
    </row>
    <row r="42" spans="1:7" x14ac:dyDescent="0.2">
      <c r="A42" s="107" t="s">
        <v>19</v>
      </c>
      <c r="B42" s="114" t="s">
        <v>1184</v>
      </c>
      <c r="C42" s="10">
        <v>1433.9</v>
      </c>
      <c r="D42" s="10">
        <v>1115.4000000000001</v>
      </c>
      <c r="E42" s="10">
        <v>304.2</v>
      </c>
      <c r="F42" s="10">
        <v>-811.2</v>
      </c>
      <c r="G42" s="11" t="s">
        <v>1185</v>
      </c>
    </row>
    <row r="43" spans="1:7" x14ac:dyDescent="0.2">
      <c r="A43" s="107" t="s">
        <v>19</v>
      </c>
      <c r="B43" s="114" t="s">
        <v>1186</v>
      </c>
      <c r="C43" s="10">
        <v>1433.9</v>
      </c>
      <c r="D43" s="10">
        <v>1663</v>
      </c>
      <c r="E43" s="10">
        <v>304.2</v>
      </c>
      <c r="F43" s="10">
        <v>-1358.8</v>
      </c>
      <c r="G43" s="11" t="s">
        <v>1187</v>
      </c>
    </row>
    <row r="44" spans="1:7" ht="13.5" x14ac:dyDescent="0.25">
      <c r="A44" s="69" t="s">
        <v>1307</v>
      </c>
      <c r="B44" s="113" t="s">
        <v>1308</v>
      </c>
      <c r="C44" s="13">
        <v>11150</v>
      </c>
      <c r="D44" s="13">
        <v>4564</v>
      </c>
      <c r="E44" s="13"/>
      <c r="F44" s="13">
        <v>-4564</v>
      </c>
      <c r="G44" s="14" t="s">
        <v>19</v>
      </c>
    </row>
    <row r="45" spans="1:7" x14ac:dyDescent="0.2">
      <c r="A45" s="107" t="s">
        <v>19</v>
      </c>
      <c r="B45" s="114" t="s">
        <v>1189</v>
      </c>
      <c r="C45" s="10">
        <v>11150</v>
      </c>
      <c r="D45" s="10">
        <v>4564</v>
      </c>
      <c r="E45" s="10"/>
      <c r="F45" s="10">
        <v>-4564</v>
      </c>
      <c r="G45" s="11" t="s">
        <v>19</v>
      </c>
    </row>
    <row r="46" spans="1:7" ht="27" x14ac:dyDescent="0.25">
      <c r="A46" s="69" t="s">
        <v>1309</v>
      </c>
      <c r="B46" s="113" t="s">
        <v>1310</v>
      </c>
      <c r="C46" s="13">
        <v>11150</v>
      </c>
      <c r="D46" s="13">
        <v>6069.7</v>
      </c>
      <c r="E46" s="13">
        <v>6069.7</v>
      </c>
      <c r="F46" s="13"/>
      <c r="G46" s="14" t="s">
        <v>59</v>
      </c>
    </row>
    <row r="47" spans="1:7" x14ac:dyDescent="0.2">
      <c r="A47" s="107" t="s">
        <v>19</v>
      </c>
      <c r="B47" s="114" t="s">
        <v>1188</v>
      </c>
      <c r="C47" s="10">
        <v>11150</v>
      </c>
      <c r="D47" s="10">
        <v>6069.7</v>
      </c>
      <c r="E47" s="10">
        <v>6069.7</v>
      </c>
      <c r="F47" s="10"/>
      <c r="G47" s="11" t="s">
        <v>59</v>
      </c>
    </row>
    <row r="48" spans="1:7" x14ac:dyDescent="0.2">
      <c r="A48" s="69" t="s">
        <v>19</v>
      </c>
      <c r="B48" s="106" t="s">
        <v>19</v>
      </c>
      <c r="C48" s="13"/>
      <c r="D48" s="13"/>
      <c r="E48" s="13"/>
      <c r="F48" s="13"/>
      <c r="G48" s="14" t="s">
        <v>19</v>
      </c>
    </row>
    <row r="49" spans="1:7" x14ac:dyDescent="0.2">
      <c r="A49" s="69" t="s">
        <v>402</v>
      </c>
      <c r="B49" s="68" t="s">
        <v>401</v>
      </c>
      <c r="C49" s="13"/>
      <c r="D49" s="13">
        <v>400</v>
      </c>
      <c r="E49" s="13">
        <v>394.8</v>
      </c>
      <c r="F49" s="13">
        <v>-5.2</v>
      </c>
      <c r="G49" s="14" t="s">
        <v>251</v>
      </c>
    </row>
    <row r="50" spans="1:7" x14ac:dyDescent="0.2">
      <c r="A50" s="69" t="s">
        <v>408</v>
      </c>
      <c r="B50" s="106" t="s">
        <v>407</v>
      </c>
      <c r="C50" s="13"/>
      <c r="D50" s="13">
        <v>400</v>
      </c>
      <c r="E50" s="13">
        <v>394.8</v>
      </c>
      <c r="F50" s="13">
        <v>-5.2</v>
      </c>
      <c r="G50" s="14" t="s">
        <v>251</v>
      </c>
    </row>
    <row r="51" spans="1:7" ht="13.5" x14ac:dyDescent="0.25">
      <c r="A51" s="69" t="s">
        <v>1311</v>
      </c>
      <c r="B51" s="113" t="s">
        <v>1312</v>
      </c>
      <c r="C51" s="13"/>
      <c r="D51" s="13">
        <v>400</v>
      </c>
      <c r="E51" s="13">
        <v>394.8</v>
      </c>
      <c r="F51" s="13">
        <v>-5.2</v>
      </c>
      <c r="G51" s="14" t="s">
        <v>251</v>
      </c>
    </row>
    <row r="52" spans="1:7" x14ac:dyDescent="0.2">
      <c r="A52" s="107" t="s">
        <v>19</v>
      </c>
      <c r="B52" s="114" t="s">
        <v>1201</v>
      </c>
      <c r="C52" s="10"/>
      <c r="D52" s="10">
        <v>400</v>
      </c>
      <c r="E52" s="10">
        <v>394.8</v>
      </c>
      <c r="F52" s="10">
        <v>-5.2</v>
      </c>
      <c r="G52" s="11" t="s">
        <v>251</v>
      </c>
    </row>
    <row r="53" spans="1:7" x14ac:dyDescent="0.2">
      <c r="A53" s="69" t="s">
        <v>19</v>
      </c>
      <c r="B53" s="106" t="s">
        <v>19</v>
      </c>
      <c r="C53" s="13"/>
      <c r="D53" s="13"/>
      <c r="E53" s="13"/>
      <c r="F53" s="13"/>
      <c r="G53" s="14" t="s">
        <v>19</v>
      </c>
    </row>
    <row r="54" spans="1:7" x14ac:dyDescent="0.2">
      <c r="A54" s="69" t="s">
        <v>424</v>
      </c>
      <c r="B54" s="68" t="s">
        <v>423</v>
      </c>
      <c r="C54" s="13">
        <v>1893669.7</v>
      </c>
      <c r="D54" s="13">
        <v>2709265.8</v>
      </c>
      <c r="E54" s="13">
        <v>2007903</v>
      </c>
      <c r="F54" s="13">
        <v>-701362.8</v>
      </c>
      <c r="G54" s="14" t="s">
        <v>1313</v>
      </c>
    </row>
    <row r="55" spans="1:7" x14ac:dyDescent="0.2">
      <c r="A55" s="69" t="s">
        <v>437</v>
      </c>
      <c r="B55" s="106" t="s">
        <v>436</v>
      </c>
      <c r="C55" s="13"/>
      <c r="D55" s="13">
        <v>7000</v>
      </c>
      <c r="E55" s="13">
        <v>4162.1000000000004</v>
      </c>
      <c r="F55" s="13">
        <v>-2837.9</v>
      </c>
      <c r="G55" s="14" t="s">
        <v>1202</v>
      </c>
    </row>
    <row r="56" spans="1:7" ht="13.5" x14ac:dyDescent="0.25">
      <c r="A56" s="69" t="s">
        <v>1314</v>
      </c>
      <c r="B56" s="113" t="s">
        <v>1315</v>
      </c>
      <c r="C56" s="13"/>
      <c r="D56" s="13">
        <v>7000</v>
      </c>
      <c r="E56" s="13">
        <v>4162.1000000000004</v>
      </c>
      <c r="F56" s="13">
        <v>-2837.9</v>
      </c>
      <c r="G56" s="14" t="s">
        <v>1202</v>
      </c>
    </row>
    <row r="57" spans="1:7" x14ac:dyDescent="0.2">
      <c r="A57" s="107" t="s">
        <v>19</v>
      </c>
      <c r="B57" s="114" t="s">
        <v>1203</v>
      </c>
      <c r="C57" s="10"/>
      <c r="D57" s="10">
        <v>7000</v>
      </c>
      <c r="E57" s="10">
        <v>4162.1000000000004</v>
      </c>
      <c r="F57" s="10">
        <v>-2837.9</v>
      </c>
      <c r="G57" s="11" t="s">
        <v>1202</v>
      </c>
    </row>
    <row r="58" spans="1:7" x14ac:dyDescent="0.2">
      <c r="A58" s="69" t="s">
        <v>453</v>
      </c>
      <c r="B58" s="106" t="s">
        <v>452</v>
      </c>
      <c r="C58" s="13">
        <v>1803729</v>
      </c>
      <c r="D58" s="13">
        <v>2688461.8</v>
      </c>
      <c r="E58" s="13">
        <v>1998350.5</v>
      </c>
      <c r="F58" s="13">
        <v>-690111.3</v>
      </c>
      <c r="G58" s="14" t="s">
        <v>641</v>
      </c>
    </row>
    <row r="59" spans="1:7" ht="13.5" x14ac:dyDescent="0.25">
      <c r="A59" s="69" t="s">
        <v>1316</v>
      </c>
      <c r="B59" s="113" t="s">
        <v>1317</v>
      </c>
      <c r="C59" s="13">
        <v>1688844</v>
      </c>
      <c r="D59" s="13">
        <v>2143205</v>
      </c>
      <c r="E59" s="13">
        <v>1676487.2</v>
      </c>
      <c r="F59" s="13">
        <v>-466717.8</v>
      </c>
      <c r="G59" s="14" t="s">
        <v>1205</v>
      </c>
    </row>
    <row r="60" spans="1:7" x14ac:dyDescent="0.2">
      <c r="A60" s="107" t="s">
        <v>19</v>
      </c>
      <c r="B60" s="114" t="s">
        <v>1204</v>
      </c>
      <c r="C60" s="10">
        <v>1688844</v>
      </c>
      <c r="D60" s="10">
        <v>2143205</v>
      </c>
      <c r="E60" s="10">
        <v>1676487.2</v>
      </c>
      <c r="F60" s="10">
        <v>-466717.8</v>
      </c>
      <c r="G60" s="11" t="s">
        <v>1205</v>
      </c>
    </row>
    <row r="61" spans="1:7" ht="13.5" x14ac:dyDescent="0.25">
      <c r="A61" s="69" t="s">
        <v>1318</v>
      </c>
      <c r="B61" s="113" t="s">
        <v>1319</v>
      </c>
      <c r="C61" s="13">
        <v>114885</v>
      </c>
      <c r="D61" s="13">
        <v>545256.80000000005</v>
      </c>
      <c r="E61" s="13">
        <v>321863.2</v>
      </c>
      <c r="F61" s="13">
        <v>-223393.6</v>
      </c>
      <c r="G61" s="14" t="s">
        <v>1207</v>
      </c>
    </row>
    <row r="62" spans="1:7" x14ac:dyDescent="0.2">
      <c r="A62" s="107" t="s">
        <v>19</v>
      </c>
      <c r="B62" s="114" t="s">
        <v>1206</v>
      </c>
      <c r="C62" s="10">
        <v>114885</v>
      </c>
      <c r="D62" s="10">
        <v>545256.80000000005</v>
      </c>
      <c r="E62" s="10">
        <v>321863.2</v>
      </c>
      <c r="F62" s="10">
        <v>-223393.6</v>
      </c>
      <c r="G62" s="11" t="s">
        <v>1207</v>
      </c>
    </row>
    <row r="63" spans="1:7" x14ac:dyDescent="0.2">
      <c r="A63" s="69" t="s">
        <v>475</v>
      </c>
      <c r="B63" s="106" t="s">
        <v>474</v>
      </c>
      <c r="C63" s="13">
        <v>80996.7</v>
      </c>
      <c r="D63" s="13"/>
      <c r="E63" s="13"/>
      <c r="F63" s="13"/>
      <c r="G63" s="14" t="s">
        <v>19</v>
      </c>
    </row>
    <row r="64" spans="1:7" ht="13.5" x14ac:dyDescent="0.25">
      <c r="A64" s="69" t="s">
        <v>1320</v>
      </c>
      <c r="B64" s="113" t="s">
        <v>1321</v>
      </c>
      <c r="C64" s="13">
        <v>80996.7</v>
      </c>
      <c r="D64" s="13"/>
      <c r="E64" s="13"/>
      <c r="F64" s="13"/>
      <c r="G64" s="14" t="s">
        <v>19</v>
      </c>
    </row>
    <row r="65" spans="1:7" x14ac:dyDescent="0.2">
      <c r="A65" s="107" t="s">
        <v>19</v>
      </c>
      <c r="B65" s="114" t="s">
        <v>1208</v>
      </c>
      <c r="C65" s="10">
        <v>80996.7</v>
      </c>
      <c r="D65" s="10"/>
      <c r="E65" s="10"/>
      <c r="F65" s="10"/>
      <c r="G65" s="11" t="s">
        <v>19</v>
      </c>
    </row>
    <row r="66" spans="1:7" x14ac:dyDescent="0.2">
      <c r="A66" s="69" t="s">
        <v>478</v>
      </c>
      <c r="B66" s="106" t="s">
        <v>477</v>
      </c>
      <c r="C66" s="13">
        <v>3000</v>
      </c>
      <c r="D66" s="13">
        <v>7860</v>
      </c>
      <c r="E66" s="13">
        <v>3209.5</v>
      </c>
      <c r="F66" s="13">
        <v>-4650.5</v>
      </c>
      <c r="G66" s="14" t="s">
        <v>1209</v>
      </c>
    </row>
    <row r="67" spans="1:7" ht="13.5" x14ac:dyDescent="0.25">
      <c r="A67" s="69" t="s">
        <v>1322</v>
      </c>
      <c r="B67" s="113" t="s">
        <v>1323</v>
      </c>
      <c r="C67" s="13">
        <v>3000</v>
      </c>
      <c r="D67" s="13">
        <v>7860</v>
      </c>
      <c r="E67" s="13">
        <v>3209.5</v>
      </c>
      <c r="F67" s="13">
        <v>-4650.5</v>
      </c>
      <c r="G67" s="14" t="s">
        <v>1209</v>
      </c>
    </row>
    <row r="68" spans="1:7" x14ac:dyDescent="0.2">
      <c r="A68" s="107" t="s">
        <v>19</v>
      </c>
      <c r="B68" s="114" t="s">
        <v>1210</v>
      </c>
      <c r="C68" s="10">
        <v>3000</v>
      </c>
      <c r="D68" s="10">
        <v>7860</v>
      </c>
      <c r="E68" s="10">
        <v>3209.5</v>
      </c>
      <c r="F68" s="10">
        <v>-4650.5</v>
      </c>
      <c r="G68" s="11" t="s">
        <v>1209</v>
      </c>
    </row>
    <row r="69" spans="1:7" x14ac:dyDescent="0.2">
      <c r="A69" s="69" t="s">
        <v>491</v>
      </c>
      <c r="B69" s="106" t="s">
        <v>490</v>
      </c>
      <c r="C69" s="13">
        <v>5944</v>
      </c>
      <c r="D69" s="13">
        <v>5944</v>
      </c>
      <c r="E69" s="13">
        <v>2180.9</v>
      </c>
      <c r="F69" s="13">
        <v>-3763.1</v>
      </c>
      <c r="G69" s="14" t="s">
        <v>1324</v>
      </c>
    </row>
    <row r="70" spans="1:7" ht="27" x14ac:dyDescent="0.25">
      <c r="A70" s="69" t="s">
        <v>1325</v>
      </c>
      <c r="B70" s="113" t="s">
        <v>1326</v>
      </c>
      <c r="C70" s="13">
        <v>5944</v>
      </c>
      <c r="D70" s="13">
        <v>5944</v>
      </c>
      <c r="E70" s="13">
        <v>2180.9</v>
      </c>
      <c r="F70" s="13">
        <v>-3763.1</v>
      </c>
      <c r="G70" s="14" t="s">
        <v>1324</v>
      </c>
    </row>
    <row r="71" spans="1:7" x14ac:dyDescent="0.2">
      <c r="A71" s="107" t="s">
        <v>19</v>
      </c>
      <c r="B71" s="114" t="s">
        <v>1212</v>
      </c>
      <c r="C71" s="10">
        <v>5944</v>
      </c>
      <c r="D71" s="10">
        <v>5944</v>
      </c>
      <c r="E71" s="10">
        <v>2180.9</v>
      </c>
      <c r="F71" s="10">
        <v>-3763.1</v>
      </c>
      <c r="G71" s="11" t="s">
        <v>1324</v>
      </c>
    </row>
    <row r="72" spans="1:7" x14ac:dyDescent="0.2">
      <c r="A72" s="69" t="s">
        <v>19</v>
      </c>
      <c r="B72" s="106" t="s">
        <v>19</v>
      </c>
      <c r="C72" s="13"/>
      <c r="D72" s="13"/>
      <c r="E72" s="13"/>
      <c r="F72" s="13"/>
      <c r="G72" s="14" t="s">
        <v>19</v>
      </c>
    </row>
    <row r="73" spans="1:7" x14ac:dyDescent="0.2">
      <c r="A73" s="69" t="s">
        <v>494</v>
      </c>
      <c r="B73" s="68" t="s">
        <v>493</v>
      </c>
      <c r="C73" s="13">
        <v>103730.5</v>
      </c>
      <c r="D73" s="13">
        <v>29117.5</v>
      </c>
      <c r="E73" s="13">
        <v>4926.3</v>
      </c>
      <c r="F73" s="13">
        <v>-24191.200000000001</v>
      </c>
      <c r="G73" s="14" t="s">
        <v>1213</v>
      </c>
    </row>
    <row r="74" spans="1:7" x14ac:dyDescent="0.2">
      <c r="A74" s="69" t="s">
        <v>500</v>
      </c>
      <c r="B74" s="106" t="s">
        <v>499</v>
      </c>
      <c r="C74" s="13">
        <v>91730.5</v>
      </c>
      <c r="D74" s="13">
        <v>17117.5</v>
      </c>
      <c r="E74" s="13">
        <v>4926.3</v>
      </c>
      <c r="F74" s="13">
        <v>-12191.2</v>
      </c>
      <c r="G74" s="14" t="s">
        <v>1327</v>
      </c>
    </row>
    <row r="75" spans="1:7" ht="13.5" x14ac:dyDescent="0.25">
      <c r="A75" s="69" t="s">
        <v>1328</v>
      </c>
      <c r="B75" s="113" t="s">
        <v>1329</v>
      </c>
      <c r="C75" s="13">
        <v>51290</v>
      </c>
      <c r="D75" s="13">
        <v>877</v>
      </c>
      <c r="E75" s="13">
        <v>376.9</v>
      </c>
      <c r="F75" s="13">
        <v>-500.1</v>
      </c>
      <c r="G75" s="14" t="s">
        <v>1330</v>
      </c>
    </row>
    <row r="76" spans="1:7" ht="15" customHeight="1" x14ac:dyDescent="0.2">
      <c r="A76" s="107" t="s">
        <v>19</v>
      </c>
      <c r="B76" s="114" t="s">
        <v>1215</v>
      </c>
      <c r="C76" s="10">
        <v>51290</v>
      </c>
      <c r="D76" s="10">
        <v>500</v>
      </c>
      <c r="E76" s="10">
        <v>376.9</v>
      </c>
      <c r="F76" s="10">
        <v>-123.1</v>
      </c>
      <c r="G76" s="11" t="s">
        <v>1216</v>
      </c>
    </row>
    <row r="77" spans="1:7" ht="25.5" x14ac:dyDescent="0.2">
      <c r="A77" s="107" t="s">
        <v>19</v>
      </c>
      <c r="B77" s="114" t="s">
        <v>1218</v>
      </c>
      <c r="C77" s="10"/>
      <c r="D77" s="10">
        <v>377</v>
      </c>
      <c r="E77" s="10"/>
      <c r="F77" s="10">
        <v>-377</v>
      </c>
      <c r="G77" s="11" t="s">
        <v>19</v>
      </c>
    </row>
    <row r="78" spans="1:7" ht="13.5" x14ac:dyDescent="0.25">
      <c r="A78" s="69" t="s">
        <v>1331</v>
      </c>
      <c r="B78" s="113" t="s">
        <v>1332</v>
      </c>
      <c r="C78" s="13">
        <v>36980.1</v>
      </c>
      <c r="D78" s="13">
        <v>15980.1</v>
      </c>
      <c r="E78" s="13">
        <v>4549.3999999999996</v>
      </c>
      <c r="F78" s="13">
        <v>-11430.7</v>
      </c>
      <c r="G78" s="14" t="s">
        <v>1333</v>
      </c>
    </row>
    <row r="79" spans="1:7" x14ac:dyDescent="0.2">
      <c r="A79" s="107" t="s">
        <v>19</v>
      </c>
      <c r="B79" s="114" t="s">
        <v>1220</v>
      </c>
      <c r="C79" s="10">
        <v>36980.1</v>
      </c>
      <c r="D79" s="10">
        <v>15980.1</v>
      </c>
      <c r="E79" s="10">
        <v>4549.3999999999996</v>
      </c>
      <c r="F79" s="10">
        <v>-11430.7</v>
      </c>
      <c r="G79" s="11" t="s">
        <v>1333</v>
      </c>
    </row>
    <row r="80" spans="1:7" ht="13.5" x14ac:dyDescent="0.25">
      <c r="A80" s="69" t="s">
        <v>1334</v>
      </c>
      <c r="B80" s="113" t="s">
        <v>1335</v>
      </c>
      <c r="C80" s="13">
        <v>3460.4</v>
      </c>
      <c r="D80" s="13">
        <v>260.39999999999998</v>
      </c>
      <c r="E80" s="13"/>
      <c r="F80" s="13">
        <v>-260.39999999999998</v>
      </c>
      <c r="G80" s="14" t="s">
        <v>19</v>
      </c>
    </row>
    <row r="81" spans="1:7" x14ac:dyDescent="0.2">
      <c r="A81" s="107" t="s">
        <v>19</v>
      </c>
      <c r="B81" s="114" t="s">
        <v>1219</v>
      </c>
      <c r="C81" s="10">
        <v>3460.4</v>
      </c>
      <c r="D81" s="10">
        <v>260.39999999999998</v>
      </c>
      <c r="E81" s="10"/>
      <c r="F81" s="10">
        <v>-260.39999999999998</v>
      </c>
      <c r="G81" s="11" t="s">
        <v>19</v>
      </c>
    </row>
    <row r="82" spans="1:7" x14ac:dyDescent="0.2">
      <c r="A82" s="69" t="s">
        <v>515</v>
      </c>
      <c r="B82" s="106" t="s">
        <v>514</v>
      </c>
      <c r="C82" s="13">
        <v>1640</v>
      </c>
      <c r="D82" s="13">
        <v>1640</v>
      </c>
      <c r="E82" s="13"/>
      <c r="F82" s="13">
        <v>-1640</v>
      </c>
      <c r="G82" s="14" t="s">
        <v>19</v>
      </c>
    </row>
    <row r="83" spans="1:7" ht="13.5" x14ac:dyDescent="0.25">
      <c r="A83" s="69" t="s">
        <v>1336</v>
      </c>
      <c r="B83" s="113" t="s">
        <v>1337</v>
      </c>
      <c r="C83" s="13">
        <v>1640</v>
      </c>
      <c r="D83" s="13">
        <v>1640</v>
      </c>
      <c r="E83" s="13"/>
      <c r="F83" s="13">
        <v>-1640</v>
      </c>
      <c r="G83" s="14" t="s">
        <v>19</v>
      </c>
    </row>
    <row r="84" spans="1:7" ht="25.5" x14ac:dyDescent="0.2">
      <c r="A84" s="107" t="s">
        <v>19</v>
      </c>
      <c r="B84" s="114" t="s">
        <v>1222</v>
      </c>
      <c r="C84" s="10">
        <v>1640</v>
      </c>
      <c r="D84" s="10">
        <v>1640</v>
      </c>
      <c r="E84" s="10"/>
      <c r="F84" s="10">
        <v>-1640</v>
      </c>
      <c r="G84" s="11" t="s">
        <v>19</v>
      </c>
    </row>
    <row r="85" spans="1:7" x14ac:dyDescent="0.2">
      <c r="A85" s="69" t="s">
        <v>374</v>
      </c>
      <c r="B85" s="106" t="s">
        <v>373</v>
      </c>
      <c r="C85" s="13">
        <v>10360</v>
      </c>
      <c r="D85" s="13">
        <v>10360</v>
      </c>
      <c r="E85" s="13"/>
      <c r="F85" s="13">
        <v>-10360</v>
      </c>
      <c r="G85" s="14" t="s">
        <v>19</v>
      </c>
    </row>
    <row r="86" spans="1:7" ht="13.5" x14ac:dyDescent="0.25">
      <c r="A86" s="69" t="s">
        <v>1336</v>
      </c>
      <c r="B86" s="113" t="s">
        <v>1337</v>
      </c>
      <c r="C86" s="13">
        <v>10360</v>
      </c>
      <c r="D86" s="13">
        <v>10360</v>
      </c>
      <c r="E86" s="13"/>
      <c r="F86" s="13">
        <v>-10360</v>
      </c>
      <c r="G86" s="14" t="s">
        <v>19</v>
      </c>
    </row>
    <row r="87" spans="1:7" ht="13.5" customHeight="1" x14ac:dyDescent="0.2">
      <c r="A87" s="107" t="s">
        <v>19</v>
      </c>
      <c r="B87" s="114" t="s">
        <v>1223</v>
      </c>
      <c r="C87" s="10">
        <v>2100</v>
      </c>
      <c r="D87" s="10"/>
      <c r="E87" s="10"/>
      <c r="F87" s="10"/>
      <c r="G87" s="11" t="s">
        <v>19</v>
      </c>
    </row>
    <row r="88" spans="1:7" ht="25.5" x14ac:dyDescent="0.2">
      <c r="A88" s="107" t="s">
        <v>19</v>
      </c>
      <c r="B88" s="114" t="s">
        <v>1224</v>
      </c>
      <c r="C88" s="10">
        <v>2230</v>
      </c>
      <c r="D88" s="10">
        <v>2230</v>
      </c>
      <c r="E88" s="10"/>
      <c r="F88" s="10">
        <v>-2230</v>
      </c>
      <c r="G88" s="11" t="s">
        <v>19</v>
      </c>
    </row>
    <row r="89" spans="1:7" ht="25.5" x14ac:dyDescent="0.2">
      <c r="A89" s="107" t="s">
        <v>19</v>
      </c>
      <c r="B89" s="114" t="s">
        <v>1225</v>
      </c>
      <c r="C89" s="10">
        <v>1550</v>
      </c>
      <c r="D89" s="10">
        <v>1550</v>
      </c>
      <c r="E89" s="10"/>
      <c r="F89" s="10">
        <v>-1550</v>
      </c>
      <c r="G89" s="11" t="s">
        <v>19</v>
      </c>
    </row>
    <row r="90" spans="1:7" ht="29.25" customHeight="1" x14ac:dyDescent="0.2">
      <c r="A90" s="107" t="s">
        <v>19</v>
      </c>
      <c r="B90" s="114" t="s">
        <v>1226</v>
      </c>
      <c r="C90" s="10">
        <v>1800</v>
      </c>
      <c r="D90" s="10">
        <v>1800</v>
      </c>
      <c r="E90" s="10"/>
      <c r="F90" s="10">
        <v>-1800</v>
      </c>
      <c r="G90" s="11" t="s">
        <v>19</v>
      </c>
    </row>
    <row r="91" spans="1:7" ht="25.5" x14ac:dyDescent="0.2">
      <c r="A91" s="107" t="s">
        <v>19</v>
      </c>
      <c r="B91" s="114" t="s">
        <v>1227</v>
      </c>
      <c r="C91" s="10">
        <v>2680</v>
      </c>
      <c r="D91" s="10">
        <v>2680</v>
      </c>
      <c r="E91" s="10"/>
      <c r="F91" s="10">
        <v>-2680</v>
      </c>
      <c r="G91" s="11" t="s">
        <v>19</v>
      </c>
    </row>
    <row r="92" spans="1:7" ht="14.25" customHeight="1" x14ac:dyDescent="0.2">
      <c r="A92" s="107" t="s">
        <v>19</v>
      </c>
      <c r="B92" s="114" t="s">
        <v>1223</v>
      </c>
      <c r="C92" s="10"/>
      <c r="D92" s="10">
        <v>2100</v>
      </c>
      <c r="E92" s="10"/>
      <c r="F92" s="10">
        <v>-2100</v>
      </c>
      <c r="G92" s="11" t="s">
        <v>19</v>
      </c>
    </row>
    <row r="93" spans="1:7" x14ac:dyDescent="0.2">
      <c r="A93" s="69" t="s">
        <v>19</v>
      </c>
      <c r="B93" s="106" t="s">
        <v>19</v>
      </c>
      <c r="C93" s="13"/>
      <c r="D93" s="13"/>
      <c r="E93" s="13"/>
      <c r="F93" s="13"/>
      <c r="G93" s="14" t="s">
        <v>19</v>
      </c>
    </row>
    <row r="94" spans="1:7" x14ac:dyDescent="0.2">
      <c r="A94" s="69" t="s">
        <v>525</v>
      </c>
      <c r="B94" s="68" t="s">
        <v>524</v>
      </c>
      <c r="C94" s="13">
        <v>110451.9</v>
      </c>
      <c r="D94" s="13">
        <v>10000</v>
      </c>
      <c r="E94" s="13"/>
      <c r="F94" s="13">
        <v>-10000</v>
      </c>
      <c r="G94" s="14" t="s">
        <v>19</v>
      </c>
    </row>
    <row r="95" spans="1:7" x14ac:dyDescent="0.2">
      <c r="A95" s="69" t="s">
        <v>549</v>
      </c>
      <c r="B95" s="106" t="s">
        <v>548</v>
      </c>
      <c r="C95" s="13">
        <v>110451.9</v>
      </c>
      <c r="D95" s="13">
        <v>10000</v>
      </c>
      <c r="E95" s="13"/>
      <c r="F95" s="13">
        <v>-10000</v>
      </c>
      <c r="G95" s="14" t="s">
        <v>19</v>
      </c>
    </row>
    <row r="96" spans="1:7" ht="13.5" x14ac:dyDescent="0.25">
      <c r="A96" s="69" t="s">
        <v>1338</v>
      </c>
      <c r="B96" s="113" t="s">
        <v>1339</v>
      </c>
      <c r="C96" s="13">
        <v>110451.9</v>
      </c>
      <c r="D96" s="13">
        <v>10000</v>
      </c>
      <c r="E96" s="13"/>
      <c r="F96" s="13">
        <v>-10000</v>
      </c>
      <c r="G96" s="14" t="s">
        <v>19</v>
      </c>
    </row>
    <row r="97" spans="1:7" x14ac:dyDescent="0.2">
      <c r="A97" s="107" t="s">
        <v>19</v>
      </c>
      <c r="B97" s="114" t="s">
        <v>1228</v>
      </c>
      <c r="C97" s="10">
        <v>110451.9</v>
      </c>
      <c r="D97" s="10">
        <v>10000</v>
      </c>
      <c r="E97" s="10"/>
      <c r="F97" s="10">
        <v>-10000</v>
      </c>
      <c r="G97" s="11" t="s">
        <v>19</v>
      </c>
    </row>
    <row r="98" spans="1:7" x14ac:dyDescent="0.2">
      <c r="A98" s="69" t="s">
        <v>19</v>
      </c>
      <c r="B98" s="106" t="s">
        <v>19</v>
      </c>
      <c r="C98" s="13"/>
      <c r="D98" s="13"/>
      <c r="E98" s="13"/>
      <c r="F98" s="13"/>
      <c r="G98" s="14" t="s">
        <v>19</v>
      </c>
    </row>
    <row r="99" spans="1:7" x14ac:dyDescent="0.2">
      <c r="A99" s="69" t="s">
        <v>622</v>
      </c>
      <c r="B99" s="68" t="s">
        <v>621</v>
      </c>
      <c r="C99" s="13">
        <v>8028</v>
      </c>
      <c r="D99" s="13"/>
      <c r="E99" s="13"/>
      <c r="F99" s="13"/>
      <c r="G99" s="14" t="s">
        <v>19</v>
      </c>
    </row>
    <row r="100" spans="1:7" x14ac:dyDescent="0.2">
      <c r="A100" s="69" t="s">
        <v>630</v>
      </c>
      <c r="B100" s="106" t="s">
        <v>629</v>
      </c>
      <c r="C100" s="13">
        <v>8028</v>
      </c>
      <c r="D100" s="13"/>
      <c r="E100" s="13"/>
      <c r="F100" s="13"/>
      <c r="G100" s="14" t="s">
        <v>19</v>
      </c>
    </row>
    <row r="101" spans="1:7" ht="13.5" x14ac:dyDescent="0.25">
      <c r="A101" s="69" t="s">
        <v>1340</v>
      </c>
      <c r="B101" s="113" t="s">
        <v>1341</v>
      </c>
      <c r="C101" s="13">
        <v>8028</v>
      </c>
      <c r="D101" s="13"/>
      <c r="E101" s="13"/>
      <c r="F101" s="13"/>
      <c r="G101" s="14" t="s">
        <v>19</v>
      </c>
    </row>
    <row r="102" spans="1:7" ht="25.5" x14ac:dyDescent="0.2">
      <c r="A102" s="107" t="s">
        <v>19</v>
      </c>
      <c r="B102" s="114" t="s">
        <v>1254</v>
      </c>
      <c r="C102" s="10">
        <v>8028</v>
      </c>
      <c r="D102" s="10"/>
      <c r="E102" s="10"/>
      <c r="F102" s="10"/>
      <c r="G102" s="11" t="s">
        <v>19</v>
      </c>
    </row>
    <row r="103" spans="1:7" x14ac:dyDescent="0.2">
      <c r="A103" s="69" t="s">
        <v>19</v>
      </c>
      <c r="B103" s="106" t="s">
        <v>19</v>
      </c>
      <c r="C103" s="13"/>
      <c r="D103" s="13"/>
      <c r="E103" s="13"/>
      <c r="F103" s="13"/>
      <c r="G103" s="14" t="s">
        <v>19</v>
      </c>
    </row>
    <row r="104" spans="1:7" x14ac:dyDescent="0.2">
      <c r="A104" s="69" t="s">
        <v>662</v>
      </c>
      <c r="B104" s="68" t="s">
        <v>661</v>
      </c>
      <c r="C104" s="13">
        <v>15480.7</v>
      </c>
      <c r="D104" s="13">
        <v>17028.900000000001</v>
      </c>
      <c r="E104" s="13">
        <v>6713.2</v>
      </c>
      <c r="F104" s="13">
        <v>-10315.700000000001</v>
      </c>
      <c r="G104" s="14" t="s">
        <v>1342</v>
      </c>
    </row>
    <row r="105" spans="1:7" x14ac:dyDescent="0.2">
      <c r="A105" s="69" t="s">
        <v>680</v>
      </c>
      <c r="B105" s="106" t="s">
        <v>679</v>
      </c>
      <c r="C105" s="13">
        <v>15480.7</v>
      </c>
      <c r="D105" s="13">
        <v>17028.900000000001</v>
      </c>
      <c r="E105" s="13">
        <v>6713.2</v>
      </c>
      <c r="F105" s="13">
        <v>-10315.700000000001</v>
      </c>
      <c r="G105" s="14" t="s">
        <v>1342</v>
      </c>
    </row>
    <row r="106" spans="1:7" ht="27" x14ac:dyDescent="0.25">
      <c r="A106" s="69" t="s">
        <v>1304</v>
      </c>
      <c r="B106" s="113" t="s">
        <v>1305</v>
      </c>
      <c r="C106" s="13">
        <v>15480.7</v>
      </c>
      <c r="D106" s="13">
        <v>17028.900000000001</v>
      </c>
      <c r="E106" s="13">
        <v>6713.2</v>
      </c>
      <c r="F106" s="13">
        <v>-10315.700000000001</v>
      </c>
      <c r="G106" s="14" t="s">
        <v>1342</v>
      </c>
    </row>
    <row r="107" spans="1:7" x14ac:dyDescent="0.2">
      <c r="A107" s="107" t="s">
        <v>19</v>
      </c>
      <c r="B107" s="114" t="s">
        <v>1258</v>
      </c>
      <c r="C107" s="10">
        <v>1433.9</v>
      </c>
      <c r="D107" s="10">
        <v>2100</v>
      </c>
      <c r="E107" s="10">
        <v>523.20000000000005</v>
      </c>
      <c r="F107" s="10">
        <v>-1576.8</v>
      </c>
      <c r="G107" s="11" t="s">
        <v>1343</v>
      </c>
    </row>
    <row r="108" spans="1:7" ht="25.5" x14ac:dyDescent="0.2">
      <c r="A108" s="107" t="s">
        <v>19</v>
      </c>
      <c r="B108" s="114" t="s">
        <v>1260</v>
      </c>
      <c r="C108" s="10">
        <v>14046.8</v>
      </c>
      <c r="D108" s="10">
        <v>14928.9</v>
      </c>
      <c r="E108" s="10">
        <v>6190.1</v>
      </c>
      <c r="F108" s="10">
        <v>-8738.7999999999993</v>
      </c>
      <c r="G108" s="11" t="s">
        <v>1344</v>
      </c>
    </row>
    <row r="109" spans="1:7" x14ac:dyDescent="0.2">
      <c r="A109" s="109" t="s">
        <v>19</v>
      </c>
      <c r="B109" s="110" t="s">
        <v>19</v>
      </c>
      <c r="C109" s="111"/>
      <c r="D109" s="111"/>
      <c r="E109" s="111"/>
      <c r="F109" s="111"/>
      <c r="G109" s="112" t="s">
        <v>19</v>
      </c>
    </row>
    <row r="111" spans="1:7" x14ac:dyDescent="0.2">
      <c r="B111" s="2" t="s">
        <v>880</v>
      </c>
      <c r="C111" s="608" t="s">
        <v>84</v>
      </c>
      <c r="D111" s="608"/>
    </row>
    <row r="112" spans="1:7" ht="11.25" customHeight="1" x14ac:dyDescent="0.2"/>
    <row r="114" spans="2:4" x14ac:dyDescent="0.2">
      <c r="B114" s="2" t="s">
        <v>85</v>
      </c>
      <c r="C114" s="608" t="s">
        <v>86</v>
      </c>
      <c r="D114" s="608"/>
    </row>
    <row r="115" spans="2:4" ht="10.5" customHeight="1" x14ac:dyDescent="0.2"/>
    <row r="117" spans="2:4" x14ac:dyDescent="0.2">
      <c r="B117" s="2" t="s">
        <v>1266</v>
      </c>
      <c r="C117" s="608" t="s">
        <v>881</v>
      </c>
      <c r="D117" s="608"/>
    </row>
    <row r="118" spans="2:4" ht="10.5" customHeight="1" x14ac:dyDescent="0.2"/>
    <row r="120" spans="2:4" x14ac:dyDescent="0.2">
      <c r="B120" s="2" t="s">
        <v>88</v>
      </c>
      <c r="C120" s="608" t="s">
        <v>81</v>
      </c>
      <c r="D120" s="608"/>
    </row>
    <row r="121" spans="2:4" ht="10.5" customHeight="1" x14ac:dyDescent="0.2"/>
    <row r="123" spans="2:4" x14ac:dyDescent="0.2">
      <c r="B123" s="2" t="s">
        <v>884</v>
      </c>
      <c r="C123" s="608" t="s">
        <v>885</v>
      </c>
      <c r="D123" s="608"/>
    </row>
    <row r="124" spans="2:4" ht="9.75" customHeight="1" x14ac:dyDescent="0.2"/>
    <row r="126" spans="2:4" x14ac:dyDescent="0.2">
      <c r="B126" s="2" t="s">
        <v>227</v>
      </c>
      <c r="C126" s="608" t="s">
        <v>82</v>
      </c>
      <c r="D126" s="608"/>
    </row>
  </sheetData>
  <mergeCells count="15">
    <mergeCell ref="C126:D126"/>
    <mergeCell ref="F1:G1"/>
    <mergeCell ref="E2:G2"/>
    <mergeCell ref="A3:G3"/>
    <mergeCell ref="A5:A6"/>
    <mergeCell ref="B5:B6"/>
    <mergeCell ref="C5:C6"/>
    <mergeCell ref="D5:D6"/>
    <mergeCell ref="E5:E6"/>
    <mergeCell ref="F5:G5"/>
    <mergeCell ref="C111:D111"/>
    <mergeCell ref="C114:D114"/>
    <mergeCell ref="C117:D117"/>
    <mergeCell ref="C120:D120"/>
    <mergeCell ref="C123:D12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062"/>
  <sheetViews>
    <sheetView workbookViewId="0">
      <selection activeCell="C2" sqref="C2:V2"/>
    </sheetView>
  </sheetViews>
  <sheetFormatPr defaultRowHeight="15" x14ac:dyDescent="0.25"/>
  <cols>
    <col min="1" max="1" width="5" style="120" customWidth="1"/>
    <col min="2" max="2" width="23.7109375" style="120" customWidth="1"/>
    <col min="3" max="3" width="13" style="146" customWidth="1"/>
    <col min="4" max="7" width="11.7109375" style="146" customWidth="1"/>
    <col min="8" max="8" width="13" style="146" customWidth="1"/>
    <col min="9" max="12" width="11.7109375" style="146" customWidth="1"/>
    <col min="13" max="13" width="13" style="146" customWidth="1"/>
    <col min="14" max="17" width="11.7109375" style="146" customWidth="1"/>
    <col min="18" max="18" width="9.7109375" style="146" customWidth="1"/>
    <col min="19" max="22" width="10.28515625" style="146" customWidth="1"/>
    <col min="23" max="23" width="9.7109375" style="146" customWidth="1"/>
    <col min="24" max="24" width="10.28515625" style="146" customWidth="1"/>
    <col min="25" max="27" width="10.28515625" style="120" customWidth="1"/>
    <col min="28" max="16384" width="9.140625" style="120"/>
  </cols>
  <sheetData>
    <row r="1" spans="1:42" ht="39" customHeight="1" x14ac:dyDescent="0.25">
      <c r="A1" s="115"/>
      <c r="B1" s="116"/>
      <c r="C1" s="117"/>
      <c r="D1" s="117"/>
      <c r="E1" s="117"/>
      <c r="F1" s="117"/>
      <c r="G1" s="117"/>
      <c r="H1" s="117"/>
      <c r="I1" s="118"/>
      <c r="J1" s="621"/>
      <c r="K1" s="621"/>
      <c r="L1" s="621"/>
      <c r="M1" s="118"/>
      <c r="N1" s="119"/>
      <c r="O1" s="119"/>
      <c r="P1" s="119"/>
      <c r="Q1" s="23"/>
      <c r="R1" s="23"/>
      <c r="S1" s="23"/>
      <c r="T1" s="23"/>
      <c r="U1" s="23"/>
      <c r="V1" s="23"/>
      <c r="W1" s="23"/>
      <c r="X1" s="622" t="s">
        <v>1345</v>
      </c>
      <c r="Y1" s="622"/>
      <c r="Z1" s="622"/>
      <c r="AA1" s="622"/>
    </row>
    <row r="2" spans="1:42" ht="53.25" customHeight="1" x14ac:dyDescent="0.25">
      <c r="A2" s="121"/>
      <c r="B2" s="122"/>
      <c r="C2" s="623" t="s">
        <v>1346</v>
      </c>
      <c r="D2" s="623"/>
      <c r="E2" s="623"/>
      <c r="F2" s="623"/>
      <c r="G2" s="623"/>
      <c r="H2" s="623"/>
      <c r="I2" s="623"/>
      <c r="J2" s="623"/>
      <c r="K2" s="623"/>
      <c r="L2" s="623"/>
      <c r="M2" s="623"/>
      <c r="N2" s="623"/>
      <c r="O2" s="623"/>
      <c r="P2" s="623"/>
      <c r="Q2" s="623"/>
      <c r="R2" s="623"/>
      <c r="S2" s="623"/>
      <c r="T2" s="623"/>
      <c r="U2" s="623"/>
      <c r="V2" s="623"/>
      <c r="W2" s="23"/>
      <c r="X2" s="23"/>
      <c r="Y2" s="123"/>
      <c r="Z2" s="123"/>
      <c r="AA2" s="123"/>
    </row>
    <row r="3" spans="1:42" ht="11.25" customHeight="1" x14ac:dyDescent="0.25">
      <c r="A3" s="121"/>
      <c r="B3" s="124"/>
      <c r="C3" s="125"/>
      <c r="D3" s="125"/>
      <c r="E3" s="126"/>
      <c r="F3" s="125"/>
      <c r="G3" s="125"/>
      <c r="H3" s="125"/>
      <c r="I3" s="127"/>
      <c r="J3" s="127"/>
      <c r="K3" s="127"/>
      <c r="L3" s="127"/>
      <c r="M3" s="127"/>
      <c r="N3" s="119"/>
      <c r="O3" s="119"/>
      <c r="P3" s="119"/>
      <c r="Q3" s="23"/>
      <c r="R3" s="23"/>
      <c r="S3" s="23"/>
      <c r="T3" s="23"/>
      <c r="U3" s="23"/>
      <c r="V3" s="23"/>
      <c r="W3" s="23"/>
      <c r="X3" s="23"/>
      <c r="Y3" s="123"/>
      <c r="Z3" s="123"/>
      <c r="AA3" s="123" t="s">
        <v>68</v>
      </c>
    </row>
    <row r="4" spans="1:42" ht="12.95" customHeight="1" x14ac:dyDescent="0.25">
      <c r="A4" s="624" t="s">
        <v>1347</v>
      </c>
      <c r="B4" s="624" t="s">
        <v>1348</v>
      </c>
      <c r="C4" s="616" t="s">
        <v>1349</v>
      </c>
      <c r="D4" s="616"/>
      <c r="E4" s="616"/>
      <c r="F4" s="616"/>
      <c r="G4" s="616"/>
      <c r="H4" s="616" t="s">
        <v>1350</v>
      </c>
      <c r="I4" s="616"/>
      <c r="J4" s="616"/>
      <c r="K4" s="616"/>
      <c r="L4" s="616"/>
      <c r="M4" s="616" t="s">
        <v>1128</v>
      </c>
      <c r="N4" s="616"/>
      <c r="O4" s="616"/>
      <c r="P4" s="616"/>
      <c r="Q4" s="616"/>
      <c r="R4" s="616" t="s">
        <v>1351</v>
      </c>
      <c r="S4" s="616"/>
      <c r="T4" s="616"/>
      <c r="U4" s="616"/>
      <c r="V4" s="616"/>
      <c r="W4" s="616"/>
      <c r="X4" s="616"/>
      <c r="Y4" s="616"/>
      <c r="Z4" s="616"/>
      <c r="AA4" s="616"/>
    </row>
    <row r="5" spans="1:42" ht="12.95" customHeight="1" x14ac:dyDescent="0.25">
      <c r="A5" s="624"/>
      <c r="B5" s="624"/>
      <c r="C5" s="616"/>
      <c r="D5" s="616"/>
      <c r="E5" s="616"/>
      <c r="F5" s="616"/>
      <c r="G5" s="616"/>
      <c r="H5" s="616"/>
      <c r="I5" s="616"/>
      <c r="J5" s="616"/>
      <c r="K5" s="616"/>
      <c r="L5" s="616"/>
      <c r="M5" s="616"/>
      <c r="N5" s="616"/>
      <c r="O5" s="616"/>
      <c r="P5" s="616"/>
      <c r="Q5" s="616"/>
      <c r="R5" s="616" t="s">
        <v>1352</v>
      </c>
      <c r="S5" s="616"/>
      <c r="T5" s="616"/>
      <c r="U5" s="616"/>
      <c r="V5" s="616"/>
      <c r="W5" s="616" t="s">
        <v>1353</v>
      </c>
      <c r="X5" s="616"/>
      <c r="Y5" s="616"/>
      <c r="Z5" s="616"/>
      <c r="AA5" s="616"/>
    </row>
    <row r="6" spans="1:42" ht="12.95" customHeight="1" x14ac:dyDescent="0.25">
      <c r="A6" s="624"/>
      <c r="B6" s="624"/>
      <c r="C6" s="617" t="s">
        <v>1354</v>
      </c>
      <c r="D6" s="618" t="s">
        <v>1355</v>
      </c>
      <c r="E6" s="619"/>
      <c r="F6" s="619"/>
      <c r="G6" s="620"/>
      <c r="H6" s="617" t="s">
        <v>1354</v>
      </c>
      <c r="I6" s="618" t="s">
        <v>1355</v>
      </c>
      <c r="J6" s="619"/>
      <c r="K6" s="619"/>
      <c r="L6" s="620"/>
      <c r="M6" s="617" t="s">
        <v>1354</v>
      </c>
      <c r="N6" s="618" t="s">
        <v>1355</v>
      </c>
      <c r="O6" s="619"/>
      <c r="P6" s="619"/>
      <c r="Q6" s="620"/>
      <c r="R6" s="617" t="s">
        <v>1354</v>
      </c>
      <c r="S6" s="618" t="s">
        <v>1355</v>
      </c>
      <c r="T6" s="619"/>
      <c r="U6" s="619"/>
      <c r="V6" s="620"/>
      <c r="W6" s="617" t="s">
        <v>1354</v>
      </c>
      <c r="X6" s="618" t="s">
        <v>1355</v>
      </c>
      <c r="Y6" s="619"/>
      <c r="Z6" s="619"/>
      <c r="AA6" s="620"/>
    </row>
    <row r="7" spans="1:42" ht="102.75" customHeight="1" x14ac:dyDescent="0.25">
      <c r="A7" s="624"/>
      <c r="B7" s="624"/>
      <c r="C7" s="617"/>
      <c r="D7" s="128" t="s">
        <v>1356</v>
      </c>
      <c r="E7" s="128" t="s">
        <v>1357</v>
      </c>
      <c r="F7" s="128" t="s">
        <v>1358</v>
      </c>
      <c r="G7" s="128" t="s">
        <v>1359</v>
      </c>
      <c r="H7" s="617"/>
      <c r="I7" s="128" t="s">
        <v>1356</v>
      </c>
      <c r="J7" s="128" t="s">
        <v>1357</v>
      </c>
      <c r="K7" s="128" t="s">
        <v>1358</v>
      </c>
      <c r="L7" s="128" t="s">
        <v>1360</v>
      </c>
      <c r="M7" s="617"/>
      <c r="N7" s="128" t="s">
        <v>1356</v>
      </c>
      <c r="O7" s="128" t="s">
        <v>1357</v>
      </c>
      <c r="P7" s="128" t="s">
        <v>1358</v>
      </c>
      <c r="Q7" s="128" t="s">
        <v>1359</v>
      </c>
      <c r="R7" s="617"/>
      <c r="S7" s="128" t="s">
        <v>1356</v>
      </c>
      <c r="T7" s="128" t="s">
        <v>1357</v>
      </c>
      <c r="U7" s="128" t="s">
        <v>1358</v>
      </c>
      <c r="V7" s="128" t="s">
        <v>1359</v>
      </c>
      <c r="W7" s="617"/>
      <c r="X7" s="128" t="s">
        <v>1356</v>
      </c>
      <c r="Y7" s="129" t="s">
        <v>1357</v>
      </c>
      <c r="Z7" s="129" t="s">
        <v>1358</v>
      </c>
      <c r="AA7" s="129" t="s">
        <v>1359</v>
      </c>
    </row>
    <row r="8" spans="1:42" ht="12.95" customHeight="1" x14ac:dyDescent="0.25">
      <c r="A8" s="8"/>
      <c r="B8" s="7" t="s">
        <v>1</v>
      </c>
      <c r="C8" s="130" t="s">
        <v>1361</v>
      </c>
      <c r="D8" s="131">
        <v>3</v>
      </c>
      <c r="E8" s="131">
        <v>4</v>
      </c>
      <c r="F8" s="131">
        <v>5</v>
      </c>
      <c r="G8" s="131">
        <v>6</v>
      </c>
      <c r="H8" s="130" t="s">
        <v>1362</v>
      </c>
      <c r="I8" s="131">
        <v>8</v>
      </c>
      <c r="J8" s="131">
        <v>9</v>
      </c>
      <c r="K8" s="131">
        <v>10</v>
      </c>
      <c r="L8" s="131">
        <v>11</v>
      </c>
      <c r="M8" s="130" t="s">
        <v>1363</v>
      </c>
      <c r="N8" s="131">
        <v>13</v>
      </c>
      <c r="O8" s="131">
        <v>14</v>
      </c>
      <c r="P8" s="131">
        <v>15</v>
      </c>
      <c r="Q8" s="131">
        <v>16</v>
      </c>
      <c r="R8" s="130" t="s">
        <v>1364</v>
      </c>
      <c r="S8" s="131" t="s">
        <v>1365</v>
      </c>
      <c r="T8" s="131" t="s">
        <v>1366</v>
      </c>
      <c r="U8" s="131" t="s">
        <v>1367</v>
      </c>
      <c r="V8" s="131" t="s">
        <v>1368</v>
      </c>
      <c r="W8" s="130" t="s">
        <v>1369</v>
      </c>
      <c r="X8" s="131" t="s">
        <v>1370</v>
      </c>
      <c r="Y8" s="131" t="s">
        <v>1371</v>
      </c>
      <c r="Z8" s="131" t="s">
        <v>1372</v>
      </c>
      <c r="AA8" s="131" t="s">
        <v>1373</v>
      </c>
      <c r="AB8" s="132"/>
      <c r="AC8" s="132"/>
      <c r="AD8" s="132"/>
      <c r="AE8" s="132"/>
      <c r="AF8" s="132"/>
      <c r="AG8" s="132"/>
      <c r="AH8" s="132"/>
      <c r="AI8" s="132"/>
      <c r="AJ8" s="132"/>
      <c r="AK8" s="132"/>
      <c r="AL8" s="132"/>
      <c r="AM8" s="132"/>
      <c r="AN8" s="132"/>
      <c r="AO8" s="132"/>
      <c r="AP8" s="132"/>
    </row>
    <row r="9" spans="1:42" s="138" customFormat="1" ht="12.95" customHeight="1" x14ac:dyDescent="0.2">
      <c r="A9" s="133">
        <v>1</v>
      </c>
      <c r="B9" s="134" t="s">
        <v>1354</v>
      </c>
      <c r="C9" s="135">
        <f>SUM(D9:G9)</f>
        <v>14913939.000000004</v>
      </c>
      <c r="D9" s="135">
        <f>SUM(D10:D11)</f>
        <v>1869070.0999999996</v>
      </c>
      <c r="E9" s="135">
        <f>SUM(E10:E11)</f>
        <v>12820122.300000004</v>
      </c>
      <c r="F9" s="135">
        <f>SUM(F10:F11)</f>
        <v>224746.59999999998</v>
      </c>
      <c r="G9" s="135">
        <f>SUM(G10:G11)</f>
        <v>0</v>
      </c>
      <c r="H9" s="135">
        <f>SUM(I9:L9)</f>
        <v>16881531.471999995</v>
      </c>
      <c r="I9" s="136">
        <f>SUM(I10:I11)</f>
        <v>1869070.0999999996</v>
      </c>
      <c r="J9" s="136">
        <f>SUM(J10:J11)</f>
        <v>14683914.471999997</v>
      </c>
      <c r="K9" s="136">
        <f>SUM(K10:K11)</f>
        <v>225229.89999999997</v>
      </c>
      <c r="L9" s="136">
        <f>SUM(L10:L11)</f>
        <v>103317</v>
      </c>
      <c r="M9" s="136">
        <f>SUM(N9:Q9)</f>
        <v>16410408.953999996</v>
      </c>
      <c r="N9" s="136">
        <f>SUM(N10:N11)</f>
        <v>1868900.6199999996</v>
      </c>
      <c r="O9" s="136">
        <f>SUM(O10:O11)</f>
        <v>14213123.433999997</v>
      </c>
      <c r="P9" s="136">
        <f>SUM(P10:P11)</f>
        <v>225229.89999999997</v>
      </c>
      <c r="Q9" s="136">
        <f>SUM(Q10:Q11)</f>
        <v>103155</v>
      </c>
      <c r="R9" s="13">
        <f>M9-H9</f>
        <v>-471122.51799999923</v>
      </c>
      <c r="S9" s="13">
        <f>N9-I9</f>
        <v>-169.47999999998137</v>
      </c>
      <c r="T9" s="13">
        <f>O9-J9</f>
        <v>-470791.03800000064</v>
      </c>
      <c r="U9" s="13">
        <f>P9-K9</f>
        <v>0</v>
      </c>
      <c r="V9" s="13">
        <f>Q9-L9</f>
        <v>-162</v>
      </c>
      <c r="W9" s="13">
        <f>IF(H9=0,0,M9/H9*100)</f>
        <v>97.209243019323154</v>
      </c>
      <c r="X9" s="13">
        <f>IF(I9=0,0,N9/I9*100)</f>
        <v>99.990932389320236</v>
      </c>
      <c r="Y9" s="137">
        <f>IF(J9=0,0,O9/J9*100)</f>
        <v>96.793831516127881</v>
      </c>
      <c r="Z9" s="137">
        <f>IF(K9=0,0,P9/K9*100)</f>
        <v>100</v>
      </c>
      <c r="AA9" s="137">
        <f>IF(L9=0,0,Q9/L9*100)</f>
        <v>99.843201022097034</v>
      </c>
    </row>
    <row r="10" spans="1:42" s="138" customFormat="1" ht="12.95" customHeight="1" x14ac:dyDescent="0.2">
      <c r="A10" s="133">
        <v>2</v>
      </c>
      <c r="B10" s="134" t="s">
        <v>1374</v>
      </c>
      <c r="C10" s="135">
        <f t="shared" ref="C10:C74" si="0">SUM(D10:G10)</f>
        <v>10701686.900000002</v>
      </c>
      <c r="D10" s="135">
        <f>D14+D21+D44+D75+D87+D120+D162+D194+D227+D259+D287+D317+D344+D377+D393+D430+D468+D513+D537+D581+D611+D641+D669+D695+D738+D768+D801+D832+D872+D904+D932+D960+D980+D1016+D1053</f>
        <v>1027988.2999999998</v>
      </c>
      <c r="E10" s="135">
        <f>E14+E21+E44+E75+E87+E120+E162+E194+E227+E259+E287+E317+E344+E377+E393+E430+E468+E513+E537+E581+E611+E641+E669+E695+E738+E768+E801+E832+E872+E904+E932+E960+E980+E1016+E1053</f>
        <v>9509311.6000000034</v>
      </c>
      <c r="F10" s="135">
        <f>F14+F21+F44+F75+F87+F120+F162+F194+F227+F259+F287+F317+F344+F377+F393+F430+F468+F513+F537+F581+F611+F641+F669+F695+F738+F768+F801+F832+F872+F904+F932+F960+F980+F1016+F1053</f>
        <v>164386.99999999997</v>
      </c>
      <c r="G10" s="135">
        <f>G14+G21+G44+G75+G87+G120+G162+G194+G227+G259+G287+G317+G344+G377+G393+G430+G468+G513+G537+G581+G611+G641+G669+G695+G738+G768+G801+G832+G872+G904+G932+G960+G980+G1016+G1053</f>
        <v>0</v>
      </c>
      <c r="H10" s="135">
        <f t="shared" ref="H10:H74" si="1">SUM(I10:L10)</f>
        <v>12241768.871999998</v>
      </c>
      <c r="I10" s="135">
        <f>I14+I21+I44+I75+I87+I120+I162+I194+I227+I259+I287+I317+I344+I377+I393+I430+I468+I513+I537+I581+I611+I641+I669+I695+I738+I768+I801+I832+I872+I904+I932+I960+I980+I1016+I1053</f>
        <v>1027988.2999999998</v>
      </c>
      <c r="J10" s="135">
        <f>J14+J21+J44+J75+J87+J120+J162+J194+J227+J259+J287+J317+J344+J377+J393+J430+J468+J513+J537+J581+J611+J641+J669+J695+J738+J768+J801+J832+J872+J904+J932+J960+J980+J1016+J1053</f>
        <v>10990758.271999996</v>
      </c>
      <c r="K10" s="135">
        <f>K14+K21+K44+K75+K87+K120+K162+K194+K227+K259+K287+K317+K344+K377+K393+K430+K468+K513+K537+K581+K611+K641+K669+K695+K738+K768+K801+K832+K872+K904+K932+K960+K980+K1016+K1053</f>
        <v>164570.29999999996</v>
      </c>
      <c r="L10" s="135">
        <f>L14+L21+L44+L75+L87+L120+L162+L194+L227+L259+L287+L317+L344+L377+L393+L430+L468+L513+L537+L581+L611+L641+L669+L695+L738+L768+L801+L832+L872+L904+L932+L960+L980+L1016+L1053</f>
        <v>58452</v>
      </c>
      <c r="M10" s="136">
        <f>SUM(N10:Q10)</f>
        <v>11864346.352199998</v>
      </c>
      <c r="N10" s="135">
        <f>N14+N21+N44+N75+N87+N120+N162+N194+N227+N259+N287+N317+N344+N377+N393+N430+N468+N513+N537+N581+N611+N641+N669+N695+N738+N768+N801+N832+N872+N904+N932+N960+N980+N1016+N1053</f>
        <v>1027988.2999999998</v>
      </c>
      <c r="O10" s="135">
        <f>O14+O21+O44+O75+O87+O120+O162+O194+O227+O259+O287+O317+O344+O377+O393+O430+O468+O513+O537+O581+O611+O641+O669+O695+O738+O768+O801+O832+O872+O904+O932+O960+O980+O1016+O1053</f>
        <v>10613479.752199996</v>
      </c>
      <c r="P10" s="135">
        <f>P14+P21+P44+P75+P87+P120+P162+P194+P227+P259+P287+P317+P344+P377+P393+P430+P468+P513+P537+P581+P611+P641+P669+P695+P738+P768+P801+P832+P872+P904+P932+P960+P980+P1016+P1053</f>
        <v>164570.29999999996</v>
      </c>
      <c r="Q10" s="135">
        <f>Q14+Q21+Q44+Q75+Q87+Q120+Q162+Q194+Q227+Q259+Q287+Q317+Q344+Q377+Q393+Q430+Q468+Q513+Q537+Q581+Q611+Q641+Q669+Q695+Q738+Q768+Q801+Q832+Q872+Q904+Q932+Q960+Q980+Q1016+Q1053</f>
        <v>58308</v>
      </c>
      <c r="R10" s="13">
        <f t="shared" ref="R10:V11" si="2">M10-H10</f>
        <v>-377422.51979999989</v>
      </c>
      <c r="S10" s="13">
        <f t="shared" si="2"/>
        <v>0</v>
      </c>
      <c r="T10" s="13">
        <f t="shared" si="2"/>
        <v>-377278.51979999989</v>
      </c>
      <c r="U10" s="13">
        <f t="shared" si="2"/>
        <v>0</v>
      </c>
      <c r="V10" s="13">
        <f t="shared" si="2"/>
        <v>-144</v>
      </c>
      <c r="W10" s="13">
        <f t="shared" ref="W10:AA63" si="3">IF(H10=0,0,M10/H10*100)</f>
        <v>96.916928233604708</v>
      </c>
      <c r="X10" s="13">
        <f t="shared" si="3"/>
        <v>100</v>
      </c>
      <c r="Y10" s="137">
        <f t="shared" si="3"/>
        <v>96.567311276773751</v>
      </c>
      <c r="Z10" s="137">
        <f t="shared" si="3"/>
        <v>100</v>
      </c>
      <c r="AA10" s="137">
        <f t="shared" si="3"/>
        <v>99.753644015602546</v>
      </c>
    </row>
    <row r="11" spans="1:42" s="138" customFormat="1" ht="12.95" customHeight="1" x14ac:dyDescent="0.2">
      <c r="A11" s="133">
        <v>3</v>
      </c>
      <c r="B11" s="134" t="s">
        <v>1375</v>
      </c>
      <c r="C11" s="135">
        <f t="shared" si="0"/>
        <v>4212252.0999999996</v>
      </c>
      <c r="D11" s="135">
        <f>D15+D22+D45+D76+D88+D121+D163+D195+D228+D260+D288+D318+D345+D378+D394+D431+D469+D514+D538+D582+D612+D642+D670+D696+D739+D769+D802+D833+D873+D905+D933+D961+D981+D1017</f>
        <v>841081.79999999993</v>
      </c>
      <c r="E11" s="135">
        <f>E15+E22+E45+E76+E88+E121+E163+E195+E228+E260+E288+E318+E345+E378+E394+E431+E469+E514+E538+E582+E612+E642+E670+E696+E739+E769+E802+E833+E873+E905+E933+E961+E981+E1017</f>
        <v>3310810.7</v>
      </c>
      <c r="F11" s="135">
        <f>F15+F22+F45+F76+F88+F121+F163+F195+F228+F260+F288+F318+F345+F378+F394+F431+F469+F514+F538+F582+F612+F642+F670+F696+F739+F769+F802+F833+F873+F905+F933+F961+F981+F1017</f>
        <v>60359.600000000006</v>
      </c>
      <c r="G11" s="135">
        <f>G15+G22+G45+G76+G88+G121+G163+G195+G228+G260+G288+G318+G345+G378+G394+G431+G469+G514+G538+G582+G612+G642+G670+G696+G739+G769+G802+G833+G873+G905+G933+G961+G981+G1017</f>
        <v>0</v>
      </c>
      <c r="H11" s="135">
        <f t="shared" si="1"/>
        <v>4639762.6000000006</v>
      </c>
      <c r="I11" s="135">
        <f>I15+I22+I45+I76+I88+I121+I163+I195+I228+I260+I288+I318+I345+I378+I394+I431+I469+I514+I538+I582+I612+I642+I670+I696+I739+I769+I802+I833+I873+I905+I933+I961+I981+I1017</f>
        <v>841081.79999999993</v>
      </c>
      <c r="J11" s="135">
        <f>J15+J22+J45+J76+J88+J121+J163+J195+J228+J260+J288+J318+J345+J378+J394+J431+J469+J514+J538+J582+J612+J642+J670+J696+J739+J769+J802+J833+J873+J905+J933+J961+J981+J1017</f>
        <v>3693156.2000000007</v>
      </c>
      <c r="K11" s="135">
        <f>K15+K22+K45+K76+K88+K121+K163+K195+K228+K260+K288+K318+K345+K378+K394+K431+K469+K514+K538+K582+K612+K642+K670+K696+K739+K769+K802+K833+K873+K905+K933+K961+K981+K1017</f>
        <v>60659.600000000006</v>
      </c>
      <c r="L11" s="135">
        <f>L15+L22+L45+L76+L88+L121+L163+L195+L228+L260+L288+L318+L345+L378+L394+L431+L469+L514+L538+L582+L612+L642+L670+L696+L739+L769+L802+L833+L873+L905+L933+L961+L981+L1017</f>
        <v>44865</v>
      </c>
      <c r="M11" s="136">
        <f>SUM(N11:Q11)</f>
        <v>4546062.6018000003</v>
      </c>
      <c r="N11" s="135">
        <f>N15+N22+N45+N76+N88+N121+N163+N195+N228+N260+N288+N318+N345+N378+N394+N431+N469+N514+N538+N582+N612+N642+N670+N696+N739+N769+N802+N833+N873+N905+N933+N961+N981+N1017</f>
        <v>840912.32</v>
      </c>
      <c r="O11" s="135">
        <f>O15+O22+O45+O76+O88+O121+O163+O195+O228+O260+O288+O318+O345+O378+O394+O431+O469+O514+O538+O582+O612+O642+O670+O696+O739+O769+O802+O833+O873+O905+O933+O961+O981+O1017</f>
        <v>3599643.6818000008</v>
      </c>
      <c r="P11" s="135">
        <f>P15+P22+P45+P76+P88+P121+P163+P195+P228+P260+P288+P318+P345+P378+P394+P431+P469+P514+P538+P582+P612+P642+P670+P696+P739+P769+P802+P833+P873+P905+P933+P961+P981+P1017</f>
        <v>60659.600000000006</v>
      </c>
      <c r="Q11" s="135">
        <f>Q15+Q22+Q45+Q76+Q88+Q121+Q163+Q195+Q228+Q260+Q288+Q318+Q345+Q378+Q394+Q431+Q469+Q514+Q538+Q582+Q612+Q642+Q670+Q696+Q739+Q769+Q802+Q833+Q873+Q905+Q933+Q961+Q981+Q1017</f>
        <v>44847</v>
      </c>
      <c r="R11" s="13">
        <f t="shared" si="2"/>
        <v>-93699.998200000264</v>
      </c>
      <c r="S11" s="13">
        <f t="shared" si="2"/>
        <v>-169.47999999998137</v>
      </c>
      <c r="T11" s="13">
        <f t="shared" si="2"/>
        <v>-93512.518199999817</v>
      </c>
      <c r="U11" s="13">
        <f t="shared" si="2"/>
        <v>0</v>
      </c>
      <c r="V11" s="13">
        <f t="shared" si="2"/>
        <v>-18</v>
      </c>
      <c r="W11" s="13">
        <f t="shared" si="3"/>
        <v>97.980500161797067</v>
      </c>
      <c r="X11" s="13">
        <f t="shared" si="3"/>
        <v>99.979849760154124</v>
      </c>
      <c r="Y11" s="137">
        <f t="shared" si="3"/>
        <v>97.467951174120387</v>
      </c>
      <c r="Z11" s="137">
        <f t="shared" si="3"/>
        <v>100</v>
      </c>
      <c r="AA11" s="137">
        <f t="shared" si="3"/>
        <v>99.959879638916746</v>
      </c>
    </row>
    <row r="12" spans="1:42" ht="12.95" customHeight="1" x14ac:dyDescent="0.25">
      <c r="A12" s="133">
        <v>4</v>
      </c>
      <c r="B12" s="139"/>
      <c r="C12" s="140"/>
      <c r="D12" s="140"/>
      <c r="E12" s="140"/>
      <c r="F12" s="140"/>
      <c r="G12" s="140"/>
      <c r="H12" s="140"/>
      <c r="I12" s="141"/>
      <c r="J12" s="141"/>
      <c r="K12" s="141"/>
      <c r="L12" s="141"/>
      <c r="M12" s="141"/>
      <c r="N12" s="141"/>
      <c r="O12" s="141"/>
      <c r="P12" s="141"/>
      <c r="Q12" s="10"/>
      <c r="R12" s="10"/>
      <c r="S12" s="10"/>
      <c r="T12" s="10"/>
      <c r="U12" s="10"/>
      <c r="V12" s="10"/>
      <c r="W12" s="13"/>
      <c r="X12" s="13"/>
      <c r="Y12" s="137"/>
      <c r="Z12" s="137"/>
      <c r="AA12" s="137"/>
    </row>
    <row r="13" spans="1:42" ht="12.95" customHeight="1" x14ac:dyDescent="0.25">
      <c r="A13" s="133">
        <v>5</v>
      </c>
      <c r="B13" s="134" t="s">
        <v>1376</v>
      </c>
      <c r="C13" s="135">
        <f t="shared" si="0"/>
        <v>527507.5</v>
      </c>
      <c r="D13" s="135">
        <f>D14+D15</f>
        <v>1933.6</v>
      </c>
      <c r="E13" s="135">
        <f>E14+E15</f>
        <v>525296.30000000005</v>
      </c>
      <c r="F13" s="135">
        <f>F14+F15</f>
        <v>277.60000000000002</v>
      </c>
      <c r="G13" s="135">
        <f>G14+G15</f>
        <v>0</v>
      </c>
      <c r="H13" s="135">
        <f t="shared" si="1"/>
        <v>590151.6</v>
      </c>
      <c r="I13" s="135">
        <f>I14+I15</f>
        <v>1933.6</v>
      </c>
      <c r="J13" s="135">
        <f>J14+J15</f>
        <v>585633.4</v>
      </c>
      <c r="K13" s="135">
        <f>K14+K15</f>
        <v>277.60000000000002</v>
      </c>
      <c r="L13" s="135">
        <f>L14+L15</f>
        <v>2307</v>
      </c>
      <c r="M13" s="135">
        <f t="shared" ref="M13:M18" si="4">SUM(N13:Q13)</f>
        <v>582583.67859999998</v>
      </c>
      <c r="N13" s="135">
        <f>N14+N15</f>
        <v>1933.6</v>
      </c>
      <c r="O13" s="135">
        <f>O14+O15</f>
        <v>578065.47860000003</v>
      </c>
      <c r="P13" s="135">
        <f>P14+P15</f>
        <v>277.60000000000002</v>
      </c>
      <c r="Q13" s="135">
        <f>Q14+Q15</f>
        <v>2307</v>
      </c>
      <c r="R13" s="13">
        <f t="shared" ref="R13:V18" si="5">M13-H13</f>
        <v>-7567.921399999992</v>
      </c>
      <c r="S13" s="13">
        <f t="shared" si="5"/>
        <v>0</v>
      </c>
      <c r="T13" s="13">
        <f t="shared" si="5"/>
        <v>-7567.921399999992</v>
      </c>
      <c r="U13" s="13">
        <f t="shared" si="5"/>
        <v>0</v>
      </c>
      <c r="V13" s="13">
        <f t="shared" si="5"/>
        <v>0</v>
      </c>
      <c r="W13" s="13">
        <f t="shared" si="3"/>
        <v>98.717630961264874</v>
      </c>
      <c r="X13" s="13">
        <f t="shared" si="3"/>
        <v>100</v>
      </c>
      <c r="Y13" s="137">
        <f t="shared" si="3"/>
        <v>98.707737400223422</v>
      </c>
      <c r="Z13" s="137">
        <f t="shared" si="3"/>
        <v>100</v>
      </c>
      <c r="AA13" s="137">
        <f t="shared" si="3"/>
        <v>100</v>
      </c>
    </row>
    <row r="14" spans="1:42" s="138" customFormat="1" ht="12.95" customHeight="1" x14ac:dyDescent="0.2">
      <c r="A14" s="133">
        <v>6</v>
      </c>
      <c r="B14" s="134" t="s">
        <v>1374</v>
      </c>
      <c r="C14" s="135">
        <f t="shared" si="0"/>
        <v>519273.4</v>
      </c>
      <c r="D14" s="135">
        <f>D16</f>
        <v>0</v>
      </c>
      <c r="E14" s="135">
        <f>E16</f>
        <v>519273.4</v>
      </c>
      <c r="F14" s="135">
        <f>F16</f>
        <v>0</v>
      </c>
      <c r="G14" s="135">
        <f>G16</f>
        <v>0</v>
      </c>
      <c r="H14" s="135">
        <f t="shared" si="1"/>
        <v>581294.6</v>
      </c>
      <c r="I14" s="135">
        <f>I16</f>
        <v>0</v>
      </c>
      <c r="J14" s="135">
        <f>J16</f>
        <v>579083.6</v>
      </c>
      <c r="K14" s="135">
        <f>K16</f>
        <v>0</v>
      </c>
      <c r="L14" s="135">
        <f>L16</f>
        <v>2211</v>
      </c>
      <c r="M14" s="135">
        <f t="shared" si="4"/>
        <v>573726.67859999998</v>
      </c>
      <c r="N14" s="135">
        <f>N16</f>
        <v>0</v>
      </c>
      <c r="O14" s="135">
        <f>O16</f>
        <v>571515.67859999998</v>
      </c>
      <c r="P14" s="135">
        <f>P16</f>
        <v>0</v>
      </c>
      <c r="Q14" s="135">
        <f>Q16</f>
        <v>2211</v>
      </c>
      <c r="R14" s="13">
        <f t="shared" si="5"/>
        <v>-7567.921399999992</v>
      </c>
      <c r="S14" s="13">
        <f t="shared" si="5"/>
        <v>0</v>
      </c>
      <c r="T14" s="13">
        <f t="shared" si="5"/>
        <v>-7567.921399999992</v>
      </c>
      <c r="U14" s="13">
        <f t="shared" si="5"/>
        <v>0</v>
      </c>
      <c r="V14" s="13">
        <f t="shared" si="5"/>
        <v>0</v>
      </c>
      <c r="W14" s="13">
        <f t="shared" si="3"/>
        <v>98.698091914151618</v>
      </c>
      <c r="X14" s="13">
        <f t="shared" si="3"/>
        <v>0</v>
      </c>
      <c r="Y14" s="137">
        <f t="shared" si="3"/>
        <v>98.693121096850263</v>
      </c>
      <c r="Z14" s="137">
        <f t="shared" si="3"/>
        <v>0</v>
      </c>
      <c r="AA14" s="137">
        <f t="shared" si="3"/>
        <v>100</v>
      </c>
    </row>
    <row r="15" spans="1:42" s="138" customFormat="1" ht="12.95" customHeight="1" x14ac:dyDescent="0.2">
      <c r="A15" s="133">
        <v>7</v>
      </c>
      <c r="B15" s="134" t="s">
        <v>1375</v>
      </c>
      <c r="C15" s="135">
        <f t="shared" si="0"/>
        <v>8234.1</v>
      </c>
      <c r="D15" s="135">
        <f>SUM(D17:D18)</f>
        <v>1933.6</v>
      </c>
      <c r="E15" s="135">
        <f>SUM(E17:E18)</f>
        <v>6022.9</v>
      </c>
      <c r="F15" s="135">
        <f>SUM(F17:F18)</f>
        <v>277.60000000000002</v>
      </c>
      <c r="G15" s="135">
        <f>SUM(G17:G18)</f>
        <v>0</v>
      </c>
      <c r="H15" s="135">
        <f t="shared" si="1"/>
        <v>8857</v>
      </c>
      <c r="I15" s="135">
        <f>SUM(I17:I18)</f>
        <v>1933.6</v>
      </c>
      <c r="J15" s="135">
        <f>SUM(J17:J18)</f>
        <v>6549.8</v>
      </c>
      <c r="K15" s="135">
        <f>SUM(K17:K18)</f>
        <v>277.60000000000002</v>
      </c>
      <c r="L15" s="135">
        <f>SUM(L17:L18)</f>
        <v>96</v>
      </c>
      <c r="M15" s="135">
        <f t="shared" si="4"/>
        <v>8857</v>
      </c>
      <c r="N15" s="135">
        <f>SUM(N17:N18)</f>
        <v>1933.6</v>
      </c>
      <c r="O15" s="135">
        <f>SUM(O17:O18)</f>
        <v>6549.8</v>
      </c>
      <c r="P15" s="135">
        <f>SUM(P17:P18)</f>
        <v>277.60000000000002</v>
      </c>
      <c r="Q15" s="135">
        <f>SUM(Q17:Q18)</f>
        <v>96</v>
      </c>
      <c r="R15" s="13">
        <f t="shared" si="5"/>
        <v>0</v>
      </c>
      <c r="S15" s="13">
        <f t="shared" si="5"/>
        <v>0</v>
      </c>
      <c r="T15" s="13">
        <f t="shared" si="5"/>
        <v>0</v>
      </c>
      <c r="U15" s="13">
        <f t="shared" si="5"/>
        <v>0</v>
      </c>
      <c r="V15" s="13">
        <f t="shared" si="5"/>
        <v>0</v>
      </c>
      <c r="W15" s="13">
        <f t="shared" si="3"/>
        <v>100</v>
      </c>
      <c r="X15" s="13">
        <f t="shared" si="3"/>
        <v>100</v>
      </c>
      <c r="Y15" s="137">
        <f t="shared" si="3"/>
        <v>100</v>
      </c>
      <c r="Z15" s="137">
        <f t="shared" si="3"/>
        <v>100</v>
      </c>
      <c r="AA15" s="137">
        <f t="shared" si="3"/>
        <v>100</v>
      </c>
    </row>
    <row r="16" spans="1:42" ht="12.95" customHeight="1" x14ac:dyDescent="0.25">
      <c r="A16" s="133">
        <v>8</v>
      </c>
      <c r="B16" s="139" t="s">
        <v>1377</v>
      </c>
      <c r="C16" s="140">
        <f t="shared" si="0"/>
        <v>519273.4</v>
      </c>
      <c r="D16" s="140">
        <v>0</v>
      </c>
      <c r="E16" s="140">
        <v>519273.4</v>
      </c>
      <c r="F16" s="140">
        <v>0</v>
      </c>
      <c r="G16" s="140">
        <v>0</v>
      </c>
      <c r="H16" s="140">
        <f t="shared" si="1"/>
        <v>581294.6</v>
      </c>
      <c r="I16" s="141">
        <v>0</v>
      </c>
      <c r="J16" s="141">
        <v>579083.6</v>
      </c>
      <c r="K16" s="141">
        <v>0</v>
      </c>
      <c r="L16" s="141">
        <v>2211</v>
      </c>
      <c r="M16" s="140">
        <f t="shared" si="4"/>
        <v>573726.67859999998</v>
      </c>
      <c r="N16" s="141">
        <v>0</v>
      </c>
      <c r="O16" s="141">
        <v>571515.67859999998</v>
      </c>
      <c r="P16" s="141">
        <v>0</v>
      </c>
      <c r="Q16" s="10">
        <v>2211</v>
      </c>
      <c r="R16" s="10">
        <f t="shared" si="5"/>
        <v>-7567.921399999992</v>
      </c>
      <c r="S16" s="10">
        <f t="shared" si="5"/>
        <v>0</v>
      </c>
      <c r="T16" s="10">
        <f t="shared" si="5"/>
        <v>-7567.921399999992</v>
      </c>
      <c r="U16" s="10">
        <f t="shared" si="5"/>
        <v>0</v>
      </c>
      <c r="V16" s="10">
        <f t="shared" si="5"/>
        <v>0</v>
      </c>
      <c r="W16" s="10">
        <f t="shared" si="3"/>
        <v>98.698091914151618</v>
      </c>
      <c r="X16" s="10">
        <f t="shared" si="3"/>
        <v>0</v>
      </c>
      <c r="Y16" s="142">
        <f t="shared" si="3"/>
        <v>98.693121096850263</v>
      </c>
      <c r="Z16" s="142">
        <f t="shared" si="3"/>
        <v>0</v>
      </c>
      <c r="AA16" s="142">
        <f t="shared" si="3"/>
        <v>100</v>
      </c>
    </row>
    <row r="17" spans="1:27" ht="12.95" customHeight="1" x14ac:dyDescent="0.25">
      <c r="A17" s="133">
        <v>9</v>
      </c>
      <c r="B17" s="139" t="s">
        <v>1378</v>
      </c>
      <c r="C17" s="140">
        <f t="shared" si="0"/>
        <v>5265.5</v>
      </c>
      <c r="D17" s="140">
        <v>1145.2</v>
      </c>
      <c r="E17" s="140">
        <v>4120.3</v>
      </c>
      <c r="F17" s="140">
        <v>0</v>
      </c>
      <c r="G17" s="140">
        <v>0</v>
      </c>
      <c r="H17" s="140">
        <f t="shared" si="1"/>
        <v>5709.5</v>
      </c>
      <c r="I17" s="141">
        <v>1145.2</v>
      </c>
      <c r="J17" s="141">
        <v>4513.3</v>
      </c>
      <c r="K17" s="141">
        <v>0</v>
      </c>
      <c r="L17" s="141">
        <v>51</v>
      </c>
      <c r="M17" s="140">
        <f t="shared" si="4"/>
        <v>5709.5</v>
      </c>
      <c r="N17" s="141">
        <v>1145.2</v>
      </c>
      <c r="O17" s="141">
        <v>4513.3</v>
      </c>
      <c r="P17" s="141">
        <v>0</v>
      </c>
      <c r="Q17" s="10">
        <v>51</v>
      </c>
      <c r="R17" s="10">
        <f t="shared" si="5"/>
        <v>0</v>
      </c>
      <c r="S17" s="10">
        <f t="shared" si="5"/>
        <v>0</v>
      </c>
      <c r="T17" s="10">
        <f t="shared" si="5"/>
        <v>0</v>
      </c>
      <c r="U17" s="10">
        <f t="shared" si="5"/>
        <v>0</v>
      </c>
      <c r="V17" s="10">
        <f t="shared" si="5"/>
        <v>0</v>
      </c>
      <c r="W17" s="10">
        <f t="shared" si="3"/>
        <v>100</v>
      </c>
      <c r="X17" s="10">
        <f t="shared" si="3"/>
        <v>100</v>
      </c>
      <c r="Y17" s="142">
        <f t="shared" si="3"/>
        <v>100</v>
      </c>
      <c r="Z17" s="142">
        <f t="shared" si="3"/>
        <v>0</v>
      </c>
      <c r="AA17" s="142">
        <f t="shared" si="3"/>
        <v>100</v>
      </c>
    </row>
    <row r="18" spans="1:27" ht="12.95" customHeight="1" x14ac:dyDescent="0.25">
      <c r="A18" s="133">
        <v>10</v>
      </c>
      <c r="B18" s="139" t="s">
        <v>1379</v>
      </c>
      <c r="C18" s="140">
        <f t="shared" si="0"/>
        <v>2968.6</v>
      </c>
      <c r="D18" s="140">
        <v>788.4</v>
      </c>
      <c r="E18" s="140">
        <v>1902.6</v>
      </c>
      <c r="F18" s="140">
        <v>277.60000000000002</v>
      </c>
      <c r="G18" s="140">
        <v>0</v>
      </c>
      <c r="H18" s="140">
        <f t="shared" si="1"/>
        <v>3147.5</v>
      </c>
      <c r="I18" s="141">
        <v>788.4</v>
      </c>
      <c r="J18" s="141">
        <v>2036.5</v>
      </c>
      <c r="K18" s="141">
        <v>277.60000000000002</v>
      </c>
      <c r="L18" s="141">
        <v>45</v>
      </c>
      <c r="M18" s="140">
        <f t="shared" si="4"/>
        <v>3147.5</v>
      </c>
      <c r="N18" s="141">
        <v>788.4</v>
      </c>
      <c r="O18" s="141">
        <v>2036.5</v>
      </c>
      <c r="P18" s="141">
        <v>277.60000000000002</v>
      </c>
      <c r="Q18" s="10">
        <v>45</v>
      </c>
      <c r="R18" s="10">
        <f t="shared" si="5"/>
        <v>0</v>
      </c>
      <c r="S18" s="10">
        <f t="shared" si="5"/>
        <v>0</v>
      </c>
      <c r="T18" s="10">
        <f t="shared" si="5"/>
        <v>0</v>
      </c>
      <c r="U18" s="10">
        <f t="shared" si="5"/>
        <v>0</v>
      </c>
      <c r="V18" s="10">
        <f t="shared" si="5"/>
        <v>0</v>
      </c>
      <c r="W18" s="10">
        <f t="shared" si="3"/>
        <v>100</v>
      </c>
      <c r="X18" s="10">
        <f t="shared" si="3"/>
        <v>100</v>
      </c>
      <c r="Y18" s="142">
        <f t="shared" si="3"/>
        <v>100</v>
      </c>
      <c r="Z18" s="142">
        <f t="shared" si="3"/>
        <v>100</v>
      </c>
      <c r="AA18" s="142">
        <f t="shared" si="3"/>
        <v>100</v>
      </c>
    </row>
    <row r="19" spans="1:27" ht="12.95" customHeight="1" x14ac:dyDescent="0.25">
      <c r="A19" s="133">
        <v>11</v>
      </c>
      <c r="B19" s="139"/>
      <c r="C19" s="140"/>
      <c r="D19" s="140"/>
      <c r="E19" s="140"/>
      <c r="F19" s="140"/>
      <c r="G19" s="140"/>
      <c r="H19" s="140"/>
      <c r="I19" s="141"/>
      <c r="J19" s="141"/>
      <c r="K19" s="141"/>
      <c r="L19" s="141"/>
      <c r="M19" s="141"/>
      <c r="N19" s="141"/>
      <c r="O19" s="141"/>
      <c r="P19" s="141"/>
      <c r="Q19" s="10"/>
      <c r="R19" s="10"/>
      <c r="S19" s="10"/>
      <c r="T19" s="10"/>
      <c r="U19" s="10"/>
      <c r="V19" s="10"/>
      <c r="W19" s="13"/>
      <c r="X19" s="13"/>
      <c r="Y19" s="137"/>
      <c r="Z19" s="137"/>
      <c r="AA19" s="137"/>
    </row>
    <row r="20" spans="1:27" ht="12.95" customHeight="1" x14ac:dyDescent="0.25">
      <c r="A20" s="133">
        <v>12</v>
      </c>
      <c r="B20" s="134" t="s">
        <v>1380</v>
      </c>
      <c r="C20" s="135">
        <f t="shared" si="0"/>
        <v>3124496.8</v>
      </c>
      <c r="D20" s="135">
        <f>D21+D22</f>
        <v>19786.600000000002</v>
      </c>
      <c r="E20" s="135">
        <f>E21+E22</f>
        <v>3104424.1999999997</v>
      </c>
      <c r="F20" s="135">
        <f>F21+F22</f>
        <v>286</v>
      </c>
      <c r="G20" s="135">
        <f>G21+G22</f>
        <v>0</v>
      </c>
      <c r="H20" s="135">
        <f t="shared" si="1"/>
        <v>3618095.1999999997</v>
      </c>
      <c r="I20" s="135">
        <f>I21+I22</f>
        <v>19786.600000000002</v>
      </c>
      <c r="J20" s="135">
        <f>J21+J22</f>
        <v>3584675.5999999996</v>
      </c>
      <c r="K20" s="135">
        <f>K21+K22</f>
        <v>286</v>
      </c>
      <c r="L20" s="135">
        <f>L21+L22</f>
        <v>13347</v>
      </c>
      <c r="M20" s="135">
        <f t="shared" ref="M20:M41" si="6">SUM(N20:Q20)</f>
        <v>3464705.6413000003</v>
      </c>
      <c r="N20" s="135">
        <f>N21+N22</f>
        <v>19617.120000000003</v>
      </c>
      <c r="O20" s="135">
        <f>O21+O22</f>
        <v>3431455.5213000001</v>
      </c>
      <c r="P20" s="135">
        <f>P21+P22</f>
        <v>286</v>
      </c>
      <c r="Q20" s="135">
        <f>Q21+Q22</f>
        <v>13347</v>
      </c>
      <c r="R20" s="13">
        <f t="shared" ref="R20:V40" si="7">M20-H20</f>
        <v>-153389.55869999947</v>
      </c>
      <c r="S20" s="13">
        <f t="shared" si="7"/>
        <v>-169.47999999999956</v>
      </c>
      <c r="T20" s="13">
        <f t="shared" si="7"/>
        <v>-153220.07869999949</v>
      </c>
      <c r="U20" s="13">
        <f t="shared" si="7"/>
        <v>0</v>
      </c>
      <c r="V20" s="13">
        <f t="shared" si="7"/>
        <v>0</v>
      </c>
      <c r="W20" s="13">
        <f t="shared" si="3"/>
        <v>95.76048859355609</v>
      </c>
      <c r="X20" s="13">
        <f t="shared" si="3"/>
        <v>99.143460725945843</v>
      </c>
      <c r="Y20" s="137">
        <f t="shared" si="3"/>
        <v>95.725691923140843</v>
      </c>
      <c r="Z20" s="137">
        <f t="shared" si="3"/>
        <v>100</v>
      </c>
      <c r="AA20" s="137">
        <f t="shared" si="3"/>
        <v>100</v>
      </c>
    </row>
    <row r="21" spans="1:27" s="138" customFormat="1" ht="12.95" customHeight="1" x14ac:dyDescent="0.2">
      <c r="A21" s="133">
        <v>13</v>
      </c>
      <c r="B21" s="134" t="s">
        <v>1374</v>
      </c>
      <c r="C21" s="135">
        <f t="shared" si="0"/>
        <v>2905617.4</v>
      </c>
      <c r="D21" s="135">
        <f>D23</f>
        <v>0</v>
      </c>
      <c r="E21" s="135">
        <f>E23</f>
        <v>2905617.4</v>
      </c>
      <c r="F21" s="135">
        <f>F23</f>
        <v>0</v>
      </c>
      <c r="G21" s="135">
        <f>G23</f>
        <v>0</v>
      </c>
      <c r="H21" s="135">
        <f t="shared" si="1"/>
        <v>3376447.8</v>
      </c>
      <c r="I21" s="135">
        <f>I23</f>
        <v>0</v>
      </c>
      <c r="J21" s="135">
        <f>J23</f>
        <v>3364438.8</v>
      </c>
      <c r="K21" s="135">
        <f>K23</f>
        <v>0</v>
      </c>
      <c r="L21" s="135">
        <f>L23</f>
        <v>12009</v>
      </c>
      <c r="M21" s="135">
        <f t="shared" si="6"/>
        <v>3236625.6291</v>
      </c>
      <c r="N21" s="135">
        <f>N23</f>
        <v>0</v>
      </c>
      <c r="O21" s="135">
        <f>O23</f>
        <v>3224616.6291</v>
      </c>
      <c r="P21" s="135">
        <f>P23</f>
        <v>0</v>
      </c>
      <c r="Q21" s="135">
        <f>Q23</f>
        <v>12009</v>
      </c>
      <c r="R21" s="13">
        <f t="shared" si="7"/>
        <v>-139822.17089999979</v>
      </c>
      <c r="S21" s="13">
        <f t="shared" si="7"/>
        <v>0</v>
      </c>
      <c r="T21" s="13">
        <f t="shared" si="7"/>
        <v>-139822.17089999979</v>
      </c>
      <c r="U21" s="13">
        <f t="shared" si="7"/>
        <v>0</v>
      </c>
      <c r="V21" s="13">
        <f t="shared" si="7"/>
        <v>0</v>
      </c>
      <c r="W21" s="13">
        <f t="shared" si="3"/>
        <v>95.858897303254636</v>
      </c>
      <c r="X21" s="13">
        <f t="shared" si="3"/>
        <v>0</v>
      </c>
      <c r="Y21" s="137">
        <f t="shared" si="3"/>
        <v>95.844116085571244</v>
      </c>
      <c r="Z21" s="137">
        <f t="shared" si="3"/>
        <v>0</v>
      </c>
      <c r="AA21" s="137">
        <f t="shared" si="3"/>
        <v>100</v>
      </c>
    </row>
    <row r="22" spans="1:27" s="138" customFormat="1" ht="12.95" customHeight="1" x14ac:dyDescent="0.2">
      <c r="A22" s="133">
        <v>14</v>
      </c>
      <c r="B22" s="134" t="s">
        <v>1375</v>
      </c>
      <c r="C22" s="135">
        <f t="shared" si="0"/>
        <v>218879.40000000002</v>
      </c>
      <c r="D22" s="135">
        <f>SUM(D24:D41)</f>
        <v>19786.600000000002</v>
      </c>
      <c r="E22" s="135">
        <f>SUM(E24:E41)</f>
        <v>198806.80000000002</v>
      </c>
      <c r="F22" s="135">
        <f>SUM(F24:F41)</f>
        <v>286</v>
      </c>
      <c r="G22" s="135">
        <f>SUM(G24:G41)</f>
        <v>0</v>
      </c>
      <c r="H22" s="135">
        <f t="shared" si="1"/>
        <v>241647.4</v>
      </c>
      <c r="I22" s="135">
        <f>SUM(I24:I41)</f>
        <v>19786.600000000002</v>
      </c>
      <c r="J22" s="135">
        <f>SUM(J24:J41)</f>
        <v>220236.79999999999</v>
      </c>
      <c r="K22" s="135">
        <f>SUM(K24:K41)</f>
        <v>286</v>
      </c>
      <c r="L22" s="135">
        <f>SUM(L24:L41)</f>
        <v>1338</v>
      </c>
      <c r="M22" s="135">
        <f t="shared" si="6"/>
        <v>228080.0122</v>
      </c>
      <c r="N22" s="135">
        <f>SUM(N24:N41)</f>
        <v>19617.120000000003</v>
      </c>
      <c r="O22" s="135">
        <f>SUM(O24:O41)</f>
        <v>206838.8922</v>
      </c>
      <c r="P22" s="135">
        <f>SUM(P24:P41)</f>
        <v>286</v>
      </c>
      <c r="Q22" s="135">
        <f>SUM(Q24:Q41)</f>
        <v>1338</v>
      </c>
      <c r="R22" s="13">
        <f t="shared" si="7"/>
        <v>-13567.387799999997</v>
      </c>
      <c r="S22" s="13">
        <f t="shared" si="7"/>
        <v>-169.47999999999956</v>
      </c>
      <c r="T22" s="13">
        <f t="shared" si="7"/>
        <v>-13397.907799999986</v>
      </c>
      <c r="U22" s="13">
        <f t="shared" si="7"/>
        <v>0</v>
      </c>
      <c r="V22" s="13">
        <f t="shared" si="7"/>
        <v>0</v>
      </c>
      <c r="W22" s="13">
        <f t="shared" si="3"/>
        <v>94.385460882260688</v>
      </c>
      <c r="X22" s="13">
        <f t="shared" si="3"/>
        <v>99.143460725945843</v>
      </c>
      <c r="Y22" s="137">
        <f t="shared" si="3"/>
        <v>93.916589870539354</v>
      </c>
      <c r="Z22" s="137">
        <f t="shared" si="3"/>
        <v>100</v>
      </c>
      <c r="AA22" s="137">
        <f t="shared" si="3"/>
        <v>100</v>
      </c>
    </row>
    <row r="23" spans="1:27" ht="12.95" customHeight="1" x14ac:dyDescent="0.25">
      <c r="A23" s="133">
        <v>15</v>
      </c>
      <c r="B23" s="139" t="s">
        <v>1377</v>
      </c>
      <c r="C23" s="140">
        <f t="shared" si="0"/>
        <v>2905617.4</v>
      </c>
      <c r="D23" s="140">
        <v>0</v>
      </c>
      <c r="E23" s="140">
        <v>2905617.4</v>
      </c>
      <c r="F23" s="140">
        <v>0</v>
      </c>
      <c r="G23" s="140">
        <v>0</v>
      </c>
      <c r="H23" s="140">
        <f t="shared" si="1"/>
        <v>3376447.8</v>
      </c>
      <c r="I23" s="141">
        <v>0</v>
      </c>
      <c r="J23" s="141">
        <v>3364438.8</v>
      </c>
      <c r="K23" s="141">
        <v>0</v>
      </c>
      <c r="L23" s="141">
        <v>12009</v>
      </c>
      <c r="M23" s="140">
        <f t="shared" si="6"/>
        <v>3236625.6291</v>
      </c>
      <c r="N23" s="141">
        <v>0</v>
      </c>
      <c r="O23" s="141">
        <v>3224616.6291</v>
      </c>
      <c r="P23" s="141">
        <v>0</v>
      </c>
      <c r="Q23" s="10">
        <v>12009</v>
      </c>
      <c r="R23" s="10">
        <f t="shared" si="7"/>
        <v>-139822.17089999979</v>
      </c>
      <c r="S23" s="10">
        <f t="shared" si="7"/>
        <v>0</v>
      </c>
      <c r="T23" s="10">
        <f t="shared" si="7"/>
        <v>-139822.17089999979</v>
      </c>
      <c r="U23" s="10">
        <f t="shared" si="7"/>
        <v>0</v>
      </c>
      <c r="V23" s="10">
        <f t="shared" si="7"/>
        <v>0</v>
      </c>
      <c r="W23" s="10">
        <f t="shared" si="3"/>
        <v>95.858897303254636</v>
      </c>
      <c r="X23" s="10">
        <f t="shared" si="3"/>
        <v>0</v>
      </c>
      <c r="Y23" s="142">
        <f t="shared" si="3"/>
        <v>95.844116085571244</v>
      </c>
      <c r="Z23" s="142">
        <f t="shared" si="3"/>
        <v>0</v>
      </c>
      <c r="AA23" s="142">
        <f t="shared" si="3"/>
        <v>100</v>
      </c>
    </row>
    <row r="24" spans="1:27" ht="12.95" customHeight="1" x14ac:dyDescent="0.25">
      <c r="A24" s="133">
        <v>16</v>
      </c>
      <c r="B24" s="139" t="s">
        <v>1381</v>
      </c>
      <c r="C24" s="140">
        <f t="shared" si="0"/>
        <v>18439.800000000003</v>
      </c>
      <c r="D24" s="140">
        <v>1388.4</v>
      </c>
      <c r="E24" s="140">
        <v>17051.400000000001</v>
      </c>
      <c r="F24" s="140">
        <v>0</v>
      </c>
      <c r="G24" s="140">
        <v>0</v>
      </c>
      <c r="H24" s="140">
        <f t="shared" si="1"/>
        <v>21088</v>
      </c>
      <c r="I24" s="141">
        <v>1388.4</v>
      </c>
      <c r="J24" s="141">
        <v>19588.599999999999</v>
      </c>
      <c r="K24" s="141">
        <v>0</v>
      </c>
      <c r="L24" s="141">
        <v>111</v>
      </c>
      <c r="M24" s="140">
        <f t="shared" si="6"/>
        <v>19885.989100000003</v>
      </c>
      <c r="N24" s="141">
        <v>1388.4</v>
      </c>
      <c r="O24" s="141">
        <v>18386.589100000001</v>
      </c>
      <c r="P24" s="141">
        <v>0</v>
      </c>
      <c r="Q24" s="10">
        <v>111</v>
      </c>
      <c r="R24" s="10">
        <f t="shared" si="7"/>
        <v>-1202.0108999999975</v>
      </c>
      <c r="S24" s="10">
        <f t="shared" si="7"/>
        <v>0</v>
      </c>
      <c r="T24" s="10">
        <f t="shared" si="7"/>
        <v>-1202.0108999999975</v>
      </c>
      <c r="U24" s="10">
        <f t="shared" si="7"/>
        <v>0</v>
      </c>
      <c r="V24" s="10">
        <f t="shared" si="7"/>
        <v>0</v>
      </c>
      <c r="W24" s="10">
        <f t="shared" si="3"/>
        <v>94.300024184370272</v>
      </c>
      <c r="X24" s="10">
        <f t="shared" si="3"/>
        <v>100</v>
      </c>
      <c r="Y24" s="142">
        <f t="shared" si="3"/>
        <v>93.863722267032884</v>
      </c>
      <c r="Z24" s="142">
        <f t="shared" si="3"/>
        <v>0</v>
      </c>
      <c r="AA24" s="142">
        <f t="shared" si="3"/>
        <v>100</v>
      </c>
    </row>
    <row r="25" spans="1:27" ht="12.95" customHeight="1" x14ac:dyDescent="0.25">
      <c r="A25" s="133">
        <v>17</v>
      </c>
      <c r="B25" s="139" t="s">
        <v>1382</v>
      </c>
      <c r="C25" s="140">
        <f t="shared" si="0"/>
        <v>11253.400000000001</v>
      </c>
      <c r="D25" s="140">
        <v>1324.7</v>
      </c>
      <c r="E25" s="140">
        <v>9928.7000000000007</v>
      </c>
      <c r="F25" s="140">
        <v>0</v>
      </c>
      <c r="G25" s="140">
        <v>0</v>
      </c>
      <c r="H25" s="140">
        <f t="shared" si="1"/>
        <v>12528.6</v>
      </c>
      <c r="I25" s="141">
        <v>1324.7</v>
      </c>
      <c r="J25" s="141">
        <v>11146.9</v>
      </c>
      <c r="K25" s="141">
        <v>0</v>
      </c>
      <c r="L25" s="141">
        <v>57</v>
      </c>
      <c r="M25" s="140">
        <f t="shared" si="6"/>
        <v>12528.6</v>
      </c>
      <c r="N25" s="141">
        <v>1324.7</v>
      </c>
      <c r="O25" s="141">
        <v>11146.9</v>
      </c>
      <c r="P25" s="141">
        <v>0</v>
      </c>
      <c r="Q25" s="10">
        <v>57</v>
      </c>
      <c r="R25" s="10">
        <f t="shared" si="7"/>
        <v>0</v>
      </c>
      <c r="S25" s="10">
        <f t="shared" si="7"/>
        <v>0</v>
      </c>
      <c r="T25" s="10">
        <f t="shared" si="7"/>
        <v>0</v>
      </c>
      <c r="U25" s="10">
        <f t="shared" si="7"/>
        <v>0</v>
      </c>
      <c r="V25" s="10">
        <f t="shared" si="7"/>
        <v>0</v>
      </c>
      <c r="W25" s="10">
        <f t="shared" si="3"/>
        <v>100</v>
      </c>
      <c r="X25" s="10">
        <f t="shared" si="3"/>
        <v>100</v>
      </c>
      <c r="Y25" s="142">
        <f t="shared" si="3"/>
        <v>100</v>
      </c>
      <c r="Z25" s="142">
        <f t="shared" si="3"/>
        <v>0</v>
      </c>
      <c r="AA25" s="142">
        <f t="shared" si="3"/>
        <v>100</v>
      </c>
    </row>
    <row r="26" spans="1:27" ht="12.95" customHeight="1" x14ac:dyDescent="0.25">
      <c r="A26" s="133">
        <v>18</v>
      </c>
      <c r="B26" s="139" t="s">
        <v>1383</v>
      </c>
      <c r="C26" s="140">
        <f t="shared" si="0"/>
        <v>7680.7</v>
      </c>
      <c r="D26" s="140">
        <v>1132.7</v>
      </c>
      <c r="E26" s="140">
        <v>6548</v>
      </c>
      <c r="F26" s="140">
        <v>0</v>
      </c>
      <c r="G26" s="140">
        <v>0</v>
      </c>
      <c r="H26" s="140">
        <f t="shared" si="1"/>
        <v>8374.1</v>
      </c>
      <c r="I26" s="141">
        <v>1132.7</v>
      </c>
      <c r="J26" s="141">
        <v>7163.4</v>
      </c>
      <c r="K26" s="141">
        <v>0</v>
      </c>
      <c r="L26" s="141">
        <v>78</v>
      </c>
      <c r="M26" s="140">
        <f t="shared" si="6"/>
        <v>8370.917300000001</v>
      </c>
      <c r="N26" s="141">
        <v>1132.7</v>
      </c>
      <c r="O26" s="141">
        <v>7160.2173000000003</v>
      </c>
      <c r="P26" s="141">
        <v>0</v>
      </c>
      <c r="Q26" s="10">
        <v>78</v>
      </c>
      <c r="R26" s="10">
        <f t="shared" si="7"/>
        <v>-3.1826999999993859</v>
      </c>
      <c r="S26" s="10">
        <f t="shared" si="7"/>
        <v>0</v>
      </c>
      <c r="T26" s="10">
        <f t="shared" si="7"/>
        <v>-3.1826999999993859</v>
      </c>
      <c r="U26" s="10">
        <f t="shared" si="7"/>
        <v>0</v>
      </c>
      <c r="V26" s="10">
        <f t="shared" si="7"/>
        <v>0</v>
      </c>
      <c r="W26" s="10">
        <f t="shared" si="3"/>
        <v>99.961993527662685</v>
      </c>
      <c r="X26" s="10">
        <f t="shared" si="3"/>
        <v>100</v>
      </c>
      <c r="Y26" s="142">
        <f t="shared" si="3"/>
        <v>99.955569980735419</v>
      </c>
      <c r="Z26" s="142">
        <f t="shared" si="3"/>
        <v>0</v>
      </c>
      <c r="AA26" s="142">
        <f t="shared" si="3"/>
        <v>100</v>
      </c>
    </row>
    <row r="27" spans="1:27" ht="12.95" customHeight="1" x14ac:dyDescent="0.25">
      <c r="A27" s="133">
        <v>19</v>
      </c>
      <c r="B27" s="139" t="s">
        <v>1384</v>
      </c>
      <c r="C27" s="140">
        <f t="shared" si="0"/>
        <v>13582.800000000001</v>
      </c>
      <c r="D27" s="140">
        <v>765.6</v>
      </c>
      <c r="E27" s="140">
        <v>12817.2</v>
      </c>
      <c r="F27" s="140">
        <v>0</v>
      </c>
      <c r="G27" s="140">
        <v>0</v>
      </c>
      <c r="H27" s="140">
        <f t="shared" si="1"/>
        <v>15223.1</v>
      </c>
      <c r="I27" s="141">
        <v>765.6</v>
      </c>
      <c r="J27" s="141">
        <v>14394.5</v>
      </c>
      <c r="K27" s="141">
        <v>0</v>
      </c>
      <c r="L27" s="141">
        <v>63</v>
      </c>
      <c r="M27" s="140">
        <f t="shared" si="6"/>
        <v>15217.3693</v>
      </c>
      <c r="N27" s="141">
        <v>765.6</v>
      </c>
      <c r="O27" s="141">
        <v>14388.7693</v>
      </c>
      <c r="P27" s="141">
        <v>0</v>
      </c>
      <c r="Q27" s="10">
        <v>63</v>
      </c>
      <c r="R27" s="10">
        <f t="shared" si="7"/>
        <v>-5.7307000000000698</v>
      </c>
      <c r="S27" s="10">
        <f t="shared" si="7"/>
        <v>0</v>
      </c>
      <c r="T27" s="10">
        <f t="shared" si="7"/>
        <v>-5.7307000000000698</v>
      </c>
      <c r="U27" s="10">
        <f t="shared" si="7"/>
        <v>0</v>
      </c>
      <c r="V27" s="10">
        <f t="shared" si="7"/>
        <v>0</v>
      </c>
      <c r="W27" s="10">
        <f t="shared" si="3"/>
        <v>99.962355236449866</v>
      </c>
      <c r="X27" s="10">
        <f t="shared" si="3"/>
        <v>100</v>
      </c>
      <c r="Y27" s="142">
        <f t="shared" si="3"/>
        <v>99.960188266351736</v>
      </c>
      <c r="Z27" s="142">
        <f t="shared" si="3"/>
        <v>0</v>
      </c>
      <c r="AA27" s="142">
        <f t="shared" si="3"/>
        <v>100</v>
      </c>
    </row>
    <row r="28" spans="1:27" ht="12.95" customHeight="1" x14ac:dyDescent="0.25">
      <c r="A28" s="133">
        <v>20</v>
      </c>
      <c r="B28" s="139" t="s">
        <v>1385</v>
      </c>
      <c r="C28" s="140">
        <f t="shared" si="0"/>
        <v>15490</v>
      </c>
      <c r="D28" s="140">
        <v>1827.2</v>
      </c>
      <c r="E28" s="140">
        <v>13662.8</v>
      </c>
      <c r="F28" s="140">
        <v>0</v>
      </c>
      <c r="G28" s="140">
        <v>0</v>
      </c>
      <c r="H28" s="140">
        <f t="shared" si="1"/>
        <v>16312.300000000001</v>
      </c>
      <c r="I28" s="141">
        <v>1827.2</v>
      </c>
      <c r="J28" s="141">
        <v>14404.1</v>
      </c>
      <c r="K28" s="141">
        <v>0</v>
      </c>
      <c r="L28" s="141">
        <v>81</v>
      </c>
      <c r="M28" s="140">
        <f t="shared" si="6"/>
        <v>14525.0033</v>
      </c>
      <c r="N28" s="141">
        <v>1827.2</v>
      </c>
      <c r="O28" s="141">
        <v>12616.8033</v>
      </c>
      <c r="P28" s="141">
        <v>0</v>
      </c>
      <c r="Q28" s="10">
        <v>81</v>
      </c>
      <c r="R28" s="10">
        <f t="shared" si="7"/>
        <v>-1787.2967000000008</v>
      </c>
      <c r="S28" s="10">
        <f t="shared" si="7"/>
        <v>0</v>
      </c>
      <c r="T28" s="10">
        <f t="shared" si="7"/>
        <v>-1787.2967000000008</v>
      </c>
      <c r="U28" s="10">
        <f t="shared" si="7"/>
        <v>0</v>
      </c>
      <c r="V28" s="10">
        <f t="shared" si="7"/>
        <v>0</v>
      </c>
      <c r="W28" s="10">
        <f t="shared" si="3"/>
        <v>89.043257541854913</v>
      </c>
      <c r="X28" s="10">
        <f t="shared" si="3"/>
        <v>100</v>
      </c>
      <c r="Y28" s="142">
        <f t="shared" si="3"/>
        <v>87.591750265549379</v>
      </c>
      <c r="Z28" s="142">
        <f t="shared" si="3"/>
        <v>0</v>
      </c>
      <c r="AA28" s="142">
        <f t="shared" si="3"/>
        <v>100</v>
      </c>
    </row>
    <row r="29" spans="1:27" ht="12.95" customHeight="1" x14ac:dyDescent="0.25">
      <c r="A29" s="133">
        <v>21</v>
      </c>
      <c r="B29" s="139" t="s">
        <v>1386</v>
      </c>
      <c r="C29" s="140">
        <f t="shared" si="0"/>
        <v>10866.6</v>
      </c>
      <c r="D29" s="140">
        <v>851.9</v>
      </c>
      <c r="E29" s="140">
        <v>10014.700000000001</v>
      </c>
      <c r="F29" s="140">
        <v>0</v>
      </c>
      <c r="G29" s="140">
        <v>0</v>
      </c>
      <c r="H29" s="140">
        <f t="shared" si="1"/>
        <v>12344.8</v>
      </c>
      <c r="I29" s="141">
        <v>851.9</v>
      </c>
      <c r="J29" s="141">
        <v>11441.9</v>
      </c>
      <c r="K29" s="141">
        <v>0</v>
      </c>
      <c r="L29" s="141">
        <v>51</v>
      </c>
      <c r="M29" s="140">
        <f t="shared" si="6"/>
        <v>12230.3645</v>
      </c>
      <c r="N29" s="141">
        <v>738.31330000000003</v>
      </c>
      <c r="O29" s="141">
        <v>11441.0512</v>
      </c>
      <c r="P29" s="141">
        <v>0</v>
      </c>
      <c r="Q29" s="10">
        <v>51</v>
      </c>
      <c r="R29" s="10">
        <f t="shared" si="7"/>
        <v>-114.43549999999959</v>
      </c>
      <c r="S29" s="10">
        <f t="shared" si="7"/>
        <v>-113.58669999999995</v>
      </c>
      <c r="T29" s="10">
        <f t="shared" si="7"/>
        <v>-0.84879999999975553</v>
      </c>
      <c r="U29" s="10">
        <f t="shared" si="7"/>
        <v>0</v>
      </c>
      <c r="V29" s="10">
        <f t="shared" si="7"/>
        <v>0</v>
      </c>
      <c r="W29" s="10">
        <f t="shared" si="3"/>
        <v>99.073006448059104</v>
      </c>
      <c r="X29" s="10">
        <f t="shared" si="3"/>
        <v>86.666662753844349</v>
      </c>
      <c r="Y29" s="142">
        <f t="shared" si="3"/>
        <v>99.992581651648777</v>
      </c>
      <c r="Z29" s="142">
        <f t="shared" si="3"/>
        <v>0</v>
      </c>
      <c r="AA29" s="142">
        <f t="shared" si="3"/>
        <v>100</v>
      </c>
    </row>
    <row r="30" spans="1:27" ht="12.95" customHeight="1" x14ac:dyDescent="0.25">
      <c r="A30" s="133">
        <v>22</v>
      </c>
      <c r="B30" s="139" t="s">
        <v>1387</v>
      </c>
      <c r="C30" s="140">
        <f t="shared" si="0"/>
        <v>1012.1</v>
      </c>
      <c r="D30" s="140">
        <v>682</v>
      </c>
      <c r="E30" s="140">
        <v>174.1</v>
      </c>
      <c r="F30" s="140">
        <v>156</v>
      </c>
      <c r="G30" s="140">
        <v>0</v>
      </c>
      <c r="H30" s="140">
        <f t="shared" si="1"/>
        <v>1030.0999999999999</v>
      </c>
      <c r="I30" s="141">
        <v>682</v>
      </c>
      <c r="J30" s="141">
        <v>174.1</v>
      </c>
      <c r="K30" s="141">
        <v>156</v>
      </c>
      <c r="L30" s="141">
        <v>18</v>
      </c>
      <c r="M30" s="140">
        <f t="shared" si="6"/>
        <v>1030.0098</v>
      </c>
      <c r="N30" s="141">
        <v>682</v>
      </c>
      <c r="O30" s="141">
        <v>174.00980000000001</v>
      </c>
      <c r="P30" s="141">
        <v>156</v>
      </c>
      <c r="Q30" s="10">
        <v>18</v>
      </c>
      <c r="R30" s="10">
        <f t="shared" si="7"/>
        <v>-9.0199999999867941E-2</v>
      </c>
      <c r="S30" s="10">
        <f t="shared" si="7"/>
        <v>0</v>
      </c>
      <c r="T30" s="10">
        <f t="shared" si="7"/>
        <v>-9.0199999999981628E-2</v>
      </c>
      <c r="U30" s="10">
        <f t="shared" si="7"/>
        <v>0</v>
      </c>
      <c r="V30" s="10">
        <f t="shared" si="7"/>
        <v>0</v>
      </c>
      <c r="W30" s="10">
        <f t="shared" si="3"/>
        <v>99.991243568585588</v>
      </c>
      <c r="X30" s="10">
        <f t="shared" si="3"/>
        <v>100</v>
      </c>
      <c r="Y30" s="142">
        <f t="shared" si="3"/>
        <v>99.948190695002879</v>
      </c>
      <c r="Z30" s="142">
        <f t="shared" si="3"/>
        <v>100</v>
      </c>
      <c r="AA30" s="142">
        <f t="shared" si="3"/>
        <v>100</v>
      </c>
    </row>
    <row r="31" spans="1:27" ht="12.95" customHeight="1" x14ac:dyDescent="0.25">
      <c r="A31" s="133">
        <v>23</v>
      </c>
      <c r="B31" s="139" t="s">
        <v>1388</v>
      </c>
      <c r="C31" s="140">
        <f t="shared" si="0"/>
        <v>15969.2</v>
      </c>
      <c r="D31" s="140">
        <v>1165.2</v>
      </c>
      <c r="E31" s="140">
        <v>14804</v>
      </c>
      <c r="F31" s="140">
        <v>0</v>
      </c>
      <c r="G31" s="140">
        <v>0</v>
      </c>
      <c r="H31" s="140">
        <f t="shared" si="1"/>
        <v>17141.3</v>
      </c>
      <c r="I31" s="141">
        <v>1165.2</v>
      </c>
      <c r="J31" s="141">
        <v>15877.1</v>
      </c>
      <c r="K31" s="141">
        <v>0</v>
      </c>
      <c r="L31" s="141">
        <v>99</v>
      </c>
      <c r="M31" s="140">
        <f t="shared" si="6"/>
        <v>16189.772500000001</v>
      </c>
      <c r="N31" s="141">
        <v>1165.2</v>
      </c>
      <c r="O31" s="141">
        <v>14925.5725</v>
      </c>
      <c r="P31" s="141">
        <v>0</v>
      </c>
      <c r="Q31" s="10">
        <v>99</v>
      </c>
      <c r="R31" s="10">
        <f t="shared" si="7"/>
        <v>-951.52749999999833</v>
      </c>
      <c r="S31" s="10">
        <f t="shared" si="7"/>
        <v>0</v>
      </c>
      <c r="T31" s="10">
        <f t="shared" si="7"/>
        <v>-951.52750000000015</v>
      </c>
      <c r="U31" s="10">
        <f t="shared" si="7"/>
        <v>0</v>
      </c>
      <c r="V31" s="10">
        <f t="shared" si="7"/>
        <v>0</v>
      </c>
      <c r="W31" s="10">
        <f t="shared" si="3"/>
        <v>94.448918693448007</v>
      </c>
      <c r="X31" s="10">
        <f t="shared" si="3"/>
        <v>100</v>
      </c>
      <c r="Y31" s="142">
        <f t="shared" si="3"/>
        <v>94.006918769800535</v>
      </c>
      <c r="Z31" s="142">
        <f t="shared" si="3"/>
        <v>0</v>
      </c>
      <c r="AA31" s="142">
        <f t="shared" si="3"/>
        <v>100</v>
      </c>
    </row>
    <row r="32" spans="1:27" ht="12.95" customHeight="1" x14ac:dyDescent="0.25">
      <c r="A32" s="133">
        <v>24</v>
      </c>
      <c r="B32" s="139" t="s">
        <v>1389</v>
      </c>
      <c r="C32" s="140">
        <f t="shared" si="0"/>
        <v>1325.6</v>
      </c>
      <c r="D32" s="140">
        <v>841.1</v>
      </c>
      <c r="E32" s="140">
        <v>484.5</v>
      </c>
      <c r="F32" s="140">
        <v>0</v>
      </c>
      <c r="G32" s="140">
        <v>0</v>
      </c>
      <c r="H32" s="140">
        <f t="shared" si="1"/>
        <v>1361.6</v>
      </c>
      <c r="I32" s="141">
        <v>841.1</v>
      </c>
      <c r="J32" s="141">
        <v>484.5</v>
      </c>
      <c r="K32" s="141">
        <v>0</v>
      </c>
      <c r="L32" s="141">
        <v>36</v>
      </c>
      <c r="M32" s="140">
        <f t="shared" si="6"/>
        <v>1361.6</v>
      </c>
      <c r="N32" s="141">
        <v>841.1</v>
      </c>
      <c r="O32" s="141">
        <v>484.5</v>
      </c>
      <c r="P32" s="141">
        <v>0</v>
      </c>
      <c r="Q32" s="10">
        <v>36</v>
      </c>
      <c r="R32" s="10">
        <f t="shared" si="7"/>
        <v>0</v>
      </c>
      <c r="S32" s="10">
        <f t="shared" si="7"/>
        <v>0</v>
      </c>
      <c r="T32" s="10">
        <f t="shared" si="7"/>
        <v>0</v>
      </c>
      <c r="U32" s="10">
        <f t="shared" si="7"/>
        <v>0</v>
      </c>
      <c r="V32" s="10">
        <f t="shared" si="7"/>
        <v>0</v>
      </c>
      <c r="W32" s="10">
        <f t="shared" si="3"/>
        <v>100</v>
      </c>
      <c r="X32" s="10">
        <f t="shared" si="3"/>
        <v>100</v>
      </c>
      <c r="Y32" s="142">
        <f t="shared" si="3"/>
        <v>100</v>
      </c>
      <c r="Z32" s="142">
        <f t="shared" si="3"/>
        <v>0</v>
      </c>
      <c r="AA32" s="142">
        <f t="shared" si="3"/>
        <v>100</v>
      </c>
    </row>
    <row r="33" spans="1:27" ht="12.95" customHeight="1" x14ac:dyDescent="0.25">
      <c r="A33" s="133">
        <v>25</v>
      </c>
      <c r="B33" s="139" t="s">
        <v>1390</v>
      </c>
      <c r="C33" s="140">
        <f t="shared" si="0"/>
        <v>27937</v>
      </c>
      <c r="D33" s="140">
        <v>2193.6999999999998</v>
      </c>
      <c r="E33" s="140">
        <v>25743.3</v>
      </c>
      <c r="F33" s="140">
        <v>0</v>
      </c>
      <c r="G33" s="140">
        <v>0</v>
      </c>
      <c r="H33" s="140">
        <f t="shared" si="1"/>
        <v>30691.9</v>
      </c>
      <c r="I33" s="141">
        <v>2193.6999999999998</v>
      </c>
      <c r="J33" s="141">
        <v>28396.2</v>
      </c>
      <c r="K33" s="141">
        <v>0</v>
      </c>
      <c r="L33" s="141">
        <v>102</v>
      </c>
      <c r="M33" s="140">
        <f t="shared" si="6"/>
        <v>30691.9</v>
      </c>
      <c r="N33" s="141">
        <v>2193.6999999999998</v>
      </c>
      <c r="O33" s="141">
        <v>28396.2</v>
      </c>
      <c r="P33" s="141">
        <v>0</v>
      </c>
      <c r="Q33" s="10">
        <v>102</v>
      </c>
      <c r="R33" s="10">
        <f t="shared" si="7"/>
        <v>0</v>
      </c>
      <c r="S33" s="10">
        <f t="shared" si="7"/>
        <v>0</v>
      </c>
      <c r="T33" s="10">
        <f t="shared" si="7"/>
        <v>0</v>
      </c>
      <c r="U33" s="10">
        <f t="shared" si="7"/>
        <v>0</v>
      </c>
      <c r="V33" s="10">
        <f t="shared" si="7"/>
        <v>0</v>
      </c>
      <c r="W33" s="10">
        <f t="shared" si="3"/>
        <v>100</v>
      </c>
      <c r="X33" s="10">
        <f t="shared" si="3"/>
        <v>100</v>
      </c>
      <c r="Y33" s="142">
        <f t="shared" si="3"/>
        <v>100</v>
      </c>
      <c r="Z33" s="142">
        <f t="shared" si="3"/>
        <v>0</v>
      </c>
      <c r="AA33" s="142">
        <f t="shared" si="3"/>
        <v>100</v>
      </c>
    </row>
    <row r="34" spans="1:27" ht="12.95" customHeight="1" x14ac:dyDescent="0.25">
      <c r="A34" s="133">
        <v>26</v>
      </c>
      <c r="B34" s="139" t="s">
        <v>1391</v>
      </c>
      <c r="C34" s="140">
        <f t="shared" si="0"/>
        <v>10028.9</v>
      </c>
      <c r="D34" s="140">
        <v>992.5</v>
      </c>
      <c r="E34" s="140">
        <v>9036.4</v>
      </c>
      <c r="F34" s="140">
        <v>0</v>
      </c>
      <c r="G34" s="140">
        <v>0</v>
      </c>
      <c r="H34" s="140">
        <f t="shared" si="1"/>
        <v>11417.1</v>
      </c>
      <c r="I34" s="141">
        <v>992.5</v>
      </c>
      <c r="J34" s="141">
        <v>10343.6</v>
      </c>
      <c r="K34" s="141">
        <v>0</v>
      </c>
      <c r="L34" s="141">
        <v>81</v>
      </c>
      <c r="M34" s="140">
        <f t="shared" si="6"/>
        <v>9908.2201000000005</v>
      </c>
      <c r="N34" s="141">
        <v>992.5</v>
      </c>
      <c r="O34" s="141">
        <v>8834.7201000000005</v>
      </c>
      <c r="P34" s="141">
        <v>0</v>
      </c>
      <c r="Q34" s="10">
        <v>81</v>
      </c>
      <c r="R34" s="10">
        <f t="shared" si="7"/>
        <v>-1508.8798999999999</v>
      </c>
      <c r="S34" s="10">
        <f t="shared" si="7"/>
        <v>0</v>
      </c>
      <c r="T34" s="10">
        <f t="shared" si="7"/>
        <v>-1508.8798999999999</v>
      </c>
      <c r="U34" s="10">
        <f t="shared" si="7"/>
        <v>0</v>
      </c>
      <c r="V34" s="10">
        <f t="shared" si="7"/>
        <v>0</v>
      </c>
      <c r="W34" s="10">
        <f t="shared" si="3"/>
        <v>86.784035350483052</v>
      </c>
      <c r="X34" s="10">
        <f t="shared" si="3"/>
        <v>100</v>
      </c>
      <c r="Y34" s="142">
        <f t="shared" si="3"/>
        <v>85.412429908349125</v>
      </c>
      <c r="Z34" s="142">
        <f t="shared" si="3"/>
        <v>0</v>
      </c>
      <c r="AA34" s="142">
        <f t="shared" si="3"/>
        <v>100</v>
      </c>
    </row>
    <row r="35" spans="1:27" ht="12.95" customHeight="1" x14ac:dyDescent="0.25">
      <c r="A35" s="133">
        <v>27</v>
      </c>
      <c r="B35" s="139" t="s">
        <v>1392</v>
      </c>
      <c r="C35" s="140">
        <f t="shared" si="0"/>
        <v>11993.4</v>
      </c>
      <c r="D35" s="140">
        <v>906.8</v>
      </c>
      <c r="E35" s="140">
        <v>11086.6</v>
      </c>
      <c r="F35" s="140">
        <v>0</v>
      </c>
      <c r="G35" s="140">
        <v>0</v>
      </c>
      <c r="H35" s="140">
        <f t="shared" si="1"/>
        <v>13265.699999999999</v>
      </c>
      <c r="I35" s="141">
        <v>906.8</v>
      </c>
      <c r="J35" s="141">
        <v>12307.9</v>
      </c>
      <c r="K35" s="141">
        <v>0</v>
      </c>
      <c r="L35" s="141">
        <v>51</v>
      </c>
      <c r="M35" s="140">
        <f t="shared" si="6"/>
        <v>13265.399399999998</v>
      </c>
      <c r="N35" s="141">
        <v>906.8</v>
      </c>
      <c r="O35" s="141">
        <v>12307.599399999999</v>
      </c>
      <c r="P35" s="141">
        <v>0</v>
      </c>
      <c r="Q35" s="10">
        <v>51</v>
      </c>
      <c r="R35" s="10">
        <f t="shared" si="7"/>
        <v>-0.30060000000048603</v>
      </c>
      <c r="S35" s="10">
        <f t="shared" si="7"/>
        <v>0</v>
      </c>
      <c r="T35" s="10">
        <f t="shared" si="7"/>
        <v>-0.30060000000048603</v>
      </c>
      <c r="U35" s="10">
        <f t="shared" si="7"/>
        <v>0</v>
      </c>
      <c r="V35" s="10">
        <f t="shared" si="7"/>
        <v>0</v>
      </c>
      <c r="W35" s="10">
        <f t="shared" si="3"/>
        <v>99.997734005744135</v>
      </c>
      <c r="X35" s="10">
        <f t="shared" si="3"/>
        <v>100</v>
      </c>
      <c r="Y35" s="142">
        <f t="shared" si="3"/>
        <v>99.997557666214377</v>
      </c>
      <c r="Z35" s="142">
        <f t="shared" si="3"/>
        <v>0</v>
      </c>
      <c r="AA35" s="142">
        <f t="shared" si="3"/>
        <v>100</v>
      </c>
    </row>
    <row r="36" spans="1:27" ht="12.95" customHeight="1" x14ac:dyDescent="0.25">
      <c r="A36" s="133">
        <v>28</v>
      </c>
      <c r="B36" s="139" t="s">
        <v>1393</v>
      </c>
      <c r="C36" s="140">
        <f t="shared" si="0"/>
        <v>15374.5</v>
      </c>
      <c r="D36" s="140">
        <v>1710.7</v>
      </c>
      <c r="E36" s="140">
        <v>13663.8</v>
      </c>
      <c r="F36" s="140">
        <v>0</v>
      </c>
      <c r="G36" s="140">
        <v>0</v>
      </c>
      <c r="H36" s="140">
        <f t="shared" si="1"/>
        <v>17589</v>
      </c>
      <c r="I36" s="141">
        <v>1710.7</v>
      </c>
      <c r="J36" s="141">
        <v>15767.3</v>
      </c>
      <c r="K36" s="141">
        <v>0</v>
      </c>
      <c r="L36" s="141">
        <v>111</v>
      </c>
      <c r="M36" s="140">
        <f t="shared" si="6"/>
        <v>15514.575000000001</v>
      </c>
      <c r="N36" s="141">
        <v>1710.7</v>
      </c>
      <c r="O36" s="141">
        <v>13692.875</v>
      </c>
      <c r="P36" s="141">
        <v>0</v>
      </c>
      <c r="Q36" s="10">
        <v>111</v>
      </c>
      <c r="R36" s="10">
        <f t="shared" si="7"/>
        <v>-2074.4249999999993</v>
      </c>
      <c r="S36" s="10">
        <f t="shared" si="7"/>
        <v>0</v>
      </c>
      <c r="T36" s="10">
        <f t="shared" si="7"/>
        <v>-2074.4249999999993</v>
      </c>
      <c r="U36" s="10">
        <f t="shared" si="7"/>
        <v>0</v>
      </c>
      <c r="V36" s="10">
        <f t="shared" si="7"/>
        <v>0</v>
      </c>
      <c r="W36" s="10">
        <f t="shared" si="3"/>
        <v>88.206123145147544</v>
      </c>
      <c r="X36" s="10">
        <f t="shared" si="3"/>
        <v>100</v>
      </c>
      <c r="Y36" s="142">
        <f t="shared" si="3"/>
        <v>86.843498886936885</v>
      </c>
      <c r="Z36" s="142">
        <f t="shared" si="3"/>
        <v>0</v>
      </c>
      <c r="AA36" s="142">
        <f t="shared" si="3"/>
        <v>100</v>
      </c>
    </row>
    <row r="37" spans="1:27" ht="12.95" customHeight="1" x14ac:dyDescent="0.25">
      <c r="A37" s="133">
        <v>29</v>
      </c>
      <c r="B37" s="139" t="s">
        <v>1394</v>
      </c>
      <c r="C37" s="140">
        <f t="shared" si="0"/>
        <v>20651</v>
      </c>
      <c r="D37" s="140">
        <v>1061.2</v>
      </c>
      <c r="E37" s="140">
        <v>19589.8</v>
      </c>
      <c r="F37" s="140">
        <v>0</v>
      </c>
      <c r="G37" s="140">
        <v>0</v>
      </c>
      <c r="H37" s="140">
        <f t="shared" si="1"/>
        <v>21664.600000000002</v>
      </c>
      <c r="I37" s="141">
        <v>1061.2</v>
      </c>
      <c r="J37" s="141">
        <v>20519.400000000001</v>
      </c>
      <c r="K37" s="141">
        <v>0</v>
      </c>
      <c r="L37" s="141">
        <v>84</v>
      </c>
      <c r="M37" s="140">
        <f t="shared" si="6"/>
        <v>20362.576400000002</v>
      </c>
      <c r="N37" s="141">
        <v>1061.2</v>
      </c>
      <c r="O37" s="141">
        <v>19217.376400000001</v>
      </c>
      <c r="P37" s="141">
        <v>0</v>
      </c>
      <c r="Q37" s="10">
        <v>84</v>
      </c>
      <c r="R37" s="10">
        <f t="shared" si="7"/>
        <v>-1302.0236000000004</v>
      </c>
      <c r="S37" s="10">
        <f t="shared" si="7"/>
        <v>0</v>
      </c>
      <c r="T37" s="10">
        <f t="shared" si="7"/>
        <v>-1302.0236000000004</v>
      </c>
      <c r="U37" s="10">
        <f t="shared" si="7"/>
        <v>0</v>
      </c>
      <c r="V37" s="10">
        <f t="shared" si="7"/>
        <v>0</v>
      </c>
      <c r="W37" s="10">
        <f t="shared" si="3"/>
        <v>93.990087054457504</v>
      </c>
      <c r="X37" s="10">
        <f t="shared" si="3"/>
        <v>100</v>
      </c>
      <c r="Y37" s="142">
        <f t="shared" si="3"/>
        <v>93.654670214528693</v>
      </c>
      <c r="Z37" s="142">
        <f t="shared" si="3"/>
        <v>0</v>
      </c>
      <c r="AA37" s="142">
        <f t="shared" si="3"/>
        <v>100</v>
      </c>
    </row>
    <row r="38" spans="1:27" ht="12.95" customHeight="1" x14ac:dyDescent="0.25">
      <c r="A38" s="133">
        <v>30</v>
      </c>
      <c r="B38" s="139" t="s">
        <v>1395</v>
      </c>
      <c r="C38" s="140">
        <f t="shared" si="0"/>
        <v>5245.5</v>
      </c>
      <c r="D38" s="140">
        <v>654.4</v>
      </c>
      <c r="E38" s="140">
        <v>4461.1000000000004</v>
      </c>
      <c r="F38" s="140">
        <v>130</v>
      </c>
      <c r="G38" s="140">
        <v>0</v>
      </c>
      <c r="H38" s="140">
        <f t="shared" si="1"/>
        <v>5663.5999999999995</v>
      </c>
      <c r="I38" s="141">
        <v>654.4</v>
      </c>
      <c r="J38" s="141">
        <v>4819.2</v>
      </c>
      <c r="K38" s="141">
        <v>130</v>
      </c>
      <c r="L38" s="141">
        <v>60</v>
      </c>
      <c r="M38" s="140">
        <f t="shared" si="6"/>
        <v>5662.5272999999997</v>
      </c>
      <c r="N38" s="141">
        <v>654.4</v>
      </c>
      <c r="O38" s="141">
        <v>4818.1273000000001</v>
      </c>
      <c r="P38" s="141">
        <v>130</v>
      </c>
      <c r="Q38" s="10">
        <v>60</v>
      </c>
      <c r="R38" s="10">
        <f t="shared" si="7"/>
        <v>-1.0726999999997133</v>
      </c>
      <c r="S38" s="10">
        <f t="shared" si="7"/>
        <v>0</v>
      </c>
      <c r="T38" s="10">
        <f t="shared" si="7"/>
        <v>-1.0726999999997133</v>
      </c>
      <c r="U38" s="10">
        <f t="shared" si="7"/>
        <v>0</v>
      </c>
      <c r="V38" s="10">
        <f t="shared" si="7"/>
        <v>0</v>
      </c>
      <c r="W38" s="10">
        <f t="shared" si="3"/>
        <v>99.98105974998235</v>
      </c>
      <c r="X38" s="10">
        <f t="shared" si="3"/>
        <v>100</v>
      </c>
      <c r="Y38" s="142">
        <f t="shared" si="3"/>
        <v>99.977741118857907</v>
      </c>
      <c r="Z38" s="142">
        <f t="shared" si="3"/>
        <v>100</v>
      </c>
      <c r="AA38" s="142">
        <f t="shared" si="3"/>
        <v>100</v>
      </c>
    </row>
    <row r="39" spans="1:27" ht="12.95" customHeight="1" x14ac:dyDescent="0.25">
      <c r="A39" s="133">
        <v>31</v>
      </c>
      <c r="B39" s="139" t="s">
        <v>1396</v>
      </c>
      <c r="C39" s="140">
        <f t="shared" si="0"/>
        <v>14352.300000000001</v>
      </c>
      <c r="D39" s="140">
        <v>1253.2</v>
      </c>
      <c r="E39" s="140">
        <v>13099.1</v>
      </c>
      <c r="F39" s="140">
        <v>0</v>
      </c>
      <c r="G39" s="140">
        <v>0</v>
      </c>
      <c r="H39" s="140">
        <f t="shared" si="1"/>
        <v>16197.400000000001</v>
      </c>
      <c r="I39" s="141">
        <v>1253.2</v>
      </c>
      <c r="J39" s="141">
        <v>14833.2</v>
      </c>
      <c r="K39" s="141">
        <v>0</v>
      </c>
      <c r="L39" s="141">
        <v>111</v>
      </c>
      <c r="M39" s="140">
        <f t="shared" si="6"/>
        <v>12238.045400000001</v>
      </c>
      <c r="N39" s="141">
        <v>1253.2</v>
      </c>
      <c r="O39" s="141">
        <v>10873.8454</v>
      </c>
      <c r="P39" s="141">
        <v>0</v>
      </c>
      <c r="Q39" s="10">
        <v>111</v>
      </c>
      <c r="R39" s="10">
        <f t="shared" si="7"/>
        <v>-3959.3546000000006</v>
      </c>
      <c r="S39" s="10">
        <f t="shared" si="7"/>
        <v>0</v>
      </c>
      <c r="T39" s="10">
        <f t="shared" si="7"/>
        <v>-3959.3546000000006</v>
      </c>
      <c r="U39" s="10">
        <f t="shared" si="7"/>
        <v>0</v>
      </c>
      <c r="V39" s="10">
        <f t="shared" si="7"/>
        <v>0</v>
      </c>
      <c r="W39" s="10">
        <f t="shared" si="3"/>
        <v>75.555616333485617</v>
      </c>
      <c r="X39" s="10">
        <f t="shared" si="3"/>
        <v>100</v>
      </c>
      <c r="Y39" s="142">
        <f t="shared" si="3"/>
        <v>73.307481865005528</v>
      </c>
      <c r="Z39" s="142">
        <f t="shared" si="3"/>
        <v>0</v>
      </c>
      <c r="AA39" s="142">
        <f t="shared" si="3"/>
        <v>100</v>
      </c>
    </row>
    <row r="40" spans="1:27" ht="12.95" customHeight="1" x14ac:dyDescent="0.25">
      <c r="A40" s="133">
        <v>32</v>
      </c>
      <c r="B40" s="139" t="s">
        <v>1397</v>
      </c>
      <c r="C40" s="140">
        <f t="shared" si="0"/>
        <v>11569.800000000001</v>
      </c>
      <c r="D40" s="140">
        <v>616.1</v>
      </c>
      <c r="E40" s="140">
        <v>10953.7</v>
      </c>
      <c r="F40" s="140">
        <v>0</v>
      </c>
      <c r="G40" s="140">
        <v>0</v>
      </c>
      <c r="H40" s="140">
        <f t="shared" si="1"/>
        <v>12695.9</v>
      </c>
      <c r="I40" s="141">
        <v>616.1</v>
      </c>
      <c r="J40" s="141">
        <v>11995.8</v>
      </c>
      <c r="K40" s="141">
        <v>0</v>
      </c>
      <c r="L40" s="141">
        <v>84</v>
      </c>
      <c r="M40" s="140">
        <f t="shared" si="6"/>
        <v>12094.7361</v>
      </c>
      <c r="N40" s="141">
        <v>616.1</v>
      </c>
      <c r="O40" s="141">
        <v>11394.6361</v>
      </c>
      <c r="P40" s="141">
        <v>0</v>
      </c>
      <c r="Q40" s="10">
        <v>84</v>
      </c>
      <c r="R40" s="10">
        <f t="shared" si="7"/>
        <v>-601.16389999999956</v>
      </c>
      <c r="S40" s="10">
        <f t="shared" si="7"/>
        <v>0</v>
      </c>
      <c r="T40" s="10">
        <f t="shared" si="7"/>
        <v>-601.16389999999956</v>
      </c>
      <c r="U40" s="10">
        <f t="shared" si="7"/>
        <v>0</v>
      </c>
      <c r="V40" s="10">
        <f t="shared" si="7"/>
        <v>0</v>
      </c>
      <c r="W40" s="10">
        <f t="shared" si="3"/>
        <v>95.264897329058996</v>
      </c>
      <c r="X40" s="10">
        <f t="shared" si="3"/>
        <v>100</v>
      </c>
      <c r="Y40" s="142">
        <f t="shared" si="3"/>
        <v>94.988546824721993</v>
      </c>
      <c r="Z40" s="142">
        <f t="shared" si="3"/>
        <v>0</v>
      </c>
      <c r="AA40" s="142">
        <f t="shared" si="3"/>
        <v>100</v>
      </c>
    </row>
    <row r="41" spans="1:27" ht="12.95" customHeight="1" x14ac:dyDescent="0.25">
      <c r="A41" s="133">
        <v>33</v>
      </c>
      <c r="B41" s="139" t="s">
        <v>1398</v>
      </c>
      <c r="C41" s="140">
        <f t="shared" si="0"/>
        <v>6106.8</v>
      </c>
      <c r="D41" s="140">
        <v>419.2</v>
      </c>
      <c r="E41" s="140">
        <v>5687.6</v>
      </c>
      <c r="F41" s="140">
        <v>0</v>
      </c>
      <c r="G41" s="140">
        <v>0</v>
      </c>
      <c r="H41" s="140">
        <f t="shared" si="1"/>
        <v>7058.3</v>
      </c>
      <c r="I41" s="141">
        <v>419.2</v>
      </c>
      <c r="J41" s="141">
        <v>6579.1</v>
      </c>
      <c r="K41" s="141">
        <v>0</v>
      </c>
      <c r="L41" s="141">
        <v>60</v>
      </c>
      <c r="M41" s="140">
        <f t="shared" si="6"/>
        <v>7002.4067000000005</v>
      </c>
      <c r="N41" s="141">
        <v>363.30669999999998</v>
      </c>
      <c r="O41" s="141">
        <v>6579.1</v>
      </c>
      <c r="P41" s="141">
        <v>0</v>
      </c>
      <c r="Q41" s="10">
        <v>60</v>
      </c>
      <c r="R41" s="10">
        <f>M41-H41</f>
        <v>-55.893299999999726</v>
      </c>
      <c r="S41" s="10">
        <f>N41-I41</f>
        <v>-55.893300000000011</v>
      </c>
      <c r="T41" s="10">
        <f>O41-J41</f>
        <v>0</v>
      </c>
      <c r="U41" s="10">
        <f>P41-K41</f>
        <v>0</v>
      </c>
      <c r="V41" s="10">
        <f>Q41-L41</f>
        <v>0</v>
      </c>
      <c r="W41" s="10">
        <f t="shared" si="3"/>
        <v>99.208119518864322</v>
      </c>
      <c r="X41" s="10">
        <f t="shared" si="3"/>
        <v>86.666674618320599</v>
      </c>
      <c r="Y41" s="142">
        <f t="shared" si="3"/>
        <v>100</v>
      </c>
      <c r="Z41" s="142">
        <f t="shared" si="3"/>
        <v>0</v>
      </c>
      <c r="AA41" s="142">
        <f t="shared" si="3"/>
        <v>100</v>
      </c>
    </row>
    <row r="42" spans="1:27" ht="12.95" customHeight="1" x14ac:dyDescent="0.25">
      <c r="A42" s="133">
        <v>34</v>
      </c>
      <c r="B42" s="139"/>
      <c r="C42" s="140"/>
      <c r="D42" s="140"/>
      <c r="E42" s="140"/>
      <c r="F42" s="140"/>
      <c r="G42" s="140"/>
      <c r="H42" s="140"/>
      <c r="I42" s="141"/>
      <c r="J42" s="141"/>
      <c r="K42" s="141"/>
      <c r="L42" s="141"/>
      <c r="M42" s="141"/>
      <c r="N42" s="141"/>
      <c r="O42" s="141"/>
      <c r="P42" s="141"/>
      <c r="Q42" s="10"/>
      <c r="R42" s="10"/>
      <c r="S42" s="10"/>
      <c r="T42" s="10"/>
      <c r="U42" s="10"/>
      <c r="V42" s="10"/>
      <c r="W42" s="10"/>
      <c r="X42" s="10"/>
      <c r="Y42" s="142"/>
      <c r="Z42" s="142"/>
      <c r="AA42" s="142"/>
    </row>
    <row r="43" spans="1:27" ht="12.95" customHeight="1" x14ac:dyDescent="0.25">
      <c r="A43" s="133">
        <v>35</v>
      </c>
      <c r="B43" s="134" t="s">
        <v>1399</v>
      </c>
      <c r="C43" s="135">
        <f t="shared" si="0"/>
        <v>382866.49999999994</v>
      </c>
      <c r="D43" s="135">
        <f>D44+D45</f>
        <v>56058.8</v>
      </c>
      <c r="E43" s="135">
        <f>E44+E45</f>
        <v>317387.09999999998</v>
      </c>
      <c r="F43" s="135">
        <f>F44+F45</f>
        <v>9420.5999999999985</v>
      </c>
      <c r="G43" s="135">
        <f>G44+G45</f>
        <v>0</v>
      </c>
      <c r="H43" s="135">
        <f t="shared" si="1"/>
        <v>448968.16599999997</v>
      </c>
      <c r="I43" s="135">
        <f>I44+I45</f>
        <v>56058.8</v>
      </c>
      <c r="J43" s="135">
        <f>J44+J45</f>
        <v>380806.766</v>
      </c>
      <c r="K43" s="135">
        <f>K44+K45</f>
        <v>9420.5999999999985</v>
      </c>
      <c r="L43" s="135">
        <f>L44+L45</f>
        <v>2682</v>
      </c>
      <c r="M43" s="135">
        <f t="shared" ref="M43:M72" si="8">SUM(N43:Q43)</f>
        <v>424956.02729999996</v>
      </c>
      <c r="N43" s="135">
        <f>N44+N45</f>
        <v>56058.8</v>
      </c>
      <c r="O43" s="135">
        <f>O44+O45</f>
        <v>356794.62729999999</v>
      </c>
      <c r="P43" s="135">
        <f>P44+P45</f>
        <v>9420.5999999999985</v>
      </c>
      <c r="Q43" s="135">
        <f>Q44+Q45</f>
        <v>2682</v>
      </c>
      <c r="R43" s="13">
        <f t="shared" ref="R43:V72" si="9">M43-H43</f>
        <v>-24012.13870000001</v>
      </c>
      <c r="S43" s="13">
        <f t="shared" si="9"/>
        <v>0</v>
      </c>
      <c r="T43" s="13">
        <f t="shared" si="9"/>
        <v>-24012.13870000001</v>
      </c>
      <c r="U43" s="13">
        <f t="shared" si="9"/>
        <v>0</v>
      </c>
      <c r="V43" s="13">
        <f t="shared" si="9"/>
        <v>0</v>
      </c>
      <c r="W43" s="13">
        <f t="shared" si="3"/>
        <v>94.651705729176356</v>
      </c>
      <c r="X43" s="13">
        <f t="shared" si="3"/>
        <v>100</v>
      </c>
      <c r="Y43" s="137">
        <f t="shared" si="3"/>
        <v>93.694403344713677</v>
      </c>
      <c r="Z43" s="137">
        <f t="shared" si="3"/>
        <v>100</v>
      </c>
      <c r="AA43" s="137">
        <f t="shared" si="3"/>
        <v>100</v>
      </c>
    </row>
    <row r="44" spans="1:27" s="138" customFormat="1" ht="12.95" customHeight="1" x14ac:dyDescent="0.2">
      <c r="A44" s="133">
        <v>36</v>
      </c>
      <c r="B44" s="134" t="s">
        <v>1374</v>
      </c>
      <c r="C44" s="135">
        <f t="shared" si="0"/>
        <v>247283.49999999997</v>
      </c>
      <c r="D44" s="135">
        <f>D46</f>
        <v>35266.800000000003</v>
      </c>
      <c r="E44" s="135">
        <f>E46</f>
        <v>203722.8</v>
      </c>
      <c r="F44" s="135">
        <f>F46</f>
        <v>8293.9</v>
      </c>
      <c r="G44" s="135">
        <f>G46</f>
        <v>0</v>
      </c>
      <c r="H44" s="135">
        <f t="shared" si="1"/>
        <v>301170.06600000005</v>
      </c>
      <c r="I44" s="135">
        <f>I46</f>
        <v>35266.800000000003</v>
      </c>
      <c r="J44" s="135">
        <f>J46</f>
        <v>256283.36600000001</v>
      </c>
      <c r="K44" s="135">
        <f>K46</f>
        <v>8293.9</v>
      </c>
      <c r="L44" s="135">
        <f>L46</f>
        <v>1326</v>
      </c>
      <c r="M44" s="135">
        <f t="shared" si="8"/>
        <v>279971.87910000002</v>
      </c>
      <c r="N44" s="135">
        <f>N46</f>
        <v>35266.800000000003</v>
      </c>
      <c r="O44" s="135">
        <f>O46</f>
        <v>235085.17910000001</v>
      </c>
      <c r="P44" s="135">
        <f>P46</f>
        <v>8293.9</v>
      </c>
      <c r="Q44" s="135">
        <f>Q46</f>
        <v>1326</v>
      </c>
      <c r="R44" s="13">
        <f t="shared" si="9"/>
        <v>-21198.18690000003</v>
      </c>
      <c r="S44" s="13">
        <f t="shared" si="9"/>
        <v>0</v>
      </c>
      <c r="T44" s="13">
        <f t="shared" si="9"/>
        <v>-21198.186900000001</v>
      </c>
      <c r="U44" s="13">
        <f t="shared" si="9"/>
        <v>0</v>
      </c>
      <c r="V44" s="13">
        <f t="shared" si="9"/>
        <v>0</v>
      </c>
      <c r="W44" s="13">
        <f t="shared" si="3"/>
        <v>92.961389828164386</v>
      </c>
      <c r="X44" s="13">
        <f t="shared" si="3"/>
        <v>100</v>
      </c>
      <c r="Y44" s="137">
        <f t="shared" si="3"/>
        <v>91.728613826618783</v>
      </c>
      <c r="Z44" s="137">
        <f t="shared" si="3"/>
        <v>100</v>
      </c>
      <c r="AA44" s="137">
        <f t="shared" si="3"/>
        <v>100</v>
      </c>
    </row>
    <row r="45" spans="1:27" s="138" customFormat="1" ht="12.95" customHeight="1" x14ac:dyDescent="0.2">
      <c r="A45" s="133">
        <v>37</v>
      </c>
      <c r="B45" s="134" t="s">
        <v>1375</v>
      </c>
      <c r="C45" s="135">
        <f t="shared" si="0"/>
        <v>135583.00000000003</v>
      </c>
      <c r="D45" s="135">
        <f>SUBTOTAL(9,D47:D72)</f>
        <v>20792</v>
      </c>
      <c r="E45" s="135">
        <f>SUBTOTAL(9,E47:E72)</f>
        <v>113664.30000000002</v>
      </c>
      <c r="F45" s="135">
        <f>SUBTOTAL(9,F47:F72)</f>
        <v>1126.6999999999998</v>
      </c>
      <c r="G45" s="135">
        <f>SUBTOTAL(9,G47:G72)</f>
        <v>0</v>
      </c>
      <c r="H45" s="135">
        <f t="shared" si="1"/>
        <v>147798.10000000003</v>
      </c>
      <c r="I45" s="135">
        <f>SUBTOTAL(9,I47:I72)</f>
        <v>20792</v>
      </c>
      <c r="J45" s="135">
        <f>SUBTOTAL(9,J47:J72)</f>
        <v>124523.40000000001</v>
      </c>
      <c r="K45" s="135">
        <f>SUBTOTAL(9,K47:K72)</f>
        <v>1126.6999999999998</v>
      </c>
      <c r="L45" s="135">
        <f>SUBTOTAL(9,L47:L72)</f>
        <v>1356</v>
      </c>
      <c r="M45" s="135">
        <f t="shared" si="8"/>
        <v>144984.1482</v>
      </c>
      <c r="N45" s="135">
        <f>SUBTOTAL(9,N47:N72)</f>
        <v>20792</v>
      </c>
      <c r="O45" s="135">
        <f>SUBTOTAL(9,O47:O72)</f>
        <v>121709.44819999998</v>
      </c>
      <c r="P45" s="135">
        <f>SUBTOTAL(9,P47:P72)</f>
        <v>1126.6999999999998</v>
      </c>
      <c r="Q45" s="135">
        <f>SUBTOTAL(9,Q47:Q72)</f>
        <v>1356</v>
      </c>
      <c r="R45" s="13">
        <f t="shared" si="9"/>
        <v>-2813.9518000000389</v>
      </c>
      <c r="S45" s="13">
        <f t="shared" si="9"/>
        <v>0</v>
      </c>
      <c r="T45" s="13">
        <f t="shared" si="9"/>
        <v>-2813.9518000000244</v>
      </c>
      <c r="U45" s="13">
        <f t="shared" si="9"/>
        <v>0</v>
      </c>
      <c r="V45" s="13">
        <f t="shared" si="9"/>
        <v>0</v>
      </c>
      <c r="W45" s="13">
        <f t="shared" si="3"/>
        <v>98.096083914475201</v>
      </c>
      <c r="X45" s="13">
        <f t="shared" si="3"/>
        <v>100</v>
      </c>
      <c r="Y45" s="137">
        <f t="shared" si="3"/>
        <v>97.740222480272763</v>
      </c>
      <c r="Z45" s="137">
        <f t="shared" si="3"/>
        <v>100</v>
      </c>
      <c r="AA45" s="137">
        <f t="shared" si="3"/>
        <v>100</v>
      </c>
    </row>
    <row r="46" spans="1:27" ht="12.95" customHeight="1" x14ac:dyDescent="0.25">
      <c r="A46" s="133">
        <v>38</v>
      </c>
      <c r="B46" s="139" t="s">
        <v>1400</v>
      </c>
      <c r="C46" s="140">
        <f t="shared" si="0"/>
        <v>247283.49999999997</v>
      </c>
      <c r="D46" s="140">
        <v>35266.800000000003</v>
      </c>
      <c r="E46" s="140">
        <v>203722.8</v>
      </c>
      <c r="F46" s="140">
        <v>8293.9</v>
      </c>
      <c r="G46" s="140">
        <v>0</v>
      </c>
      <c r="H46" s="140">
        <f t="shared" si="1"/>
        <v>301170.06600000005</v>
      </c>
      <c r="I46" s="141">
        <v>35266.800000000003</v>
      </c>
      <c r="J46" s="141">
        <v>256283.36600000001</v>
      </c>
      <c r="K46" s="141">
        <v>8293.9</v>
      </c>
      <c r="L46" s="141">
        <v>1326</v>
      </c>
      <c r="M46" s="140">
        <f t="shared" si="8"/>
        <v>279971.87910000002</v>
      </c>
      <c r="N46" s="141">
        <v>35266.800000000003</v>
      </c>
      <c r="O46" s="141">
        <v>235085.17910000001</v>
      </c>
      <c r="P46" s="141">
        <v>8293.9</v>
      </c>
      <c r="Q46" s="10">
        <v>1326</v>
      </c>
      <c r="R46" s="10">
        <f t="shared" si="9"/>
        <v>-21198.18690000003</v>
      </c>
      <c r="S46" s="10">
        <f t="shared" si="9"/>
        <v>0</v>
      </c>
      <c r="T46" s="10">
        <f t="shared" si="9"/>
        <v>-21198.186900000001</v>
      </c>
      <c r="U46" s="10">
        <f t="shared" si="9"/>
        <v>0</v>
      </c>
      <c r="V46" s="10">
        <f t="shared" si="9"/>
        <v>0</v>
      </c>
      <c r="W46" s="10">
        <f t="shared" si="3"/>
        <v>92.961389828164386</v>
      </c>
      <c r="X46" s="10">
        <f t="shared" si="3"/>
        <v>100</v>
      </c>
      <c r="Y46" s="142">
        <f t="shared" si="3"/>
        <v>91.728613826618783</v>
      </c>
      <c r="Z46" s="142">
        <f t="shared" si="3"/>
        <v>100</v>
      </c>
      <c r="AA46" s="142">
        <f t="shared" si="3"/>
        <v>100</v>
      </c>
    </row>
    <row r="47" spans="1:27" ht="12.95" customHeight="1" x14ac:dyDescent="0.25">
      <c r="A47" s="133">
        <v>39</v>
      </c>
      <c r="B47" s="139" t="s">
        <v>1399</v>
      </c>
      <c r="C47" s="140">
        <f t="shared" si="0"/>
        <v>19512.599999999999</v>
      </c>
      <c r="D47" s="140">
        <v>1347.8</v>
      </c>
      <c r="E47" s="140">
        <v>18164.8</v>
      </c>
      <c r="F47" s="140">
        <v>0</v>
      </c>
      <c r="G47" s="140">
        <v>0</v>
      </c>
      <c r="H47" s="140">
        <f t="shared" si="1"/>
        <v>21329.599999999999</v>
      </c>
      <c r="I47" s="141">
        <v>1347.8</v>
      </c>
      <c r="J47" s="141">
        <v>19900.8</v>
      </c>
      <c r="K47" s="141">
        <v>0</v>
      </c>
      <c r="L47" s="141">
        <v>81</v>
      </c>
      <c r="M47" s="140">
        <f t="shared" si="8"/>
        <v>21292.234</v>
      </c>
      <c r="N47" s="141">
        <v>1347.8</v>
      </c>
      <c r="O47" s="141">
        <v>19863.434000000001</v>
      </c>
      <c r="P47" s="141">
        <v>0</v>
      </c>
      <c r="Q47" s="10">
        <v>81</v>
      </c>
      <c r="R47" s="10">
        <f t="shared" si="9"/>
        <v>-37.365999999998166</v>
      </c>
      <c r="S47" s="10">
        <f t="shared" si="9"/>
        <v>0</v>
      </c>
      <c r="T47" s="10">
        <f t="shared" si="9"/>
        <v>-37.365999999998166</v>
      </c>
      <c r="U47" s="10">
        <f t="shared" si="9"/>
        <v>0</v>
      </c>
      <c r="V47" s="10">
        <f t="shared" si="9"/>
        <v>0</v>
      </c>
      <c r="W47" s="10">
        <f t="shared" si="3"/>
        <v>99.824816217838134</v>
      </c>
      <c r="X47" s="10">
        <f t="shared" si="3"/>
        <v>100</v>
      </c>
      <c r="Y47" s="142">
        <f t="shared" si="3"/>
        <v>99.812238703971715</v>
      </c>
      <c r="Z47" s="142">
        <f t="shared" si="3"/>
        <v>0</v>
      </c>
      <c r="AA47" s="142">
        <f t="shared" si="3"/>
        <v>100</v>
      </c>
    </row>
    <row r="48" spans="1:27" ht="12.95" customHeight="1" x14ac:dyDescent="0.25">
      <c r="A48" s="133">
        <v>40</v>
      </c>
      <c r="B48" s="139" t="s">
        <v>1401</v>
      </c>
      <c r="C48" s="140">
        <f t="shared" si="0"/>
        <v>2460.5</v>
      </c>
      <c r="D48" s="140">
        <v>312.10000000000002</v>
      </c>
      <c r="E48" s="140">
        <v>2148.4</v>
      </c>
      <c r="F48" s="140">
        <v>0</v>
      </c>
      <c r="G48" s="140">
        <v>0</v>
      </c>
      <c r="H48" s="140">
        <f t="shared" si="1"/>
        <v>2672.7</v>
      </c>
      <c r="I48" s="141">
        <v>312.10000000000002</v>
      </c>
      <c r="J48" s="141">
        <v>2324.6</v>
      </c>
      <c r="K48" s="141">
        <v>0</v>
      </c>
      <c r="L48" s="141">
        <v>36</v>
      </c>
      <c r="M48" s="140">
        <f t="shared" si="8"/>
        <v>2672.2599</v>
      </c>
      <c r="N48" s="141">
        <v>312.10000000000002</v>
      </c>
      <c r="O48" s="141">
        <v>2324.1599000000001</v>
      </c>
      <c r="P48" s="141">
        <v>0</v>
      </c>
      <c r="Q48" s="10">
        <v>36</v>
      </c>
      <c r="R48" s="10">
        <f t="shared" si="9"/>
        <v>-0.44009999999980209</v>
      </c>
      <c r="S48" s="10">
        <f t="shared" si="9"/>
        <v>0</v>
      </c>
      <c r="T48" s="10">
        <f t="shared" si="9"/>
        <v>-0.44009999999980209</v>
      </c>
      <c r="U48" s="10">
        <f t="shared" si="9"/>
        <v>0</v>
      </c>
      <c r="V48" s="10">
        <f t="shared" si="9"/>
        <v>0</v>
      </c>
      <c r="W48" s="10">
        <f t="shared" si="3"/>
        <v>99.983533505443944</v>
      </c>
      <c r="X48" s="10">
        <f t="shared" si="3"/>
        <v>100</v>
      </c>
      <c r="Y48" s="142">
        <f t="shared" si="3"/>
        <v>99.981067710573868</v>
      </c>
      <c r="Z48" s="142">
        <f t="shared" si="3"/>
        <v>0</v>
      </c>
      <c r="AA48" s="142">
        <f t="shared" si="3"/>
        <v>100</v>
      </c>
    </row>
    <row r="49" spans="1:27" ht="12.95" customHeight="1" x14ac:dyDescent="0.25">
      <c r="A49" s="133">
        <v>41</v>
      </c>
      <c r="B49" s="139" t="s">
        <v>1402</v>
      </c>
      <c r="C49" s="140">
        <f t="shared" si="0"/>
        <v>7421.3</v>
      </c>
      <c r="D49" s="140">
        <v>920.7</v>
      </c>
      <c r="E49" s="140">
        <v>6500.6</v>
      </c>
      <c r="F49" s="140">
        <v>0</v>
      </c>
      <c r="G49" s="140">
        <v>0</v>
      </c>
      <c r="H49" s="140">
        <f t="shared" si="1"/>
        <v>8356</v>
      </c>
      <c r="I49" s="141">
        <v>920.7</v>
      </c>
      <c r="J49" s="141">
        <v>7399.3</v>
      </c>
      <c r="K49" s="141">
        <v>0</v>
      </c>
      <c r="L49" s="141">
        <v>36</v>
      </c>
      <c r="M49" s="140">
        <f t="shared" si="8"/>
        <v>8348.5190999999995</v>
      </c>
      <c r="N49" s="141">
        <v>920.7</v>
      </c>
      <c r="O49" s="141">
        <v>7391.8190999999997</v>
      </c>
      <c r="P49" s="141">
        <v>0</v>
      </c>
      <c r="Q49" s="10">
        <v>36</v>
      </c>
      <c r="R49" s="10">
        <f t="shared" si="9"/>
        <v>-7.4809000000004744</v>
      </c>
      <c r="S49" s="10">
        <f t="shared" si="9"/>
        <v>0</v>
      </c>
      <c r="T49" s="10">
        <f t="shared" si="9"/>
        <v>-7.4809000000004744</v>
      </c>
      <c r="U49" s="10">
        <f t="shared" si="9"/>
        <v>0</v>
      </c>
      <c r="V49" s="10">
        <f t="shared" si="9"/>
        <v>0</v>
      </c>
      <c r="W49" s="10">
        <f t="shared" si="3"/>
        <v>99.91047271421732</v>
      </c>
      <c r="X49" s="10">
        <f t="shared" si="3"/>
        <v>100</v>
      </c>
      <c r="Y49" s="142">
        <f t="shared" si="3"/>
        <v>99.898897192977714</v>
      </c>
      <c r="Z49" s="142">
        <f t="shared" si="3"/>
        <v>0</v>
      </c>
      <c r="AA49" s="142">
        <f t="shared" si="3"/>
        <v>100</v>
      </c>
    </row>
    <row r="50" spans="1:27" ht="12.95" customHeight="1" x14ac:dyDescent="0.25">
      <c r="A50" s="133">
        <v>42</v>
      </c>
      <c r="B50" s="139" t="s">
        <v>1403</v>
      </c>
      <c r="C50" s="140">
        <f t="shared" si="0"/>
        <v>3643.1</v>
      </c>
      <c r="D50" s="140">
        <v>891.8</v>
      </c>
      <c r="E50" s="140">
        <v>2290.1999999999998</v>
      </c>
      <c r="F50" s="140">
        <v>461.1</v>
      </c>
      <c r="G50" s="140">
        <v>0</v>
      </c>
      <c r="H50" s="140">
        <f t="shared" si="1"/>
        <v>3958.7000000000003</v>
      </c>
      <c r="I50" s="141">
        <v>891.8</v>
      </c>
      <c r="J50" s="141">
        <v>2542.8000000000002</v>
      </c>
      <c r="K50" s="141">
        <v>461.1</v>
      </c>
      <c r="L50" s="141">
        <v>63</v>
      </c>
      <c r="M50" s="140">
        <f t="shared" si="8"/>
        <v>3940.1106999999997</v>
      </c>
      <c r="N50" s="141">
        <v>891.8</v>
      </c>
      <c r="O50" s="141">
        <v>2524.2107000000001</v>
      </c>
      <c r="P50" s="141">
        <v>461.1</v>
      </c>
      <c r="Q50" s="10">
        <v>63</v>
      </c>
      <c r="R50" s="10">
        <f t="shared" si="9"/>
        <v>-18.589300000000549</v>
      </c>
      <c r="S50" s="10">
        <f t="shared" si="9"/>
        <v>0</v>
      </c>
      <c r="T50" s="10">
        <f t="shared" si="9"/>
        <v>-18.589300000000094</v>
      </c>
      <c r="U50" s="10">
        <f t="shared" si="9"/>
        <v>0</v>
      </c>
      <c r="V50" s="10">
        <f t="shared" si="9"/>
        <v>0</v>
      </c>
      <c r="W50" s="10">
        <f t="shared" si="3"/>
        <v>99.530419076969707</v>
      </c>
      <c r="X50" s="10">
        <f t="shared" si="3"/>
        <v>100</v>
      </c>
      <c r="Y50" s="142">
        <f t="shared" si="3"/>
        <v>99.268943684127734</v>
      </c>
      <c r="Z50" s="142">
        <f t="shared" si="3"/>
        <v>100</v>
      </c>
      <c r="AA50" s="142">
        <f t="shared" si="3"/>
        <v>100</v>
      </c>
    </row>
    <row r="51" spans="1:27" ht="12.95" customHeight="1" x14ac:dyDescent="0.25">
      <c r="A51" s="133">
        <v>43</v>
      </c>
      <c r="B51" s="139" t="s">
        <v>1404</v>
      </c>
      <c r="C51" s="140">
        <f t="shared" si="0"/>
        <v>6467.3</v>
      </c>
      <c r="D51" s="140">
        <v>810.8</v>
      </c>
      <c r="E51" s="140">
        <v>5656.5</v>
      </c>
      <c r="F51" s="140">
        <v>0</v>
      </c>
      <c r="G51" s="140">
        <v>0</v>
      </c>
      <c r="H51" s="140">
        <f t="shared" si="1"/>
        <v>7304.3</v>
      </c>
      <c r="I51" s="141">
        <v>810.8</v>
      </c>
      <c r="J51" s="141">
        <v>6451.5</v>
      </c>
      <c r="K51" s="141">
        <v>0</v>
      </c>
      <c r="L51" s="141">
        <v>42</v>
      </c>
      <c r="M51" s="140">
        <f t="shared" si="8"/>
        <v>7120.3059000000003</v>
      </c>
      <c r="N51" s="141">
        <v>810.8</v>
      </c>
      <c r="O51" s="141">
        <v>6267.5059000000001</v>
      </c>
      <c r="P51" s="141">
        <v>0</v>
      </c>
      <c r="Q51" s="10">
        <v>42</v>
      </c>
      <c r="R51" s="10">
        <f t="shared" si="9"/>
        <v>-183.99409999999989</v>
      </c>
      <c r="S51" s="10">
        <f t="shared" si="9"/>
        <v>0</v>
      </c>
      <c r="T51" s="10">
        <f t="shared" si="9"/>
        <v>-183.99409999999989</v>
      </c>
      <c r="U51" s="10">
        <f t="shared" si="9"/>
        <v>0</v>
      </c>
      <c r="V51" s="10">
        <f t="shared" si="9"/>
        <v>0</v>
      </c>
      <c r="W51" s="10">
        <f t="shared" si="3"/>
        <v>97.481016661418622</v>
      </c>
      <c r="X51" s="10">
        <f t="shared" si="3"/>
        <v>100</v>
      </c>
      <c r="Y51" s="142">
        <f t="shared" si="3"/>
        <v>97.148041540726965</v>
      </c>
      <c r="Z51" s="142">
        <f t="shared" si="3"/>
        <v>0</v>
      </c>
      <c r="AA51" s="142">
        <f t="shared" si="3"/>
        <v>100</v>
      </c>
    </row>
    <row r="52" spans="1:27" ht="12.95" customHeight="1" x14ac:dyDescent="0.25">
      <c r="A52" s="133">
        <v>44</v>
      </c>
      <c r="B52" s="139" t="s">
        <v>1405</v>
      </c>
      <c r="C52" s="140">
        <f t="shared" si="0"/>
        <v>2508.1999999999998</v>
      </c>
      <c r="D52" s="140">
        <v>419.2</v>
      </c>
      <c r="E52" s="140">
        <v>2089</v>
      </c>
      <c r="F52" s="140">
        <v>0</v>
      </c>
      <c r="G52" s="140">
        <v>0</v>
      </c>
      <c r="H52" s="140">
        <f t="shared" si="1"/>
        <v>2797.1</v>
      </c>
      <c r="I52" s="141">
        <v>419.2</v>
      </c>
      <c r="J52" s="141">
        <v>2338.9</v>
      </c>
      <c r="K52" s="141">
        <v>0</v>
      </c>
      <c r="L52" s="141">
        <v>39</v>
      </c>
      <c r="M52" s="140">
        <f t="shared" si="8"/>
        <v>2667.6702999999998</v>
      </c>
      <c r="N52" s="141">
        <v>419.2</v>
      </c>
      <c r="O52" s="141">
        <v>2209.4703</v>
      </c>
      <c r="P52" s="141">
        <v>0</v>
      </c>
      <c r="Q52" s="10">
        <v>39</v>
      </c>
      <c r="R52" s="10">
        <f t="shared" si="9"/>
        <v>-129.42970000000014</v>
      </c>
      <c r="S52" s="10">
        <f t="shared" si="9"/>
        <v>0</v>
      </c>
      <c r="T52" s="10">
        <f t="shared" si="9"/>
        <v>-129.42970000000014</v>
      </c>
      <c r="U52" s="10">
        <f t="shared" si="9"/>
        <v>0</v>
      </c>
      <c r="V52" s="10">
        <f t="shared" si="9"/>
        <v>0</v>
      </c>
      <c r="W52" s="10">
        <f t="shared" si="3"/>
        <v>95.372718172392837</v>
      </c>
      <c r="X52" s="10">
        <f t="shared" si="3"/>
        <v>100</v>
      </c>
      <c r="Y52" s="142">
        <f t="shared" si="3"/>
        <v>94.4662148873402</v>
      </c>
      <c r="Z52" s="142">
        <f t="shared" si="3"/>
        <v>0</v>
      </c>
      <c r="AA52" s="142">
        <f t="shared" si="3"/>
        <v>100</v>
      </c>
    </row>
    <row r="53" spans="1:27" ht="12.95" customHeight="1" x14ac:dyDescent="0.25">
      <c r="A53" s="133">
        <v>45</v>
      </c>
      <c r="B53" s="139" t="s">
        <v>1406</v>
      </c>
      <c r="C53" s="140">
        <f t="shared" si="0"/>
        <v>3955.8999999999996</v>
      </c>
      <c r="D53" s="140">
        <v>925.7</v>
      </c>
      <c r="E53" s="140">
        <v>2707.2</v>
      </c>
      <c r="F53" s="140">
        <v>323</v>
      </c>
      <c r="G53" s="140">
        <v>0</v>
      </c>
      <c r="H53" s="140">
        <f t="shared" si="1"/>
        <v>4394.3999999999996</v>
      </c>
      <c r="I53" s="141">
        <v>925.7</v>
      </c>
      <c r="J53" s="141">
        <v>3100.7</v>
      </c>
      <c r="K53" s="141">
        <v>323</v>
      </c>
      <c r="L53" s="141">
        <v>45</v>
      </c>
      <c r="M53" s="140">
        <f t="shared" si="8"/>
        <v>4310.1467000000002</v>
      </c>
      <c r="N53" s="141">
        <v>925.7</v>
      </c>
      <c r="O53" s="141">
        <v>3016.4467</v>
      </c>
      <c r="P53" s="141">
        <v>323</v>
      </c>
      <c r="Q53" s="10">
        <v>45</v>
      </c>
      <c r="R53" s="10">
        <f t="shared" si="9"/>
        <v>-84.253299999999399</v>
      </c>
      <c r="S53" s="10">
        <f t="shared" si="9"/>
        <v>0</v>
      </c>
      <c r="T53" s="10">
        <f t="shared" si="9"/>
        <v>-84.253299999999854</v>
      </c>
      <c r="U53" s="10">
        <f t="shared" si="9"/>
        <v>0</v>
      </c>
      <c r="V53" s="10">
        <f t="shared" si="9"/>
        <v>0</v>
      </c>
      <c r="W53" s="10">
        <f t="shared" si="3"/>
        <v>98.08271208811216</v>
      </c>
      <c r="X53" s="10">
        <f t="shared" si="3"/>
        <v>100</v>
      </c>
      <c r="Y53" s="142">
        <f t="shared" si="3"/>
        <v>97.28276518205567</v>
      </c>
      <c r="Z53" s="142">
        <f t="shared" si="3"/>
        <v>100</v>
      </c>
      <c r="AA53" s="142">
        <f t="shared" si="3"/>
        <v>100</v>
      </c>
    </row>
    <row r="54" spans="1:27" ht="12.95" customHeight="1" x14ac:dyDescent="0.25">
      <c r="A54" s="133">
        <v>46</v>
      </c>
      <c r="B54" s="139" t="s">
        <v>1407</v>
      </c>
      <c r="C54" s="140">
        <f t="shared" si="0"/>
        <v>3769.2</v>
      </c>
      <c r="D54" s="140">
        <v>861</v>
      </c>
      <c r="E54" s="140">
        <v>2908.2</v>
      </c>
      <c r="F54" s="140">
        <v>0</v>
      </c>
      <c r="G54" s="140">
        <v>0</v>
      </c>
      <c r="H54" s="140">
        <f t="shared" si="1"/>
        <v>4178.7</v>
      </c>
      <c r="I54" s="141">
        <v>861</v>
      </c>
      <c r="J54" s="141">
        <v>3284.7</v>
      </c>
      <c r="K54" s="141">
        <v>0</v>
      </c>
      <c r="L54" s="141">
        <v>33</v>
      </c>
      <c r="M54" s="140">
        <f t="shared" si="8"/>
        <v>4165.0079000000005</v>
      </c>
      <c r="N54" s="141">
        <v>861</v>
      </c>
      <c r="O54" s="141">
        <v>3271.0079000000001</v>
      </c>
      <c r="P54" s="141">
        <v>0</v>
      </c>
      <c r="Q54" s="10">
        <v>33</v>
      </c>
      <c r="R54" s="10">
        <f t="shared" si="9"/>
        <v>-13.6920999999993</v>
      </c>
      <c r="S54" s="10">
        <f t="shared" si="9"/>
        <v>0</v>
      </c>
      <c r="T54" s="10">
        <f t="shared" si="9"/>
        <v>-13.692099999999755</v>
      </c>
      <c r="U54" s="10">
        <f t="shared" si="9"/>
        <v>0</v>
      </c>
      <c r="V54" s="10">
        <f t="shared" si="9"/>
        <v>0</v>
      </c>
      <c r="W54" s="10">
        <f t="shared" si="3"/>
        <v>99.672335893938325</v>
      </c>
      <c r="X54" s="10">
        <f t="shared" si="3"/>
        <v>100</v>
      </c>
      <c r="Y54" s="142">
        <f t="shared" si="3"/>
        <v>99.58315523487687</v>
      </c>
      <c r="Z54" s="142">
        <f t="shared" si="3"/>
        <v>0</v>
      </c>
      <c r="AA54" s="142">
        <f t="shared" si="3"/>
        <v>100</v>
      </c>
    </row>
    <row r="55" spans="1:27" ht="12.95" customHeight="1" x14ac:dyDescent="0.25">
      <c r="A55" s="133">
        <v>47</v>
      </c>
      <c r="B55" s="139" t="s">
        <v>1408</v>
      </c>
      <c r="C55" s="140">
        <f t="shared" si="0"/>
        <v>4610.3</v>
      </c>
      <c r="D55" s="140">
        <v>1065.5</v>
      </c>
      <c r="E55" s="140">
        <v>3544.8</v>
      </c>
      <c r="F55" s="140">
        <v>0</v>
      </c>
      <c r="G55" s="140">
        <v>0</v>
      </c>
      <c r="H55" s="140">
        <f t="shared" si="1"/>
        <v>4902.7</v>
      </c>
      <c r="I55" s="141">
        <v>1065.5</v>
      </c>
      <c r="J55" s="141">
        <v>3801.2</v>
      </c>
      <c r="K55" s="141">
        <v>0</v>
      </c>
      <c r="L55" s="141">
        <v>36</v>
      </c>
      <c r="M55" s="140">
        <f t="shared" si="8"/>
        <v>4901.82</v>
      </c>
      <c r="N55" s="141">
        <v>1065.5</v>
      </c>
      <c r="O55" s="141">
        <v>3800.32</v>
      </c>
      <c r="P55" s="141">
        <v>0</v>
      </c>
      <c r="Q55" s="10">
        <v>36</v>
      </c>
      <c r="R55" s="10">
        <f t="shared" si="9"/>
        <v>-0.88000000000010914</v>
      </c>
      <c r="S55" s="10">
        <f t="shared" si="9"/>
        <v>0</v>
      </c>
      <c r="T55" s="10">
        <f t="shared" si="9"/>
        <v>-0.87999999999965439</v>
      </c>
      <c r="U55" s="10">
        <f t="shared" si="9"/>
        <v>0</v>
      </c>
      <c r="V55" s="10">
        <f t="shared" si="9"/>
        <v>0</v>
      </c>
      <c r="W55" s="10">
        <f t="shared" si="3"/>
        <v>99.982050706753427</v>
      </c>
      <c r="X55" s="10">
        <f t="shared" si="3"/>
        <v>100</v>
      </c>
      <c r="Y55" s="142">
        <f t="shared" si="3"/>
        <v>99.976849415973916</v>
      </c>
      <c r="Z55" s="142">
        <f t="shared" si="3"/>
        <v>0</v>
      </c>
      <c r="AA55" s="142">
        <f t="shared" si="3"/>
        <v>100</v>
      </c>
    </row>
    <row r="56" spans="1:27" ht="12.95" customHeight="1" x14ac:dyDescent="0.25">
      <c r="A56" s="133">
        <v>48</v>
      </c>
      <c r="B56" s="139" t="s">
        <v>1409</v>
      </c>
      <c r="C56" s="140">
        <f t="shared" si="0"/>
        <v>1558.3</v>
      </c>
      <c r="D56" s="140">
        <v>1011</v>
      </c>
      <c r="E56" s="140">
        <v>540</v>
      </c>
      <c r="F56" s="140">
        <v>7.3</v>
      </c>
      <c r="G56" s="140">
        <v>0</v>
      </c>
      <c r="H56" s="140">
        <f t="shared" si="1"/>
        <v>1591.3</v>
      </c>
      <c r="I56" s="141">
        <v>1011</v>
      </c>
      <c r="J56" s="141">
        <v>540</v>
      </c>
      <c r="K56" s="141">
        <v>7.3</v>
      </c>
      <c r="L56" s="141">
        <v>33</v>
      </c>
      <c r="M56" s="140">
        <f t="shared" si="8"/>
        <v>1591.3</v>
      </c>
      <c r="N56" s="141">
        <v>1011</v>
      </c>
      <c r="O56" s="141">
        <v>540</v>
      </c>
      <c r="P56" s="141">
        <v>7.3</v>
      </c>
      <c r="Q56" s="10">
        <v>33</v>
      </c>
      <c r="R56" s="10">
        <f t="shared" si="9"/>
        <v>0</v>
      </c>
      <c r="S56" s="10">
        <f t="shared" si="9"/>
        <v>0</v>
      </c>
      <c r="T56" s="10">
        <f t="shared" si="9"/>
        <v>0</v>
      </c>
      <c r="U56" s="10">
        <f t="shared" si="9"/>
        <v>0</v>
      </c>
      <c r="V56" s="10">
        <f t="shared" si="9"/>
        <v>0</v>
      </c>
      <c r="W56" s="10">
        <f t="shared" si="3"/>
        <v>100</v>
      </c>
      <c r="X56" s="10">
        <f t="shared" si="3"/>
        <v>100</v>
      </c>
      <c r="Y56" s="142">
        <f t="shared" si="3"/>
        <v>100</v>
      </c>
      <c r="Z56" s="142">
        <f t="shared" si="3"/>
        <v>100</v>
      </c>
      <c r="AA56" s="142">
        <f t="shared" si="3"/>
        <v>100</v>
      </c>
    </row>
    <row r="57" spans="1:27" ht="12.95" customHeight="1" x14ac:dyDescent="0.25">
      <c r="A57" s="133">
        <v>49</v>
      </c>
      <c r="B57" s="139" t="s">
        <v>1410</v>
      </c>
      <c r="C57" s="140">
        <f t="shared" si="0"/>
        <v>6623.3</v>
      </c>
      <c r="D57" s="140">
        <v>456.8</v>
      </c>
      <c r="E57" s="140">
        <v>6166.5</v>
      </c>
      <c r="F57" s="140">
        <v>0</v>
      </c>
      <c r="G57" s="140">
        <v>0</v>
      </c>
      <c r="H57" s="140">
        <f t="shared" si="1"/>
        <v>7425.5</v>
      </c>
      <c r="I57" s="141">
        <v>456.8</v>
      </c>
      <c r="J57" s="141">
        <v>6926.7</v>
      </c>
      <c r="K57" s="141">
        <v>0</v>
      </c>
      <c r="L57" s="141">
        <v>42</v>
      </c>
      <c r="M57" s="140">
        <f t="shared" si="8"/>
        <v>7413.3413</v>
      </c>
      <c r="N57" s="141">
        <v>456.8</v>
      </c>
      <c r="O57" s="141">
        <v>6914.5412999999999</v>
      </c>
      <c r="P57" s="141">
        <v>0</v>
      </c>
      <c r="Q57" s="10">
        <v>42</v>
      </c>
      <c r="R57" s="10">
        <f t="shared" si="9"/>
        <v>-12.158699999999953</v>
      </c>
      <c r="S57" s="10">
        <f t="shared" si="9"/>
        <v>0</v>
      </c>
      <c r="T57" s="10">
        <f t="shared" si="9"/>
        <v>-12.158699999999953</v>
      </c>
      <c r="U57" s="10">
        <f t="shared" si="9"/>
        <v>0</v>
      </c>
      <c r="V57" s="10">
        <f t="shared" si="9"/>
        <v>0</v>
      </c>
      <c r="W57" s="10">
        <f t="shared" si="3"/>
        <v>99.836257491078044</v>
      </c>
      <c r="X57" s="10">
        <f t="shared" si="3"/>
        <v>100</v>
      </c>
      <c r="Y57" s="142">
        <f t="shared" si="3"/>
        <v>99.82446619602409</v>
      </c>
      <c r="Z57" s="142">
        <f t="shared" si="3"/>
        <v>0</v>
      </c>
      <c r="AA57" s="142">
        <f t="shared" si="3"/>
        <v>100</v>
      </c>
    </row>
    <row r="58" spans="1:27" ht="12.95" customHeight="1" x14ac:dyDescent="0.25">
      <c r="A58" s="133">
        <v>50</v>
      </c>
      <c r="B58" s="139" t="s">
        <v>1411</v>
      </c>
      <c r="C58" s="140">
        <f t="shared" si="0"/>
        <v>11033.699999999999</v>
      </c>
      <c r="D58" s="140">
        <v>1187.4000000000001</v>
      </c>
      <c r="E58" s="140">
        <v>9778</v>
      </c>
      <c r="F58" s="140">
        <v>68.3</v>
      </c>
      <c r="G58" s="140">
        <v>0</v>
      </c>
      <c r="H58" s="140">
        <f t="shared" si="1"/>
        <v>11583.4</v>
      </c>
      <c r="I58" s="141">
        <v>1187.4000000000001</v>
      </c>
      <c r="J58" s="141">
        <v>10246.700000000001</v>
      </c>
      <c r="K58" s="141">
        <v>68.3</v>
      </c>
      <c r="L58" s="141">
        <v>81</v>
      </c>
      <c r="M58" s="140">
        <f t="shared" si="8"/>
        <v>10675.015299999999</v>
      </c>
      <c r="N58" s="141">
        <v>1187.4000000000001</v>
      </c>
      <c r="O58" s="141">
        <v>9338.3153000000002</v>
      </c>
      <c r="P58" s="141">
        <v>68.3</v>
      </c>
      <c r="Q58" s="10">
        <v>81</v>
      </c>
      <c r="R58" s="10">
        <f t="shared" si="9"/>
        <v>-908.38470000000052</v>
      </c>
      <c r="S58" s="10">
        <f t="shared" si="9"/>
        <v>0</v>
      </c>
      <c r="T58" s="10">
        <f t="shared" si="9"/>
        <v>-908.38470000000052</v>
      </c>
      <c r="U58" s="10">
        <f t="shared" si="9"/>
        <v>0</v>
      </c>
      <c r="V58" s="10">
        <f t="shared" si="9"/>
        <v>0</v>
      </c>
      <c r="W58" s="10">
        <f t="shared" si="3"/>
        <v>92.157875062589568</v>
      </c>
      <c r="X58" s="10">
        <f t="shared" si="3"/>
        <v>100</v>
      </c>
      <c r="Y58" s="142">
        <f t="shared" si="3"/>
        <v>91.134856100012684</v>
      </c>
      <c r="Z58" s="142">
        <f t="shared" si="3"/>
        <v>100</v>
      </c>
      <c r="AA58" s="142">
        <f t="shared" si="3"/>
        <v>100</v>
      </c>
    </row>
    <row r="59" spans="1:27" ht="12.95" customHeight="1" x14ac:dyDescent="0.25">
      <c r="A59" s="133">
        <v>51</v>
      </c>
      <c r="B59" s="139" t="s">
        <v>1412</v>
      </c>
      <c r="C59" s="140">
        <f t="shared" si="0"/>
        <v>4965.3999999999996</v>
      </c>
      <c r="D59" s="140">
        <v>970.2</v>
      </c>
      <c r="E59" s="140">
        <v>3995.2</v>
      </c>
      <c r="F59" s="140">
        <v>0</v>
      </c>
      <c r="G59" s="140">
        <v>0</v>
      </c>
      <c r="H59" s="140">
        <f t="shared" si="1"/>
        <v>5284</v>
      </c>
      <c r="I59" s="141">
        <v>970.2</v>
      </c>
      <c r="J59" s="141">
        <v>4256.8</v>
      </c>
      <c r="K59" s="141">
        <v>0</v>
      </c>
      <c r="L59" s="141">
        <v>57</v>
      </c>
      <c r="M59" s="140">
        <f t="shared" si="8"/>
        <v>5059.2596000000003</v>
      </c>
      <c r="N59" s="141">
        <v>970.2</v>
      </c>
      <c r="O59" s="141">
        <v>4032.0596</v>
      </c>
      <c r="P59" s="141">
        <v>0</v>
      </c>
      <c r="Q59" s="10">
        <v>57</v>
      </c>
      <c r="R59" s="10">
        <f t="shared" si="9"/>
        <v>-224.74039999999968</v>
      </c>
      <c r="S59" s="10">
        <f t="shared" si="9"/>
        <v>0</v>
      </c>
      <c r="T59" s="10">
        <f t="shared" si="9"/>
        <v>-224.74040000000014</v>
      </c>
      <c r="U59" s="10">
        <f t="shared" si="9"/>
        <v>0</v>
      </c>
      <c r="V59" s="10">
        <f t="shared" si="9"/>
        <v>0</v>
      </c>
      <c r="W59" s="10">
        <f t="shared" si="3"/>
        <v>95.74677517032552</v>
      </c>
      <c r="X59" s="10">
        <f t="shared" si="3"/>
        <v>100</v>
      </c>
      <c r="Y59" s="142">
        <f t="shared" si="3"/>
        <v>94.720437887615105</v>
      </c>
      <c r="Z59" s="142">
        <f t="shared" si="3"/>
        <v>0</v>
      </c>
      <c r="AA59" s="142">
        <f t="shared" si="3"/>
        <v>100</v>
      </c>
    </row>
    <row r="60" spans="1:27" ht="12.95" customHeight="1" x14ac:dyDescent="0.25">
      <c r="A60" s="133">
        <v>52</v>
      </c>
      <c r="B60" s="139" t="s">
        <v>1413</v>
      </c>
      <c r="C60" s="140">
        <f t="shared" si="0"/>
        <v>8474.1</v>
      </c>
      <c r="D60" s="140">
        <v>1131.2</v>
      </c>
      <c r="E60" s="140">
        <v>7342.9</v>
      </c>
      <c r="F60" s="140">
        <v>0</v>
      </c>
      <c r="G60" s="140">
        <v>0</v>
      </c>
      <c r="H60" s="140">
        <f t="shared" si="1"/>
        <v>9201.2000000000007</v>
      </c>
      <c r="I60" s="141">
        <v>1131.2</v>
      </c>
      <c r="J60" s="141">
        <v>7971</v>
      </c>
      <c r="K60" s="141">
        <v>0</v>
      </c>
      <c r="L60" s="141">
        <v>99</v>
      </c>
      <c r="M60" s="140">
        <f t="shared" si="8"/>
        <v>9165.9760000000006</v>
      </c>
      <c r="N60" s="141">
        <v>1131.2</v>
      </c>
      <c r="O60" s="141">
        <v>7935.7759999999998</v>
      </c>
      <c r="P60" s="141">
        <v>0</v>
      </c>
      <c r="Q60" s="10">
        <v>99</v>
      </c>
      <c r="R60" s="10">
        <f t="shared" si="9"/>
        <v>-35.22400000000016</v>
      </c>
      <c r="S60" s="10">
        <f t="shared" si="9"/>
        <v>0</v>
      </c>
      <c r="T60" s="10">
        <f t="shared" si="9"/>
        <v>-35.22400000000016</v>
      </c>
      <c r="U60" s="10">
        <f t="shared" si="9"/>
        <v>0</v>
      </c>
      <c r="V60" s="10">
        <f t="shared" si="9"/>
        <v>0</v>
      </c>
      <c r="W60" s="10">
        <f t="shared" si="3"/>
        <v>99.617180367778118</v>
      </c>
      <c r="X60" s="10">
        <f t="shared" si="3"/>
        <v>100</v>
      </c>
      <c r="Y60" s="142">
        <f t="shared" si="3"/>
        <v>99.558098105632922</v>
      </c>
      <c r="Z60" s="142">
        <f t="shared" si="3"/>
        <v>0</v>
      </c>
      <c r="AA60" s="142">
        <f t="shared" si="3"/>
        <v>100</v>
      </c>
    </row>
    <row r="61" spans="1:27" ht="12.95" customHeight="1" x14ac:dyDescent="0.25">
      <c r="A61" s="133">
        <v>53</v>
      </c>
      <c r="B61" s="139" t="s">
        <v>1414</v>
      </c>
      <c r="C61" s="140">
        <f t="shared" si="0"/>
        <v>3370</v>
      </c>
      <c r="D61" s="140">
        <v>308.7</v>
      </c>
      <c r="E61" s="140">
        <v>3061.3</v>
      </c>
      <c r="F61" s="140">
        <v>0</v>
      </c>
      <c r="G61" s="140">
        <v>0</v>
      </c>
      <c r="H61" s="140">
        <f t="shared" si="1"/>
        <v>3790.2</v>
      </c>
      <c r="I61" s="141">
        <v>308.7</v>
      </c>
      <c r="J61" s="141">
        <v>3436.5</v>
      </c>
      <c r="K61" s="141">
        <v>0</v>
      </c>
      <c r="L61" s="141">
        <v>45</v>
      </c>
      <c r="M61" s="140">
        <f t="shared" si="8"/>
        <v>3196.1897999999997</v>
      </c>
      <c r="N61" s="141">
        <v>308.7</v>
      </c>
      <c r="O61" s="141">
        <v>2842.4897999999998</v>
      </c>
      <c r="P61" s="141">
        <v>0</v>
      </c>
      <c r="Q61" s="10">
        <v>45</v>
      </c>
      <c r="R61" s="10">
        <f t="shared" si="9"/>
        <v>-594.01020000000017</v>
      </c>
      <c r="S61" s="10">
        <f t="shared" si="9"/>
        <v>0</v>
      </c>
      <c r="T61" s="10">
        <f t="shared" si="9"/>
        <v>-594.01020000000017</v>
      </c>
      <c r="U61" s="10">
        <f t="shared" si="9"/>
        <v>0</v>
      </c>
      <c r="V61" s="10">
        <f t="shared" si="9"/>
        <v>0</v>
      </c>
      <c r="W61" s="10">
        <f t="shared" si="3"/>
        <v>84.327734684185529</v>
      </c>
      <c r="X61" s="10">
        <f t="shared" si="3"/>
        <v>100</v>
      </c>
      <c r="Y61" s="142">
        <f t="shared" si="3"/>
        <v>82.714674814491488</v>
      </c>
      <c r="Z61" s="142">
        <f t="shared" si="3"/>
        <v>0</v>
      </c>
      <c r="AA61" s="142">
        <f t="shared" si="3"/>
        <v>100</v>
      </c>
    </row>
    <row r="62" spans="1:27" ht="12.95" customHeight="1" x14ac:dyDescent="0.25">
      <c r="A62" s="133">
        <v>54</v>
      </c>
      <c r="B62" s="139" t="s">
        <v>1415</v>
      </c>
      <c r="C62" s="140">
        <f t="shared" si="0"/>
        <v>9045.1999999999989</v>
      </c>
      <c r="D62" s="140">
        <v>825.9</v>
      </c>
      <c r="E62" s="140">
        <v>8219.2999999999993</v>
      </c>
      <c r="F62" s="140">
        <v>0</v>
      </c>
      <c r="G62" s="140">
        <v>0</v>
      </c>
      <c r="H62" s="140">
        <f t="shared" si="1"/>
        <v>9916.6</v>
      </c>
      <c r="I62" s="141">
        <v>825.9</v>
      </c>
      <c r="J62" s="141">
        <v>9000.7000000000007</v>
      </c>
      <c r="K62" s="141">
        <v>0</v>
      </c>
      <c r="L62" s="141">
        <v>90</v>
      </c>
      <c r="M62" s="140">
        <f t="shared" si="8"/>
        <v>9629.8557000000001</v>
      </c>
      <c r="N62" s="141">
        <v>825.9</v>
      </c>
      <c r="O62" s="141">
        <v>8713.9557000000004</v>
      </c>
      <c r="P62" s="141">
        <v>0</v>
      </c>
      <c r="Q62" s="10">
        <v>90</v>
      </c>
      <c r="R62" s="10">
        <f t="shared" si="9"/>
        <v>-286.74430000000029</v>
      </c>
      <c r="S62" s="10">
        <f t="shared" si="9"/>
        <v>0</v>
      </c>
      <c r="T62" s="10">
        <f t="shared" si="9"/>
        <v>-286.74430000000029</v>
      </c>
      <c r="U62" s="10">
        <f t="shared" si="9"/>
        <v>0</v>
      </c>
      <c r="V62" s="10">
        <f t="shared" si="9"/>
        <v>0</v>
      </c>
      <c r="W62" s="10">
        <f t="shared" si="3"/>
        <v>97.108441401286726</v>
      </c>
      <c r="X62" s="10">
        <f t="shared" si="3"/>
        <v>100</v>
      </c>
      <c r="Y62" s="142">
        <f t="shared" si="3"/>
        <v>96.814200006666141</v>
      </c>
      <c r="Z62" s="142">
        <f t="shared" si="3"/>
        <v>0</v>
      </c>
      <c r="AA62" s="142">
        <f t="shared" si="3"/>
        <v>100</v>
      </c>
    </row>
    <row r="63" spans="1:27" ht="12.95" customHeight="1" x14ac:dyDescent="0.25">
      <c r="A63" s="133">
        <v>55</v>
      </c>
      <c r="B63" s="139" t="s">
        <v>1416</v>
      </c>
      <c r="C63" s="140">
        <f t="shared" si="0"/>
        <v>689.40000000000009</v>
      </c>
      <c r="D63" s="140">
        <v>296.8</v>
      </c>
      <c r="E63" s="140">
        <v>392.6</v>
      </c>
      <c r="F63" s="140">
        <v>0</v>
      </c>
      <c r="G63" s="140">
        <v>0</v>
      </c>
      <c r="H63" s="140">
        <f t="shared" si="1"/>
        <v>719.40000000000009</v>
      </c>
      <c r="I63" s="141">
        <v>296.8</v>
      </c>
      <c r="J63" s="141">
        <v>392.6</v>
      </c>
      <c r="K63" s="141">
        <v>0</v>
      </c>
      <c r="L63" s="141">
        <v>30</v>
      </c>
      <c r="M63" s="140">
        <f t="shared" si="8"/>
        <v>719.40000000000009</v>
      </c>
      <c r="N63" s="141">
        <v>296.8</v>
      </c>
      <c r="O63" s="141">
        <v>392.6</v>
      </c>
      <c r="P63" s="141">
        <v>0</v>
      </c>
      <c r="Q63" s="10">
        <v>30</v>
      </c>
      <c r="R63" s="10">
        <f t="shared" si="9"/>
        <v>0</v>
      </c>
      <c r="S63" s="10">
        <f t="shared" si="9"/>
        <v>0</v>
      </c>
      <c r="T63" s="10">
        <f t="shared" si="9"/>
        <v>0</v>
      </c>
      <c r="U63" s="10">
        <f t="shared" si="9"/>
        <v>0</v>
      </c>
      <c r="V63" s="10">
        <f t="shared" si="9"/>
        <v>0</v>
      </c>
      <c r="W63" s="10">
        <f t="shared" si="3"/>
        <v>100</v>
      </c>
      <c r="X63" s="10">
        <f t="shared" si="3"/>
        <v>100</v>
      </c>
      <c r="Y63" s="142">
        <f t="shared" si="3"/>
        <v>100</v>
      </c>
      <c r="Z63" s="142">
        <f t="shared" si="3"/>
        <v>0</v>
      </c>
      <c r="AA63" s="142">
        <f t="shared" si="3"/>
        <v>100</v>
      </c>
    </row>
    <row r="64" spans="1:27" ht="12.95" customHeight="1" x14ac:dyDescent="0.25">
      <c r="A64" s="133">
        <v>56</v>
      </c>
      <c r="B64" s="139" t="s">
        <v>1417</v>
      </c>
      <c r="C64" s="140">
        <f t="shared" si="0"/>
        <v>934.19999999999993</v>
      </c>
      <c r="D64" s="140">
        <v>831.1</v>
      </c>
      <c r="E64" s="140">
        <v>90.3</v>
      </c>
      <c r="F64" s="140">
        <v>12.8</v>
      </c>
      <c r="G64" s="140">
        <v>0</v>
      </c>
      <c r="H64" s="140">
        <f t="shared" si="1"/>
        <v>967.19999999999993</v>
      </c>
      <c r="I64" s="141">
        <v>831.1</v>
      </c>
      <c r="J64" s="141">
        <v>90.3</v>
      </c>
      <c r="K64" s="141">
        <v>12.8</v>
      </c>
      <c r="L64" s="141">
        <v>33</v>
      </c>
      <c r="M64" s="140">
        <f t="shared" si="8"/>
        <v>967.19999999999993</v>
      </c>
      <c r="N64" s="141">
        <v>831.1</v>
      </c>
      <c r="O64" s="141">
        <v>90.3</v>
      </c>
      <c r="P64" s="141">
        <v>12.8</v>
      </c>
      <c r="Q64" s="10">
        <v>33</v>
      </c>
      <c r="R64" s="10">
        <f t="shared" si="9"/>
        <v>0</v>
      </c>
      <c r="S64" s="10">
        <f t="shared" si="9"/>
        <v>0</v>
      </c>
      <c r="T64" s="10">
        <f t="shared" si="9"/>
        <v>0</v>
      </c>
      <c r="U64" s="10">
        <f t="shared" si="9"/>
        <v>0</v>
      </c>
      <c r="V64" s="10">
        <f t="shared" si="9"/>
        <v>0</v>
      </c>
      <c r="W64" s="10">
        <f t="shared" ref="W64:AA72" si="10">IF(H64=0,0,M64/H64*100)</f>
        <v>100</v>
      </c>
      <c r="X64" s="10">
        <f t="shared" si="10"/>
        <v>100</v>
      </c>
      <c r="Y64" s="142">
        <f t="shared" si="10"/>
        <v>100</v>
      </c>
      <c r="Z64" s="142">
        <f t="shared" si="10"/>
        <v>100</v>
      </c>
      <c r="AA64" s="142">
        <f t="shared" si="10"/>
        <v>100</v>
      </c>
    </row>
    <row r="65" spans="1:27" ht="12.95" customHeight="1" x14ac:dyDescent="0.25">
      <c r="A65" s="133">
        <v>57</v>
      </c>
      <c r="B65" s="139" t="s">
        <v>1418</v>
      </c>
      <c r="C65" s="140">
        <f t="shared" si="0"/>
        <v>5616.9000000000005</v>
      </c>
      <c r="D65" s="140">
        <v>1051.3</v>
      </c>
      <c r="E65" s="140">
        <v>4565.6000000000004</v>
      </c>
      <c r="F65" s="140">
        <v>0</v>
      </c>
      <c r="G65" s="140">
        <v>0</v>
      </c>
      <c r="H65" s="140">
        <f t="shared" si="1"/>
        <v>6012</v>
      </c>
      <c r="I65" s="141">
        <v>1051.3</v>
      </c>
      <c r="J65" s="141">
        <v>4915.7</v>
      </c>
      <c r="K65" s="141">
        <v>0</v>
      </c>
      <c r="L65" s="141">
        <v>45</v>
      </c>
      <c r="M65" s="140">
        <f t="shared" si="8"/>
        <v>6012</v>
      </c>
      <c r="N65" s="141">
        <v>1051.3</v>
      </c>
      <c r="O65" s="141">
        <v>4915.7</v>
      </c>
      <c r="P65" s="141">
        <v>0</v>
      </c>
      <c r="Q65" s="10">
        <v>45</v>
      </c>
      <c r="R65" s="10">
        <f t="shared" si="9"/>
        <v>0</v>
      </c>
      <c r="S65" s="10">
        <f t="shared" si="9"/>
        <v>0</v>
      </c>
      <c r="T65" s="10">
        <f t="shared" si="9"/>
        <v>0</v>
      </c>
      <c r="U65" s="10">
        <f t="shared" si="9"/>
        <v>0</v>
      </c>
      <c r="V65" s="10">
        <f t="shared" si="9"/>
        <v>0</v>
      </c>
      <c r="W65" s="10">
        <f t="shared" si="10"/>
        <v>100</v>
      </c>
      <c r="X65" s="10">
        <f t="shared" si="10"/>
        <v>100</v>
      </c>
      <c r="Y65" s="142">
        <f t="shared" si="10"/>
        <v>100</v>
      </c>
      <c r="Z65" s="142">
        <f t="shared" si="10"/>
        <v>0</v>
      </c>
      <c r="AA65" s="142">
        <f t="shared" si="10"/>
        <v>100</v>
      </c>
    </row>
    <row r="66" spans="1:27" ht="12.95" customHeight="1" x14ac:dyDescent="0.25">
      <c r="A66" s="133">
        <v>58</v>
      </c>
      <c r="B66" s="139" t="s">
        <v>1419</v>
      </c>
      <c r="C66" s="140">
        <f t="shared" si="0"/>
        <v>3914.2</v>
      </c>
      <c r="D66" s="140">
        <v>321</v>
      </c>
      <c r="E66" s="140">
        <v>3593.2</v>
      </c>
      <c r="F66" s="140">
        <v>0</v>
      </c>
      <c r="G66" s="140">
        <v>0</v>
      </c>
      <c r="H66" s="140">
        <f t="shared" si="1"/>
        <v>4494</v>
      </c>
      <c r="I66" s="141">
        <v>321</v>
      </c>
      <c r="J66" s="141">
        <v>4125</v>
      </c>
      <c r="K66" s="141">
        <v>0</v>
      </c>
      <c r="L66" s="141">
        <v>48</v>
      </c>
      <c r="M66" s="140">
        <f t="shared" si="8"/>
        <v>4483.5093999999999</v>
      </c>
      <c r="N66" s="141">
        <v>321</v>
      </c>
      <c r="O66" s="141">
        <v>4114.5093999999999</v>
      </c>
      <c r="P66" s="141">
        <v>0</v>
      </c>
      <c r="Q66" s="10">
        <v>48</v>
      </c>
      <c r="R66" s="10">
        <f t="shared" si="9"/>
        <v>-10.490600000000086</v>
      </c>
      <c r="S66" s="10">
        <f t="shared" si="9"/>
        <v>0</v>
      </c>
      <c r="T66" s="10">
        <f t="shared" si="9"/>
        <v>-10.490600000000086</v>
      </c>
      <c r="U66" s="10">
        <f t="shared" si="9"/>
        <v>0</v>
      </c>
      <c r="V66" s="10">
        <f t="shared" si="9"/>
        <v>0</v>
      </c>
      <c r="W66" s="10">
        <f t="shared" si="10"/>
        <v>99.766564307966178</v>
      </c>
      <c r="X66" s="10">
        <f t="shared" si="10"/>
        <v>100</v>
      </c>
      <c r="Y66" s="142">
        <f t="shared" si="10"/>
        <v>99.745682424242418</v>
      </c>
      <c r="Z66" s="142">
        <f t="shared" si="10"/>
        <v>0</v>
      </c>
      <c r="AA66" s="142">
        <f t="shared" si="10"/>
        <v>100</v>
      </c>
    </row>
    <row r="67" spans="1:27" ht="12.95" customHeight="1" x14ac:dyDescent="0.25">
      <c r="A67" s="133">
        <v>59</v>
      </c>
      <c r="B67" s="139" t="s">
        <v>1420</v>
      </c>
      <c r="C67" s="140">
        <f t="shared" si="0"/>
        <v>4404.5</v>
      </c>
      <c r="D67" s="140">
        <v>946.7</v>
      </c>
      <c r="E67" s="140">
        <v>3457.8</v>
      </c>
      <c r="F67" s="140">
        <v>0</v>
      </c>
      <c r="G67" s="140">
        <v>0</v>
      </c>
      <c r="H67" s="140">
        <f t="shared" si="1"/>
        <v>4705.3</v>
      </c>
      <c r="I67" s="141">
        <v>946.7</v>
      </c>
      <c r="J67" s="141">
        <v>3689.6</v>
      </c>
      <c r="K67" s="141">
        <v>0</v>
      </c>
      <c r="L67" s="141">
        <v>69</v>
      </c>
      <c r="M67" s="140">
        <f t="shared" si="8"/>
        <v>4705.2997999999998</v>
      </c>
      <c r="N67" s="141">
        <v>946.7</v>
      </c>
      <c r="O67" s="141">
        <v>3689.5998</v>
      </c>
      <c r="P67" s="141">
        <v>0</v>
      </c>
      <c r="Q67" s="10">
        <v>69</v>
      </c>
      <c r="R67" s="10">
        <f t="shared" si="9"/>
        <v>-2.0000000040454324E-4</v>
      </c>
      <c r="S67" s="10">
        <f t="shared" si="9"/>
        <v>0</v>
      </c>
      <c r="T67" s="10">
        <f t="shared" si="9"/>
        <v>-1.9999999994979589E-4</v>
      </c>
      <c r="U67" s="10">
        <f t="shared" si="9"/>
        <v>0</v>
      </c>
      <c r="V67" s="10">
        <f t="shared" si="9"/>
        <v>0</v>
      </c>
      <c r="W67" s="10">
        <f t="shared" si="10"/>
        <v>99.999995749473996</v>
      </c>
      <c r="X67" s="10">
        <f t="shared" si="10"/>
        <v>100</v>
      </c>
      <c r="Y67" s="142">
        <f t="shared" si="10"/>
        <v>99.999994579358201</v>
      </c>
      <c r="Z67" s="142">
        <f t="shared" si="10"/>
        <v>0</v>
      </c>
      <c r="AA67" s="142">
        <f t="shared" si="10"/>
        <v>100</v>
      </c>
    </row>
    <row r="68" spans="1:27" ht="12.95" customHeight="1" x14ac:dyDescent="0.25">
      <c r="A68" s="133">
        <v>60</v>
      </c>
      <c r="B68" s="139" t="s">
        <v>1421</v>
      </c>
      <c r="C68" s="140">
        <f t="shared" si="0"/>
        <v>4780.8999999999996</v>
      </c>
      <c r="D68" s="140">
        <v>1243.2</v>
      </c>
      <c r="E68" s="140">
        <v>3512.2</v>
      </c>
      <c r="F68" s="140">
        <v>25.5</v>
      </c>
      <c r="G68" s="140">
        <v>0</v>
      </c>
      <c r="H68" s="140">
        <f t="shared" si="1"/>
        <v>5039</v>
      </c>
      <c r="I68" s="141">
        <v>1243.2</v>
      </c>
      <c r="J68" s="141">
        <v>3713.3</v>
      </c>
      <c r="K68" s="141">
        <v>25.5</v>
      </c>
      <c r="L68" s="141">
        <v>57</v>
      </c>
      <c r="M68" s="140">
        <f t="shared" si="8"/>
        <v>4932.3820999999998</v>
      </c>
      <c r="N68" s="141">
        <v>1243.2</v>
      </c>
      <c r="O68" s="141">
        <v>3606.6821</v>
      </c>
      <c r="P68" s="141">
        <v>25.5</v>
      </c>
      <c r="Q68" s="10">
        <v>57</v>
      </c>
      <c r="R68" s="10">
        <f t="shared" si="9"/>
        <v>-106.61790000000019</v>
      </c>
      <c r="S68" s="10">
        <f t="shared" si="9"/>
        <v>0</v>
      </c>
      <c r="T68" s="10">
        <f t="shared" si="9"/>
        <v>-106.61790000000019</v>
      </c>
      <c r="U68" s="10">
        <f t="shared" si="9"/>
        <v>0</v>
      </c>
      <c r="V68" s="10">
        <f t="shared" si="9"/>
        <v>0</v>
      </c>
      <c r="W68" s="10">
        <f t="shared" si="10"/>
        <v>97.884145663822181</v>
      </c>
      <c r="X68" s="10">
        <f t="shared" si="10"/>
        <v>100</v>
      </c>
      <c r="Y68" s="142">
        <f t="shared" si="10"/>
        <v>97.12875609296313</v>
      </c>
      <c r="Z68" s="142">
        <f t="shared" si="10"/>
        <v>100</v>
      </c>
      <c r="AA68" s="142">
        <f t="shared" si="10"/>
        <v>100</v>
      </c>
    </row>
    <row r="69" spans="1:27" ht="12.95" customHeight="1" x14ac:dyDescent="0.25">
      <c r="A69" s="133">
        <v>61</v>
      </c>
      <c r="B69" s="139" t="s">
        <v>1422</v>
      </c>
      <c r="C69" s="140">
        <f t="shared" si="0"/>
        <v>1086.8999999999999</v>
      </c>
      <c r="D69" s="140">
        <v>789.8</v>
      </c>
      <c r="E69" s="140">
        <v>292.8</v>
      </c>
      <c r="F69" s="140">
        <v>4.3</v>
      </c>
      <c r="G69" s="140">
        <v>0</v>
      </c>
      <c r="H69" s="140">
        <f t="shared" si="1"/>
        <v>1125.8999999999999</v>
      </c>
      <c r="I69" s="141">
        <v>789.8</v>
      </c>
      <c r="J69" s="141">
        <v>292.8</v>
      </c>
      <c r="K69" s="141">
        <v>4.3</v>
      </c>
      <c r="L69" s="141">
        <v>39</v>
      </c>
      <c r="M69" s="140">
        <f t="shared" si="8"/>
        <v>1125.8999999999999</v>
      </c>
      <c r="N69" s="141">
        <v>789.8</v>
      </c>
      <c r="O69" s="141">
        <v>292.8</v>
      </c>
      <c r="P69" s="141">
        <v>4.3</v>
      </c>
      <c r="Q69" s="10">
        <v>39</v>
      </c>
      <c r="R69" s="10">
        <f t="shared" si="9"/>
        <v>0</v>
      </c>
      <c r="S69" s="10">
        <f t="shared" si="9"/>
        <v>0</v>
      </c>
      <c r="T69" s="10">
        <f t="shared" si="9"/>
        <v>0</v>
      </c>
      <c r="U69" s="10">
        <f t="shared" si="9"/>
        <v>0</v>
      </c>
      <c r="V69" s="10">
        <f t="shared" si="9"/>
        <v>0</v>
      </c>
      <c r="W69" s="10">
        <f t="shared" si="10"/>
        <v>100</v>
      </c>
      <c r="X69" s="10">
        <f t="shared" si="10"/>
        <v>100</v>
      </c>
      <c r="Y69" s="142">
        <f t="shared" si="10"/>
        <v>100</v>
      </c>
      <c r="Z69" s="142">
        <f t="shared" si="10"/>
        <v>100</v>
      </c>
      <c r="AA69" s="142">
        <f t="shared" si="10"/>
        <v>100</v>
      </c>
    </row>
    <row r="70" spans="1:27" ht="12.95" customHeight="1" x14ac:dyDescent="0.25">
      <c r="A70" s="133">
        <v>62</v>
      </c>
      <c r="B70" s="139" t="s">
        <v>1423</v>
      </c>
      <c r="C70" s="140">
        <f t="shared" si="0"/>
        <v>5180.7000000000007</v>
      </c>
      <c r="D70" s="140">
        <v>621.1</v>
      </c>
      <c r="E70" s="140">
        <v>4559.6000000000004</v>
      </c>
      <c r="F70" s="140">
        <v>0</v>
      </c>
      <c r="G70" s="140">
        <v>0</v>
      </c>
      <c r="H70" s="140">
        <f t="shared" si="1"/>
        <v>5835.5</v>
      </c>
      <c r="I70" s="141">
        <v>621.1</v>
      </c>
      <c r="J70" s="141">
        <v>5172.3999999999996</v>
      </c>
      <c r="K70" s="141">
        <v>0</v>
      </c>
      <c r="L70" s="141">
        <v>42</v>
      </c>
      <c r="M70" s="140">
        <f t="shared" si="8"/>
        <v>5682.1750000000002</v>
      </c>
      <c r="N70" s="141">
        <v>621.1</v>
      </c>
      <c r="O70" s="141">
        <v>5019.0749999999998</v>
      </c>
      <c r="P70" s="141">
        <v>0</v>
      </c>
      <c r="Q70" s="10">
        <v>42</v>
      </c>
      <c r="R70" s="10">
        <f t="shared" si="9"/>
        <v>-153.32499999999982</v>
      </c>
      <c r="S70" s="10">
        <f t="shared" si="9"/>
        <v>0</v>
      </c>
      <c r="T70" s="10">
        <f t="shared" si="9"/>
        <v>-153.32499999999982</v>
      </c>
      <c r="U70" s="10">
        <f t="shared" si="9"/>
        <v>0</v>
      </c>
      <c r="V70" s="10">
        <f t="shared" si="9"/>
        <v>0</v>
      </c>
      <c r="W70" s="10">
        <f t="shared" si="10"/>
        <v>97.372547339559588</v>
      </c>
      <c r="X70" s="10">
        <f t="shared" si="10"/>
        <v>100</v>
      </c>
      <c r="Y70" s="142">
        <f t="shared" si="10"/>
        <v>97.035708761890035</v>
      </c>
      <c r="Z70" s="142">
        <f t="shared" si="10"/>
        <v>0</v>
      </c>
      <c r="AA70" s="142">
        <f t="shared" si="10"/>
        <v>100</v>
      </c>
    </row>
    <row r="71" spans="1:27" ht="12.95" customHeight="1" x14ac:dyDescent="0.25">
      <c r="A71" s="133">
        <v>63</v>
      </c>
      <c r="B71" s="139" t="s">
        <v>1424</v>
      </c>
      <c r="C71" s="140">
        <f t="shared" si="0"/>
        <v>1533.7</v>
      </c>
      <c r="D71" s="140">
        <v>444.8</v>
      </c>
      <c r="E71" s="140">
        <v>864.5</v>
      </c>
      <c r="F71" s="140">
        <v>224.4</v>
      </c>
      <c r="G71" s="140">
        <v>0</v>
      </c>
      <c r="H71" s="140">
        <f t="shared" si="1"/>
        <v>1642</v>
      </c>
      <c r="I71" s="141">
        <v>444.8</v>
      </c>
      <c r="J71" s="141">
        <v>939.8</v>
      </c>
      <c r="K71" s="141">
        <v>224.4</v>
      </c>
      <c r="L71" s="141">
        <v>33</v>
      </c>
      <c r="M71" s="140">
        <f t="shared" si="8"/>
        <v>1637.6917000000001</v>
      </c>
      <c r="N71" s="141">
        <v>444.8</v>
      </c>
      <c r="O71" s="141">
        <v>935.49170000000004</v>
      </c>
      <c r="P71" s="141">
        <v>224.4</v>
      </c>
      <c r="Q71" s="10">
        <v>33</v>
      </c>
      <c r="R71" s="10">
        <f t="shared" si="9"/>
        <v>-4.3082999999999174</v>
      </c>
      <c r="S71" s="10">
        <f t="shared" si="9"/>
        <v>0</v>
      </c>
      <c r="T71" s="10">
        <f t="shared" si="9"/>
        <v>-4.3082999999999174</v>
      </c>
      <c r="U71" s="10">
        <f t="shared" si="9"/>
        <v>0</v>
      </c>
      <c r="V71" s="10">
        <f t="shared" si="9"/>
        <v>0</v>
      </c>
      <c r="W71" s="10">
        <f t="shared" si="10"/>
        <v>99.737618757612665</v>
      </c>
      <c r="X71" s="10">
        <f t="shared" si="10"/>
        <v>100</v>
      </c>
      <c r="Y71" s="142">
        <f t="shared" si="10"/>
        <v>99.541572675037244</v>
      </c>
      <c r="Z71" s="142">
        <f t="shared" si="10"/>
        <v>100</v>
      </c>
      <c r="AA71" s="142">
        <f t="shared" si="10"/>
        <v>100</v>
      </c>
    </row>
    <row r="72" spans="1:27" ht="12.95" customHeight="1" x14ac:dyDescent="0.25">
      <c r="A72" s="133">
        <v>64</v>
      </c>
      <c r="B72" s="139" t="s">
        <v>1425</v>
      </c>
      <c r="C72" s="140">
        <f t="shared" si="0"/>
        <v>8023.2</v>
      </c>
      <c r="D72" s="140">
        <v>800.4</v>
      </c>
      <c r="E72" s="140">
        <v>7222.8</v>
      </c>
      <c r="F72" s="140">
        <v>0</v>
      </c>
      <c r="G72" s="140">
        <v>0</v>
      </c>
      <c r="H72" s="140">
        <f t="shared" si="1"/>
        <v>8571.4</v>
      </c>
      <c r="I72" s="141">
        <v>800.4</v>
      </c>
      <c r="J72" s="141">
        <v>7669</v>
      </c>
      <c r="K72" s="141">
        <v>0</v>
      </c>
      <c r="L72" s="141">
        <v>102</v>
      </c>
      <c r="M72" s="140">
        <f t="shared" si="8"/>
        <v>8569.5779999999995</v>
      </c>
      <c r="N72" s="141">
        <v>800.4</v>
      </c>
      <c r="O72" s="141">
        <v>7667.1779999999999</v>
      </c>
      <c r="P72" s="141">
        <v>0</v>
      </c>
      <c r="Q72" s="10">
        <v>102</v>
      </c>
      <c r="R72" s="10">
        <f t="shared" si="9"/>
        <v>-1.8220000000001164</v>
      </c>
      <c r="S72" s="10">
        <f t="shared" si="9"/>
        <v>0</v>
      </c>
      <c r="T72" s="10">
        <f t="shared" si="9"/>
        <v>-1.8220000000001164</v>
      </c>
      <c r="U72" s="10">
        <f t="shared" si="9"/>
        <v>0</v>
      </c>
      <c r="V72" s="10">
        <f t="shared" si="9"/>
        <v>0</v>
      </c>
      <c r="W72" s="10">
        <f t="shared" si="10"/>
        <v>99.978743262477536</v>
      </c>
      <c r="X72" s="10">
        <f t="shared" si="10"/>
        <v>100</v>
      </c>
      <c r="Y72" s="142">
        <f t="shared" si="10"/>
        <v>99.976242013300293</v>
      </c>
      <c r="Z72" s="142">
        <f t="shared" si="10"/>
        <v>0</v>
      </c>
      <c r="AA72" s="142">
        <f t="shared" si="10"/>
        <v>100</v>
      </c>
    </row>
    <row r="73" spans="1:27" ht="12.95" customHeight="1" x14ac:dyDescent="0.25">
      <c r="A73" s="133">
        <v>65</v>
      </c>
      <c r="B73" s="139"/>
      <c r="C73" s="140"/>
      <c r="D73" s="140"/>
      <c r="E73" s="140"/>
      <c r="F73" s="140"/>
      <c r="G73" s="140"/>
      <c r="H73" s="140"/>
      <c r="I73" s="141"/>
      <c r="J73" s="141"/>
      <c r="K73" s="141"/>
      <c r="L73" s="141"/>
      <c r="M73" s="141"/>
      <c r="N73" s="141"/>
      <c r="O73" s="141"/>
      <c r="P73" s="141"/>
      <c r="Q73" s="10"/>
      <c r="R73" s="10"/>
      <c r="S73" s="10"/>
      <c r="T73" s="10"/>
      <c r="U73" s="10"/>
      <c r="V73" s="10"/>
      <c r="W73" s="10"/>
      <c r="X73" s="10"/>
      <c r="Y73" s="142"/>
      <c r="Z73" s="142"/>
      <c r="AA73" s="142"/>
    </row>
    <row r="74" spans="1:27" ht="12.95" customHeight="1" x14ac:dyDescent="0.25">
      <c r="A74" s="133">
        <v>66</v>
      </c>
      <c r="B74" s="134" t="s">
        <v>1426</v>
      </c>
      <c r="C74" s="135">
        <f t="shared" si="0"/>
        <v>112448.90000000001</v>
      </c>
      <c r="D74" s="135">
        <f>D75+D76</f>
        <v>19482.699999999997</v>
      </c>
      <c r="E74" s="135">
        <f>E75+E76</f>
        <v>90030.200000000012</v>
      </c>
      <c r="F74" s="135">
        <f>F75+F76</f>
        <v>2936</v>
      </c>
      <c r="G74" s="135">
        <f>G75+G76</f>
        <v>0</v>
      </c>
      <c r="H74" s="135">
        <f t="shared" si="1"/>
        <v>123797.09999999999</v>
      </c>
      <c r="I74" s="135">
        <f>I75+I76</f>
        <v>19482.699999999997</v>
      </c>
      <c r="J74" s="135">
        <f>J75+J76</f>
        <v>100376.4</v>
      </c>
      <c r="K74" s="135">
        <f>K75+K76</f>
        <v>2936</v>
      </c>
      <c r="L74" s="135">
        <f>L75+L76</f>
        <v>1002</v>
      </c>
      <c r="M74" s="135">
        <f t="shared" ref="M74:M84" si="11">SUM(N74:Q74)</f>
        <v>121095.18809999998</v>
      </c>
      <c r="N74" s="135">
        <f>N75+N76</f>
        <v>19482.699999999997</v>
      </c>
      <c r="O74" s="135">
        <f>O75+O76</f>
        <v>97674.488099999988</v>
      </c>
      <c r="P74" s="135">
        <f>P75+P76</f>
        <v>2936</v>
      </c>
      <c r="Q74" s="135">
        <f>Q75+Q76</f>
        <v>1002</v>
      </c>
      <c r="R74" s="13">
        <f t="shared" ref="R74:V84" si="12">M74-H74</f>
        <v>-2701.9119000000064</v>
      </c>
      <c r="S74" s="13">
        <f t="shared" si="12"/>
        <v>0</v>
      </c>
      <c r="T74" s="13">
        <f t="shared" si="12"/>
        <v>-2701.9119000000064</v>
      </c>
      <c r="U74" s="13">
        <f t="shared" si="12"/>
        <v>0</v>
      </c>
      <c r="V74" s="13">
        <f t="shared" si="12"/>
        <v>0</v>
      </c>
      <c r="W74" s="13">
        <f t="shared" ref="W74:AA126" si="13">IF(H74=0,0,M74/H74*100)</f>
        <v>97.81746753356903</v>
      </c>
      <c r="X74" s="13">
        <f t="shared" si="13"/>
        <v>100</v>
      </c>
      <c r="Y74" s="137">
        <f t="shared" si="13"/>
        <v>97.308219960070289</v>
      </c>
      <c r="Z74" s="137">
        <f t="shared" si="13"/>
        <v>100</v>
      </c>
      <c r="AA74" s="137">
        <f t="shared" si="13"/>
        <v>100</v>
      </c>
    </row>
    <row r="75" spans="1:27" s="138" customFormat="1" ht="12.95" customHeight="1" x14ac:dyDescent="0.2">
      <c r="A75" s="133">
        <v>67</v>
      </c>
      <c r="B75" s="134" t="s">
        <v>1374</v>
      </c>
      <c r="C75" s="135">
        <f t="shared" ref="C75:C84" si="14">SUM(D75:G75)</f>
        <v>67543.299999999988</v>
      </c>
      <c r="D75" s="135">
        <f>D77</f>
        <v>11674.4</v>
      </c>
      <c r="E75" s="135">
        <f>E77</f>
        <v>53898.5</v>
      </c>
      <c r="F75" s="135">
        <f>F77</f>
        <v>1970.4</v>
      </c>
      <c r="G75" s="135">
        <f>G77</f>
        <v>0</v>
      </c>
      <c r="H75" s="135">
        <f t="shared" ref="H75:H84" si="15">SUM(I75:L75)</f>
        <v>74453.299999999988</v>
      </c>
      <c r="I75" s="135">
        <f>I77</f>
        <v>11674.4</v>
      </c>
      <c r="J75" s="135">
        <f>J77</f>
        <v>60283.5</v>
      </c>
      <c r="K75" s="135">
        <f>K77</f>
        <v>1970.4</v>
      </c>
      <c r="L75" s="135">
        <f>L77</f>
        <v>525</v>
      </c>
      <c r="M75" s="135">
        <f t="shared" si="11"/>
        <v>73233.338999999993</v>
      </c>
      <c r="N75" s="135">
        <f>N77</f>
        <v>11674.4</v>
      </c>
      <c r="O75" s="135">
        <f>O77</f>
        <v>59063.538999999997</v>
      </c>
      <c r="P75" s="135">
        <f>P77</f>
        <v>1970.4</v>
      </c>
      <c r="Q75" s="135">
        <f>Q77</f>
        <v>525</v>
      </c>
      <c r="R75" s="13">
        <f t="shared" si="12"/>
        <v>-1219.9609999999957</v>
      </c>
      <c r="S75" s="13">
        <f t="shared" si="12"/>
        <v>0</v>
      </c>
      <c r="T75" s="13">
        <f t="shared" si="12"/>
        <v>-1219.961000000003</v>
      </c>
      <c r="U75" s="13">
        <f t="shared" si="12"/>
        <v>0</v>
      </c>
      <c r="V75" s="13">
        <f t="shared" si="12"/>
        <v>0</v>
      </c>
      <c r="W75" s="13">
        <f t="shared" si="13"/>
        <v>98.361441333023521</v>
      </c>
      <c r="X75" s="13">
        <f t="shared" si="13"/>
        <v>100</v>
      </c>
      <c r="Y75" s="137">
        <f t="shared" si="13"/>
        <v>97.976293679033233</v>
      </c>
      <c r="Z75" s="137">
        <f t="shared" si="13"/>
        <v>100</v>
      </c>
      <c r="AA75" s="137">
        <f t="shared" si="13"/>
        <v>100</v>
      </c>
    </row>
    <row r="76" spans="1:27" s="138" customFormat="1" ht="12.95" customHeight="1" x14ac:dyDescent="0.2">
      <c r="A76" s="133">
        <v>68</v>
      </c>
      <c r="B76" s="134" t="s">
        <v>1375</v>
      </c>
      <c r="C76" s="135">
        <f t="shared" si="14"/>
        <v>44905.599999999999</v>
      </c>
      <c r="D76" s="135">
        <f>SUBTOTAL(9,D78:D84)</f>
        <v>7808.2999999999993</v>
      </c>
      <c r="E76" s="135">
        <f>SUBTOTAL(9,E78:E84)</f>
        <v>36131.700000000004</v>
      </c>
      <c r="F76" s="135">
        <f>SUBTOTAL(9,F78:F84)</f>
        <v>965.59999999999991</v>
      </c>
      <c r="G76" s="135">
        <f>SUBTOTAL(9,G78:G84)</f>
        <v>0</v>
      </c>
      <c r="H76" s="135">
        <f t="shared" si="15"/>
        <v>49343.799999999996</v>
      </c>
      <c r="I76" s="135">
        <f>SUBTOTAL(9,I78:I84)</f>
        <v>7808.2999999999993</v>
      </c>
      <c r="J76" s="135">
        <f>SUBTOTAL(9,J78:J84)</f>
        <v>40092.9</v>
      </c>
      <c r="K76" s="135">
        <f>SUBTOTAL(9,K78:K84)</f>
        <v>965.59999999999991</v>
      </c>
      <c r="L76" s="135">
        <f>SUBTOTAL(9,L78:L84)</f>
        <v>477</v>
      </c>
      <c r="M76" s="135">
        <f t="shared" si="11"/>
        <v>47861.849099999999</v>
      </c>
      <c r="N76" s="135">
        <f>SUBTOTAL(9,N78:N84)</f>
        <v>7808.2999999999993</v>
      </c>
      <c r="O76" s="135">
        <f>SUBTOTAL(9,O78:O84)</f>
        <v>38610.949099999998</v>
      </c>
      <c r="P76" s="135">
        <f>SUBTOTAL(9,P78:P84)</f>
        <v>965.59999999999991</v>
      </c>
      <c r="Q76" s="135">
        <f>SUBTOTAL(9,Q78:Q84)</f>
        <v>477</v>
      </c>
      <c r="R76" s="13">
        <f t="shared" si="12"/>
        <v>-1481.9508999999962</v>
      </c>
      <c r="S76" s="13">
        <f t="shared" si="12"/>
        <v>0</v>
      </c>
      <c r="T76" s="13">
        <f t="shared" si="12"/>
        <v>-1481.9509000000035</v>
      </c>
      <c r="U76" s="13">
        <f t="shared" si="12"/>
        <v>0</v>
      </c>
      <c r="V76" s="13">
        <f t="shared" si="12"/>
        <v>0</v>
      </c>
      <c r="W76" s="13">
        <f t="shared" si="13"/>
        <v>96.996682663272807</v>
      </c>
      <c r="X76" s="13">
        <f t="shared" si="13"/>
        <v>100</v>
      </c>
      <c r="Y76" s="137">
        <f t="shared" si="13"/>
        <v>96.303707389587672</v>
      </c>
      <c r="Z76" s="137">
        <f t="shared" si="13"/>
        <v>100</v>
      </c>
      <c r="AA76" s="137">
        <f t="shared" si="13"/>
        <v>100</v>
      </c>
    </row>
    <row r="77" spans="1:27" ht="12.95" customHeight="1" x14ac:dyDescent="0.25">
      <c r="A77" s="133">
        <v>69</v>
      </c>
      <c r="B77" s="139" t="s">
        <v>1400</v>
      </c>
      <c r="C77" s="140">
        <f t="shared" si="14"/>
        <v>67543.299999999988</v>
      </c>
      <c r="D77" s="140">
        <v>11674.4</v>
      </c>
      <c r="E77" s="140">
        <v>53898.5</v>
      </c>
      <c r="F77" s="140">
        <v>1970.4</v>
      </c>
      <c r="G77" s="140">
        <v>0</v>
      </c>
      <c r="H77" s="140">
        <f t="shared" si="15"/>
        <v>74453.299999999988</v>
      </c>
      <c r="I77" s="141">
        <v>11674.4</v>
      </c>
      <c r="J77" s="141">
        <v>60283.5</v>
      </c>
      <c r="K77" s="141">
        <v>1970.4</v>
      </c>
      <c r="L77" s="141">
        <v>525</v>
      </c>
      <c r="M77" s="140">
        <f t="shared" si="11"/>
        <v>73233.338999999993</v>
      </c>
      <c r="N77" s="141">
        <v>11674.4</v>
      </c>
      <c r="O77" s="141">
        <v>59063.538999999997</v>
      </c>
      <c r="P77" s="141">
        <v>1970.4</v>
      </c>
      <c r="Q77" s="10">
        <v>525</v>
      </c>
      <c r="R77" s="10">
        <f t="shared" si="12"/>
        <v>-1219.9609999999957</v>
      </c>
      <c r="S77" s="10">
        <f t="shared" si="12"/>
        <v>0</v>
      </c>
      <c r="T77" s="10">
        <f t="shared" si="12"/>
        <v>-1219.961000000003</v>
      </c>
      <c r="U77" s="10">
        <f t="shared" si="12"/>
        <v>0</v>
      </c>
      <c r="V77" s="10">
        <f t="shared" si="12"/>
        <v>0</v>
      </c>
      <c r="W77" s="10">
        <f t="shared" si="13"/>
        <v>98.361441333023521</v>
      </c>
      <c r="X77" s="10">
        <f t="shared" si="13"/>
        <v>100</v>
      </c>
      <c r="Y77" s="142">
        <f t="shared" si="13"/>
        <v>97.976293679033233</v>
      </c>
      <c r="Z77" s="142">
        <f t="shared" si="13"/>
        <v>100</v>
      </c>
      <c r="AA77" s="142">
        <f t="shared" si="13"/>
        <v>100</v>
      </c>
    </row>
    <row r="78" spans="1:27" ht="12.95" customHeight="1" x14ac:dyDescent="0.25">
      <c r="A78" s="133">
        <v>70</v>
      </c>
      <c r="B78" s="139" t="s">
        <v>1427</v>
      </c>
      <c r="C78" s="140">
        <f t="shared" si="14"/>
        <v>9609</v>
      </c>
      <c r="D78" s="140">
        <v>1470.5</v>
      </c>
      <c r="E78" s="140">
        <v>8138.5</v>
      </c>
      <c r="F78" s="140">
        <v>0</v>
      </c>
      <c r="G78" s="140">
        <v>0</v>
      </c>
      <c r="H78" s="140">
        <f t="shared" si="15"/>
        <v>10301.9</v>
      </c>
      <c r="I78" s="141">
        <v>1470.5</v>
      </c>
      <c r="J78" s="141">
        <v>8747.4</v>
      </c>
      <c r="K78" s="141">
        <v>0</v>
      </c>
      <c r="L78" s="141">
        <v>84</v>
      </c>
      <c r="M78" s="140">
        <f t="shared" si="11"/>
        <v>9040.0547999999999</v>
      </c>
      <c r="N78" s="141">
        <v>1470.5</v>
      </c>
      <c r="O78" s="141">
        <v>7485.5547999999999</v>
      </c>
      <c r="P78" s="141">
        <v>0</v>
      </c>
      <c r="Q78" s="10">
        <v>84</v>
      </c>
      <c r="R78" s="10">
        <f t="shared" si="12"/>
        <v>-1261.8451999999997</v>
      </c>
      <c r="S78" s="10">
        <f t="shared" si="12"/>
        <v>0</v>
      </c>
      <c r="T78" s="10">
        <f t="shared" si="12"/>
        <v>-1261.8451999999997</v>
      </c>
      <c r="U78" s="10">
        <f t="shared" si="12"/>
        <v>0</v>
      </c>
      <c r="V78" s="10">
        <f t="shared" si="12"/>
        <v>0</v>
      </c>
      <c r="W78" s="10">
        <f t="shared" si="13"/>
        <v>87.75133519059591</v>
      </c>
      <c r="X78" s="10">
        <f t="shared" si="13"/>
        <v>100</v>
      </c>
      <c r="Y78" s="142">
        <f t="shared" si="13"/>
        <v>85.574625603036338</v>
      </c>
      <c r="Z78" s="142">
        <f t="shared" si="13"/>
        <v>0</v>
      </c>
      <c r="AA78" s="142">
        <f t="shared" si="13"/>
        <v>100</v>
      </c>
    </row>
    <row r="79" spans="1:27" ht="12.95" customHeight="1" x14ac:dyDescent="0.25">
      <c r="A79" s="133">
        <v>71</v>
      </c>
      <c r="B79" s="139" t="s">
        <v>1426</v>
      </c>
      <c r="C79" s="140">
        <f t="shared" si="14"/>
        <v>15559.8</v>
      </c>
      <c r="D79" s="140">
        <v>1207.4000000000001</v>
      </c>
      <c r="E79" s="140">
        <v>14352.4</v>
      </c>
      <c r="F79" s="140">
        <v>0</v>
      </c>
      <c r="G79" s="140">
        <v>0</v>
      </c>
      <c r="H79" s="140">
        <f t="shared" si="15"/>
        <v>17159</v>
      </c>
      <c r="I79" s="141">
        <v>1207.4000000000001</v>
      </c>
      <c r="J79" s="141">
        <v>15816.6</v>
      </c>
      <c r="K79" s="141">
        <v>0</v>
      </c>
      <c r="L79" s="141">
        <v>135</v>
      </c>
      <c r="M79" s="140">
        <f t="shared" si="11"/>
        <v>17133.7363</v>
      </c>
      <c r="N79" s="141">
        <v>1207.4000000000001</v>
      </c>
      <c r="O79" s="141">
        <v>15791.336300000001</v>
      </c>
      <c r="P79" s="141">
        <v>0</v>
      </c>
      <c r="Q79" s="10">
        <v>135</v>
      </c>
      <c r="R79" s="10">
        <f t="shared" si="12"/>
        <v>-25.263699999999517</v>
      </c>
      <c r="S79" s="10">
        <f t="shared" si="12"/>
        <v>0</v>
      </c>
      <c r="T79" s="10">
        <f t="shared" si="12"/>
        <v>-25.263699999999517</v>
      </c>
      <c r="U79" s="10">
        <f t="shared" si="12"/>
        <v>0</v>
      </c>
      <c r="V79" s="10">
        <f t="shared" si="12"/>
        <v>0</v>
      </c>
      <c r="W79" s="10">
        <f t="shared" si="13"/>
        <v>99.852767061017545</v>
      </c>
      <c r="X79" s="10">
        <f t="shared" si="13"/>
        <v>100</v>
      </c>
      <c r="Y79" s="142">
        <f t="shared" si="13"/>
        <v>99.840270981121108</v>
      </c>
      <c r="Z79" s="142">
        <f t="shared" si="13"/>
        <v>0</v>
      </c>
      <c r="AA79" s="142">
        <f t="shared" si="13"/>
        <v>100</v>
      </c>
    </row>
    <row r="80" spans="1:27" ht="12.95" customHeight="1" x14ac:dyDescent="0.25">
      <c r="A80" s="133">
        <v>72</v>
      </c>
      <c r="B80" s="139" t="s">
        <v>1428</v>
      </c>
      <c r="C80" s="140">
        <f t="shared" si="14"/>
        <v>5214.6000000000004</v>
      </c>
      <c r="D80" s="140">
        <v>1302.8</v>
      </c>
      <c r="E80" s="140">
        <v>3387.2</v>
      </c>
      <c r="F80" s="140">
        <v>524.6</v>
      </c>
      <c r="G80" s="140">
        <v>0</v>
      </c>
      <c r="H80" s="140">
        <f t="shared" si="15"/>
        <v>5696.2000000000007</v>
      </c>
      <c r="I80" s="141">
        <v>1302.8</v>
      </c>
      <c r="J80" s="141">
        <v>3787.8</v>
      </c>
      <c r="K80" s="141">
        <v>524.6</v>
      </c>
      <c r="L80" s="141">
        <v>81</v>
      </c>
      <c r="M80" s="140">
        <f t="shared" si="11"/>
        <v>5696.1995000000006</v>
      </c>
      <c r="N80" s="141">
        <v>1302.8</v>
      </c>
      <c r="O80" s="141">
        <v>3787.7995000000001</v>
      </c>
      <c r="P80" s="141">
        <v>524.6</v>
      </c>
      <c r="Q80" s="10">
        <v>81</v>
      </c>
      <c r="R80" s="10">
        <f t="shared" si="12"/>
        <v>-5.0000000010186341E-4</v>
      </c>
      <c r="S80" s="10">
        <f t="shared" si="12"/>
        <v>0</v>
      </c>
      <c r="T80" s="10">
        <f t="shared" si="12"/>
        <v>-5.0000000010186341E-4</v>
      </c>
      <c r="U80" s="10">
        <f t="shared" si="12"/>
        <v>0</v>
      </c>
      <c r="V80" s="10">
        <f t="shared" si="12"/>
        <v>0</v>
      </c>
      <c r="W80" s="10">
        <f t="shared" si="13"/>
        <v>99.999991222218327</v>
      </c>
      <c r="X80" s="10">
        <f t="shared" si="13"/>
        <v>100</v>
      </c>
      <c r="Y80" s="142">
        <f t="shared" si="13"/>
        <v>99.99998679972542</v>
      </c>
      <c r="Z80" s="142">
        <f t="shared" si="13"/>
        <v>100</v>
      </c>
      <c r="AA80" s="142">
        <f t="shared" si="13"/>
        <v>100</v>
      </c>
    </row>
    <row r="81" spans="1:27" ht="12.95" customHeight="1" x14ac:dyDescent="0.25">
      <c r="A81" s="133">
        <v>73</v>
      </c>
      <c r="B81" s="139" t="s">
        <v>1429</v>
      </c>
      <c r="C81" s="140">
        <f t="shared" si="14"/>
        <v>3052.4</v>
      </c>
      <c r="D81" s="140">
        <v>988.9</v>
      </c>
      <c r="E81" s="140">
        <v>2047</v>
      </c>
      <c r="F81" s="140">
        <v>16.5</v>
      </c>
      <c r="G81" s="140">
        <v>0</v>
      </c>
      <c r="H81" s="140">
        <f t="shared" si="15"/>
        <v>3220.5</v>
      </c>
      <c r="I81" s="141">
        <v>988.9</v>
      </c>
      <c r="J81" s="141">
        <v>2182.1</v>
      </c>
      <c r="K81" s="141">
        <v>16.5</v>
      </c>
      <c r="L81" s="141">
        <v>33</v>
      </c>
      <c r="M81" s="140">
        <f t="shared" si="11"/>
        <v>3213.4522999999999</v>
      </c>
      <c r="N81" s="141">
        <v>988.9</v>
      </c>
      <c r="O81" s="141">
        <v>2175.0522999999998</v>
      </c>
      <c r="P81" s="141">
        <v>16.5</v>
      </c>
      <c r="Q81" s="10">
        <v>33</v>
      </c>
      <c r="R81" s="10">
        <f t="shared" si="12"/>
        <v>-7.0477000000000771</v>
      </c>
      <c r="S81" s="10">
        <f t="shared" si="12"/>
        <v>0</v>
      </c>
      <c r="T81" s="10">
        <f t="shared" si="12"/>
        <v>-7.0477000000000771</v>
      </c>
      <c r="U81" s="10">
        <f t="shared" si="12"/>
        <v>0</v>
      </c>
      <c r="V81" s="10">
        <f t="shared" si="12"/>
        <v>0</v>
      </c>
      <c r="W81" s="10">
        <f t="shared" si="13"/>
        <v>99.781161310355543</v>
      </c>
      <c r="X81" s="10">
        <f t="shared" si="13"/>
        <v>100</v>
      </c>
      <c r="Y81" s="142">
        <f t="shared" si="13"/>
        <v>99.677022134640936</v>
      </c>
      <c r="Z81" s="142">
        <f t="shared" si="13"/>
        <v>100</v>
      </c>
      <c r="AA81" s="142">
        <f t="shared" si="13"/>
        <v>100</v>
      </c>
    </row>
    <row r="82" spans="1:27" ht="12.95" customHeight="1" x14ac:dyDescent="0.25">
      <c r="A82" s="133">
        <v>74</v>
      </c>
      <c r="B82" s="139" t="s">
        <v>1430</v>
      </c>
      <c r="C82" s="140">
        <f t="shared" si="14"/>
        <v>2189.6</v>
      </c>
      <c r="D82" s="140">
        <v>739.5</v>
      </c>
      <c r="E82" s="140">
        <v>1210.4000000000001</v>
      </c>
      <c r="F82" s="140">
        <v>239.7</v>
      </c>
      <c r="G82" s="140">
        <v>0</v>
      </c>
      <c r="H82" s="140">
        <f t="shared" si="15"/>
        <v>2463.6999999999998</v>
      </c>
      <c r="I82" s="141">
        <v>739.5</v>
      </c>
      <c r="J82" s="141">
        <v>1448.5</v>
      </c>
      <c r="K82" s="141">
        <v>239.7</v>
      </c>
      <c r="L82" s="141">
        <v>36</v>
      </c>
      <c r="M82" s="140">
        <f t="shared" si="11"/>
        <v>2462.5652</v>
      </c>
      <c r="N82" s="141">
        <v>739.5</v>
      </c>
      <c r="O82" s="141">
        <v>1447.3652</v>
      </c>
      <c r="P82" s="141">
        <v>239.7</v>
      </c>
      <c r="Q82" s="10">
        <v>36</v>
      </c>
      <c r="R82" s="10">
        <f t="shared" si="12"/>
        <v>-1.1347999999998137</v>
      </c>
      <c r="S82" s="10">
        <f t="shared" si="12"/>
        <v>0</v>
      </c>
      <c r="T82" s="10">
        <f t="shared" si="12"/>
        <v>-1.1348000000000411</v>
      </c>
      <c r="U82" s="10">
        <f t="shared" si="12"/>
        <v>0</v>
      </c>
      <c r="V82" s="10">
        <f t="shared" si="12"/>
        <v>0</v>
      </c>
      <c r="W82" s="10">
        <f t="shared" si="13"/>
        <v>99.953939197142518</v>
      </c>
      <c r="X82" s="10">
        <f t="shared" si="13"/>
        <v>100</v>
      </c>
      <c r="Y82" s="142">
        <f t="shared" si="13"/>
        <v>99.921656886434235</v>
      </c>
      <c r="Z82" s="142">
        <f t="shared" si="13"/>
        <v>100</v>
      </c>
      <c r="AA82" s="142">
        <f t="shared" si="13"/>
        <v>100</v>
      </c>
    </row>
    <row r="83" spans="1:27" ht="12.95" customHeight="1" x14ac:dyDescent="0.25">
      <c r="A83" s="133">
        <v>75</v>
      </c>
      <c r="B83" s="139" t="s">
        <v>1431</v>
      </c>
      <c r="C83" s="140">
        <f t="shared" si="14"/>
        <v>2398.1000000000004</v>
      </c>
      <c r="D83" s="140">
        <v>898.4</v>
      </c>
      <c r="E83" s="140">
        <v>1314.9</v>
      </c>
      <c r="F83" s="140">
        <v>184.8</v>
      </c>
      <c r="G83" s="140">
        <v>0</v>
      </c>
      <c r="H83" s="140">
        <f t="shared" si="15"/>
        <v>2805.3</v>
      </c>
      <c r="I83" s="141">
        <v>898.4</v>
      </c>
      <c r="J83" s="141">
        <v>1674.1</v>
      </c>
      <c r="K83" s="141">
        <v>184.8</v>
      </c>
      <c r="L83" s="141">
        <v>48</v>
      </c>
      <c r="M83" s="140">
        <f t="shared" si="11"/>
        <v>2741.3312000000001</v>
      </c>
      <c r="N83" s="141">
        <v>898.4</v>
      </c>
      <c r="O83" s="141">
        <v>1610.1312</v>
      </c>
      <c r="P83" s="141">
        <v>184.8</v>
      </c>
      <c r="Q83" s="10">
        <v>48</v>
      </c>
      <c r="R83" s="10">
        <f t="shared" si="12"/>
        <v>-63.968800000000101</v>
      </c>
      <c r="S83" s="10">
        <f t="shared" si="12"/>
        <v>0</v>
      </c>
      <c r="T83" s="10">
        <f t="shared" si="12"/>
        <v>-63.968799999999874</v>
      </c>
      <c r="U83" s="10">
        <f t="shared" si="12"/>
        <v>0</v>
      </c>
      <c r="V83" s="10">
        <f t="shared" si="12"/>
        <v>0</v>
      </c>
      <c r="W83" s="10">
        <f t="shared" si="13"/>
        <v>97.7197162513813</v>
      </c>
      <c r="X83" s="10">
        <f t="shared" si="13"/>
        <v>100</v>
      </c>
      <c r="Y83" s="142">
        <f t="shared" si="13"/>
        <v>96.178914043366589</v>
      </c>
      <c r="Z83" s="142">
        <f t="shared" si="13"/>
        <v>100</v>
      </c>
      <c r="AA83" s="142">
        <f t="shared" si="13"/>
        <v>100</v>
      </c>
    </row>
    <row r="84" spans="1:27" ht="12.95" customHeight="1" x14ac:dyDescent="0.25">
      <c r="A84" s="133">
        <v>76</v>
      </c>
      <c r="B84" s="139" t="s">
        <v>1432</v>
      </c>
      <c r="C84" s="140">
        <f t="shared" si="14"/>
        <v>6882.1</v>
      </c>
      <c r="D84" s="140">
        <v>1200.8</v>
      </c>
      <c r="E84" s="140">
        <v>5681.3</v>
      </c>
      <c r="F84" s="140">
        <v>0</v>
      </c>
      <c r="G84" s="140">
        <v>0</v>
      </c>
      <c r="H84" s="140">
        <f t="shared" si="15"/>
        <v>7697.2</v>
      </c>
      <c r="I84" s="141">
        <v>1200.8</v>
      </c>
      <c r="J84" s="141">
        <v>6436.4</v>
      </c>
      <c r="K84" s="141">
        <v>0</v>
      </c>
      <c r="L84" s="141">
        <v>60</v>
      </c>
      <c r="M84" s="140">
        <f t="shared" si="11"/>
        <v>7574.5097999999998</v>
      </c>
      <c r="N84" s="141">
        <v>1200.8</v>
      </c>
      <c r="O84" s="141">
        <v>6313.7097999999996</v>
      </c>
      <c r="P84" s="141">
        <v>0</v>
      </c>
      <c r="Q84" s="10">
        <v>60</v>
      </c>
      <c r="R84" s="10">
        <f t="shared" si="12"/>
        <v>-122.6902</v>
      </c>
      <c r="S84" s="10">
        <f t="shared" si="12"/>
        <v>0</v>
      </c>
      <c r="T84" s="10">
        <f t="shared" si="12"/>
        <v>-122.6902</v>
      </c>
      <c r="U84" s="10">
        <f t="shared" si="12"/>
        <v>0</v>
      </c>
      <c r="V84" s="10">
        <f t="shared" si="12"/>
        <v>0</v>
      </c>
      <c r="W84" s="10">
        <f t="shared" si="13"/>
        <v>98.406041157823623</v>
      </c>
      <c r="X84" s="10">
        <f t="shared" si="13"/>
        <v>100</v>
      </c>
      <c r="Y84" s="142">
        <f t="shared" si="13"/>
        <v>98.093807097135041</v>
      </c>
      <c r="Z84" s="142">
        <f t="shared" si="13"/>
        <v>0</v>
      </c>
      <c r="AA84" s="142">
        <f t="shared" si="13"/>
        <v>100</v>
      </c>
    </row>
    <row r="85" spans="1:27" ht="12.95" customHeight="1" x14ac:dyDescent="0.25">
      <c r="A85" s="133">
        <v>77</v>
      </c>
      <c r="B85" s="139"/>
      <c r="C85" s="140"/>
      <c r="D85" s="140"/>
      <c r="E85" s="140"/>
      <c r="F85" s="140"/>
      <c r="G85" s="140"/>
      <c r="H85" s="140"/>
      <c r="I85" s="141"/>
      <c r="J85" s="141"/>
      <c r="K85" s="141"/>
      <c r="L85" s="141"/>
      <c r="M85" s="141"/>
      <c r="N85" s="141"/>
      <c r="O85" s="141"/>
      <c r="P85" s="141"/>
      <c r="Q85" s="10"/>
      <c r="R85" s="10"/>
      <c r="S85" s="10"/>
      <c r="T85" s="10"/>
      <c r="U85" s="10"/>
      <c r="V85" s="10"/>
      <c r="W85" s="10"/>
      <c r="X85" s="10"/>
      <c r="Y85" s="142"/>
      <c r="Z85" s="142"/>
      <c r="AA85" s="142"/>
    </row>
    <row r="86" spans="1:27" ht="12.95" customHeight="1" x14ac:dyDescent="0.25">
      <c r="A86" s="133">
        <v>78</v>
      </c>
      <c r="B86" s="134" t="s">
        <v>1433</v>
      </c>
      <c r="C86" s="135">
        <f t="shared" ref="C86:C117" si="16">SUM(D86:G86)</f>
        <v>310450.2</v>
      </c>
      <c r="D86" s="135">
        <f>D87+D88</f>
        <v>57656.400000000009</v>
      </c>
      <c r="E86" s="135">
        <f>E87+E88</f>
        <v>247568.6</v>
      </c>
      <c r="F86" s="135">
        <f>F87+F88</f>
        <v>5225.1999999999989</v>
      </c>
      <c r="G86" s="135">
        <f>G87+G88</f>
        <v>0</v>
      </c>
      <c r="H86" s="135">
        <f t="shared" ref="H86:H117" si="17">SUM(I86:L86)</f>
        <v>339091.60000000003</v>
      </c>
      <c r="I86" s="135">
        <f>I87+I88</f>
        <v>57656.400000000009</v>
      </c>
      <c r="J86" s="135">
        <f>J87+J88</f>
        <v>273816</v>
      </c>
      <c r="K86" s="135">
        <f>K87+K88</f>
        <v>5225.1999999999989</v>
      </c>
      <c r="L86" s="135">
        <f>L87+L88</f>
        <v>2394</v>
      </c>
      <c r="M86" s="135">
        <f t="shared" ref="M86:M117" si="18">SUM(N86:Q86)</f>
        <v>335433.19460000005</v>
      </c>
      <c r="N86" s="135">
        <f>N87+N88</f>
        <v>57656.400000000009</v>
      </c>
      <c r="O86" s="135">
        <f>O87+O88</f>
        <v>270259.59460000001</v>
      </c>
      <c r="P86" s="135">
        <f>P87+P88</f>
        <v>5225.1999999999989</v>
      </c>
      <c r="Q86" s="135">
        <f>Q87+Q88</f>
        <v>2292</v>
      </c>
      <c r="R86" s="13">
        <f t="shared" ref="R86:V117" si="19">M86-H86</f>
        <v>-3658.4053999999887</v>
      </c>
      <c r="S86" s="13">
        <f t="shared" si="19"/>
        <v>0</v>
      </c>
      <c r="T86" s="13">
        <f t="shared" si="19"/>
        <v>-3556.4053999999887</v>
      </c>
      <c r="U86" s="13">
        <f t="shared" si="19"/>
        <v>0</v>
      </c>
      <c r="V86" s="13">
        <f t="shared" si="19"/>
        <v>-102</v>
      </c>
      <c r="W86" s="13">
        <f t="shared" si="13"/>
        <v>98.921115887270588</v>
      </c>
      <c r="X86" s="13">
        <f t="shared" si="13"/>
        <v>100</v>
      </c>
      <c r="Y86" s="137">
        <f t="shared" si="13"/>
        <v>98.701169617553404</v>
      </c>
      <c r="Z86" s="137">
        <f t="shared" si="13"/>
        <v>100</v>
      </c>
      <c r="AA86" s="137">
        <f t="shared" si="13"/>
        <v>95.739348370927317</v>
      </c>
    </row>
    <row r="87" spans="1:27" s="138" customFormat="1" ht="12.95" customHeight="1" x14ac:dyDescent="0.2">
      <c r="A87" s="133">
        <v>79</v>
      </c>
      <c r="B87" s="134" t="s">
        <v>1374</v>
      </c>
      <c r="C87" s="135">
        <f t="shared" si="16"/>
        <v>187825.30000000002</v>
      </c>
      <c r="D87" s="135">
        <f>D89</f>
        <v>31760.7</v>
      </c>
      <c r="E87" s="135">
        <f>E89</f>
        <v>153055.9</v>
      </c>
      <c r="F87" s="135">
        <f>F89</f>
        <v>3008.7</v>
      </c>
      <c r="G87" s="135">
        <f>G89</f>
        <v>0</v>
      </c>
      <c r="H87" s="135">
        <f t="shared" si="17"/>
        <v>203627.2</v>
      </c>
      <c r="I87" s="135">
        <f>I89</f>
        <v>31760.7</v>
      </c>
      <c r="J87" s="135">
        <f>J89</f>
        <v>167906.8</v>
      </c>
      <c r="K87" s="135">
        <f>K89</f>
        <v>3008.7</v>
      </c>
      <c r="L87" s="135">
        <f>L89</f>
        <v>951</v>
      </c>
      <c r="M87" s="135">
        <f t="shared" si="18"/>
        <v>202368.39390000002</v>
      </c>
      <c r="N87" s="135">
        <f>N89</f>
        <v>31760.7</v>
      </c>
      <c r="O87" s="135">
        <f>O89</f>
        <v>166746.9939</v>
      </c>
      <c r="P87" s="135">
        <f>P89</f>
        <v>3008.7</v>
      </c>
      <c r="Q87" s="135">
        <f>Q89</f>
        <v>852</v>
      </c>
      <c r="R87" s="13">
        <f t="shared" si="19"/>
        <v>-1258.8060999999871</v>
      </c>
      <c r="S87" s="13">
        <f t="shared" si="19"/>
        <v>0</v>
      </c>
      <c r="T87" s="13">
        <f t="shared" si="19"/>
        <v>-1159.8060999999871</v>
      </c>
      <c r="U87" s="13">
        <f t="shared" si="19"/>
        <v>0</v>
      </c>
      <c r="V87" s="13">
        <f t="shared" si="19"/>
        <v>-99</v>
      </c>
      <c r="W87" s="13">
        <f t="shared" si="13"/>
        <v>99.381808471559793</v>
      </c>
      <c r="X87" s="13">
        <f t="shared" si="13"/>
        <v>100</v>
      </c>
      <c r="Y87" s="137">
        <f t="shared" si="13"/>
        <v>99.309256027748745</v>
      </c>
      <c r="Z87" s="137">
        <f t="shared" si="13"/>
        <v>100</v>
      </c>
      <c r="AA87" s="137">
        <f t="shared" si="13"/>
        <v>89.589905362776022</v>
      </c>
    </row>
    <row r="88" spans="1:27" s="138" customFormat="1" ht="12.95" customHeight="1" x14ac:dyDescent="0.2">
      <c r="A88" s="133">
        <v>80</v>
      </c>
      <c r="B88" s="134" t="s">
        <v>1375</v>
      </c>
      <c r="C88" s="135">
        <f t="shared" si="16"/>
        <v>122624.90000000002</v>
      </c>
      <c r="D88" s="135">
        <f>SUBTOTAL(9,D90:D117)</f>
        <v>25895.700000000004</v>
      </c>
      <c r="E88" s="135">
        <f>SUBTOTAL(9,E90:E117)</f>
        <v>94512.700000000012</v>
      </c>
      <c r="F88" s="135">
        <f>SUBTOTAL(9,F90:F117)</f>
        <v>2216.4999999999995</v>
      </c>
      <c r="G88" s="135">
        <f>SUBTOTAL(9,G90:G117)</f>
        <v>0</v>
      </c>
      <c r="H88" s="135">
        <f t="shared" si="17"/>
        <v>135464.4</v>
      </c>
      <c r="I88" s="135">
        <f>SUBTOTAL(9,I90:I117)</f>
        <v>25895.700000000004</v>
      </c>
      <c r="J88" s="135">
        <f>SUBTOTAL(9,J90:J117)</f>
        <v>105909.19999999998</v>
      </c>
      <c r="K88" s="135">
        <f>SUBTOTAL(9,K90:K117)</f>
        <v>2216.4999999999995</v>
      </c>
      <c r="L88" s="135">
        <f>SUBTOTAL(9,L90:L117)</f>
        <v>1443</v>
      </c>
      <c r="M88" s="135">
        <f t="shared" si="18"/>
        <v>133064.80069999999</v>
      </c>
      <c r="N88" s="135">
        <f>SUBTOTAL(9,N90:N117)</f>
        <v>25895.700000000004</v>
      </c>
      <c r="O88" s="135">
        <f>SUBTOTAL(9,O90:O117)</f>
        <v>103512.6007</v>
      </c>
      <c r="P88" s="135">
        <f>SUBTOTAL(9,P90:P117)</f>
        <v>2216.4999999999995</v>
      </c>
      <c r="Q88" s="135">
        <f>SUBTOTAL(9,Q90:Q117)</f>
        <v>1440</v>
      </c>
      <c r="R88" s="13">
        <f t="shared" si="19"/>
        <v>-2399.5993000000017</v>
      </c>
      <c r="S88" s="13">
        <f t="shared" si="19"/>
        <v>0</v>
      </c>
      <c r="T88" s="13">
        <f t="shared" si="19"/>
        <v>-2396.5992999999871</v>
      </c>
      <c r="U88" s="13">
        <f t="shared" si="19"/>
        <v>0</v>
      </c>
      <c r="V88" s="13">
        <f t="shared" si="19"/>
        <v>-3</v>
      </c>
      <c r="W88" s="13">
        <f t="shared" si="13"/>
        <v>98.228612609659805</v>
      </c>
      <c r="X88" s="13">
        <f t="shared" si="13"/>
        <v>100</v>
      </c>
      <c r="Y88" s="137">
        <f t="shared" si="13"/>
        <v>97.737118871637236</v>
      </c>
      <c r="Z88" s="137">
        <f t="shared" si="13"/>
        <v>100</v>
      </c>
      <c r="AA88" s="137">
        <f t="shared" si="13"/>
        <v>99.792099792099805</v>
      </c>
    </row>
    <row r="89" spans="1:27" ht="12.95" customHeight="1" x14ac:dyDescent="0.25">
      <c r="A89" s="133">
        <v>81</v>
      </c>
      <c r="B89" s="139" t="s">
        <v>1400</v>
      </c>
      <c r="C89" s="140">
        <f t="shared" si="16"/>
        <v>187825.30000000002</v>
      </c>
      <c r="D89" s="140">
        <v>31760.7</v>
      </c>
      <c r="E89" s="140">
        <v>153055.9</v>
      </c>
      <c r="F89" s="140">
        <v>3008.7</v>
      </c>
      <c r="G89" s="140">
        <v>0</v>
      </c>
      <c r="H89" s="140">
        <f t="shared" si="17"/>
        <v>203627.2</v>
      </c>
      <c r="I89" s="141">
        <v>31760.7</v>
      </c>
      <c r="J89" s="141">
        <v>167906.8</v>
      </c>
      <c r="K89" s="141">
        <v>3008.7</v>
      </c>
      <c r="L89" s="141">
        <v>951</v>
      </c>
      <c r="M89" s="140">
        <f t="shared" si="18"/>
        <v>202368.39390000002</v>
      </c>
      <c r="N89" s="141">
        <v>31760.7</v>
      </c>
      <c r="O89" s="141">
        <v>166746.9939</v>
      </c>
      <c r="P89" s="141">
        <v>3008.7</v>
      </c>
      <c r="Q89" s="10">
        <v>852</v>
      </c>
      <c r="R89" s="10">
        <f t="shared" si="19"/>
        <v>-1258.8060999999871</v>
      </c>
      <c r="S89" s="10">
        <f t="shared" si="19"/>
        <v>0</v>
      </c>
      <c r="T89" s="10">
        <f t="shared" si="19"/>
        <v>-1159.8060999999871</v>
      </c>
      <c r="U89" s="10">
        <f t="shared" si="19"/>
        <v>0</v>
      </c>
      <c r="V89" s="10">
        <f t="shared" si="19"/>
        <v>-99</v>
      </c>
      <c r="W89" s="10">
        <f t="shared" si="13"/>
        <v>99.381808471559793</v>
      </c>
      <c r="X89" s="10">
        <f t="shared" si="13"/>
        <v>100</v>
      </c>
      <c r="Y89" s="142">
        <f t="shared" si="13"/>
        <v>99.309256027748745</v>
      </c>
      <c r="Z89" s="142">
        <f t="shared" si="13"/>
        <v>100</v>
      </c>
      <c r="AA89" s="142">
        <f t="shared" si="13"/>
        <v>89.589905362776022</v>
      </c>
    </row>
    <row r="90" spans="1:27" ht="12.95" customHeight="1" x14ac:dyDescent="0.25">
      <c r="A90" s="133">
        <v>82</v>
      </c>
      <c r="B90" s="139" t="s">
        <v>1434</v>
      </c>
      <c r="C90" s="140">
        <f t="shared" si="16"/>
        <v>3877.4</v>
      </c>
      <c r="D90" s="140">
        <v>1034</v>
      </c>
      <c r="E90" s="140">
        <v>2744.6</v>
      </c>
      <c r="F90" s="140">
        <v>98.8</v>
      </c>
      <c r="G90" s="140">
        <v>0</v>
      </c>
      <c r="H90" s="140">
        <f t="shared" si="17"/>
        <v>4302.7</v>
      </c>
      <c r="I90" s="141">
        <v>1034</v>
      </c>
      <c r="J90" s="141">
        <v>3130.9</v>
      </c>
      <c r="K90" s="141">
        <v>98.8</v>
      </c>
      <c r="L90" s="141">
        <v>39</v>
      </c>
      <c r="M90" s="140">
        <f t="shared" si="18"/>
        <v>4050.8295000000003</v>
      </c>
      <c r="N90" s="141">
        <v>1034</v>
      </c>
      <c r="O90" s="141">
        <v>2879.0295000000001</v>
      </c>
      <c r="P90" s="141">
        <v>98.8</v>
      </c>
      <c r="Q90" s="10">
        <v>39</v>
      </c>
      <c r="R90" s="10">
        <f t="shared" si="19"/>
        <v>-251.87049999999954</v>
      </c>
      <c r="S90" s="10">
        <f t="shared" si="19"/>
        <v>0</v>
      </c>
      <c r="T90" s="10">
        <f t="shared" si="19"/>
        <v>-251.87049999999999</v>
      </c>
      <c r="U90" s="10">
        <f t="shared" si="19"/>
        <v>0</v>
      </c>
      <c r="V90" s="10">
        <f t="shared" si="19"/>
        <v>0</v>
      </c>
      <c r="W90" s="10">
        <f t="shared" si="13"/>
        <v>94.146222139586783</v>
      </c>
      <c r="X90" s="10">
        <f t="shared" si="13"/>
        <v>100</v>
      </c>
      <c r="Y90" s="142">
        <f t="shared" si="13"/>
        <v>91.955332332556139</v>
      </c>
      <c r="Z90" s="142">
        <f t="shared" si="13"/>
        <v>100</v>
      </c>
      <c r="AA90" s="142">
        <f t="shared" si="13"/>
        <v>100</v>
      </c>
    </row>
    <row r="91" spans="1:27" ht="12.95" customHeight="1" x14ac:dyDescent="0.25">
      <c r="A91" s="133">
        <v>83</v>
      </c>
      <c r="B91" s="139" t="s">
        <v>1435</v>
      </c>
      <c r="C91" s="140">
        <f t="shared" si="16"/>
        <v>1536.8000000000002</v>
      </c>
      <c r="D91" s="140">
        <v>725.8</v>
      </c>
      <c r="E91" s="140">
        <v>751.1</v>
      </c>
      <c r="F91" s="140">
        <v>59.9</v>
      </c>
      <c r="G91" s="140">
        <v>0</v>
      </c>
      <c r="H91" s="140">
        <f t="shared" si="17"/>
        <v>1770.7</v>
      </c>
      <c r="I91" s="141">
        <v>725.8</v>
      </c>
      <c r="J91" s="141">
        <v>958</v>
      </c>
      <c r="K91" s="141">
        <v>59.9</v>
      </c>
      <c r="L91" s="141">
        <v>27</v>
      </c>
      <c r="M91" s="140">
        <f t="shared" si="18"/>
        <v>1768.6705000000002</v>
      </c>
      <c r="N91" s="141">
        <v>725.8</v>
      </c>
      <c r="O91" s="141">
        <v>955.97050000000002</v>
      </c>
      <c r="P91" s="141">
        <v>59.9</v>
      </c>
      <c r="Q91" s="10">
        <v>27</v>
      </c>
      <c r="R91" s="10">
        <f t="shared" si="19"/>
        <v>-2.0294999999998709</v>
      </c>
      <c r="S91" s="10">
        <f t="shared" si="19"/>
        <v>0</v>
      </c>
      <c r="T91" s="10">
        <f t="shared" si="19"/>
        <v>-2.0294999999999845</v>
      </c>
      <c r="U91" s="10">
        <f t="shared" si="19"/>
        <v>0</v>
      </c>
      <c r="V91" s="10">
        <f t="shared" si="19"/>
        <v>0</v>
      </c>
      <c r="W91" s="10">
        <f t="shared" si="13"/>
        <v>99.885384311289329</v>
      </c>
      <c r="X91" s="10">
        <f t="shared" si="13"/>
        <v>100</v>
      </c>
      <c r="Y91" s="142">
        <f t="shared" si="13"/>
        <v>99.788152400835074</v>
      </c>
      <c r="Z91" s="142">
        <f t="shared" si="13"/>
        <v>100</v>
      </c>
      <c r="AA91" s="142">
        <f t="shared" si="13"/>
        <v>100</v>
      </c>
    </row>
    <row r="92" spans="1:27" ht="12.95" customHeight="1" x14ac:dyDescent="0.25">
      <c r="A92" s="133">
        <v>84</v>
      </c>
      <c r="B92" s="139" t="s">
        <v>1436</v>
      </c>
      <c r="C92" s="140">
        <f t="shared" si="16"/>
        <v>3101.2</v>
      </c>
      <c r="D92" s="140">
        <v>726.2</v>
      </c>
      <c r="E92" s="140">
        <v>2375</v>
      </c>
      <c r="F92" s="140">
        <v>0</v>
      </c>
      <c r="G92" s="140">
        <v>0</v>
      </c>
      <c r="H92" s="140">
        <f t="shared" si="17"/>
        <v>3248</v>
      </c>
      <c r="I92" s="141">
        <v>726.2</v>
      </c>
      <c r="J92" s="141">
        <v>2482.8000000000002</v>
      </c>
      <c r="K92" s="141">
        <v>0</v>
      </c>
      <c r="L92" s="141">
        <v>39</v>
      </c>
      <c r="M92" s="140">
        <f t="shared" si="18"/>
        <v>2920.4944000000005</v>
      </c>
      <c r="N92" s="141">
        <v>726.2</v>
      </c>
      <c r="O92" s="141">
        <v>2155.2944000000002</v>
      </c>
      <c r="P92" s="141">
        <v>0</v>
      </c>
      <c r="Q92" s="10">
        <v>39</v>
      </c>
      <c r="R92" s="10">
        <f t="shared" si="19"/>
        <v>-327.5055999999995</v>
      </c>
      <c r="S92" s="10">
        <f t="shared" si="19"/>
        <v>0</v>
      </c>
      <c r="T92" s="10">
        <f t="shared" si="19"/>
        <v>-327.50559999999996</v>
      </c>
      <c r="U92" s="10">
        <f t="shared" si="19"/>
        <v>0</v>
      </c>
      <c r="V92" s="10">
        <f t="shared" si="19"/>
        <v>0</v>
      </c>
      <c r="W92" s="10">
        <f t="shared" si="13"/>
        <v>89.916699507389168</v>
      </c>
      <c r="X92" s="10">
        <f t="shared" si="13"/>
        <v>100</v>
      </c>
      <c r="Y92" s="142">
        <f t="shared" si="13"/>
        <v>86.809022071854358</v>
      </c>
      <c r="Z92" s="142">
        <f t="shared" si="13"/>
        <v>0</v>
      </c>
      <c r="AA92" s="142">
        <f t="shared" si="13"/>
        <v>100</v>
      </c>
    </row>
    <row r="93" spans="1:27" ht="12.95" customHeight="1" x14ac:dyDescent="0.25">
      <c r="A93" s="133">
        <v>85</v>
      </c>
      <c r="B93" s="139" t="s">
        <v>1437</v>
      </c>
      <c r="C93" s="140">
        <f t="shared" si="16"/>
        <v>2763.1</v>
      </c>
      <c r="D93" s="140">
        <v>274.10000000000002</v>
      </c>
      <c r="E93" s="140">
        <v>2489</v>
      </c>
      <c r="F93" s="140">
        <v>0</v>
      </c>
      <c r="G93" s="140">
        <v>0</v>
      </c>
      <c r="H93" s="140">
        <f t="shared" si="17"/>
        <v>3174.5</v>
      </c>
      <c r="I93" s="141">
        <v>274.10000000000002</v>
      </c>
      <c r="J93" s="141">
        <v>2858.4</v>
      </c>
      <c r="K93" s="141">
        <v>0</v>
      </c>
      <c r="L93" s="141">
        <v>42</v>
      </c>
      <c r="M93" s="140">
        <f t="shared" si="18"/>
        <v>3009.0517</v>
      </c>
      <c r="N93" s="141">
        <v>274.10000000000002</v>
      </c>
      <c r="O93" s="141">
        <v>2692.9517000000001</v>
      </c>
      <c r="P93" s="141">
        <v>0</v>
      </c>
      <c r="Q93" s="10">
        <v>42</v>
      </c>
      <c r="R93" s="10">
        <f t="shared" si="19"/>
        <v>-165.44830000000002</v>
      </c>
      <c r="S93" s="10">
        <f t="shared" si="19"/>
        <v>0</v>
      </c>
      <c r="T93" s="10">
        <f t="shared" si="19"/>
        <v>-165.44830000000002</v>
      </c>
      <c r="U93" s="10">
        <f t="shared" si="19"/>
        <v>0</v>
      </c>
      <c r="V93" s="10">
        <f t="shared" si="19"/>
        <v>0</v>
      </c>
      <c r="W93" s="10">
        <f t="shared" si="13"/>
        <v>94.788209166797927</v>
      </c>
      <c r="X93" s="10">
        <f t="shared" si="13"/>
        <v>100</v>
      </c>
      <c r="Y93" s="142">
        <f t="shared" si="13"/>
        <v>94.211856283235377</v>
      </c>
      <c r="Z93" s="142">
        <f t="shared" si="13"/>
        <v>0</v>
      </c>
      <c r="AA93" s="142">
        <f t="shared" si="13"/>
        <v>100</v>
      </c>
    </row>
    <row r="94" spans="1:27" ht="12.95" customHeight="1" x14ac:dyDescent="0.25">
      <c r="A94" s="133">
        <v>86</v>
      </c>
      <c r="B94" s="139" t="s">
        <v>1438</v>
      </c>
      <c r="C94" s="140">
        <f t="shared" si="16"/>
        <v>2809.6</v>
      </c>
      <c r="D94" s="140">
        <v>773.4</v>
      </c>
      <c r="E94" s="140">
        <v>2036.2</v>
      </c>
      <c r="F94" s="140">
        <v>0</v>
      </c>
      <c r="G94" s="140">
        <v>0</v>
      </c>
      <c r="H94" s="140">
        <f t="shared" si="17"/>
        <v>3058.7000000000003</v>
      </c>
      <c r="I94" s="141">
        <v>773.4</v>
      </c>
      <c r="J94" s="141">
        <v>2252.3000000000002</v>
      </c>
      <c r="K94" s="141">
        <v>0</v>
      </c>
      <c r="L94" s="141">
        <v>33</v>
      </c>
      <c r="M94" s="140">
        <f t="shared" si="18"/>
        <v>2912.6321000000003</v>
      </c>
      <c r="N94" s="141">
        <v>773.4</v>
      </c>
      <c r="O94" s="141">
        <v>2109.2321000000002</v>
      </c>
      <c r="P94" s="141">
        <v>0</v>
      </c>
      <c r="Q94" s="10">
        <v>30</v>
      </c>
      <c r="R94" s="10">
        <f t="shared" si="19"/>
        <v>-146.06790000000001</v>
      </c>
      <c r="S94" s="10">
        <f t="shared" si="19"/>
        <v>0</v>
      </c>
      <c r="T94" s="10">
        <f t="shared" si="19"/>
        <v>-143.06790000000001</v>
      </c>
      <c r="U94" s="10">
        <f t="shared" si="19"/>
        <v>0</v>
      </c>
      <c r="V94" s="10">
        <f t="shared" si="19"/>
        <v>-3</v>
      </c>
      <c r="W94" s="10">
        <f t="shared" si="13"/>
        <v>95.224510412920523</v>
      </c>
      <c r="X94" s="10">
        <f t="shared" si="13"/>
        <v>100</v>
      </c>
      <c r="Y94" s="142">
        <f t="shared" si="13"/>
        <v>93.647919904098032</v>
      </c>
      <c r="Z94" s="142">
        <f t="shared" si="13"/>
        <v>0</v>
      </c>
      <c r="AA94" s="142">
        <f t="shared" si="13"/>
        <v>90.909090909090907</v>
      </c>
    </row>
    <row r="95" spans="1:27" ht="12.95" customHeight="1" x14ac:dyDescent="0.25">
      <c r="A95" s="133">
        <v>87</v>
      </c>
      <c r="B95" s="139" t="s">
        <v>1433</v>
      </c>
      <c r="C95" s="140">
        <f t="shared" si="16"/>
        <v>19155</v>
      </c>
      <c r="D95" s="140">
        <v>888.5</v>
      </c>
      <c r="E95" s="140">
        <v>18266.5</v>
      </c>
      <c r="F95" s="140">
        <v>0</v>
      </c>
      <c r="G95" s="140">
        <v>0</v>
      </c>
      <c r="H95" s="140">
        <f t="shared" si="17"/>
        <v>21687.7</v>
      </c>
      <c r="I95" s="141">
        <v>888.5</v>
      </c>
      <c r="J95" s="141">
        <v>20685.2</v>
      </c>
      <c r="K95" s="141">
        <v>0</v>
      </c>
      <c r="L95" s="141">
        <v>114</v>
      </c>
      <c r="M95" s="140">
        <f t="shared" si="18"/>
        <v>21678.277399999999</v>
      </c>
      <c r="N95" s="141">
        <v>888.5</v>
      </c>
      <c r="O95" s="141">
        <v>20675.777399999999</v>
      </c>
      <c r="P95" s="141">
        <v>0</v>
      </c>
      <c r="Q95" s="10">
        <v>114</v>
      </c>
      <c r="R95" s="10">
        <f t="shared" si="19"/>
        <v>-9.4226000000016938</v>
      </c>
      <c r="S95" s="10">
        <f t="shared" si="19"/>
        <v>0</v>
      </c>
      <c r="T95" s="10">
        <f t="shared" si="19"/>
        <v>-9.4226000000016938</v>
      </c>
      <c r="U95" s="10">
        <f t="shared" si="19"/>
        <v>0</v>
      </c>
      <c r="V95" s="10">
        <f t="shared" si="19"/>
        <v>0</v>
      </c>
      <c r="W95" s="10">
        <f t="shared" si="13"/>
        <v>99.956553253687559</v>
      </c>
      <c r="X95" s="10">
        <f t="shared" si="13"/>
        <v>100</v>
      </c>
      <c r="Y95" s="142">
        <f t="shared" si="13"/>
        <v>99.954447624388436</v>
      </c>
      <c r="Z95" s="142">
        <f t="shared" si="13"/>
        <v>0</v>
      </c>
      <c r="AA95" s="142">
        <f t="shared" si="13"/>
        <v>100</v>
      </c>
    </row>
    <row r="96" spans="1:27" ht="12.95" customHeight="1" x14ac:dyDescent="0.25">
      <c r="A96" s="133">
        <v>88</v>
      </c>
      <c r="B96" s="139" t="s">
        <v>1402</v>
      </c>
      <c r="C96" s="140">
        <f t="shared" si="16"/>
        <v>1756.1000000000001</v>
      </c>
      <c r="D96" s="140">
        <v>862.9</v>
      </c>
      <c r="E96" s="140">
        <v>797.5</v>
      </c>
      <c r="F96" s="140">
        <v>95.7</v>
      </c>
      <c r="G96" s="140">
        <v>0</v>
      </c>
      <c r="H96" s="140">
        <f t="shared" si="17"/>
        <v>1872.7</v>
      </c>
      <c r="I96" s="141">
        <v>862.9</v>
      </c>
      <c r="J96" s="141">
        <v>878.1</v>
      </c>
      <c r="K96" s="141">
        <v>95.7</v>
      </c>
      <c r="L96" s="141">
        <v>36</v>
      </c>
      <c r="M96" s="140">
        <f t="shared" si="18"/>
        <v>1868.5423000000001</v>
      </c>
      <c r="N96" s="141">
        <v>862.9</v>
      </c>
      <c r="O96" s="141">
        <v>873.94230000000005</v>
      </c>
      <c r="P96" s="141">
        <v>95.7</v>
      </c>
      <c r="Q96" s="10">
        <v>36</v>
      </c>
      <c r="R96" s="10">
        <f t="shared" si="19"/>
        <v>-4.1576999999999771</v>
      </c>
      <c r="S96" s="10">
        <f t="shared" si="19"/>
        <v>0</v>
      </c>
      <c r="T96" s="10">
        <f t="shared" si="19"/>
        <v>-4.1576999999999771</v>
      </c>
      <c r="U96" s="10">
        <f t="shared" si="19"/>
        <v>0</v>
      </c>
      <c r="V96" s="10">
        <f t="shared" si="19"/>
        <v>0</v>
      </c>
      <c r="W96" s="10">
        <f t="shared" si="13"/>
        <v>99.77798365995622</v>
      </c>
      <c r="X96" s="10">
        <f t="shared" si="13"/>
        <v>100</v>
      </c>
      <c r="Y96" s="142">
        <f t="shared" si="13"/>
        <v>99.526511786812449</v>
      </c>
      <c r="Z96" s="142">
        <f t="shared" si="13"/>
        <v>100</v>
      </c>
      <c r="AA96" s="142">
        <f t="shared" si="13"/>
        <v>100</v>
      </c>
    </row>
    <row r="97" spans="1:27" ht="12.95" customHeight="1" x14ac:dyDescent="0.25">
      <c r="A97" s="133">
        <v>89</v>
      </c>
      <c r="B97" s="139" t="s">
        <v>1439</v>
      </c>
      <c r="C97" s="140">
        <f t="shared" si="16"/>
        <v>4872.5</v>
      </c>
      <c r="D97" s="140">
        <v>1354.7</v>
      </c>
      <c r="E97" s="140">
        <v>3328.2</v>
      </c>
      <c r="F97" s="140">
        <v>189.6</v>
      </c>
      <c r="G97" s="140">
        <v>0</v>
      </c>
      <c r="H97" s="140">
        <f t="shared" si="17"/>
        <v>5205.2000000000007</v>
      </c>
      <c r="I97" s="141">
        <v>1354.7</v>
      </c>
      <c r="J97" s="141">
        <v>3612.9</v>
      </c>
      <c r="K97" s="141">
        <v>189.6</v>
      </c>
      <c r="L97" s="141">
        <v>48</v>
      </c>
      <c r="M97" s="140">
        <f t="shared" si="18"/>
        <v>5205.2000000000007</v>
      </c>
      <c r="N97" s="141">
        <v>1354.7</v>
      </c>
      <c r="O97" s="141">
        <v>3612.9</v>
      </c>
      <c r="P97" s="141">
        <v>189.6</v>
      </c>
      <c r="Q97" s="10">
        <v>48</v>
      </c>
      <c r="R97" s="10">
        <f t="shared" si="19"/>
        <v>0</v>
      </c>
      <c r="S97" s="10">
        <f t="shared" si="19"/>
        <v>0</v>
      </c>
      <c r="T97" s="10">
        <f t="shared" si="19"/>
        <v>0</v>
      </c>
      <c r="U97" s="10">
        <f t="shared" si="19"/>
        <v>0</v>
      </c>
      <c r="V97" s="10">
        <f t="shared" si="19"/>
        <v>0</v>
      </c>
      <c r="W97" s="10">
        <f t="shared" si="13"/>
        <v>100</v>
      </c>
      <c r="X97" s="10">
        <f t="shared" si="13"/>
        <v>100</v>
      </c>
      <c r="Y97" s="142">
        <f t="shared" si="13"/>
        <v>100</v>
      </c>
      <c r="Z97" s="142">
        <f t="shared" si="13"/>
        <v>100</v>
      </c>
      <c r="AA97" s="142">
        <f t="shared" si="13"/>
        <v>100</v>
      </c>
    </row>
    <row r="98" spans="1:27" ht="12.95" customHeight="1" x14ac:dyDescent="0.25">
      <c r="A98" s="133">
        <v>90</v>
      </c>
      <c r="B98" s="139" t="s">
        <v>1440</v>
      </c>
      <c r="C98" s="140">
        <f t="shared" si="16"/>
        <v>3295.2000000000003</v>
      </c>
      <c r="D98" s="140">
        <v>1026.8</v>
      </c>
      <c r="E98" s="140">
        <v>2238.5</v>
      </c>
      <c r="F98" s="140">
        <v>29.9</v>
      </c>
      <c r="G98" s="140">
        <v>0</v>
      </c>
      <c r="H98" s="140">
        <f t="shared" si="17"/>
        <v>3601.6</v>
      </c>
      <c r="I98" s="141">
        <v>1026.8</v>
      </c>
      <c r="J98" s="141">
        <v>2487.9</v>
      </c>
      <c r="K98" s="141">
        <v>29.9</v>
      </c>
      <c r="L98" s="141">
        <v>57</v>
      </c>
      <c r="M98" s="140">
        <f t="shared" si="18"/>
        <v>3600.7743000000005</v>
      </c>
      <c r="N98" s="141">
        <v>1026.8</v>
      </c>
      <c r="O98" s="141">
        <v>2487.0743000000002</v>
      </c>
      <c r="P98" s="141">
        <v>29.9</v>
      </c>
      <c r="Q98" s="10">
        <v>57</v>
      </c>
      <c r="R98" s="10">
        <f t="shared" si="19"/>
        <v>-0.82569999999941501</v>
      </c>
      <c r="S98" s="10">
        <f t="shared" si="19"/>
        <v>0</v>
      </c>
      <c r="T98" s="10">
        <f t="shared" si="19"/>
        <v>-0.82569999999986976</v>
      </c>
      <c r="U98" s="10">
        <f t="shared" si="19"/>
        <v>0</v>
      </c>
      <c r="V98" s="10">
        <f t="shared" si="19"/>
        <v>0</v>
      </c>
      <c r="W98" s="10">
        <f t="shared" si="13"/>
        <v>99.977074078187485</v>
      </c>
      <c r="X98" s="10">
        <f t="shared" si="13"/>
        <v>100</v>
      </c>
      <c r="Y98" s="142">
        <f t="shared" si="13"/>
        <v>99.966811367016362</v>
      </c>
      <c r="Z98" s="142">
        <f t="shared" si="13"/>
        <v>100</v>
      </c>
      <c r="AA98" s="142">
        <f t="shared" si="13"/>
        <v>100</v>
      </c>
    </row>
    <row r="99" spans="1:27" ht="12.95" customHeight="1" x14ac:dyDescent="0.25">
      <c r="A99" s="133">
        <v>91</v>
      </c>
      <c r="B99" s="139" t="s">
        <v>1441</v>
      </c>
      <c r="C99" s="140">
        <f t="shared" si="16"/>
        <v>4748</v>
      </c>
      <c r="D99" s="140">
        <v>1300.5</v>
      </c>
      <c r="E99" s="140">
        <v>3447.5</v>
      </c>
      <c r="F99" s="140">
        <v>0</v>
      </c>
      <c r="G99" s="140">
        <v>0</v>
      </c>
      <c r="H99" s="140">
        <f t="shared" si="17"/>
        <v>5018.3</v>
      </c>
      <c r="I99" s="141">
        <v>1300.5</v>
      </c>
      <c r="J99" s="141">
        <v>3660.8</v>
      </c>
      <c r="K99" s="141">
        <v>0</v>
      </c>
      <c r="L99" s="141">
        <v>57</v>
      </c>
      <c r="M99" s="140">
        <f t="shared" si="18"/>
        <v>4939.0470999999998</v>
      </c>
      <c r="N99" s="141">
        <v>1300.5</v>
      </c>
      <c r="O99" s="141">
        <v>3581.5470999999998</v>
      </c>
      <c r="P99" s="141">
        <v>0</v>
      </c>
      <c r="Q99" s="10">
        <v>57</v>
      </c>
      <c r="R99" s="10">
        <f t="shared" si="19"/>
        <v>-79.252900000000409</v>
      </c>
      <c r="S99" s="10">
        <f t="shared" si="19"/>
        <v>0</v>
      </c>
      <c r="T99" s="10">
        <f t="shared" si="19"/>
        <v>-79.252900000000409</v>
      </c>
      <c r="U99" s="10">
        <f t="shared" si="19"/>
        <v>0</v>
      </c>
      <c r="V99" s="10">
        <f t="shared" si="19"/>
        <v>0</v>
      </c>
      <c r="W99" s="10">
        <f t="shared" si="13"/>
        <v>98.420722156905711</v>
      </c>
      <c r="X99" s="10">
        <f t="shared" si="13"/>
        <v>100</v>
      </c>
      <c r="Y99" s="142">
        <f t="shared" si="13"/>
        <v>97.835093422202789</v>
      </c>
      <c r="Z99" s="142">
        <f t="shared" si="13"/>
        <v>0</v>
      </c>
      <c r="AA99" s="142">
        <f t="shared" si="13"/>
        <v>100</v>
      </c>
    </row>
    <row r="100" spans="1:27" ht="12.95" customHeight="1" x14ac:dyDescent="0.25">
      <c r="A100" s="133">
        <v>92</v>
      </c>
      <c r="B100" s="139" t="s">
        <v>1442</v>
      </c>
      <c r="C100" s="140">
        <f t="shared" si="16"/>
        <v>6303.7</v>
      </c>
      <c r="D100" s="140">
        <v>1008.2</v>
      </c>
      <c r="E100" s="140">
        <v>5295.5</v>
      </c>
      <c r="F100" s="140">
        <v>0</v>
      </c>
      <c r="G100" s="140">
        <v>0</v>
      </c>
      <c r="H100" s="140">
        <f t="shared" si="17"/>
        <v>7133.3</v>
      </c>
      <c r="I100" s="141">
        <v>1008.2</v>
      </c>
      <c r="J100" s="141">
        <v>6092.1</v>
      </c>
      <c r="K100" s="141">
        <v>0</v>
      </c>
      <c r="L100" s="141">
        <v>33</v>
      </c>
      <c r="M100" s="140">
        <f t="shared" si="18"/>
        <v>7010.5007999999998</v>
      </c>
      <c r="N100" s="141">
        <v>1008.2</v>
      </c>
      <c r="O100" s="141">
        <v>5969.3008</v>
      </c>
      <c r="P100" s="141">
        <v>0</v>
      </c>
      <c r="Q100" s="10">
        <v>33</v>
      </c>
      <c r="R100" s="10">
        <f t="shared" si="19"/>
        <v>-122.79920000000038</v>
      </c>
      <c r="S100" s="10">
        <f t="shared" si="19"/>
        <v>0</v>
      </c>
      <c r="T100" s="10">
        <f t="shared" si="19"/>
        <v>-122.79920000000038</v>
      </c>
      <c r="U100" s="10">
        <f t="shared" si="19"/>
        <v>0</v>
      </c>
      <c r="V100" s="10">
        <f t="shared" si="19"/>
        <v>0</v>
      </c>
      <c r="W100" s="10">
        <f t="shared" si="13"/>
        <v>98.278507843494594</v>
      </c>
      <c r="X100" s="10">
        <f t="shared" si="13"/>
        <v>100</v>
      </c>
      <c r="Y100" s="142">
        <f t="shared" si="13"/>
        <v>97.984287848196843</v>
      </c>
      <c r="Z100" s="142">
        <f t="shared" si="13"/>
        <v>0</v>
      </c>
      <c r="AA100" s="142">
        <f t="shared" si="13"/>
        <v>100</v>
      </c>
    </row>
    <row r="101" spans="1:27" ht="12.95" customHeight="1" x14ac:dyDescent="0.25">
      <c r="A101" s="133">
        <v>93</v>
      </c>
      <c r="B101" s="139" t="s">
        <v>1443</v>
      </c>
      <c r="C101" s="140">
        <f t="shared" si="16"/>
        <v>6421.5</v>
      </c>
      <c r="D101" s="140">
        <v>1601</v>
      </c>
      <c r="E101" s="140">
        <v>4820.5</v>
      </c>
      <c r="F101" s="140">
        <v>0</v>
      </c>
      <c r="G101" s="140">
        <v>0</v>
      </c>
      <c r="H101" s="140">
        <f t="shared" si="17"/>
        <v>7097.6</v>
      </c>
      <c r="I101" s="141">
        <v>1601</v>
      </c>
      <c r="J101" s="141">
        <v>5448.6</v>
      </c>
      <c r="K101" s="141">
        <v>0</v>
      </c>
      <c r="L101" s="141">
        <v>48</v>
      </c>
      <c r="M101" s="140">
        <f t="shared" si="18"/>
        <v>7041.5474000000004</v>
      </c>
      <c r="N101" s="141">
        <v>1601</v>
      </c>
      <c r="O101" s="141">
        <v>5392.5474000000004</v>
      </c>
      <c r="P101" s="141">
        <v>0</v>
      </c>
      <c r="Q101" s="10">
        <v>48</v>
      </c>
      <c r="R101" s="10">
        <f t="shared" si="19"/>
        <v>-56.052599999999984</v>
      </c>
      <c r="S101" s="10">
        <f t="shared" si="19"/>
        <v>0</v>
      </c>
      <c r="T101" s="10">
        <f t="shared" si="19"/>
        <v>-56.052599999999984</v>
      </c>
      <c r="U101" s="10">
        <f t="shared" si="19"/>
        <v>0</v>
      </c>
      <c r="V101" s="10">
        <f t="shared" si="19"/>
        <v>0</v>
      </c>
      <c r="W101" s="10">
        <f t="shared" si="13"/>
        <v>99.210259806131646</v>
      </c>
      <c r="X101" s="10">
        <f t="shared" si="13"/>
        <v>100</v>
      </c>
      <c r="Y101" s="142">
        <f t="shared" si="13"/>
        <v>98.971247659949341</v>
      </c>
      <c r="Z101" s="142">
        <f t="shared" si="13"/>
        <v>0</v>
      </c>
      <c r="AA101" s="142">
        <f t="shared" si="13"/>
        <v>100</v>
      </c>
    </row>
    <row r="102" spans="1:27" ht="12.95" customHeight="1" x14ac:dyDescent="0.25">
      <c r="A102" s="133">
        <v>94</v>
      </c>
      <c r="B102" s="139" t="s">
        <v>1444</v>
      </c>
      <c r="C102" s="140">
        <f t="shared" si="16"/>
        <v>1778.9</v>
      </c>
      <c r="D102" s="140">
        <v>227.7</v>
      </c>
      <c r="E102" s="140">
        <v>1551.2</v>
      </c>
      <c r="F102" s="140">
        <v>0</v>
      </c>
      <c r="G102" s="140">
        <v>0</v>
      </c>
      <c r="H102" s="140">
        <f t="shared" si="17"/>
        <v>1937.7</v>
      </c>
      <c r="I102" s="141">
        <v>227.7</v>
      </c>
      <c r="J102" s="141">
        <v>1650</v>
      </c>
      <c r="K102" s="141">
        <v>0</v>
      </c>
      <c r="L102" s="141">
        <v>60</v>
      </c>
      <c r="M102" s="140">
        <f t="shared" si="18"/>
        <v>1808.471</v>
      </c>
      <c r="N102" s="141">
        <v>227.7</v>
      </c>
      <c r="O102" s="141">
        <v>1520.771</v>
      </c>
      <c r="P102" s="141">
        <v>0</v>
      </c>
      <c r="Q102" s="10">
        <v>60</v>
      </c>
      <c r="R102" s="10">
        <f t="shared" si="19"/>
        <v>-129.22900000000004</v>
      </c>
      <c r="S102" s="10">
        <f t="shared" si="19"/>
        <v>0</v>
      </c>
      <c r="T102" s="10">
        <f t="shared" si="19"/>
        <v>-129.22900000000004</v>
      </c>
      <c r="U102" s="10">
        <f t="shared" si="19"/>
        <v>0</v>
      </c>
      <c r="V102" s="10">
        <f t="shared" si="19"/>
        <v>0</v>
      </c>
      <c r="W102" s="10">
        <f t="shared" si="13"/>
        <v>93.330804562109719</v>
      </c>
      <c r="X102" s="10">
        <f t="shared" si="13"/>
        <v>100</v>
      </c>
      <c r="Y102" s="142">
        <f t="shared" si="13"/>
        <v>92.167939393939392</v>
      </c>
      <c r="Z102" s="142">
        <f t="shared" si="13"/>
        <v>0</v>
      </c>
      <c r="AA102" s="142">
        <f t="shared" si="13"/>
        <v>100</v>
      </c>
    </row>
    <row r="103" spans="1:27" ht="12.95" customHeight="1" x14ac:dyDescent="0.25">
      <c r="A103" s="133">
        <v>95</v>
      </c>
      <c r="B103" s="139" t="s">
        <v>1445</v>
      </c>
      <c r="C103" s="140">
        <f t="shared" si="16"/>
        <v>3943.6</v>
      </c>
      <c r="D103" s="140">
        <v>1142.0999999999999</v>
      </c>
      <c r="E103" s="140">
        <v>2635.4</v>
      </c>
      <c r="F103" s="140">
        <v>166.1</v>
      </c>
      <c r="G103" s="140">
        <v>0</v>
      </c>
      <c r="H103" s="140">
        <f t="shared" si="17"/>
        <v>4776.3999999999996</v>
      </c>
      <c r="I103" s="141">
        <v>1142.0999999999999</v>
      </c>
      <c r="J103" s="141">
        <v>3387.2</v>
      </c>
      <c r="K103" s="141">
        <v>166.1</v>
      </c>
      <c r="L103" s="141">
        <v>81</v>
      </c>
      <c r="M103" s="140">
        <f t="shared" si="18"/>
        <v>4776.3990000000003</v>
      </c>
      <c r="N103" s="141">
        <v>1142.0999999999999</v>
      </c>
      <c r="O103" s="141">
        <v>3387.1990000000001</v>
      </c>
      <c r="P103" s="141">
        <v>166.1</v>
      </c>
      <c r="Q103" s="10">
        <v>81</v>
      </c>
      <c r="R103" s="10">
        <f t="shared" si="19"/>
        <v>-9.9999999929423211E-4</v>
      </c>
      <c r="S103" s="10">
        <f t="shared" si="19"/>
        <v>0</v>
      </c>
      <c r="T103" s="10">
        <f t="shared" si="19"/>
        <v>-9.9999999974897946E-4</v>
      </c>
      <c r="U103" s="10">
        <f t="shared" si="19"/>
        <v>0</v>
      </c>
      <c r="V103" s="10">
        <f t="shared" si="19"/>
        <v>0</v>
      </c>
      <c r="W103" s="10">
        <f t="shared" si="13"/>
        <v>99.999979063730009</v>
      </c>
      <c r="X103" s="10">
        <f t="shared" si="13"/>
        <v>100</v>
      </c>
      <c r="Y103" s="142">
        <f t="shared" si="13"/>
        <v>99.99997047709023</v>
      </c>
      <c r="Z103" s="142">
        <f t="shared" si="13"/>
        <v>100</v>
      </c>
      <c r="AA103" s="142">
        <f t="shared" si="13"/>
        <v>100</v>
      </c>
    </row>
    <row r="104" spans="1:27" ht="12.95" customHeight="1" x14ac:dyDescent="0.25">
      <c r="A104" s="133">
        <v>96</v>
      </c>
      <c r="B104" s="139" t="s">
        <v>1446</v>
      </c>
      <c r="C104" s="140">
        <f t="shared" si="16"/>
        <v>5199</v>
      </c>
      <c r="D104" s="140">
        <v>1183.2</v>
      </c>
      <c r="E104" s="140">
        <v>3984.6</v>
      </c>
      <c r="F104" s="140">
        <v>31.2</v>
      </c>
      <c r="G104" s="140">
        <v>0</v>
      </c>
      <c r="H104" s="140">
        <f t="shared" si="17"/>
        <v>5827.2999999999993</v>
      </c>
      <c r="I104" s="141">
        <v>1183.2</v>
      </c>
      <c r="J104" s="141">
        <v>4555.8999999999996</v>
      </c>
      <c r="K104" s="141">
        <v>31.2</v>
      </c>
      <c r="L104" s="141">
        <v>57</v>
      </c>
      <c r="M104" s="140">
        <f t="shared" si="18"/>
        <v>5827.2999999999993</v>
      </c>
      <c r="N104" s="141">
        <v>1183.2</v>
      </c>
      <c r="O104" s="141">
        <v>4555.8999999999996</v>
      </c>
      <c r="P104" s="141">
        <v>31.2</v>
      </c>
      <c r="Q104" s="10">
        <v>57</v>
      </c>
      <c r="R104" s="10">
        <f t="shared" si="19"/>
        <v>0</v>
      </c>
      <c r="S104" s="10">
        <f t="shared" si="19"/>
        <v>0</v>
      </c>
      <c r="T104" s="10">
        <f t="shared" si="19"/>
        <v>0</v>
      </c>
      <c r="U104" s="10">
        <f t="shared" si="19"/>
        <v>0</v>
      </c>
      <c r="V104" s="10">
        <f t="shared" si="19"/>
        <v>0</v>
      </c>
      <c r="W104" s="10">
        <f t="shared" si="13"/>
        <v>100</v>
      </c>
      <c r="X104" s="10">
        <f t="shared" si="13"/>
        <v>100</v>
      </c>
      <c r="Y104" s="142">
        <f t="shared" si="13"/>
        <v>100</v>
      </c>
      <c r="Z104" s="142">
        <f t="shared" si="13"/>
        <v>100</v>
      </c>
      <c r="AA104" s="142">
        <f t="shared" si="13"/>
        <v>100</v>
      </c>
    </row>
    <row r="105" spans="1:27" ht="12.95" customHeight="1" x14ac:dyDescent="0.25">
      <c r="A105" s="133">
        <v>97</v>
      </c>
      <c r="B105" s="139" t="s">
        <v>1447</v>
      </c>
      <c r="C105" s="140">
        <f t="shared" si="16"/>
        <v>2474.6999999999998</v>
      </c>
      <c r="D105" s="140">
        <v>815.8</v>
      </c>
      <c r="E105" s="140">
        <v>1614.9</v>
      </c>
      <c r="F105" s="140">
        <v>44</v>
      </c>
      <c r="G105" s="140">
        <v>0</v>
      </c>
      <c r="H105" s="140">
        <f t="shared" si="17"/>
        <v>2695.7</v>
      </c>
      <c r="I105" s="141">
        <v>815.8</v>
      </c>
      <c r="J105" s="141">
        <v>1790.9</v>
      </c>
      <c r="K105" s="141">
        <v>44</v>
      </c>
      <c r="L105" s="141">
        <v>45</v>
      </c>
      <c r="M105" s="140">
        <f t="shared" si="18"/>
        <v>2691.7377999999999</v>
      </c>
      <c r="N105" s="141">
        <v>815.8</v>
      </c>
      <c r="O105" s="141">
        <v>1786.9377999999999</v>
      </c>
      <c r="P105" s="141">
        <v>44</v>
      </c>
      <c r="Q105" s="10">
        <v>45</v>
      </c>
      <c r="R105" s="10">
        <f t="shared" si="19"/>
        <v>-3.9621999999999389</v>
      </c>
      <c r="S105" s="10">
        <f t="shared" si="19"/>
        <v>0</v>
      </c>
      <c r="T105" s="10">
        <f t="shared" si="19"/>
        <v>-3.9622000000001663</v>
      </c>
      <c r="U105" s="10">
        <f t="shared" si="19"/>
        <v>0</v>
      </c>
      <c r="V105" s="10">
        <f t="shared" si="19"/>
        <v>0</v>
      </c>
      <c r="W105" s="10">
        <f t="shared" si="13"/>
        <v>99.853017769039582</v>
      </c>
      <c r="X105" s="10">
        <f t="shared" si="13"/>
        <v>100</v>
      </c>
      <c r="Y105" s="142">
        <f t="shared" si="13"/>
        <v>99.778759283042035</v>
      </c>
      <c r="Z105" s="142">
        <f t="shared" si="13"/>
        <v>100</v>
      </c>
      <c r="AA105" s="142">
        <f t="shared" si="13"/>
        <v>100</v>
      </c>
    </row>
    <row r="106" spans="1:27" ht="12.95" customHeight="1" x14ac:dyDescent="0.25">
      <c r="A106" s="133">
        <v>98</v>
      </c>
      <c r="B106" s="139" t="s">
        <v>1448</v>
      </c>
      <c r="C106" s="140">
        <f t="shared" si="16"/>
        <v>2747.6</v>
      </c>
      <c r="D106" s="140">
        <v>677.3</v>
      </c>
      <c r="E106" s="140">
        <v>1748.3</v>
      </c>
      <c r="F106" s="140">
        <v>322</v>
      </c>
      <c r="G106" s="140">
        <v>0</v>
      </c>
      <c r="H106" s="140">
        <f t="shared" si="17"/>
        <v>2913.5</v>
      </c>
      <c r="I106" s="141">
        <v>677.3</v>
      </c>
      <c r="J106" s="141">
        <v>1878.2</v>
      </c>
      <c r="K106" s="141">
        <v>322</v>
      </c>
      <c r="L106" s="141">
        <v>36</v>
      </c>
      <c r="M106" s="140">
        <f t="shared" si="18"/>
        <v>2913.5</v>
      </c>
      <c r="N106" s="141">
        <v>677.3</v>
      </c>
      <c r="O106" s="141">
        <v>1878.2</v>
      </c>
      <c r="P106" s="141">
        <v>322</v>
      </c>
      <c r="Q106" s="10">
        <v>36</v>
      </c>
      <c r="R106" s="10">
        <f t="shared" si="19"/>
        <v>0</v>
      </c>
      <c r="S106" s="10">
        <f t="shared" si="19"/>
        <v>0</v>
      </c>
      <c r="T106" s="10">
        <f t="shared" si="19"/>
        <v>0</v>
      </c>
      <c r="U106" s="10">
        <f t="shared" si="19"/>
        <v>0</v>
      </c>
      <c r="V106" s="10">
        <f t="shared" si="19"/>
        <v>0</v>
      </c>
      <c r="W106" s="10">
        <f t="shared" si="13"/>
        <v>100</v>
      </c>
      <c r="X106" s="10">
        <f t="shared" si="13"/>
        <v>100</v>
      </c>
      <c r="Y106" s="142">
        <f t="shared" si="13"/>
        <v>100</v>
      </c>
      <c r="Z106" s="142">
        <f t="shared" si="13"/>
        <v>100</v>
      </c>
      <c r="AA106" s="142">
        <f t="shared" si="13"/>
        <v>100</v>
      </c>
    </row>
    <row r="107" spans="1:27" ht="12.95" customHeight="1" x14ac:dyDescent="0.25">
      <c r="A107" s="133">
        <v>99</v>
      </c>
      <c r="B107" s="139" t="s">
        <v>1449</v>
      </c>
      <c r="C107" s="140">
        <f t="shared" si="16"/>
        <v>9531.8999999999978</v>
      </c>
      <c r="D107" s="140">
        <v>1168.8</v>
      </c>
      <c r="E107" s="140">
        <v>8336.7999999999993</v>
      </c>
      <c r="F107" s="140">
        <v>26.3</v>
      </c>
      <c r="G107" s="140">
        <v>0</v>
      </c>
      <c r="H107" s="140">
        <f t="shared" si="17"/>
        <v>10795.599999999999</v>
      </c>
      <c r="I107" s="141">
        <v>1168.8</v>
      </c>
      <c r="J107" s="141">
        <v>9492.5</v>
      </c>
      <c r="K107" s="141">
        <v>26.3</v>
      </c>
      <c r="L107" s="141">
        <v>108</v>
      </c>
      <c r="M107" s="140">
        <f t="shared" si="18"/>
        <v>10538.078199999998</v>
      </c>
      <c r="N107" s="141">
        <v>1168.8</v>
      </c>
      <c r="O107" s="141">
        <v>9234.9781999999996</v>
      </c>
      <c r="P107" s="141">
        <v>26.3</v>
      </c>
      <c r="Q107" s="10">
        <v>108</v>
      </c>
      <c r="R107" s="10">
        <f t="shared" si="19"/>
        <v>-257.52180000000044</v>
      </c>
      <c r="S107" s="10">
        <f t="shared" si="19"/>
        <v>0</v>
      </c>
      <c r="T107" s="10">
        <f t="shared" si="19"/>
        <v>-257.52180000000044</v>
      </c>
      <c r="U107" s="10">
        <f t="shared" si="19"/>
        <v>0</v>
      </c>
      <c r="V107" s="10">
        <f t="shared" si="19"/>
        <v>0</v>
      </c>
      <c r="W107" s="10">
        <f t="shared" si="13"/>
        <v>97.614567045833482</v>
      </c>
      <c r="X107" s="10">
        <f t="shared" si="13"/>
        <v>100</v>
      </c>
      <c r="Y107" s="142">
        <f t="shared" si="13"/>
        <v>97.287102449302083</v>
      </c>
      <c r="Z107" s="142">
        <f t="shared" si="13"/>
        <v>100</v>
      </c>
      <c r="AA107" s="142">
        <f t="shared" si="13"/>
        <v>100</v>
      </c>
    </row>
    <row r="108" spans="1:27" ht="12.95" customHeight="1" x14ac:dyDescent="0.25">
      <c r="A108" s="133">
        <v>100</v>
      </c>
      <c r="B108" s="139" t="s">
        <v>1450</v>
      </c>
      <c r="C108" s="140">
        <f t="shared" si="16"/>
        <v>7607.7</v>
      </c>
      <c r="D108" s="140">
        <v>584.4</v>
      </c>
      <c r="E108" s="140">
        <v>7023.3</v>
      </c>
      <c r="F108" s="140">
        <v>0</v>
      </c>
      <c r="G108" s="140">
        <v>0</v>
      </c>
      <c r="H108" s="140">
        <f t="shared" si="17"/>
        <v>8452.2000000000007</v>
      </c>
      <c r="I108" s="141">
        <v>584.4</v>
      </c>
      <c r="J108" s="141">
        <v>7798.8</v>
      </c>
      <c r="K108" s="141">
        <v>0</v>
      </c>
      <c r="L108" s="141">
        <v>69</v>
      </c>
      <c r="M108" s="140">
        <f t="shared" si="18"/>
        <v>8386.3035999999993</v>
      </c>
      <c r="N108" s="141">
        <v>584.4</v>
      </c>
      <c r="O108" s="141">
        <v>7732.9035999999996</v>
      </c>
      <c r="P108" s="141">
        <v>0</v>
      </c>
      <c r="Q108" s="10">
        <v>69</v>
      </c>
      <c r="R108" s="10">
        <f t="shared" si="19"/>
        <v>-65.896400000001449</v>
      </c>
      <c r="S108" s="10">
        <f t="shared" si="19"/>
        <v>0</v>
      </c>
      <c r="T108" s="10">
        <f t="shared" si="19"/>
        <v>-65.89640000000054</v>
      </c>
      <c r="U108" s="10">
        <f t="shared" si="19"/>
        <v>0</v>
      </c>
      <c r="V108" s="10">
        <f t="shared" si="19"/>
        <v>0</v>
      </c>
      <c r="W108" s="10">
        <f t="shared" si="13"/>
        <v>99.220363928917905</v>
      </c>
      <c r="X108" s="10">
        <f t="shared" si="13"/>
        <v>100</v>
      </c>
      <c r="Y108" s="142">
        <f t="shared" si="13"/>
        <v>99.155044365799867</v>
      </c>
      <c r="Z108" s="142">
        <f t="shared" si="13"/>
        <v>0</v>
      </c>
      <c r="AA108" s="142">
        <f t="shared" si="13"/>
        <v>100</v>
      </c>
    </row>
    <row r="109" spans="1:27" ht="12.95" customHeight="1" x14ac:dyDescent="0.25">
      <c r="A109" s="133">
        <v>101</v>
      </c>
      <c r="B109" s="139" t="s">
        <v>1451</v>
      </c>
      <c r="C109" s="140">
        <f t="shared" si="16"/>
        <v>2707.8</v>
      </c>
      <c r="D109" s="140">
        <v>875.4</v>
      </c>
      <c r="E109" s="140">
        <v>1691.1</v>
      </c>
      <c r="F109" s="140">
        <v>141.30000000000001</v>
      </c>
      <c r="G109" s="140">
        <v>0</v>
      </c>
      <c r="H109" s="140">
        <f t="shared" si="17"/>
        <v>2895.3</v>
      </c>
      <c r="I109" s="141">
        <v>875.4</v>
      </c>
      <c r="J109" s="141">
        <v>1833.6</v>
      </c>
      <c r="K109" s="141">
        <v>141.30000000000001</v>
      </c>
      <c r="L109" s="141">
        <v>45</v>
      </c>
      <c r="M109" s="140">
        <f t="shared" si="18"/>
        <v>2894.0775000000003</v>
      </c>
      <c r="N109" s="141">
        <v>875.4</v>
      </c>
      <c r="O109" s="141">
        <v>1832.3775000000001</v>
      </c>
      <c r="P109" s="141">
        <v>141.30000000000001</v>
      </c>
      <c r="Q109" s="10">
        <v>45</v>
      </c>
      <c r="R109" s="10">
        <f t="shared" si="19"/>
        <v>-1.2224999999998545</v>
      </c>
      <c r="S109" s="10">
        <f t="shared" si="19"/>
        <v>0</v>
      </c>
      <c r="T109" s="10">
        <f t="shared" si="19"/>
        <v>-1.2224999999998545</v>
      </c>
      <c r="U109" s="10">
        <f t="shared" si="19"/>
        <v>0</v>
      </c>
      <c r="V109" s="10">
        <f t="shared" si="19"/>
        <v>0</v>
      </c>
      <c r="W109" s="10">
        <f t="shared" si="13"/>
        <v>99.957776396228368</v>
      </c>
      <c r="X109" s="10">
        <f t="shared" si="13"/>
        <v>100</v>
      </c>
      <c r="Y109" s="142">
        <f t="shared" si="13"/>
        <v>99.933327879581157</v>
      </c>
      <c r="Z109" s="142">
        <f t="shared" si="13"/>
        <v>100</v>
      </c>
      <c r="AA109" s="142">
        <f t="shared" si="13"/>
        <v>100</v>
      </c>
    </row>
    <row r="110" spans="1:27" ht="12.95" customHeight="1" x14ac:dyDescent="0.25">
      <c r="A110" s="133">
        <v>102</v>
      </c>
      <c r="B110" s="139" t="s">
        <v>1452</v>
      </c>
      <c r="C110" s="140">
        <f t="shared" si="16"/>
        <v>2401.6999999999998</v>
      </c>
      <c r="D110" s="140">
        <v>863.3</v>
      </c>
      <c r="E110" s="140">
        <v>1534.8</v>
      </c>
      <c r="F110" s="140">
        <v>3.6</v>
      </c>
      <c r="G110" s="140">
        <v>0</v>
      </c>
      <c r="H110" s="140">
        <f t="shared" si="17"/>
        <v>2539.9999999999995</v>
      </c>
      <c r="I110" s="141">
        <v>863.3</v>
      </c>
      <c r="J110" s="141">
        <v>1637.1</v>
      </c>
      <c r="K110" s="141">
        <v>3.6</v>
      </c>
      <c r="L110" s="141">
        <v>36</v>
      </c>
      <c r="M110" s="140">
        <f t="shared" si="18"/>
        <v>2539.1569</v>
      </c>
      <c r="N110" s="141">
        <v>863.3</v>
      </c>
      <c r="O110" s="141">
        <v>1636.2569000000001</v>
      </c>
      <c r="P110" s="141">
        <v>3.6</v>
      </c>
      <c r="Q110" s="10">
        <v>36</v>
      </c>
      <c r="R110" s="10">
        <f t="shared" si="19"/>
        <v>-0.84309999999959473</v>
      </c>
      <c r="S110" s="10">
        <f t="shared" si="19"/>
        <v>0</v>
      </c>
      <c r="T110" s="10">
        <f t="shared" si="19"/>
        <v>-0.8430999999998221</v>
      </c>
      <c r="U110" s="10">
        <f t="shared" si="19"/>
        <v>0</v>
      </c>
      <c r="V110" s="10">
        <f t="shared" si="19"/>
        <v>0</v>
      </c>
      <c r="W110" s="10">
        <f t="shared" si="13"/>
        <v>99.966807086614182</v>
      </c>
      <c r="X110" s="10">
        <f t="shared" si="13"/>
        <v>100</v>
      </c>
      <c r="Y110" s="142">
        <f t="shared" si="13"/>
        <v>99.94850039704356</v>
      </c>
      <c r="Z110" s="142">
        <f t="shared" si="13"/>
        <v>100</v>
      </c>
      <c r="AA110" s="142">
        <f t="shared" si="13"/>
        <v>100</v>
      </c>
    </row>
    <row r="111" spans="1:27" ht="12.95" customHeight="1" x14ac:dyDescent="0.25">
      <c r="A111" s="133">
        <v>103</v>
      </c>
      <c r="B111" s="139" t="s">
        <v>1453</v>
      </c>
      <c r="C111" s="140">
        <f t="shared" si="16"/>
        <v>2158</v>
      </c>
      <c r="D111" s="140">
        <v>878.2</v>
      </c>
      <c r="E111" s="140">
        <v>975.5</v>
      </c>
      <c r="F111" s="140">
        <v>304.3</v>
      </c>
      <c r="G111" s="140">
        <v>0</v>
      </c>
      <c r="H111" s="140">
        <f t="shared" si="17"/>
        <v>2314.9</v>
      </c>
      <c r="I111" s="141">
        <v>878.2</v>
      </c>
      <c r="J111" s="141">
        <v>1078.4000000000001</v>
      </c>
      <c r="K111" s="141">
        <v>304.3</v>
      </c>
      <c r="L111" s="141">
        <v>54</v>
      </c>
      <c r="M111" s="140">
        <f t="shared" si="18"/>
        <v>2300.4345000000003</v>
      </c>
      <c r="N111" s="141">
        <v>878.2</v>
      </c>
      <c r="O111" s="141">
        <v>1063.9345000000001</v>
      </c>
      <c r="P111" s="141">
        <v>304.3</v>
      </c>
      <c r="Q111" s="10">
        <v>54</v>
      </c>
      <c r="R111" s="10">
        <f t="shared" si="19"/>
        <v>-14.465499999999793</v>
      </c>
      <c r="S111" s="10">
        <f t="shared" si="19"/>
        <v>0</v>
      </c>
      <c r="T111" s="10">
        <f t="shared" si="19"/>
        <v>-14.46550000000002</v>
      </c>
      <c r="U111" s="10">
        <f t="shared" si="19"/>
        <v>0</v>
      </c>
      <c r="V111" s="10">
        <f t="shared" si="19"/>
        <v>0</v>
      </c>
      <c r="W111" s="10">
        <f t="shared" si="13"/>
        <v>99.375113395827043</v>
      </c>
      <c r="X111" s="10">
        <f t="shared" si="13"/>
        <v>100</v>
      </c>
      <c r="Y111" s="142">
        <f t="shared" si="13"/>
        <v>98.658614614243319</v>
      </c>
      <c r="Z111" s="142">
        <f t="shared" si="13"/>
        <v>100</v>
      </c>
      <c r="AA111" s="142">
        <f t="shared" si="13"/>
        <v>100</v>
      </c>
    </row>
    <row r="112" spans="1:27" ht="12.95" customHeight="1" x14ac:dyDescent="0.25">
      <c r="A112" s="133">
        <v>104</v>
      </c>
      <c r="B112" s="139" t="s">
        <v>1454</v>
      </c>
      <c r="C112" s="140">
        <f t="shared" si="16"/>
        <v>3032.8999999999996</v>
      </c>
      <c r="D112" s="140">
        <v>922.2</v>
      </c>
      <c r="E112" s="140">
        <v>2110.6999999999998</v>
      </c>
      <c r="F112" s="140">
        <v>0</v>
      </c>
      <c r="G112" s="140">
        <v>0</v>
      </c>
      <c r="H112" s="140">
        <f t="shared" si="17"/>
        <v>3281.6000000000004</v>
      </c>
      <c r="I112" s="141">
        <v>922.2</v>
      </c>
      <c r="J112" s="141">
        <v>2317.4</v>
      </c>
      <c r="K112" s="141">
        <v>0</v>
      </c>
      <c r="L112" s="141">
        <v>42</v>
      </c>
      <c r="M112" s="140">
        <f t="shared" si="18"/>
        <v>3280.5810000000001</v>
      </c>
      <c r="N112" s="141">
        <v>922.2</v>
      </c>
      <c r="O112" s="141">
        <v>2316.3809999999999</v>
      </c>
      <c r="P112" s="141">
        <v>0</v>
      </c>
      <c r="Q112" s="10">
        <v>42</v>
      </c>
      <c r="R112" s="10">
        <f t="shared" si="19"/>
        <v>-1.0190000000002328</v>
      </c>
      <c r="S112" s="10">
        <f t="shared" si="19"/>
        <v>0</v>
      </c>
      <c r="T112" s="10">
        <f t="shared" si="19"/>
        <v>-1.0190000000002328</v>
      </c>
      <c r="U112" s="10">
        <f t="shared" si="19"/>
        <v>0</v>
      </c>
      <c r="V112" s="10">
        <f t="shared" si="19"/>
        <v>0</v>
      </c>
      <c r="W112" s="10">
        <f t="shared" si="13"/>
        <v>99.968948074110187</v>
      </c>
      <c r="X112" s="10">
        <f t="shared" si="13"/>
        <v>100</v>
      </c>
      <c r="Y112" s="142">
        <f t="shared" si="13"/>
        <v>99.956028307586081</v>
      </c>
      <c r="Z112" s="142">
        <f t="shared" si="13"/>
        <v>0</v>
      </c>
      <c r="AA112" s="142">
        <f t="shared" si="13"/>
        <v>100</v>
      </c>
    </row>
    <row r="113" spans="1:27" ht="12.95" customHeight="1" x14ac:dyDescent="0.25">
      <c r="A113" s="133">
        <v>105</v>
      </c>
      <c r="B113" s="139" t="s">
        <v>1455</v>
      </c>
      <c r="C113" s="140">
        <f t="shared" si="16"/>
        <v>3976.2999999999997</v>
      </c>
      <c r="D113" s="140">
        <v>1056.5999999999999</v>
      </c>
      <c r="E113" s="140">
        <v>2710</v>
      </c>
      <c r="F113" s="140">
        <v>209.7</v>
      </c>
      <c r="G113" s="140">
        <v>0</v>
      </c>
      <c r="H113" s="140">
        <f t="shared" si="17"/>
        <v>4247.2</v>
      </c>
      <c r="I113" s="141">
        <v>1056.5999999999999</v>
      </c>
      <c r="J113" s="141">
        <v>2929.9</v>
      </c>
      <c r="K113" s="141">
        <v>209.7</v>
      </c>
      <c r="L113" s="141">
        <v>51</v>
      </c>
      <c r="M113" s="140">
        <f t="shared" si="18"/>
        <v>3917.2156999999997</v>
      </c>
      <c r="N113" s="141">
        <v>1056.5999999999999</v>
      </c>
      <c r="O113" s="141">
        <v>2599.9157</v>
      </c>
      <c r="P113" s="141">
        <v>209.7</v>
      </c>
      <c r="Q113" s="10">
        <v>51</v>
      </c>
      <c r="R113" s="10">
        <f t="shared" si="19"/>
        <v>-329.98430000000008</v>
      </c>
      <c r="S113" s="10">
        <f t="shared" si="19"/>
        <v>0</v>
      </c>
      <c r="T113" s="10">
        <f t="shared" si="19"/>
        <v>-329.98430000000008</v>
      </c>
      <c r="U113" s="10">
        <f t="shared" si="19"/>
        <v>0</v>
      </c>
      <c r="V113" s="10">
        <f t="shared" si="19"/>
        <v>0</v>
      </c>
      <c r="W113" s="10">
        <f t="shared" si="13"/>
        <v>92.23054482953475</v>
      </c>
      <c r="X113" s="10">
        <f t="shared" si="13"/>
        <v>100</v>
      </c>
      <c r="Y113" s="142">
        <f t="shared" si="13"/>
        <v>88.737352810676128</v>
      </c>
      <c r="Z113" s="142">
        <f t="shared" si="13"/>
        <v>100</v>
      </c>
      <c r="AA113" s="142">
        <f t="shared" si="13"/>
        <v>100</v>
      </c>
    </row>
    <row r="114" spans="1:27" ht="12.95" customHeight="1" x14ac:dyDescent="0.25">
      <c r="A114" s="133">
        <v>106</v>
      </c>
      <c r="B114" s="139" t="s">
        <v>1456</v>
      </c>
      <c r="C114" s="140">
        <f t="shared" si="16"/>
        <v>2601.7000000000003</v>
      </c>
      <c r="D114" s="140">
        <v>890</v>
      </c>
      <c r="E114" s="140">
        <v>1570.9</v>
      </c>
      <c r="F114" s="140">
        <v>140.80000000000001</v>
      </c>
      <c r="G114" s="140">
        <v>0</v>
      </c>
      <c r="H114" s="140">
        <f t="shared" si="17"/>
        <v>2792.2000000000003</v>
      </c>
      <c r="I114" s="141">
        <v>890</v>
      </c>
      <c r="J114" s="141">
        <v>1722.4</v>
      </c>
      <c r="K114" s="141">
        <v>140.80000000000001</v>
      </c>
      <c r="L114" s="141">
        <v>39</v>
      </c>
      <c r="M114" s="140">
        <f t="shared" si="18"/>
        <v>2791.8798999999999</v>
      </c>
      <c r="N114" s="141">
        <v>890</v>
      </c>
      <c r="O114" s="141">
        <v>1722.0799</v>
      </c>
      <c r="P114" s="141">
        <v>140.80000000000001</v>
      </c>
      <c r="Q114" s="10">
        <v>39</v>
      </c>
      <c r="R114" s="10">
        <f t="shared" si="19"/>
        <v>-0.32010000000036598</v>
      </c>
      <c r="S114" s="10">
        <f t="shared" si="19"/>
        <v>0</v>
      </c>
      <c r="T114" s="10">
        <f t="shared" si="19"/>
        <v>-0.32010000000013861</v>
      </c>
      <c r="U114" s="10">
        <f t="shared" si="19"/>
        <v>0</v>
      </c>
      <c r="V114" s="10">
        <f t="shared" si="19"/>
        <v>0</v>
      </c>
      <c r="W114" s="10">
        <f t="shared" si="13"/>
        <v>99.988535921495583</v>
      </c>
      <c r="X114" s="10">
        <f t="shared" si="13"/>
        <v>100</v>
      </c>
      <c r="Y114" s="142">
        <f t="shared" si="13"/>
        <v>99.981415466790509</v>
      </c>
      <c r="Z114" s="142">
        <f t="shared" si="13"/>
        <v>100</v>
      </c>
      <c r="AA114" s="142">
        <f t="shared" si="13"/>
        <v>100</v>
      </c>
    </row>
    <row r="115" spans="1:27" ht="12.95" customHeight="1" x14ac:dyDescent="0.25">
      <c r="A115" s="133">
        <v>107</v>
      </c>
      <c r="B115" s="139" t="s">
        <v>1457</v>
      </c>
      <c r="C115" s="140">
        <f t="shared" si="16"/>
        <v>3644.9</v>
      </c>
      <c r="D115" s="140">
        <v>1106.4000000000001</v>
      </c>
      <c r="E115" s="140">
        <v>2496.9</v>
      </c>
      <c r="F115" s="140">
        <v>41.6</v>
      </c>
      <c r="G115" s="140">
        <v>0</v>
      </c>
      <c r="H115" s="140">
        <f t="shared" si="17"/>
        <v>4020.9</v>
      </c>
      <c r="I115" s="141">
        <v>1106.4000000000001</v>
      </c>
      <c r="J115" s="141">
        <v>2824.9</v>
      </c>
      <c r="K115" s="141">
        <v>41.6</v>
      </c>
      <c r="L115" s="141">
        <v>48</v>
      </c>
      <c r="M115" s="140">
        <f t="shared" si="18"/>
        <v>3842.1529999999998</v>
      </c>
      <c r="N115" s="141">
        <v>1106.4000000000001</v>
      </c>
      <c r="O115" s="141">
        <v>2646.1529999999998</v>
      </c>
      <c r="P115" s="141">
        <v>41.6</v>
      </c>
      <c r="Q115" s="10">
        <v>48</v>
      </c>
      <c r="R115" s="10">
        <f t="shared" si="19"/>
        <v>-178.7470000000003</v>
      </c>
      <c r="S115" s="10">
        <f t="shared" si="19"/>
        <v>0</v>
      </c>
      <c r="T115" s="10">
        <f t="shared" si="19"/>
        <v>-178.7470000000003</v>
      </c>
      <c r="U115" s="10">
        <f t="shared" si="19"/>
        <v>0</v>
      </c>
      <c r="V115" s="10">
        <f t="shared" si="19"/>
        <v>0</v>
      </c>
      <c r="W115" s="10">
        <f t="shared" si="13"/>
        <v>95.55455246337884</v>
      </c>
      <c r="X115" s="10">
        <f t="shared" si="13"/>
        <v>100</v>
      </c>
      <c r="Y115" s="142">
        <f t="shared" si="13"/>
        <v>93.672448582250695</v>
      </c>
      <c r="Z115" s="142">
        <f t="shared" si="13"/>
        <v>100</v>
      </c>
      <c r="AA115" s="142">
        <f t="shared" si="13"/>
        <v>100</v>
      </c>
    </row>
    <row r="116" spans="1:27" ht="12.95" customHeight="1" x14ac:dyDescent="0.25">
      <c r="A116" s="133">
        <v>108</v>
      </c>
      <c r="B116" s="139" t="s">
        <v>1458</v>
      </c>
      <c r="C116" s="140">
        <f t="shared" si="16"/>
        <v>4325.3999999999996</v>
      </c>
      <c r="D116" s="140">
        <v>959.8</v>
      </c>
      <c r="E116" s="140">
        <v>3365.6</v>
      </c>
      <c r="F116" s="140">
        <v>0</v>
      </c>
      <c r="G116" s="140">
        <v>0</v>
      </c>
      <c r="H116" s="140">
        <f t="shared" si="17"/>
        <v>4631.1000000000004</v>
      </c>
      <c r="I116" s="141">
        <v>959.8</v>
      </c>
      <c r="J116" s="141">
        <v>3620.3</v>
      </c>
      <c r="K116" s="141">
        <v>0</v>
      </c>
      <c r="L116" s="141">
        <v>51</v>
      </c>
      <c r="M116" s="140">
        <f t="shared" si="18"/>
        <v>4603.7028</v>
      </c>
      <c r="N116" s="141">
        <v>959.8</v>
      </c>
      <c r="O116" s="141">
        <v>3592.9027999999998</v>
      </c>
      <c r="P116" s="141">
        <v>0</v>
      </c>
      <c r="Q116" s="10">
        <v>51</v>
      </c>
      <c r="R116" s="10">
        <f t="shared" si="19"/>
        <v>-27.397200000000339</v>
      </c>
      <c r="S116" s="10">
        <f t="shared" si="19"/>
        <v>0</v>
      </c>
      <c r="T116" s="10">
        <f t="shared" si="19"/>
        <v>-27.397200000000339</v>
      </c>
      <c r="U116" s="10">
        <f t="shared" si="19"/>
        <v>0</v>
      </c>
      <c r="V116" s="10">
        <f t="shared" si="19"/>
        <v>0</v>
      </c>
      <c r="W116" s="10">
        <f t="shared" si="13"/>
        <v>99.408408369501842</v>
      </c>
      <c r="X116" s="10">
        <f t="shared" si="13"/>
        <v>100</v>
      </c>
      <c r="Y116" s="142">
        <f t="shared" si="13"/>
        <v>99.243233986133745</v>
      </c>
      <c r="Z116" s="142">
        <f t="shared" si="13"/>
        <v>0</v>
      </c>
      <c r="AA116" s="142">
        <f t="shared" si="13"/>
        <v>100</v>
      </c>
    </row>
    <row r="117" spans="1:27" ht="12.95" customHeight="1" x14ac:dyDescent="0.25">
      <c r="A117" s="133">
        <v>109</v>
      </c>
      <c r="B117" s="139" t="s">
        <v>1459</v>
      </c>
      <c r="C117" s="140">
        <f t="shared" si="16"/>
        <v>3852.7</v>
      </c>
      <c r="D117" s="140">
        <v>968.4</v>
      </c>
      <c r="E117" s="140">
        <v>2572.6</v>
      </c>
      <c r="F117" s="140">
        <v>311.7</v>
      </c>
      <c r="G117" s="140">
        <v>0</v>
      </c>
      <c r="H117" s="140">
        <f t="shared" si="17"/>
        <v>4171.8</v>
      </c>
      <c r="I117" s="141">
        <v>968.4</v>
      </c>
      <c r="J117" s="141">
        <v>2843.7</v>
      </c>
      <c r="K117" s="141">
        <v>311.7</v>
      </c>
      <c r="L117" s="141">
        <v>48</v>
      </c>
      <c r="M117" s="140">
        <f t="shared" si="18"/>
        <v>3948.2422999999999</v>
      </c>
      <c r="N117" s="141">
        <v>968.4</v>
      </c>
      <c r="O117" s="141">
        <v>2620.1423</v>
      </c>
      <c r="P117" s="141">
        <v>311.7</v>
      </c>
      <c r="Q117" s="10">
        <v>48</v>
      </c>
      <c r="R117" s="10">
        <f t="shared" si="19"/>
        <v>-223.5577000000003</v>
      </c>
      <c r="S117" s="10">
        <f t="shared" si="19"/>
        <v>0</v>
      </c>
      <c r="T117" s="10">
        <f t="shared" si="19"/>
        <v>-223.55769999999984</v>
      </c>
      <c r="U117" s="10">
        <f t="shared" si="19"/>
        <v>0</v>
      </c>
      <c r="V117" s="10">
        <f t="shared" si="19"/>
        <v>0</v>
      </c>
      <c r="W117" s="10">
        <f t="shared" si="13"/>
        <v>94.641217220384476</v>
      </c>
      <c r="X117" s="10">
        <f t="shared" si="13"/>
        <v>100</v>
      </c>
      <c r="Y117" s="142">
        <f t="shared" si="13"/>
        <v>92.138492105355709</v>
      </c>
      <c r="Z117" s="142">
        <f t="shared" si="13"/>
        <v>100</v>
      </c>
      <c r="AA117" s="142">
        <f t="shared" si="13"/>
        <v>100</v>
      </c>
    </row>
    <row r="118" spans="1:27" ht="12.95" customHeight="1" x14ac:dyDescent="0.25">
      <c r="A118" s="133">
        <v>110</v>
      </c>
      <c r="B118" s="139"/>
      <c r="C118" s="140"/>
      <c r="D118" s="140"/>
      <c r="E118" s="140"/>
      <c r="F118" s="140"/>
      <c r="G118" s="140"/>
      <c r="H118" s="140"/>
      <c r="I118" s="141"/>
      <c r="J118" s="141"/>
      <c r="K118" s="141"/>
      <c r="L118" s="141"/>
      <c r="M118" s="141"/>
      <c r="N118" s="141"/>
      <c r="O118" s="141"/>
      <c r="P118" s="141"/>
      <c r="Q118" s="10"/>
      <c r="R118" s="10"/>
      <c r="S118" s="10"/>
      <c r="T118" s="10"/>
      <c r="U118" s="10"/>
      <c r="V118" s="10"/>
      <c r="W118" s="10"/>
      <c r="X118" s="10"/>
      <c r="Y118" s="142"/>
      <c r="Z118" s="142"/>
      <c r="AA118" s="142"/>
    </row>
    <row r="119" spans="1:27" ht="12.95" customHeight="1" x14ac:dyDescent="0.25">
      <c r="A119" s="133">
        <v>111</v>
      </c>
      <c r="B119" s="134" t="s">
        <v>1460</v>
      </c>
      <c r="C119" s="135">
        <f t="shared" ref="C119:C159" si="20">SUM(D119:G119)</f>
        <v>540360.9</v>
      </c>
      <c r="D119" s="135">
        <f>D120+D121</f>
        <v>89766.599999999991</v>
      </c>
      <c r="E119" s="135">
        <f>E120+E121</f>
        <v>443781.4</v>
      </c>
      <c r="F119" s="135">
        <f>F120+F121</f>
        <v>6812.9</v>
      </c>
      <c r="G119" s="135">
        <f>G120+G121</f>
        <v>0</v>
      </c>
      <c r="H119" s="135">
        <f t="shared" ref="H119:H159" si="21">SUM(I119:L119)</f>
        <v>610508</v>
      </c>
      <c r="I119" s="135">
        <f>I120+I121</f>
        <v>89766.599999999991</v>
      </c>
      <c r="J119" s="135">
        <f>J120+J121</f>
        <v>510538.5</v>
      </c>
      <c r="K119" s="135">
        <f>K120+K121</f>
        <v>6812.9</v>
      </c>
      <c r="L119" s="135">
        <f>L120+L121</f>
        <v>3390</v>
      </c>
      <c r="M119" s="135">
        <f t="shared" ref="M119:M159" si="22">SUM(N119:Q119)</f>
        <v>603111.48820000014</v>
      </c>
      <c r="N119" s="135">
        <f>N120+N121</f>
        <v>89766.599999999991</v>
      </c>
      <c r="O119" s="135">
        <f>O120+O121</f>
        <v>503141.98820000008</v>
      </c>
      <c r="P119" s="135">
        <f>P120+P121</f>
        <v>6812.9</v>
      </c>
      <c r="Q119" s="135">
        <f>Q120+Q121</f>
        <v>3390</v>
      </c>
      <c r="R119" s="13">
        <f t="shared" ref="R119:V159" si="23">M119-H119</f>
        <v>-7396.511799999862</v>
      </c>
      <c r="S119" s="13">
        <f t="shared" si="23"/>
        <v>0</v>
      </c>
      <c r="T119" s="13">
        <f t="shared" si="23"/>
        <v>-7396.5117999999202</v>
      </c>
      <c r="U119" s="13">
        <f t="shared" si="23"/>
        <v>0</v>
      </c>
      <c r="V119" s="13">
        <f t="shared" si="23"/>
        <v>0</v>
      </c>
      <c r="W119" s="13">
        <f t="shared" si="13"/>
        <v>98.788466031567182</v>
      </c>
      <c r="X119" s="13">
        <f t="shared" si="13"/>
        <v>100</v>
      </c>
      <c r="Y119" s="137">
        <f t="shared" si="13"/>
        <v>98.551233295823934</v>
      </c>
      <c r="Z119" s="137">
        <f t="shared" si="13"/>
        <v>100</v>
      </c>
      <c r="AA119" s="137">
        <f t="shared" si="13"/>
        <v>100</v>
      </c>
    </row>
    <row r="120" spans="1:27" s="138" customFormat="1" ht="12.95" customHeight="1" x14ac:dyDescent="0.2">
      <c r="A120" s="133">
        <v>112</v>
      </c>
      <c r="B120" s="134" t="s">
        <v>1374</v>
      </c>
      <c r="C120" s="135">
        <f t="shared" si="20"/>
        <v>313388.59999999998</v>
      </c>
      <c r="D120" s="135">
        <f>D122</f>
        <v>54487.7</v>
      </c>
      <c r="E120" s="135">
        <f>E122</f>
        <v>255732.6</v>
      </c>
      <c r="F120" s="135">
        <f>F122</f>
        <v>3168.3</v>
      </c>
      <c r="G120" s="135">
        <f>G122</f>
        <v>0</v>
      </c>
      <c r="H120" s="135">
        <f t="shared" si="21"/>
        <v>356931.8</v>
      </c>
      <c r="I120" s="135">
        <f>I122</f>
        <v>54487.7</v>
      </c>
      <c r="J120" s="135">
        <f>J122</f>
        <v>298492.79999999999</v>
      </c>
      <c r="K120" s="135">
        <f>K122</f>
        <v>3168.3</v>
      </c>
      <c r="L120" s="135">
        <f>L122</f>
        <v>783</v>
      </c>
      <c r="M120" s="135">
        <f t="shared" si="22"/>
        <v>351417.04960000003</v>
      </c>
      <c r="N120" s="135">
        <f>N122</f>
        <v>54487.7</v>
      </c>
      <c r="O120" s="135">
        <f>O122</f>
        <v>292978.04960000003</v>
      </c>
      <c r="P120" s="135">
        <f>P122</f>
        <v>3168.3</v>
      </c>
      <c r="Q120" s="135">
        <f>Q122</f>
        <v>783</v>
      </c>
      <c r="R120" s="13">
        <f t="shared" si="23"/>
        <v>-5514.7503999999608</v>
      </c>
      <c r="S120" s="13">
        <f t="shared" si="23"/>
        <v>0</v>
      </c>
      <c r="T120" s="13">
        <f t="shared" si="23"/>
        <v>-5514.7503999999608</v>
      </c>
      <c r="U120" s="13">
        <f t="shared" si="23"/>
        <v>0</v>
      </c>
      <c r="V120" s="13">
        <f t="shared" si="23"/>
        <v>0</v>
      </c>
      <c r="W120" s="13">
        <f t="shared" si="13"/>
        <v>98.454956829287838</v>
      </c>
      <c r="X120" s="13">
        <f t="shared" si="13"/>
        <v>100</v>
      </c>
      <c r="Y120" s="137">
        <f t="shared" si="13"/>
        <v>98.152467865221553</v>
      </c>
      <c r="Z120" s="137">
        <f t="shared" si="13"/>
        <v>100</v>
      </c>
      <c r="AA120" s="137">
        <f t="shared" si="13"/>
        <v>100</v>
      </c>
    </row>
    <row r="121" spans="1:27" s="138" customFormat="1" ht="12.95" customHeight="1" x14ac:dyDescent="0.2">
      <c r="A121" s="133">
        <v>113</v>
      </c>
      <c r="B121" s="134" t="s">
        <v>1375</v>
      </c>
      <c r="C121" s="135">
        <f t="shared" si="20"/>
        <v>226972.30000000002</v>
      </c>
      <c r="D121" s="135">
        <f>SUBTOTAL(9,D123:D159)</f>
        <v>35278.899999999994</v>
      </c>
      <c r="E121" s="135">
        <f>SUBTOTAL(9,E123:E159)</f>
        <v>188048.80000000002</v>
      </c>
      <c r="F121" s="135">
        <f>SUBTOTAL(9,F123:F159)</f>
        <v>3644.6</v>
      </c>
      <c r="G121" s="135">
        <f>SUBTOTAL(9,G123:G159)</f>
        <v>0</v>
      </c>
      <c r="H121" s="135">
        <f t="shared" si="21"/>
        <v>253576.2</v>
      </c>
      <c r="I121" s="135">
        <f>SUBTOTAL(9,I123:I159)</f>
        <v>35278.899999999994</v>
      </c>
      <c r="J121" s="135">
        <f>SUBTOTAL(9,J123:J159)</f>
        <v>212045.7</v>
      </c>
      <c r="K121" s="135">
        <f>SUBTOTAL(9,K123:K159)</f>
        <v>3644.6</v>
      </c>
      <c r="L121" s="135">
        <f>SUBTOTAL(9,L123:L159)</f>
        <v>2607</v>
      </c>
      <c r="M121" s="135">
        <f t="shared" si="22"/>
        <v>251694.43860000005</v>
      </c>
      <c r="N121" s="135">
        <f>SUBTOTAL(9,N123:N159)</f>
        <v>35278.899999999994</v>
      </c>
      <c r="O121" s="135">
        <f>SUBTOTAL(9,O123:O159)</f>
        <v>210163.93860000005</v>
      </c>
      <c r="P121" s="135">
        <f>SUBTOTAL(9,P123:P159)</f>
        <v>3644.6</v>
      </c>
      <c r="Q121" s="135">
        <f>SUBTOTAL(9,Q123:Q159)</f>
        <v>2607</v>
      </c>
      <c r="R121" s="13">
        <f t="shared" si="23"/>
        <v>-1881.7613999999594</v>
      </c>
      <c r="S121" s="13">
        <f t="shared" si="23"/>
        <v>0</v>
      </c>
      <c r="T121" s="13">
        <f t="shared" si="23"/>
        <v>-1881.7613999999594</v>
      </c>
      <c r="U121" s="13">
        <f t="shared" si="23"/>
        <v>0</v>
      </c>
      <c r="V121" s="13">
        <f t="shared" si="23"/>
        <v>0</v>
      </c>
      <c r="W121" s="13">
        <f t="shared" si="13"/>
        <v>99.257910876493952</v>
      </c>
      <c r="X121" s="13">
        <f t="shared" si="13"/>
        <v>100</v>
      </c>
      <c r="Y121" s="137">
        <f t="shared" si="13"/>
        <v>99.112567998313594</v>
      </c>
      <c r="Z121" s="137">
        <f t="shared" si="13"/>
        <v>100</v>
      </c>
      <c r="AA121" s="137">
        <f t="shared" si="13"/>
        <v>100</v>
      </c>
    </row>
    <row r="122" spans="1:27" ht="12.95" customHeight="1" x14ac:dyDescent="0.25">
      <c r="A122" s="133">
        <v>114</v>
      </c>
      <c r="B122" s="139" t="s">
        <v>1400</v>
      </c>
      <c r="C122" s="140">
        <f t="shared" si="20"/>
        <v>313388.59999999998</v>
      </c>
      <c r="D122" s="140">
        <v>54487.7</v>
      </c>
      <c r="E122" s="140">
        <v>255732.6</v>
      </c>
      <c r="F122" s="140">
        <v>3168.3</v>
      </c>
      <c r="G122" s="140">
        <v>0</v>
      </c>
      <c r="H122" s="140">
        <f t="shared" si="21"/>
        <v>356931.8</v>
      </c>
      <c r="I122" s="141">
        <v>54487.7</v>
      </c>
      <c r="J122" s="141">
        <v>298492.79999999999</v>
      </c>
      <c r="K122" s="141">
        <v>3168.3</v>
      </c>
      <c r="L122" s="141">
        <v>783</v>
      </c>
      <c r="M122" s="140">
        <f t="shared" si="22"/>
        <v>351417.04960000003</v>
      </c>
      <c r="N122" s="141">
        <v>54487.7</v>
      </c>
      <c r="O122" s="141">
        <v>292978.04960000003</v>
      </c>
      <c r="P122" s="141">
        <v>3168.3</v>
      </c>
      <c r="Q122" s="10">
        <v>783</v>
      </c>
      <c r="R122" s="10">
        <f t="shared" si="23"/>
        <v>-5514.7503999999608</v>
      </c>
      <c r="S122" s="10">
        <f t="shared" si="23"/>
        <v>0</v>
      </c>
      <c r="T122" s="10">
        <f t="shared" si="23"/>
        <v>-5514.7503999999608</v>
      </c>
      <c r="U122" s="10">
        <f t="shared" si="23"/>
        <v>0</v>
      </c>
      <c r="V122" s="10">
        <f t="shared" si="23"/>
        <v>0</v>
      </c>
      <c r="W122" s="10">
        <f t="shared" si="13"/>
        <v>98.454956829287838</v>
      </c>
      <c r="X122" s="10">
        <f t="shared" si="13"/>
        <v>100</v>
      </c>
      <c r="Y122" s="142">
        <f t="shared" si="13"/>
        <v>98.152467865221553</v>
      </c>
      <c r="Z122" s="142">
        <f t="shared" si="13"/>
        <v>100</v>
      </c>
      <c r="AA122" s="142">
        <f t="shared" si="13"/>
        <v>100</v>
      </c>
    </row>
    <row r="123" spans="1:27" ht="12.95" customHeight="1" x14ac:dyDescent="0.25">
      <c r="A123" s="133">
        <v>115</v>
      </c>
      <c r="B123" s="139" t="s">
        <v>1461</v>
      </c>
      <c r="C123" s="140">
        <f t="shared" si="20"/>
        <v>2230.8000000000002</v>
      </c>
      <c r="D123" s="140">
        <v>485.1</v>
      </c>
      <c r="E123" s="140">
        <v>1745.7</v>
      </c>
      <c r="F123" s="140">
        <v>0</v>
      </c>
      <c r="G123" s="140">
        <v>0</v>
      </c>
      <c r="H123" s="140">
        <f t="shared" si="21"/>
        <v>2442.6999999999998</v>
      </c>
      <c r="I123" s="141">
        <v>485.1</v>
      </c>
      <c r="J123" s="141">
        <v>1909.6</v>
      </c>
      <c r="K123" s="141">
        <v>0</v>
      </c>
      <c r="L123" s="141">
        <v>48</v>
      </c>
      <c r="M123" s="140">
        <f t="shared" si="22"/>
        <v>2437.6469999999999</v>
      </c>
      <c r="N123" s="141">
        <v>485.1</v>
      </c>
      <c r="O123" s="141">
        <v>1904.547</v>
      </c>
      <c r="P123" s="141">
        <v>0</v>
      </c>
      <c r="Q123" s="10">
        <v>48</v>
      </c>
      <c r="R123" s="10">
        <f t="shared" si="23"/>
        <v>-5.0529999999998836</v>
      </c>
      <c r="S123" s="10">
        <f t="shared" si="23"/>
        <v>0</v>
      </c>
      <c r="T123" s="10">
        <f t="shared" si="23"/>
        <v>-5.0529999999998836</v>
      </c>
      <c r="U123" s="10">
        <f t="shared" si="23"/>
        <v>0</v>
      </c>
      <c r="V123" s="10">
        <f t="shared" si="23"/>
        <v>0</v>
      </c>
      <c r="W123" s="10">
        <f t="shared" si="13"/>
        <v>99.793138739918959</v>
      </c>
      <c r="X123" s="10">
        <f t="shared" si="13"/>
        <v>100</v>
      </c>
      <c r="Y123" s="142">
        <f t="shared" si="13"/>
        <v>99.735389610389618</v>
      </c>
      <c r="Z123" s="142">
        <f t="shared" si="13"/>
        <v>0</v>
      </c>
      <c r="AA123" s="142">
        <f t="shared" si="13"/>
        <v>100</v>
      </c>
    </row>
    <row r="124" spans="1:27" ht="12.95" customHeight="1" x14ac:dyDescent="0.25">
      <c r="A124" s="133">
        <v>116</v>
      </c>
      <c r="B124" s="139" t="s">
        <v>1462</v>
      </c>
      <c r="C124" s="140">
        <f t="shared" si="20"/>
        <v>5176.7999999999993</v>
      </c>
      <c r="D124" s="140">
        <v>1002.4</v>
      </c>
      <c r="E124" s="140">
        <v>4094.7</v>
      </c>
      <c r="F124" s="140">
        <v>79.7</v>
      </c>
      <c r="G124" s="140">
        <v>0</v>
      </c>
      <c r="H124" s="140">
        <f t="shared" si="21"/>
        <v>5752.4999999999991</v>
      </c>
      <c r="I124" s="141">
        <v>1002.4</v>
      </c>
      <c r="J124" s="141">
        <v>4619.3999999999996</v>
      </c>
      <c r="K124" s="141">
        <v>79.7</v>
      </c>
      <c r="L124" s="141">
        <v>51</v>
      </c>
      <c r="M124" s="140">
        <f t="shared" si="22"/>
        <v>5752.4997999999996</v>
      </c>
      <c r="N124" s="141">
        <v>1002.4</v>
      </c>
      <c r="O124" s="141">
        <v>4619.3998000000001</v>
      </c>
      <c r="P124" s="141">
        <v>79.7</v>
      </c>
      <c r="Q124" s="10">
        <v>51</v>
      </c>
      <c r="R124" s="10">
        <f t="shared" si="23"/>
        <v>-1.9999999949504854E-4</v>
      </c>
      <c r="S124" s="10">
        <f t="shared" si="23"/>
        <v>0</v>
      </c>
      <c r="T124" s="10">
        <f t="shared" si="23"/>
        <v>-1.9999999949504854E-4</v>
      </c>
      <c r="U124" s="10">
        <f t="shared" si="23"/>
        <v>0</v>
      </c>
      <c r="V124" s="10">
        <f t="shared" si="23"/>
        <v>0</v>
      </c>
      <c r="W124" s="10">
        <f t="shared" si="13"/>
        <v>99.999996523250772</v>
      </c>
      <c r="X124" s="10">
        <f t="shared" si="13"/>
        <v>100</v>
      </c>
      <c r="Y124" s="142">
        <f t="shared" si="13"/>
        <v>99.999995670433407</v>
      </c>
      <c r="Z124" s="142">
        <f t="shared" si="13"/>
        <v>100</v>
      </c>
      <c r="AA124" s="142">
        <f t="shared" si="13"/>
        <v>100</v>
      </c>
    </row>
    <row r="125" spans="1:27" ht="12.95" customHeight="1" x14ac:dyDescent="0.25">
      <c r="A125" s="133">
        <v>117</v>
      </c>
      <c r="B125" s="139" t="s">
        <v>1463</v>
      </c>
      <c r="C125" s="140">
        <f t="shared" si="20"/>
        <v>4985.2</v>
      </c>
      <c r="D125" s="140">
        <v>1017.5</v>
      </c>
      <c r="E125" s="140">
        <v>3890.7</v>
      </c>
      <c r="F125" s="140">
        <v>77</v>
      </c>
      <c r="G125" s="140">
        <v>0</v>
      </c>
      <c r="H125" s="140">
        <f t="shared" si="21"/>
        <v>5279</v>
      </c>
      <c r="I125" s="141">
        <v>1017.5</v>
      </c>
      <c r="J125" s="141">
        <v>4142.5</v>
      </c>
      <c r="K125" s="141">
        <v>77</v>
      </c>
      <c r="L125" s="141">
        <v>42</v>
      </c>
      <c r="M125" s="140">
        <f t="shared" si="22"/>
        <v>5223.45</v>
      </c>
      <c r="N125" s="141">
        <v>1017.5</v>
      </c>
      <c r="O125" s="141">
        <v>4086.95</v>
      </c>
      <c r="P125" s="141">
        <v>77</v>
      </c>
      <c r="Q125" s="10">
        <v>42</v>
      </c>
      <c r="R125" s="10">
        <f t="shared" si="23"/>
        <v>-55.550000000000182</v>
      </c>
      <c r="S125" s="10">
        <f t="shared" si="23"/>
        <v>0</v>
      </c>
      <c r="T125" s="10">
        <f t="shared" si="23"/>
        <v>-55.550000000000182</v>
      </c>
      <c r="U125" s="10">
        <f t="shared" si="23"/>
        <v>0</v>
      </c>
      <c r="V125" s="10">
        <f t="shared" si="23"/>
        <v>0</v>
      </c>
      <c r="W125" s="10">
        <f t="shared" si="13"/>
        <v>98.947717370714145</v>
      </c>
      <c r="X125" s="10">
        <f t="shared" si="13"/>
        <v>100</v>
      </c>
      <c r="Y125" s="142">
        <f t="shared" si="13"/>
        <v>98.65902232951116</v>
      </c>
      <c r="Z125" s="142">
        <f t="shared" si="13"/>
        <v>100</v>
      </c>
      <c r="AA125" s="142">
        <f t="shared" si="13"/>
        <v>100</v>
      </c>
    </row>
    <row r="126" spans="1:27" ht="12.95" customHeight="1" x14ac:dyDescent="0.25">
      <c r="A126" s="133">
        <v>118</v>
      </c>
      <c r="B126" s="139" t="s">
        <v>1464</v>
      </c>
      <c r="C126" s="140">
        <f t="shared" si="20"/>
        <v>3839.9</v>
      </c>
      <c r="D126" s="140">
        <v>992.1</v>
      </c>
      <c r="E126" s="140">
        <v>2779.9</v>
      </c>
      <c r="F126" s="140">
        <v>67.900000000000006</v>
      </c>
      <c r="G126" s="140">
        <v>0</v>
      </c>
      <c r="H126" s="140">
        <f t="shared" si="21"/>
        <v>4358.2</v>
      </c>
      <c r="I126" s="141">
        <v>992.1</v>
      </c>
      <c r="J126" s="141">
        <v>3262.2</v>
      </c>
      <c r="K126" s="141">
        <v>67.900000000000006</v>
      </c>
      <c r="L126" s="141">
        <v>36</v>
      </c>
      <c r="M126" s="140">
        <f t="shared" si="22"/>
        <v>4358.1619999999994</v>
      </c>
      <c r="N126" s="141">
        <v>992.1</v>
      </c>
      <c r="O126" s="141">
        <v>3262.1619999999998</v>
      </c>
      <c r="P126" s="141">
        <v>67.900000000000006</v>
      </c>
      <c r="Q126" s="10">
        <v>36</v>
      </c>
      <c r="R126" s="10">
        <f t="shared" si="23"/>
        <v>-3.8000000000465661E-2</v>
      </c>
      <c r="S126" s="10">
        <f t="shared" si="23"/>
        <v>0</v>
      </c>
      <c r="T126" s="10">
        <f t="shared" si="23"/>
        <v>-3.8000000000010914E-2</v>
      </c>
      <c r="U126" s="10">
        <f t="shared" si="23"/>
        <v>0</v>
      </c>
      <c r="V126" s="10">
        <f t="shared" si="23"/>
        <v>0</v>
      </c>
      <c r="W126" s="10">
        <f t="shared" si="13"/>
        <v>99.999128080400155</v>
      </c>
      <c r="X126" s="10">
        <f t="shared" si="13"/>
        <v>100</v>
      </c>
      <c r="Y126" s="142">
        <f t="shared" si="13"/>
        <v>99.998835141928751</v>
      </c>
      <c r="Z126" s="142">
        <f t="shared" si="13"/>
        <v>100</v>
      </c>
      <c r="AA126" s="142">
        <f t="shared" si="13"/>
        <v>100</v>
      </c>
    </row>
    <row r="127" spans="1:27" ht="12.95" customHeight="1" x14ac:dyDescent="0.25">
      <c r="A127" s="133">
        <v>119</v>
      </c>
      <c r="B127" s="139" t="s">
        <v>1465</v>
      </c>
      <c r="C127" s="140">
        <f t="shared" si="20"/>
        <v>2614.5999999999995</v>
      </c>
      <c r="D127" s="140">
        <v>909.3</v>
      </c>
      <c r="E127" s="140">
        <v>1552.6</v>
      </c>
      <c r="F127" s="140">
        <v>152.69999999999999</v>
      </c>
      <c r="G127" s="140">
        <v>0</v>
      </c>
      <c r="H127" s="140">
        <f t="shared" si="21"/>
        <v>2776.5999999999995</v>
      </c>
      <c r="I127" s="141">
        <v>909.3</v>
      </c>
      <c r="J127" s="141">
        <v>1663.6</v>
      </c>
      <c r="K127" s="141">
        <v>152.69999999999999</v>
      </c>
      <c r="L127" s="141">
        <v>51</v>
      </c>
      <c r="M127" s="140">
        <f t="shared" si="22"/>
        <v>2774.5901999999996</v>
      </c>
      <c r="N127" s="141">
        <v>909.3</v>
      </c>
      <c r="O127" s="141">
        <v>1661.5902000000001</v>
      </c>
      <c r="P127" s="141">
        <v>152.69999999999999</v>
      </c>
      <c r="Q127" s="10">
        <v>51</v>
      </c>
      <c r="R127" s="10">
        <f t="shared" si="23"/>
        <v>-2.0097999999998137</v>
      </c>
      <c r="S127" s="10">
        <f t="shared" si="23"/>
        <v>0</v>
      </c>
      <c r="T127" s="10">
        <f t="shared" si="23"/>
        <v>-2.0097999999998137</v>
      </c>
      <c r="U127" s="10">
        <f t="shared" si="23"/>
        <v>0</v>
      </c>
      <c r="V127" s="10">
        <f t="shared" si="23"/>
        <v>0</v>
      </c>
      <c r="W127" s="10">
        <f t="shared" ref="W127:AA178" si="24">IF(H127=0,0,M127/H127*100)</f>
        <v>99.927616509399996</v>
      </c>
      <c r="X127" s="10">
        <f t="shared" si="24"/>
        <v>100</v>
      </c>
      <c r="Y127" s="142">
        <f t="shared" si="24"/>
        <v>99.87918970906469</v>
      </c>
      <c r="Z127" s="142">
        <f t="shared" si="24"/>
        <v>100</v>
      </c>
      <c r="AA127" s="142">
        <f t="shared" si="24"/>
        <v>100</v>
      </c>
    </row>
    <row r="128" spans="1:27" ht="12.95" customHeight="1" x14ac:dyDescent="0.25">
      <c r="A128" s="133">
        <v>120</v>
      </c>
      <c r="B128" s="139" t="s">
        <v>1466</v>
      </c>
      <c r="C128" s="140">
        <f t="shared" si="20"/>
        <v>4942.7999999999993</v>
      </c>
      <c r="D128" s="140">
        <v>1041.8</v>
      </c>
      <c r="E128" s="140">
        <v>3887.1</v>
      </c>
      <c r="F128" s="140">
        <v>13.9</v>
      </c>
      <c r="G128" s="140">
        <v>0</v>
      </c>
      <c r="H128" s="140">
        <f t="shared" si="21"/>
        <v>5283</v>
      </c>
      <c r="I128" s="141">
        <v>1041.8</v>
      </c>
      <c r="J128" s="141">
        <v>4185.3</v>
      </c>
      <c r="K128" s="141">
        <v>13.9</v>
      </c>
      <c r="L128" s="141">
        <v>42</v>
      </c>
      <c r="M128" s="140">
        <f t="shared" si="22"/>
        <v>5279.1278000000002</v>
      </c>
      <c r="N128" s="141">
        <v>1041.8</v>
      </c>
      <c r="O128" s="141">
        <v>4181.4278000000004</v>
      </c>
      <c r="P128" s="141">
        <v>13.9</v>
      </c>
      <c r="Q128" s="10">
        <v>42</v>
      </c>
      <c r="R128" s="10">
        <f t="shared" si="23"/>
        <v>-3.8721999999997934</v>
      </c>
      <c r="S128" s="10">
        <f t="shared" si="23"/>
        <v>0</v>
      </c>
      <c r="T128" s="10">
        <f t="shared" si="23"/>
        <v>-3.8721999999997934</v>
      </c>
      <c r="U128" s="10">
        <f t="shared" si="23"/>
        <v>0</v>
      </c>
      <c r="V128" s="10">
        <f t="shared" si="23"/>
        <v>0</v>
      </c>
      <c r="W128" s="10">
        <f t="shared" si="24"/>
        <v>99.926704523944736</v>
      </c>
      <c r="X128" s="10">
        <f t="shared" si="24"/>
        <v>100</v>
      </c>
      <c r="Y128" s="142">
        <f t="shared" si="24"/>
        <v>99.90748094521301</v>
      </c>
      <c r="Z128" s="142">
        <f t="shared" si="24"/>
        <v>100</v>
      </c>
      <c r="AA128" s="142">
        <f t="shared" si="24"/>
        <v>100</v>
      </c>
    </row>
    <row r="129" spans="1:27" ht="12.95" customHeight="1" x14ac:dyDescent="0.25">
      <c r="A129" s="133">
        <v>121</v>
      </c>
      <c r="B129" s="139" t="s">
        <v>1467</v>
      </c>
      <c r="C129" s="140">
        <f t="shared" si="20"/>
        <v>4075.8</v>
      </c>
      <c r="D129" s="140">
        <v>757.2</v>
      </c>
      <c r="E129" s="140">
        <v>3028.3</v>
      </c>
      <c r="F129" s="140">
        <v>290.3</v>
      </c>
      <c r="G129" s="140">
        <v>0</v>
      </c>
      <c r="H129" s="140">
        <f t="shared" si="21"/>
        <v>4376.6000000000004</v>
      </c>
      <c r="I129" s="141">
        <v>757.2</v>
      </c>
      <c r="J129" s="141">
        <v>3293.1</v>
      </c>
      <c r="K129" s="141">
        <v>290.3</v>
      </c>
      <c r="L129" s="141">
        <v>36</v>
      </c>
      <c r="M129" s="140">
        <f t="shared" si="22"/>
        <v>4352.9687000000004</v>
      </c>
      <c r="N129" s="141">
        <v>757.2</v>
      </c>
      <c r="O129" s="141">
        <v>3269.4686999999999</v>
      </c>
      <c r="P129" s="141">
        <v>290.3</v>
      </c>
      <c r="Q129" s="10">
        <v>36</v>
      </c>
      <c r="R129" s="10">
        <f t="shared" si="23"/>
        <v>-23.63130000000001</v>
      </c>
      <c r="S129" s="10">
        <f t="shared" si="23"/>
        <v>0</v>
      </c>
      <c r="T129" s="10">
        <f t="shared" si="23"/>
        <v>-23.63130000000001</v>
      </c>
      <c r="U129" s="10">
        <f t="shared" si="23"/>
        <v>0</v>
      </c>
      <c r="V129" s="10">
        <f t="shared" si="23"/>
        <v>0</v>
      </c>
      <c r="W129" s="10">
        <f t="shared" si="24"/>
        <v>99.460053466160943</v>
      </c>
      <c r="X129" s="10">
        <f t="shared" si="24"/>
        <v>100</v>
      </c>
      <c r="Y129" s="142">
        <f t="shared" si="24"/>
        <v>99.282399562722063</v>
      </c>
      <c r="Z129" s="142">
        <f t="shared" si="24"/>
        <v>100</v>
      </c>
      <c r="AA129" s="142">
        <f t="shared" si="24"/>
        <v>100</v>
      </c>
    </row>
    <row r="130" spans="1:27" ht="12.95" customHeight="1" x14ac:dyDescent="0.25">
      <c r="A130" s="133">
        <v>122</v>
      </c>
      <c r="B130" s="139" t="s">
        <v>1468</v>
      </c>
      <c r="C130" s="140">
        <f t="shared" si="20"/>
        <v>4457.6000000000004</v>
      </c>
      <c r="D130" s="140">
        <v>1130.0999999999999</v>
      </c>
      <c r="E130" s="140">
        <v>3292.9</v>
      </c>
      <c r="F130" s="140">
        <v>34.6</v>
      </c>
      <c r="G130" s="140">
        <v>0</v>
      </c>
      <c r="H130" s="140">
        <f t="shared" si="21"/>
        <v>4706.7000000000007</v>
      </c>
      <c r="I130" s="141">
        <v>1130.0999999999999</v>
      </c>
      <c r="J130" s="141">
        <v>3488</v>
      </c>
      <c r="K130" s="141">
        <v>34.6</v>
      </c>
      <c r="L130" s="141">
        <v>54</v>
      </c>
      <c r="M130" s="140">
        <f t="shared" si="22"/>
        <v>4671.0812999999998</v>
      </c>
      <c r="N130" s="141">
        <v>1130.0999999999999</v>
      </c>
      <c r="O130" s="141">
        <v>3452.3813</v>
      </c>
      <c r="P130" s="141">
        <v>34.6</v>
      </c>
      <c r="Q130" s="10">
        <v>54</v>
      </c>
      <c r="R130" s="10">
        <f t="shared" si="23"/>
        <v>-35.618700000000899</v>
      </c>
      <c r="S130" s="10">
        <f t="shared" si="23"/>
        <v>0</v>
      </c>
      <c r="T130" s="10">
        <f t="shared" si="23"/>
        <v>-35.61869999999999</v>
      </c>
      <c r="U130" s="10">
        <f t="shared" si="23"/>
        <v>0</v>
      </c>
      <c r="V130" s="10">
        <f t="shared" si="23"/>
        <v>0</v>
      </c>
      <c r="W130" s="10">
        <f t="shared" si="24"/>
        <v>99.24323411307283</v>
      </c>
      <c r="X130" s="10">
        <f t="shared" si="24"/>
        <v>100</v>
      </c>
      <c r="Y130" s="142">
        <f t="shared" si="24"/>
        <v>98.978821674311916</v>
      </c>
      <c r="Z130" s="142">
        <f t="shared" si="24"/>
        <v>100</v>
      </c>
      <c r="AA130" s="142">
        <f t="shared" si="24"/>
        <v>100</v>
      </c>
    </row>
    <row r="131" spans="1:27" ht="12.95" customHeight="1" x14ac:dyDescent="0.25">
      <c r="A131" s="133">
        <v>123</v>
      </c>
      <c r="B131" s="139" t="s">
        <v>1469</v>
      </c>
      <c r="C131" s="140">
        <f t="shared" si="20"/>
        <v>494.90000000000003</v>
      </c>
      <c r="D131" s="140">
        <v>242</v>
      </c>
      <c r="E131" s="140">
        <v>181.6</v>
      </c>
      <c r="F131" s="140">
        <v>71.3</v>
      </c>
      <c r="G131" s="140">
        <v>0</v>
      </c>
      <c r="H131" s="140">
        <f t="shared" si="21"/>
        <v>530.90000000000009</v>
      </c>
      <c r="I131" s="141">
        <v>242</v>
      </c>
      <c r="J131" s="141">
        <v>181.6</v>
      </c>
      <c r="K131" s="141">
        <v>71.3</v>
      </c>
      <c r="L131" s="141">
        <v>36</v>
      </c>
      <c r="M131" s="140">
        <f t="shared" si="22"/>
        <v>530.90000000000009</v>
      </c>
      <c r="N131" s="141">
        <v>242</v>
      </c>
      <c r="O131" s="141">
        <v>181.6</v>
      </c>
      <c r="P131" s="141">
        <v>71.3</v>
      </c>
      <c r="Q131" s="10">
        <v>36</v>
      </c>
      <c r="R131" s="10">
        <f t="shared" si="23"/>
        <v>0</v>
      </c>
      <c r="S131" s="10">
        <f t="shared" si="23"/>
        <v>0</v>
      </c>
      <c r="T131" s="10">
        <f t="shared" si="23"/>
        <v>0</v>
      </c>
      <c r="U131" s="10">
        <f t="shared" si="23"/>
        <v>0</v>
      </c>
      <c r="V131" s="10">
        <f t="shared" si="23"/>
        <v>0</v>
      </c>
      <c r="W131" s="10">
        <f t="shared" si="24"/>
        <v>100</v>
      </c>
      <c r="X131" s="10">
        <f t="shared" si="24"/>
        <v>100</v>
      </c>
      <c r="Y131" s="142">
        <f t="shared" si="24"/>
        <v>100</v>
      </c>
      <c r="Z131" s="142">
        <f t="shared" si="24"/>
        <v>100</v>
      </c>
      <c r="AA131" s="142">
        <f t="shared" si="24"/>
        <v>100</v>
      </c>
    </row>
    <row r="132" spans="1:27" ht="12.95" customHeight="1" x14ac:dyDescent="0.25">
      <c r="A132" s="133">
        <v>124</v>
      </c>
      <c r="B132" s="139" t="s">
        <v>1470</v>
      </c>
      <c r="C132" s="140">
        <f t="shared" si="20"/>
        <v>4092.3</v>
      </c>
      <c r="D132" s="140">
        <v>755.9</v>
      </c>
      <c r="E132" s="140">
        <v>3336.4</v>
      </c>
      <c r="F132" s="140">
        <v>0</v>
      </c>
      <c r="G132" s="140">
        <v>0</v>
      </c>
      <c r="H132" s="140">
        <f t="shared" si="21"/>
        <v>4310.2</v>
      </c>
      <c r="I132" s="141">
        <v>755.9</v>
      </c>
      <c r="J132" s="141">
        <v>3503.3</v>
      </c>
      <c r="K132" s="141">
        <v>0</v>
      </c>
      <c r="L132" s="141">
        <v>51</v>
      </c>
      <c r="M132" s="140">
        <f t="shared" si="22"/>
        <v>4250.9268000000002</v>
      </c>
      <c r="N132" s="141">
        <v>755.9</v>
      </c>
      <c r="O132" s="141">
        <v>3444.0268000000001</v>
      </c>
      <c r="P132" s="141">
        <v>0</v>
      </c>
      <c r="Q132" s="10">
        <v>51</v>
      </c>
      <c r="R132" s="10">
        <f t="shared" si="23"/>
        <v>-59.273199999999633</v>
      </c>
      <c r="S132" s="10">
        <f t="shared" si="23"/>
        <v>0</v>
      </c>
      <c r="T132" s="10">
        <f t="shared" si="23"/>
        <v>-59.273200000000088</v>
      </c>
      <c r="U132" s="10">
        <f t="shared" si="23"/>
        <v>0</v>
      </c>
      <c r="V132" s="10">
        <f t="shared" si="23"/>
        <v>0</v>
      </c>
      <c r="W132" s="10">
        <f t="shared" si="24"/>
        <v>98.62481555380262</v>
      </c>
      <c r="X132" s="10">
        <f t="shared" si="24"/>
        <v>100</v>
      </c>
      <c r="Y132" s="142">
        <f t="shared" si="24"/>
        <v>98.308075243341989</v>
      </c>
      <c r="Z132" s="142">
        <f t="shared" si="24"/>
        <v>0</v>
      </c>
      <c r="AA132" s="142">
        <f t="shared" si="24"/>
        <v>100</v>
      </c>
    </row>
    <row r="133" spans="1:27" ht="12.95" customHeight="1" x14ac:dyDescent="0.25">
      <c r="A133" s="133">
        <v>125</v>
      </c>
      <c r="B133" s="139" t="s">
        <v>1471</v>
      </c>
      <c r="C133" s="140">
        <f t="shared" si="20"/>
        <v>4170.8</v>
      </c>
      <c r="D133" s="140">
        <v>312.3</v>
      </c>
      <c r="E133" s="140">
        <v>3701.4</v>
      </c>
      <c r="F133" s="140">
        <v>157.1</v>
      </c>
      <c r="G133" s="140">
        <v>0</v>
      </c>
      <c r="H133" s="140">
        <f t="shared" si="21"/>
        <v>4561.2000000000007</v>
      </c>
      <c r="I133" s="141">
        <v>312.3</v>
      </c>
      <c r="J133" s="141">
        <v>4049.8</v>
      </c>
      <c r="K133" s="141">
        <v>157.1</v>
      </c>
      <c r="L133" s="141">
        <v>42</v>
      </c>
      <c r="M133" s="140">
        <f t="shared" si="22"/>
        <v>4049.3708999999999</v>
      </c>
      <c r="N133" s="141">
        <v>312.3</v>
      </c>
      <c r="O133" s="141">
        <v>3537.9708999999998</v>
      </c>
      <c r="P133" s="141">
        <v>157.1</v>
      </c>
      <c r="Q133" s="10">
        <v>42</v>
      </c>
      <c r="R133" s="10">
        <f t="shared" si="23"/>
        <v>-511.82910000000084</v>
      </c>
      <c r="S133" s="10">
        <f t="shared" si="23"/>
        <v>0</v>
      </c>
      <c r="T133" s="10">
        <f t="shared" si="23"/>
        <v>-511.82910000000038</v>
      </c>
      <c r="U133" s="10">
        <f t="shared" si="23"/>
        <v>0</v>
      </c>
      <c r="V133" s="10">
        <f t="shared" si="23"/>
        <v>0</v>
      </c>
      <c r="W133" s="10">
        <f t="shared" si="24"/>
        <v>88.778630623520101</v>
      </c>
      <c r="X133" s="10">
        <f t="shared" si="24"/>
        <v>100</v>
      </c>
      <c r="Y133" s="142">
        <f t="shared" si="24"/>
        <v>87.36162032692971</v>
      </c>
      <c r="Z133" s="142">
        <f t="shared" si="24"/>
        <v>100</v>
      </c>
      <c r="AA133" s="142">
        <f t="shared" si="24"/>
        <v>100</v>
      </c>
    </row>
    <row r="134" spans="1:27" ht="12.95" customHeight="1" x14ac:dyDescent="0.25">
      <c r="A134" s="133">
        <v>126</v>
      </c>
      <c r="B134" s="139" t="s">
        <v>1460</v>
      </c>
      <c r="C134" s="140">
        <f t="shared" si="20"/>
        <v>77514.600000000006</v>
      </c>
      <c r="D134" s="140">
        <v>4019.8</v>
      </c>
      <c r="E134" s="140">
        <v>73494.8</v>
      </c>
      <c r="F134" s="140">
        <v>0</v>
      </c>
      <c r="G134" s="140">
        <v>0</v>
      </c>
      <c r="H134" s="140">
        <f t="shared" si="21"/>
        <v>90007.8</v>
      </c>
      <c r="I134" s="141">
        <v>4019.8</v>
      </c>
      <c r="J134" s="141">
        <v>85151</v>
      </c>
      <c r="K134" s="141">
        <v>0</v>
      </c>
      <c r="L134" s="141">
        <v>837</v>
      </c>
      <c r="M134" s="140">
        <f t="shared" si="22"/>
        <v>89942.313600000009</v>
      </c>
      <c r="N134" s="141">
        <v>4019.8</v>
      </c>
      <c r="O134" s="141">
        <v>85085.513600000006</v>
      </c>
      <c r="P134" s="141">
        <v>0</v>
      </c>
      <c r="Q134" s="10">
        <v>837</v>
      </c>
      <c r="R134" s="10">
        <f t="shared" si="23"/>
        <v>-65.486399999994319</v>
      </c>
      <c r="S134" s="10">
        <f t="shared" si="23"/>
        <v>0</v>
      </c>
      <c r="T134" s="10">
        <f t="shared" si="23"/>
        <v>-65.486399999994319</v>
      </c>
      <c r="U134" s="10">
        <f t="shared" si="23"/>
        <v>0</v>
      </c>
      <c r="V134" s="10">
        <f t="shared" si="23"/>
        <v>0</v>
      </c>
      <c r="W134" s="10">
        <f t="shared" si="24"/>
        <v>99.927243638884633</v>
      </c>
      <c r="X134" s="10">
        <f t="shared" si="24"/>
        <v>100</v>
      </c>
      <c r="Y134" s="142">
        <f t="shared" si="24"/>
        <v>99.923093798076366</v>
      </c>
      <c r="Z134" s="142">
        <f t="shared" si="24"/>
        <v>0</v>
      </c>
      <c r="AA134" s="142">
        <f t="shared" si="24"/>
        <v>100</v>
      </c>
    </row>
    <row r="135" spans="1:27" ht="12.95" customHeight="1" x14ac:dyDescent="0.25">
      <c r="A135" s="133">
        <v>127</v>
      </c>
      <c r="B135" s="139" t="s">
        <v>1472</v>
      </c>
      <c r="C135" s="140">
        <f t="shared" si="20"/>
        <v>2494.2999999999997</v>
      </c>
      <c r="D135" s="140">
        <v>961.5</v>
      </c>
      <c r="E135" s="140">
        <v>1452.2</v>
      </c>
      <c r="F135" s="140">
        <v>80.599999999999994</v>
      </c>
      <c r="G135" s="140">
        <v>0</v>
      </c>
      <c r="H135" s="140">
        <f t="shared" si="21"/>
        <v>2734.2</v>
      </c>
      <c r="I135" s="141">
        <v>961.5</v>
      </c>
      <c r="J135" s="141">
        <v>1647.1</v>
      </c>
      <c r="K135" s="141">
        <v>80.599999999999994</v>
      </c>
      <c r="L135" s="141">
        <v>45</v>
      </c>
      <c r="M135" s="140">
        <f t="shared" si="22"/>
        <v>2734.2</v>
      </c>
      <c r="N135" s="141">
        <v>961.5</v>
      </c>
      <c r="O135" s="141">
        <v>1647.1</v>
      </c>
      <c r="P135" s="141">
        <v>80.599999999999994</v>
      </c>
      <c r="Q135" s="10">
        <v>45</v>
      </c>
      <c r="R135" s="10">
        <f t="shared" si="23"/>
        <v>0</v>
      </c>
      <c r="S135" s="10">
        <f t="shared" si="23"/>
        <v>0</v>
      </c>
      <c r="T135" s="10">
        <f t="shared" si="23"/>
        <v>0</v>
      </c>
      <c r="U135" s="10">
        <f t="shared" si="23"/>
        <v>0</v>
      </c>
      <c r="V135" s="10">
        <f t="shared" si="23"/>
        <v>0</v>
      </c>
      <c r="W135" s="10">
        <f t="shared" si="24"/>
        <v>100</v>
      </c>
      <c r="X135" s="10">
        <f t="shared" si="24"/>
        <v>100</v>
      </c>
      <c r="Y135" s="142">
        <f t="shared" si="24"/>
        <v>100</v>
      </c>
      <c r="Z135" s="142">
        <f t="shared" si="24"/>
        <v>100</v>
      </c>
      <c r="AA135" s="142">
        <f t="shared" si="24"/>
        <v>100</v>
      </c>
    </row>
    <row r="136" spans="1:27" ht="12.95" customHeight="1" x14ac:dyDescent="0.25">
      <c r="A136" s="133">
        <v>128</v>
      </c>
      <c r="B136" s="139" t="s">
        <v>1473</v>
      </c>
      <c r="C136" s="140">
        <f t="shared" si="20"/>
        <v>10488.099999999999</v>
      </c>
      <c r="D136" s="140">
        <v>1441.3</v>
      </c>
      <c r="E136" s="140">
        <v>8831.5</v>
      </c>
      <c r="F136" s="140">
        <v>215.3</v>
      </c>
      <c r="G136" s="140">
        <v>0</v>
      </c>
      <c r="H136" s="140">
        <f t="shared" si="21"/>
        <v>11401.999999999998</v>
      </c>
      <c r="I136" s="141">
        <v>1441.3</v>
      </c>
      <c r="J136" s="141">
        <v>9673.4</v>
      </c>
      <c r="K136" s="141">
        <v>215.3</v>
      </c>
      <c r="L136" s="141">
        <v>72</v>
      </c>
      <c r="M136" s="140">
        <f t="shared" si="22"/>
        <v>11388.948399999999</v>
      </c>
      <c r="N136" s="141">
        <v>1441.3</v>
      </c>
      <c r="O136" s="141">
        <v>9660.3484000000008</v>
      </c>
      <c r="P136" s="141">
        <v>215.3</v>
      </c>
      <c r="Q136" s="10">
        <v>72</v>
      </c>
      <c r="R136" s="10">
        <f t="shared" si="23"/>
        <v>-13.051599999998871</v>
      </c>
      <c r="S136" s="10">
        <f t="shared" si="23"/>
        <v>0</v>
      </c>
      <c r="T136" s="10">
        <f t="shared" si="23"/>
        <v>-13.051599999998871</v>
      </c>
      <c r="U136" s="10">
        <f t="shared" si="23"/>
        <v>0</v>
      </c>
      <c r="V136" s="10">
        <f t="shared" si="23"/>
        <v>0</v>
      </c>
      <c r="W136" s="10">
        <f t="shared" si="24"/>
        <v>99.88553236274339</v>
      </c>
      <c r="X136" s="10">
        <f t="shared" si="24"/>
        <v>100</v>
      </c>
      <c r="Y136" s="142">
        <f t="shared" si="24"/>
        <v>99.865077428825458</v>
      </c>
      <c r="Z136" s="142">
        <f t="shared" si="24"/>
        <v>100</v>
      </c>
      <c r="AA136" s="142">
        <f t="shared" si="24"/>
        <v>100</v>
      </c>
    </row>
    <row r="137" spans="1:27" ht="12.95" customHeight="1" x14ac:dyDescent="0.25">
      <c r="A137" s="133">
        <v>129</v>
      </c>
      <c r="B137" s="139" t="s">
        <v>1474</v>
      </c>
      <c r="C137" s="140">
        <f t="shared" si="20"/>
        <v>782.3</v>
      </c>
      <c r="D137" s="140">
        <v>383.6</v>
      </c>
      <c r="E137" s="140">
        <v>398.7</v>
      </c>
      <c r="F137" s="140">
        <v>0</v>
      </c>
      <c r="G137" s="140">
        <v>0</v>
      </c>
      <c r="H137" s="140">
        <f t="shared" si="21"/>
        <v>827.3</v>
      </c>
      <c r="I137" s="141">
        <v>383.6</v>
      </c>
      <c r="J137" s="141">
        <v>398.7</v>
      </c>
      <c r="K137" s="141">
        <v>0</v>
      </c>
      <c r="L137" s="141">
        <v>45</v>
      </c>
      <c r="M137" s="140">
        <f t="shared" si="22"/>
        <v>827.3</v>
      </c>
      <c r="N137" s="141">
        <v>383.6</v>
      </c>
      <c r="O137" s="141">
        <v>398.7</v>
      </c>
      <c r="P137" s="141">
        <v>0</v>
      </c>
      <c r="Q137" s="10">
        <v>45</v>
      </c>
      <c r="R137" s="10">
        <f t="shared" si="23"/>
        <v>0</v>
      </c>
      <c r="S137" s="10">
        <f t="shared" si="23"/>
        <v>0</v>
      </c>
      <c r="T137" s="10">
        <f t="shared" si="23"/>
        <v>0</v>
      </c>
      <c r="U137" s="10">
        <f t="shared" si="23"/>
        <v>0</v>
      </c>
      <c r="V137" s="10">
        <f t="shared" si="23"/>
        <v>0</v>
      </c>
      <c r="W137" s="10">
        <f t="shared" si="24"/>
        <v>100</v>
      </c>
      <c r="X137" s="10">
        <f t="shared" si="24"/>
        <v>100</v>
      </c>
      <c r="Y137" s="142">
        <f t="shared" si="24"/>
        <v>100</v>
      </c>
      <c r="Z137" s="142">
        <f t="shared" si="24"/>
        <v>0</v>
      </c>
      <c r="AA137" s="142">
        <f t="shared" si="24"/>
        <v>100</v>
      </c>
    </row>
    <row r="138" spans="1:27" ht="12.95" customHeight="1" x14ac:dyDescent="0.25">
      <c r="A138" s="133">
        <v>130</v>
      </c>
      <c r="B138" s="139" t="s">
        <v>1475</v>
      </c>
      <c r="C138" s="140">
        <f t="shared" si="20"/>
        <v>6363.5</v>
      </c>
      <c r="D138" s="140">
        <v>1336.9</v>
      </c>
      <c r="E138" s="140">
        <v>5026.6000000000004</v>
      </c>
      <c r="F138" s="140">
        <v>0</v>
      </c>
      <c r="G138" s="140">
        <v>0</v>
      </c>
      <c r="H138" s="140">
        <f t="shared" si="21"/>
        <v>7178.5</v>
      </c>
      <c r="I138" s="141">
        <v>1336.9</v>
      </c>
      <c r="J138" s="141">
        <v>5784.6</v>
      </c>
      <c r="K138" s="141">
        <v>0</v>
      </c>
      <c r="L138" s="141">
        <v>57</v>
      </c>
      <c r="M138" s="140">
        <f t="shared" si="22"/>
        <v>7178.143</v>
      </c>
      <c r="N138" s="141">
        <v>1336.9</v>
      </c>
      <c r="O138" s="141">
        <v>5784.2430000000004</v>
      </c>
      <c r="P138" s="141">
        <v>0</v>
      </c>
      <c r="Q138" s="10">
        <v>57</v>
      </c>
      <c r="R138" s="10">
        <f t="shared" si="23"/>
        <v>-0.3569999999999709</v>
      </c>
      <c r="S138" s="10">
        <f t="shared" si="23"/>
        <v>0</v>
      </c>
      <c r="T138" s="10">
        <f t="shared" si="23"/>
        <v>-0.3569999999999709</v>
      </c>
      <c r="U138" s="10">
        <f t="shared" si="23"/>
        <v>0</v>
      </c>
      <c r="V138" s="10">
        <f t="shared" si="23"/>
        <v>0</v>
      </c>
      <c r="W138" s="10">
        <f t="shared" si="24"/>
        <v>99.99502681618722</v>
      </c>
      <c r="X138" s="10">
        <f t="shared" si="24"/>
        <v>100</v>
      </c>
      <c r="Y138" s="142">
        <f t="shared" si="24"/>
        <v>99.993828441033088</v>
      </c>
      <c r="Z138" s="142">
        <f t="shared" si="24"/>
        <v>0</v>
      </c>
      <c r="AA138" s="142">
        <f t="shared" si="24"/>
        <v>100</v>
      </c>
    </row>
    <row r="139" spans="1:27" ht="12.95" customHeight="1" x14ac:dyDescent="0.25">
      <c r="A139" s="133">
        <v>131</v>
      </c>
      <c r="B139" s="139" t="s">
        <v>1476</v>
      </c>
      <c r="C139" s="140">
        <f t="shared" si="20"/>
        <v>3317.7</v>
      </c>
      <c r="D139" s="140">
        <v>974.1</v>
      </c>
      <c r="E139" s="140">
        <v>2184.1</v>
      </c>
      <c r="F139" s="140">
        <v>159.5</v>
      </c>
      <c r="G139" s="140">
        <v>0</v>
      </c>
      <c r="H139" s="140">
        <f t="shared" si="21"/>
        <v>3717.7999999999997</v>
      </c>
      <c r="I139" s="141">
        <v>974.1</v>
      </c>
      <c r="J139" s="141">
        <v>2524.1999999999998</v>
      </c>
      <c r="K139" s="141">
        <v>159.5</v>
      </c>
      <c r="L139" s="141">
        <v>60</v>
      </c>
      <c r="M139" s="140">
        <f t="shared" si="22"/>
        <v>3717.7999999999997</v>
      </c>
      <c r="N139" s="141">
        <v>974.1</v>
      </c>
      <c r="O139" s="141">
        <v>2524.1999999999998</v>
      </c>
      <c r="P139" s="141">
        <v>159.5</v>
      </c>
      <c r="Q139" s="10">
        <v>60</v>
      </c>
      <c r="R139" s="10">
        <f t="shared" si="23"/>
        <v>0</v>
      </c>
      <c r="S139" s="10">
        <f t="shared" si="23"/>
        <v>0</v>
      </c>
      <c r="T139" s="10">
        <f t="shared" si="23"/>
        <v>0</v>
      </c>
      <c r="U139" s="10">
        <f t="shared" si="23"/>
        <v>0</v>
      </c>
      <c r="V139" s="10">
        <f t="shared" si="23"/>
        <v>0</v>
      </c>
      <c r="W139" s="10">
        <f t="shared" si="24"/>
        <v>100</v>
      </c>
      <c r="X139" s="10">
        <f t="shared" si="24"/>
        <v>100</v>
      </c>
      <c r="Y139" s="142">
        <f t="shared" si="24"/>
        <v>100</v>
      </c>
      <c r="Z139" s="142">
        <f t="shared" si="24"/>
        <v>100</v>
      </c>
      <c r="AA139" s="142">
        <f t="shared" si="24"/>
        <v>100</v>
      </c>
    </row>
    <row r="140" spans="1:27" ht="12.95" customHeight="1" x14ac:dyDescent="0.25">
      <c r="A140" s="133">
        <v>132</v>
      </c>
      <c r="B140" s="139" t="s">
        <v>1477</v>
      </c>
      <c r="C140" s="140">
        <f t="shared" si="20"/>
        <v>4747.1000000000004</v>
      </c>
      <c r="D140" s="140">
        <v>882.2</v>
      </c>
      <c r="E140" s="140">
        <v>3678.1</v>
      </c>
      <c r="F140" s="140">
        <v>186.8</v>
      </c>
      <c r="G140" s="140">
        <v>0</v>
      </c>
      <c r="H140" s="140">
        <f t="shared" si="21"/>
        <v>5317.4</v>
      </c>
      <c r="I140" s="141">
        <v>882.2</v>
      </c>
      <c r="J140" s="141">
        <v>4185.3999999999996</v>
      </c>
      <c r="K140" s="141">
        <v>186.8</v>
      </c>
      <c r="L140" s="141">
        <v>63</v>
      </c>
      <c r="M140" s="140">
        <f t="shared" si="22"/>
        <v>5240.4112999999998</v>
      </c>
      <c r="N140" s="141">
        <v>882.2</v>
      </c>
      <c r="O140" s="141">
        <v>4108.4112999999998</v>
      </c>
      <c r="P140" s="141">
        <v>186.8</v>
      </c>
      <c r="Q140" s="10">
        <v>63</v>
      </c>
      <c r="R140" s="10">
        <f t="shared" si="23"/>
        <v>-76.988699999999881</v>
      </c>
      <c r="S140" s="10">
        <f t="shared" si="23"/>
        <v>0</v>
      </c>
      <c r="T140" s="10">
        <f t="shared" si="23"/>
        <v>-76.988699999999881</v>
      </c>
      <c r="U140" s="10">
        <f t="shared" si="23"/>
        <v>0</v>
      </c>
      <c r="V140" s="10">
        <f t="shared" si="23"/>
        <v>0</v>
      </c>
      <c r="W140" s="10">
        <f t="shared" si="24"/>
        <v>98.552136382442541</v>
      </c>
      <c r="X140" s="10">
        <f t="shared" si="24"/>
        <v>100</v>
      </c>
      <c r="Y140" s="142">
        <f t="shared" si="24"/>
        <v>98.160541405839354</v>
      </c>
      <c r="Z140" s="142">
        <f t="shared" si="24"/>
        <v>100</v>
      </c>
      <c r="AA140" s="142">
        <f t="shared" si="24"/>
        <v>100</v>
      </c>
    </row>
    <row r="141" spans="1:27" ht="12.95" customHeight="1" x14ac:dyDescent="0.25">
      <c r="A141" s="133">
        <v>133</v>
      </c>
      <c r="B141" s="139" t="s">
        <v>1478</v>
      </c>
      <c r="C141" s="140">
        <f t="shared" si="20"/>
        <v>1335.6999999999998</v>
      </c>
      <c r="D141" s="140">
        <v>767.9</v>
      </c>
      <c r="E141" s="140">
        <v>567.79999999999995</v>
      </c>
      <c r="F141" s="140">
        <v>0</v>
      </c>
      <c r="G141" s="140">
        <v>0</v>
      </c>
      <c r="H141" s="140">
        <f t="shared" si="21"/>
        <v>1356.6999999999998</v>
      </c>
      <c r="I141" s="141">
        <v>767.9</v>
      </c>
      <c r="J141" s="141">
        <v>567.79999999999995</v>
      </c>
      <c r="K141" s="141">
        <v>0</v>
      </c>
      <c r="L141" s="141">
        <v>21</v>
      </c>
      <c r="M141" s="140">
        <f t="shared" si="22"/>
        <v>1356.6999999999998</v>
      </c>
      <c r="N141" s="141">
        <v>767.9</v>
      </c>
      <c r="O141" s="141">
        <v>567.79999999999995</v>
      </c>
      <c r="P141" s="141">
        <v>0</v>
      </c>
      <c r="Q141" s="10">
        <v>21</v>
      </c>
      <c r="R141" s="10">
        <f t="shared" si="23"/>
        <v>0</v>
      </c>
      <c r="S141" s="10">
        <f t="shared" si="23"/>
        <v>0</v>
      </c>
      <c r="T141" s="10">
        <f t="shared" si="23"/>
        <v>0</v>
      </c>
      <c r="U141" s="10">
        <f t="shared" si="23"/>
        <v>0</v>
      </c>
      <c r="V141" s="10">
        <f t="shared" si="23"/>
        <v>0</v>
      </c>
      <c r="W141" s="10">
        <f t="shared" si="24"/>
        <v>100</v>
      </c>
      <c r="X141" s="10">
        <f t="shared" si="24"/>
        <v>100</v>
      </c>
      <c r="Y141" s="142">
        <f t="shared" si="24"/>
        <v>100</v>
      </c>
      <c r="Z141" s="142">
        <f t="shared" si="24"/>
        <v>0</v>
      </c>
      <c r="AA141" s="142">
        <f t="shared" si="24"/>
        <v>100</v>
      </c>
    </row>
    <row r="142" spans="1:27" ht="12.95" customHeight="1" x14ac:dyDescent="0.25">
      <c r="A142" s="133">
        <v>134</v>
      </c>
      <c r="B142" s="139" t="s">
        <v>1479</v>
      </c>
      <c r="C142" s="140">
        <f t="shared" si="20"/>
        <v>4845.8</v>
      </c>
      <c r="D142" s="140">
        <v>440.6</v>
      </c>
      <c r="E142" s="140">
        <v>4405.2</v>
      </c>
      <c r="F142" s="140">
        <v>0</v>
      </c>
      <c r="G142" s="140">
        <v>0</v>
      </c>
      <c r="H142" s="140">
        <f t="shared" si="21"/>
        <v>5201.8</v>
      </c>
      <c r="I142" s="141">
        <v>440.6</v>
      </c>
      <c r="J142" s="141">
        <v>4683.2</v>
      </c>
      <c r="K142" s="141">
        <v>0</v>
      </c>
      <c r="L142" s="141">
        <v>78</v>
      </c>
      <c r="M142" s="140">
        <f t="shared" si="22"/>
        <v>5080.9074000000001</v>
      </c>
      <c r="N142" s="141">
        <v>440.6</v>
      </c>
      <c r="O142" s="141">
        <v>4562.3073999999997</v>
      </c>
      <c r="P142" s="141">
        <v>0</v>
      </c>
      <c r="Q142" s="10">
        <v>78</v>
      </c>
      <c r="R142" s="10">
        <f t="shared" si="23"/>
        <v>-120.89260000000013</v>
      </c>
      <c r="S142" s="10">
        <f t="shared" si="23"/>
        <v>0</v>
      </c>
      <c r="T142" s="10">
        <f t="shared" si="23"/>
        <v>-120.89260000000013</v>
      </c>
      <c r="U142" s="10">
        <f t="shared" si="23"/>
        <v>0</v>
      </c>
      <c r="V142" s="10">
        <f t="shared" si="23"/>
        <v>0</v>
      </c>
      <c r="W142" s="10">
        <f t="shared" si="24"/>
        <v>97.675946787650432</v>
      </c>
      <c r="X142" s="10">
        <f t="shared" si="24"/>
        <v>100</v>
      </c>
      <c r="Y142" s="142">
        <f t="shared" si="24"/>
        <v>97.418589853091902</v>
      </c>
      <c r="Z142" s="142">
        <f t="shared" si="24"/>
        <v>0</v>
      </c>
      <c r="AA142" s="142">
        <f t="shared" si="24"/>
        <v>100</v>
      </c>
    </row>
    <row r="143" spans="1:27" ht="12.95" customHeight="1" x14ac:dyDescent="0.25">
      <c r="A143" s="133">
        <v>135</v>
      </c>
      <c r="B143" s="139" t="s">
        <v>1480</v>
      </c>
      <c r="C143" s="140">
        <f t="shared" si="20"/>
        <v>2209.1</v>
      </c>
      <c r="D143" s="140">
        <v>874.3</v>
      </c>
      <c r="E143" s="140">
        <v>1270.9000000000001</v>
      </c>
      <c r="F143" s="140">
        <v>63.9</v>
      </c>
      <c r="G143" s="140">
        <v>0</v>
      </c>
      <c r="H143" s="140">
        <f t="shared" si="21"/>
        <v>2357.2000000000003</v>
      </c>
      <c r="I143" s="141">
        <v>874.3</v>
      </c>
      <c r="J143" s="141">
        <v>1371</v>
      </c>
      <c r="K143" s="141">
        <v>63.9</v>
      </c>
      <c r="L143" s="141">
        <v>48</v>
      </c>
      <c r="M143" s="140">
        <f t="shared" si="22"/>
        <v>2323.6744000000003</v>
      </c>
      <c r="N143" s="141">
        <v>874.3</v>
      </c>
      <c r="O143" s="141">
        <v>1337.4744000000001</v>
      </c>
      <c r="P143" s="141">
        <v>63.9</v>
      </c>
      <c r="Q143" s="10">
        <v>48</v>
      </c>
      <c r="R143" s="10">
        <f t="shared" si="23"/>
        <v>-33.52559999999994</v>
      </c>
      <c r="S143" s="10">
        <f t="shared" si="23"/>
        <v>0</v>
      </c>
      <c r="T143" s="10">
        <f t="shared" si="23"/>
        <v>-33.52559999999994</v>
      </c>
      <c r="U143" s="10">
        <f t="shared" si="23"/>
        <v>0</v>
      </c>
      <c r="V143" s="10">
        <f t="shared" si="23"/>
        <v>0</v>
      </c>
      <c r="W143" s="10">
        <f t="shared" si="24"/>
        <v>98.577736297301882</v>
      </c>
      <c r="X143" s="10">
        <f t="shared" si="24"/>
        <v>100</v>
      </c>
      <c r="Y143" s="142">
        <f t="shared" si="24"/>
        <v>97.55466083150985</v>
      </c>
      <c r="Z143" s="142">
        <f t="shared" si="24"/>
        <v>100</v>
      </c>
      <c r="AA143" s="142">
        <f t="shared" si="24"/>
        <v>100</v>
      </c>
    </row>
    <row r="144" spans="1:27" ht="12.95" customHeight="1" x14ac:dyDescent="0.25">
      <c r="A144" s="133">
        <v>136</v>
      </c>
      <c r="B144" s="139" t="s">
        <v>1481</v>
      </c>
      <c r="C144" s="140">
        <f t="shared" si="20"/>
        <v>2484.9</v>
      </c>
      <c r="D144" s="140">
        <v>942</v>
      </c>
      <c r="E144" s="140">
        <v>1455</v>
      </c>
      <c r="F144" s="140">
        <v>87.9</v>
      </c>
      <c r="G144" s="140">
        <v>0</v>
      </c>
      <c r="H144" s="140">
        <f t="shared" si="21"/>
        <v>2648</v>
      </c>
      <c r="I144" s="141">
        <v>942</v>
      </c>
      <c r="J144" s="141">
        <v>1582.1</v>
      </c>
      <c r="K144" s="141">
        <v>87.9</v>
      </c>
      <c r="L144" s="141">
        <v>36</v>
      </c>
      <c r="M144" s="140">
        <f t="shared" si="22"/>
        <v>2648</v>
      </c>
      <c r="N144" s="141">
        <v>942</v>
      </c>
      <c r="O144" s="141">
        <v>1582.1</v>
      </c>
      <c r="P144" s="141">
        <v>87.9</v>
      </c>
      <c r="Q144" s="10">
        <v>36</v>
      </c>
      <c r="R144" s="10">
        <f t="shared" si="23"/>
        <v>0</v>
      </c>
      <c r="S144" s="10">
        <f t="shared" si="23"/>
        <v>0</v>
      </c>
      <c r="T144" s="10">
        <f t="shared" si="23"/>
        <v>0</v>
      </c>
      <c r="U144" s="10">
        <f t="shared" si="23"/>
        <v>0</v>
      </c>
      <c r="V144" s="10">
        <f t="shared" si="23"/>
        <v>0</v>
      </c>
      <c r="W144" s="10">
        <f t="shared" si="24"/>
        <v>100</v>
      </c>
      <c r="X144" s="10">
        <f t="shared" si="24"/>
        <v>100</v>
      </c>
      <c r="Y144" s="142">
        <f t="shared" si="24"/>
        <v>100</v>
      </c>
      <c r="Z144" s="142">
        <f t="shared" si="24"/>
        <v>100</v>
      </c>
      <c r="AA144" s="142">
        <f t="shared" si="24"/>
        <v>100</v>
      </c>
    </row>
    <row r="145" spans="1:27" ht="12.95" customHeight="1" x14ac:dyDescent="0.25">
      <c r="A145" s="133">
        <v>137</v>
      </c>
      <c r="B145" s="139" t="s">
        <v>1482</v>
      </c>
      <c r="C145" s="140">
        <f t="shared" si="20"/>
        <v>2557.1</v>
      </c>
      <c r="D145" s="140">
        <v>718.9</v>
      </c>
      <c r="E145" s="140">
        <v>1838.2</v>
      </c>
      <c r="F145" s="140">
        <v>0</v>
      </c>
      <c r="G145" s="140">
        <v>0</v>
      </c>
      <c r="H145" s="140">
        <f t="shared" si="21"/>
        <v>2998.7000000000003</v>
      </c>
      <c r="I145" s="141">
        <v>718.9</v>
      </c>
      <c r="J145" s="141">
        <v>2240.8000000000002</v>
      </c>
      <c r="K145" s="141">
        <v>0</v>
      </c>
      <c r="L145" s="141">
        <v>39</v>
      </c>
      <c r="M145" s="140">
        <f t="shared" si="22"/>
        <v>2998.6995999999999</v>
      </c>
      <c r="N145" s="141">
        <v>718.9</v>
      </c>
      <c r="O145" s="141">
        <v>2240.7995999999998</v>
      </c>
      <c r="P145" s="141">
        <v>0</v>
      </c>
      <c r="Q145" s="10">
        <v>39</v>
      </c>
      <c r="R145" s="10">
        <f t="shared" si="23"/>
        <v>-4.0000000035433914E-4</v>
      </c>
      <c r="S145" s="10">
        <f t="shared" si="23"/>
        <v>0</v>
      </c>
      <c r="T145" s="10">
        <f t="shared" si="23"/>
        <v>-4.0000000035433914E-4</v>
      </c>
      <c r="U145" s="10">
        <f t="shared" si="23"/>
        <v>0</v>
      </c>
      <c r="V145" s="10">
        <f t="shared" si="23"/>
        <v>0</v>
      </c>
      <c r="W145" s="10">
        <f t="shared" si="24"/>
        <v>99.999986660886378</v>
      </c>
      <c r="X145" s="10">
        <f t="shared" si="24"/>
        <v>100</v>
      </c>
      <c r="Y145" s="142">
        <f t="shared" si="24"/>
        <v>99.999982149232409</v>
      </c>
      <c r="Z145" s="142">
        <f t="shared" si="24"/>
        <v>0</v>
      </c>
      <c r="AA145" s="142">
        <f t="shared" si="24"/>
        <v>100</v>
      </c>
    </row>
    <row r="146" spans="1:27" ht="12.95" customHeight="1" x14ac:dyDescent="0.25">
      <c r="A146" s="133">
        <v>138</v>
      </c>
      <c r="B146" s="139" t="s">
        <v>1483</v>
      </c>
      <c r="C146" s="140">
        <f t="shared" si="20"/>
        <v>3515.8</v>
      </c>
      <c r="D146" s="140">
        <v>709.4</v>
      </c>
      <c r="E146" s="140">
        <v>2806.4</v>
      </c>
      <c r="F146" s="140">
        <v>0</v>
      </c>
      <c r="G146" s="140">
        <v>0</v>
      </c>
      <c r="H146" s="140">
        <f t="shared" si="21"/>
        <v>3903.6</v>
      </c>
      <c r="I146" s="141">
        <v>709.4</v>
      </c>
      <c r="J146" s="141">
        <v>3164.2</v>
      </c>
      <c r="K146" s="141">
        <v>0</v>
      </c>
      <c r="L146" s="141">
        <v>30</v>
      </c>
      <c r="M146" s="140">
        <f t="shared" si="22"/>
        <v>3903.6</v>
      </c>
      <c r="N146" s="141">
        <v>709.4</v>
      </c>
      <c r="O146" s="141">
        <v>3164.2</v>
      </c>
      <c r="P146" s="141">
        <v>0</v>
      </c>
      <c r="Q146" s="10">
        <v>30</v>
      </c>
      <c r="R146" s="10">
        <f t="shared" si="23"/>
        <v>0</v>
      </c>
      <c r="S146" s="10">
        <f t="shared" si="23"/>
        <v>0</v>
      </c>
      <c r="T146" s="10">
        <f t="shared" si="23"/>
        <v>0</v>
      </c>
      <c r="U146" s="10">
        <f t="shared" si="23"/>
        <v>0</v>
      </c>
      <c r="V146" s="10">
        <f t="shared" si="23"/>
        <v>0</v>
      </c>
      <c r="W146" s="10">
        <f t="shared" si="24"/>
        <v>100</v>
      </c>
      <c r="X146" s="10">
        <f t="shared" si="24"/>
        <v>100</v>
      </c>
      <c r="Y146" s="142">
        <f t="shared" si="24"/>
        <v>100</v>
      </c>
      <c r="Z146" s="142">
        <f t="shared" si="24"/>
        <v>0</v>
      </c>
      <c r="AA146" s="142">
        <f t="shared" si="24"/>
        <v>100</v>
      </c>
    </row>
    <row r="147" spans="1:27" ht="12.95" customHeight="1" x14ac:dyDescent="0.25">
      <c r="A147" s="133">
        <v>139</v>
      </c>
      <c r="B147" s="139" t="s">
        <v>1484</v>
      </c>
      <c r="C147" s="140">
        <f t="shared" si="20"/>
        <v>1387.9</v>
      </c>
      <c r="D147" s="140">
        <v>703.1</v>
      </c>
      <c r="E147" s="140">
        <v>160.30000000000001</v>
      </c>
      <c r="F147" s="140">
        <v>524.5</v>
      </c>
      <c r="G147" s="140">
        <v>0</v>
      </c>
      <c r="H147" s="140">
        <f t="shared" si="21"/>
        <v>1429.9</v>
      </c>
      <c r="I147" s="141">
        <v>703.1</v>
      </c>
      <c r="J147" s="141">
        <v>160.30000000000001</v>
      </c>
      <c r="K147" s="141">
        <v>524.5</v>
      </c>
      <c r="L147" s="141">
        <v>42</v>
      </c>
      <c r="M147" s="140">
        <f t="shared" si="22"/>
        <v>1429.9</v>
      </c>
      <c r="N147" s="141">
        <v>703.1</v>
      </c>
      <c r="O147" s="141">
        <v>160.30000000000001</v>
      </c>
      <c r="P147" s="141">
        <v>524.5</v>
      </c>
      <c r="Q147" s="10">
        <v>42</v>
      </c>
      <c r="R147" s="10">
        <f t="shared" si="23"/>
        <v>0</v>
      </c>
      <c r="S147" s="10">
        <f t="shared" si="23"/>
        <v>0</v>
      </c>
      <c r="T147" s="10">
        <f t="shared" si="23"/>
        <v>0</v>
      </c>
      <c r="U147" s="10">
        <f t="shared" si="23"/>
        <v>0</v>
      </c>
      <c r="V147" s="10">
        <f t="shared" si="23"/>
        <v>0</v>
      </c>
      <c r="W147" s="10">
        <f t="shared" si="24"/>
        <v>100</v>
      </c>
      <c r="X147" s="10">
        <f t="shared" si="24"/>
        <v>100</v>
      </c>
      <c r="Y147" s="142">
        <f t="shared" si="24"/>
        <v>100</v>
      </c>
      <c r="Z147" s="142">
        <f t="shared" si="24"/>
        <v>100</v>
      </c>
      <c r="AA147" s="142">
        <f t="shared" si="24"/>
        <v>100</v>
      </c>
    </row>
    <row r="148" spans="1:27" ht="12.95" customHeight="1" x14ac:dyDescent="0.25">
      <c r="A148" s="133">
        <v>140</v>
      </c>
      <c r="B148" s="139" t="s">
        <v>1485</v>
      </c>
      <c r="C148" s="140">
        <f t="shared" si="20"/>
        <v>487.1</v>
      </c>
      <c r="D148" s="140">
        <v>338.7</v>
      </c>
      <c r="E148" s="140">
        <v>148.4</v>
      </c>
      <c r="F148" s="140">
        <v>0</v>
      </c>
      <c r="G148" s="140">
        <v>0</v>
      </c>
      <c r="H148" s="140">
        <f t="shared" si="21"/>
        <v>523.1</v>
      </c>
      <c r="I148" s="141">
        <v>338.7</v>
      </c>
      <c r="J148" s="141">
        <v>148.4</v>
      </c>
      <c r="K148" s="141">
        <v>0</v>
      </c>
      <c r="L148" s="141">
        <v>36</v>
      </c>
      <c r="M148" s="140">
        <f t="shared" si="22"/>
        <v>523.1</v>
      </c>
      <c r="N148" s="141">
        <v>338.7</v>
      </c>
      <c r="O148" s="141">
        <v>148.4</v>
      </c>
      <c r="P148" s="141">
        <v>0</v>
      </c>
      <c r="Q148" s="10">
        <v>36</v>
      </c>
      <c r="R148" s="10">
        <f t="shared" si="23"/>
        <v>0</v>
      </c>
      <c r="S148" s="10">
        <f t="shared" si="23"/>
        <v>0</v>
      </c>
      <c r="T148" s="10">
        <f t="shared" si="23"/>
        <v>0</v>
      </c>
      <c r="U148" s="10">
        <f t="shared" si="23"/>
        <v>0</v>
      </c>
      <c r="V148" s="10">
        <f t="shared" si="23"/>
        <v>0</v>
      </c>
      <c r="W148" s="10">
        <f t="shared" si="24"/>
        <v>100</v>
      </c>
      <c r="X148" s="10">
        <f t="shared" si="24"/>
        <v>100</v>
      </c>
      <c r="Y148" s="142">
        <f t="shared" si="24"/>
        <v>100</v>
      </c>
      <c r="Z148" s="142">
        <f t="shared" si="24"/>
        <v>0</v>
      </c>
      <c r="AA148" s="142">
        <f t="shared" si="24"/>
        <v>100</v>
      </c>
    </row>
    <row r="149" spans="1:27" ht="12.95" customHeight="1" x14ac:dyDescent="0.25">
      <c r="A149" s="133">
        <v>141</v>
      </c>
      <c r="B149" s="139" t="s">
        <v>1486</v>
      </c>
      <c r="C149" s="140">
        <f t="shared" si="20"/>
        <v>8429</v>
      </c>
      <c r="D149" s="140">
        <v>1318.6</v>
      </c>
      <c r="E149" s="140">
        <v>7110.4</v>
      </c>
      <c r="F149" s="140">
        <v>0</v>
      </c>
      <c r="G149" s="140">
        <v>0</v>
      </c>
      <c r="H149" s="140">
        <f t="shared" si="21"/>
        <v>9317.5</v>
      </c>
      <c r="I149" s="141">
        <v>1318.6</v>
      </c>
      <c r="J149" s="141">
        <v>7923.9</v>
      </c>
      <c r="K149" s="141">
        <v>0</v>
      </c>
      <c r="L149" s="141">
        <v>75</v>
      </c>
      <c r="M149" s="140">
        <f t="shared" si="22"/>
        <v>9173.8834999999999</v>
      </c>
      <c r="N149" s="141">
        <v>1318.6</v>
      </c>
      <c r="O149" s="141">
        <v>7780.2834999999995</v>
      </c>
      <c r="P149" s="141">
        <v>0</v>
      </c>
      <c r="Q149" s="10">
        <v>75</v>
      </c>
      <c r="R149" s="10">
        <f t="shared" si="23"/>
        <v>-143.61650000000009</v>
      </c>
      <c r="S149" s="10">
        <f t="shared" si="23"/>
        <v>0</v>
      </c>
      <c r="T149" s="10">
        <f t="shared" si="23"/>
        <v>-143.61650000000009</v>
      </c>
      <c r="U149" s="10">
        <f t="shared" si="23"/>
        <v>0</v>
      </c>
      <c r="V149" s="10">
        <f t="shared" si="23"/>
        <v>0</v>
      </c>
      <c r="W149" s="10">
        <f t="shared" si="24"/>
        <v>98.458636973437081</v>
      </c>
      <c r="X149" s="10">
        <f t="shared" si="24"/>
        <v>100</v>
      </c>
      <c r="Y149" s="142">
        <f t="shared" si="24"/>
        <v>98.187552846451879</v>
      </c>
      <c r="Z149" s="142">
        <f t="shared" si="24"/>
        <v>0</v>
      </c>
      <c r="AA149" s="142">
        <f t="shared" si="24"/>
        <v>100</v>
      </c>
    </row>
    <row r="150" spans="1:27" ht="12.95" customHeight="1" x14ac:dyDescent="0.25">
      <c r="A150" s="133">
        <v>142</v>
      </c>
      <c r="B150" s="139" t="s">
        <v>1487</v>
      </c>
      <c r="C150" s="140">
        <f t="shared" si="20"/>
        <v>4908.3</v>
      </c>
      <c r="D150" s="140">
        <v>790.1</v>
      </c>
      <c r="E150" s="140">
        <v>4118.2</v>
      </c>
      <c r="F150" s="140">
        <v>0</v>
      </c>
      <c r="G150" s="140">
        <v>0</v>
      </c>
      <c r="H150" s="140">
        <f t="shared" si="21"/>
        <v>5424.7000000000007</v>
      </c>
      <c r="I150" s="141">
        <v>790.1</v>
      </c>
      <c r="J150" s="141">
        <v>4610.6000000000004</v>
      </c>
      <c r="K150" s="141">
        <v>0</v>
      </c>
      <c r="L150" s="141">
        <v>24</v>
      </c>
      <c r="M150" s="140">
        <f t="shared" si="22"/>
        <v>5421.4464000000007</v>
      </c>
      <c r="N150" s="141">
        <v>790.1</v>
      </c>
      <c r="O150" s="141">
        <v>4607.3464000000004</v>
      </c>
      <c r="P150" s="141">
        <v>0</v>
      </c>
      <c r="Q150" s="10">
        <v>24</v>
      </c>
      <c r="R150" s="10">
        <f t="shared" si="23"/>
        <v>-3.2536000000000058</v>
      </c>
      <c r="S150" s="10">
        <f t="shared" si="23"/>
        <v>0</v>
      </c>
      <c r="T150" s="10">
        <f t="shared" si="23"/>
        <v>-3.2536000000000058</v>
      </c>
      <c r="U150" s="10">
        <f t="shared" si="23"/>
        <v>0</v>
      </c>
      <c r="V150" s="10">
        <f t="shared" si="23"/>
        <v>0</v>
      </c>
      <c r="W150" s="10">
        <f t="shared" si="24"/>
        <v>99.940022489722935</v>
      </c>
      <c r="X150" s="10">
        <f t="shared" si="24"/>
        <v>100</v>
      </c>
      <c r="Y150" s="142">
        <f t="shared" si="24"/>
        <v>99.929432178024541</v>
      </c>
      <c r="Z150" s="142">
        <f t="shared" si="24"/>
        <v>0</v>
      </c>
      <c r="AA150" s="142">
        <f t="shared" si="24"/>
        <v>100</v>
      </c>
    </row>
    <row r="151" spans="1:27" ht="12.95" customHeight="1" x14ac:dyDescent="0.25">
      <c r="A151" s="133">
        <v>143</v>
      </c>
      <c r="B151" s="139" t="s">
        <v>1488</v>
      </c>
      <c r="C151" s="140">
        <f t="shared" si="20"/>
        <v>5254.7999999999993</v>
      </c>
      <c r="D151" s="140">
        <v>1083.0999999999999</v>
      </c>
      <c r="E151" s="140">
        <v>3958.7</v>
      </c>
      <c r="F151" s="140">
        <v>213</v>
      </c>
      <c r="G151" s="140">
        <v>0</v>
      </c>
      <c r="H151" s="140">
        <f t="shared" si="21"/>
        <v>6058.9</v>
      </c>
      <c r="I151" s="141">
        <v>1083.0999999999999</v>
      </c>
      <c r="J151" s="141">
        <v>4714.8</v>
      </c>
      <c r="K151" s="141">
        <v>213</v>
      </c>
      <c r="L151" s="141">
        <v>48</v>
      </c>
      <c r="M151" s="140">
        <f t="shared" si="22"/>
        <v>5804.6350999999995</v>
      </c>
      <c r="N151" s="141">
        <v>1083.0999999999999</v>
      </c>
      <c r="O151" s="141">
        <v>4460.5351000000001</v>
      </c>
      <c r="P151" s="141">
        <v>213</v>
      </c>
      <c r="Q151" s="10">
        <v>48</v>
      </c>
      <c r="R151" s="10">
        <f t="shared" si="23"/>
        <v>-254.26490000000013</v>
      </c>
      <c r="S151" s="10">
        <f t="shared" si="23"/>
        <v>0</v>
      </c>
      <c r="T151" s="10">
        <f t="shared" si="23"/>
        <v>-254.26490000000013</v>
      </c>
      <c r="U151" s="10">
        <f t="shared" si="23"/>
        <v>0</v>
      </c>
      <c r="V151" s="10">
        <f t="shared" si="23"/>
        <v>0</v>
      </c>
      <c r="W151" s="10">
        <f t="shared" si="24"/>
        <v>95.803447820561487</v>
      </c>
      <c r="X151" s="10">
        <f t="shared" si="24"/>
        <v>100</v>
      </c>
      <c r="Y151" s="142">
        <f t="shared" si="24"/>
        <v>94.607090438618812</v>
      </c>
      <c r="Z151" s="142">
        <f t="shared" si="24"/>
        <v>100</v>
      </c>
      <c r="AA151" s="142">
        <f t="shared" si="24"/>
        <v>100</v>
      </c>
    </row>
    <row r="152" spans="1:27" ht="12.95" customHeight="1" x14ac:dyDescent="0.25">
      <c r="A152" s="133">
        <v>144</v>
      </c>
      <c r="B152" s="139" t="s">
        <v>1489</v>
      </c>
      <c r="C152" s="140">
        <f t="shared" si="20"/>
        <v>5100.8</v>
      </c>
      <c r="D152" s="140">
        <v>948.6</v>
      </c>
      <c r="E152" s="140">
        <v>4152.2</v>
      </c>
      <c r="F152" s="140">
        <v>0</v>
      </c>
      <c r="G152" s="140">
        <v>0</v>
      </c>
      <c r="H152" s="140">
        <f t="shared" si="21"/>
        <v>5443.3</v>
      </c>
      <c r="I152" s="141">
        <v>948.6</v>
      </c>
      <c r="J152" s="141">
        <v>4449.7</v>
      </c>
      <c r="K152" s="141">
        <v>0</v>
      </c>
      <c r="L152" s="141">
        <v>45</v>
      </c>
      <c r="M152" s="140">
        <f t="shared" si="22"/>
        <v>5443.3</v>
      </c>
      <c r="N152" s="141">
        <v>948.6</v>
      </c>
      <c r="O152" s="141">
        <v>4449.7</v>
      </c>
      <c r="P152" s="141">
        <v>0</v>
      </c>
      <c r="Q152" s="10">
        <v>45</v>
      </c>
      <c r="R152" s="10">
        <f t="shared" si="23"/>
        <v>0</v>
      </c>
      <c r="S152" s="10">
        <f t="shared" si="23"/>
        <v>0</v>
      </c>
      <c r="T152" s="10">
        <f t="shared" si="23"/>
        <v>0</v>
      </c>
      <c r="U152" s="10">
        <f t="shared" si="23"/>
        <v>0</v>
      </c>
      <c r="V152" s="10">
        <f t="shared" si="23"/>
        <v>0</v>
      </c>
      <c r="W152" s="10">
        <f t="shared" si="24"/>
        <v>100</v>
      </c>
      <c r="X152" s="10">
        <f t="shared" si="24"/>
        <v>100</v>
      </c>
      <c r="Y152" s="142">
        <f t="shared" si="24"/>
        <v>100</v>
      </c>
      <c r="Z152" s="142">
        <f t="shared" si="24"/>
        <v>0</v>
      </c>
      <c r="AA152" s="142">
        <f t="shared" si="24"/>
        <v>100</v>
      </c>
    </row>
    <row r="153" spans="1:27" ht="12.95" customHeight="1" x14ac:dyDescent="0.25">
      <c r="A153" s="133">
        <v>145</v>
      </c>
      <c r="B153" s="139" t="s">
        <v>1490</v>
      </c>
      <c r="C153" s="140">
        <f t="shared" si="20"/>
        <v>11441</v>
      </c>
      <c r="D153" s="140">
        <v>1389.8</v>
      </c>
      <c r="E153" s="140">
        <v>10051.200000000001</v>
      </c>
      <c r="F153" s="140">
        <v>0</v>
      </c>
      <c r="G153" s="140">
        <v>0</v>
      </c>
      <c r="H153" s="140">
        <f t="shared" si="21"/>
        <v>12350</v>
      </c>
      <c r="I153" s="141">
        <v>1389.8</v>
      </c>
      <c r="J153" s="141">
        <v>10858.2</v>
      </c>
      <c r="K153" s="141">
        <v>0</v>
      </c>
      <c r="L153" s="141">
        <v>102</v>
      </c>
      <c r="M153" s="140">
        <f t="shared" si="22"/>
        <v>12175.6636</v>
      </c>
      <c r="N153" s="141">
        <v>1389.8</v>
      </c>
      <c r="O153" s="141">
        <v>10683.863600000001</v>
      </c>
      <c r="P153" s="141">
        <v>0</v>
      </c>
      <c r="Q153" s="10">
        <v>102</v>
      </c>
      <c r="R153" s="10">
        <f t="shared" si="23"/>
        <v>-174.33640000000014</v>
      </c>
      <c r="S153" s="10">
        <f t="shared" si="23"/>
        <v>0</v>
      </c>
      <c r="T153" s="10">
        <f t="shared" si="23"/>
        <v>-174.33640000000014</v>
      </c>
      <c r="U153" s="10">
        <f t="shared" si="23"/>
        <v>0</v>
      </c>
      <c r="V153" s="10">
        <f t="shared" si="23"/>
        <v>0</v>
      </c>
      <c r="W153" s="10">
        <f t="shared" si="24"/>
        <v>98.588369230769231</v>
      </c>
      <c r="X153" s="10">
        <f t="shared" si="24"/>
        <v>100</v>
      </c>
      <c r="Y153" s="142">
        <f t="shared" si="24"/>
        <v>98.394426332172927</v>
      </c>
      <c r="Z153" s="142">
        <f t="shared" si="24"/>
        <v>0</v>
      </c>
      <c r="AA153" s="142">
        <f t="shared" si="24"/>
        <v>100</v>
      </c>
    </row>
    <row r="154" spans="1:27" ht="12.95" customHeight="1" x14ac:dyDescent="0.25">
      <c r="A154" s="133">
        <v>146</v>
      </c>
      <c r="B154" s="139" t="s">
        <v>1491</v>
      </c>
      <c r="C154" s="140">
        <f t="shared" si="20"/>
        <v>3646.7</v>
      </c>
      <c r="D154" s="140">
        <v>999.1</v>
      </c>
      <c r="E154" s="140">
        <v>2308.1</v>
      </c>
      <c r="F154" s="140">
        <v>339.5</v>
      </c>
      <c r="G154" s="140">
        <v>0</v>
      </c>
      <c r="H154" s="140">
        <f t="shared" si="21"/>
        <v>3936.9</v>
      </c>
      <c r="I154" s="141">
        <v>999.1</v>
      </c>
      <c r="J154" s="141">
        <v>2565.3000000000002</v>
      </c>
      <c r="K154" s="141">
        <v>339.5</v>
      </c>
      <c r="L154" s="141">
        <v>33</v>
      </c>
      <c r="M154" s="140">
        <f t="shared" si="22"/>
        <v>3929.6479999999997</v>
      </c>
      <c r="N154" s="141">
        <v>999.1</v>
      </c>
      <c r="O154" s="141">
        <v>2558.0479999999998</v>
      </c>
      <c r="P154" s="141">
        <v>339.5</v>
      </c>
      <c r="Q154" s="10">
        <v>33</v>
      </c>
      <c r="R154" s="10">
        <f t="shared" si="23"/>
        <v>-7.2520000000004075</v>
      </c>
      <c r="S154" s="10">
        <f t="shared" si="23"/>
        <v>0</v>
      </c>
      <c r="T154" s="10">
        <f t="shared" si="23"/>
        <v>-7.2520000000004075</v>
      </c>
      <c r="U154" s="10">
        <f t="shared" si="23"/>
        <v>0</v>
      </c>
      <c r="V154" s="10">
        <f t="shared" si="23"/>
        <v>0</v>
      </c>
      <c r="W154" s="10">
        <f t="shared" si="24"/>
        <v>99.815794152759779</v>
      </c>
      <c r="X154" s="10">
        <f t="shared" si="24"/>
        <v>100</v>
      </c>
      <c r="Y154" s="142">
        <f t="shared" si="24"/>
        <v>99.717304019023103</v>
      </c>
      <c r="Z154" s="142">
        <f t="shared" si="24"/>
        <v>100</v>
      </c>
      <c r="AA154" s="142">
        <f t="shared" si="24"/>
        <v>100</v>
      </c>
    </row>
    <row r="155" spans="1:27" ht="12.95" customHeight="1" x14ac:dyDescent="0.25">
      <c r="A155" s="133">
        <v>147</v>
      </c>
      <c r="B155" s="139" t="s">
        <v>1492</v>
      </c>
      <c r="C155" s="140">
        <f t="shared" si="20"/>
        <v>3043.6000000000004</v>
      </c>
      <c r="D155" s="140">
        <v>855.3</v>
      </c>
      <c r="E155" s="140">
        <v>2093.3000000000002</v>
      </c>
      <c r="F155" s="140">
        <v>95</v>
      </c>
      <c r="G155" s="140">
        <v>0</v>
      </c>
      <c r="H155" s="140">
        <f t="shared" si="21"/>
        <v>3336.3</v>
      </c>
      <c r="I155" s="141">
        <v>855.3</v>
      </c>
      <c r="J155" s="141">
        <v>2350</v>
      </c>
      <c r="K155" s="141">
        <v>95</v>
      </c>
      <c r="L155" s="141">
        <v>36</v>
      </c>
      <c r="M155" s="140">
        <f t="shared" si="22"/>
        <v>3199.8077999999996</v>
      </c>
      <c r="N155" s="141">
        <v>855.3</v>
      </c>
      <c r="O155" s="141">
        <v>2213.5077999999999</v>
      </c>
      <c r="P155" s="141">
        <v>95</v>
      </c>
      <c r="Q155" s="10">
        <v>36</v>
      </c>
      <c r="R155" s="10">
        <f t="shared" si="23"/>
        <v>-136.49220000000059</v>
      </c>
      <c r="S155" s="10">
        <f t="shared" si="23"/>
        <v>0</v>
      </c>
      <c r="T155" s="10">
        <f t="shared" si="23"/>
        <v>-136.49220000000014</v>
      </c>
      <c r="U155" s="10">
        <f t="shared" si="23"/>
        <v>0</v>
      </c>
      <c r="V155" s="10">
        <f t="shared" si="23"/>
        <v>0</v>
      </c>
      <c r="W155" s="10">
        <f t="shared" si="24"/>
        <v>95.90887510115995</v>
      </c>
      <c r="X155" s="10">
        <f t="shared" si="24"/>
        <v>100</v>
      </c>
      <c r="Y155" s="142">
        <f t="shared" si="24"/>
        <v>94.191821276595746</v>
      </c>
      <c r="Z155" s="142">
        <f t="shared" si="24"/>
        <v>100</v>
      </c>
      <c r="AA155" s="142">
        <f t="shared" si="24"/>
        <v>100</v>
      </c>
    </row>
    <row r="156" spans="1:27" ht="12.95" customHeight="1" x14ac:dyDescent="0.25">
      <c r="A156" s="133">
        <v>148</v>
      </c>
      <c r="B156" s="139" t="s">
        <v>1493</v>
      </c>
      <c r="C156" s="140">
        <f t="shared" si="20"/>
        <v>4121.1000000000004</v>
      </c>
      <c r="D156" s="140">
        <v>1041.5999999999999</v>
      </c>
      <c r="E156" s="140">
        <v>3079.5</v>
      </c>
      <c r="F156" s="140">
        <v>0</v>
      </c>
      <c r="G156" s="140">
        <v>0</v>
      </c>
      <c r="H156" s="140">
        <f t="shared" si="21"/>
        <v>4421.5</v>
      </c>
      <c r="I156" s="141">
        <v>1041.5999999999999</v>
      </c>
      <c r="J156" s="141">
        <v>3331.9</v>
      </c>
      <c r="K156" s="141">
        <v>0</v>
      </c>
      <c r="L156" s="141">
        <v>48</v>
      </c>
      <c r="M156" s="140">
        <f t="shared" si="22"/>
        <v>4421.5</v>
      </c>
      <c r="N156" s="141">
        <v>1041.5999999999999</v>
      </c>
      <c r="O156" s="141">
        <v>3331.9</v>
      </c>
      <c r="P156" s="141">
        <v>0</v>
      </c>
      <c r="Q156" s="10">
        <v>48</v>
      </c>
      <c r="R156" s="10">
        <f t="shared" si="23"/>
        <v>0</v>
      </c>
      <c r="S156" s="10">
        <f t="shared" si="23"/>
        <v>0</v>
      </c>
      <c r="T156" s="10">
        <f t="shared" si="23"/>
        <v>0</v>
      </c>
      <c r="U156" s="10">
        <f t="shared" si="23"/>
        <v>0</v>
      </c>
      <c r="V156" s="10">
        <f t="shared" si="23"/>
        <v>0</v>
      </c>
      <c r="W156" s="10">
        <f t="shared" si="24"/>
        <v>100</v>
      </c>
      <c r="X156" s="10">
        <f t="shared" si="24"/>
        <v>100</v>
      </c>
      <c r="Y156" s="142">
        <f t="shared" si="24"/>
        <v>100</v>
      </c>
      <c r="Z156" s="142">
        <f t="shared" si="24"/>
        <v>0</v>
      </c>
      <c r="AA156" s="142">
        <f t="shared" si="24"/>
        <v>100</v>
      </c>
    </row>
    <row r="157" spans="1:27" ht="12.95" customHeight="1" x14ac:dyDescent="0.25">
      <c r="A157" s="133">
        <v>149</v>
      </c>
      <c r="B157" s="139" t="s">
        <v>1494</v>
      </c>
      <c r="C157" s="140">
        <f t="shared" si="20"/>
        <v>4415</v>
      </c>
      <c r="D157" s="140">
        <v>1165.3</v>
      </c>
      <c r="E157" s="140">
        <v>3100.1</v>
      </c>
      <c r="F157" s="140">
        <v>149.6</v>
      </c>
      <c r="G157" s="140">
        <v>0</v>
      </c>
      <c r="H157" s="140">
        <f t="shared" si="21"/>
        <v>5047.5</v>
      </c>
      <c r="I157" s="141">
        <v>1165.3</v>
      </c>
      <c r="J157" s="141">
        <v>3678.6</v>
      </c>
      <c r="K157" s="141">
        <v>149.6</v>
      </c>
      <c r="L157" s="141">
        <v>54</v>
      </c>
      <c r="M157" s="140">
        <f t="shared" si="22"/>
        <v>5018.4866000000002</v>
      </c>
      <c r="N157" s="141">
        <v>1165.3</v>
      </c>
      <c r="O157" s="141">
        <v>3649.5866000000001</v>
      </c>
      <c r="P157" s="141">
        <v>149.6</v>
      </c>
      <c r="Q157" s="10">
        <v>54</v>
      </c>
      <c r="R157" s="10">
        <f t="shared" si="23"/>
        <v>-29.01339999999982</v>
      </c>
      <c r="S157" s="10">
        <f t="shared" si="23"/>
        <v>0</v>
      </c>
      <c r="T157" s="10">
        <f t="shared" si="23"/>
        <v>-29.01339999999982</v>
      </c>
      <c r="U157" s="10">
        <f t="shared" si="23"/>
        <v>0</v>
      </c>
      <c r="V157" s="10">
        <f t="shared" si="23"/>
        <v>0</v>
      </c>
      <c r="W157" s="10">
        <f t="shared" si="24"/>
        <v>99.425192669638434</v>
      </c>
      <c r="X157" s="10">
        <f t="shared" si="24"/>
        <v>100</v>
      </c>
      <c r="Y157" s="142">
        <f t="shared" si="24"/>
        <v>99.211292339476969</v>
      </c>
      <c r="Z157" s="142">
        <f t="shared" si="24"/>
        <v>100</v>
      </c>
      <c r="AA157" s="142">
        <f t="shared" si="24"/>
        <v>100</v>
      </c>
    </row>
    <row r="158" spans="1:27" ht="12.95" customHeight="1" x14ac:dyDescent="0.25">
      <c r="A158" s="133">
        <v>150</v>
      </c>
      <c r="B158" s="139" t="s">
        <v>1495</v>
      </c>
      <c r="C158" s="140">
        <f t="shared" si="20"/>
        <v>6957.4</v>
      </c>
      <c r="D158" s="140">
        <v>1210.0999999999999</v>
      </c>
      <c r="E158" s="140">
        <v>5162.8</v>
      </c>
      <c r="F158" s="140">
        <v>584.5</v>
      </c>
      <c r="G158" s="140">
        <v>0</v>
      </c>
      <c r="H158" s="140">
        <f t="shared" si="21"/>
        <v>7465.7999999999993</v>
      </c>
      <c r="I158" s="141">
        <v>1210.0999999999999</v>
      </c>
      <c r="J158" s="141">
        <v>5569.2</v>
      </c>
      <c r="K158" s="141">
        <v>584.5</v>
      </c>
      <c r="L158" s="141">
        <v>102</v>
      </c>
      <c r="M158" s="140">
        <f t="shared" si="22"/>
        <v>7346.1082000000006</v>
      </c>
      <c r="N158" s="141">
        <v>1210.0999999999999</v>
      </c>
      <c r="O158" s="141">
        <v>5449.5082000000002</v>
      </c>
      <c r="P158" s="141">
        <v>584.5</v>
      </c>
      <c r="Q158" s="10">
        <v>102</v>
      </c>
      <c r="R158" s="10">
        <f t="shared" si="23"/>
        <v>-119.69179999999869</v>
      </c>
      <c r="S158" s="10">
        <f t="shared" si="23"/>
        <v>0</v>
      </c>
      <c r="T158" s="10">
        <f t="shared" si="23"/>
        <v>-119.6917999999996</v>
      </c>
      <c r="U158" s="10">
        <f t="shared" si="23"/>
        <v>0</v>
      </c>
      <c r="V158" s="10">
        <f t="shared" si="23"/>
        <v>0</v>
      </c>
      <c r="W158" s="10">
        <f t="shared" si="24"/>
        <v>98.396798735567543</v>
      </c>
      <c r="X158" s="10">
        <f t="shared" si="24"/>
        <v>100</v>
      </c>
      <c r="Y158" s="142">
        <f t="shared" si="24"/>
        <v>97.85082597141421</v>
      </c>
      <c r="Z158" s="142">
        <f t="shared" si="24"/>
        <v>100</v>
      </c>
      <c r="AA158" s="142">
        <f t="shared" si="24"/>
        <v>100</v>
      </c>
    </row>
    <row r="159" spans="1:27" ht="12.95" customHeight="1" x14ac:dyDescent="0.25">
      <c r="A159" s="133">
        <v>151</v>
      </c>
      <c r="B159" s="139" t="s">
        <v>1496</v>
      </c>
      <c r="C159" s="140">
        <f t="shared" si="20"/>
        <v>4042.1000000000004</v>
      </c>
      <c r="D159" s="140">
        <v>337.3</v>
      </c>
      <c r="E159" s="140">
        <v>3704.8</v>
      </c>
      <c r="F159" s="140">
        <v>0</v>
      </c>
      <c r="G159" s="140">
        <v>0</v>
      </c>
      <c r="H159" s="140">
        <f t="shared" si="21"/>
        <v>4792.2</v>
      </c>
      <c r="I159" s="141">
        <v>337.3</v>
      </c>
      <c r="J159" s="141">
        <v>4412.8999999999996</v>
      </c>
      <c r="K159" s="141">
        <v>0</v>
      </c>
      <c r="L159" s="141">
        <v>42</v>
      </c>
      <c r="M159" s="140">
        <f t="shared" si="22"/>
        <v>4785.5371999999998</v>
      </c>
      <c r="N159" s="141">
        <v>337.3</v>
      </c>
      <c r="O159" s="141">
        <v>4406.2371999999996</v>
      </c>
      <c r="P159" s="141">
        <v>0</v>
      </c>
      <c r="Q159" s="10">
        <v>42</v>
      </c>
      <c r="R159" s="10">
        <f t="shared" si="23"/>
        <v>-6.6628000000000611</v>
      </c>
      <c r="S159" s="10">
        <f t="shared" si="23"/>
        <v>0</v>
      </c>
      <c r="T159" s="10">
        <f t="shared" si="23"/>
        <v>-6.6628000000000611</v>
      </c>
      <c r="U159" s="10">
        <f t="shared" si="23"/>
        <v>0</v>
      </c>
      <c r="V159" s="10">
        <f t="shared" si="23"/>
        <v>0</v>
      </c>
      <c r="W159" s="10">
        <f t="shared" si="24"/>
        <v>99.860965735987648</v>
      </c>
      <c r="X159" s="10">
        <f t="shared" si="24"/>
        <v>100</v>
      </c>
      <c r="Y159" s="142">
        <f t="shared" si="24"/>
        <v>99.849015386707151</v>
      </c>
      <c r="Z159" s="142">
        <f t="shared" si="24"/>
        <v>0</v>
      </c>
      <c r="AA159" s="142">
        <f t="shared" si="24"/>
        <v>100</v>
      </c>
    </row>
    <row r="160" spans="1:27" ht="12.95" customHeight="1" x14ac:dyDescent="0.25">
      <c r="A160" s="133">
        <v>152</v>
      </c>
      <c r="B160" s="139"/>
      <c r="C160" s="140"/>
      <c r="D160" s="140"/>
      <c r="E160" s="140"/>
      <c r="F160" s="140"/>
      <c r="G160" s="140"/>
      <c r="H160" s="140"/>
      <c r="I160" s="141"/>
      <c r="J160" s="141"/>
      <c r="K160" s="141"/>
      <c r="L160" s="141"/>
      <c r="M160" s="141"/>
      <c r="N160" s="141"/>
      <c r="O160" s="141"/>
      <c r="P160" s="141"/>
      <c r="Q160" s="10"/>
      <c r="R160" s="10"/>
      <c r="S160" s="10"/>
      <c r="T160" s="10"/>
      <c r="U160" s="10"/>
      <c r="V160" s="10"/>
      <c r="W160" s="10"/>
      <c r="X160" s="10"/>
      <c r="Y160" s="142"/>
      <c r="Z160" s="142"/>
      <c r="AA160" s="142"/>
    </row>
    <row r="161" spans="1:27" ht="12.95" customHeight="1" x14ac:dyDescent="0.25">
      <c r="A161" s="133">
        <v>153</v>
      </c>
      <c r="B161" s="134" t="s">
        <v>1497</v>
      </c>
      <c r="C161" s="135">
        <f t="shared" ref="C161:C191" si="25">SUM(D161:G161)</f>
        <v>294615.89999999997</v>
      </c>
      <c r="D161" s="135">
        <f>D162+D163</f>
        <v>52820.800000000003</v>
      </c>
      <c r="E161" s="135">
        <f>E162+E163</f>
        <v>237542.5</v>
      </c>
      <c r="F161" s="135">
        <f>F162+F163</f>
        <v>4252.6000000000004</v>
      </c>
      <c r="G161" s="135">
        <f>G162+G163</f>
        <v>0</v>
      </c>
      <c r="H161" s="135">
        <f t="shared" ref="H161:H191" si="26">SUM(I161:L161)</f>
        <v>322049.1999999999</v>
      </c>
      <c r="I161" s="135">
        <f>I162+I163</f>
        <v>52820.800000000003</v>
      </c>
      <c r="J161" s="135">
        <f>J162+J163</f>
        <v>262926.79999999993</v>
      </c>
      <c r="K161" s="135">
        <f>K162+K163</f>
        <v>4252.6000000000004</v>
      </c>
      <c r="L161" s="135">
        <f>L162+L163</f>
        <v>2049</v>
      </c>
      <c r="M161" s="135">
        <f t="shared" ref="M161:M191" si="27">SUM(N161:Q161)</f>
        <v>314302.11339999997</v>
      </c>
      <c r="N161" s="135">
        <f>N162+N163</f>
        <v>52820.800000000003</v>
      </c>
      <c r="O161" s="135">
        <f>O162+O163</f>
        <v>255179.71340000001</v>
      </c>
      <c r="P161" s="135">
        <f>P162+P163</f>
        <v>4252.6000000000004</v>
      </c>
      <c r="Q161" s="135">
        <f>Q162+Q163</f>
        <v>2049</v>
      </c>
      <c r="R161" s="13">
        <f t="shared" ref="R161:V191" si="28">M161-H161</f>
        <v>-7747.0865999999223</v>
      </c>
      <c r="S161" s="13">
        <f t="shared" si="28"/>
        <v>0</v>
      </c>
      <c r="T161" s="13">
        <f t="shared" si="28"/>
        <v>-7747.0865999999223</v>
      </c>
      <c r="U161" s="13">
        <f t="shared" si="28"/>
        <v>0</v>
      </c>
      <c r="V161" s="13">
        <f t="shared" si="28"/>
        <v>0</v>
      </c>
      <c r="W161" s="13">
        <f t="shared" si="24"/>
        <v>97.594440042080549</v>
      </c>
      <c r="X161" s="13">
        <f t="shared" si="24"/>
        <v>100</v>
      </c>
      <c r="Y161" s="137">
        <f t="shared" si="24"/>
        <v>97.053519610781436</v>
      </c>
      <c r="Z161" s="137">
        <f t="shared" si="24"/>
        <v>100</v>
      </c>
      <c r="AA161" s="137">
        <f t="shared" si="24"/>
        <v>100</v>
      </c>
    </row>
    <row r="162" spans="1:27" s="138" customFormat="1" ht="12.95" customHeight="1" x14ac:dyDescent="0.2">
      <c r="A162" s="133">
        <v>154</v>
      </c>
      <c r="B162" s="134" t="s">
        <v>1374</v>
      </c>
      <c r="C162" s="135">
        <f t="shared" si="25"/>
        <v>182125.09999999998</v>
      </c>
      <c r="D162" s="135">
        <f>D164</f>
        <v>28503</v>
      </c>
      <c r="E162" s="135">
        <f>E164</f>
        <v>150073.79999999999</v>
      </c>
      <c r="F162" s="135">
        <f>F164</f>
        <v>3548.3</v>
      </c>
      <c r="G162" s="135">
        <f>G164</f>
        <v>0</v>
      </c>
      <c r="H162" s="135">
        <f t="shared" si="26"/>
        <v>200817.59999999998</v>
      </c>
      <c r="I162" s="135">
        <f>I164</f>
        <v>28503</v>
      </c>
      <c r="J162" s="135">
        <f>J164</f>
        <v>167923.3</v>
      </c>
      <c r="K162" s="135">
        <f>K164</f>
        <v>3548.3</v>
      </c>
      <c r="L162" s="135">
        <f>L164</f>
        <v>843</v>
      </c>
      <c r="M162" s="135">
        <f t="shared" si="27"/>
        <v>195342.40179999999</v>
      </c>
      <c r="N162" s="135">
        <f>N164</f>
        <v>28503</v>
      </c>
      <c r="O162" s="135">
        <f>O164</f>
        <v>162448.1018</v>
      </c>
      <c r="P162" s="135">
        <f>P164</f>
        <v>3548.3</v>
      </c>
      <c r="Q162" s="135">
        <f>Q164</f>
        <v>843</v>
      </c>
      <c r="R162" s="13">
        <f t="shared" si="28"/>
        <v>-5475.1981999999844</v>
      </c>
      <c r="S162" s="13">
        <f t="shared" si="28"/>
        <v>0</v>
      </c>
      <c r="T162" s="13">
        <f t="shared" si="28"/>
        <v>-5475.1981999999844</v>
      </c>
      <c r="U162" s="13">
        <f t="shared" si="28"/>
        <v>0</v>
      </c>
      <c r="V162" s="13">
        <f t="shared" si="28"/>
        <v>0</v>
      </c>
      <c r="W162" s="13">
        <f t="shared" si="24"/>
        <v>97.273546641330242</v>
      </c>
      <c r="X162" s="13">
        <f t="shared" si="24"/>
        <v>100</v>
      </c>
      <c r="Y162" s="137">
        <f t="shared" si="24"/>
        <v>96.739464862827262</v>
      </c>
      <c r="Z162" s="137">
        <f t="shared" si="24"/>
        <v>100</v>
      </c>
      <c r="AA162" s="137">
        <f t="shared" si="24"/>
        <v>100</v>
      </c>
    </row>
    <row r="163" spans="1:27" s="138" customFormat="1" ht="12.95" customHeight="1" x14ac:dyDescent="0.2">
      <c r="A163" s="133">
        <v>155</v>
      </c>
      <c r="B163" s="134" t="s">
        <v>1375</v>
      </c>
      <c r="C163" s="135">
        <f t="shared" si="25"/>
        <v>112490.8</v>
      </c>
      <c r="D163" s="135">
        <f>SUBTOTAL(9,D165:D191)</f>
        <v>24317.800000000003</v>
      </c>
      <c r="E163" s="135">
        <f>SUBTOTAL(9,E165:E191)</f>
        <v>87468.7</v>
      </c>
      <c r="F163" s="135">
        <f>SUBTOTAL(9,F165:F191)</f>
        <v>704.3</v>
      </c>
      <c r="G163" s="135">
        <f>SUBTOTAL(9,G165:G191)</f>
        <v>0</v>
      </c>
      <c r="H163" s="135">
        <f t="shared" si="26"/>
        <v>121231.59999999998</v>
      </c>
      <c r="I163" s="135">
        <f>SUBTOTAL(9,I165:I191)</f>
        <v>24317.800000000003</v>
      </c>
      <c r="J163" s="135">
        <f>SUBTOTAL(9,J165:J191)</f>
        <v>95003.499999999971</v>
      </c>
      <c r="K163" s="135">
        <f>SUBTOTAL(9,K165:K191)</f>
        <v>704.3</v>
      </c>
      <c r="L163" s="135">
        <f>SUBTOTAL(9,L165:L191)</f>
        <v>1206</v>
      </c>
      <c r="M163" s="135">
        <f t="shared" si="27"/>
        <v>118959.71160000002</v>
      </c>
      <c r="N163" s="135">
        <f>SUBTOTAL(9,N165:N191)</f>
        <v>24317.800000000003</v>
      </c>
      <c r="O163" s="135">
        <f>SUBTOTAL(9,O165:O191)</f>
        <v>92731.611600000018</v>
      </c>
      <c r="P163" s="135">
        <f>SUBTOTAL(9,P165:P191)</f>
        <v>704.3</v>
      </c>
      <c r="Q163" s="135">
        <f>SUBTOTAL(9,Q165:Q191)</f>
        <v>1206</v>
      </c>
      <c r="R163" s="13">
        <f t="shared" si="28"/>
        <v>-2271.8883999999525</v>
      </c>
      <c r="S163" s="13">
        <f t="shared" si="28"/>
        <v>0</v>
      </c>
      <c r="T163" s="13">
        <f t="shared" si="28"/>
        <v>-2271.8883999999525</v>
      </c>
      <c r="U163" s="13">
        <f t="shared" si="28"/>
        <v>0</v>
      </c>
      <c r="V163" s="13">
        <f t="shared" si="28"/>
        <v>0</v>
      </c>
      <c r="W163" s="13">
        <f t="shared" si="24"/>
        <v>98.125993222889122</v>
      </c>
      <c r="X163" s="13">
        <f t="shared" si="24"/>
        <v>100</v>
      </c>
      <c r="Y163" s="137">
        <f t="shared" si="24"/>
        <v>97.608626629545284</v>
      </c>
      <c r="Z163" s="137">
        <f t="shared" si="24"/>
        <v>100</v>
      </c>
      <c r="AA163" s="137">
        <f t="shared" si="24"/>
        <v>100</v>
      </c>
    </row>
    <row r="164" spans="1:27" ht="12.95" customHeight="1" x14ac:dyDescent="0.25">
      <c r="A164" s="133">
        <v>156</v>
      </c>
      <c r="B164" s="139" t="s">
        <v>1400</v>
      </c>
      <c r="C164" s="140">
        <f t="shared" si="25"/>
        <v>182125.09999999998</v>
      </c>
      <c r="D164" s="140">
        <v>28503</v>
      </c>
      <c r="E164" s="140">
        <v>150073.79999999999</v>
      </c>
      <c r="F164" s="140">
        <v>3548.3</v>
      </c>
      <c r="G164" s="140">
        <v>0</v>
      </c>
      <c r="H164" s="140">
        <f t="shared" si="26"/>
        <v>200817.59999999998</v>
      </c>
      <c r="I164" s="141">
        <v>28503</v>
      </c>
      <c r="J164" s="141">
        <v>167923.3</v>
      </c>
      <c r="K164" s="141">
        <v>3548.3</v>
      </c>
      <c r="L164" s="141">
        <v>843</v>
      </c>
      <c r="M164" s="140">
        <f t="shared" si="27"/>
        <v>195342.40179999999</v>
      </c>
      <c r="N164" s="141">
        <v>28503</v>
      </c>
      <c r="O164" s="141">
        <v>162448.1018</v>
      </c>
      <c r="P164" s="141">
        <v>3548.3</v>
      </c>
      <c r="Q164" s="10">
        <v>843</v>
      </c>
      <c r="R164" s="10">
        <f t="shared" si="28"/>
        <v>-5475.1981999999844</v>
      </c>
      <c r="S164" s="10">
        <f t="shared" si="28"/>
        <v>0</v>
      </c>
      <c r="T164" s="10">
        <f t="shared" si="28"/>
        <v>-5475.1981999999844</v>
      </c>
      <c r="U164" s="10">
        <f t="shared" si="28"/>
        <v>0</v>
      </c>
      <c r="V164" s="10">
        <f t="shared" si="28"/>
        <v>0</v>
      </c>
      <c r="W164" s="10">
        <f t="shared" si="24"/>
        <v>97.273546641330242</v>
      </c>
      <c r="X164" s="10">
        <f t="shared" si="24"/>
        <v>100</v>
      </c>
      <c r="Y164" s="142">
        <f t="shared" si="24"/>
        <v>96.739464862827262</v>
      </c>
      <c r="Z164" s="142">
        <f t="shared" si="24"/>
        <v>100</v>
      </c>
      <c r="AA164" s="142">
        <f t="shared" si="24"/>
        <v>100</v>
      </c>
    </row>
    <row r="165" spans="1:27" ht="12.95" customHeight="1" x14ac:dyDescent="0.25">
      <c r="A165" s="133">
        <v>157</v>
      </c>
      <c r="B165" s="139" t="s">
        <v>1498</v>
      </c>
      <c r="C165" s="140">
        <f t="shared" si="25"/>
        <v>3523.4</v>
      </c>
      <c r="D165" s="140">
        <v>884.9</v>
      </c>
      <c r="E165" s="140">
        <v>2343.1999999999998</v>
      </c>
      <c r="F165" s="140">
        <v>295.3</v>
      </c>
      <c r="G165" s="140">
        <v>0</v>
      </c>
      <c r="H165" s="140">
        <f t="shared" si="26"/>
        <v>3747.6000000000004</v>
      </c>
      <c r="I165" s="141">
        <v>884.9</v>
      </c>
      <c r="J165" s="141">
        <v>2513.4</v>
      </c>
      <c r="K165" s="141">
        <v>295.3</v>
      </c>
      <c r="L165" s="141">
        <v>54</v>
      </c>
      <c r="M165" s="140">
        <f t="shared" si="27"/>
        <v>3731.8407000000002</v>
      </c>
      <c r="N165" s="141">
        <v>884.9</v>
      </c>
      <c r="O165" s="141">
        <v>2497.6406999999999</v>
      </c>
      <c r="P165" s="141">
        <v>295.3</v>
      </c>
      <c r="Q165" s="10">
        <v>54</v>
      </c>
      <c r="R165" s="10">
        <f t="shared" si="28"/>
        <v>-15.759300000000167</v>
      </c>
      <c r="S165" s="10">
        <f t="shared" si="28"/>
        <v>0</v>
      </c>
      <c r="T165" s="10">
        <f t="shared" si="28"/>
        <v>-15.759300000000167</v>
      </c>
      <c r="U165" s="10">
        <f t="shared" si="28"/>
        <v>0</v>
      </c>
      <c r="V165" s="10">
        <f t="shared" si="28"/>
        <v>0</v>
      </c>
      <c r="W165" s="10">
        <f t="shared" si="24"/>
        <v>99.57948286903617</v>
      </c>
      <c r="X165" s="10">
        <f t="shared" si="24"/>
        <v>100</v>
      </c>
      <c r="Y165" s="142">
        <f t="shared" si="24"/>
        <v>99.372988780138456</v>
      </c>
      <c r="Z165" s="142">
        <f t="shared" si="24"/>
        <v>100</v>
      </c>
      <c r="AA165" s="142">
        <f t="shared" si="24"/>
        <v>100</v>
      </c>
    </row>
    <row r="166" spans="1:27" ht="12.95" customHeight="1" x14ac:dyDescent="0.25">
      <c r="A166" s="133">
        <v>158</v>
      </c>
      <c r="B166" s="139" t="s">
        <v>1499</v>
      </c>
      <c r="C166" s="140">
        <f t="shared" si="25"/>
        <v>7659.9</v>
      </c>
      <c r="D166" s="140">
        <v>788.7</v>
      </c>
      <c r="E166" s="140">
        <v>6871.2</v>
      </c>
      <c r="F166" s="140">
        <v>0</v>
      </c>
      <c r="G166" s="140">
        <v>0</v>
      </c>
      <c r="H166" s="140">
        <f t="shared" si="26"/>
        <v>8510.1</v>
      </c>
      <c r="I166" s="141">
        <v>788.7</v>
      </c>
      <c r="J166" s="141">
        <v>7655.4</v>
      </c>
      <c r="K166" s="141">
        <v>0</v>
      </c>
      <c r="L166" s="141">
        <v>66</v>
      </c>
      <c r="M166" s="140">
        <f t="shared" si="27"/>
        <v>7168.0042999999996</v>
      </c>
      <c r="N166" s="141">
        <v>788.7</v>
      </c>
      <c r="O166" s="141">
        <v>6313.3042999999998</v>
      </c>
      <c r="P166" s="141">
        <v>0</v>
      </c>
      <c r="Q166" s="10">
        <v>66</v>
      </c>
      <c r="R166" s="10">
        <f t="shared" si="28"/>
        <v>-1342.0957000000008</v>
      </c>
      <c r="S166" s="10">
        <f t="shared" si="28"/>
        <v>0</v>
      </c>
      <c r="T166" s="10">
        <f t="shared" si="28"/>
        <v>-1342.0956999999999</v>
      </c>
      <c r="U166" s="10">
        <f t="shared" si="28"/>
        <v>0</v>
      </c>
      <c r="V166" s="10">
        <f t="shared" si="28"/>
        <v>0</v>
      </c>
      <c r="W166" s="10">
        <f t="shared" si="24"/>
        <v>84.229378033160586</v>
      </c>
      <c r="X166" s="10">
        <f t="shared" si="24"/>
        <v>100</v>
      </c>
      <c r="Y166" s="142">
        <f t="shared" si="24"/>
        <v>82.468640436815846</v>
      </c>
      <c r="Z166" s="142">
        <f t="shared" si="24"/>
        <v>0</v>
      </c>
      <c r="AA166" s="142">
        <f t="shared" si="24"/>
        <v>100</v>
      </c>
    </row>
    <row r="167" spans="1:27" ht="12.95" customHeight="1" x14ac:dyDescent="0.25">
      <c r="A167" s="133">
        <v>159</v>
      </c>
      <c r="B167" s="139" t="s">
        <v>1500</v>
      </c>
      <c r="C167" s="140">
        <f t="shared" si="25"/>
        <v>5149.2999999999993</v>
      </c>
      <c r="D167" s="140">
        <v>1014.4</v>
      </c>
      <c r="E167" s="140">
        <v>4134.8999999999996</v>
      </c>
      <c r="F167" s="140">
        <v>0</v>
      </c>
      <c r="G167" s="140">
        <v>0</v>
      </c>
      <c r="H167" s="140">
        <f t="shared" si="26"/>
        <v>5445.5999999999995</v>
      </c>
      <c r="I167" s="141">
        <v>1014.4</v>
      </c>
      <c r="J167" s="141">
        <v>4389.2</v>
      </c>
      <c r="K167" s="141">
        <v>0</v>
      </c>
      <c r="L167" s="141">
        <v>42</v>
      </c>
      <c r="M167" s="140">
        <f t="shared" si="27"/>
        <v>5444.7119999999995</v>
      </c>
      <c r="N167" s="141">
        <v>1014.4</v>
      </c>
      <c r="O167" s="141">
        <v>4388.3119999999999</v>
      </c>
      <c r="P167" s="141">
        <v>0</v>
      </c>
      <c r="Q167" s="10">
        <v>42</v>
      </c>
      <c r="R167" s="10">
        <f t="shared" si="28"/>
        <v>-0.88799999999991996</v>
      </c>
      <c r="S167" s="10">
        <f t="shared" si="28"/>
        <v>0</v>
      </c>
      <c r="T167" s="10">
        <f t="shared" si="28"/>
        <v>-0.88799999999991996</v>
      </c>
      <c r="U167" s="10">
        <f t="shared" si="28"/>
        <v>0</v>
      </c>
      <c r="V167" s="10">
        <f t="shared" si="28"/>
        <v>0</v>
      </c>
      <c r="W167" s="10">
        <f t="shared" si="24"/>
        <v>99.983693256941393</v>
      </c>
      <c r="X167" s="10">
        <f t="shared" si="24"/>
        <v>100</v>
      </c>
      <c r="Y167" s="142">
        <f t="shared" si="24"/>
        <v>99.979768522737629</v>
      </c>
      <c r="Z167" s="142">
        <f t="shared" si="24"/>
        <v>0</v>
      </c>
      <c r="AA167" s="142">
        <f t="shared" si="24"/>
        <v>100</v>
      </c>
    </row>
    <row r="168" spans="1:27" ht="12.95" customHeight="1" x14ac:dyDescent="0.25">
      <c r="A168" s="133">
        <v>160</v>
      </c>
      <c r="B168" s="139" t="s">
        <v>1497</v>
      </c>
      <c r="C168" s="140">
        <f t="shared" si="25"/>
        <v>10369.599999999999</v>
      </c>
      <c r="D168" s="140">
        <v>531.79999999999995</v>
      </c>
      <c r="E168" s="140">
        <v>9837.7999999999993</v>
      </c>
      <c r="F168" s="140">
        <v>0</v>
      </c>
      <c r="G168" s="140">
        <v>0</v>
      </c>
      <c r="H168" s="140">
        <f t="shared" si="26"/>
        <v>11687.8</v>
      </c>
      <c r="I168" s="141">
        <v>531.79999999999995</v>
      </c>
      <c r="J168" s="141">
        <v>11078</v>
      </c>
      <c r="K168" s="141">
        <v>0</v>
      </c>
      <c r="L168" s="141">
        <v>78</v>
      </c>
      <c r="M168" s="140">
        <f t="shared" si="27"/>
        <v>11641.958799999999</v>
      </c>
      <c r="N168" s="141">
        <v>531.79999999999995</v>
      </c>
      <c r="O168" s="141">
        <v>11032.158799999999</v>
      </c>
      <c r="P168" s="141">
        <v>0</v>
      </c>
      <c r="Q168" s="10">
        <v>78</v>
      </c>
      <c r="R168" s="10">
        <f t="shared" si="28"/>
        <v>-45.841200000000754</v>
      </c>
      <c r="S168" s="10">
        <f t="shared" si="28"/>
        <v>0</v>
      </c>
      <c r="T168" s="10">
        <f t="shared" si="28"/>
        <v>-45.841200000000754</v>
      </c>
      <c r="U168" s="10">
        <f t="shared" si="28"/>
        <v>0</v>
      </c>
      <c r="V168" s="10">
        <f t="shared" si="28"/>
        <v>0</v>
      </c>
      <c r="W168" s="10">
        <f t="shared" si="24"/>
        <v>99.607785896404792</v>
      </c>
      <c r="X168" s="10">
        <f t="shared" si="24"/>
        <v>100</v>
      </c>
      <c r="Y168" s="142">
        <f t="shared" si="24"/>
        <v>99.586196064271519</v>
      </c>
      <c r="Z168" s="142">
        <f t="shared" si="24"/>
        <v>0</v>
      </c>
      <c r="AA168" s="142">
        <f t="shared" si="24"/>
        <v>100</v>
      </c>
    </row>
    <row r="169" spans="1:27" ht="12.95" customHeight="1" x14ac:dyDescent="0.25">
      <c r="A169" s="133">
        <v>161</v>
      </c>
      <c r="B169" s="139" t="s">
        <v>1501</v>
      </c>
      <c r="C169" s="140">
        <f t="shared" si="25"/>
        <v>4021.7999999999997</v>
      </c>
      <c r="D169" s="140">
        <v>1065.3</v>
      </c>
      <c r="E169" s="140">
        <v>2858.9</v>
      </c>
      <c r="F169" s="140">
        <v>97.6</v>
      </c>
      <c r="G169" s="140">
        <v>0</v>
      </c>
      <c r="H169" s="140">
        <f t="shared" si="26"/>
        <v>4304.5</v>
      </c>
      <c r="I169" s="141">
        <v>1065.3</v>
      </c>
      <c r="J169" s="141">
        <v>3099.6</v>
      </c>
      <c r="K169" s="141">
        <v>97.6</v>
      </c>
      <c r="L169" s="141">
        <v>42</v>
      </c>
      <c r="M169" s="140">
        <f t="shared" si="27"/>
        <v>4304.4508000000005</v>
      </c>
      <c r="N169" s="141">
        <v>1065.3</v>
      </c>
      <c r="O169" s="141">
        <v>3099.5508</v>
      </c>
      <c r="P169" s="141">
        <v>97.6</v>
      </c>
      <c r="Q169" s="10">
        <v>42</v>
      </c>
      <c r="R169" s="10">
        <f t="shared" si="28"/>
        <v>-4.9199999999473221E-2</v>
      </c>
      <c r="S169" s="10">
        <f t="shared" si="28"/>
        <v>0</v>
      </c>
      <c r="T169" s="10">
        <f t="shared" si="28"/>
        <v>-4.9199999999927968E-2</v>
      </c>
      <c r="U169" s="10">
        <f t="shared" si="28"/>
        <v>0</v>
      </c>
      <c r="V169" s="10">
        <f t="shared" si="28"/>
        <v>0</v>
      </c>
      <c r="W169" s="10">
        <f t="shared" si="24"/>
        <v>99.998857010105709</v>
      </c>
      <c r="X169" s="10">
        <f t="shared" si="24"/>
        <v>100</v>
      </c>
      <c r="Y169" s="142">
        <f t="shared" si="24"/>
        <v>99.998412698412693</v>
      </c>
      <c r="Z169" s="142">
        <f t="shared" si="24"/>
        <v>100</v>
      </c>
      <c r="AA169" s="142">
        <f t="shared" si="24"/>
        <v>100</v>
      </c>
    </row>
    <row r="170" spans="1:27" ht="12.95" customHeight="1" x14ac:dyDescent="0.25">
      <c r="A170" s="133">
        <v>162</v>
      </c>
      <c r="B170" s="139" t="s">
        <v>1502</v>
      </c>
      <c r="C170" s="140">
        <f t="shared" si="25"/>
        <v>3581.6</v>
      </c>
      <c r="D170" s="140">
        <v>910.6</v>
      </c>
      <c r="E170" s="140">
        <v>2646.2</v>
      </c>
      <c r="F170" s="140">
        <v>24.8</v>
      </c>
      <c r="G170" s="140">
        <v>0</v>
      </c>
      <c r="H170" s="140">
        <f t="shared" si="26"/>
        <v>3845.9</v>
      </c>
      <c r="I170" s="141">
        <v>910.6</v>
      </c>
      <c r="J170" s="141">
        <v>2874.5</v>
      </c>
      <c r="K170" s="141">
        <v>24.8</v>
      </c>
      <c r="L170" s="141">
        <v>36</v>
      </c>
      <c r="M170" s="140">
        <f t="shared" si="27"/>
        <v>3832.4069</v>
      </c>
      <c r="N170" s="141">
        <v>910.6</v>
      </c>
      <c r="O170" s="141">
        <v>2861.0068999999999</v>
      </c>
      <c r="P170" s="141">
        <v>24.8</v>
      </c>
      <c r="Q170" s="10">
        <v>36</v>
      </c>
      <c r="R170" s="10">
        <f t="shared" si="28"/>
        <v>-13.49310000000014</v>
      </c>
      <c r="S170" s="10">
        <f t="shared" si="28"/>
        <v>0</v>
      </c>
      <c r="T170" s="10">
        <f t="shared" si="28"/>
        <v>-13.49310000000014</v>
      </c>
      <c r="U170" s="10">
        <f t="shared" si="28"/>
        <v>0</v>
      </c>
      <c r="V170" s="10">
        <f t="shared" si="28"/>
        <v>0</v>
      </c>
      <c r="W170" s="10">
        <f t="shared" si="24"/>
        <v>99.649156244312124</v>
      </c>
      <c r="X170" s="10">
        <f t="shared" si="24"/>
        <v>100</v>
      </c>
      <c r="Y170" s="142">
        <f t="shared" si="24"/>
        <v>99.530593146634189</v>
      </c>
      <c r="Z170" s="142">
        <f t="shared" si="24"/>
        <v>100</v>
      </c>
      <c r="AA170" s="142">
        <f t="shared" si="24"/>
        <v>100</v>
      </c>
    </row>
    <row r="171" spans="1:27" ht="12.95" customHeight="1" x14ac:dyDescent="0.25">
      <c r="A171" s="133">
        <v>163</v>
      </c>
      <c r="B171" s="139" t="s">
        <v>1503</v>
      </c>
      <c r="C171" s="140">
        <f t="shared" si="25"/>
        <v>4019.3</v>
      </c>
      <c r="D171" s="140">
        <v>968.8</v>
      </c>
      <c r="E171" s="140">
        <v>3050.5</v>
      </c>
      <c r="F171" s="140">
        <v>0</v>
      </c>
      <c r="G171" s="140">
        <v>0</v>
      </c>
      <c r="H171" s="140">
        <f t="shared" si="26"/>
        <v>4309.7</v>
      </c>
      <c r="I171" s="141">
        <v>968.8</v>
      </c>
      <c r="J171" s="141">
        <v>3286.9</v>
      </c>
      <c r="K171" s="141">
        <v>0</v>
      </c>
      <c r="L171" s="141">
        <v>54</v>
      </c>
      <c r="M171" s="140">
        <f t="shared" si="27"/>
        <v>4246.6382000000003</v>
      </c>
      <c r="N171" s="141">
        <v>968.8</v>
      </c>
      <c r="O171" s="141">
        <v>3223.8382000000001</v>
      </c>
      <c r="P171" s="141">
        <v>0</v>
      </c>
      <c r="Q171" s="10">
        <v>54</v>
      </c>
      <c r="R171" s="10">
        <f t="shared" si="28"/>
        <v>-63.061799999999494</v>
      </c>
      <c r="S171" s="10">
        <f t="shared" si="28"/>
        <v>0</v>
      </c>
      <c r="T171" s="10">
        <f t="shared" si="28"/>
        <v>-63.061799999999948</v>
      </c>
      <c r="U171" s="10">
        <f t="shared" si="28"/>
        <v>0</v>
      </c>
      <c r="V171" s="10">
        <f t="shared" si="28"/>
        <v>0</v>
      </c>
      <c r="W171" s="10">
        <f t="shared" si="24"/>
        <v>98.536747337401692</v>
      </c>
      <c r="X171" s="10">
        <f t="shared" si="24"/>
        <v>100</v>
      </c>
      <c r="Y171" s="142">
        <f t="shared" si="24"/>
        <v>98.081420183151309</v>
      </c>
      <c r="Z171" s="142">
        <f t="shared" si="24"/>
        <v>0</v>
      </c>
      <c r="AA171" s="142">
        <f t="shared" si="24"/>
        <v>100</v>
      </c>
    </row>
    <row r="172" spans="1:27" ht="12.95" customHeight="1" x14ac:dyDescent="0.25">
      <c r="A172" s="133">
        <v>164</v>
      </c>
      <c r="B172" s="139" t="s">
        <v>1504</v>
      </c>
      <c r="C172" s="140">
        <f t="shared" si="25"/>
        <v>872.5</v>
      </c>
      <c r="D172" s="140">
        <v>698</v>
      </c>
      <c r="E172" s="140">
        <v>167.5</v>
      </c>
      <c r="F172" s="140">
        <v>7</v>
      </c>
      <c r="G172" s="140">
        <v>0</v>
      </c>
      <c r="H172" s="140">
        <f t="shared" si="26"/>
        <v>899.5</v>
      </c>
      <c r="I172" s="141">
        <v>698</v>
      </c>
      <c r="J172" s="141">
        <v>167.5</v>
      </c>
      <c r="K172" s="141">
        <v>7</v>
      </c>
      <c r="L172" s="141">
        <v>27</v>
      </c>
      <c r="M172" s="140">
        <f t="shared" si="27"/>
        <v>899.46770000000004</v>
      </c>
      <c r="N172" s="141">
        <v>698</v>
      </c>
      <c r="O172" s="141">
        <v>167.46770000000001</v>
      </c>
      <c r="P172" s="141">
        <v>7</v>
      </c>
      <c r="Q172" s="10">
        <v>27</v>
      </c>
      <c r="R172" s="10">
        <f t="shared" si="28"/>
        <v>-3.2299999999963802E-2</v>
      </c>
      <c r="S172" s="10">
        <f t="shared" si="28"/>
        <v>0</v>
      </c>
      <c r="T172" s="10">
        <f t="shared" si="28"/>
        <v>-3.2299999999992224E-2</v>
      </c>
      <c r="U172" s="10">
        <f t="shared" si="28"/>
        <v>0</v>
      </c>
      <c r="V172" s="10">
        <f t="shared" si="28"/>
        <v>0</v>
      </c>
      <c r="W172" s="10">
        <f t="shared" si="24"/>
        <v>99.996409116175656</v>
      </c>
      <c r="X172" s="10">
        <f t="shared" si="24"/>
        <v>100</v>
      </c>
      <c r="Y172" s="142">
        <f t="shared" si="24"/>
        <v>99.980716417910457</v>
      </c>
      <c r="Z172" s="142">
        <f t="shared" si="24"/>
        <v>100</v>
      </c>
      <c r="AA172" s="142">
        <f t="shared" si="24"/>
        <v>100</v>
      </c>
    </row>
    <row r="173" spans="1:27" ht="12.95" customHeight="1" x14ac:dyDescent="0.25">
      <c r="A173" s="133">
        <v>165</v>
      </c>
      <c r="B173" s="139" t="s">
        <v>1505</v>
      </c>
      <c r="C173" s="140">
        <f t="shared" si="25"/>
        <v>5374.8</v>
      </c>
      <c r="D173" s="140">
        <v>943.6</v>
      </c>
      <c r="E173" s="140">
        <v>4431.2</v>
      </c>
      <c r="F173" s="140">
        <v>0</v>
      </c>
      <c r="G173" s="140">
        <v>0</v>
      </c>
      <c r="H173" s="140">
        <f t="shared" si="26"/>
        <v>5875</v>
      </c>
      <c r="I173" s="141">
        <v>943.6</v>
      </c>
      <c r="J173" s="141">
        <v>4889.3999999999996</v>
      </c>
      <c r="K173" s="141">
        <v>0</v>
      </c>
      <c r="L173" s="141">
        <v>42</v>
      </c>
      <c r="M173" s="140">
        <f t="shared" si="27"/>
        <v>5875</v>
      </c>
      <c r="N173" s="141">
        <v>943.6</v>
      </c>
      <c r="O173" s="141">
        <v>4889.3999999999996</v>
      </c>
      <c r="P173" s="141">
        <v>0</v>
      </c>
      <c r="Q173" s="10">
        <v>42</v>
      </c>
      <c r="R173" s="10">
        <f t="shared" si="28"/>
        <v>0</v>
      </c>
      <c r="S173" s="10">
        <f t="shared" si="28"/>
        <v>0</v>
      </c>
      <c r="T173" s="10">
        <f t="shared" si="28"/>
        <v>0</v>
      </c>
      <c r="U173" s="10">
        <f t="shared" si="28"/>
        <v>0</v>
      </c>
      <c r="V173" s="10">
        <f t="shared" si="28"/>
        <v>0</v>
      </c>
      <c r="W173" s="10">
        <f t="shared" si="24"/>
        <v>100</v>
      </c>
      <c r="X173" s="10">
        <f t="shared" si="24"/>
        <v>100</v>
      </c>
      <c r="Y173" s="142">
        <f t="shared" si="24"/>
        <v>100</v>
      </c>
      <c r="Z173" s="142">
        <f t="shared" si="24"/>
        <v>0</v>
      </c>
      <c r="AA173" s="142">
        <f t="shared" si="24"/>
        <v>100</v>
      </c>
    </row>
    <row r="174" spans="1:27" ht="12.95" customHeight="1" x14ac:dyDescent="0.25">
      <c r="A174" s="133">
        <v>166</v>
      </c>
      <c r="B174" s="139" t="s">
        <v>1506</v>
      </c>
      <c r="C174" s="140">
        <f t="shared" si="25"/>
        <v>3926.3</v>
      </c>
      <c r="D174" s="140">
        <v>1176.7</v>
      </c>
      <c r="E174" s="140">
        <v>2722.9</v>
      </c>
      <c r="F174" s="140">
        <v>26.7</v>
      </c>
      <c r="G174" s="140">
        <v>0</v>
      </c>
      <c r="H174" s="140">
        <f t="shared" si="26"/>
        <v>4203.8999999999996</v>
      </c>
      <c r="I174" s="141">
        <v>1176.7</v>
      </c>
      <c r="J174" s="141">
        <v>2955.5</v>
      </c>
      <c r="K174" s="141">
        <v>26.7</v>
      </c>
      <c r="L174" s="141">
        <v>45</v>
      </c>
      <c r="M174" s="140">
        <f t="shared" si="27"/>
        <v>4203.8999999999996</v>
      </c>
      <c r="N174" s="141">
        <v>1176.7</v>
      </c>
      <c r="O174" s="141">
        <v>2955.5</v>
      </c>
      <c r="P174" s="141">
        <v>26.7</v>
      </c>
      <c r="Q174" s="10">
        <v>45</v>
      </c>
      <c r="R174" s="10">
        <f t="shared" si="28"/>
        <v>0</v>
      </c>
      <c r="S174" s="10">
        <f t="shared" si="28"/>
        <v>0</v>
      </c>
      <c r="T174" s="10">
        <f t="shared" si="28"/>
        <v>0</v>
      </c>
      <c r="U174" s="10">
        <f t="shared" si="28"/>
        <v>0</v>
      </c>
      <c r="V174" s="10">
        <f t="shared" si="28"/>
        <v>0</v>
      </c>
      <c r="W174" s="10">
        <f t="shared" si="24"/>
        <v>100</v>
      </c>
      <c r="X174" s="10">
        <f t="shared" si="24"/>
        <v>100</v>
      </c>
      <c r="Y174" s="142">
        <f t="shared" si="24"/>
        <v>100</v>
      </c>
      <c r="Z174" s="142">
        <f t="shared" si="24"/>
        <v>100</v>
      </c>
      <c r="AA174" s="142">
        <f t="shared" si="24"/>
        <v>100</v>
      </c>
    </row>
    <row r="175" spans="1:27" ht="12.95" customHeight="1" x14ac:dyDescent="0.25">
      <c r="A175" s="133">
        <v>167</v>
      </c>
      <c r="B175" s="139" t="s">
        <v>1507</v>
      </c>
      <c r="C175" s="140">
        <f t="shared" si="25"/>
        <v>5636.7</v>
      </c>
      <c r="D175" s="140">
        <v>1136.2</v>
      </c>
      <c r="E175" s="140">
        <v>4500.5</v>
      </c>
      <c r="F175" s="140">
        <v>0</v>
      </c>
      <c r="G175" s="140">
        <v>0</v>
      </c>
      <c r="H175" s="140">
        <f t="shared" si="26"/>
        <v>6186.7</v>
      </c>
      <c r="I175" s="141">
        <v>1136.2</v>
      </c>
      <c r="J175" s="141">
        <v>4996.5</v>
      </c>
      <c r="K175" s="141">
        <v>0</v>
      </c>
      <c r="L175" s="141">
        <v>54</v>
      </c>
      <c r="M175" s="140">
        <f t="shared" si="27"/>
        <v>6159.4669999999996</v>
      </c>
      <c r="N175" s="141">
        <v>1136.2</v>
      </c>
      <c r="O175" s="141">
        <v>4969.2669999999998</v>
      </c>
      <c r="P175" s="141">
        <v>0</v>
      </c>
      <c r="Q175" s="10">
        <v>54</v>
      </c>
      <c r="R175" s="10">
        <f t="shared" si="28"/>
        <v>-27.233000000000175</v>
      </c>
      <c r="S175" s="10">
        <f t="shared" si="28"/>
        <v>0</v>
      </c>
      <c r="T175" s="10">
        <f t="shared" si="28"/>
        <v>-27.233000000000175</v>
      </c>
      <c r="U175" s="10">
        <f t="shared" si="28"/>
        <v>0</v>
      </c>
      <c r="V175" s="10">
        <f t="shared" si="28"/>
        <v>0</v>
      </c>
      <c r="W175" s="10">
        <f t="shared" si="24"/>
        <v>99.559813794106717</v>
      </c>
      <c r="X175" s="10">
        <f t="shared" si="24"/>
        <v>100</v>
      </c>
      <c r="Y175" s="142">
        <f t="shared" si="24"/>
        <v>99.45495847092964</v>
      </c>
      <c r="Z175" s="142">
        <f t="shared" si="24"/>
        <v>0</v>
      </c>
      <c r="AA175" s="142">
        <f t="shared" si="24"/>
        <v>100</v>
      </c>
    </row>
    <row r="176" spans="1:27" ht="12.95" customHeight="1" x14ac:dyDescent="0.25">
      <c r="A176" s="133">
        <v>168</v>
      </c>
      <c r="B176" s="139" t="s">
        <v>1508</v>
      </c>
      <c r="C176" s="140">
        <f t="shared" si="25"/>
        <v>2814.8999999999996</v>
      </c>
      <c r="D176" s="140">
        <v>328.7</v>
      </c>
      <c r="E176" s="140">
        <v>2486.1999999999998</v>
      </c>
      <c r="F176" s="140">
        <v>0</v>
      </c>
      <c r="G176" s="140">
        <v>0</v>
      </c>
      <c r="H176" s="140">
        <f t="shared" si="26"/>
        <v>2970.8999999999996</v>
      </c>
      <c r="I176" s="141">
        <v>328.7</v>
      </c>
      <c r="J176" s="141">
        <v>2612.1999999999998</v>
      </c>
      <c r="K176" s="141">
        <v>0</v>
      </c>
      <c r="L176" s="141">
        <v>30</v>
      </c>
      <c r="M176" s="140">
        <f t="shared" si="27"/>
        <v>2963.1484999999998</v>
      </c>
      <c r="N176" s="141">
        <v>328.7</v>
      </c>
      <c r="O176" s="141">
        <v>2604.4485</v>
      </c>
      <c r="P176" s="141">
        <v>0</v>
      </c>
      <c r="Q176" s="10">
        <v>30</v>
      </c>
      <c r="R176" s="10">
        <f t="shared" si="28"/>
        <v>-7.7514999999998508</v>
      </c>
      <c r="S176" s="10">
        <f t="shared" si="28"/>
        <v>0</v>
      </c>
      <c r="T176" s="10">
        <f t="shared" si="28"/>
        <v>-7.7514999999998508</v>
      </c>
      <c r="U176" s="10">
        <f t="shared" si="28"/>
        <v>0</v>
      </c>
      <c r="V176" s="10">
        <f t="shared" si="28"/>
        <v>0</v>
      </c>
      <c r="W176" s="10">
        <f t="shared" si="24"/>
        <v>99.739085798916165</v>
      </c>
      <c r="X176" s="10">
        <f t="shared" si="24"/>
        <v>100</v>
      </c>
      <c r="Y176" s="142">
        <f t="shared" si="24"/>
        <v>99.703257790368284</v>
      </c>
      <c r="Z176" s="142">
        <f t="shared" si="24"/>
        <v>0</v>
      </c>
      <c r="AA176" s="142">
        <f t="shared" si="24"/>
        <v>100</v>
      </c>
    </row>
    <row r="177" spans="1:27" ht="12.95" customHeight="1" x14ac:dyDescent="0.25">
      <c r="A177" s="133">
        <v>169</v>
      </c>
      <c r="B177" s="139" t="s">
        <v>1509</v>
      </c>
      <c r="C177" s="140">
        <f t="shared" si="25"/>
        <v>4583.8</v>
      </c>
      <c r="D177" s="140">
        <v>842.7</v>
      </c>
      <c r="E177" s="140">
        <v>3741.1</v>
      </c>
      <c r="F177" s="140">
        <v>0</v>
      </c>
      <c r="G177" s="140">
        <v>0</v>
      </c>
      <c r="H177" s="140">
        <f t="shared" si="26"/>
        <v>5115.5</v>
      </c>
      <c r="I177" s="141">
        <v>842.7</v>
      </c>
      <c r="J177" s="141">
        <v>4239.8</v>
      </c>
      <c r="K177" s="141">
        <v>0</v>
      </c>
      <c r="L177" s="141">
        <v>33</v>
      </c>
      <c r="M177" s="140">
        <f t="shared" si="27"/>
        <v>5115.4933999999994</v>
      </c>
      <c r="N177" s="141">
        <v>842.7</v>
      </c>
      <c r="O177" s="141">
        <v>4239.7933999999996</v>
      </c>
      <c r="P177" s="141">
        <v>0</v>
      </c>
      <c r="Q177" s="10">
        <v>33</v>
      </c>
      <c r="R177" s="10">
        <f t="shared" si="28"/>
        <v>-6.6000000006170012E-3</v>
      </c>
      <c r="S177" s="10">
        <f t="shared" si="28"/>
        <v>0</v>
      </c>
      <c r="T177" s="10">
        <f t="shared" si="28"/>
        <v>-6.6000000006170012E-3</v>
      </c>
      <c r="U177" s="10">
        <f t="shared" si="28"/>
        <v>0</v>
      </c>
      <c r="V177" s="10">
        <f t="shared" si="28"/>
        <v>0</v>
      </c>
      <c r="W177" s="10">
        <f t="shared" si="24"/>
        <v>99.999870980353805</v>
      </c>
      <c r="X177" s="10">
        <f t="shared" si="24"/>
        <v>100</v>
      </c>
      <c r="Y177" s="142">
        <f t="shared" si="24"/>
        <v>99.999844332279807</v>
      </c>
      <c r="Z177" s="142">
        <f t="shared" si="24"/>
        <v>0</v>
      </c>
      <c r="AA177" s="142">
        <f t="shared" si="24"/>
        <v>100</v>
      </c>
    </row>
    <row r="178" spans="1:27" ht="12.95" customHeight="1" x14ac:dyDescent="0.25">
      <c r="A178" s="133">
        <v>170</v>
      </c>
      <c r="B178" s="139" t="s">
        <v>1510</v>
      </c>
      <c r="C178" s="140">
        <f t="shared" si="25"/>
        <v>7216.2999999999993</v>
      </c>
      <c r="D178" s="140">
        <v>1327.6</v>
      </c>
      <c r="E178" s="140">
        <v>5888.7</v>
      </c>
      <c r="F178" s="140">
        <v>0</v>
      </c>
      <c r="G178" s="140">
        <v>0</v>
      </c>
      <c r="H178" s="140">
        <f t="shared" si="26"/>
        <v>7672.1</v>
      </c>
      <c r="I178" s="141">
        <v>1327.6</v>
      </c>
      <c r="J178" s="141">
        <v>6275.5</v>
      </c>
      <c r="K178" s="141">
        <v>0</v>
      </c>
      <c r="L178" s="141">
        <v>69</v>
      </c>
      <c r="M178" s="140">
        <f t="shared" si="27"/>
        <v>7552.6422000000002</v>
      </c>
      <c r="N178" s="141">
        <v>1327.6</v>
      </c>
      <c r="O178" s="141">
        <v>6156.0421999999999</v>
      </c>
      <c r="P178" s="141">
        <v>0</v>
      </c>
      <c r="Q178" s="10">
        <v>69</v>
      </c>
      <c r="R178" s="10">
        <f t="shared" si="28"/>
        <v>-119.45780000000013</v>
      </c>
      <c r="S178" s="10">
        <f t="shared" si="28"/>
        <v>0</v>
      </c>
      <c r="T178" s="10">
        <f t="shared" si="28"/>
        <v>-119.45780000000013</v>
      </c>
      <c r="U178" s="10">
        <f t="shared" si="28"/>
        <v>0</v>
      </c>
      <c r="V178" s="10">
        <f t="shared" si="28"/>
        <v>0</v>
      </c>
      <c r="W178" s="10">
        <f t="shared" si="24"/>
        <v>98.442958251326232</v>
      </c>
      <c r="X178" s="10">
        <f t="shared" si="24"/>
        <v>100</v>
      </c>
      <c r="Y178" s="142">
        <f t="shared" si="24"/>
        <v>98.096441717791407</v>
      </c>
      <c r="Z178" s="142">
        <f t="shared" si="24"/>
        <v>0</v>
      </c>
      <c r="AA178" s="142">
        <f t="shared" si="24"/>
        <v>100</v>
      </c>
    </row>
    <row r="179" spans="1:27" ht="12.95" customHeight="1" x14ac:dyDescent="0.25">
      <c r="A179" s="133">
        <v>171</v>
      </c>
      <c r="B179" s="139" t="s">
        <v>1511</v>
      </c>
      <c r="C179" s="140">
        <f t="shared" si="25"/>
        <v>2887.9</v>
      </c>
      <c r="D179" s="140">
        <v>875</v>
      </c>
      <c r="E179" s="140">
        <v>1989.8</v>
      </c>
      <c r="F179" s="140">
        <v>23.1</v>
      </c>
      <c r="G179" s="140">
        <v>0</v>
      </c>
      <c r="H179" s="140">
        <f t="shared" si="26"/>
        <v>3035.4</v>
      </c>
      <c r="I179" s="141">
        <v>875</v>
      </c>
      <c r="J179" s="141">
        <v>2098.3000000000002</v>
      </c>
      <c r="K179" s="141">
        <v>23.1</v>
      </c>
      <c r="L179" s="141">
        <v>39</v>
      </c>
      <c r="M179" s="140">
        <f t="shared" si="27"/>
        <v>2996.4207999999999</v>
      </c>
      <c r="N179" s="141">
        <v>875</v>
      </c>
      <c r="O179" s="141">
        <v>2059.3208</v>
      </c>
      <c r="P179" s="141">
        <v>23.1</v>
      </c>
      <c r="Q179" s="10">
        <v>39</v>
      </c>
      <c r="R179" s="10">
        <f t="shared" si="28"/>
        <v>-38.979200000000219</v>
      </c>
      <c r="S179" s="10">
        <f t="shared" si="28"/>
        <v>0</v>
      </c>
      <c r="T179" s="10">
        <f t="shared" si="28"/>
        <v>-38.979200000000219</v>
      </c>
      <c r="U179" s="10">
        <f t="shared" si="28"/>
        <v>0</v>
      </c>
      <c r="V179" s="10">
        <f t="shared" si="28"/>
        <v>0</v>
      </c>
      <c r="W179" s="10">
        <f t="shared" ref="W179:AA231" si="29">IF(H179=0,0,M179/H179*100)</f>
        <v>98.715846346445275</v>
      </c>
      <c r="X179" s="10">
        <f t="shared" si="29"/>
        <v>100</v>
      </c>
      <c r="Y179" s="142">
        <f t="shared" si="29"/>
        <v>98.142343802125524</v>
      </c>
      <c r="Z179" s="142">
        <f t="shared" si="29"/>
        <v>100</v>
      </c>
      <c r="AA179" s="142">
        <f t="shared" si="29"/>
        <v>100</v>
      </c>
    </row>
    <row r="180" spans="1:27" ht="12.95" customHeight="1" x14ac:dyDescent="0.25">
      <c r="A180" s="133">
        <v>172</v>
      </c>
      <c r="B180" s="139" t="s">
        <v>1512</v>
      </c>
      <c r="C180" s="140">
        <f t="shared" si="25"/>
        <v>4438.2</v>
      </c>
      <c r="D180" s="140">
        <v>908.7</v>
      </c>
      <c r="E180" s="140">
        <v>3529.5</v>
      </c>
      <c r="F180" s="140">
        <v>0</v>
      </c>
      <c r="G180" s="140">
        <v>0</v>
      </c>
      <c r="H180" s="140">
        <f t="shared" si="26"/>
        <v>4608.3999999999996</v>
      </c>
      <c r="I180" s="141">
        <v>908.7</v>
      </c>
      <c r="J180" s="141">
        <v>3657.7</v>
      </c>
      <c r="K180" s="141">
        <v>0</v>
      </c>
      <c r="L180" s="141">
        <v>42</v>
      </c>
      <c r="M180" s="140">
        <f t="shared" si="27"/>
        <v>4567.2421000000004</v>
      </c>
      <c r="N180" s="141">
        <v>908.7</v>
      </c>
      <c r="O180" s="141">
        <v>3616.5421000000001</v>
      </c>
      <c r="P180" s="141">
        <v>0</v>
      </c>
      <c r="Q180" s="10">
        <v>42</v>
      </c>
      <c r="R180" s="10">
        <f t="shared" si="28"/>
        <v>-41.157899999999245</v>
      </c>
      <c r="S180" s="10">
        <f t="shared" si="28"/>
        <v>0</v>
      </c>
      <c r="T180" s="10">
        <f t="shared" si="28"/>
        <v>-41.1578999999997</v>
      </c>
      <c r="U180" s="10">
        <f t="shared" si="28"/>
        <v>0</v>
      </c>
      <c r="V180" s="10">
        <f t="shared" si="28"/>
        <v>0</v>
      </c>
      <c r="W180" s="10">
        <f t="shared" si="29"/>
        <v>99.106893932818352</v>
      </c>
      <c r="X180" s="10">
        <f t="shared" si="29"/>
        <v>100</v>
      </c>
      <c r="Y180" s="142">
        <f t="shared" si="29"/>
        <v>98.874760095141767</v>
      </c>
      <c r="Z180" s="142">
        <f t="shared" si="29"/>
        <v>0</v>
      </c>
      <c r="AA180" s="142">
        <f t="shared" si="29"/>
        <v>100</v>
      </c>
    </row>
    <row r="181" spans="1:27" ht="12.95" customHeight="1" x14ac:dyDescent="0.25">
      <c r="A181" s="133">
        <v>173</v>
      </c>
      <c r="B181" s="139" t="s">
        <v>1513</v>
      </c>
      <c r="C181" s="140">
        <f t="shared" si="25"/>
        <v>1242.2999999999997</v>
      </c>
      <c r="D181" s="140">
        <v>827.8</v>
      </c>
      <c r="E181" s="140">
        <v>401.9</v>
      </c>
      <c r="F181" s="140">
        <v>12.6</v>
      </c>
      <c r="G181" s="140">
        <v>0</v>
      </c>
      <c r="H181" s="140">
        <f t="shared" si="26"/>
        <v>1290.2999999999997</v>
      </c>
      <c r="I181" s="141">
        <v>827.8</v>
      </c>
      <c r="J181" s="141">
        <v>401.9</v>
      </c>
      <c r="K181" s="141">
        <v>12.6</v>
      </c>
      <c r="L181" s="141">
        <v>48</v>
      </c>
      <c r="M181" s="140">
        <f t="shared" si="27"/>
        <v>1290.2997999999998</v>
      </c>
      <c r="N181" s="141">
        <v>827.8</v>
      </c>
      <c r="O181" s="141">
        <v>401.89980000000003</v>
      </c>
      <c r="P181" s="141">
        <v>12.6</v>
      </c>
      <c r="Q181" s="10">
        <v>48</v>
      </c>
      <c r="R181" s="10">
        <f t="shared" si="28"/>
        <v>-1.9999999994979589E-4</v>
      </c>
      <c r="S181" s="10">
        <f t="shared" si="28"/>
        <v>0</v>
      </c>
      <c r="T181" s="10">
        <f t="shared" si="28"/>
        <v>-1.9999999994979589E-4</v>
      </c>
      <c r="U181" s="10">
        <f t="shared" si="28"/>
        <v>0</v>
      </c>
      <c r="V181" s="10">
        <f t="shared" si="28"/>
        <v>0</v>
      </c>
      <c r="W181" s="10">
        <f t="shared" si="29"/>
        <v>99.99998449972874</v>
      </c>
      <c r="X181" s="10">
        <f t="shared" si="29"/>
        <v>100</v>
      </c>
      <c r="Y181" s="142">
        <f t="shared" si="29"/>
        <v>99.999950236377217</v>
      </c>
      <c r="Z181" s="142">
        <f t="shared" si="29"/>
        <v>100</v>
      </c>
      <c r="AA181" s="142">
        <f t="shared" si="29"/>
        <v>100</v>
      </c>
    </row>
    <row r="182" spans="1:27" ht="12.95" customHeight="1" x14ac:dyDescent="0.25">
      <c r="A182" s="133">
        <v>174</v>
      </c>
      <c r="B182" s="139" t="s">
        <v>1514</v>
      </c>
      <c r="C182" s="140">
        <f t="shared" si="25"/>
        <v>5409.5999999999995</v>
      </c>
      <c r="D182" s="140">
        <v>569.20000000000005</v>
      </c>
      <c r="E182" s="140">
        <v>4840.3999999999996</v>
      </c>
      <c r="F182" s="140">
        <v>0</v>
      </c>
      <c r="G182" s="140">
        <v>0</v>
      </c>
      <c r="H182" s="140">
        <f t="shared" si="26"/>
        <v>5843.5999999999995</v>
      </c>
      <c r="I182" s="141">
        <v>569.20000000000005</v>
      </c>
      <c r="J182" s="141">
        <v>5232.3999999999996</v>
      </c>
      <c r="K182" s="141">
        <v>0</v>
      </c>
      <c r="L182" s="141">
        <v>42</v>
      </c>
      <c r="M182" s="140">
        <f t="shared" si="27"/>
        <v>5840.1606000000002</v>
      </c>
      <c r="N182" s="141">
        <v>569.20000000000005</v>
      </c>
      <c r="O182" s="141">
        <v>5228.9606000000003</v>
      </c>
      <c r="P182" s="141">
        <v>0</v>
      </c>
      <c r="Q182" s="10">
        <v>42</v>
      </c>
      <c r="R182" s="10">
        <f t="shared" si="28"/>
        <v>-3.4393999999992957</v>
      </c>
      <c r="S182" s="10">
        <f t="shared" si="28"/>
        <v>0</v>
      </c>
      <c r="T182" s="10">
        <f t="shared" si="28"/>
        <v>-3.4393999999992957</v>
      </c>
      <c r="U182" s="10">
        <f t="shared" si="28"/>
        <v>0</v>
      </c>
      <c r="V182" s="10">
        <f t="shared" si="28"/>
        <v>0</v>
      </c>
      <c r="W182" s="10">
        <f t="shared" si="29"/>
        <v>99.941142446437141</v>
      </c>
      <c r="X182" s="10">
        <f t="shared" si="29"/>
        <v>100</v>
      </c>
      <c r="Y182" s="142">
        <f t="shared" si="29"/>
        <v>99.934267257854913</v>
      </c>
      <c r="Z182" s="142">
        <f t="shared" si="29"/>
        <v>0</v>
      </c>
      <c r="AA182" s="142">
        <f t="shared" si="29"/>
        <v>100</v>
      </c>
    </row>
    <row r="183" spans="1:27" ht="12.95" customHeight="1" x14ac:dyDescent="0.25">
      <c r="A183" s="133">
        <v>175</v>
      </c>
      <c r="B183" s="139" t="s">
        <v>1515</v>
      </c>
      <c r="C183" s="140">
        <f t="shared" si="25"/>
        <v>4017.6000000000004</v>
      </c>
      <c r="D183" s="140">
        <v>893.3</v>
      </c>
      <c r="E183" s="140">
        <v>3124.3</v>
      </c>
      <c r="F183" s="140">
        <v>0</v>
      </c>
      <c r="G183" s="140">
        <v>0</v>
      </c>
      <c r="H183" s="140">
        <f t="shared" si="26"/>
        <v>4259.7</v>
      </c>
      <c r="I183" s="141">
        <v>893.3</v>
      </c>
      <c r="J183" s="141">
        <v>3324.4</v>
      </c>
      <c r="K183" s="141">
        <v>0</v>
      </c>
      <c r="L183" s="141">
        <v>42</v>
      </c>
      <c r="M183" s="140">
        <f t="shared" si="27"/>
        <v>4258.9838</v>
      </c>
      <c r="N183" s="141">
        <v>893.3</v>
      </c>
      <c r="O183" s="141">
        <v>3323.6837999999998</v>
      </c>
      <c r="P183" s="141">
        <v>0</v>
      </c>
      <c r="Q183" s="10">
        <v>42</v>
      </c>
      <c r="R183" s="10">
        <f t="shared" si="28"/>
        <v>-0.71619999999984429</v>
      </c>
      <c r="S183" s="10">
        <f t="shared" si="28"/>
        <v>0</v>
      </c>
      <c r="T183" s="10">
        <f t="shared" si="28"/>
        <v>-0.71620000000029904</v>
      </c>
      <c r="U183" s="10">
        <f t="shared" si="28"/>
        <v>0</v>
      </c>
      <c r="V183" s="10">
        <f t="shared" si="28"/>
        <v>0</v>
      </c>
      <c r="W183" s="10">
        <f t="shared" si="29"/>
        <v>99.983186609385641</v>
      </c>
      <c r="X183" s="10">
        <f t="shared" si="29"/>
        <v>100</v>
      </c>
      <c r="Y183" s="142">
        <f t="shared" si="29"/>
        <v>99.978456262784249</v>
      </c>
      <c r="Z183" s="142">
        <f t="shared" si="29"/>
        <v>0</v>
      </c>
      <c r="AA183" s="142">
        <f t="shared" si="29"/>
        <v>100</v>
      </c>
    </row>
    <row r="184" spans="1:27" ht="12.95" customHeight="1" x14ac:dyDescent="0.25">
      <c r="A184" s="133">
        <v>176</v>
      </c>
      <c r="B184" s="139" t="s">
        <v>1516</v>
      </c>
      <c r="C184" s="140">
        <f t="shared" si="25"/>
        <v>3291.2</v>
      </c>
      <c r="D184" s="140">
        <v>879.6</v>
      </c>
      <c r="E184" s="140">
        <v>2411.6</v>
      </c>
      <c r="F184" s="140">
        <v>0</v>
      </c>
      <c r="G184" s="140">
        <v>0</v>
      </c>
      <c r="H184" s="140">
        <f t="shared" si="26"/>
        <v>3693.5</v>
      </c>
      <c r="I184" s="141">
        <v>879.6</v>
      </c>
      <c r="J184" s="141">
        <v>2789.9</v>
      </c>
      <c r="K184" s="141">
        <v>0</v>
      </c>
      <c r="L184" s="141">
        <v>24</v>
      </c>
      <c r="M184" s="140">
        <f t="shared" si="27"/>
        <v>3655.5457000000001</v>
      </c>
      <c r="N184" s="141">
        <v>879.6</v>
      </c>
      <c r="O184" s="141">
        <v>2751.9457000000002</v>
      </c>
      <c r="P184" s="141">
        <v>0</v>
      </c>
      <c r="Q184" s="10">
        <v>24</v>
      </c>
      <c r="R184" s="10">
        <f t="shared" si="28"/>
        <v>-37.954299999999876</v>
      </c>
      <c r="S184" s="10">
        <f t="shared" si="28"/>
        <v>0</v>
      </c>
      <c r="T184" s="10">
        <f t="shared" si="28"/>
        <v>-37.954299999999876</v>
      </c>
      <c r="U184" s="10">
        <f t="shared" si="28"/>
        <v>0</v>
      </c>
      <c r="V184" s="10">
        <f t="shared" si="28"/>
        <v>0</v>
      </c>
      <c r="W184" s="10">
        <f t="shared" si="29"/>
        <v>98.972402869906588</v>
      </c>
      <c r="X184" s="10">
        <f t="shared" si="29"/>
        <v>100</v>
      </c>
      <c r="Y184" s="142">
        <f t="shared" si="29"/>
        <v>98.639582063873263</v>
      </c>
      <c r="Z184" s="142">
        <f t="shared" si="29"/>
        <v>0</v>
      </c>
      <c r="AA184" s="142">
        <f t="shared" si="29"/>
        <v>100</v>
      </c>
    </row>
    <row r="185" spans="1:27" ht="12.95" customHeight="1" x14ac:dyDescent="0.25">
      <c r="A185" s="133">
        <v>177</v>
      </c>
      <c r="B185" s="139" t="s">
        <v>1517</v>
      </c>
      <c r="C185" s="140">
        <f t="shared" si="25"/>
        <v>3931.7</v>
      </c>
      <c r="D185" s="140">
        <v>1167</v>
      </c>
      <c r="E185" s="140">
        <v>2726.7</v>
      </c>
      <c r="F185" s="140">
        <v>38</v>
      </c>
      <c r="G185" s="140">
        <v>0</v>
      </c>
      <c r="H185" s="140">
        <f t="shared" si="26"/>
        <v>4277.8999999999996</v>
      </c>
      <c r="I185" s="141">
        <v>1167</v>
      </c>
      <c r="J185" s="141">
        <v>3039.9</v>
      </c>
      <c r="K185" s="141">
        <v>38</v>
      </c>
      <c r="L185" s="141">
        <v>33</v>
      </c>
      <c r="M185" s="140">
        <f t="shared" si="27"/>
        <v>4277.6907000000001</v>
      </c>
      <c r="N185" s="141">
        <v>1167</v>
      </c>
      <c r="O185" s="141">
        <v>3039.6907000000001</v>
      </c>
      <c r="P185" s="141">
        <v>38</v>
      </c>
      <c r="Q185" s="10">
        <v>33</v>
      </c>
      <c r="R185" s="10">
        <f t="shared" si="28"/>
        <v>-0.20929999999952997</v>
      </c>
      <c r="S185" s="10">
        <f t="shared" si="28"/>
        <v>0</v>
      </c>
      <c r="T185" s="10">
        <f t="shared" si="28"/>
        <v>-0.20929999999998472</v>
      </c>
      <c r="U185" s="10">
        <f t="shared" si="28"/>
        <v>0</v>
      </c>
      <c r="V185" s="10">
        <f t="shared" si="28"/>
        <v>0</v>
      </c>
      <c r="W185" s="10">
        <f t="shared" si="29"/>
        <v>99.995107412515495</v>
      </c>
      <c r="X185" s="10">
        <f t="shared" si="29"/>
        <v>100</v>
      </c>
      <c r="Y185" s="142">
        <f t="shared" si="29"/>
        <v>99.993114905095553</v>
      </c>
      <c r="Z185" s="142">
        <f t="shared" si="29"/>
        <v>100</v>
      </c>
      <c r="AA185" s="142">
        <f t="shared" si="29"/>
        <v>100</v>
      </c>
    </row>
    <row r="186" spans="1:27" ht="12.95" customHeight="1" x14ac:dyDescent="0.25">
      <c r="A186" s="133">
        <v>178</v>
      </c>
      <c r="B186" s="139" t="s">
        <v>1518</v>
      </c>
      <c r="C186" s="140">
        <f t="shared" si="25"/>
        <v>1955.4</v>
      </c>
      <c r="D186" s="140">
        <v>916.7</v>
      </c>
      <c r="E186" s="140">
        <v>891</v>
      </c>
      <c r="F186" s="140">
        <v>147.69999999999999</v>
      </c>
      <c r="G186" s="140">
        <v>0</v>
      </c>
      <c r="H186" s="140">
        <f t="shared" si="26"/>
        <v>2026.4</v>
      </c>
      <c r="I186" s="141">
        <v>916.7</v>
      </c>
      <c r="J186" s="141">
        <v>923</v>
      </c>
      <c r="K186" s="141">
        <v>147.69999999999999</v>
      </c>
      <c r="L186" s="141">
        <v>39</v>
      </c>
      <c r="M186" s="140">
        <f t="shared" si="27"/>
        <v>1957.8456000000001</v>
      </c>
      <c r="N186" s="141">
        <v>916.7</v>
      </c>
      <c r="O186" s="141">
        <v>854.44560000000001</v>
      </c>
      <c r="P186" s="141">
        <v>147.69999999999999</v>
      </c>
      <c r="Q186" s="10">
        <v>39</v>
      </c>
      <c r="R186" s="10">
        <f t="shared" si="28"/>
        <v>-68.554399999999987</v>
      </c>
      <c r="S186" s="10">
        <f t="shared" si="28"/>
        <v>0</v>
      </c>
      <c r="T186" s="10">
        <f t="shared" si="28"/>
        <v>-68.554399999999987</v>
      </c>
      <c r="U186" s="10">
        <f t="shared" si="28"/>
        <v>0</v>
      </c>
      <c r="V186" s="10">
        <f t="shared" si="28"/>
        <v>0</v>
      </c>
      <c r="W186" s="10">
        <f t="shared" si="29"/>
        <v>96.61693643900513</v>
      </c>
      <c r="X186" s="10">
        <f t="shared" si="29"/>
        <v>100</v>
      </c>
      <c r="Y186" s="142">
        <f t="shared" si="29"/>
        <v>92.572654387865654</v>
      </c>
      <c r="Z186" s="142">
        <f t="shared" si="29"/>
        <v>100</v>
      </c>
      <c r="AA186" s="142">
        <f t="shared" si="29"/>
        <v>100</v>
      </c>
    </row>
    <row r="187" spans="1:27" ht="12.95" customHeight="1" x14ac:dyDescent="0.25">
      <c r="A187" s="133">
        <v>179</v>
      </c>
      <c r="B187" s="139" t="s">
        <v>1519</v>
      </c>
      <c r="C187" s="140">
        <f t="shared" si="25"/>
        <v>2040.8</v>
      </c>
      <c r="D187" s="140">
        <v>810.7</v>
      </c>
      <c r="E187" s="140">
        <v>1230.0999999999999</v>
      </c>
      <c r="F187" s="140">
        <v>0</v>
      </c>
      <c r="G187" s="140">
        <v>0</v>
      </c>
      <c r="H187" s="140">
        <f t="shared" si="26"/>
        <v>2111.9</v>
      </c>
      <c r="I187" s="141">
        <v>810.7</v>
      </c>
      <c r="J187" s="141">
        <v>1265.2</v>
      </c>
      <c r="K187" s="141">
        <v>0</v>
      </c>
      <c r="L187" s="141">
        <v>36</v>
      </c>
      <c r="M187" s="140">
        <f t="shared" si="27"/>
        <v>2028.6854000000001</v>
      </c>
      <c r="N187" s="141">
        <v>810.7</v>
      </c>
      <c r="O187" s="141">
        <v>1181.9854</v>
      </c>
      <c r="P187" s="141">
        <v>0</v>
      </c>
      <c r="Q187" s="10">
        <v>36</v>
      </c>
      <c r="R187" s="10">
        <f t="shared" si="28"/>
        <v>-83.214600000000019</v>
      </c>
      <c r="S187" s="10">
        <f t="shared" si="28"/>
        <v>0</v>
      </c>
      <c r="T187" s="10">
        <f t="shared" si="28"/>
        <v>-83.214600000000019</v>
      </c>
      <c r="U187" s="10">
        <f t="shared" si="28"/>
        <v>0</v>
      </c>
      <c r="V187" s="10">
        <f t="shared" si="28"/>
        <v>0</v>
      </c>
      <c r="W187" s="10">
        <f t="shared" si="29"/>
        <v>96.05972820682797</v>
      </c>
      <c r="X187" s="10">
        <f t="shared" si="29"/>
        <v>100</v>
      </c>
      <c r="Y187" s="142">
        <f t="shared" si="29"/>
        <v>93.422810622826418</v>
      </c>
      <c r="Z187" s="142">
        <f t="shared" si="29"/>
        <v>0</v>
      </c>
      <c r="AA187" s="142">
        <f t="shared" si="29"/>
        <v>100</v>
      </c>
    </row>
    <row r="188" spans="1:27" ht="12.95" customHeight="1" x14ac:dyDescent="0.25">
      <c r="A188" s="133">
        <v>180</v>
      </c>
      <c r="B188" s="139" t="s">
        <v>1520</v>
      </c>
      <c r="C188" s="140">
        <f t="shared" si="25"/>
        <v>3872.6</v>
      </c>
      <c r="D188" s="140">
        <v>974.9</v>
      </c>
      <c r="E188" s="140">
        <v>2897.7</v>
      </c>
      <c r="F188" s="140">
        <v>0</v>
      </c>
      <c r="G188" s="140">
        <v>0</v>
      </c>
      <c r="H188" s="140">
        <f t="shared" si="26"/>
        <v>4076.7000000000003</v>
      </c>
      <c r="I188" s="141">
        <v>974.9</v>
      </c>
      <c r="J188" s="141">
        <v>3065.8</v>
      </c>
      <c r="K188" s="141">
        <v>0</v>
      </c>
      <c r="L188" s="141">
        <v>36</v>
      </c>
      <c r="M188" s="140">
        <f t="shared" si="27"/>
        <v>4062.7438000000002</v>
      </c>
      <c r="N188" s="141">
        <v>974.9</v>
      </c>
      <c r="O188" s="141">
        <v>3051.8438000000001</v>
      </c>
      <c r="P188" s="141">
        <v>0</v>
      </c>
      <c r="Q188" s="10">
        <v>36</v>
      </c>
      <c r="R188" s="10">
        <f t="shared" si="28"/>
        <v>-13.956200000000081</v>
      </c>
      <c r="S188" s="10">
        <f t="shared" si="28"/>
        <v>0</v>
      </c>
      <c r="T188" s="10">
        <f t="shared" si="28"/>
        <v>-13.956200000000081</v>
      </c>
      <c r="U188" s="10">
        <f t="shared" si="28"/>
        <v>0</v>
      </c>
      <c r="V188" s="10">
        <f t="shared" si="28"/>
        <v>0</v>
      </c>
      <c r="W188" s="10">
        <f t="shared" si="29"/>
        <v>99.657659381362379</v>
      </c>
      <c r="X188" s="10">
        <f t="shared" si="29"/>
        <v>100</v>
      </c>
      <c r="Y188" s="142">
        <f t="shared" si="29"/>
        <v>99.544777872007302</v>
      </c>
      <c r="Z188" s="142">
        <f t="shared" si="29"/>
        <v>0</v>
      </c>
      <c r="AA188" s="142">
        <f t="shared" si="29"/>
        <v>100</v>
      </c>
    </row>
    <row r="189" spans="1:27" ht="12.95" customHeight="1" x14ac:dyDescent="0.25">
      <c r="A189" s="133">
        <v>181</v>
      </c>
      <c r="B189" s="139" t="s">
        <v>1521</v>
      </c>
      <c r="C189" s="140">
        <f t="shared" si="25"/>
        <v>4610.5</v>
      </c>
      <c r="D189" s="140">
        <v>1069.5999999999999</v>
      </c>
      <c r="E189" s="140">
        <v>3540.9</v>
      </c>
      <c r="F189" s="140">
        <v>0</v>
      </c>
      <c r="G189" s="140">
        <v>0</v>
      </c>
      <c r="H189" s="140">
        <f t="shared" si="26"/>
        <v>4800.3999999999996</v>
      </c>
      <c r="I189" s="141">
        <v>1069.5999999999999</v>
      </c>
      <c r="J189" s="141">
        <v>3673.8</v>
      </c>
      <c r="K189" s="141">
        <v>0</v>
      </c>
      <c r="L189" s="141">
        <v>57</v>
      </c>
      <c r="M189" s="140">
        <f t="shared" si="27"/>
        <v>4543.1324999999997</v>
      </c>
      <c r="N189" s="141">
        <v>1069.5999999999999</v>
      </c>
      <c r="O189" s="141">
        <v>3416.5324999999998</v>
      </c>
      <c r="P189" s="141">
        <v>0</v>
      </c>
      <c r="Q189" s="10">
        <v>57</v>
      </c>
      <c r="R189" s="10">
        <f t="shared" si="28"/>
        <v>-257.26749999999993</v>
      </c>
      <c r="S189" s="10">
        <f t="shared" si="28"/>
        <v>0</v>
      </c>
      <c r="T189" s="10">
        <f t="shared" si="28"/>
        <v>-257.26750000000038</v>
      </c>
      <c r="U189" s="10">
        <f t="shared" si="28"/>
        <v>0</v>
      </c>
      <c r="V189" s="10">
        <f t="shared" si="28"/>
        <v>0</v>
      </c>
      <c r="W189" s="10">
        <f t="shared" si="29"/>
        <v>94.640707024414638</v>
      </c>
      <c r="X189" s="10">
        <f t="shared" si="29"/>
        <v>100</v>
      </c>
      <c r="Y189" s="142">
        <f t="shared" si="29"/>
        <v>92.997237193097064</v>
      </c>
      <c r="Z189" s="142">
        <f t="shared" si="29"/>
        <v>0</v>
      </c>
      <c r="AA189" s="142">
        <f t="shared" si="29"/>
        <v>100</v>
      </c>
    </row>
    <row r="190" spans="1:27" ht="12.95" customHeight="1" x14ac:dyDescent="0.25">
      <c r="A190" s="133">
        <v>182</v>
      </c>
      <c r="B190" s="139" t="s">
        <v>1522</v>
      </c>
      <c r="C190" s="140">
        <f t="shared" si="25"/>
        <v>2980</v>
      </c>
      <c r="D190" s="140">
        <v>936.2</v>
      </c>
      <c r="E190" s="140">
        <v>2012.3</v>
      </c>
      <c r="F190" s="140">
        <v>31.5</v>
      </c>
      <c r="G190" s="140">
        <v>0</v>
      </c>
      <c r="H190" s="140">
        <f t="shared" si="26"/>
        <v>3109.1000000000004</v>
      </c>
      <c r="I190" s="141">
        <v>936.2</v>
      </c>
      <c r="J190" s="141">
        <v>2093.4</v>
      </c>
      <c r="K190" s="141">
        <v>31.5</v>
      </c>
      <c r="L190" s="141">
        <v>48</v>
      </c>
      <c r="M190" s="140">
        <f t="shared" si="27"/>
        <v>3039.2309999999998</v>
      </c>
      <c r="N190" s="141">
        <v>936.2</v>
      </c>
      <c r="O190" s="141">
        <v>2023.5309999999999</v>
      </c>
      <c r="P190" s="141">
        <v>31.5</v>
      </c>
      <c r="Q190" s="10">
        <v>48</v>
      </c>
      <c r="R190" s="10">
        <f t="shared" si="28"/>
        <v>-69.869000000000597</v>
      </c>
      <c r="S190" s="10">
        <f t="shared" si="28"/>
        <v>0</v>
      </c>
      <c r="T190" s="10">
        <f t="shared" si="28"/>
        <v>-69.869000000000142</v>
      </c>
      <c r="U190" s="10">
        <f t="shared" si="28"/>
        <v>0</v>
      </c>
      <c r="V190" s="10">
        <f t="shared" si="28"/>
        <v>0</v>
      </c>
      <c r="W190" s="10">
        <f t="shared" si="29"/>
        <v>97.752758032871228</v>
      </c>
      <c r="X190" s="10">
        <f t="shared" si="29"/>
        <v>100</v>
      </c>
      <c r="Y190" s="142">
        <f t="shared" si="29"/>
        <v>96.662415209706694</v>
      </c>
      <c r="Z190" s="142">
        <f t="shared" si="29"/>
        <v>100</v>
      </c>
      <c r="AA190" s="142">
        <f t="shared" si="29"/>
        <v>100</v>
      </c>
    </row>
    <row r="191" spans="1:27" ht="12.95" customHeight="1" x14ac:dyDescent="0.25">
      <c r="A191" s="133">
        <v>183</v>
      </c>
      <c r="B191" s="139" t="s">
        <v>1523</v>
      </c>
      <c r="C191" s="140">
        <f t="shared" si="25"/>
        <v>3062.7999999999997</v>
      </c>
      <c r="D191" s="140">
        <v>871.1</v>
      </c>
      <c r="E191" s="140">
        <v>2191.6999999999998</v>
      </c>
      <c r="F191" s="140">
        <v>0</v>
      </c>
      <c r="G191" s="140">
        <v>0</v>
      </c>
      <c r="H191" s="140">
        <f t="shared" si="26"/>
        <v>3323.5</v>
      </c>
      <c r="I191" s="141">
        <v>871.1</v>
      </c>
      <c r="J191" s="141">
        <v>2404.4</v>
      </c>
      <c r="K191" s="141">
        <v>0</v>
      </c>
      <c r="L191" s="141">
        <v>48</v>
      </c>
      <c r="M191" s="140">
        <f t="shared" si="27"/>
        <v>3302.5992999999999</v>
      </c>
      <c r="N191" s="141">
        <v>871.1</v>
      </c>
      <c r="O191" s="141">
        <v>2383.4992999999999</v>
      </c>
      <c r="P191" s="141">
        <v>0</v>
      </c>
      <c r="Q191" s="10">
        <v>48</v>
      </c>
      <c r="R191" s="10">
        <f t="shared" si="28"/>
        <v>-20.900700000000143</v>
      </c>
      <c r="S191" s="10">
        <f t="shared" si="28"/>
        <v>0</v>
      </c>
      <c r="T191" s="10">
        <f t="shared" si="28"/>
        <v>-20.900700000000143</v>
      </c>
      <c r="U191" s="10">
        <f t="shared" si="28"/>
        <v>0</v>
      </c>
      <c r="V191" s="10">
        <f t="shared" si="28"/>
        <v>0</v>
      </c>
      <c r="W191" s="10">
        <f t="shared" si="29"/>
        <v>99.371123815255004</v>
      </c>
      <c r="X191" s="10">
        <f t="shared" si="29"/>
        <v>100</v>
      </c>
      <c r="Y191" s="142">
        <f t="shared" si="29"/>
        <v>99.130731159540844</v>
      </c>
      <c r="Z191" s="142">
        <f t="shared" si="29"/>
        <v>0</v>
      </c>
      <c r="AA191" s="142">
        <f t="shared" si="29"/>
        <v>100</v>
      </c>
    </row>
    <row r="192" spans="1:27" ht="12.95" customHeight="1" x14ac:dyDescent="0.25">
      <c r="A192" s="133">
        <v>184</v>
      </c>
      <c r="B192" s="139"/>
      <c r="C192" s="140"/>
      <c r="D192" s="140"/>
      <c r="E192" s="140"/>
      <c r="F192" s="140"/>
      <c r="G192" s="140"/>
      <c r="H192" s="140"/>
      <c r="I192" s="141"/>
      <c r="J192" s="141"/>
      <c r="K192" s="141"/>
      <c r="L192" s="141"/>
      <c r="M192" s="141"/>
      <c r="N192" s="141"/>
      <c r="O192" s="141"/>
      <c r="P192" s="141"/>
      <c r="Q192" s="10"/>
      <c r="R192" s="10"/>
      <c r="S192" s="10"/>
      <c r="T192" s="10"/>
      <c r="U192" s="10"/>
      <c r="V192" s="10"/>
      <c r="W192" s="10"/>
      <c r="X192" s="10"/>
      <c r="Y192" s="142"/>
      <c r="Z192" s="142"/>
      <c r="AA192" s="142"/>
    </row>
    <row r="193" spans="1:27" ht="12.95" customHeight="1" x14ac:dyDescent="0.25">
      <c r="A193" s="133">
        <v>185</v>
      </c>
      <c r="B193" s="134" t="s">
        <v>1524</v>
      </c>
      <c r="C193" s="135">
        <f t="shared" ref="C193:C224" si="30">SUM(D193:G193)</f>
        <v>319854.39999999997</v>
      </c>
      <c r="D193" s="135">
        <f>D194+D195</f>
        <v>59388.999999999993</v>
      </c>
      <c r="E193" s="135">
        <f>E194+E195</f>
        <v>255146.09999999998</v>
      </c>
      <c r="F193" s="135">
        <f>F194+F195</f>
        <v>5319.3</v>
      </c>
      <c r="G193" s="135">
        <f>G194+G195</f>
        <v>0</v>
      </c>
      <c r="H193" s="135">
        <f t="shared" ref="H193:H224" si="31">SUM(I193:L193)</f>
        <v>356226.5</v>
      </c>
      <c r="I193" s="135">
        <f>I194+I195</f>
        <v>59388.999999999993</v>
      </c>
      <c r="J193" s="135">
        <f>J194+J195</f>
        <v>289049.2</v>
      </c>
      <c r="K193" s="135">
        <f>K194+K195</f>
        <v>5319.3</v>
      </c>
      <c r="L193" s="135">
        <f>L194+L195</f>
        <v>2469</v>
      </c>
      <c r="M193" s="135">
        <f t="shared" ref="M193:M224" si="32">SUM(N193:Q193)</f>
        <v>345204.42670000001</v>
      </c>
      <c r="N193" s="135">
        <f>N194+N195</f>
        <v>59388.999999999993</v>
      </c>
      <c r="O193" s="135">
        <f>O194+O195</f>
        <v>278027.12670000002</v>
      </c>
      <c r="P193" s="135">
        <f>P194+P195</f>
        <v>5319.3</v>
      </c>
      <c r="Q193" s="135">
        <f>Q194+Q195</f>
        <v>2469</v>
      </c>
      <c r="R193" s="13">
        <f t="shared" ref="R193:V224" si="33">M193-H193</f>
        <v>-11022.073299999989</v>
      </c>
      <c r="S193" s="13">
        <f t="shared" si="33"/>
        <v>0</v>
      </c>
      <c r="T193" s="13">
        <f t="shared" si="33"/>
        <v>-11022.073299999989</v>
      </c>
      <c r="U193" s="13">
        <f t="shared" si="33"/>
        <v>0</v>
      </c>
      <c r="V193" s="13">
        <f t="shared" si="33"/>
        <v>0</v>
      </c>
      <c r="W193" s="13">
        <f t="shared" si="29"/>
        <v>96.905880584403477</v>
      </c>
      <c r="X193" s="13">
        <f t="shared" si="29"/>
        <v>100</v>
      </c>
      <c r="Y193" s="137">
        <f t="shared" si="29"/>
        <v>96.186782976738911</v>
      </c>
      <c r="Z193" s="137">
        <f t="shared" si="29"/>
        <v>100</v>
      </c>
      <c r="AA193" s="137">
        <f t="shared" si="29"/>
        <v>100</v>
      </c>
    </row>
    <row r="194" spans="1:27" s="138" customFormat="1" ht="12.95" customHeight="1" x14ac:dyDescent="0.2">
      <c r="A194" s="133">
        <v>186</v>
      </c>
      <c r="B194" s="134" t="s">
        <v>1374</v>
      </c>
      <c r="C194" s="135">
        <f t="shared" si="30"/>
        <v>186881.8</v>
      </c>
      <c r="D194" s="135">
        <f>D196</f>
        <v>30484.3</v>
      </c>
      <c r="E194" s="135">
        <f>E196</f>
        <v>152649.70000000001</v>
      </c>
      <c r="F194" s="135">
        <f>F196</f>
        <v>3747.8</v>
      </c>
      <c r="G194" s="135">
        <f>G196</f>
        <v>0</v>
      </c>
      <c r="H194" s="135">
        <f t="shared" si="31"/>
        <v>212125.89999999997</v>
      </c>
      <c r="I194" s="135">
        <f>I196</f>
        <v>30484.3</v>
      </c>
      <c r="J194" s="135">
        <f>J196</f>
        <v>176858.8</v>
      </c>
      <c r="K194" s="135">
        <f>K196</f>
        <v>3747.8</v>
      </c>
      <c r="L194" s="135">
        <f>L196</f>
        <v>1035</v>
      </c>
      <c r="M194" s="135">
        <f t="shared" si="32"/>
        <v>205856.12979999997</v>
      </c>
      <c r="N194" s="135">
        <f>N196</f>
        <v>30484.3</v>
      </c>
      <c r="O194" s="135">
        <f>O196</f>
        <v>170589.02979999999</v>
      </c>
      <c r="P194" s="135">
        <f>P196</f>
        <v>3747.8</v>
      </c>
      <c r="Q194" s="135">
        <f>Q196</f>
        <v>1035</v>
      </c>
      <c r="R194" s="13">
        <f t="shared" si="33"/>
        <v>-6269.770199999999</v>
      </c>
      <c r="S194" s="13">
        <f t="shared" si="33"/>
        <v>0</v>
      </c>
      <c r="T194" s="13">
        <f t="shared" si="33"/>
        <v>-6269.770199999999</v>
      </c>
      <c r="U194" s="13">
        <f t="shared" si="33"/>
        <v>0</v>
      </c>
      <c r="V194" s="13">
        <f t="shared" si="33"/>
        <v>0</v>
      </c>
      <c r="W194" s="13">
        <f t="shared" si="29"/>
        <v>97.04431651203366</v>
      </c>
      <c r="X194" s="13">
        <f t="shared" si="29"/>
        <v>100</v>
      </c>
      <c r="Y194" s="137">
        <f t="shared" si="29"/>
        <v>96.454928903735635</v>
      </c>
      <c r="Z194" s="137">
        <f t="shared" si="29"/>
        <v>100</v>
      </c>
      <c r="AA194" s="137">
        <f t="shared" si="29"/>
        <v>100</v>
      </c>
    </row>
    <row r="195" spans="1:27" s="138" customFormat="1" ht="12.95" customHeight="1" x14ac:dyDescent="0.2">
      <c r="A195" s="133">
        <v>187</v>
      </c>
      <c r="B195" s="134" t="s">
        <v>1375</v>
      </c>
      <c r="C195" s="135">
        <f t="shared" si="30"/>
        <v>132972.59999999998</v>
      </c>
      <c r="D195" s="135">
        <f>SUBTOTAL(9,D197:D224)</f>
        <v>28904.699999999993</v>
      </c>
      <c r="E195" s="135">
        <f>SUBTOTAL(9,E197:E224)</f>
        <v>102496.39999999998</v>
      </c>
      <c r="F195" s="135">
        <f>SUBTOTAL(9,F197:F224)</f>
        <v>1571.5</v>
      </c>
      <c r="G195" s="135">
        <f>SUBTOTAL(9,G197:G224)</f>
        <v>0</v>
      </c>
      <c r="H195" s="135">
        <f t="shared" si="31"/>
        <v>144100.6</v>
      </c>
      <c r="I195" s="135">
        <f>SUBTOTAL(9,I197:I224)</f>
        <v>28904.699999999993</v>
      </c>
      <c r="J195" s="135">
        <f>SUBTOTAL(9,J197:J224)</f>
        <v>112190.40000000001</v>
      </c>
      <c r="K195" s="135">
        <f>SUBTOTAL(9,K197:K224)</f>
        <v>1571.5</v>
      </c>
      <c r="L195" s="135">
        <f>SUBTOTAL(9,L197:L224)</f>
        <v>1434</v>
      </c>
      <c r="M195" s="135">
        <f t="shared" si="32"/>
        <v>139348.29689999999</v>
      </c>
      <c r="N195" s="135">
        <f>SUBTOTAL(9,N197:N224)</f>
        <v>28904.699999999993</v>
      </c>
      <c r="O195" s="135">
        <f>SUBTOTAL(9,O197:O224)</f>
        <v>107438.0969</v>
      </c>
      <c r="P195" s="135">
        <f>SUBTOTAL(9,P197:P224)</f>
        <v>1571.5</v>
      </c>
      <c r="Q195" s="135">
        <f>SUBTOTAL(9,Q197:Q224)</f>
        <v>1434</v>
      </c>
      <c r="R195" s="13">
        <f t="shared" si="33"/>
        <v>-4752.3031000000192</v>
      </c>
      <c r="S195" s="13">
        <f t="shared" si="33"/>
        <v>0</v>
      </c>
      <c r="T195" s="13">
        <f t="shared" si="33"/>
        <v>-4752.3031000000046</v>
      </c>
      <c r="U195" s="13">
        <f t="shared" si="33"/>
        <v>0</v>
      </c>
      <c r="V195" s="13">
        <f t="shared" si="33"/>
        <v>0</v>
      </c>
      <c r="W195" s="13">
        <f t="shared" si="29"/>
        <v>96.702093468035514</v>
      </c>
      <c r="X195" s="13">
        <f t="shared" si="29"/>
        <v>100</v>
      </c>
      <c r="Y195" s="137">
        <f t="shared" si="29"/>
        <v>95.764073307520064</v>
      </c>
      <c r="Z195" s="137">
        <f t="shared" si="29"/>
        <v>100</v>
      </c>
      <c r="AA195" s="137">
        <f t="shared" si="29"/>
        <v>100</v>
      </c>
    </row>
    <row r="196" spans="1:27" ht="12.95" customHeight="1" x14ac:dyDescent="0.25">
      <c r="A196" s="133">
        <v>188</v>
      </c>
      <c r="B196" s="139" t="s">
        <v>1400</v>
      </c>
      <c r="C196" s="140">
        <f t="shared" si="30"/>
        <v>186881.8</v>
      </c>
      <c r="D196" s="140">
        <v>30484.3</v>
      </c>
      <c r="E196" s="140">
        <v>152649.70000000001</v>
      </c>
      <c r="F196" s="140">
        <v>3747.8</v>
      </c>
      <c r="G196" s="140">
        <v>0</v>
      </c>
      <c r="H196" s="140">
        <f t="shared" si="31"/>
        <v>212125.89999999997</v>
      </c>
      <c r="I196" s="141">
        <v>30484.3</v>
      </c>
      <c r="J196" s="141">
        <v>176858.8</v>
      </c>
      <c r="K196" s="141">
        <v>3747.8</v>
      </c>
      <c r="L196" s="141">
        <v>1035</v>
      </c>
      <c r="M196" s="140">
        <f t="shared" si="32"/>
        <v>205856.12979999997</v>
      </c>
      <c r="N196" s="141">
        <v>30484.3</v>
      </c>
      <c r="O196" s="141">
        <v>170589.02979999999</v>
      </c>
      <c r="P196" s="141">
        <v>3747.8</v>
      </c>
      <c r="Q196" s="10">
        <v>1035</v>
      </c>
      <c r="R196" s="10">
        <f t="shared" si="33"/>
        <v>-6269.770199999999</v>
      </c>
      <c r="S196" s="10">
        <f t="shared" si="33"/>
        <v>0</v>
      </c>
      <c r="T196" s="10">
        <f t="shared" si="33"/>
        <v>-6269.770199999999</v>
      </c>
      <c r="U196" s="10">
        <f t="shared" si="33"/>
        <v>0</v>
      </c>
      <c r="V196" s="10">
        <f t="shared" si="33"/>
        <v>0</v>
      </c>
      <c r="W196" s="10">
        <f t="shared" si="29"/>
        <v>97.04431651203366</v>
      </c>
      <c r="X196" s="10">
        <f t="shared" si="29"/>
        <v>100</v>
      </c>
      <c r="Y196" s="142">
        <f t="shared" si="29"/>
        <v>96.454928903735635</v>
      </c>
      <c r="Z196" s="142">
        <f t="shared" si="29"/>
        <v>100</v>
      </c>
      <c r="AA196" s="142">
        <f t="shared" si="29"/>
        <v>100</v>
      </c>
    </row>
    <row r="197" spans="1:27" ht="12.95" customHeight="1" x14ac:dyDescent="0.25">
      <c r="A197" s="133">
        <v>189</v>
      </c>
      <c r="B197" s="139" t="s">
        <v>1525</v>
      </c>
      <c r="C197" s="140">
        <f t="shared" si="30"/>
        <v>4246.8999999999996</v>
      </c>
      <c r="D197" s="140">
        <v>949.1</v>
      </c>
      <c r="E197" s="140">
        <v>3278.1</v>
      </c>
      <c r="F197" s="140">
        <v>19.7</v>
      </c>
      <c r="G197" s="140">
        <v>0</v>
      </c>
      <c r="H197" s="140">
        <f t="shared" si="31"/>
        <v>4484</v>
      </c>
      <c r="I197" s="141">
        <v>949.1</v>
      </c>
      <c r="J197" s="141">
        <v>3482.2</v>
      </c>
      <c r="K197" s="141">
        <v>19.7</v>
      </c>
      <c r="L197" s="141">
        <v>33</v>
      </c>
      <c r="M197" s="140">
        <f t="shared" si="32"/>
        <v>3913.6884999999997</v>
      </c>
      <c r="N197" s="141">
        <v>949.1</v>
      </c>
      <c r="O197" s="141">
        <v>2911.8885</v>
      </c>
      <c r="P197" s="141">
        <v>19.7</v>
      </c>
      <c r="Q197" s="10">
        <v>33</v>
      </c>
      <c r="R197" s="10">
        <f t="shared" si="33"/>
        <v>-570.31150000000025</v>
      </c>
      <c r="S197" s="10">
        <f t="shared" si="33"/>
        <v>0</v>
      </c>
      <c r="T197" s="10">
        <f t="shared" si="33"/>
        <v>-570.3114999999998</v>
      </c>
      <c r="U197" s="10">
        <f t="shared" si="33"/>
        <v>0</v>
      </c>
      <c r="V197" s="10">
        <f t="shared" si="33"/>
        <v>0</v>
      </c>
      <c r="W197" s="10">
        <f t="shared" si="29"/>
        <v>87.281188670829607</v>
      </c>
      <c r="X197" s="10">
        <f t="shared" si="29"/>
        <v>100</v>
      </c>
      <c r="Y197" s="142">
        <f t="shared" si="29"/>
        <v>83.622092355407503</v>
      </c>
      <c r="Z197" s="142">
        <f t="shared" si="29"/>
        <v>100</v>
      </c>
      <c r="AA197" s="142">
        <f t="shared" si="29"/>
        <v>100</v>
      </c>
    </row>
    <row r="198" spans="1:27" ht="12.95" customHeight="1" x14ac:dyDescent="0.25">
      <c r="A198" s="133">
        <v>190</v>
      </c>
      <c r="B198" s="139" t="s">
        <v>1526</v>
      </c>
      <c r="C198" s="140">
        <f t="shared" si="30"/>
        <v>6611.3</v>
      </c>
      <c r="D198" s="140">
        <v>1191.3</v>
      </c>
      <c r="E198" s="140">
        <v>5048.5</v>
      </c>
      <c r="F198" s="140">
        <v>371.5</v>
      </c>
      <c r="G198" s="140">
        <v>0</v>
      </c>
      <c r="H198" s="140">
        <f t="shared" si="31"/>
        <v>7035.1</v>
      </c>
      <c r="I198" s="141">
        <v>1191.3</v>
      </c>
      <c r="J198" s="141">
        <v>5361.3</v>
      </c>
      <c r="K198" s="141">
        <v>371.5</v>
      </c>
      <c r="L198" s="141">
        <v>111</v>
      </c>
      <c r="M198" s="140">
        <f t="shared" si="32"/>
        <v>6941.7907999999998</v>
      </c>
      <c r="N198" s="141">
        <v>1191.3</v>
      </c>
      <c r="O198" s="141">
        <v>5267.9907999999996</v>
      </c>
      <c r="P198" s="141">
        <v>371.5</v>
      </c>
      <c r="Q198" s="10">
        <v>111</v>
      </c>
      <c r="R198" s="10">
        <f t="shared" si="33"/>
        <v>-93.309200000000601</v>
      </c>
      <c r="S198" s="10">
        <f t="shared" si="33"/>
        <v>0</v>
      </c>
      <c r="T198" s="10">
        <f t="shared" si="33"/>
        <v>-93.309200000000601</v>
      </c>
      <c r="U198" s="10">
        <f t="shared" si="33"/>
        <v>0</v>
      </c>
      <c r="V198" s="10">
        <f t="shared" si="33"/>
        <v>0</v>
      </c>
      <c r="W198" s="10">
        <f t="shared" si="29"/>
        <v>98.673662065926564</v>
      </c>
      <c r="X198" s="10">
        <f t="shared" si="29"/>
        <v>100</v>
      </c>
      <c r="Y198" s="142">
        <f t="shared" si="29"/>
        <v>98.259578833491872</v>
      </c>
      <c r="Z198" s="142">
        <f t="shared" si="29"/>
        <v>100</v>
      </c>
      <c r="AA198" s="142">
        <f t="shared" si="29"/>
        <v>100</v>
      </c>
    </row>
    <row r="199" spans="1:27" ht="12.95" customHeight="1" x14ac:dyDescent="0.25">
      <c r="A199" s="133">
        <v>191</v>
      </c>
      <c r="B199" s="139" t="s">
        <v>1527</v>
      </c>
      <c r="C199" s="140">
        <f t="shared" si="30"/>
        <v>2585.6</v>
      </c>
      <c r="D199" s="140">
        <v>913</v>
      </c>
      <c r="E199" s="140">
        <v>1617.9</v>
      </c>
      <c r="F199" s="140">
        <v>54.7</v>
      </c>
      <c r="G199" s="140">
        <v>0</v>
      </c>
      <c r="H199" s="140">
        <f t="shared" si="31"/>
        <v>2701.6</v>
      </c>
      <c r="I199" s="141">
        <v>913</v>
      </c>
      <c r="J199" s="141">
        <v>1709.9</v>
      </c>
      <c r="K199" s="141">
        <v>54.7</v>
      </c>
      <c r="L199" s="141">
        <v>24</v>
      </c>
      <c r="M199" s="140">
        <f t="shared" si="32"/>
        <v>2699.2592999999997</v>
      </c>
      <c r="N199" s="141">
        <v>913</v>
      </c>
      <c r="O199" s="141">
        <v>1707.5592999999999</v>
      </c>
      <c r="P199" s="141">
        <v>54.7</v>
      </c>
      <c r="Q199" s="10">
        <v>24</v>
      </c>
      <c r="R199" s="10">
        <f t="shared" si="33"/>
        <v>-2.3407000000001972</v>
      </c>
      <c r="S199" s="10">
        <f t="shared" si="33"/>
        <v>0</v>
      </c>
      <c r="T199" s="10">
        <f t="shared" si="33"/>
        <v>-2.3407000000001972</v>
      </c>
      <c r="U199" s="10">
        <f t="shared" si="33"/>
        <v>0</v>
      </c>
      <c r="V199" s="10">
        <f t="shared" si="33"/>
        <v>0</v>
      </c>
      <c r="W199" s="10">
        <f t="shared" si="29"/>
        <v>99.913358750370136</v>
      </c>
      <c r="X199" s="10">
        <f t="shared" si="29"/>
        <v>100</v>
      </c>
      <c r="Y199" s="142">
        <f t="shared" si="29"/>
        <v>99.863108953739982</v>
      </c>
      <c r="Z199" s="142">
        <f t="shared" si="29"/>
        <v>100</v>
      </c>
      <c r="AA199" s="142">
        <f t="shared" si="29"/>
        <v>100</v>
      </c>
    </row>
    <row r="200" spans="1:27" ht="12.95" customHeight="1" x14ac:dyDescent="0.25">
      <c r="A200" s="133">
        <v>192</v>
      </c>
      <c r="B200" s="139" t="s">
        <v>1528</v>
      </c>
      <c r="C200" s="140">
        <f t="shared" si="30"/>
        <v>2756.6000000000004</v>
      </c>
      <c r="D200" s="140">
        <v>990.1</v>
      </c>
      <c r="E200" s="140">
        <v>1690.7</v>
      </c>
      <c r="F200" s="140">
        <v>75.8</v>
      </c>
      <c r="G200" s="140">
        <v>0</v>
      </c>
      <c r="H200" s="140">
        <f t="shared" si="31"/>
        <v>2867.1000000000004</v>
      </c>
      <c r="I200" s="141">
        <v>990.1</v>
      </c>
      <c r="J200" s="141">
        <v>1768.2</v>
      </c>
      <c r="K200" s="141">
        <v>75.8</v>
      </c>
      <c r="L200" s="141">
        <v>33</v>
      </c>
      <c r="M200" s="140">
        <f t="shared" si="32"/>
        <v>2795.6190000000001</v>
      </c>
      <c r="N200" s="141">
        <v>990.1</v>
      </c>
      <c r="O200" s="141">
        <v>1696.7190000000001</v>
      </c>
      <c r="P200" s="141">
        <v>75.8</v>
      </c>
      <c r="Q200" s="10">
        <v>33</v>
      </c>
      <c r="R200" s="10">
        <f t="shared" si="33"/>
        <v>-71.481000000000222</v>
      </c>
      <c r="S200" s="10">
        <f t="shared" si="33"/>
        <v>0</v>
      </c>
      <c r="T200" s="10">
        <f t="shared" si="33"/>
        <v>-71.480999999999995</v>
      </c>
      <c r="U200" s="10">
        <f t="shared" si="33"/>
        <v>0</v>
      </c>
      <c r="V200" s="10">
        <f t="shared" si="33"/>
        <v>0</v>
      </c>
      <c r="W200" s="10">
        <f t="shared" si="29"/>
        <v>97.506853615151186</v>
      </c>
      <c r="X200" s="10">
        <f t="shared" si="29"/>
        <v>100</v>
      </c>
      <c r="Y200" s="142">
        <f t="shared" si="29"/>
        <v>95.9574143196471</v>
      </c>
      <c r="Z200" s="142">
        <f t="shared" si="29"/>
        <v>100</v>
      </c>
      <c r="AA200" s="142">
        <f t="shared" si="29"/>
        <v>100</v>
      </c>
    </row>
    <row r="201" spans="1:27" ht="12.95" customHeight="1" x14ac:dyDescent="0.25">
      <c r="A201" s="133">
        <v>193</v>
      </c>
      <c r="B201" s="139" t="s">
        <v>1524</v>
      </c>
      <c r="C201" s="140">
        <f t="shared" si="30"/>
        <v>25868.3</v>
      </c>
      <c r="D201" s="140">
        <v>1647.3</v>
      </c>
      <c r="E201" s="140">
        <v>24221</v>
      </c>
      <c r="F201" s="140">
        <v>0</v>
      </c>
      <c r="G201" s="140">
        <v>0</v>
      </c>
      <c r="H201" s="140">
        <f t="shared" si="31"/>
        <v>28675.1</v>
      </c>
      <c r="I201" s="141">
        <v>1647.3</v>
      </c>
      <c r="J201" s="141">
        <v>26868.799999999999</v>
      </c>
      <c r="K201" s="141">
        <v>0</v>
      </c>
      <c r="L201" s="141">
        <v>159</v>
      </c>
      <c r="M201" s="140">
        <f t="shared" si="32"/>
        <v>28215.074799999999</v>
      </c>
      <c r="N201" s="141">
        <v>1647.3</v>
      </c>
      <c r="O201" s="141">
        <v>26408.774799999999</v>
      </c>
      <c r="P201" s="141">
        <v>0</v>
      </c>
      <c r="Q201" s="10">
        <v>159</v>
      </c>
      <c r="R201" s="10">
        <f t="shared" si="33"/>
        <v>-460.02520000000004</v>
      </c>
      <c r="S201" s="10">
        <f t="shared" si="33"/>
        <v>0</v>
      </c>
      <c r="T201" s="10">
        <f t="shared" si="33"/>
        <v>-460.02520000000004</v>
      </c>
      <c r="U201" s="10">
        <f t="shared" si="33"/>
        <v>0</v>
      </c>
      <c r="V201" s="10">
        <f t="shared" si="33"/>
        <v>0</v>
      </c>
      <c r="W201" s="10">
        <f t="shared" si="29"/>
        <v>98.395732883233194</v>
      </c>
      <c r="X201" s="10">
        <f t="shared" si="29"/>
        <v>100</v>
      </c>
      <c r="Y201" s="142">
        <f t="shared" si="29"/>
        <v>98.287883344250588</v>
      </c>
      <c r="Z201" s="142">
        <f t="shared" si="29"/>
        <v>0</v>
      </c>
      <c r="AA201" s="142">
        <f t="shared" si="29"/>
        <v>100</v>
      </c>
    </row>
    <row r="202" spans="1:27" ht="12.95" customHeight="1" x14ac:dyDescent="0.25">
      <c r="A202" s="133">
        <v>194</v>
      </c>
      <c r="B202" s="139" t="s">
        <v>1529</v>
      </c>
      <c r="C202" s="140">
        <f t="shared" si="30"/>
        <v>1402.8</v>
      </c>
      <c r="D202" s="140">
        <v>1012</v>
      </c>
      <c r="E202" s="140">
        <v>340.1</v>
      </c>
      <c r="F202" s="140">
        <v>50.7</v>
      </c>
      <c r="G202" s="140">
        <v>0</v>
      </c>
      <c r="H202" s="140">
        <f t="shared" si="31"/>
        <v>1462.8</v>
      </c>
      <c r="I202" s="141">
        <v>1012</v>
      </c>
      <c r="J202" s="141">
        <v>340.1</v>
      </c>
      <c r="K202" s="141">
        <v>50.7</v>
      </c>
      <c r="L202" s="141">
        <v>60</v>
      </c>
      <c r="M202" s="140">
        <f t="shared" si="32"/>
        <v>1462.5782000000002</v>
      </c>
      <c r="N202" s="141">
        <v>1012</v>
      </c>
      <c r="O202" s="141">
        <v>339.87819999999999</v>
      </c>
      <c r="P202" s="141">
        <v>50.7</v>
      </c>
      <c r="Q202" s="10">
        <v>60</v>
      </c>
      <c r="R202" s="10">
        <f t="shared" si="33"/>
        <v>-0.22179999999980282</v>
      </c>
      <c r="S202" s="10">
        <f t="shared" si="33"/>
        <v>0</v>
      </c>
      <c r="T202" s="10">
        <f t="shared" si="33"/>
        <v>-0.2218000000000302</v>
      </c>
      <c r="U202" s="10">
        <f t="shared" si="33"/>
        <v>0</v>
      </c>
      <c r="V202" s="10">
        <f t="shared" si="33"/>
        <v>0</v>
      </c>
      <c r="W202" s="10">
        <f t="shared" si="29"/>
        <v>99.984837298331968</v>
      </c>
      <c r="X202" s="10">
        <f t="shared" si="29"/>
        <v>100</v>
      </c>
      <c r="Y202" s="142">
        <f t="shared" si="29"/>
        <v>99.934783887092024</v>
      </c>
      <c r="Z202" s="142">
        <f t="shared" si="29"/>
        <v>100</v>
      </c>
      <c r="AA202" s="142">
        <f t="shared" si="29"/>
        <v>100</v>
      </c>
    </row>
    <row r="203" spans="1:27" ht="12.95" customHeight="1" x14ac:dyDescent="0.25">
      <c r="A203" s="133">
        <v>195</v>
      </c>
      <c r="B203" s="139" t="s">
        <v>1530</v>
      </c>
      <c r="C203" s="140">
        <f t="shared" si="30"/>
        <v>1905.4</v>
      </c>
      <c r="D203" s="140">
        <v>837.7</v>
      </c>
      <c r="E203" s="140">
        <v>1060.7</v>
      </c>
      <c r="F203" s="140">
        <v>7</v>
      </c>
      <c r="G203" s="140">
        <v>0</v>
      </c>
      <c r="H203" s="140">
        <f t="shared" si="31"/>
        <v>1994.5</v>
      </c>
      <c r="I203" s="141">
        <v>837.7</v>
      </c>
      <c r="J203" s="141">
        <v>1128.8</v>
      </c>
      <c r="K203" s="141">
        <v>7</v>
      </c>
      <c r="L203" s="141">
        <v>21</v>
      </c>
      <c r="M203" s="140">
        <f t="shared" si="32"/>
        <v>1990.8622</v>
      </c>
      <c r="N203" s="141">
        <v>837.7</v>
      </c>
      <c r="O203" s="141">
        <v>1125.1622</v>
      </c>
      <c r="P203" s="141">
        <v>7</v>
      </c>
      <c r="Q203" s="10">
        <v>21</v>
      </c>
      <c r="R203" s="10">
        <f t="shared" si="33"/>
        <v>-3.6377999999999702</v>
      </c>
      <c r="S203" s="10">
        <f t="shared" si="33"/>
        <v>0</v>
      </c>
      <c r="T203" s="10">
        <f t="shared" si="33"/>
        <v>-3.6377999999999702</v>
      </c>
      <c r="U203" s="10">
        <f t="shared" si="33"/>
        <v>0</v>
      </c>
      <c r="V203" s="10">
        <f t="shared" si="33"/>
        <v>0</v>
      </c>
      <c r="W203" s="10">
        <f t="shared" si="29"/>
        <v>99.817608423163705</v>
      </c>
      <c r="X203" s="10">
        <f t="shared" si="29"/>
        <v>100</v>
      </c>
      <c r="Y203" s="142">
        <f t="shared" si="29"/>
        <v>99.67772856130405</v>
      </c>
      <c r="Z203" s="142">
        <f t="shared" si="29"/>
        <v>100</v>
      </c>
      <c r="AA203" s="142">
        <f t="shared" si="29"/>
        <v>100</v>
      </c>
    </row>
    <row r="204" spans="1:27" ht="12.95" customHeight="1" x14ac:dyDescent="0.25">
      <c r="A204" s="133">
        <v>196</v>
      </c>
      <c r="B204" s="139" t="s">
        <v>1531</v>
      </c>
      <c r="C204" s="140">
        <f t="shared" si="30"/>
        <v>3901.1</v>
      </c>
      <c r="D204" s="140">
        <v>793.1</v>
      </c>
      <c r="E204" s="140">
        <v>2953.7</v>
      </c>
      <c r="F204" s="140">
        <v>154.30000000000001</v>
      </c>
      <c r="G204" s="140">
        <v>0</v>
      </c>
      <c r="H204" s="140">
        <f t="shared" si="31"/>
        <v>4391.5</v>
      </c>
      <c r="I204" s="141">
        <v>793.1</v>
      </c>
      <c r="J204" s="141">
        <v>3381.1</v>
      </c>
      <c r="K204" s="141">
        <v>154.30000000000001</v>
      </c>
      <c r="L204" s="141">
        <v>63</v>
      </c>
      <c r="M204" s="140">
        <f t="shared" si="32"/>
        <v>4391.5</v>
      </c>
      <c r="N204" s="141">
        <v>793.1</v>
      </c>
      <c r="O204" s="141">
        <v>3381.1</v>
      </c>
      <c r="P204" s="141">
        <v>154.30000000000001</v>
      </c>
      <c r="Q204" s="10">
        <v>63</v>
      </c>
      <c r="R204" s="10">
        <f t="shared" si="33"/>
        <v>0</v>
      </c>
      <c r="S204" s="10">
        <f t="shared" si="33"/>
        <v>0</v>
      </c>
      <c r="T204" s="10">
        <f t="shared" si="33"/>
        <v>0</v>
      </c>
      <c r="U204" s="10">
        <f t="shared" si="33"/>
        <v>0</v>
      </c>
      <c r="V204" s="10">
        <f t="shared" si="33"/>
        <v>0</v>
      </c>
      <c r="W204" s="10">
        <f t="shared" si="29"/>
        <v>100</v>
      </c>
      <c r="X204" s="10">
        <f t="shared" si="29"/>
        <v>100</v>
      </c>
      <c r="Y204" s="142">
        <f t="shared" si="29"/>
        <v>100</v>
      </c>
      <c r="Z204" s="142">
        <f t="shared" si="29"/>
        <v>100</v>
      </c>
      <c r="AA204" s="142">
        <f t="shared" si="29"/>
        <v>100</v>
      </c>
    </row>
    <row r="205" spans="1:27" ht="12.95" customHeight="1" x14ac:dyDescent="0.25">
      <c r="A205" s="133">
        <v>197</v>
      </c>
      <c r="B205" s="139" t="s">
        <v>1532</v>
      </c>
      <c r="C205" s="140">
        <f t="shared" si="30"/>
        <v>3312</v>
      </c>
      <c r="D205" s="140">
        <v>934.1</v>
      </c>
      <c r="E205" s="140">
        <v>2117</v>
      </c>
      <c r="F205" s="140">
        <v>260.89999999999998</v>
      </c>
      <c r="G205" s="140">
        <v>0</v>
      </c>
      <c r="H205" s="140">
        <f t="shared" si="31"/>
        <v>3562.5</v>
      </c>
      <c r="I205" s="141">
        <v>934.1</v>
      </c>
      <c r="J205" s="141">
        <v>2310.5</v>
      </c>
      <c r="K205" s="141">
        <v>260.89999999999998</v>
      </c>
      <c r="L205" s="141">
        <v>57</v>
      </c>
      <c r="M205" s="140">
        <f t="shared" si="32"/>
        <v>3510.8456000000001</v>
      </c>
      <c r="N205" s="141">
        <v>934.1</v>
      </c>
      <c r="O205" s="141">
        <v>2258.8456000000001</v>
      </c>
      <c r="P205" s="141">
        <v>260.89999999999998</v>
      </c>
      <c r="Q205" s="10">
        <v>57</v>
      </c>
      <c r="R205" s="10">
        <f t="shared" si="33"/>
        <v>-51.654399999999896</v>
      </c>
      <c r="S205" s="10">
        <f t="shared" si="33"/>
        <v>0</v>
      </c>
      <c r="T205" s="10">
        <f t="shared" si="33"/>
        <v>-51.654399999999896</v>
      </c>
      <c r="U205" s="10">
        <f t="shared" si="33"/>
        <v>0</v>
      </c>
      <c r="V205" s="10">
        <f t="shared" si="33"/>
        <v>0</v>
      </c>
      <c r="W205" s="10">
        <f t="shared" si="29"/>
        <v>98.550051929824562</v>
      </c>
      <c r="X205" s="10">
        <f t="shared" si="29"/>
        <v>100</v>
      </c>
      <c r="Y205" s="142">
        <f t="shared" si="29"/>
        <v>97.764362692058</v>
      </c>
      <c r="Z205" s="142">
        <f t="shared" si="29"/>
        <v>100</v>
      </c>
      <c r="AA205" s="142">
        <f t="shared" si="29"/>
        <v>100</v>
      </c>
    </row>
    <row r="206" spans="1:27" ht="12.95" customHeight="1" x14ac:dyDescent="0.25">
      <c r="A206" s="133">
        <v>198</v>
      </c>
      <c r="B206" s="139" t="s">
        <v>1533</v>
      </c>
      <c r="C206" s="140">
        <f t="shared" si="30"/>
        <v>3668.7000000000003</v>
      </c>
      <c r="D206" s="140">
        <v>1002.7</v>
      </c>
      <c r="E206" s="140">
        <v>2579.1</v>
      </c>
      <c r="F206" s="140">
        <v>86.9</v>
      </c>
      <c r="G206" s="140">
        <v>0</v>
      </c>
      <c r="H206" s="140">
        <f t="shared" si="31"/>
        <v>4059.7000000000003</v>
      </c>
      <c r="I206" s="141">
        <v>1002.7</v>
      </c>
      <c r="J206" s="141">
        <v>2913.1</v>
      </c>
      <c r="K206" s="141">
        <v>86.9</v>
      </c>
      <c r="L206" s="141">
        <v>57</v>
      </c>
      <c r="M206" s="140">
        <f t="shared" si="32"/>
        <v>3999.0715000000005</v>
      </c>
      <c r="N206" s="141">
        <v>1002.7</v>
      </c>
      <c r="O206" s="141">
        <v>2852.4715000000001</v>
      </c>
      <c r="P206" s="141">
        <v>86.9</v>
      </c>
      <c r="Q206" s="10">
        <v>57</v>
      </c>
      <c r="R206" s="10">
        <f t="shared" si="33"/>
        <v>-60.628499999999804</v>
      </c>
      <c r="S206" s="10">
        <f t="shared" si="33"/>
        <v>0</v>
      </c>
      <c r="T206" s="10">
        <f t="shared" si="33"/>
        <v>-60.628499999999804</v>
      </c>
      <c r="U206" s="10">
        <f t="shared" si="33"/>
        <v>0</v>
      </c>
      <c r="V206" s="10">
        <f t="shared" si="33"/>
        <v>0</v>
      </c>
      <c r="W206" s="10">
        <f t="shared" si="29"/>
        <v>98.506576840653253</v>
      </c>
      <c r="X206" s="10">
        <f t="shared" si="29"/>
        <v>100</v>
      </c>
      <c r="Y206" s="142">
        <f t="shared" si="29"/>
        <v>97.918763516528799</v>
      </c>
      <c r="Z206" s="142">
        <f t="shared" si="29"/>
        <v>100</v>
      </c>
      <c r="AA206" s="142">
        <f t="shared" si="29"/>
        <v>100</v>
      </c>
    </row>
    <row r="207" spans="1:27" ht="12.95" customHeight="1" x14ac:dyDescent="0.25">
      <c r="A207" s="133">
        <v>199</v>
      </c>
      <c r="B207" s="139" t="s">
        <v>1534</v>
      </c>
      <c r="C207" s="140">
        <f t="shared" si="30"/>
        <v>3605.5</v>
      </c>
      <c r="D207" s="140">
        <v>1077</v>
      </c>
      <c r="E207" s="140">
        <v>2528.5</v>
      </c>
      <c r="F207" s="140">
        <v>0</v>
      </c>
      <c r="G207" s="140">
        <v>0</v>
      </c>
      <c r="H207" s="140">
        <f t="shared" si="31"/>
        <v>3853.2</v>
      </c>
      <c r="I207" s="141">
        <v>1077</v>
      </c>
      <c r="J207" s="141">
        <v>2743.2</v>
      </c>
      <c r="K207" s="141">
        <v>0</v>
      </c>
      <c r="L207" s="141">
        <v>33</v>
      </c>
      <c r="M207" s="140">
        <f t="shared" si="32"/>
        <v>3853.2</v>
      </c>
      <c r="N207" s="141">
        <v>1077</v>
      </c>
      <c r="O207" s="141">
        <v>2743.2</v>
      </c>
      <c r="P207" s="141">
        <v>0</v>
      </c>
      <c r="Q207" s="10">
        <v>33</v>
      </c>
      <c r="R207" s="10">
        <f t="shared" si="33"/>
        <v>0</v>
      </c>
      <c r="S207" s="10">
        <f t="shared" si="33"/>
        <v>0</v>
      </c>
      <c r="T207" s="10">
        <f t="shared" si="33"/>
        <v>0</v>
      </c>
      <c r="U207" s="10">
        <f t="shared" si="33"/>
        <v>0</v>
      </c>
      <c r="V207" s="10">
        <f t="shared" si="33"/>
        <v>0</v>
      </c>
      <c r="W207" s="10">
        <f t="shared" si="29"/>
        <v>100</v>
      </c>
      <c r="X207" s="10">
        <f t="shared" si="29"/>
        <v>100</v>
      </c>
      <c r="Y207" s="142">
        <f t="shared" si="29"/>
        <v>100</v>
      </c>
      <c r="Z207" s="142">
        <f t="shared" si="29"/>
        <v>0</v>
      </c>
      <c r="AA207" s="142">
        <f t="shared" si="29"/>
        <v>100</v>
      </c>
    </row>
    <row r="208" spans="1:27" ht="12.95" customHeight="1" x14ac:dyDescent="0.25">
      <c r="A208" s="133">
        <v>200</v>
      </c>
      <c r="B208" s="139" t="s">
        <v>1535</v>
      </c>
      <c r="C208" s="140">
        <f t="shared" si="30"/>
        <v>2855.7999999999997</v>
      </c>
      <c r="D208" s="140">
        <v>996.4</v>
      </c>
      <c r="E208" s="140">
        <v>1805.3</v>
      </c>
      <c r="F208" s="140">
        <v>54.1</v>
      </c>
      <c r="G208" s="140">
        <v>0</v>
      </c>
      <c r="H208" s="140">
        <f t="shared" si="31"/>
        <v>3081.2999999999997</v>
      </c>
      <c r="I208" s="141">
        <v>996.4</v>
      </c>
      <c r="J208" s="141">
        <v>1985.8</v>
      </c>
      <c r="K208" s="141">
        <v>54.1</v>
      </c>
      <c r="L208" s="141">
        <v>45</v>
      </c>
      <c r="M208" s="140">
        <f t="shared" si="32"/>
        <v>3035.9681999999998</v>
      </c>
      <c r="N208" s="141">
        <v>996.4</v>
      </c>
      <c r="O208" s="141">
        <v>1940.4682</v>
      </c>
      <c r="P208" s="141">
        <v>54.1</v>
      </c>
      <c r="Q208" s="10">
        <v>45</v>
      </c>
      <c r="R208" s="10">
        <f t="shared" si="33"/>
        <v>-45.33179999999993</v>
      </c>
      <c r="S208" s="10">
        <f t="shared" si="33"/>
        <v>0</v>
      </c>
      <c r="T208" s="10">
        <f t="shared" si="33"/>
        <v>-45.33179999999993</v>
      </c>
      <c r="U208" s="10">
        <f t="shared" si="33"/>
        <v>0</v>
      </c>
      <c r="V208" s="10">
        <f t="shared" si="33"/>
        <v>0</v>
      </c>
      <c r="W208" s="10">
        <f t="shared" si="29"/>
        <v>98.52880926881511</v>
      </c>
      <c r="X208" s="10">
        <f t="shared" si="29"/>
        <v>100</v>
      </c>
      <c r="Y208" s="142">
        <f t="shared" si="29"/>
        <v>97.717202135159638</v>
      </c>
      <c r="Z208" s="142">
        <f t="shared" si="29"/>
        <v>100</v>
      </c>
      <c r="AA208" s="142">
        <f t="shared" si="29"/>
        <v>100</v>
      </c>
    </row>
    <row r="209" spans="1:27" ht="12.95" customHeight="1" x14ac:dyDescent="0.25">
      <c r="A209" s="133">
        <v>201</v>
      </c>
      <c r="B209" s="139" t="s">
        <v>1536</v>
      </c>
      <c r="C209" s="140">
        <f t="shared" si="30"/>
        <v>1298.8000000000002</v>
      </c>
      <c r="D209" s="140">
        <v>885.2</v>
      </c>
      <c r="E209" s="140">
        <v>413.6</v>
      </c>
      <c r="F209" s="140">
        <v>0</v>
      </c>
      <c r="G209" s="140">
        <v>0</v>
      </c>
      <c r="H209" s="140">
        <f t="shared" si="31"/>
        <v>1331.8000000000002</v>
      </c>
      <c r="I209" s="141">
        <v>885.2</v>
      </c>
      <c r="J209" s="141">
        <v>413.6</v>
      </c>
      <c r="K209" s="141">
        <v>0</v>
      </c>
      <c r="L209" s="141">
        <v>33</v>
      </c>
      <c r="M209" s="140">
        <f t="shared" si="32"/>
        <v>1324.1397999999999</v>
      </c>
      <c r="N209" s="141">
        <v>885.2</v>
      </c>
      <c r="O209" s="141">
        <v>405.93979999999999</v>
      </c>
      <c r="P209" s="141">
        <v>0</v>
      </c>
      <c r="Q209" s="10">
        <v>33</v>
      </c>
      <c r="R209" s="10">
        <f t="shared" si="33"/>
        <v>-7.660200000000259</v>
      </c>
      <c r="S209" s="10">
        <f t="shared" si="33"/>
        <v>0</v>
      </c>
      <c r="T209" s="10">
        <f t="shared" si="33"/>
        <v>-7.6602000000000317</v>
      </c>
      <c r="U209" s="10">
        <f t="shared" si="33"/>
        <v>0</v>
      </c>
      <c r="V209" s="10">
        <f t="shared" si="33"/>
        <v>0</v>
      </c>
      <c r="W209" s="10">
        <f t="shared" si="29"/>
        <v>99.424823547079129</v>
      </c>
      <c r="X209" s="10">
        <f t="shared" si="29"/>
        <v>100</v>
      </c>
      <c r="Y209" s="142">
        <f t="shared" si="29"/>
        <v>98.147920696324945</v>
      </c>
      <c r="Z209" s="142">
        <f t="shared" si="29"/>
        <v>0</v>
      </c>
      <c r="AA209" s="142">
        <f t="shared" si="29"/>
        <v>100</v>
      </c>
    </row>
    <row r="210" spans="1:27" ht="12.95" customHeight="1" x14ac:dyDescent="0.25">
      <c r="A210" s="133">
        <v>202</v>
      </c>
      <c r="B210" s="139" t="s">
        <v>1537</v>
      </c>
      <c r="C210" s="140">
        <f t="shared" si="30"/>
        <v>3607.8</v>
      </c>
      <c r="D210" s="140">
        <v>910</v>
      </c>
      <c r="E210" s="140">
        <v>2517.3000000000002</v>
      </c>
      <c r="F210" s="140">
        <v>180.5</v>
      </c>
      <c r="G210" s="140">
        <v>0</v>
      </c>
      <c r="H210" s="140">
        <f t="shared" si="31"/>
        <v>3970.3</v>
      </c>
      <c r="I210" s="141">
        <v>910</v>
      </c>
      <c r="J210" s="141">
        <v>2786.8</v>
      </c>
      <c r="K210" s="141">
        <v>180.5</v>
      </c>
      <c r="L210" s="141">
        <v>93</v>
      </c>
      <c r="M210" s="140">
        <f t="shared" si="32"/>
        <v>3806.3444</v>
      </c>
      <c r="N210" s="141">
        <v>910</v>
      </c>
      <c r="O210" s="141">
        <v>2622.8444</v>
      </c>
      <c r="P210" s="141">
        <v>180.5</v>
      </c>
      <c r="Q210" s="10">
        <v>93</v>
      </c>
      <c r="R210" s="10">
        <f t="shared" si="33"/>
        <v>-163.95560000000023</v>
      </c>
      <c r="S210" s="10">
        <f t="shared" si="33"/>
        <v>0</v>
      </c>
      <c r="T210" s="10">
        <f t="shared" si="33"/>
        <v>-163.95560000000023</v>
      </c>
      <c r="U210" s="10">
        <f t="shared" si="33"/>
        <v>0</v>
      </c>
      <c r="V210" s="10">
        <f t="shared" si="33"/>
        <v>0</v>
      </c>
      <c r="W210" s="10">
        <f t="shared" si="29"/>
        <v>95.870448076971499</v>
      </c>
      <c r="X210" s="10">
        <f t="shared" si="29"/>
        <v>100</v>
      </c>
      <c r="Y210" s="142">
        <f t="shared" si="29"/>
        <v>94.116707334577285</v>
      </c>
      <c r="Z210" s="142">
        <f t="shared" si="29"/>
        <v>100</v>
      </c>
      <c r="AA210" s="142">
        <f t="shared" si="29"/>
        <v>100</v>
      </c>
    </row>
    <row r="211" spans="1:27" ht="12.95" customHeight="1" x14ac:dyDescent="0.25">
      <c r="A211" s="133">
        <v>203</v>
      </c>
      <c r="B211" s="139" t="s">
        <v>1538</v>
      </c>
      <c r="C211" s="140">
        <f t="shared" si="30"/>
        <v>2185.6999999999998</v>
      </c>
      <c r="D211" s="140">
        <v>790.5</v>
      </c>
      <c r="E211" s="140">
        <v>1384.6</v>
      </c>
      <c r="F211" s="140">
        <v>10.6</v>
      </c>
      <c r="G211" s="140">
        <v>0</v>
      </c>
      <c r="H211" s="140">
        <f t="shared" si="31"/>
        <v>2384.5</v>
      </c>
      <c r="I211" s="141">
        <v>790.5</v>
      </c>
      <c r="J211" s="141">
        <v>1559.4</v>
      </c>
      <c r="K211" s="141">
        <v>10.6</v>
      </c>
      <c r="L211" s="141">
        <v>24</v>
      </c>
      <c r="M211" s="140">
        <f t="shared" si="32"/>
        <v>2384.5</v>
      </c>
      <c r="N211" s="141">
        <v>790.5</v>
      </c>
      <c r="O211" s="141">
        <v>1559.4</v>
      </c>
      <c r="P211" s="141">
        <v>10.6</v>
      </c>
      <c r="Q211" s="10">
        <v>24</v>
      </c>
      <c r="R211" s="10">
        <f t="shared" si="33"/>
        <v>0</v>
      </c>
      <c r="S211" s="10">
        <f t="shared" si="33"/>
        <v>0</v>
      </c>
      <c r="T211" s="10">
        <f t="shared" si="33"/>
        <v>0</v>
      </c>
      <c r="U211" s="10">
        <f t="shared" si="33"/>
        <v>0</v>
      </c>
      <c r="V211" s="10">
        <f t="shared" si="33"/>
        <v>0</v>
      </c>
      <c r="W211" s="10">
        <f t="shared" si="29"/>
        <v>100</v>
      </c>
      <c r="X211" s="10">
        <f t="shared" si="29"/>
        <v>100</v>
      </c>
      <c r="Y211" s="142">
        <f t="shared" si="29"/>
        <v>100</v>
      </c>
      <c r="Z211" s="142">
        <f t="shared" si="29"/>
        <v>100</v>
      </c>
      <c r="AA211" s="142">
        <f t="shared" si="29"/>
        <v>100</v>
      </c>
    </row>
    <row r="212" spans="1:27" ht="12.95" customHeight="1" x14ac:dyDescent="0.25">
      <c r="A212" s="133">
        <v>204</v>
      </c>
      <c r="B212" s="139" t="s">
        <v>1539</v>
      </c>
      <c r="C212" s="140">
        <f t="shared" si="30"/>
        <v>3019.1</v>
      </c>
      <c r="D212" s="140">
        <v>845.9</v>
      </c>
      <c r="E212" s="140">
        <v>2159</v>
      </c>
      <c r="F212" s="140">
        <v>14.2</v>
      </c>
      <c r="G212" s="140">
        <v>0</v>
      </c>
      <c r="H212" s="140">
        <f t="shared" si="31"/>
        <v>3194</v>
      </c>
      <c r="I212" s="141">
        <v>845.9</v>
      </c>
      <c r="J212" s="141">
        <v>2315.9</v>
      </c>
      <c r="K212" s="141">
        <v>14.2</v>
      </c>
      <c r="L212" s="141">
        <v>18</v>
      </c>
      <c r="M212" s="140">
        <f t="shared" si="32"/>
        <v>3126.6646999999998</v>
      </c>
      <c r="N212" s="141">
        <v>845.9</v>
      </c>
      <c r="O212" s="141">
        <v>2248.5646999999999</v>
      </c>
      <c r="P212" s="141">
        <v>14.2</v>
      </c>
      <c r="Q212" s="10">
        <v>18</v>
      </c>
      <c r="R212" s="10">
        <f t="shared" si="33"/>
        <v>-67.335300000000188</v>
      </c>
      <c r="S212" s="10">
        <f t="shared" si="33"/>
        <v>0</v>
      </c>
      <c r="T212" s="10">
        <f t="shared" si="33"/>
        <v>-67.335300000000188</v>
      </c>
      <c r="U212" s="10">
        <f t="shared" si="33"/>
        <v>0</v>
      </c>
      <c r="V212" s="10">
        <f t="shared" si="33"/>
        <v>0</v>
      </c>
      <c r="W212" s="10">
        <f t="shared" si="29"/>
        <v>97.891819035691924</v>
      </c>
      <c r="X212" s="10">
        <f t="shared" si="29"/>
        <v>100</v>
      </c>
      <c r="Y212" s="142">
        <f t="shared" si="29"/>
        <v>97.092478086273147</v>
      </c>
      <c r="Z212" s="142">
        <f t="shared" si="29"/>
        <v>100</v>
      </c>
      <c r="AA212" s="142">
        <f t="shared" si="29"/>
        <v>100</v>
      </c>
    </row>
    <row r="213" spans="1:27" ht="12.95" customHeight="1" x14ac:dyDescent="0.25">
      <c r="A213" s="133">
        <v>205</v>
      </c>
      <c r="B213" s="139" t="s">
        <v>1540</v>
      </c>
      <c r="C213" s="140">
        <f t="shared" si="30"/>
        <v>6293</v>
      </c>
      <c r="D213" s="140">
        <v>1060</v>
      </c>
      <c r="E213" s="140">
        <v>5160.7</v>
      </c>
      <c r="F213" s="140">
        <v>72.3</v>
      </c>
      <c r="G213" s="140">
        <v>0</v>
      </c>
      <c r="H213" s="140">
        <f t="shared" si="31"/>
        <v>6901.8</v>
      </c>
      <c r="I213" s="141">
        <v>1060</v>
      </c>
      <c r="J213" s="141">
        <v>5724.5</v>
      </c>
      <c r="K213" s="141">
        <v>72.3</v>
      </c>
      <c r="L213" s="141">
        <v>45</v>
      </c>
      <c r="M213" s="140">
        <f t="shared" si="32"/>
        <v>6638.3635000000004</v>
      </c>
      <c r="N213" s="141">
        <v>1060</v>
      </c>
      <c r="O213" s="141">
        <v>5461.0635000000002</v>
      </c>
      <c r="P213" s="141">
        <v>72.3</v>
      </c>
      <c r="Q213" s="10">
        <v>45</v>
      </c>
      <c r="R213" s="10">
        <f t="shared" si="33"/>
        <v>-263.4364999999998</v>
      </c>
      <c r="S213" s="10">
        <f t="shared" si="33"/>
        <v>0</v>
      </c>
      <c r="T213" s="10">
        <f t="shared" si="33"/>
        <v>-263.4364999999998</v>
      </c>
      <c r="U213" s="10">
        <f t="shared" si="33"/>
        <v>0</v>
      </c>
      <c r="V213" s="10">
        <f t="shared" si="33"/>
        <v>0</v>
      </c>
      <c r="W213" s="10">
        <f t="shared" si="29"/>
        <v>96.183075429598077</v>
      </c>
      <c r="X213" s="10">
        <f t="shared" si="29"/>
        <v>100</v>
      </c>
      <c r="Y213" s="142">
        <f t="shared" si="29"/>
        <v>95.398087169185089</v>
      </c>
      <c r="Z213" s="142">
        <f t="shared" si="29"/>
        <v>100</v>
      </c>
      <c r="AA213" s="142">
        <f t="shared" si="29"/>
        <v>100</v>
      </c>
    </row>
    <row r="214" spans="1:27" ht="12.95" customHeight="1" x14ac:dyDescent="0.25">
      <c r="A214" s="133">
        <v>206</v>
      </c>
      <c r="B214" s="139" t="s">
        <v>1541</v>
      </c>
      <c r="C214" s="140">
        <f t="shared" si="30"/>
        <v>3279.3</v>
      </c>
      <c r="D214" s="140">
        <v>839.8</v>
      </c>
      <c r="E214" s="140">
        <v>2439.5</v>
      </c>
      <c r="F214" s="140">
        <v>0</v>
      </c>
      <c r="G214" s="140">
        <v>0</v>
      </c>
      <c r="H214" s="140">
        <f t="shared" si="31"/>
        <v>3562.5</v>
      </c>
      <c r="I214" s="141">
        <v>839.8</v>
      </c>
      <c r="J214" s="141">
        <v>2680.7</v>
      </c>
      <c r="K214" s="141">
        <v>0</v>
      </c>
      <c r="L214" s="141">
        <v>42</v>
      </c>
      <c r="M214" s="140">
        <f t="shared" si="32"/>
        <v>3562.5</v>
      </c>
      <c r="N214" s="141">
        <v>839.8</v>
      </c>
      <c r="O214" s="141">
        <v>2680.7</v>
      </c>
      <c r="P214" s="141">
        <v>0</v>
      </c>
      <c r="Q214" s="10">
        <v>42</v>
      </c>
      <c r="R214" s="10">
        <f t="shared" si="33"/>
        <v>0</v>
      </c>
      <c r="S214" s="10">
        <f t="shared" si="33"/>
        <v>0</v>
      </c>
      <c r="T214" s="10">
        <f t="shared" si="33"/>
        <v>0</v>
      </c>
      <c r="U214" s="10">
        <f t="shared" si="33"/>
        <v>0</v>
      </c>
      <c r="V214" s="10">
        <f t="shared" si="33"/>
        <v>0</v>
      </c>
      <c r="W214" s="10">
        <f t="shared" si="29"/>
        <v>100</v>
      </c>
      <c r="X214" s="10">
        <f t="shared" si="29"/>
        <v>100</v>
      </c>
      <c r="Y214" s="142">
        <f t="shared" si="29"/>
        <v>100</v>
      </c>
      <c r="Z214" s="142">
        <f t="shared" si="29"/>
        <v>0</v>
      </c>
      <c r="AA214" s="142">
        <f t="shared" si="29"/>
        <v>100</v>
      </c>
    </row>
    <row r="215" spans="1:27" ht="12.95" customHeight="1" x14ac:dyDescent="0.25">
      <c r="A215" s="133">
        <v>207</v>
      </c>
      <c r="B215" s="139" t="s">
        <v>1542</v>
      </c>
      <c r="C215" s="140">
        <f t="shared" si="30"/>
        <v>4104.7999999999993</v>
      </c>
      <c r="D215" s="140">
        <v>1084.5999999999999</v>
      </c>
      <c r="E215" s="140">
        <v>3020.2</v>
      </c>
      <c r="F215" s="140">
        <v>0</v>
      </c>
      <c r="G215" s="140">
        <v>0</v>
      </c>
      <c r="H215" s="140">
        <f t="shared" si="31"/>
        <v>4506.2999999999993</v>
      </c>
      <c r="I215" s="141">
        <v>1084.5999999999999</v>
      </c>
      <c r="J215" s="141">
        <v>3367.7</v>
      </c>
      <c r="K215" s="141">
        <v>0</v>
      </c>
      <c r="L215" s="141">
        <v>54</v>
      </c>
      <c r="M215" s="140">
        <f t="shared" si="32"/>
        <v>4505.7816999999995</v>
      </c>
      <c r="N215" s="141">
        <v>1084.5999999999999</v>
      </c>
      <c r="O215" s="141">
        <v>3367.1817000000001</v>
      </c>
      <c r="P215" s="141">
        <v>0</v>
      </c>
      <c r="Q215" s="10">
        <v>54</v>
      </c>
      <c r="R215" s="10">
        <f t="shared" si="33"/>
        <v>-0.51829999999972642</v>
      </c>
      <c r="S215" s="10">
        <f t="shared" si="33"/>
        <v>0</v>
      </c>
      <c r="T215" s="10">
        <f t="shared" si="33"/>
        <v>-0.51829999999972642</v>
      </c>
      <c r="U215" s="10">
        <f t="shared" si="33"/>
        <v>0</v>
      </c>
      <c r="V215" s="10">
        <f t="shared" si="33"/>
        <v>0</v>
      </c>
      <c r="W215" s="10">
        <f t="shared" si="29"/>
        <v>99.988498324567828</v>
      </c>
      <c r="X215" s="10">
        <f t="shared" si="29"/>
        <v>100</v>
      </c>
      <c r="Y215" s="142">
        <f t="shared" si="29"/>
        <v>99.984609674258408</v>
      </c>
      <c r="Z215" s="142">
        <f t="shared" si="29"/>
        <v>0</v>
      </c>
      <c r="AA215" s="142">
        <f t="shared" si="29"/>
        <v>100</v>
      </c>
    </row>
    <row r="216" spans="1:27" ht="12.95" customHeight="1" x14ac:dyDescent="0.25">
      <c r="A216" s="133">
        <v>208</v>
      </c>
      <c r="B216" s="139" t="s">
        <v>1543</v>
      </c>
      <c r="C216" s="140">
        <f t="shared" si="30"/>
        <v>2827.3</v>
      </c>
      <c r="D216" s="140">
        <v>1012.9</v>
      </c>
      <c r="E216" s="140">
        <v>1740.4</v>
      </c>
      <c r="F216" s="140">
        <v>74</v>
      </c>
      <c r="G216" s="140">
        <v>0</v>
      </c>
      <c r="H216" s="140">
        <f t="shared" si="31"/>
        <v>3141.7</v>
      </c>
      <c r="I216" s="141">
        <v>1012.9</v>
      </c>
      <c r="J216" s="141">
        <v>2012.8</v>
      </c>
      <c r="K216" s="141">
        <v>74</v>
      </c>
      <c r="L216" s="141">
        <v>42</v>
      </c>
      <c r="M216" s="140">
        <f t="shared" si="32"/>
        <v>3074.8235</v>
      </c>
      <c r="N216" s="141">
        <v>1012.9</v>
      </c>
      <c r="O216" s="141">
        <v>1945.9235000000001</v>
      </c>
      <c r="P216" s="141">
        <v>74</v>
      </c>
      <c r="Q216" s="10">
        <v>42</v>
      </c>
      <c r="R216" s="10">
        <f t="shared" si="33"/>
        <v>-66.876499999999851</v>
      </c>
      <c r="S216" s="10">
        <f t="shared" si="33"/>
        <v>0</v>
      </c>
      <c r="T216" s="10">
        <f t="shared" si="33"/>
        <v>-66.876499999999851</v>
      </c>
      <c r="U216" s="10">
        <f t="shared" si="33"/>
        <v>0</v>
      </c>
      <c r="V216" s="10">
        <f t="shared" si="33"/>
        <v>0</v>
      </c>
      <c r="W216" s="10">
        <f t="shared" si="29"/>
        <v>97.871327625171091</v>
      </c>
      <c r="X216" s="10">
        <f t="shared" si="29"/>
        <v>100</v>
      </c>
      <c r="Y216" s="142">
        <f t="shared" si="29"/>
        <v>96.677439387917346</v>
      </c>
      <c r="Z216" s="142">
        <f t="shared" si="29"/>
        <v>100</v>
      </c>
      <c r="AA216" s="142">
        <f t="shared" si="29"/>
        <v>100</v>
      </c>
    </row>
    <row r="217" spans="1:27" ht="12.95" customHeight="1" x14ac:dyDescent="0.25">
      <c r="A217" s="133">
        <v>209</v>
      </c>
      <c r="B217" s="139" t="s">
        <v>1544</v>
      </c>
      <c r="C217" s="140">
        <f t="shared" si="30"/>
        <v>3994.8</v>
      </c>
      <c r="D217" s="140">
        <v>1114.2</v>
      </c>
      <c r="E217" s="140">
        <v>2875.9</v>
      </c>
      <c r="F217" s="140">
        <v>4.7</v>
      </c>
      <c r="G217" s="140">
        <v>0</v>
      </c>
      <c r="H217" s="140">
        <f t="shared" si="31"/>
        <v>4247.5999999999995</v>
      </c>
      <c r="I217" s="141">
        <v>1114.2</v>
      </c>
      <c r="J217" s="141">
        <v>3083.7</v>
      </c>
      <c r="K217" s="141">
        <v>4.7</v>
      </c>
      <c r="L217" s="141">
        <v>45</v>
      </c>
      <c r="M217" s="140">
        <f t="shared" si="32"/>
        <v>4247.5999999999995</v>
      </c>
      <c r="N217" s="141">
        <v>1114.2</v>
      </c>
      <c r="O217" s="141">
        <v>3083.7</v>
      </c>
      <c r="P217" s="141">
        <v>4.7</v>
      </c>
      <c r="Q217" s="10">
        <v>45</v>
      </c>
      <c r="R217" s="10">
        <f t="shared" si="33"/>
        <v>0</v>
      </c>
      <c r="S217" s="10">
        <f t="shared" si="33"/>
        <v>0</v>
      </c>
      <c r="T217" s="10">
        <f t="shared" si="33"/>
        <v>0</v>
      </c>
      <c r="U217" s="10">
        <f t="shared" si="33"/>
        <v>0</v>
      </c>
      <c r="V217" s="10">
        <f t="shared" si="33"/>
        <v>0</v>
      </c>
      <c r="W217" s="10">
        <f t="shared" si="29"/>
        <v>100</v>
      </c>
      <c r="X217" s="10">
        <f t="shared" si="29"/>
        <v>100</v>
      </c>
      <c r="Y217" s="142">
        <f t="shared" si="29"/>
        <v>100</v>
      </c>
      <c r="Z217" s="142">
        <f t="shared" si="29"/>
        <v>100</v>
      </c>
      <c r="AA217" s="142">
        <f t="shared" si="29"/>
        <v>100</v>
      </c>
    </row>
    <row r="218" spans="1:27" ht="12.95" customHeight="1" x14ac:dyDescent="0.25">
      <c r="A218" s="133">
        <v>210</v>
      </c>
      <c r="B218" s="139" t="s">
        <v>1545</v>
      </c>
      <c r="C218" s="140">
        <f t="shared" si="30"/>
        <v>3226.6</v>
      </c>
      <c r="D218" s="140">
        <v>1057.5999999999999</v>
      </c>
      <c r="E218" s="140">
        <v>2169</v>
      </c>
      <c r="F218" s="140">
        <v>0</v>
      </c>
      <c r="G218" s="140">
        <v>0</v>
      </c>
      <c r="H218" s="140">
        <f t="shared" si="31"/>
        <v>3451.2999999999997</v>
      </c>
      <c r="I218" s="141">
        <v>1057.5999999999999</v>
      </c>
      <c r="J218" s="141">
        <v>2345.6999999999998</v>
      </c>
      <c r="K218" s="141">
        <v>0</v>
      </c>
      <c r="L218" s="141">
        <v>48</v>
      </c>
      <c r="M218" s="140">
        <f t="shared" si="32"/>
        <v>3315.5378999999998</v>
      </c>
      <c r="N218" s="141">
        <v>1057.5999999999999</v>
      </c>
      <c r="O218" s="141">
        <v>2209.9378999999999</v>
      </c>
      <c r="P218" s="141">
        <v>0</v>
      </c>
      <c r="Q218" s="10">
        <v>48</v>
      </c>
      <c r="R218" s="10">
        <f t="shared" si="33"/>
        <v>-135.76209999999992</v>
      </c>
      <c r="S218" s="10">
        <f t="shared" si="33"/>
        <v>0</v>
      </c>
      <c r="T218" s="10">
        <f t="shared" si="33"/>
        <v>-135.76209999999992</v>
      </c>
      <c r="U218" s="10">
        <f t="shared" si="33"/>
        <v>0</v>
      </c>
      <c r="V218" s="10">
        <f t="shared" si="33"/>
        <v>0</v>
      </c>
      <c r="W218" s="10">
        <f t="shared" si="29"/>
        <v>96.066348912004173</v>
      </c>
      <c r="X218" s="10">
        <f t="shared" si="29"/>
        <v>100</v>
      </c>
      <c r="Y218" s="142">
        <f t="shared" si="29"/>
        <v>94.212299100481729</v>
      </c>
      <c r="Z218" s="142">
        <f t="shared" si="29"/>
        <v>0</v>
      </c>
      <c r="AA218" s="142">
        <f t="shared" si="29"/>
        <v>100</v>
      </c>
    </row>
    <row r="219" spans="1:27" ht="12.95" customHeight="1" x14ac:dyDescent="0.25">
      <c r="A219" s="133">
        <v>211</v>
      </c>
      <c r="B219" s="139" t="s">
        <v>1546</v>
      </c>
      <c r="C219" s="140">
        <f t="shared" si="30"/>
        <v>15513.300000000001</v>
      </c>
      <c r="D219" s="140">
        <v>1632.6</v>
      </c>
      <c r="E219" s="140">
        <v>13880.7</v>
      </c>
      <c r="F219" s="140">
        <v>0</v>
      </c>
      <c r="G219" s="140">
        <v>0</v>
      </c>
      <c r="H219" s="140">
        <f t="shared" si="31"/>
        <v>16447.7</v>
      </c>
      <c r="I219" s="141">
        <v>1632.6</v>
      </c>
      <c r="J219" s="141">
        <v>14725.1</v>
      </c>
      <c r="K219" s="141">
        <v>0</v>
      </c>
      <c r="L219" s="141">
        <v>90</v>
      </c>
      <c r="M219" s="140">
        <f t="shared" si="32"/>
        <v>13976.0285</v>
      </c>
      <c r="N219" s="141">
        <v>1632.6</v>
      </c>
      <c r="O219" s="141">
        <v>12253.4285</v>
      </c>
      <c r="P219" s="141">
        <v>0</v>
      </c>
      <c r="Q219" s="10">
        <v>90</v>
      </c>
      <c r="R219" s="10">
        <f t="shared" si="33"/>
        <v>-2471.6715000000004</v>
      </c>
      <c r="S219" s="10">
        <f t="shared" si="33"/>
        <v>0</v>
      </c>
      <c r="T219" s="10">
        <f t="shared" si="33"/>
        <v>-2471.6715000000004</v>
      </c>
      <c r="U219" s="10">
        <f t="shared" si="33"/>
        <v>0</v>
      </c>
      <c r="V219" s="10">
        <f t="shared" si="33"/>
        <v>0</v>
      </c>
      <c r="W219" s="10">
        <f t="shared" si="29"/>
        <v>84.972540233588887</v>
      </c>
      <c r="X219" s="10">
        <f t="shared" si="29"/>
        <v>100</v>
      </c>
      <c r="Y219" s="142">
        <f t="shared" si="29"/>
        <v>83.214569001229194</v>
      </c>
      <c r="Z219" s="142">
        <f t="shared" si="29"/>
        <v>0</v>
      </c>
      <c r="AA219" s="142">
        <f t="shared" si="29"/>
        <v>100</v>
      </c>
    </row>
    <row r="220" spans="1:27" ht="12.95" customHeight="1" x14ac:dyDescent="0.25">
      <c r="A220" s="133">
        <v>212</v>
      </c>
      <c r="B220" s="139" t="s">
        <v>1547</v>
      </c>
      <c r="C220" s="140">
        <f t="shared" si="30"/>
        <v>3191.4</v>
      </c>
      <c r="D220" s="140">
        <v>926.1</v>
      </c>
      <c r="E220" s="140">
        <v>2236.8000000000002</v>
      </c>
      <c r="F220" s="140">
        <v>28.5</v>
      </c>
      <c r="G220" s="140">
        <v>0</v>
      </c>
      <c r="H220" s="140">
        <f t="shared" si="31"/>
        <v>3464.7</v>
      </c>
      <c r="I220" s="141">
        <v>926.1</v>
      </c>
      <c r="J220" s="141">
        <v>2480.1</v>
      </c>
      <c r="K220" s="141">
        <v>28.5</v>
      </c>
      <c r="L220" s="141">
        <v>30</v>
      </c>
      <c r="M220" s="140">
        <f t="shared" si="32"/>
        <v>3464.3426999999997</v>
      </c>
      <c r="N220" s="141">
        <v>926.1</v>
      </c>
      <c r="O220" s="141">
        <v>2479.7426999999998</v>
      </c>
      <c r="P220" s="141">
        <v>28.5</v>
      </c>
      <c r="Q220" s="10">
        <v>30</v>
      </c>
      <c r="R220" s="10">
        <f t="shared" si="33"/>
        <v>-0.35730000000012296</v>
      </c>
      <c r="S220" s="10">
        <f t="shared" si="33"/>
        <v>0</v>
      </c>
      <c r="T220" s="10">
        <f t="shared" si="33"/>
        <v>-0.35730000000012296</v>
      </c>
      <c r="U220" s="10">
        <f t="shared" si="33"/>
        <v>0</v>
      </c>
      <c r="V220" s="10">
        <f t="shared" si="33"/>
        <v>0</v>
      </c>
      <c r="W220" s="10">
        <f t="shared" si="29"/>
        <v>99.989687418824133</v>
      </c>
      <c r="X220" s="10">
        <f t="shared" si="29"/>
        <v>100</v>
      </c>
      <c r="Y220" s="142">
        <f t="shared" si="29"/>
        <v>99.98559332284988</v>
      </c>
      <c r="Z220" s="142">
        <f t="shared" si="29"/>
        <v>100</v>
      </c>
      <c r="AA220" s="142">
        <f t="shared" si="29"/>
        <v>100</v>
      </c>
    </row>
    <row r="221" spans="1:27" ht="12.95" customHeight="1" x14ac:dyDescent="0.25">
      <c r="A221" s="133">
        <v>213</v>
      </c>
      <c r="B221" s="139" t="s">
        <v>1548</v>
      </c>
      <c r="C221" s="140">
        <f t="shared" si="30"/>
        <v>4199.7</v>
      </c>
      <c r="D221" s="140">
        <v>1005.6</v>
      </c>
      <c r="E221" s="140">
        <v>3194.1</v>
      </c>
      <c r="F221" s="140">
        <v>0</v>
      </c>
      <c r="G221" s="140">
        <v>0</v>
      </c>
      <c r="H221" s="140">
        <f t="shared" si="31"/>
        <v>4593.1000000000004</v>
      </c>
      <c r="I221" s="141">
        <v>1005.6</v>
      </c>
      <c r="J221" s="141">
        <v>3551.5</v>
      </c>
      <c r="K221" s="141">
        <v>0</v>
      </c>
      <c r="L221" s="141">
        <v>36</v>
      </c>
      <c r="M221" s="140">
        <f t="shared" si="32"/>
        <v>4442.3662000000004</v>
      </c>
      <c r="N221" s="141">
        <v>1005.6</v>
      </c>
      <c r="O221" s="141">
        <v>3400.7662</v>
      </c>
      <c r="P221" s="141">
        <v>0</v>
      </c>
      <c r="Q221" s="10">
        <v>36</v>
      </c>
      <c r="R221" s="10">
        <f t="shared" si="33"/>
        <v>-150.73379999999997</v>
      </c>
      <c r="S221" s="10">
        <f t="shared" si="33"/>
        <v>0</v>
      </c>
      <c r="T221" s="10">
        <f t="shared" si="33"/>
        <v>-150.73379999999997</v>
      </c>
      <c r="U221" s="10">
        <f t="shared" si="33"/>
        <v>0</v>
      </c>
      <c r="V221" s="10">
        <f t="shared" si="33"/>
        <v>0</v>
      </c>
      <c r="W221" s="10">
        <f t="shared" si="29"/>
        <v>96.718255644336068</v>
      </c>
      <c r="X221" s="10">
        <f t="shared" si="29"/>
        <v>100</v>
      </c>
      <c r="Y221" s="142">
        <f t="shared" si="29"/>
        <v>95.755770801069971</v>
      </c>
      <c r="Z221" s="142">
        <f t="shared" si="29"/>
        <v>0</v>
      </c>
      <c r="AA221" s="142">
        <f t="shared" si="29"/>
        <v>100</v>
      </c>
    </row>
    <row r="222" spans="1:27" ht="12.95" customHeight="1" x14ac:dyDescent="0.25">
      <c r="A222" s="133">
        <v>214</v>
      </c>
      <c r="B222" s="139" t="s">
        <v>1549</v>
      </c>
      <c r="C222" s="140">
        <f t="shared" si="30"/>
        <v>5274.1</v>
      </c>
      <c r="D222" s="140">
        <v>1126.5999999999999</v>
      </c>
      <c r="E222" s="140">
        <v>4127.6000000000004</v>
      </c>
      <c r="F222" s="140">
        <v>19.899999999999999</v>
      </c>
      <c r="G222" s="140">
        <v>0</v>
      </c>
      <c r="H222" s="140">
        <f t="shared" si="31"/>
        <v>5676.6999999999989</v>
      </c>
      <c r="I222" s="141">
        <v>1126.5999999999999</v>
      </c>
      <c r="J222" s="141">
        <v>4473.2</v>
      </c>
      <c r="K222" s="141">
        <v>19.899999999999999</v>
      </c>
      <c r="L222" s="141">
        <v>57</v>
      </c>
      <c r="M222" s="140">
        <f t="shared" si="32"/>
        <v>5659.5679999999993</v>
      </c>
      <c r="N222" s="141">
        <v>1126.5999999999999</v>
      </c>
      <c r="O222" s="141">
        <v>4456.0680000000002</v>
      </c>
      <c r="P222" s="141">
        <v>19.899999999999999</v>
      </c>
      <c r="Q222" s="10">
        <v>57</v>
      </c>
      <c r="R222" s="10">
        <f t="shared" si="33"/>
        <v>-17.131999999999607</v>
      </c>
      <c r="S222" s="10">
        <f t="shared" si="33"/>
        <v>0</v>
      </c>
      <c r="T222" s="10">
        <f t="shared" si="33"/>
        <v>-17.131999999999607</v>
      </c>
      <c r="U222" s="10">
        <f t="shared" si="33"/>
        <v>0</v>
      </c>
      <c r="V222" s="10">
        <f t="shared" si="33"/>
        <v>0</v>
      </c>
      <c r="W222" s="10">
        <f t="shared" si="29"/>
        <v>99.698204943012669</v>
      </c>
      <c r="X222" s="10">
        <f t="shared" si="29"/>
        <v>100</v>
      </c>
      <c r="Y222" s="142">
        <f t="shared" si="29"/>
        <v>99.617007958508466</v>
      </c>
      <c r="Z222" s="142">
        <f t="shared" si="29"/>
        <v>100</v>
      </c>
      <c r="AA222" s="142">
        <f t="shared" si="29"/>
        <v>100</v>
      </c>
    </row>
    <row r="223" spans="1:27" ht="12.95" customHeight="1" x14ac:dyDescent="0.25">
      <c r="A223" s="133">
        <v>215</v>
      </c>
      <c r="B223" s="139" t="s">
        <v>1550</v>
      </c>
      <c r="C223" s="140">
        <f t="shared" si="30"/>
        <v>5883.7</v>
      </c>
      <c r="D223" s="140">
        <v>1317.8</v>
      </c>
      <c r="E223" s="140">
        <v>4565.8999999999996</v>
      </c>
      <c r="F223" s="140">
        <v>0</v>
      </c>
      <c r="G223" s="140">
        <v>0</v>
      </c>
      <c r="H223" s="140">
        <f t="shared" si="31"/>
        <v>6494.8</v>
      </c>
      <c r="I223" s="141">
        <v>1317.8</v>
      </c>
      <c r="J223" s="141">
        <v>5129</v>
      </c>
      <c r="K223" s="141">
        <v>0</v>
      </c>
      <c r="L223" s="141">
        <v>48</v>
      </c>
      <c r="M223" s="140">
        <f t="shared" si="32"/>
        <v>6451.3416999999999</v>
      </c>
      <c r="N223" s="141">
        <v>1317.8</v>
      </c>
      <c r="O223" s="141">
        <v>5085.5416999999998</v>
      </c>
      <c r="P223" s="141">
        <v>0</v>
      </c>
      <c r="Q223" s="10">
        <v>48</v>
      </c>
      <c r="R223" s="10">
        <f t="shared" si="33"/>
        <v>-43.458300000000236</v>
      </c>
      <c r="S223" s="10">
        <f t="shared" si="33"/>
        <v>0</v>
      </c>
      <c r="T223" s="10">
        <f t="shared" si="33"/>
        <v>-43.458300000000236</v>
      </c>
      <c r="U223" s="10">
        <f t="shared" si="33"/>
        <v>0</v>
      </c>
      <c r="V223" s="10">
        <f t="shared" si="33"/>
        <v>0</v>
      </c>
      <c r="W223" s="10">
        <f t="shared" si="29"/>
        <v>99.330875469606454</v>
      </c>
      <c r="X223" s="10">
        <f t="shared" si="29"/>
        <v>100</v>
      </c>
      <c r="Y223" s="142">
        <f t="shared" si="29"/>
        <v>99.15269448235523</v>
      </c>
      <c r="Z223" s="142">
        <f t="shared" si="29"/>
        <v>0</v>
      </c>
      <c r="AA223" s="142">
        <f t="shared" si="29"/>
        <v>100</v>
      </c>
    </row>
    <row r="224" spans="1:27" ht="12.95" customHeight="1" x14ac:dyDescent="0.25">
      <c r="A224" s="133">
        <v>216</v>
      </c>
      <c r="B224" s="139" t="s">
        <v>1551</v>
      </c>
      <c r="C224" s="140">
        <f t="shared" si="30"/>
        <v>2353.1999999999998</v>
      </c>
      <c r="D224" s="140">
        <v>951.5</v>
      </c>
      <c r="E224" s="140">
        <v>1370.5</v>
      </c>
      <c r="F224" s="140">
        <v>31.2</v>
      </c>
      <c r="G224" s="140">
        <v>0</v>
      </c>
      <c r="H224" s="140">
        <f t="shared" si="31"/>
        <v>2563.3999999999996</v>
      </c>
      <c r="I224" s="141">
        <v>951.5</v>
      </c>
      <c r="J224" s="141">
        <v>1547.7</v>
      </c>
      <c r="K224" s="141">
        <v>31.2</v>
      </c>
      <c r="L224" s="141">
        <v>33</v>
      </c>
      <c r="M224" s="140">
        <f t="shared" si="32"/>
        <v>2558.9362000000001</v>
      </c>
      <c r="N224" s="141">
        <v>951.5</v>
      </c>
      <c r="O224" s="141">
        <v>1543.2362000000001</v>
      </c>
      <c r="P224" s="141">
        <v>31.2</v>
      </c>
      <c r="Q224" s="10">
        <v>33</v>
      </c>
      <c r="R224" s="10">
        <f t="shared" si="33"/>
        <v>-4.4637999999995372</v>
      </c>
      <c r="S224" s="10">
        <f t="shared" si="33"/>
        <v>0</v>
      </c>
      <c r="T224" s="10">
        <f t="shared" si="33"/>
        <v>-4.463799999999992</v>
      </c>
      <c r="U224" s="10">
        <f t="shared" si="33"/>
        <v>0</v>
      </c>
      <c r="V224" s="10">
        <f t="shared" si="33"/>
        <v>0</v>
      </c>
      <c r="W224" s="10">
        <f t="shared" si="29"/>
        <v>99.825864086759779</v>
      </c>
      <c r="X224" s="10">
        <f t="shared" si="29"/>
        <v>100</v>
      </c>
      <c r="Y224" s="142">
        <f t="shared" si="29"/>
        <v>99.711584932480463</v>
      </c>
      <c r="Z224" s="142">
        <f t="shared" si="29"/>
        <v>100</v>
      </c>
      <c r="AA224" s="142">
        <f t="shared" si="29"/>
        <v>100</v>
      </c>
    </row>
    <row r="225" spans="1:27" ht="12.95" customHeight="1" x14ac:dyDescent="0.25">
      <c r="A225" s="133">
        <v>217</v>
      </c>
      <c r="B225" s="139"/>
      <c r="C225" s="140"/>
      <c r="D225" s="140"/>
      <c r="E225" s="140"/>
      <c r="F225" s="140"/>
      <c r="G225" s="140"/>
      <c r="H225" s="140"/>
      <c r="I225" s="141"/>
      <c r="J225" s="141"/>
      <c r="K225" s="141"/>
      <c r="L225" s="141"/>
      <c r="M225" s="141"/>
      <c r="N225" s="141"/>
      <c r="O225" s="141"/>
      <c r="P225" s="141"/>
      <c r="Q225" s="10"/>
      <c r="R225" s="10"/>
      <c r="S225" s="10"/>
      <c r="T225" s="10"/>
      <c r="U225" s="10"/>
      <c r="V225" s="10"/>
      <c r="W225" s="10"/>
      <c r="X225" s="10"/>
      <c r="Y225" s="142"/>
      <c r="Z225" s="142"/>
      <c r="AA225" s="142"/>
    </row>
    <row r="226" spans="1:27" ht="12.95" customHeight="1" x14ac:dyDescent="0.25">
      <c r="A226" s="133">
        <v>218</v>
      </c>
      <c r="B226" s="134" t="s">
        <v>1552</v>
      </c>
      <c r="C226" s="135">
        <f t="shared" ref="C226:C256" si="34">SUM(D226:G226)</f>
        <v>416235</v>
      </c>
      <c r="D226" s="135">
        <f>D227+D228</f>
        <v>69745.2</v>
      </c>
      <c r="E226" s="135">
        <f>E227+E228</f>
        <v>342745.8</v>
      </c>
      <c r="F226" s="135">
        <f>F227+F228</f>
        <v>3744</v>
      </c>
      <c r="G226" s="135">
        <f>G227+G228</f>
        <v>0</v>
      </c>
      <c r="H226" s="135">
        <f t="shared" ref="H226:H256" si="35">SUM(I226:L226)</f>
        <v>464793.9</v>
      </c>
      <c r="I226" s="135">
        <f>I227+I228</f>
        <v>69745.2</v>
      </c>
      <c r="J226" s="135">
        <f>J227+J228</f>
        <v>388478.7</v>
      </c>
      <c r="K226" s="135">
        <f>K227+K228</f>
        <v>3744</v>
      </c>
      <c r="L226" s="135">
        <f>L227+L228</f>
        <v>2826</v>
      </c>
      <c r="M226" s="135">
        <f t="shared" ref="M226:M256" si="36">SUM(N226:Q226)</f>
        <v>447980.82300000003</v>
      </c>
      <c r="N226" s="135">
        <f>N227+N228</f>
        <v>69745.2</v>
      </c>
      <c r="O226" s="135">
        <f>O227+O228</f>
        <v>371665.62300000002</v>
      </c>
      <c r="P226" s="135">
        <f>P227+P228</f>
        <v>3744</v>
      </c>
      <c r="Q226" s="135">
        <f>Q227+Q228</f>
        <v>2826</v>
      </c>
      <c r="R226" s="13">
        <f t="shared" ref="R226:V256" si="37">M226-H226</f>
        <v>-16813.07699999999</v>
      </c>
      <c r="S226" s="13">
        <f t="shared" si="37"/>
        <v>0</v>
      </c>
      <c r="T226" s="13">
        <f t="shared" si="37"/>
        <v>-16813.07699999999</v>
      </c>
      <c r="U226" s="13">
        <f t="shared" si="37"/>
        <v>0</v>
      </c>
      <c r="V226" s="13">
        <f t="shared" si="37"/>
        <v>0</v>
      </c>
      <c r="W226" s="13">
        <f t="shared" si="29"/>
        <v>96.382681227098715</v>
      </c>
      <c r="X226" s="13">
        <f t="shared" si="29"/>
        <v>100</v>
      </c>
      <c r="Y226" s="137">
        <f t="shared" si="29"/>
        <v>95.672072368446464</v>
      </c>
      <c r="Z226" s="137">
        <f t="shared" si="29"/>
        <v>100</v>
      </c>
      <c r="AA226" s="137">
        <f t="shared" si="29"/>
        <v>100</v>
      </c>
    </row>
    <row r="227" spans="1:27" s="138" customFormat="1" ht="12.95" customHeight="1" x14ac:dyDescent="0.2">
      <c r="A227" s="133">
        <v>219</v>
      </c>
      <c r="B227" s="134" t="s">
        <v>1374</v>
      </c>
      <c r="C227" s="135">
        <f t="shared" si="34"/>
        <v>269209.59999999998</v>
      </c>
      <c r="D227" s="135">
        <f>D229</f>
        <v>40907.5</v>
      </c>
      <c r="E227" s="135">
        <f>E229</f>
        <v>224914.3</v>
      </c>
      <c r="F227" s="135">
        <f>F229</f>
        <v>3387.8</v>
      </c>
      <c r="G227" s="135">
        <f>G229</f>
        <v>0</v>
      </c>
      <c r="H227" s="135">
        <f t="shared" si="35"/>
        <v>302757.2</v>
      </c>
      <c r="I227" s="135">
        <f>I229</f>
        <v>40907.5</v>
      </c>
      <c r="J227" s="135">
        <f>J229</f>
        <v>256961.9</v>
      </c>
      <c r="K227" s="135">
        <f>K229</f>
        <v>3387.8</v>
      </c>
      <c r="L227" s="135">
        <f>L229</f>
        <v>1500</v>
      </c>
      <c r="M227" s="135">
        <f t="shared" si="36"/>
        <v>289908.5159</v>
      </c>
      <c r="N227" s="135">
        <f>N229</f>
        <v>40907.5</v>
      </c>
      <c r="O227" s="135">
        <f>O229</f>
        <v>244113.21590000001</v>
      </c>
      <c r="P227" s="135">
        <f>P229</f>
        <v>3387.8</v>
      </c>
      <c r="Q227" s="135">
        <f>Q229</f>
        <v>1500</v>
      </c>
      <c r="R227" s="13">
        <f t="shared" si="37"/>
        <v>-12848.684100000013</v>
      </c>
      <c r="S227" s="13">
        <f t="shared" si="37"/>
        <v>0</v>
      </c>
      <c r="T227" s="13">
        <f t="shared" si="37"/>
        <v>-12848.684099999984</v>
      </c>
      <c r="U227" s="13">
        <f t="shared" si="37"/>
        <v>0</v>
      </c>
      <c r="V227" s="13">
        <f t="shared" si="37"/>
        <v>0</v>
      </c>
      <c r="W227" s="13">
        <f t="shared" si="29"/>
        <v>95.756109483110549</v>
      </c>
      <c r="X227" s="13">
        <f t="shared" si="29"/>
        <v>100</v>
      </c>
      <c r="Y227" s="137">
        <f t="shared" si="29"/>
        <v>94.999770744223184</v>
      </c>
      <c r="Z227" s="137">
        <f t="shared" si="29"/>
        <v>100</v>
      </c>
      <c r="AA227" s="137">
        <f t="shared" si="29"/>
        <v>100</v>
      </c>
    </row>
    <row r="228" spans="1:27" s="138" customFormat="1" ht="12.95" customHeight="1" x14ac:dyDescent="0.2">
      <c r="A228" s="133">
        <v>220</v>
      </c>
      <c r="B228" s="134" t="s">
        <v>1375</v>
      </c>
      <c r="C228" s="135">
        <f t="shared" si="34"/>
        <v>147025.40000000002</v>
      </c>
      <c r="D228" s="135">
        <f>SUBTOTAL(9,D230:D256)</f>
        <v>28837.7</v>
      </c>
      <c r="E228" s="135">
        <f>SUBTOTAL(9,E230:E256)</f>
        <v>117831.50000000001</v>
      </c>
      <c r="F228" s="135">
        <f>SUBTOTAL(9,F230:F256)</f>
        <v>356.20000000000005</v>
      </c>
      <c r="G228" s="135">
        <f>SUBTOTAL(9,G230:G256)</f>
        <v>0</v>
      </c>
      <c r="H228" s="135">
        <f t="shared" si="35"/>
        <v>162036.70000000004</v>
      </c>
      <c r="I228" s="135">
        <f>SUBTOTAL(9,I230:I256)</f>
        <v>28837.7</v>
      </c>
      <c r="J228" s="135">
        <f>SUBTOTAL(9,J230:J256)</f>
        <v>131516.80000000002</v>
      </c>
      <c r="K228" s="135">
        <f>SUBTOTAL(9,K230:K256)</f>
        <v>356.20000000000005</v>
      </c>
      <c r="L228" s="135">
        <f>SUBTOTAL(9,L230:L256)</f>
        <v>1326</v>
      </c>
      <c r="M228" s="135">
        <f t="shared" si="36"/>
        <v>158072.30710000003</v>
      </c>
      <c r="N228" s="135">
        <f>SUBTOTAL(9,N230:N256)</f>
        <v>28837.7</v>
      </c>
      <c r="O228" s="135">
        <f>SUBTOTAL(9,O230:O256)</f>
        <v>127552.40710000003</v>
      </c>
      <c r="P228" s="135">
        <f>SUBTOTAL(9,P230:P256)</f>
        <v>356.20000000000005</v>
      </c>
      <c r="Q228" s="135">
        <f>SUBTOTAL(9,Q230:Q256)</f>
        <v>1326</v>
      </c>
      <c r="R228" s="13">
        <f t="shared" si="37"/>
        <v>-3964.3929000000062</v>
      </c>
      <c r="S228" s="13">
        <f t="shared" si="37"/>
        <v>0</v>
      </c>
      <c r="T228" s="13">
        <f t="shared" si="37"/>
        <v>-3964.3928999999916</v>
      </c>
      <c r="U228" s="13">
        <f t="shared" si="37"/>
        <v>0</v>
      </c>
      <c r="V228" s="13">
        <f t="shared" si="37"/>
        <v>0</v>
      </c>
      <c r="W228" s="13">
        <f t="shared" si="29"/>
        <v>97.5533981499253</v>
      </c>
      <c r="X228" s="13">
        <f t="shared" si="29"/>
        <v>100</v>
      </c>
      <c r="Y228" s="137">
        <f t="shared" si="29"/>
        <v>96.985637652375971</v>
      </c>
      <c r="Z228" s="137">
        <f t="shared" si="29"/>
        <v>100</v>
      </c>
      <c r="AA228" s="137">
        <f t="shared" si="29"/>
        <v>100</v>
      </c>
    </row>
    <row r="229" spans="1:27" ht="12.95" customHeight="1" x14ac:dyDescent="0.25">
      <c r="A229" s="133">
        <v>221</v>
      </c>
      <c r="B229" s="139" t="s">
        <v>1400</v>
      </c>
      <c r="C229" s="140">
        <f t="shared" si="34"/>
        <v>269209.59999999998</v>
      </c>
      <c r="D229" s="140">
        <v>40907.5</v>
      </c>
      <c r="E229" s="140">
        <v>224914.3</v>
      </c>
      <c r="F229" s="140">
        <v>3387.8</v>
      </c>
      <c r="G229" s="140">
        <v>0</v>
      </c>
      <c r="H229" s="140">
        <f t="shared" si="35"/>
        <v>302757.2</v>
      </c>
      <c r="I229" s="141">
        <v>40907.5</v>
      </c>
      <c r="J229" s="141">
        <v>256961.9</v>
      </c>
      <c r="K229" s="141">
        <v>3387.8</v>
      </c>
      <c r="L229" s="141">
        <v>1500</v>
      </c>
      <c r="M229" s="140">
        <f t="shared" si="36"/>
        <v>289908.5159</v>
      </c>
      <c r="N229" s="141">
        <v>40907.5</v>
      </c>
      <c r="O229" s="141">
        <v>244113.21590000001</v>
      </c>
      <c r="P229" s="141">
        <v>3387.8</v>
      </c>
      <c r="Q229" s="10">
        <v>1500</v>
      </c>
      <c r="R229" s="10">
        <f t="shared" si="37"/>
        <v>-12848.684100000013</v>
      </c>
      <c r="S229" s="10">
        <f t="shared" si="37"/>
        <v>0</v>
      </c>
      <c r="T229" s="10">
        <f t="shared" si="37"/>
        <v>-12848.684099999984</v>
      </c>
      <c r="U229" s="10">
        <f t="shared" si="37"/>
        <v>0</v>
      </c>
      <c r="V229" s="10">
        <f t="shared" si="37"/>
        <v>0</v>
      </c>
      <c r="W229" s="10">
        <f t="shared" si="29"/>
        <v>95.756109483110549</v>
      </c>
      <c r="X229" s="10">
        <f t="shared" si="29"/>
        <v>100</v>
      </c>
      <c r="Y229" s="142">
        <f t="shared" si="29"/>
        <v>94.999770744223184</v>
      </c>
      <c r="Z229" s="142">
        <f t="shared" si="29"/>
        <v>100</v>
      </c>
      <c r="AA229" s="142">
        <f t="shared" si="29"/>
        <v>100</v>
      </c>
    </row>
    <row r="230" spans="1:27" ht="12.95" customHeight="1" x14ac:dyDescent="0.25">
      <c r="A230" s="133">
        <v>222</v>
      </c>
      <c r="B230" s="139" t="s">
        <v>1553</v>
      </c>
      <c r="C230" s="140">
        <f t="shared" si="34"/>
        <v>3586.9</v>
      </c>
      <c r="D230" s="140">
        <v>1019.9</v>
      </c>
      <c r="E230" s="140">
        <v>2567</v>
      </c>
      <c r="F230" s="140">
        <v>0</v>
      </c>
      <c r="G230" s="140">
        <v>0</v>
      </c>
      <c r="H230" s="140">
        <f t="shared" si="35"/>
        <v>3959.4</v>
      </c>
      <c r="I230" s="141">
        <v>1019.9</v>
      </c>
      <c r="J230" s="141">
        <v>2885.5</v>
      </c>
      <c r="K230" s="141">
        <v>0</v>
      </c>
      <c r="L230" s="141">
        <v>54</v>
      </c>
      <c r="M230" s="140">
        <f t="shared" si="36"/>
        <v>3763.4596999999999</v>
      </c>
      <c r="N230" s="141">
        <v>1019.9</v>
      </c>
      <c r="O230" s="141">
        <v>2689.5596999999998</v>
      </c>
      <c r="P230" s="141">
        <v>0</v>
      </c>
      <c r="Q230" s="10">
        <v>54</v>
      </c>
      <c r="R230" s="10">
        <f t="shared" si="37"/>
        <v>-195.94030000000021</v>
      </c>
      <c r="S230" s="10">
        <f t="shared" si="37"/>
        <v>0</v>
      </c>
      <c r="T230" s="10">
        <f t="shared" si="37"/>
        <v>-195.94030000000021</v>
      </c>
      <c r="U230" s="10">
        <f t="shared" si="37"/>
        <v>0</v>
      </c>
      <c r="V230" s="10">
        <f t="shared" si="37"/>
        <v>0</v>
      </c>
      <c r="W230" s="10">
        <f t="shared" si="29"/>
        <v>95.051262817598626</v>
      </c>
      <c r="X230" s="10">
        <f t="shared" si="29"/>
        <v>100</v>
      </c>
      <c r="Y230" s="142">
        <f t="shared" si="29"/>
        <v>93.209485357823596</v>
      </c>
      <c r="Z230" s="142">
        <f t="shared" si="29"/>
        <v>0</v>
      </c>
      <c r="AA230" s="142">
        <f t="shared" si="29"/>
        <v>100</v>
      </c>
    </row>
    <row r="231" spans="1:27" ht="12.95" customHeight="1" x14ac:dyDescent="0.25">
      <c r="A231" s="133">
        <v>223</v>
      </c>
      <c r="B231" s="139" t="s">
        <v>1499</v>
      </c>
      <c r="C231" s="140">
        <f t="shared" si="34"/>
        <v>4863.9000000000005</v>
      </c>
      <c r="D231" s="140">
        <v>1090.4000000000001</v>
      </c>
      <c r="E231" s="140">
        <v>3768.8</v>
      </c>
      <c r="F231" s="140">
        <v>4.7</v>
      </c>
      <c r="G231" s="140">
        <v>0</v>
      </c>
      <c r="H231" s="140">
        <f t="shared" si="35"/>
        <v>5068.5999999999995</v>
      </c>
      <c r="I231" s="141">
        <v>1090.4000000000001</v>
      </c>
      <c r="J231" s="141">
        <v>3925.5</v>
      </c>
      <c r="K231" s="141">
        <v>4.7</v>
      </c>
      <c r="L231" s="141">
        <v>48</v>
      </c>
      <c r="M231" s="140">
        <f t="shared" si="36"/>
        <v>5068.5996000000005</v>
      </c>
      <c r="N231" s="141">
        <v>1090.4000000000001</v>
      </c>
      <c r="O231" s="141">
        <v>3925.4996000000001</v>
      </c>
      <c r="P231" s="141">
        <v>4.7</v>
      </c>
      <c r="Q231" s="10">
        <v>48</v>
      </c>
      <c r="R231" s="10">
        <f t="shared" si="37"/>
        <v>-3.9999999899009708E-4</v>
      </c>
      <c r="S231" s="10">
        <f t="shared" si="37"/>
        <v>0</v>
      </c>
      <c r="T231" s="10">
        <f t="shared" si="37"/>
        <v>-3.9999999989959178E-4</v>
      </c>
      <c r="U231" s="10">
        <f t="shared" si="37"/>
        <v>0</v>
      </c>
      <c r="V231" s="10">
        <f t="shared" si="37"/>
        <v>0</v>
      </c>
      <c r="W231" s="10">
        <f t="shared" si="29"/>
        <v>99.999992108274498</v>
      </c>
      <c r="X231" s="10">
        <f t="shared" si="29"/>
        <v>100</v>
      </c>
      <c r="Y231" s="142">
        <f t="shared" si="29"/>
        <v>99.999989810215268</v>
      </c>
      <c r="Z231" s="142">
        <f t="shared" si="29"/>
        <v>100</v>
      </c>
      <c r="AA231" s="142">
        <f t="shared" si="29"/>
        <v>100</v>
      </c>
    </row>
    <row r="232" spans="1:27" ht="12.95" customHeight="1" x14ac:dyDescent="0.25">
      <c r="A232" s="133">
        <v>224</v>
      </c>
      <c r="B232" s="139" t="s">
        <v>1554</v>
      </c>
      <c r="C232" s="140">
        <f t="shared" si="34"/>
        <v>5979.2999999999993</v>
      </c>
      <c r="D232" s="140">
        <v>958.4</v>
      </c>
      <c r="E232" s="140">
        <v>5020.8999999999996</v>
      </c>
      <c r="F232" s="140">
        <v>0</v>
      </c>
      <c r="G232" s="140">
        <v>0</v>
      </c>
      <c r="H232" s="140">
        <f t="shared" si="35"/>
        <v>6399.5999999999995</v>
      </c>
      <c r="I232" s="141">
        <v>958.4</v>
      </c>
      <c r="J232" s="141">
        <v>5390.2</v>
      </c>
      <c r="K232" s="141">
        <v>0</v>
      </c>
      <c r="L232" s="141">
        <v>51</v>
      </c>
      <c r="M232" s="140">
        <f t="shared" si="36"/>
        <v>6399.5999999999995</v>
      </c>
      <c r="N232" s="141">
        <v>958.4</v>
      </c>
      <c r="O232" s="141">
        <v>5390.2</v>
      </c>
      <c r="P232" s="141">
        <v>0</v>
      </c>
      <c r="Q232" s="10">
        <v>51</v>
      </c>
      <c r="R232" s="10">
        <f t="shared" si="37"/>
        <v>0</v>
      </c>
      <c r="S232" s="10">
        <f t="shared" si="37"/>
        <v>0</v>
      </c>
      <c r="T232" s="10">
        <f t="shared" si="37"/>
        <v>0</v>
      </c>
      <c r="U232" s="10">
        <f t="shared" si="37"/>
        <v>0</v>
      </c>
      <c r="V232" s="10">
        <f t="shared" si="37"/>
        <v>0</v>
      </c>
      <c r="W232" s="10">
        <f t="shared" ref="W232:AA283" si="38">IF(H232=0,0,M232/H232*100)</f>
        <v>100</v>
      </c>
      <c r="X232" s="10">
        <f t="shared" si="38"/>
        <v>100</v>
      </c>
      <c r="Y232" s="142">
        <f t="shared" si="38"/>
        <v>100</v>
      </c>
      <c r="Z232" s="142">
        <f t="shared" si="38"/>
        <v>0</v>
      </c>
      <c r="AA232" s="142">
        <f t="shared" si="38"/>
        <v>100</v>
      </c>
    </row>
    <row r="233" spans="1:27" ht="12.95" customHeight="1" x14ac:dyDescent="0.25">
      <c r="A233" s="133">
        <v>225</v>
      </c>
      <c r="B233" s="139" t="s">
        <v>1552</v>
      </c>
      <c r="C233" s="140">
        <f t="shared" si="34"/>
        <v>35516.1</v>
      </c>
      <c r="D233" s="140">
        <v>2106.1999999999998</v>
      </c>
      <c r="E233" s="140">
        <v>33409.9</v>
      </c>
      <c r="F233" s="140">
        <v>0</v>
      </c>
      <c r="G233" s="140">
        <v>0</v>
      </c>
      <c r="H233" s="140">
        <f t="shared" si="35"/>
        <v>38323.899999999994</v>
      </c>
      <c r="I233" s="141">
        <v>2106.1999999999998</v>
      </c>
      <c r="J233" s="141">
        <v>36109.699999999997</v>
      </c>
      <c r="K233" s="141">
        <v>0</v>
      </c>
      <c r="L233" s="141">
        <v>108</v>
      </c>
      <c r="M233" s="140">
        <f t="shared" si="36"/>
        <v>38320.156499999997</v>
      </c>
      <c r="N233" s="141">
        <v>2106.1999999999998</v>
      </c>
      <c r="O233" s="141">
        <v>36105.9565</v>
      </c>
      <c r="P233" s="141">
        <v>0</v>
      </c>
      <c r="Q233" s="10">
        <v>108</v>
      </c>
      <c r="R233" s="10">
        <f t="shared" si="37"/>
        <v>-3.7434999999968568</v>
      </c>
      <c r="S233" s="10">
        <f t="shared" si="37"/>
        <v>0</v>
      </c>
      <c r="T233" s="10">
        <f t="shared" si="37"/>
        <v>-3.7434999999968568</v>
      </c>
      <c r="U233" s="10">
        <f t="shared" si="37"/>
        <v>0</v>
      </c>
      <c r="V233" s="10">
        <f t="shared" si="37"/>
        <v>0</v>
      </c>
      <c r="W233" s="10">
        <f t="shared" si="38"/>
        <v>99.990231944034932</v>
      </c>
      <c r="X233" s="10">
        <f t="shared" si="38"/>
        <v>100</v>
      </c>
      <c r="Y233" s="142">
        <f t="shared" si="38"/>
        <v>99.989632979504123</v>
      </c>
      <c r="Z233" s="142">
        <f t="shared" si="38"/>
        <v>0</v>
      </c>
      <c r="AA233" s="142">
        <f t="shared" si="38"/>
        <v>100</v>
      </c>
    </row>
    <row r="234" spans="1:27" ht="12.95" customHeight="1" x14ac:dyDescent="0.25">
      <c r="A234" s="133">
        <v>226</v>
      </c>
      <c r="B234" s="139" t="s">
        <v>1555</v>
      </c>
      <c r="C234" s="140">
        <f t="shared" si="34"/>
        <v>5676.4000000000005</v>
      </c>
      <c r="D234" s="140">
        <v>1245.8</v>
      </c>
      <c r="E234" s="140">
        <v>4430.6000000000004</v>
      </c>
      <c r="F234" s="140">
        <v>0</v>
      </c>
      <c r="G234" s="140">
        <v>0</v>
      </c>
      <c r="H234" s="140">
        <f t="shared" si="35"/>
        <v>6481.1</v>
      </c>
      <c r="I234" s="141">
        <v>1245.8</v>
      </c>
      <c r="J234" s="141">
        <v>5166.3</v>
      </c>
      <c r="K234" s="141">
        <v>0</v>
      </c>
      <c r="L234" s="141">
        <v>69</v>
      </c>
      <c r="M234" s="140">
        <f t="shared" si="36"/>
        <v>6141.2305999999999</v>
      </c>
      <c r="N234" s="141">
        <v>1245.8</v>
      </c>
      <c r="O234" s="141">
        <v>4826.4305999999997</v>
      </c>
      <c r="P234" s="141">
        <v>0</v>
      </c>
      <c r="Q234" s="10">
        <v>69</v>
      </c>
      <c r="R234" s="10">
        <f t="shared" si="37"/>
        <v>-339.8694000000005</v>
      </c>
      <c r="S234" s="10">
        <f t="shared" si="37"/>
        <v>0</v>
      </c>
      <c r="T234" s="10">
        <f t="shared" si="37"/>
        <v>-339.8694000000005</v>
      </c>
      <c r="U234" s="10">
        <f t="shared" si="37"/>
        <v>0</v>
      </c>
      <c r="V234" s="10">
        <f t="shared" si="37"/>
        <v>0</v>
      </c>
      <c r="W234" s="10">
        <f t="shared" si="38"/>
        <v>94.755992038388541</v>
      </c>
      <c r="X234" s="10">
        <f t="shared" si="38"/>
        <v>100</v>
      </c>
      <c r="Y234" s="142">
        <f t="shared" si="38"/>
        <v>93.421415713373207</v>
      </c>
      <c r="Z234" s="142">
        <f t="shared" si="38"/>
        <v>0</v>
      </c>
      <c r="AA234" s="142">
        <f t="shared" si="38"/>
        <v>100</v>
      </c>
    </row>
    <row r="235" spans="1:27" ht="12.95" customHeight="1" x14ac:dyDescent="0.25">
      <c r="A235" s="133">
        <v>227</v>
      </c>
      <c r="B235" s="139" t="s">
        <v>1556</v>
      </c>
      <c r="C235" s="140">
        <f t="shared" si="34"/>
        <v>3103.4</v>
      </c>
      <c r="D235" s="140">
        <v>949.5</v>
      </c>
      <c r="E235" s="140">
        <v>2153.9</v>
      </c>
      <c r="F235" s="140">
        <v>0</v>
      </c>
      <c r="G235" s="140">
        <v>0</v>
      </c>
      <c r="H235" s="140">
        <f t="shared" si="35"/>
        <v>3457</v>
      </c>
      <c r="I235" s="141">
        <v>949.5</v>
      </c>
      <c r="J235" s="141">
        <v>2456.5</v>
      </c>
      <c r="K235" s="141">
        <v>0</v>
      </c>
      <c r="L235" s="141">
        <v>51</v>
      </c>
      <c r="M235" s="140">
        <f t="shared" si="36"/>
        <v>3457</v>
      </c>
      <c r="N235" s="141">
        <v>949.5</v>
      </c>
      <c r="O235" s="141">
        <v>2456.5</v>
      </c>
      <c r="P235" s="141">
        <v>0</v>
      </c>
      <c r="Q235" s="10">
        <v>51</v>
      </c>
      <c r="R235" s="10">
        <f t="shared" si="37"/>
        <v>0</v>
      </c>
      <c r="S235" s="10">
        <f t="shared" si="37"/>
        <v>0</v>
      </c>
      <c r="T235" s="10">
        <f t="shared" si="37"/>
        <v>0</v>
      </c>
      <c r="U235" s="10">
        <f t="shared" si="37"/>
        <v>0</v>
      </c>
      <c r="V235" s="10">
        <f t="shared" si="37"/>
        <v>0</v>
      </c>
      <c r="W235" s="10">
        <f t="shared" si="38"/>
        <v>100</v>
      </c>
      <c r="X235" s="10">
        <f t="shared" si="38"/>
        <v>100</v>
      </c>
      <c r="Y235" s="142">
        <f t="shared" si="38"/>
        <v>100</v>
      </c>
      <c r="Z235" s="142">
        <f t="shared" si="38"/>
        <v>0</v>
      </c>
      <c r="AA235" s="142">
        <f t="shared" si="38"/>
        <v>100</v>
      </c>
    </row>
    <row r="236" spans="1:27" ht="12.95" customHeight="1" x14ac:dyDescent="0.25">
      <c r="A236" s="133">
        <v>228</v>
      </c>
      <c r="B236" s="139" t="s">
        <v>1557</v>
      </c>
      <c r="C236" s="140">
        <f t="shared" si="34"/>
        <v>2162.6</v>
      </c>
      <c r="D236" s="140">
        <v>800.3</v>
      </c>
      <c r="E236" s="140">
        <v>1362.3</v>
      </c>
      <c r="F236" s="140">
        <v>0</v>
      </c>
      <c r="G236" s="140">
        <v>0</v>
      </c>
      <c r="H236" s="140">
        <f t="shared" si="35"/>
        <v>2248.1999999999998</v>
      </c>
      <c r="I236" s="141">
        <v>800.3</v>
      </c>
      <c r="J236" s="141">
        <v>1426.9</v>
      </c>
      <c r="K236" s="141">
        <v>0</v>
      </c>
      <c r="L236" s="141">
        <v>21</v>
      </c>
      <c r="M236" s="140">
        <f t="shared" si="36"/>
        <v>2194.3535000000002</v>
      </c>
      <c r="N236" s="141">
        <v>800.3</v>
      </c>
      <c r="O236" s="141">
        <v>1373.0535</v>
      </c>
      <c r="P236" s="141">
        <v>0</v>
      </c>
      <c r="Q236" s="10">
        <v>21</v>
      </c>
      <c r="R236" s="10">
        <f t="shared" si="37"/>
        <v>-53.846499999999651</v>
      </c>
      <c r="S236" s="10">
        <f t="shared" si="37"/>
        <v>0</v>
      </c>
      <c r="T236" s="10">
        <f t="shared" si="37"/>
        <v>-53.846500000000106</v>
      </c>
      <c r="U236" s="10">
        <f t="shared" si="37"/>
        <v>0</v>
      </c>
      <c r="V236" s="10">
        <f t="shared" si="37"/>
        <v>0</v>
      </c>
      <c r="W236" s="10">
        <f t="shared" si="38"/>
        <v>97.604906147139943</v>
      </c>
      <c r="X236" s="10">
        <f t="shared" si="38"/>
        <v>100</v>
      </c>
      <c r="Y236" s="142">
        <f t="shared" si="38"/>
        <v>96.226329805872865</v>
      </c>
      <c r="Z236" s="142">
        <f t="shared" si="38"/>
        <v>0</v>
      </c>
      <c r="AA236" s="142">
        <f t="shared" si="38"/>
        <v>100</v>
      </c>
    </row>
    <row r="237" spans="1:27" ht="12.95" customHeight="1" x14ac:dyDescent="0.25">
      <c r="A237" s="133">
        <v>229</v>
      </c>
      <c r="B237" s="139" t="s">
        <v>1558</v>
      </c>
      <c r="C237" s="140">
        <f t="shared" si="34"/>
        <v>5037.8999999999996</v>
      </c>
      <c r="D237" s="140">
        <v>992.5</v>
      </c>
      <c r="E237" s="140">
        <v>4045.4</v>
      </c>
      <c r="F237" s="140">
        <v>0</v>
      </c>
      <c r="G237" s="140">
        <v>0</v>
      </c>
      <c r="H237" s="140">
        <f t="shared" si="35"/>
        <v>5487.4</v>
      </c>
      <c r="I237" s="141">
        <v>992.5</v>
      </c>
      <c r="J237" s="141">
        <v>4455.8999999999996</v>
      </c>
      <c r="K237" s="141">
        <v>0</v>
      </c>
      <c r="L237" s="141">
        <v>39</v>
      </c>
      <c r="M237" s="140">
        <f t="shared" si="36"/>
        <v>5487.4</v>
      </c>
      <c r="N237" s="141">
        <v>992.5</v>
      </c>
      <c r="O237" s="141">
        <v>4455.8999999999996</v>
      </c>
      <c r="P237" s="141">
        <v>0</v>
      </c>
      <c r="Q237" s="10">
        <v>39</v>
      </c>
      <c r="R237" s="10">
        <f t="shared" si="37"/>
        <v>0</v>
      </c>
      <c r="S237" s="10">
        <f t="shared" si="37"/>
        <v>0</v>
      </c>
      <c r="T237" s="10">
        <f t="shared" si="37"/>
        <v>0</v>
      </c>
      <c r="U237" s="10">
        <f t="shared" si="37"/>
        <v>0</v>
      </c>
      <c r="V237" s="10">
        <f t="shared" si="37"/>
        <v>0</v>
      </c>
      <c r="W237" s="10">
        <f t="shared" si="38"/>
        <v>100</v>
      </c>
      <c r="X237" s="10">
        <f t="shared" si="38"/>
        <v>100</v>
      </c>
      <c r="Y237" s="142">
        <f t="shared" si="38"/>
        <v>100</v>
      </c>
      <c r="Z237" s="142">
        <f t="shared" si="38"/>
        <v>0</v>
      </c>
      <c r="AA237" s="142">
        <f t="shared" si="38"/>
        <v>100</v>
      </c>
    </row>
    <row r="238" spans="1:27" ht="12.95" customHeight="1" x14ac:dyDescent="0.25">
      <c r="A238" s="133">
        <v>230</v>
      </c>
      <c r="B238" s="139" t="s">
        <v>1559</v>
      </c>
      <c r="C238" s="140">
        <f t="shared" si="34"/>
        <v>3135.1</v>
      </c>
      <c r="D238" s="140">
        <v>983.5</v>
      </c>
      <c r="E238" s="140">
        <v>2134.6999999999998</v>
      </c>
      <c r="F238" s="140">
        <v>16.899999999999999</v>
      </c>
      <c r="G238" s="140">
        <v>0</v>
      </c>
      <c r="H238" s="140">
        <f t="shared" si="35"/>
        <v>3324.4</v>
      </c>
      <c r="I238" s="141">
        <v>983.5</v>
      </c>
      <c r="J238" s="141">
        <v>2285</v>
      </c>
      <c r="K238" s="141">
        <v>16.899999999999999</v>
      </c>
      <c r="L238" s="141">
        <v>39</v>
      </c>
      <c r="M238" s="140">
        <f t="shared" si="36"/>
        <v>3218.9283</v>
      </c>
      <c r="N238" s="141">
        <v>983.5</v>
      </c>
      <c r="O238" s="141">
        <v>2179.5282999999999</v>
      </c>
      <c r="P238" s="141">
        <v>16.899999999999999</v>
      </c>
      <c r="Q238" s="10">
        <v>39</v>
      </c>
      <c r="R238" s="10">
        <f t="shared" si="37"/>
        <v>-105.47170000000006</v>
      </c>
      <c r="S238" s="10">
        <f t="shared" si="37"/>
        <v>0</v>
      </c>
      <c r="T238" s="10">
        <f t="shared" si="37"/>
        <v>-105.47170000000006</v>
      </c>
      <c r="U238" s="10">
        <f t="shared" si="37"/>
        <v>0</v>
      </c>
      <c r="V238" s="10">
        <f t="shared" si="37"/>
        <v>0</v>
      </c>
      <c r="W238" s="10">
        <f t="shared" si="38"/>
        <v>96.82734628805197</v>
      </c>
      <c r="X238" s="10">
        <f t="shared" si="38"/>
        <v>100</v>
      </c>
      <c r="Y238" s="142">
        <f t="shared" si="38"/>
        <v>95.384170678336972</v>
      </c>
      <c r="Z238" s="142">
        <f t="shared" si="38"/>
        <v>100</v>
      </c>
      <c r="AA238" s="142">
        <f t="shared" si="38"/>
        <v>100</v>
      </c>
    </row>
    <row r="239" spans="1:27" ht="12.95" customHeight="1" x14ac:dyDescent="0.25">
      <c r="A239" s="133">
        <v>231</v>
      </c>
      <c r="B239" s="139" t="s">
        <v>1560</v>
      </c>
      <c r="C239" s="140">
        <f t="shared" si="34"/>
        <v>3695.7</v>
      </c>
      <c r="D239" s="140">
        <v>1103.5999999999999</v>
      </c>
      <c r="E239" s="140">
        <v>2516</v>
      </c>
      <c r="F239" s="140">
        <v>76.099999999999994</v>
      </c>
      <c r="G239" s="140">
        <v>0</v>
      </c>
      <c r="H239" s="140">
        <f t="shared" si="35"/>
        <v>3996.8999999999996</v>
      </c>
      <c r="I239" s="141">
        <v>1103.5999999999999</v>
      </c>
      <c r="J239" s="141">
        <v>2781.2</v>
      </c>
      <c r="K239" s="141">
        <v>76.099999999999994</v>
      </c>
      <c r="L239" s="141">
        <v>36</v>
      </c>
      <c r="M239" s="140">
        <f t="shared" si="36"/>
        <v>3996.8999999999996</v>
      </c>
      <c r="N239" s="141">
        <v>1103.5999999999999</v>
      </c>
      <c r="O239" s="141">
        <v>2781.2</v>
      </c>
      <c r="P239" s="141">
        <v>76.099999999999994</v>
      </c>
      <c r="Q239" s="10">
        <v>36</v>
      </c>
      <c r="R239" s="10">
        <f t="shared" si="37"/>
        <v>0</v>
      </c>
      <c r="S239" s="10">
        <f t="shared" si="37"/>
        <v>0</v>
      </c>
      <c r="T239" s="10">
        <f t="shared" si="37"/>
        <v>0</v>
      </c>
      <c r="U239" s="10">
        <f t="shared" si="37"/>
        <v>0</v>
      </c>
      <c r="V239" s="10">
        <f t="shared" si="37"/>
        <v>0</v>
      </c>
      <c r="W239" s="10">
        <f t="shared" si="38"/>
        <v>100</v>
      </c>
      <c r="X239" s="10">
        <f t="shared" si="38"/>
        <v>100</v>
      </c>
      <c r="Y239" s="142">
        <f t="shared" si="38"/>
        <v>100</v>
      </c>
      <c r="Z239" s="142">
        <f t="shared" si="38"/>
        <v>100</v>
      </c>
      <c r="AA239" s="142">
        <f t="shared" si="38"/>
        <v>100</v>
      </c>
    </row>
    <row r="240" spans="1:27" ht="12.95" customHeight="1" x14ac:dyDescent="0.25">
      <c r="A240" s="133">
        <v>232</v>
      </c>
      <c r="B240" s="139" t="s">
        <v>1561</v>
      </c>
      <c r="C240" s="140">
        <f t="shared" si="34"/>
        <v>6838.4</v>
      </c>
      <c r="D240" s="140">
        <v>1314.7</v>
      </c>
      <c r="E240" s="140">
        <v>5523.7</v>
      </c>
      <c r="F240" s="140">
        <v>0</v>
      </c>
      <c r="G240" s="140">
        <v>0</v>
      </c>
      <c r="H240" s="140">
        <f t="shared" si="35"/>
        <v>7284.0999999999995</v>
      </c>
      <c r="I240" s="141">
        <v>1314.7</v>
      </c>
      <c r="J240" s="141">
        <v>5906.4</v>
      </c>
      <c r="K240" s="141">
        <v>0</v>
      </c>
      <c r="L240" s="141">
        <v>63</v>
      </c>
      <c r="M240" s="140">
        <f t="shared" si="36"/>
        <v>7274.9605999999994</v>
      </c>
      <c r="N240" s="141">
        <v>1314.7</v>
      </c>
      <c r="O240" s="141">
        <v>5897.2605999999996</v>
      </c>
      <c r="P240" s="141">
        <v>0</v>
      </c>
      <c r="Q240" s="10">
        <v>63</v>
      </c>
      <c r="R240" s="10">
        <f t="shared" si="37"/>
        <v>-9.1394000000000233</v>
      </c>
      <c r="S240" s="10">
        <f t="shared" si="37"/>
        <v>0</v>
      </c>
      <c r="T240" s="10">
        <f t="shared" si="37"/>
        <v>-9.1394000000000233</v>
      </c>
      <c r="U240" s="10">
        <f t="shared" si="37"/>
        <v>0</v>
      </c>
      <c r="V240" s="10">
        <f t="shared" si="37"/>
        <v>0</v>
      </c>
      <c r="W240" s="10">
        <f t="shared" si="38"/>
        <v>99.874529454565419</v>
      </c>
      <c r="X240" s="10">
        <f t="shared" si="38"/>
        <v>100</v>
      </c>
      <c r="Y240" s="142">
        <f t="shared" si="38"/>
        <v>99.845262765813359</v>
      </c>
      <c r="Z240" s="142">
        <f t="shared" si="38"/>
        <v>0</v>
      </c>
      <c r="AA240" s="142">
        <f t="shared" si="38"/>
        <v>100</v>
      </c>
    </row>
    <row r="241" spans="1:27" ht="12.95" customHeight="1" x14ac:dyDescent="0.25">
      <c r="A241" s="133">
        <v>233</v>
      </c>
      <c r="B241" s="139" t="s">
        <v>1562</v>
      </c>
      <c r="C241" s="140">
        <f t="shared" si="34"/>
        <v>5391.5</v>
      </c>
      <c r="D241" s="140">
        <v>1321</v>
      </c>
      <c r="E241" s="140">
        <v>4070.5</v>
      </c>
      <c r="F241" s="140">
        <v>0</v>
      </c>
      <c r="G241" s="140">
        <v>0</v>
      </c>
      <c r="H241" s="140">
        <f t="shared" si="35"/>
        <v>6135.7</v>
      </c>
      <c r="I241" s="141">
        <v>1321</v>
      </c>
      <c r="J241" s="141">
        <v>4766.7</v>
      </c>
      <c r="K241" s="141">
        <v>0</v>
      </c>
      <c r="L241" s="141">
        <v>48</v>
      </c>
      <c r="M241" s="140">
        <f t="shared" si="36"/>
        <v>6103.1003000000001</v>
      </c>
      <c r="N241" s="141">
        <v>1321</v>
      </c>
      <c r="O241" s="141">
        <v>4734.1003000000001</v>
      </c>
      <c r="P241" s="141">
        <v>0</v>
      </c>
      <c r="Q241" s="10">
        <v>48</v>
      </c>
      <c r="R241" s="10">
        <f t="shared" si="37"/>
        <v>-32.599699999999757</v>
      </c>
      <c r="S241" s="10">
        <f t="shared" si="37"/>
        <v>0</v>
      </c>
      <c r="T241" s="10">
        <f t="shared" si="37"/>
        <v>-32.599699999999757</v>
      </c>
      <c r="U241" s="10">
        <f t="shared" si="37"/>
        <v>0</v>
      </c>
      <c r="V241" s="10">
        <f t="shared" si="37"/>
        <v>0</v>
      </c>
      <c r="W241" s="10">
        <f t="shared" si="38"/>
        <v>99.468688169239044</v>
      </c>
      <c r="X241" s="10">
        <f t="shared" si="38"/>
        <v>100</v>
      </c>
      <c r="Y241" s="142">
        <f t="shared" si="38"/>
        <v>99.316094992342713</v>
      </c>
      <c r="Z241" s="142">
        <f t="shared" si="38"/>
        <v>0</v>
      </c>
      <c r="AA241" s="142">
        <f t="shared" si="38"/>
        <v>100</v>
      </c>
    </row>
    <row r="242" spans="1:27" ht="12.95" customHeight="1" x14ac:dyDescent="0.25">
      <c r="A242" s="133">
        <v>234</v>
      </c>
      <c r="B242" s="139" t="s">
        <v>1563</v>
      </c>
      <c r="C242" s="140">
        <f t="shared" si="34"/>
        <v>2229.8000000000002</v>
      </c>
      <c r="D242" s="140">
        <v>870.1</v>
      </c>
      <c r="E242" s="140">
        <v>1340.3</v>
      </c>
      <c r="F242" s="140">
        <v>19.399999999999999</v>
      </c>
      <c r="G242" s="140">
        <v>0</v>
      </c>
      <c r="H242" s="140">
        <f t="shared" si="35"/>
        <v>2306.6</v>
      </c>
      <c r="I242" s="141">
        <v>870.1</v>
      </c>
      <c r="J242" s="141">
        <v>1399.1</v>
      </c>
      <c r="K242" s="141">
        <v>19.399999999999999</v>
      </c>
      <c r="L242" s="141">
        <v>18</v>
      </c>
      <c r="M242" s="140">
        <f t="shared" si="36"/>
        <v>2287.1324</v>
      </c>
      <c r="N242" s="141">
        <v>870.1</v>
      </c>
      <c r="O242" s="141">
        <v>1379.6324</v>
      </c>
      <c r="P242" s="141">
        <v>19.399999999999999</v>
      </c>
      <c r="Q242" s="10">
        <v>18</v>
      </c>
      <c r="R242" s="10">
        <f t="shared" si="37"/>
        <v>-19.467599999999948</v>
      </c>
      <c r="S242" s="10">
        <f t="shared" si="37"/>
        <v>0</v>
      </c>
      <c r="T242" s="10">
        <f t="shared" si="37"/>
        <v>-19.467599999999948</v>
      </c>
      <c r="U242" s="10">
        <f t="shared" si="37"/>
        <v>0</v>
      </c>
      <c r="V242" s="10">
        <f t="shared" si="37"/>
        <v>0</v>
      </c>
      <c r="W242" s="10">
        <f t="shared" si="38"/>
        <v>99.156004508800834</v>
      </c>
      <c r="X242" s="10">
        <f t="shared" si="38"/>
        <v>100</v>
      </c>
      <c r="Y242" s="142">
        <f t="shared" si="38"/>
        <v>98.608562647416193</v>
      </c>
      <c r="Z242" s="142">
        <f t="shared" si="38"/>
        <v>100</v>
      </c>
      <c r="AA242" s="142">
        <f t="shared" si="38"/>
        <v>100</v>
      </c>
    </row>
    <row r="243" spans="1:27" ht="12.95" customHeight="1" x14ac:dyDescent="0.25">
      <c r="A243" s="133">
        <v>235</v>
      </c>
      <c r="B243" s="139" t="s">
        <v>1564</v>
      </c>
      <c r="C243" s="140">
        <f t="shared" si="34"/>
        <v>2154.4</v>
      </c>
      <c r="D243" s="140">
        <v>774</v>
      </c>
      <c r="E243" s="140">
        <v>1380.4</v>
      </c>
      <c r="F243" s="140">
        <v>0</v>
      </c>
      <c r="G243" s="140">
        <v>0</v>
      </c>
      <c r="H243" s="140">
        <f t="shared" si="35"/>
        <v>2411.3000000000002</v>
      </c>
      <c r="I243" s="141">
        <v>774</v>
      </c>
      <c r="J243" s="141">
        <v>1613.3</v>
      </c>
      <c r="K243" s="141">
        <v>0</v>
      </c>
      <c r="L243" s="141">
        <v>24</v>
      </c>
      <c r="M243" s="140">
        <f t="shared" si="36"/>
        <v>2335.9983000000002</v>
      </c>
      <c r="N243" s="141">
        <v>774</v>
      </c>
      <c r="O243" s="141">
        <v>1537.9983</v>
      </c>
      <c r="P243" s="141">
        <v>0</v>
      </c>
      <c r="Q243" s="10">
        <v>24</v>
      </c>
      <c r="R243" s="10">
        <f t="shared" si="37"/>
        <v>-75.301699999999983</v>
      </c>
      <c r="S243" s="10">
        <f t="shared" si="37"/>
        <v>0</v>
      </c>
      <c r="T243" s="10">
        <f t="shared" si="37"/>
        <v>-75.301699999999983</v>
      </c>
      <c r="U243" s="10">
        <f t="shared" si="37"/>
        <v>0</v>
      </c>
      <c r="V243" s="10">
        <f t="shared" si="37"/>
        <v>0</v>
      </c>
      <c r="W243" s="10">
        <f t="shared" si="38"/>
        <v>96.877132667026089</v>
      </c>
      <c r="X243" s="10">
        <f t="shared" si="38"/>
        <v>100</v>
      </c>
      <c r="Y243" s="142">
        <f t="shared" si="38"/>
        <v>95.332442819066515</v>
      </c>
      <c r="Z243" s="142">
        <f t="shared" si="38"/>
        <v>0</v>
      </c>
      <c r="AA243" s="142">
        <f t="shared" si="38"/>
        <v>100</v>
      </c>
    </row>
    <row r="244" spans="1:27" ht="12.95" customHeight="1" x14ac:dyDescent="0.25">
      <c r="A244" s="133">
        <v>236</v>
      </c>
      <c r="B244" s="139" t="s">
        <v>1565</v>
      </c>
      <c r="C244" s="140">
        <f t="shared" si="34"/>
        <v>4951.7000000000007</v>
      </c>
      <c r="D244" s="140">
        <v>1032.4000000000001</v>
      </c>
      <c r="E244" s="140">
        <v>3919.3</v>
      </c>
      <c r="F244" s="140">
        <v>0</v>
      </c>
      <c r="G244" s="140">
        <v>0</v>
      </c>
      <c r="H244" s="140">
        <f t="shared" si="35"/>
        <v>5214.3999999999996</v>
      </c>
      <c r="I244" s="141">
        <v>1032.4000000000001</v>
      </c>
      <c r="J244" s="141">
        <v>4131</v>
      </c>
      <c r="K244" s="141">
        <v>0</v>
      </c>
      <c r="L244" s="141">
        <v>51</v>
      </c>
      <c r="M244" s="140">
        <f t="shared" si="36"/>
        <v>4721.1967999999997</v>
      </c>
      <c r="N244" s="141">
        <v>1032.4000000000001</v>
      </c>
      <c r="O244" s="141">
        <v>3637.7968000000001</v>
      </c>
      <c r="P244" s="141">
        <v>0</v>
      </c>
      <c r="Q244" s="10">
        <v>51</v>
      </c>
      <c r="R244" s="10">
        <f t="shared" si="37"/>
        <v>-493.20319999999992</v>
      </c>
      <c r="S244" s="10">
        <f t="shared" si="37"/>
        <v>0</v>
      </c>
      <c r="T244" s="10">
        <f t="shared" si="37"/>
        <v>-493.20319999999992</v>
      </c>
      <c r="U244" s="10">
        <f t="shared" si="37"/>
        <v>0</v>
      </c>
      <c r="V244" s="10">
        <f t="shared" si="37"/>
        <v>0</v>
      </c>
      <c r="W244" s="10">
        <f t="shared" si="38"/>
        <v>90.541515802393363</v>
      </c>
      <c r="X244" s="10">
        <f t="shared" si="38"/>
        <v>100</v>
      </c>
      <c r="Y244" s="142">
        <f t="shared" si="38"/>
        <v>88.060924715565235</v>
      </c>
      <c r="Z244" s="142">
        <f t="shared" si="38"/>
        <v>0</v>
      </c>
      <c r="AA244" s="142">
        <f t="shared" si="38"/>
        <v>100</v>
      </c>
    </row>
    <row r="245" spans="1:27" ht="12.95" customHeight="1" x14ac:dyDescent="0.25">
      <c r="A245" s="133">
        <v>237</v>
      </c>
      <c r="B245" s="139" t="s">
        <v>1566</v>
      </c>
      <c r="C245" s="140">
        <f t="shared" si="34"/>
        <v>6050</v>
      </c>
      <c r="D245" s="140">
        <v>1310.8</v>
      </c>
      <c r="E245" s="140">
        <v>4739.2</v>
      </c>
      <c r="F245" s="140">
        <v>0</v>
      </c>
      <c r="G245" s="140">
        <v>0</v>
      </c>
      <c r="H245" s="140">
        <f t="shared" si="35"/>
        <v>7036.9000000000005</v>
      </c>
      <c r="I245" s="141">
        <v>1310.8</v>
      </c>
      <c r="J245" s="141">
        <v>5687.1</v>
      </c>
      <c r="K245" s="141">
        <v>0</v>
      </c>
      <c r="L245" s="141">
        <v>39</v>
      </c>
      <c r="M245" s="140">
        <f t="shared" si="36"/>
        <v>6411.6842999999999</v>
      </c>
      <c r="N245" s="141">
        <v>1310.8</v>
      </c>
      <c r="O245" s="141">
        <v>5061.8842999999997</v>
      </c>
      <c r="P245" s="141">
        <v>0</v>
      </c>
      <c r="Q245" s="10">
        <v>39</v>
      </c>
      <c r="R245" s="10">
        <f t="shared" si="37"/>
        <v>-625.21570000000065</v>
      </c>
      <c r="S245" s="10">
        <f t="shared" si="37"/>
        <v>0</v>
      </c>
      <c r="T245" s="10">
        <f t="shared" si="37"/>
        <v>-625.21570000000065</v>
      </c>
      <c r="U245" s="10">
        <f t="shared" si="37"/>
        <v>0</v>
      </c>
      <c r="V245" s="10">
        <f t="shared" si="37"/>
        <v>0</v>
      </c>
      <c r="W245" s="10">
        <f t="shared" si="38"/>
        <v>91.115182821981264</v>
      </c>
      <c r="X245" s="10">
        <f t="shared" si="38"/>
        <v>100</v>
      </c>
      <c r="Y245" s="142">
        <f t="shared" si="38"/>
        <v>89.006423308892053</v>
      </c>
      <c r="Z245" s="142">
        <f t="shared" si="38"/>
        <v>0</v>
      </c>
      <c r="AA245" s="142">
        <f t="shared" si="38"/>
        <v>100</v>
      </c>
    </row>
    <row r="246" spans="1:27" ht="12.95" customHeight="1" x14ac:dyDescent="0.25">
      <c r="A246" s="133">
        <v>238</v>
      </c>
      <c r="B246" s="139" t="s">
        <v>1567</v>
      </c>
      <c r="C246" s="140">
        <f t="shared" si="34"/>
        <v>1593.9</v>
      </c>
      <c r="D246" s="140">
        <v>246.5</v>
      </c>
      <c r="E246" s="140">
        <v>1347.4</v>
      </c>
      <c r="F246" s="140">
        <v>0</v>
      </c>
      <c r="G246" s="140">
        <v>0</v>
      </c>
      <c r="H246" s="140">
        <f t="shared" si="35"/>
        <v>1812</v>
      </c>
      <c r="I246" s="141">
        <v>246.5</v>
      </c>
      <c r="J246" s="141">
        <v>1523.5</v>
      </c>
      <c r="K246" s="141">
        <v>0</v>
      </c>
      <c r="L246" s="141">
        <v>42</v>
      </c>
      <c r="M246" s="140">
        <f t="shared" si="36"/>
        <v>1646.4027000000001</v>
      </c>
      <c r="N246" s="141">
        <v>246.5</v>
      </c>
      <c r="O246" s="141">
        <v>1357.9027000000001</v>
      </c>
      <c r="P246" s="141">
        <v>0</v>
      </c>
      <c r="Q246" s="10">
        <v>42</v>
      </c>
      <c r="R246" s="10">
        <f t="shared" si="37"/>
        <v>-165.5972999999999</v>
      </c>
      <c r="S246" s="10">
        <f t="shared" si="37"/>
        <v>0</v>
      </c>
      <c r="T246" s="10">
        <f t="shared" si="37"/>
        <v>-165.5972999999999</v>
      </c>
      <c r="U246" s="10">
        <f t="shared" si="37"/>
        <v>0</v>
      </c>
      <c r="V246" s="10">
        <f t="shared" si="37"/>
        <v>0</v>
      </c>
      <c r="W246" s="10">
        <f t="shared" si="38"/>
        <v>90.861076158940406</v>
      </c>
      <c r="X246" s="10">
        <f t="shared" si="38"/>
        <v>100</v>
      </c>
      <c r="Y246" s="142">
        <f t="shared" si="38"/>
        <v>89.130469314079434</v>
      </c>
      <c r="Z246" s="142">
        <f t="shared" si="38"/>
        <v>0</v>
      </c>
      <c r="AA246" s="142">
        <f t="shared" si="38"/>
        <v>100</v>
      </c>
    </row>
    <row r="247" spans="1:27" ht="12.95" customHeight="1" x14ac:dyDescent="0.25">
      <c r="A247" s="133">
        <v>239</v>
      </c>
      <c r="B247" s="139" t="s">
        <v>1568</v>
      </c>
      <c r="C247" s="140">
        <f t="shared" si="34"/>
        <v>3841.2999999999997</v>
      </c>
      <c r="D247" s="140">
        <v>1006.8</v>
      </c>
      <c r="E247" s="140">
        <v>2820.1</v>
      </c>
      <c r="F247" s="140">
        <v>14.4</v>
      </c>
      <c r="G247" s="140">
        <v>0</v>
      </c>
      <c r="H247" s="140">
        <f t="shared" si="35"/>
        <v>4483.5999999999995</v>
      </c>
      <c r="I247" s="141">
        <v>1006.8</v>
      </c>
      <c r="J247" s="141">
        <v>3429.4</v>
      </c>
      <c r="K247" s="141">
        <v>14.4</v>
      </c>
      <c r="L247" s="141">
        <v>33</v>
      </c>
      <c r="M247" s="140">
        <f t="shared" si="36"/>
        <v>4476.9595999999992</v>
      </c>
      <c r="N247" s="141">
        <v>1006.8</v>
      </c>
      <c r="O247" s="141">
        <v>3422.7595999999999</v>
      </c>
      <c r="P247" s="141">
        <v>14.4</v>
      </c>
      <c r="Q247" s="10">
        <v>33</v>
      </c>
      <c r="R247" s="10">
        <f t="shared" si="37"/>
        <v>-6.640400000000227</v>
      </c>
      <c r="S247" s="10">
        <f t="shared" si="37"/>
        <v>0</v>
      </c>
      <c r="T247" s="10">
        <f t="shared" si="37"/>
        <v>-6.640400000000227</v>
      </c>
      <c r="U247" s="10">
        <f t="shared" si="37"/>
        <v>0</v>
      </c>
      <c r="V247" s="10">
        <f t="shared" si="37"/>
        <v>0</v>
      </c>
      <c r="W247" s="10">
        <f t="shared" si="38"/>
        <v>99.851895798019441</v>
      </c>
      <c r="X247" s="10">
        <f t="shared" si="38"/>
        <v>100</v>
      </c>
      <c r="Y247" s="142">
        <f t="shared" si="38"/>
        <v>99.806368460955269</v>
      </c>
      <c r="Z247" s="142">
        <f t="shared" si="38"/>
        <v>100</v>
      </c>
      <c r="AA247" s="142">
        <f t="shared" si="38"/>
        <v>100</v>
      </c>
    </row>
    <row r="248" spans="1:27" ht="12.95" customHeight="1" x14ac:dyDescent="0.25">
      <c r="A248" s="133">
        <v>240</v>
      </c>
      <c r="B248" s="139" t="s">
        <v>1569</v>
      </c>
      <c r="C248" s="140">
        <f t="shared" si="34"/>
        <v>3952.5</v>
      </c>
      <c r="D248" s="140">
        <v>847</v>
      </c>
      <c r="E248" s="140">
        <v>3105.5</v>
      </c>
      <c r="F248" s="140">
        <v>0</v>
      </c>
      <c r="G248" s="140">
        <v>0</v>
      </c>
      <c r="H248" s="140">
        <f t="shared" si="35"/>
        <v>4278.1000000000004</v>
      </c>
      <c r="I248" s="141">
        <v>847</v>
      </c>
      <c r="J248" s="141">
        <v>3389.1</v>
      </c>
      <c r="K248" s="141">
        <v>0</v>
      </c>
      <c r="L248" s="141">
        <v>42</v>
      </c>
      <c r="M248" s="140">
        <f t="shared" si="36"/>
        <v>4051.6424000000002</v>
      </c>
      <c r="N248" s="141">
        <v>847</v>
      </c>
      <c r="O248" s="141">
        <v>3162.6424000000002</v>
      </c>
      <c r="P248" s="141">
        <v>0</v>
      </c>
      <c r="Q248" s="10">
        <v>42</v>
      </c>
      <c r="R248" s="10">
        <f t="shared" si="37"/>
        <v>-226.45760000000018</v>
      </c>
      <c r="S248" s="10">
        <f t="shared" si="37"/>
        <v>0</v>
      </c>
      <c r="T248" s="10">
        <f t="shared" si="37"/>
        <v>-226.45759999999973</v>
      </c>
      <c r="U248" s="10">
        <f t="shared" si="37"/>
        <v>0</v>
      </c>
      <c r="V248" s="10">
        <f t="shared" si="37"/>
        <v>0</v>
      </c>
      <c r="W248" s="10">
        <f t="shared" si="38"/>
        <v>94.706584698814893</v>
      </c>
      <c r="X248" s="10">
        <f t="shared" si="38"/>
        <v>100</v>
      </c>
      <c r="Y248" s="142">
        <f t="shared" si="38"/>
        <v>93.318060842111478</v>
      </c>
      <c r="Z248" s="142">
        <f t="shared" si="38"/>
        <v>0</v>
      </c>
      <c r="AA248" s="142">
        <f t="shared" si="38"/>
        <v>100</v>
      </c>
    </row>
    <row r="249" spans="1:27" ht="12.95" customHeight="1" x14ac:dyDescent="0.25">
      <c r="A249" s="133">
        <v>241</v>
      </c>
      <c r="B249" s="139" t="s">
        <v>1570</v>
      </c>
      <c r="C249" s="140">
        <f t="shared" si="34"/>
        <v>6878.5</v>
      </c>
      <c r="D249" s="140">
        <v>1344.8</v>
      </c>
      <c r="E249" s="140">
        <v>5533.7</v>
      </c>
      <c r="F249" s="140">
        <v>0</v>
      </c>
      <c r="G249" s="140">
        <v>0</v>
      </c>
      <c r="H249" s="140">
        <f t="shared" si="35"/>
        <v>8061.7</v>
      </c>
      <c r="I249" s="141">
        <v>1344.8</v>
      </c>
      <c r="J249" s="141">
        <v>6662.9</v>
      </c>
      <c r="K249" s="141">
        <v>0</v>
      </c>
      <c r="L249" s="141">
        <v>54</v>
      </c>
      <c r="M249" s="140">
        <f t="shared" si="36"/>
        <v>7117.8602000000001</v>
      </c>
      <c r="N249" s="141">
        <v>1344.8</v>
      </c>
      <c r="O249" s="141">
        <v>5719.0601999999999</v>
      </c>
      <c r="P249" s="141">
        <v>0</v>
      </c>
      <c r="Q249" s="10">
        <v>54</v>
      </c>
      <c r="R249" s="10">
        <f t="shared" si="37"/>
        <v>-943.83979999999974</v>
      </c>
      <c r="S249" s="10">
        <f t="shared" si="37"/>
        <v>0</v>
      </c>
      <c r="T249" s="10">
        <f t="shared" si="37"/>
        <v>-943.83979999999974</v>
      </c>
      <c r="U249" s="10">
        <f t="shared" si="37"/>
        <v>0</v>
      </c>
      <c r="V249" s="10">
        <f t="shared" si="37"/>
        <v>0</v>
      </c>
      <c r="W249" s="10">
        <f t="shared" si="38"/>
        <v>88.292298150514156</v>
      </c>
      <c r="X249" s="10">
        <f t="shared" si="38"/>
        <v>100</v>
      </c>
      <c r="Y249" s="142">
        <f t="shared" si="38"/>
        <v>85.834399435681163</v>
      </c>
      <c r="Z249" s="142">
        <f t="shared" si="38"/>
        <v>0</v>
      </c>
      <c r="AA249" s="142">
        <f t="shared" si="38"/>
        <v>100</v>
      </c>
    </row>
    <row r="250" spans="1:27" ht="12.95" customHeight="1" x14ac:dyDescent="0.25">
      <c r="A250" s="133">
        <v>242</v>
      </c>
      <c r="B250" s="139" t="s">
        <v>1571</v>
      </c>
      <c r="C250" s="140">
        <f t="shared" si="34"/>
        <v>3942.4</v>
      </c>
      <c r="D250" s="140">
        <v>1088.9000000000001</v>
      </c>
      <c r="E250" s="140">
        <v>2853.5</v>
      </c>
      <c r="F250" s="140">
        <v>0</v>
      </c>
      <c r="G250" s="140">
        <v>0</v>
      </c>
      <c r="H250" s="140">
        <f t="shared" si="35"/>
        <v>4269.5</v>
      </c>
      <c r="I250" s="141">
        <v>1088.9000000000001</v>
      </c>
      <c r="J250" s="141">
        <v>3138.6</v>
      </c>
      <c r="K250" s="141">
        <v>0</v>
      </c>
      <c r="L250" s="141">
        <v>42</v>
      </c>
      <c r="M250" s="140">
        <f t="shared" si="36"/>
        <v>4157.2507999999998</v>
      </c>
      <c r="N250" s="141">
        <v>1088.9000000000001</v>
      </c>
      <c r="O250" s="141">
        <v>3026.3508000000002</v>
      </c>
      <c r="P250" s="141">
        <v>0</v>
      </c>
      <c r="Q250" s="10">
        <v>42</v>
      </c>
      <c r="R250" s="10">
        <f t="shared" si="37"/>
        <v>-112.2492000000002</v>
      </c>
      <c r="S250" s="10">
        <f t="shared" si="37"/>
        <v>0</v>
      </c>
      <c r="T250" s="10">
        <f t="shared" si="37"/>
        <v>-112.24919999999975</v>
      </c>
      <c r="U250" s="10">
        <f t="shared" si="37"/>
        <v>0</v>
      </c>
      <c r="V250" s="10">
        <f t="shared" si="37"/>
        <v>0</v>
      </c>
      <c r="W250" s="10">
        <f t="shared" si="38"/>
        <v>97.370905258226955</v>
      </c>
      <c r="X250" s="10">
        <f t="shared" si="38"/>
        <v>100</v>
      </c>
      <c r="Y250" s="142">
        <f t="shared" si="38"/>
        <v>96.423590135729313</v>
      </c>
      <c r="Z250" s="142">
        <f t="shared" si="38"/>
        <v>0</v>
      </c>
      <c r="AA250" s="142">
        <f t="shared" si="38"/>
        <v>100</v>
      </c>
    </row>
    <row r="251" spans="1:27" ht="12.95" customHeight="1" x14ac:dyDescent="0.25">
      <c r="A251" s="133">
        <v>243</v>
      </c>
      <c r="B251" s="139" t="s">
        <v>1572</v>
      </c>
      <c r="C251" s="140">
        <f t="shared" si="34"/>
        <v>972.2</v>
      </c>
      <c r="D251" s="140">
        <v>767.8</v>
      </c>
      <c r="E251" s="140">
        <v>170.2</v>
      </c>
      <c r="F251" s="140">
        <v>34.200000000000003</v>
      </c>
      <c r="G251" s="140">
        <v>0</v>
      </c>
      <c r="H251" s="140">
        <f t="shared" si="35"/>
        <v>1005.2</v>
      </c>
      <c r="I251" s="141">
        <v>767.8</v>
      </c>
      <c r="J251" s="141">
        <v>170.2</v>
      </c>
      <c r="K251" s="141">
        <v>34.200000000000003</v>
      </c>
      <c r="L251" s="141">
        <v>33</v>
      </c>
      <c r="M251" s="140">
        <f t="shared" si="36"/>
        <v>1005.2</v>
      </c>
      <c r="N251" s="141">
        <v>767.8</v>
      </c>
      <c r="O251" s="141">
        <v>170.2</v>
      </c>
      <c r="P251" s="141">
        <v>34.200000000000003</v>
      </c>
      <c r="Q251" s="10">
        <v>33</v>
      </c>
      <c r="R251" s="10">
        <f t="shared" si="37"/>
        <v>0</v>
      </c>
      <c r="S251" s="10">
        <f t="shared" si="37"/>
        <v>0</v>
      </c>
      <c r="T251" s="10">
        <f t="shared" si="37"/>
        <v>0</v>
      </c>
      <c r="U251" s="10">
        <f t="shared" si="37"/>
        <v>0</v>
      </c>
      <c r="V251" s="10">
        <f t="shared" si="37"/>
        <v>0</v>
      </c>
      <c r="W251" s="10">
        <f t="shared" si="38"/>
        <v>100</v>
      </c>
      <c r="X251" s="10">
        <f t="shared" si="38"/>
        <v>100</v>
      </c>
      <c r="Y251" s="142">
        <f t="shared" si="38"/>
        <v>100</v>
      </c>
      <c r="Z251" s="142">
        <f t="shared" si="38"/>
        <v>100</v>
      </c>
      <c r="AA251" s="142">
        <f t="shared" si="38"/>
        <v>100</v>
      </c>
    </row>
    <row r="252" spans="1:27" ht="12.95" customHeight="1" x14ac:dyDescent="0.25">
      <c r="A252" s="133">
        <v>244</v>
      </c>
      <c r="B252" s="139" t="s">
        <v>1573</v>
      </c>
      <c r="C252" s="140">
        <f t="shared" si="34"/>
        <v>4706.3</v>
      </c>
      <c r="D252" s="140">
        <v>1033.7</v>
      </c>
      <c r="E252" s="140">
        <v>3672.6</v>
      </c>
      <c r="F252" s="140">
        <v>0</v>
      </c>
      <c r="G252" s="140">
        <v>0</v>
      </c>
      <c r="H252" s="140">
        <f t="shared" si="35"/>
        <v>5698.4</v>
      </c>
      <c r="I252" s="141">
        <v>1033.7</v>
      </c>
      <c r="J252" s="141">
        <v>4580.7</v>
      </c>
      <c r="K252" s="141">
        <v>0</v>
      </c>
      <c r="L252" s="141">
        <v>84</v>
      </c>
      <c r="M252" s="140">
        <f t="shared" si="36"/>
        <v>5481.2620999999999</v>
      </c>
      <c r="N252" s="141">
        <v>1033.7</v>
      </c>
      <c r="O252" s="141">
        <v>4363.5621000000001</v>
      </c>
      <c r="P252" s="141">
        <v>0</v>
      </c>
      <c r="Q252" s="10">
        <v>84</v>
      </c>
      <c r="R252" s="10">
        <f t="shared" si="37"/>
        <v>-217.13789999999972</v>
      </c>
      <c r="S252" s="10">
        <f t="shared" si="37"/>
        <v>0</v>
      </c>
      <c r="T252" s="10">
        <f t="shared" si="37"/>
        <v>-217.13789999999972</v>
      </c>
      <c r="U252" s="10">
        <f t="shared" si="37"/>
        <v>0</v>
      </c>
      <c r="V252" s="10">
        <f t="shared" si="37"/>
        <v>0</v>
      </c>
      <c r="W252" s="10">
        <f t="shared" si="38"/>
        <v>96.189493542046904</v>
      </c>
      <c r="X252" s="10">
        <f t="shared" si="38"/>
        <v>100</v>
      </c>
      <c r="Y252" s="142">
        <f t="shared" si="38"/>
        <v>95.259722313183588</v>
      </c>
      <c r="Z252" s="142">
        <f t="shared" si="38"/>
        <v>0</v>
      </c>
      <c r="AA252" s="142">
        <f t="shared" si="38"/>
        <v>100</v>
      </c>
    </row>
    <row r="253" spans="1:27" ht="12.95" customHeight="1" x14ac:dyDescent="0.25">
      <c r="A253" s="133">
        <v>245</v>
      </c>
      <c r="B253" s="139" t="s">
        <v>1574</v>
      </c>
      <c r="C253" s="140">
        <f t="shared" si="34"/>
        <v>7693.2999999999993</v>
      </c>
      <c r="D253" s="140">
        <v>1251.9000000000001</v>
      </c>
      <c r="E253" s="140">
        <v>6441.4</v>
      </c>
      <c r="F253" s="140">
        <v>0</v>
      </c>
      <c r="G253" s="140">
        <v>0</v>
      </c>
      <c r="H253" s="140">
        <f t="shared" si="35"/>
        <v>8800.7000000000007</v>
      </c>
      <c r="I253" s="141">
        <v>1251.9000000000001</v>
      </c>
      <c r="J253" s="141">
        <v>7509.8</v>
      </c>
      <c r="K253" s="141">
        <v>0</v>
      </c>
      <c r="L253" s="141">
        <v>39</v>
      </c>
      <c r="M253" s="140">
        <f t="shared" si="36"/>
        <v>8800.6308000000008</v>
      </c>
      <c r="N253" s="141">
        <v>1251.9000000000001</v>
      </c>
      <c r="O253" s="141">
        <v>7509.7308000000003</v>
      </c>
      <c r="P253" s="141">
        <v>0</v>
      </c>
      <c r="Q253" s="10">
        <v>39</v>
      </c>
      <c r="R253" s="10">
        <f t="shared" si="37"/>
        <v>-6.9199999999909778E-2</v>
      </c>
      <c r="S253" s="10">
        <f t="shared" si="37"/>
        <v>0</v>
      </c>
      <c r="T253" s="10">
        <f t="shared" si="37"/>
        <v>-6.9199999999909778E-2</v>
      </c>
      <c r="U253" s="10">
        <f t="shared" si="37"/>
        <v>0</v>
      </c>
      <c r="V253" s="10">
        <f t="shared" si="37"/>
        <v>0</v>
      </c>
      <c r="W253" s="10">
        <f t="shared" si="38"/>
        <v>99.99921369891031</v>
      </c>
      <c r="X253" s="10">
        <f t="shared" si="38"/>
        <v>100</v>
      </c>
      <c r="Y253" s="142">
        <f t="shared" si="38"/>
        <v>99.999078537377827</v>
      </c>
      <c r="Z253" s="142">
        <f t="shared" si="38"/>
        <v>0</v>
      </c>
      <c r="AA253" s="142">
        <f t="shared" si="38"/>
        <v>100</v>
      </c>
    </row>
    <row r="254" spans="1:27" ht="12.95" customHeight="1" x14ac:dyDescent="0.25">
      <c r="A254" s="133">
        <v>246</v>
      </c>
      <c r="B254" s="139" t="s">
        <v>1575</v>
      </c>
      <c r="C254" s="140">
        <f t="shared" si="34"/>
        <v>3282.5</v>
      </c>
      <c r="D254" s="140">
        <v>1035.5</v>
      </c>
      <c r="E254" s="140">
        <v>2079.1</v>
      </c>
      <c r="F254" s="140">
        <v>167.9</v>
      </c>
      <c r="G254" s="140">
        <v>0</v>
      </c>
      <c r="H254" s="140">
        <f t="shared" si="35"/>
        <v>3727.5</v>
      </c>
      <c r="I254" s="141">
        <v>1035.5</v>
      </c>
      <c r="J254" s="141">
        <v>2452.1</v>
      </c>
      <c r="K254" s="141">
        <v>167.9</v>
      </c>
      <c r="L254" s="141">
        <v>72</v>
      </c>
      <c r="M254" s="140">
        <f t="shared" si="36"/>
        <v>3724.4225000000001</v>
      </c>
      <c r="N254" s="141">
        <v>1035.5</v>
      </c>
      <c r="O254" s="141">
        <v>2449.0225</v>
      </c>
      <c r="P254" s="141">
        <v>167.9</v>
      </c>
      <c r="Q254" s="10">
        <v>72</v>
      </c>
      <c r="R254" s="10">
        <f t="shared" si="37"/>
        <v>-3.0774999999998727</v>
      </c>
      <c r="S254" s="10">
        <f t="shared" si="37"/>
        <v>0</v>
      </c>
      <c r="T254" s="10">
        <f t="shared" si="37"/>
        <v>-3.0774999999998727</v>
      </c>
      <c r="U254" s="10">
        <f t="shared" si="37"/>
        <v>0</v>
      </c>
      <c r="V254" s="10">
        <f t="shared" si="37"/>
        <v>0</v>
      </c>
      <c r="W254" s="10">
        <f t="shared" si="38"/>
        <v>99.917437961099935</v>
      </c>
      <c r="X254" s="10">
        <f t="shared" si="38"/>
        <v>100</v>
      </c>
      <c r="Y254" s="142">
        <f t="shared" si="38"/>
        <v>99.874495330533023</v>
      </c>
      <c r="Z254" s="142">
        <f t="shared" si="38"/>
        <v>100</v>
      </c>
      <c r="AA254" s="142">
        <f t="shared" si="38"/>
        <v>100</v>
      </c>
    </row>
    <row r="255" spans="1:27" ht="12.95" customHeight="1" x14ac:dyDescent="0.25">
      <c r="A255" s="133">
        <v>247</v>
      </c>
      <c r="B255" s="139" t="s">
        <v>1576</v>
      </c>
      <c r="C255" s="140">
        <f t="shared" si="34"/>
        <v>4133.4000000000005</v>
      </c>
      <c r="D255" s="140">
        <v>990.6</v>
      </c>
      <c r="E255" s="140">
        <v>3142.8</v>
      </c>
      <c r="F255" s="140">
        <v>0</v>
      </c>
      <c r="G255" s="140">
        <v>0</v>
      </c>
      <c r="H255" s="140">
        <f t="shared" si="35"/>
        <v>4427.9000000000005</v>
      </c>
      <c r="I255" s="141">
        <v>990.6</v>
      </c>
      <c r="J255" s="141">
        <v>3398.3</v>
      </c>
      <c r="K255" s="141">
        <v>0</v>
      </c>
      <c r="L255" s="141">
        <v>39</v>
      </c>
      <c r="M255" s="140">
        <f t="shared" si="36"/>
        <v>4411.0285000000003</v>
      </c>
      <c r="N255" s="141">
        <v>990.6</v>
      </c>
      <c r="O255" s="141">
        <v>3381.4285</v>
      </c>
      <c r="P255" s="141">
        <v>0</v>
      </c>
      <c r="Q255" s="10">
        <v>39</v>
      </c>
      <c r="R255" s="10">
        <f t="shared" si="37"/>
        <v>-16.871500000000196</v>
      </c>
      <c r="S255" s="10">
        <f t="shared" si="37"/>
        <v>0</v>
      </c>
      <c r="T255" s="10">
        <f t="shared" si="37"/>
        <v>-16.871500000000196</v>
      </c>
      <c r="U255" s="10">
        <f t="shared" si="37"/>
        <v>0</v>
      </c>
      <c r="V255" s="10">
        <f t="shared" si="37"/>
        <v>0</v>
      </c>
      <c r="W255" s="10">
        <f t="shared" si="38"/>
        <v>99.618972876532879</v>
      </c>
      <c r="X255" s="10">
        <f t="shared" si="38"/>
        <v>100</v>
      </c>
      <c r="Y255" s="142">
        <f t="shared" si="38"/>
        <v>99.503531177353381</v>
      </c>
      <c r="Z255" s="142">
        <f t="shared" si="38"/>
        <v>0</v>
      </c>
      <c r="AA255" s="142">
        <f t="shared" si="38"/>
        <v>100</v>
      </c>
    </row>
    <row r="256" spans="1:27" ht="12.95" customHeight="1" x14ac:dyDescent="0.25">
      <c r="A256" s="133">
        <v>248</v>
      </c>
      <c r="B256" s="139" t="s">
        <v>1577</v>
      </c>
      <c r="C256" s="140">
        <f t="shared" si="34"/>
        <v>5656</v>
      </c>
      <c r="D256" s="140">
        <v>1351.1</v>
      </c>
      <c r="E256" s="140">
        <v>4282.3</v>
      </c>
      <c r="F256" s="140">
        <v>22.6</v>
      </c>
      <c r="G256" s="140">
        <v>0</v>
      </c>
      <c r="H256" s="140">
        <f t="shared" si="35"/>
        <v>6336.6</v>
      </c>
      <c r="I256" s="141">
        <v>1351.1</v>
      </c>
      <c r="J256" s="141">
        <v>4875.8999999999996</v>
      </c>
      <c r="K256" s="141">
        <v>22.6</v>
      </c>
      <c r="L256" s="141">
        <v>87</v>
      </c>
      <c r="M256" s="140">
        <f t="shared" si="36"/>
        <v>6017.9466000000011</v>
      </c>
      <c r="N256" s="141">
        <v>1351.1</v>
      </c>
      <c r="O256" s="141">
        <v>4557.2466000000004</v>
      </c>
      <c r="P256" s="141">
        <v>22.6</v>
      </c>
      <c r="Q256" s="10">
        <v>87</v>
      </c>
      <c r="R256" s="10">
        <f t="shared" si="37"/>
        <v>-318.65339999999924</v>
      </c>
      <c r="S256" s="10">
        <f t="shared" si="37"/>
        <v>0</v>
      </c>
      <c r="T256" s="10">
        <f t="shared" si="37"/>
        <v>-318.65339999999924</v>
      </c>
      <c r="U256" s="10">
        <f t="shared" si="37"/>
        <v>0</v>
      </c>
      <c r="V256" s="10">
        <f t="shared" si="37"/>
        <v>0</v>
      </c>
      <c r="W256" s="10">
        <f t="shared" si="38"/>
        <v>94.971224315879184</v>
      </c>
      <c r="X256" s="10">
        <f t="shared" si="38"/>
        <v>100</v>
      </c>
      <c r="Y256" s="142">
        <f t="shared" si="38"/>
        <v>93.464726512028562</v>
      </c>
      <c r="Z256" s="142">
        <f t="shared" si="38"/>
        <v>100</v>
      </c>
      <c r="AA256" s="142">
        <f t="shared" si="38"/>
        <v>100</v>
      </c>
    </row>
    <row r="257" spans="1:27" ht="12.95" customHeight="1" x14ac:dyDescent="0.25">
      <c r="A257" s="133">
        <v>249</v>
      </c>
      <c r="B257" s="139"/>
      <c r="C257" s="140"/>
      <c r="D257" s="140"/>
      <c r="E257" s="140"/>
      <c r="F257" s="140"/>
      <c r="G257" s="140"/>
      <c r="H257" s="140"/>
      <c r="I257" s="141"/>
      <c r="J257" s="141"/>
      <c r="K257" s="141"/>
      <c r="L257" s="141"/>
      <c r="M257" s="141"/>
      <c r="N257" s="141"/>
      <c r="O257" s="141"/>
      <c r="P257" s="141"/>
      <c r="Q257" s="10"/>
      <c r="R257" s="10"/>
      <c r="S257" s="10"/>
      <c r="T257" s="10"/>
      <c r="U257" s="10"/>
      <c r="V257" s="10"/>
      <c r="W257" s="10"/>
      <c r="X257" s="10"/>
      <c r="Y257" s="142"/>
      <c r="Z257" s="142"/>
      <c r="AA257" s="142"/>
    </row>
    <row r="258" spans="1:27" ht="12.95" customHeight="1" x14ac:dyDescent="0.25">
      <c r="A258" s="133">
        <v>250</v>
      </c>
      <c r="B258" s="134" t="s">
        <v>1578</v>
      </c>
      <c r="C258" s="135">
        <f t="shared" ref="C258:C284" si="39">SUM(D258:G258)</f>
        <v>253099.49999999997</v>
      </c>
      <c r="D258" s="135">
        <f>D259+D260</f>
        <v>52419.399999999994</v>
      </c>
      <c r="E258" s="135">
        <f>E259+E260</f>
        <v>195134.69999999998</v>
      </c>
      <c r="F258" s="135">
        <f>F259+F260</f>
        <v>5545.4</v>
      </c>
      <c r="G258" s="135">
        <f>G259+G260</f>
        <v>0</v>
      </c>
      <c r="H258" s="135">
        <f t="shared" ref="H258:H284" si="40">SUM(I258:L258)</f>
        <v>281359.09999999998</v>
      </c>
      <c r="I258" s="135">
        <f>I259+I260</f>
        <v>52419.399999999994</v>
      </c>
      <c r="J258" s="135">
        <f>J259+J260</f>
        <v>221126.3</v>
      </c>
      <c r="K258" s="135">
        <f>K259+K260</f>
        <v>5545.4</v>
      </c>
      <c r="L258" s="135">
        <f>L259+L260</f>
        <v>2268</v>
      </c>
      <c r="M258" s="135">
        <f t="shared" ref="M258:M284" si="41">SUM(N258:Q258)</f>
        <v>275874.9595</v>
      </c>
      <c r="N258" s="135">
        <f>N259+N260</f>
        <v>52419.399999999994</v>
      </c>
      <c r="O258" s="135">
        <f>O259+O260</f>
        <v>215642.15949999998</v>
      </c>
      <c r="P258" s="135">
        <f>P259+P260</f>
        <v>5545.4</v>
      </c>
      <c r="Q258" s="135">
        <f>Q259+Q260</f>
        <v>2268</v>
      </c>
      <c r="R258" s="13">
        <f t="shared" ref="R258:V284" si="42">M258-H258</f>
        <v>-5484.1404999999795</v>
      </c>
      <c r="S258" s="13">
        <f t="shared" si="42"/>
        <v>0</v>
      </c>
      <c r="T258" s="13">
        <f t="shared" si="42"/>
        <v>-5484.1405000000086</v>
      </c>
      <c r="U258" s="13">
        <f t="shared" si="42"/>
        <v>0</v>
      </c>
      <c r="V258" s="13">
        <f t="shared" si="42"/>
        <v>0</v>
      </c>
      <c r="W258" s="13">
        <f t="shared" si="38"/>
        <v>98.050839478801294</v>
      </c>
      <c r="X258" s="13">
        <f t="shared" si="38"/>
        <v>100</v>
      </c>
      <c r="Y258" s="137">
        <f t="shared" si="38"/>
        <v>97.519905818529949</v>
      </c>
      <c r="Z258" s="137">
        <f t="shared" si="38"/>
        <v>100</v>
      </c>
      <c r="AA258" s="137">
        <f t="shared" si="38"/>
        <v>100</v>
      </c>
    </row>
    <row r="259" spans="1:27" s="138" customFormat="1" ht="12.95" customHeight="1" x14ac:dyDescent="0.2">
      <c r="A259" s="133">
        <v>251</v>
      </c>
      <c r="B259" s="134" t="s">
        <v>1374</v>
      </c>
      <c r="C259" s="135">
        <f t="shared" si="39"/>
        <v>160774.20000000001</v>
      </c>
      <c r="D259" s="135">
        <f>D261</f>
        <v>28660.3</v>
      </c>
      <c r="E259" s="135">
        <f>E261</f>
        <v>128985.2</v>
      </c>
      <c r="F259" s="135">
        <f>F261</f>
        <v>3128.7</v>
      </c>
      <c r="G259" s="135">
        <f>G261</f>
        <v>0</v>
      </c>
      <c r="H259" s="135">
        <f t="shared" si="40"/>
        <v>179942.1</v>
      </c>
      <c r="I259" s="135">
        <f>I261</f>
        <v>28660.3</v>
      </c>
      <c r="J259" s="135">
        <f>J261</f>
        <v>147214.1</v>
      </c>
      <c r="K259" s="135">
        <f>K261</f>
        <v>3128.7</v>
      </c>
      <c r="L259" s="135">
        <f>L261</f>
        <v>939</v>
      </c>
      <c r="M259" s="135">
        <f t="shared" si="41"/>
        <v>176267.1231</v>
      </c>
      <c r="N259" s="135">
        <f>N261</f>
        <v>28660.3</v>
      </c>
      <c r="O259" s="135">
        <f>O261</f>
        <v>143539.1231</v>
      </c>
      <c r="P259" s="135">
        <f>P261</f>
        <v>3128.7</v>
      </c>
      <c r="Q259" s="135">
        <f>Q261</f>
        <v>939</v>
      </c>
      <c r="R259" s="13">
        <f t="shared" si="42"/>
        <v>-3674.9769000000088</v>
      </c>
      <c r="S259" s="13">
        <f t="shared" si="42"/>
        <v>0</v>
      </c>
      <c r="T259" s="13">
        <f t="shared" si="42"/>
        <v>-3674.9769000000088</v>
      </c>
      <c r="U259" s="13">
        <f t="shared" si="42"/>
        <v>0</v>
      </c>
      <c r="V259" s="13">
        <f t="shared" si="42"/>
        <v>0</v>
      </c>
      <c r="W259" s="13">
        <f t="shared" si="38"/>
        <v>97.957689223366842</v>
      </c>
      <c r="X259" s="13">
        <f t="shared" si="38"/>
        <v>100</v>
      </c>
      <c r="Y259" s="137">
        <f t="shared" si="38"/>
        <v>97.50365155239885</v>
      </c>
      <c r="Z259" s="137">
        <f t="shared" si="38"/>
        <v>100</v>
      </c>
      <c r="AA259" s="137">
        <f t="shared" si="38"/>
        <v>100</v>
      </c>
    </row>
    <row r="260" spans="1:27" s="138" customFormat="1" ht="12.95" customHeight="1" x14ac:dyDescent="0.2">
      <c r="A260" s="133">
        <v>252</v>
      </c>
      <c r="B260" s="134" t="s">
        <v>1375</v>
      </c>
      <c r="C260" s="135">
        <f t="shared" si="39"/>
        <v>92325.299999999974</v>
      </c>
      <c r="D260" s="135">
        <f>SUBTOTAL(9,D262:D284)</f>
        <v>23759.1</v>
      </c>
      <c r="E260" s="135">
        <f>SUBTOTAL(9,E262:E284)</f>
        <v>66149.499999999985</v>
      </c>
      <c r="F260" s="135">
        <f>SUBTOTAL(9,F262:F284)</f>
        <v>2416.7000000000003</v>
      </c>
      <c r="G260" s="135">
        <f>SUBTOTAL(9,G262:G284)</f>
        <v>0</v>
      </c>
      <c r="H260" s="135">
        <f t="shared" si="40"/>
        <v>101416.99999999999</v>
      </c>
      <c r="I260" s="135">
        <f>SUBTOTAL(9,I262:I284)</f>
        <v>23759.1</v>
      </c>
      <c r="J260" s="135">
        <f>SUBTOTAL(9,J262:J284)</f>
        <v>73912.2</v>
      </c>
      <c r="K260" s="135">
        <f>SUBTOTAL(9,K262:K284)</f>
        <v>2416.7000000000003</v>
      </c>
      <c r="L260" s="135">
        <f>SUBTOTAL(9,L262:L284)</f>
        <v>1329</v>
      </c>
      <c r="M260" s="135">
        <f t="shared" si="41"/>
        <v>99607.836399999986</v>
      </c>
      <c r="N260" s="135">
        <f>SUBTOTAL(9,N262:N284)</f>
        <v>23759.1</v>
      </c>
      <c r="O260" s="135">
        <f>SUBTOTAL(9,O262:O284)</f>
        <v>72103.036399999983</v>
      </c>
      <c r="P260" s="135">
        <f>SUBTOTAL(9,P262:P284)</f>
        <v>2416.7000000000003</v>
      </c>
      <c r="Q260" s="135">
        <f>SUBTOTAL(9,Q262:Q284)</f>
        <v>1329</v>
      </c>
      <c r="R260" s="13">
        <f t="shared" si="42"/>
        <v>-1809.1635999999999</v>
      </c>
      <c r="S260" s="13">
        <f t="shared" si="42"/>
        <v>0</v>
      </c>
      <c r="T260" s="13">
        <f t="shared" si="42"/>
        <v>-1809.1636000000144</v>
      </c>
      <c r="U260" s="13">
        <f t="shared" si="42"/>
        <v>0</v>
      </c>
      <c r="V260" s="13">
        <f t="shared" si="42"/>
        <v>0</v>
      </c>
      <c r="W260" s="13">
        <f t="shared" si="38"/>
        <v>98.216114063717129</v>
      </c>
      <c r="X260" s="13">
        <f t="shared" si="38"/>
        <v>100</v>
      </c>
      <c r="Y260" s="137">
        <f t="shared" si="38"/>
        <v>97.55228013778509</v>
      </c>
      <c r="Z260" s="137">
        <f t="shared" si="38"/>
        <v>100</v>
      </c>
      <c r="AA260" s="137">
        <f t="shared" si="38"/>
        <v>100</v>
      </c>
    </row>
    <row r="261" spans="1:27" ht="12.95" customHeight="1" x14ac:dyDescent="0.25">
      <c r="A261" s="133">
        <v>253</v>
      </c>
      <c r="B261" s="139" t="s">
        <v>1400</v>
      </c>
      <c r="C261" s="140">
        <f t="shared" si="39"/>
        <v>160774.20000000001</v>
      </c>
      <c r="D261" s="140">
        <v>28660.3</v>
      </c>
      <c r="E261" s="140">
        <v>128985.2</v>
      </c>
      <c r="F261" s="140">
        <v>3128.7</v>
      </c>
      <c r="G261" s="140">
        <v>0</v>
      </c>
      <c r="H261" s="140">
        <f t="shared" si="40"/>
        <v>179942.1</v>
      </c>
      <c r="I261" s="141">
        <v>28660.3</v>
      </c>
      <c r="J261" s="141">
        <v>147214.1</v>
      </c>
      <c r="K261" s="141">
        <v>3128.7</v>
      </c>
      <c r="L261" s="141">
        <v>939</v>
      </c>
      <c r="M261" s="140">
        <f t="shared" si="41"/>
        <v>176267.1231</v>
      </c>
      <c r="N261" s="141">
        <v>28660.3</v>
      </c>
      <c r="O261" s="141">
        <v>143539.1231</v>
      </c>
      <c r="P261" s="141">
        <v>3128.7</v>
      </c>
      <c r="Q261" s="10">
        <v>939</v>
      </c>
      <c r="R261" s="10">
        <f t="shared" si="42"/>
        <v>-3674.9769000000088</v>
      </c>
      <c r="S261" s="10">
        <f t="shared" si="42"/>
        <v>0</v>
      </c>
      <c r="T261" s="10">
        <f t="shared" si="42"/>
        <v>-3674.9769000000088</v>
      </c>
      <c r="U261" s="10">
        <f t="shared" si="42"/>
        <v>0</v>
      </c>
      <c r="V261" s="10">
        <f t="shared" si="42"/>
        <v>0</v>
      </c>
      <c r="W261" s="10">
        <f t="shared" si="38"/>
        <v>97.957689223366842</v>
      </c>
      <c r="X261" s="10">
        <f t="shared" si="38"/>
        <v>100</v>
      </c>
      <c r="Y261" s="142">
        <f t="shared" si="38"/>
        <v>97.50365155239885</v>
      </c>
      <c r="Z261" s="142">
        <f t="shared" si="38"/>
        <v>100</v>
      </c>
      <c r="AA261" s="142">
        <f t="shared" si="38"/>
        <v>100</v>
      </c>
    </row>
    <row r="262" spans="1:27" ht="12.95" customHeight="1" x14ac:dyDescent="0.25">
      <c r="A262" s="133">
        <v>254</v>
      </c>
      <c r="B262" s="139" t="s">
        <v>1579</v>
      </c>
      <c r="C262" s="140">
        <f t="shared" si="39"/>
        <v>4475.4000000000005</v>
      </c>
      <c r="D262" s="140">
        <v>1033.3</v>
      </c>
      <c r="E262" s="140">
        <v>3370.5</v>
      </c>
      <c r="F262" s="140">
        <v>71.599999999999994</v>
      </c>
      <c r="G262" s="140">
        <v>0</v>
      </c>
      <c r="H262" s="140">
        <f t="shared" si="40"/>
        <v>5185.5</v>
      </c>
      <c r="I262" s="141">
        <v>1033.3</v>
      </c>
      <c r="J262" s="141">
        <v>4020.6</v>
      </c>
      <c r="K262" s="141">
        <v>71.599999999999994</v>
      </c>
      <c r="L262" s="141">
        <v>60</v>
      </c>
      <c r="M262" s="140">
        <f t="shared" si="41"/>
        <v>5098.7013000000006</v>
      </c>
      <c r="N262" s="141">
        <v>1033.3</v>
      </c>
      <c r="O262" s="141">
        <v>3933.8013000000001</v>
      </c>
      <c r="P262" s="141">
        <v>71.599999999999994</v>
      </c>
      <c r="Q262" s="10">
        <v>60</v>
      </c>
      <c r="R262" s="10">
        <f t="shared" si="42"/>
        <v>-86.798699999999371</v>
      </c>
      <c r="S262" s="10">
        <f t="shared" si="42"/>
        <v>0</v>
      </c>
      <c r="T262" s="10">
        <f t="shared" si="42"/>
        <v>-86.798699999999826</v>
      </c>
      <c r="U262" s="10">
        <f t="shared" si="42"/>
        <v>0</v>
      </c>
      <c r="V262" s="10">
        <f t="shared" si="42"/>
        <v>0</v>
      </c>
      <c r="W262" s="10">
        <f t="shared" si="38"/>
        <v>98.326126699450398</v>
      </c>
      <c r="X262" s="10">
        <f t="shared" si="38"/>
        <v>100</v>
      </c>
      <c r="Y262" s="142">
        <f t="shared" si="38"/>
        <v>97.841150574541118</v>
      </c>
      <c r="Z262" s="142">
        <f t="shared" si="38"/>
        <v>100</v>
      </c>
      <c r="AA262" s="142">
        <f t="shared" si="38"/>
        <v>100</v>
      </c>
    </row>
    <row r="263" spans="1:27" ht="12.95" customHeight="1" x14ac:dyDescent="0.25">
      <c r="A263" s="133">
        <v>255</v>
      </c>
      <c r="B263" s="139" t="s">
        <v>1580</v>
      </c>
      <c r="C263" s="140">
        <f t="shared" si="39"/>
        <v>4023.7</v>
      </c>
      <c r="D263" s="140">
        <v>1146.3</v>
      </c>
      <c r="E263" s="140">
        <v>2744.1</v>
      </c>
      <c r="F263" s="140">
        <v>133.30000000000001</v>
      </c>
      <c r="G263" s="140">
        <v>0</v>
      </c>
      <c r="H263" s="140">
        <f t="shared" si="40"/>
        <v>4561.3</v>
      </c>
      <c r="I263" s="141">
        <v>1146.3</v>
      </c>
      <c r="J263" s="141">
        <v>3230.7</v>
      </c>
      <c r="K263" s="141">
        <v>133.30000000000001</v>
      </c>
      <c r="L263" s="141">
        <v>51</v>
      </c>
      <c r="M263" s="140">
        <f t="shared" si="41"/>
        <v>4561.3</v>
      </c>
      <c r="N263" s="141">
        <v>1146.3</v>
      </c>
      <c r="O263" s="141">
        <v>3230.7</v>
      </c>
      <c r="P263" s="141">
        <v>133.30000000000001</v>
      </c>
      <c r="Q263" s="10">
        <v>51</v>
      </c>
      <c r="R263" s="10">
        <f t="shared" si="42"/>
        <v>0</v>
      </c>
      <c r="S263" s="10">
        <f t="shared" si="42"/>
        <v>0</v>
      </c>
      <c r="T263" s="10">
        <f t="shared" si="42"/>
        <v>0</v>
      </c>
      <c r="U263" s="10">
        <f t="shared" si="42"/>
        <v>0</v>
      </c>
      <c r="V263" s="10">
        <f t="shared" si="42"/>
        <v>0</v>
      </c>
      <c r="W263" s="10">
        <f t="shared" si="38"/>
        <v>100</v>
      </c>
      <c r="X263" s="10">
        <f t="shared" si="38"/>
        <v>100</v>
      </c>
      <c r="Y263" s="142">
        <f t="shared" si="38"/>
        <v>100</v>
      </c>
      <c r="Z263" s="142">
        <f t="shared" si="38"/>
        <v>100</v>
      </c>
      <c r="AA263" s="142">
        <f t="shared" si="38"/>
        <v>100</v>
      </c>
    </row>
    <row r="264" spans="1:27" ht="12.95" customHeight="1" x14ac:dyDescent="0.25">
      <c r="A264" s="133">
        <v>256</v>
      </c>
      <c r="B264" s="139" t="s">
        <v>1581</v>
      </c>
      <c r="C264" s="140">
        <f t="shared" si="39"/>
        <v>2776.4</v>
      </c>
      <c r="D264" s="140">
        <v>1075.4000000000001</v>
      </c>
      <c r="E264" s="140">
        <v>1664</v>
      </c>
      <c r="F264" s="140">
        <v>37</v>
      </c>
      <c r="G264" s="140">
        <v>0</v>
      </c>
      <c r="H264" s="140">
        <f t="shared" si="40"/>
        <v>2997.5</v>
      </c>
      <c r="I264" s="141">
        <v>1075.4000000000001</v>
      </c>
      <c r="J264" s="141">
        <v>1840.1</v>
      </c>
      <c r="K264" s="141">
        <v>37</v>
      </c>
      <c r="L264" s="141">
        <v>45</v>
      </c>
      <c r="M264" s="140">
        <f t="shared" si="41"/>
        <v>2696.1468</v>
      </c>
      <c r="N264" s="141">
        <v>1075.4000000000001</v>
      </c>
      <c r="O264" s="141">
        <v>1538.7467999999999</v>
      </c>
      <c r="P264" s="141">
        <v>37</v>
      </c>
      <c r="Q264" s="10">
        <v>45</v>
      </c>
      <c r="R264" s="10">
        <f t="shared" si="42"/>
        <v>-301.35320000000002</v>
      </c>
      <c r="S264" s="10">
        <f t="shared" si="42"/>
        <v>0</v>
      </c>
      <c r="T264" s="10">
        <f t="shared" si="42"/>
        <v>-301.35320000000002</v>
      </c>
      <c r="U264" s="10">
        <f t="shared" si="42"/>
        <v>0</v>
      </c>
      <c r="V264" s="10">
        <f t="shared" si="42"/>
        <v>0</v>
      </c>
      <c r="W264" s="10">
        <f t="shared" si="38"/>
        <v>89.946515429524595</v>
      </c>
      <c r="X264" s="10">
        <f t="shared" si="38"/>
        <v>100</v>
      </c>
      <c r="Y264" s="142">
        <f t="shared" si="38"/>
        <v>83.622998750067936</v>
      </c>
      <c r="Z264" s="142">
        <f t="shared" si="38"/>
        <v>100</v>
      </c>
      <c r="AA264" s="142">
        <f t="shared" si="38"/>
        <v>100</v>
      </c>
    </row>
    <row r="265" spans="1:27" ht="12.95" customHeight="1" x14ac:dyDescent="0.25">
      <c r="A265" s="133">
        <v>257</v>
      </c>
      <c r="B265" s="139" t="s">
        <v>1578</v>
      </c>
      <c r="C265" s="140">
        <f t="shared" si="39"/>
        <v>22515.8</v>
      </c>
      <c r="D265" s="140">
        <v>1894</v>
      </c>
      <c r="E265" s="140">
        <v>20621.8</v>
      </c>
      <c r="F265" s="140">
        <v>0</v>
      </c>
      <c r="G265" s="140">
        <v>0</v>
      </c>
      <c r="H265" s="140">
        <f t="shared" si="40"/>
        <v>25534.1</v>
      </c>
      <c r="I265" s="141">
        <v>1894</v>
      </c>
      <c r="J265" s="141">
        <v>23388.1</v>
      </c>
      <c r="K265" s="141">
        <v>0</v>
      </c>
      <c r="L265" s="141">
        <v>252</v>
      </c>
      <c r="M265" s="140">
        <f t="shared" si="41"/>
        <v>25527.646700000001</v>
      </c>
      <c r="N265" s="141">
        <v>1894</v>
      </c>
      <c r="O265" s="141">
        <v>23381.646700000001</v>
      </c>
      <c r="P265" s="141">
        <v>0</v>
      </c>
      <c r="Q265" s="10">
        <v>252</v>
      </c>
      <c r="R265" s="10">
        <f t="shared" si="42"/>
        <v>-6.4532999999973981</v>
      </c>
      <c r="S265" s="10">
        <f t="shared" si="42"/>
        <v>0</v>
      </c>
      <c r="T265" s="10">
        <f t="shared" si="42"/>
        <v>-6.4532999999973981</v>
      </c>
      <c r="U265" s="10">
        <f t="shared" si="42"/>
        <v>0</v>
      </c>
      <c r="V265" s="10">
        <f t="shared" si="42"/>
        <v>0</v>
      </c>
      <c r="W265" s="10">
        <f t="shared" si="38"/>
        <v>99.974726737970016</v>
      </c>
      <c r="X265" s="10">
        <f t="shared" si="38"/>
        <v>100</v>
      </c>
      <c r="Y265" s="142">
        <f t="shared" si="38"/>
        <v>99.972407762922174</v>
      </c>
      <c r="Z265" s="142">
        <f t="shared" si="38"/>
        <v>0</v>
      </c>
      <c r="AA265" s="142">
        <f t="shared" si="38"/>
        <v>100</v>
      </c>
    </row>
    <row r="266" spans="1:27" ht="12.95" customHeight="1" x14ac:dyDescent="0.25">
      <c r="A266" s="133">
        <v>258</v>
      </c>
      <c r="B266" s="139" t="s">
        <v>1582</v>
      </c>
      <c r="C266" s="140">
        <f t="shared" si="39"/>
        <v>1497.2</v>
      </c>
      <c r="D266" s="140">
        <v>1021.8</v>
      </c>
      <c r="E266" s="140">
        <v>431.1</v>
      </c>
      <c r="F266" s="140">
        <v>44.3</v>
      </c>
      <c r="G266" s="140">
        <v>0</v>
      </c>
      <c r="H266" s="140">
        <f t="shared" si="40"/>
        <v>1545.2</v>
      </c>
      <c r="I266" s="141">
        <v>1021.8</v>
      </c>
      <c r="J266" s="141">
        <v>431.1</v>
      </c>
      <c r="K266" s="141">
        <v>44.3</v>
      </c>
      <c r="L266" s="141">
        <v>48</v>
      </c>
      <c r="M266" s="140">
        <f t="shared" si="41"/>
        <v>1545.2</v>
      </c>
      <c r="N266" s="141">
        <v>1021.8</v>
      </c>
      <c r="O266" s="141">
        <v>431.1</v>
      </c>
      <c r="P266" s="141">
        <v>44.3</v>
      </c>
      <c r="Q266" s="10">
        <v>48</v>
      </c>
      <c r="R266" s="10">
        <f t="shared" si="42"/>
        <v>0</v>
      </c>
      <c r="S266" s="10">
        <f t="shared" si="42"/>
        <v>0</v>
      </c>
      <c r="T266" s="10">
        <f t="shared" si="42"/>
        <v>0</v>
      </c>
      <c r="U266" s="10">
        <f t="shared" si="42"/>
        <v>0</v>
      </c>
      <c r="V266" s="10">
        <f t="shared" si="42"/>
        <v>0</v>
      </c>
      <c r="W266" s="10">
        <f t="shared" si="38"/>
        <v>100</v>
      </c>
      <c r="X266" s="10">
        <f t="shared" si="38"/>
        <v>100</v>
      </c>
      <c r="Y266" s="142">
        <f t="shared" si="38"/>
        <v>100</v>
      </c>
      <c r="Z266" s="142">
        <f t="shared" si="38"/>
        <v>100</v>
      </c>
      <c r="AA266" s="142">
        <f t="shared" si="38"/>
        <v>100</v>
      </c>
    </row>
    <row r="267" spans="1:27" ht="12.95" customHeight="1" x14ac:dyDescent="0.25">
      <c r="A267" s="133">
        <v>259</v>
      </c>
      <c r="B267" s="139" t="s">
        <v>1583</v>
      </c>
      <c r="C267" s="140">
        <f t="shared" si="39"/>
        <v>773.7</v>
      </c>
      <c r="D267" s="140">
        <v>601.9</v>
      </c>
      <c r="E267" s="140">
        <v>171.8</v>
      </c>
      <c r="F267" s="140">
        <v>0</v>
      </c>
      <c r="G267" s="140">
        <v>0</v>
      </c>
      <c r="H267" s="140">
        <f t="shared" si="40"/>
        <v>803.7</v>
      </c>
      <c r="I267" s="141">
        <v>601.9</v>
      </c>
      <c r="J267" s="141">
        <v>171.8</v>
      </c>
      <c r="K267" s="141">
        <v>0</v>
      </c>
      <c r="L267" s="141">
        <v>30</v>
      </c>
      <c r="M267" s="140">
        <f t="shared" si="41"/>
        <v>803.7</v>
      </c>
      <c r="N267" s="141">
        <v>601.9</v>
      </c>
      <c r="O267" s="141">
        <v>171.8</v>
      </c>
      <c r="P267" s="141">
        <v>0</v>
      </c>
      <c r="Q267" s="10">
        <v>30</v>
      </c>
      <c r="R267" s="10">
        <f t="shared" si="42"/>
        <v>0</v>
      </c>
      <c r="S267" s="10">
        <f t="shared" si="42"/>
        <v>0</v>
      </c>
      <c r="T267" s="10">
        <f t="shared" si="42"/>
        <v>0</v>
      </c>
      <c r="U267" s="10">
        <f t="shared" si="42"/>
        <v>0</v>
      </c>
      <c r="V267" s="10">
        <f t="shared" si="42"/>
        <v>0</v>
      </c>
      <c r="W267" s="10">
        <f t="shared" si="38"/>
        <v>100</v>
      </c>
      <c r="X267" s="10">
        <f t="shared" si="38"/>
        <v>100</v>
      </c>
      <c r="Y267" s="142">
        <f t="shared" si="38"/>
        <v>100</v>
      </c>
      <c r="Z267" s="142">
        <f t="shared" si="38"/>
        <v>0</v>
      </c>
      <c r="AA267" s="142">
        <f t="shared" si="38"/>
        <v>100</v>
      </c>
    </row>
    <row r="268" spans="1:27" ht="12.95" customHeight="1" x14ac:dyDescent="0.25">
      <c r="A268" s="133">
        <v>260</v>
      </c>
      <c r="B268" s="139" t="s">
        <v>1584</v>
      </c>
      <c r="C268" s="140">
        <f t="shared" si="39"/>
        <v>4142</v>
      </c>
      <c r="D268" s="140">
        <v>1131</v>
      </c>
      <c r="E268" s="140">
        <v>2483.8000000000002</v>
      </c>
      <c r="F268" s="140">
        <v>527.20000000000005</v>
      </c>
      <c r="G268" s="140">
        <v>0</v>
      </c>
      <c r="H268" s="140">
        <f t="shared" si="40"/>
        <v>4404.6000000000004</v>
      </c>
      <c r="I268" s="141">
        <v>1131</v>
      </c>
      <c r="J268" s="141">
        <v>2698.4</v>
      </c>
      <c r="K268" s="141">
        <v>527.20000000000005</v>
      </c>
      <c r="L268" s="141">
        <v>48</v>
      </c>
      <c r="M268" s="140">
        <f t="shared" si="41"/>
        <v>4391.3482999999997</v>
      </c>
      <c r="N268" s="141">
        <v>1131</v>
      </c>
      <c r="O268" s="141">
        <v>2685.1482999999998</v>
      </c>
      <c r="P268" s="141">
        <v>527.20000000000005</v>
      </c>
      <c r="Q268" s="10">
        <v>48</v>
      </c>
      <c r="R268" s="10">
        <f t="shared" si="42"/>
        <v>-13.25170000000071</v>
      </c>
      <c r="S268" s="10">
        <f t="shared" si="42"/>
        <v>0</v>
      </c>
      <c r="T268" s="10">
        <f t="shared" si="42"/>
        <v>-13.251700000000255</v>
      </c>
      <c r="U268" s="10">
        <f t="shared" si="42"/>
        <v>0</v>
      </c>
      <c r="V268" s="10">
        <f t="shared" si="42"/>
        <v>0</v>
      </c>
      <c r="W268" s="10">
        <f t="shared" si="38"/>
        <v>99.699139535939679</v>
      </c>
      <c r="X268" s="10">
        <f t="shared" si="38"/>
        <v>100</v>
      </c>
      <c r="Y268" s="142">
        <f t="shared" si="38"/>
        <v>99.508905277201293</v>
      </c>
      <c r="Z268" s="142">
        <f t="shared" si="38"/>
        <v>100</v>
      </c>
      <c r="AA268" s="142">
        <f t="shared" si="38"/>
        <v>100</v>
      </c>
    </row>
    <row r="269" spans="1:27" ht="12.95" customHeight="1" x14ac:dyDescent="0.25">
      <c r="A269" s="133">
        <v>261</v>
      </c>
      <c r="B269" s="139" t="s">
        <v>1585</v>
      </c>
      <c r="C269" s="140">
        <f t="shared" si="39"/>
        <v>3996.7</v>
      </c>
      <c r="D269" s="140">
        <v>965</v>
      </c>
      <c r="E269" s="140">
        <v>3031.7</v>
      </c>
      <c r="F269" s="140">
        <v>0</v>
      </c>
      <c r="G269" s="140">
        <v>0</v>
      </c>
      <c r="H269" s="140">
        <f t="shared" si="40"/>
        <v>4135.8999999999996</v>
      </c>
      <c r="I269" s="141">
        <v>965</v>
      </c>
      <c r="J269" s="141">
        <v>3137.9</v>
      </c>
      <c r="K269" s="141">
        <v>0</v>
      </c>
      <c r="L269" s="141">
        <v>33</v>
      </c>
      <c r="M269" s="140">
        <f t="shared" si="41"/>
        <v>4112.9889999999996</v>
      </c>
      <c r="N269" s="141">
        <v>965</v>
      </c>
      <c r="O269" s="141">
        <v>3114.989</v>
      </c>
      <c r="P269" s="141">
        <v>0</v>
      </c>
      <c r="Q269" s="10">
        <v>33</v>
      </c>
      <c r="R269" s="10">
        <f t="shared" si="42"/>
        <v>-22.911000000000058</v>
      </c>
      <c r="S269" s="10">
        <f t="shared" si="42"/>
        <v>0</v>
      </c>
      <c r="T269" s="10">
        <f t="shared" si="42"/>
        <v>-22.911000000000058</v>
      </c>
      <c r="U269" s="10">
        <f t="shared" si="42"/>
        <v>0</v>
      </c>
      <c r="V269" s="10">
        <f t="shared" si="42"/>
        <v>0</v>
      </c>
      <c r="W269" s="10">
        <f t="shared" si="38"/>
        <v>99.446045600715678</v>
      </c>
      <c r="X269" s="10">
        <f t="shared" si="38"/>
        <v>100</v>
      </c>
      <c r="Y269" s="142">
        <f t="shared" si="38"/>
        <v>99.269862009624262</v>
      </c>
      <c r="Z269" s="142">
        <f t="shared" si="38"/>
        <v>0</v>
      </c>
      <c r="AA269" s="142">
        <f t="shared" si="38"/>
        <v>100</v>
      </c>
    </row>
    <row r="270" spans="1:27" ht="12.95" customHeight="1" x14ac:dyDescent="0.25">
      <c r="A270" s="133">
        <v>262</v>
      </c>
      <c r="B270" s="139" t="s">
        <v>1586</v>
      </c>
      <c r="C270" s="140">
        <f t="shared" si="39"/>
        <v>6032.4</v>
      </c>
      <c r="D270" s="140">
        <v>1422.1</v>
      </c>
      <c r="E270" s="140">
        <v>4576.8</v>
      </c>
      <c r="F270" s="140">
        <v>33.5</v>
      </c>
      <c r="G270" s="140">
        <v>0</v>
      </c>
      <c r="H270" s="140">
        <f t="shared" si="40"/>
        <v>6798</v>
      </c>
      <c r="I270" s="141">
        <v>1422.1</v>
      </c>
      <c r="J270" s="141">
        <v>5234.3999999999996</v>
      </c>
      <c r="K270" s="141">
        <v>33.5</v>
      </c>
      <c r="L270" s="141">
        <v>108</v>
      </c>
      <c r="M270" s="140">
        <f t="shared" si="41"/>
        <v>6450.0095000000001</v>
      </c>
      <c r="N270" s="141">
        <v>1422.1</v>
      </c>
      <c r="O270" s="141">
        <v>4886.4094999999998</v>
      </c>
      <c r="P270" s="141">
        <v>33.5</v>
      </c>
      <c r="Q270" s="10">
        <v>108</v>
      </c>
      <c r="R270" s="10">
        <f t="shared" si="42"/>
        <v>-347.99049999999988</v>
      </c>
      <c r="S270" s="10">
        <f t="shared" si="42"/>
        <v>0</v>
      </c>
      <c r="T270" s="10">
        <f t="shared" si="42"/>
        <v>-347.99049999999988</v>
      </c>
      <c r="U270" s="10">
        <f t="shared" si="42"/>
        <v>0</v>
      </c>
      <c r="V270" s="10">
        <f t="shared" si="42"/>
        <v>0</v>
      </c>
      <c r="W270" s="10">
        <f t="shared" si="38"/>
        <v>94.880987055016192</v>
      </c>
      <c r="X270" s="10">
        <f t="shared" si="38"/>
        <v>100</v>
      </c>
      <c r="Y270" s="142">
        <f t="shared" si="38"/>
        <v>93.351855035916259</v>
      </c>
      <c r="Z270" s="142">
        <f t="shared" si="38"/>
        <v>100</v>
      </c>
      <c r="AA270" s="142">
        <f t="shared" si="38"/>
        <v>100</v>
      </c>
    </row>
    <row r="271" spans="1:27" ht="12.95" customHeight="1" x14ac:dyDescent="0.25">
      <c r="A271" s="133">
        <v>263</v>
      </c>
      <c r="B271" s="139" t="s">
        <v>1587</v>
      </c>
      <c r="C271" s="140">
        <f t="shared" si="39"/>
        <v>3405.8999999999996</v>
      </c>
      <c r="D271" s="140">
        <v>1033.3</v>
      </c>
      <c r="E271" s="140">
        <v>2372.6</v>
      </c>
      <c r="F271" s="140">
        <v>0</v>
      </c>
      <c r="G271" s="140">
        <v>0</v>
      </c>
      <c r="H271" s="140">
        <f t="shared" si="40"/>
        <v>3665.3999999999996</v>
      </c>
      <c r="I271" s="141">
        <v>1033.3</v>
      </c>
      <c r="J271" s="141">
        <v>2584.1</v>
      </c>
      <c r="K271" s="141">
        <v>0</v>
      </c>
      <c r="L271" s="141">
        <v>48</v>
      </c>
      <c r="M271" s="140">
        <f t="shared" si="41"/>
        <v>3610.7924000000003</v>
      </c>
      <c r="N271" s="141">
        <v>1033.3</v>
      </c>
      <c r="O271" s="141">
        <v>2529.4924000000001</v>
      </c>
      <c r="P271" s="141">
        <v>0</v>
      </c>
      <c r="Q271" s="10">
        <v>48</v>
      </c>
      <c r="R271" s="10">
        <f t="shared" si="42"/>
        <v>-54.607599999999366</v>
      </c>
      <c r="S271" s="10">
        <f t="shared" si="42"/>
        <v>0</v>
      </c>
      <c r="T271" s="10">
        <f t="shared" si="42"/>
        <v>-54.60759999999982</v>
      </c>
      <c r="U271" s="10">
        <f t="shared" si="42"/>
        <v>0</v>
      </c>
      <c r="V271" s="10">
        <f t="shared" si="42"/>
        <v>0</v>
      </c>
      <c r="W271" s="10">
        <f t="shared" si="38"/>
        <v>98.510187155562846</v>
      </c>
      <c r="X271" s="10">
        <f t="shared" si="38"/>
        <v>100</v>
      </c>
      <c r="Y271" s="142">
        <f t="shared" si="38"/>
        <v>97.886784567160717</v>
      </c>
      <c r="Z271" s="142">
        <f t="shared" si="38"/>
        <v>0</v>
      </c>
      <c r="AA271" s="142">
        <f t="shared" si="38"/>
        <v>100</v>
      </c>
    </row>
    <row r="272" spans="1:27" ht="12.95" customHeight="1" x14ac:dyDescent="0.25">
      <c r="A272" s="133">
        <v>264</v>
      </c>
      <c r="B272" s="139" t="s">
        <v>1588</v>
      </c>
      <c r="C272" s="140">
        <f t="shared" si="39"/>
        <v>2716.2</v>
      </c>
      <c r="D272" s="140">
        <v>1037.2</v>
      </c>
      <c r="E272" s="140">
        <v>1454</v>
      </c>
      <c r="F272" s="140">
        <v>225</v>
      </c>
      <c r="G272" s="140">
        <v>0</v>
      </c>
      <c r="H272" s="140">
        <f t="shared" si="40"/>
        <v>2885.9</v>
      </c>
      <c r="I272" s="141">
        <v>1037.2</v>
      </c>
      <c r="J272" s="141">
        <v>1563.7</v>
      </c>
      <c r="K272" s="141">
        <v>225</v>
      </c>
      <c r="L272" s="141">
        <v>60</v>
      </c>
      <c r="M272" s="140">
        <f t="shared" si="41"/>
        <v>2825.1707999999999</v>
      </c>
      <c r="N272" s="141">
        <v>1037.2</v>
      </c>
      <c r="O272" s="141">
        <v>1502.9708000000001</v>
      </c>
      <c r="P272" s="141">
        <v>225</v>
      </c>
      <c r="Q272" s="10">
        <v>60</v>
      </c>
      <c r="R272" s="10">
        <f t="shared" si="42"/>
        <v>-60.729200000000219</v>
      </c>
      <c r="S272" s="10">
        <f t="shared" si="42"/>
        <v>0</v>
      </c>
      <c r="T272" s="10">
        <f t="shared" si="42"/>
        <v>-60.729199999999992</v>
      </c>
      <c r="U272" s="10">
        <f t="shared" si="42"/>
        <v>0</v>
      </c>
      <c r="V272" s="10">
        <f t="shared" si="42"/>
        <v>0</v>
      </c>
      <c r="W272" s="10">
        <f t="shared" si="38"/>
        <v>97.895658200214825</v>
      </c>
      <c r="X272" s="10">
        <f t="shared" si="38"/>
        <v>100</v>
      </c>
      <c r="Y272" s="142">
        <f t="shared" si="38"/>
        <v>96.11631387094711</v>
      </c>
      <c r="Z272" s="142">
        <f t="shared" si="38"/>
        <v>100</v>
      </c>
      <c r="AA272" s="142">
        <f t="shared" si="38"/>
        <v>100</v>
      </c>
    </row>
    <row r="273" spans="1:27" ht="12.95" customHeight="1" x14ac:dyDescent="0.25">
      <c r="A273" s="133">
        <v>265</v>
      </c>
      <c r="B273" s="139" t="s">
        <v>1589</v>
      </c>
      <c r="C273" s="140">
        <f t="shared" si="39"/>
        <v>2029.6</v>
      </c>
      <c r="D273" s="140">
        <v>967.4</v>
      </c>
      <c r="E273" s="140">
        <v>987.2</v>
      </c>
      <c r="F273" s="140">
        <v>75</v>
      </c>
      <c r="G273" s="140">
        <v>0</v>
      </c>
      <c r="H273" s="140">
        <f t="shared" si="40"/>
        <v>2199.1</v>
      </c>
      <c r="I273" s="141">
        <v>967.4</v>
      </c>
      <c r="J273" s="141">
        <v>1126.7</v>
      </c>
      <c r="K273" s="141">
        <v>75</v>
      </c>
      <c r="L273" s="141">
        <v>30</v>
      </c>
      <c r="M273" s="140">
        <f t="shared" si="41"/>
        <v>2090.3341</v>
      </c>
      <c r="N273" s="141">
        <v>967.4</v>
      </c>
      <c r="O273" s="141">
        <v>1017.9340999999999</v>
      </c>
      <c r="P273" s="141">
        <v>75</v>
      </c>
      <c r="Q273" s="10">
        <v>30</v>
      </c>
      <c r="R273" s="10">
        <f t="shared" si="42"/>
        <v>-108.76589999999987</v>
      </c>
      <c r="S273" s="10">
        <f t="shared" si="42"/>
        <v>0</v>
      </c>
      <c r="T273" s="10">
        <f t="shared" si="42"/>
        <v>-108.7659000000001</v>
      </c>
      <c r="U273" s="10">
        <f t="shared" si="42"/>
        <v>0</v>
      </c>
      <c r="V273" s="10">
        <f t="shared" si="42"/>
        <v>0</v>
      </c>
      <c r="W273" s="10">
        <f t="shared" si="38"/>
        <v>95.054072120412897</v>
      </c>
      <c r="X273" s="10">
        <f t="shared" si="38"/>
        <v>100</v>
      </c>
      <c r="Y273" s="142">
        <f t="shared" si="38"/>
        <v>90.346507499778113</v>
      </c>
      <c r="Z273" s="142">
        <f t="shared" si="38"/>
        <v>100</v>
      </c>
      <c r="AA273" s="142">
        <f t="shared" si="38"/>
        <v>100</v>
      </c>
    </row>
    <row r="274" spans="1:27" ht="12.95" customHeight="1" x14ac:dyDescent="0.25">
      <c r="A274" s="133">
        <v>266</v>
      </c>
      <c r="B274" s="139" t="s">
        <v>1590</v>
      </c>
      <c r="C274" s="140">
        <f t="shared" si="39"/>
        <v>3141.2999999999997</v>
      </c>
      <c r="D274" s="140">
        <v>1096</v>
      </c>
      <c r="E274" s="140">
        <v>1986.2</v>
      </c>
      <c r="F274" s="140">
        <v>59.1</v>
      </c>
      <c r="G274" s="140">
        <v>0</v>
      </c>
      <c r="H274" s="140">
        <f t="shared" si="40"/>
        <v>3354.2</v>
      </c>
      <c r="I274" s="141">
        <v>1096</v>
      </c>
      <c r="J274" s="141">
        <v>2148.1</v>
      </c>
      <c r="K274" s="141">
        <v>59.1</v>
      </c>
      <c r="L274" s="141">
        <v>51</v>
      </c>
      <c r="M274" s="140">
        <f t="shared" si="41"/>
        <v>3158.7819999999997</v>
      </c>
      <c r="N274" s="141">
        <v>1096</v>
      </c>
      <c r="O274" s="141">
        <v>1952.682</v>
      </c>
      <c r="P274" s="141">
        <v>59.1</v>
      </c>
      <c r="Q274" s="10">
        <v>51</v>
      </c>
      <c r="R274" s="10">
        <f t="shared" si="42"/>
        <v>-195.41800000000012</v>
      </c>
      <c r="S274" s="10">
        <f t="shared" si="42"/>
        <v>0</v>
      </c>
      <c r="T274" s="10">
        <f t="shared" si="42"/>
        <v>-195.41799999999989</v>
      </c>
      <c r="U274" s="10">
        <f t="shared" si="42"/>
        <v>0</v>
      </c>
      <c r="V274" s="10">
        <f t="shared" si="42"/>
        <v>0</v>
      </c>
      <c r="W274" s="10">
        <f t="shared" si="38"/>
        <v>94.173931190745932</v>
      </c>
      <c r="X274" s="10">
        <f t="shared" si="38"/>
        <v>100</v>
      </c>
      <c r="Y274" s="142">
        <f t="shared" si="38"/>
        <v>90.902751268562923</v>
      </c>
      <c r="Z274" s="142">
        <f t="shared" si="38"/>
        <v>100</v>
      </c>
      <c r="AA274" s="142">
        <f t="shared" si="38"/>
        <v>100</v>
      </c>
    </row>
    <row r="275" spans="1:27" ht="12.95" customHeight="1" x14ac:dyDescent="0.25">
      <c r="A275" s="133">
        <v>267</v>
      </c>
      <c r="B275" s="139" t="s">
        <v>1591</v>
      </c>
      <c r="C275" s="140">
        <f t="shared" si="39"/>
        <v>2815.4</v>
      </c>
      <c r="D275" s="140">
        <v>881.7</v>
      </c>
      <c r="E275" s="140">
        <v>1933.7</v>
      </c>
      <c r="F275" s="140">
        <v>0</v>
      </c>
      <c r="G275" s="140">
        <v>0</v>
      </c>
      <c r="H275" s="140">
        <f t="shared" si="40"/>
        <v>3210.6000000000004</v>
      </c>
      <c r="I275" s="141">
        <v>881.7</v>
      </c>
      <c r="J275" s="141">
        <v>2277.9</v>
      </c>
      <c r="K275" s="141">
        <v>0</v>
      </c>
      <c r="L275" s="141">
        <v>51</v>
      </c>
      <c r="M275" s="140">
        <f t="shared" si="41"/>
        <v>3032.0739000000003</v>
      </c>
      <c r="N275" s="141">
        <v>881.7</v>
      </c>
      <c r="O275" s="141">
        <v>2099.3739</v>
      </c>
      <c r="P275" s="141">
        <v>0</v>
      </c>
      <c r="Q275" s="10">
        <v>51</v>
      </c>
      <c r="R275" s="10">
        <f t="shared" si="42"/>
        <v>-178.52610000000004</v>
      </c>
      <c r="S275" s="10">
        <f t="shared" si="42"/>
        <v>0</v>
      </c>
      <c r="T275" s="10">
        <f t="shared" si="42"/>
        <v>-178.52610000000004</v>
      </c>
      <c r="U275" s="10">
        <f t="shared" si="42"/>
        <v>0</v>
      </c>
      <c r="V275" s="10">
        <f t="shared" si="42"/>
        <v>0</v>
      </c>
      <c r="W275" s="10">
        <f t="shared" si="38"/>
        <v>94.43947860213045</v>
      </c>
      <c r="X275" s="10">
        <f t="shared" si="38"/>
        <v>100</v>
      </c>
      <c r="Y275" s="142">
        <f t="shared" si="38"/>
        <v>92.162689319109703</v>
      </c>
      <c r="Z275" s="142">
        <f t="shared" si="38"/>
        <v>0</v>
      </c>
      <c r="AA275" s="142">
        <f t="shared" si="38"/>
        <v>100</v>
      </c>
    </row>
    <row r="276" spans="1:27" ht="12.95" customHeight="1" x14ac:dyDescent="0.25">
      <c r="A276" s="133">
        <v>268</v>
      </c>
      <c r="B276" s="139" t="s">
        <v>1592</v>
      </c>
      <c r="C276" s="140">
        <f t="shared" si="39"/>
        <v>3594.6000000000004</v>
      </c>
      <c r="D276" s="140">
        <v>1060.3</v>
      </c>
      <c r="E276" s="140">
        <v>2534.3000000000002</v>
      </c>
      <c r="F276" s="140">
        <v>0</v>
      </c>
      <c r="G276" s="140">
        <v>0</v>
      </c>
      <c r="H276" s="140">
        <f t="shared" si="40"/>
        <v>4016.7</v>
      </c>
      <c r="I276" s="141">
        <v>1060.3</v>
      </c>
      <c r="J276" s="141">
        <v>2881.4</v>
      </c>
      <c r="K276" s="141">
        <v>0</v>
      </c>
      <c r="L276" s="141">
        <v>75</v>
      </c>
      <c r="M276" s="140">
        <f t="shared" si="41"/>
        <v>4006.8985000000002</v>
      </c>
      <c r="N276" s="141">
        <v>1060.3</v>
      </c>
      <c r="O276" s="141">
        <v>2871.5985000000001</v>
      </c>
      <c r="P276" s="141">
        <v>0</v>
      </c>
      <c r="Q276" s="10">
        <v>75</v>
      </c>
      <c r="R276" s="10">
        <f t="shared" si="42"/>
        <v>-9.801499999999578</v>
      </c>
      <c r="S276" s="10">
        <f t="shared" si="42"/>
        <v>0</v>
      </c>
      <c r="T276" s="10">
        <f t="shared" si="42"/>
        <v>-9.8015000000000327</v>
      </c>
      <c r="U276" s="10">
        <f t="shared" si="42"/>
        <v>0</v>
      </c>
      <c r="V276" s="10">
        <f t="shared" si="42"/>
        <v>0</v>
      </c>
      <c r="W276" s="10">
        <f t="shared" si="38"/>
        <v>99.755981278163674</v>
      </c>
      <c r="X276" s="10">
        <f t="shared" si="38"/>
        <v>100</v>
      </c>
      <c r="Y276" s="142">
        <f t="shared" si="38"/>
        <v>99.659835496633576</v>
      </c>
      <c r="Z276" s="142">
        <f t="shared" si="38"/>
        <v>0</v>
      </c>
      <c r="AA276" s="142">
        <f t="shared" si="38"/>
        <v>100</v>
      </c>
    </row>
    <row r="277" spans="1:27" ht="12.95" customHeight="1" x14ac:dyDescent="0.25">
      <c r="A277" s="133">
        <v>269</v>
      </c>
      <c r="B277" s="139" t="s">
        <v>1593</v>
      </c>
      <c r="C277" s="140">
        <f t="shared" si="39"/>
        <v>3192.9</v>
      </c>
      <c r="D277" s="140">
        <v>957</v>
      </c>
      <c r="E277" s="140">
        <v>2213.9</v>
      </c>
      <c r="F277" s="140">
        <v>22</v>
      </c>
      <c r="G277" s="140">
        <v>0</v>
      </c>
      <c r="H277" s="140">
        <f t="shared" si="40"/>
        <v>3417.8</v>
      </c>
      <c r="I277" s="141">
        <v>957</v>
      </c>
      <c r="J277" s="141">
        <v>2393.8000000000002</v>
      </c>
      <c r="K277" s="141">
        <v>22</v>
      </c>
      <c r="L277" s="141">
        <v>45</v>
      </c>
      <c r="M277" s="140">
        <f t="shared" si="41"/>
        <v>3380.625</v>
      </c>
      <c r="N277" s="141">
        <v>957</v>
      </c>
      <c r="O277" s="141">
        <v>2356.625</v>
      </c>
      <c r="P277" s="141">
        <v>22</v>
      </c>
      <c r="Q277" s="10">
        <v>45</v>
      </c>
      <c r="R277" s="10">
        <f t="shared" si="42"/>
        <v>-37.175000000000182</v>
      </c>
      <c r="S277" s="10">
        <f t="shared" si="42"/>
        <v>0</v>
      </c>
      <c r="T277" s="10">
        <f t="shared" si="42"/>
        <v>-37.175000000000182</v>
      </c>
      <c r="U277" s="10">
        <f t="shared" si="42"/>
        <v>0</v>
      </c>
      <c r="V277" s="10">
        <f t="shared" si="42"/>
        <v>0</v>
      </c>
      <c r="W277" s="10">
        <f t="shared" si="38"/>
        <v>98.912312013575971</v>
      </c>
      <c r="X277" s="10">
        <f t="shared" si="38"/>
        <v>100</v>
      </c>
      <c r="Y277" s="142">
        <f t="shared" si="38"/>
        <v>98.447029827053214</v>
      </c>
      <c r="Z277" s="142">
        <f t="shared" si="38"/>
        <v>100</v>
      </c>
      <c r="AA277" s="142">
        <f t="shared" si="38"/>
        <v>100</v>
      </c>
    </row>
    <row r="278" spans="1:27" ht="12.95" customHeight="1" x14ac:dyDescent="0.25">
      <c r="A278" s="133">
        <v>270</v>
      </c>
      <c r="B278" s="139" t="s">
        <v>1594</v>
      </c>
      <c r="C278" s="140">
        <f t="shared" si="39"/>
        <v>4333</v>
      </c>
      <c r="D278" s="140">
        <v>1124.2</v>
      </c>
      <c r="E278" s="140">
        <v>2839.1</v>
      </c>
      <c r="F278" s="140">
        <v>369.7</v>
      </c>
      <c r="G278" s="140">
        <v>0</v>
      </c>
      <c r="H278" s="140">
        <f t="shared" si="40"/>
        <v>4543</v>
      </c>
      <c r="I278" s="141">
        <v>1124.2</v>
      </c>
      <c r="J278" s="141">
        <v>2998.1</v>
      </c>
      <c r="K278" s="141">
        <v>369.7</v>
      </c>
      <c r="L278" s="141">
        <v>51</v>
      </c>
      <c r="M278" s="140">
        <f t="shared" si="41"/>
        <v>4543</v>
      </c>
      <c r="N278" s="141">
        <v>1124.2</v>
      </c>
      <c r="O278" s="141">
        <v>2998.1</v>
      </c>
      <c r="P278" s="141">
        <v>369.7</v>
      </c>
      <c r="Q278" s="10">
        <v>51</v>
      </c>
      <c r="R278" s="10">
        <f t="shared" si="42"/>
        <v>0</v>
      </c>
      <c r="S278" s="10">
        <f t="shared" si="42"/>
        <v>0</v>
      </c>
      <c r="T278" s="10">
        <f t="shared" si="42"/>
        <v>0</v>
      </c>
      <c r="U278" s="10">
        <f t="shared" si="42"/>
        <v>0</v>
      </c>
      <c r="V278" s="10">
        <f t="shared" si="42"/>
        <v>0</v>
      </c>
      <c r="W278" s="10">
        <f t="shared" si="38"/>
        <v>100</v>
      </c>
      <c r="X278" s="10">
        <f t="shared" si="38"/>
        <v>100</v>
      </c>
      <c r="Y278" s="142">
        <f t="shared" si="38"/>
        <v>100</v>
      </c>
      <c r="Z278" s="142">
        <f t="shared" si="38"/>
        <v>100</v>
      </c>
      <c r="AA278" s="142">
        <f t="shared" si="38"/>
        <v>100</v>
      </c>
    </row>
    <row r="279" spans="1:27" ht="12.95" customHeight="1" x14ac:dyDescent="0.25">
      <c r="A279" s="133">
        <v>271</v>
      </c>
      <c r="B279" s="139" t="s">
        <v>1595</v>
      </c>
      <c r="C279" s="140">
        <f t="shared" si="39"/>
        <v>3185.3</v>
      </c>
      <c r="D279" s="140">
        <v>1022.8</v>
      </c>
      <c r="E279" s="140">
        <v>2077</v>
      </c>
      <c r="F279" s="140">
        <v>85.5</v>
      </c>
      <c r="G279" s="140">
        <v>0</v>
      </c>
      <c r="H279" s="140">
        <f t="shared" si="40"/>
        <v>3478.3</v>
      </c>
      <c r="I279" s="141">
        <v>1022.8</v>
      </c>
      <c r="J279" s="141">
        <v>2319</v>
      </c>
      <c r="K279" s="141">
        <v>85.5</v>
      </c>
      <c r="L279" s="141">
        <v>51</v>
      </c>
      <c r="M279" s="140">
        <f t="shared" si="41"/>
        <v>3450.2957999999999</v>
      </c>
      <c r="N279" s="141">
        <v>1022.8</v>
      </c>
      <c r="O279" s="141">
        <v>2290.9958000000001</v>
      </c>
      <c r="P279" s="141">
        <v>85.5</v>
      </c>
      <c r="Q279" s="10">
        <v>51</v>
      </c>
      <c r="R279" s="10">
        <f t="shared" si="42"/>
        <v>-28.00420000000031</v>
      </c>
      <c r="S279" s="10">
        <f t="shared" si="42"/>
        <v>0</v>
      </c>
      <c r="T279" s="10">
        <f t="shared" si="42"/>
        <v>-28.004199999999855</v>
      </c>
      <c r="U279" s="10">
        <f t="shared" si="42"/>
        <v>0</v>
      </c>
      <c r="V279" s="10">
        <f t="shared" si="42"/>
        <v>0</v>
      </c>
      <c r="W279" s="10">
        <f t="shared" si="38"/>
        <v>99.194888307506531</v>
      </c>
      <c r="X279" s="10">
        <f t="shared" si="38"/>
        <v>100</v>
      </c>
      <c r="Y279" s="142">
        <f t="shared" si="38"/>
        <v>98.792401897369558</v>
      </c>
      <c r="Z279" s="142">
        <f t="shared" si="38"/>
        <v>100</v>
      </c>
      <c r="AA279" s="142">
        <f t="shared" si="38"/>
        <v>100</v>
      </c>
    </row>
    <row r="280" spans="1:27" ht="12.95" customHeight="1" x14ac:dyDescent="0.25">
      <c r="A280" s="133">
        <v>272</v>
      </c>
      <c r="B280" s="139" t="s">
        <v>1596</v>
      </c>
      <c r="C280" s="140">
        <f t="shared" si="39"/>
        <v>6379.7000000000007</v>
      </c>
      <c r="D280" s="140">
        <v>1330</v>
      </c>
      <c r="E280" s="140">
        <v>4487.6000000000004</v>
      </c>
      <c r="F280" s="140">
        <v>562.1</v>
      </c>
      <c r="G280" s="140">
        <v>0</v>
      </c>
      <c r="H280" s="140">
        <f t="shared" si="40"/>
        <v>6839.9000000000005</v>
      </c>
      <c r="I280" s="141">
        <v>1330</v>
      </c>
      <c r="J280" s="141">
        <v>4872.8</v>
      </c>
      <c r="K280" s="141">
        <v>562.1</v>
      </c>
      <c r="L280" s="141">
        <v>75</v>
      </c>
      <c r="M280" s="140">
        <f t="shared" si="41"/>
        <v>6834.9119000000001</v>
      </c>
      <c r="N280" s="141">
        <v>1330</v>
      </c>
      <c r="O280" s="141">
        <v>4867.8118999999997</v>
      </c>
      <c r="P280" s="141">
        <v>562.1</v>
      </c>
      <c r="Q280" s="10">
        <v>75</v>
      </c>
      <c r="R280" s="10">
        <f t="shared" si="42"/>
        <v>-4.988100000000486</v>
      </c>
      <c r="S280" s="10">
        <f t="shared" si="42"/>
        <v>0</v>
      </c>
      <c r="T280" s="10">
        <f t="shared" si="42"/>
        <v>-4.988100000000486</v>
      </c>
      <c r="U280" s="10">
        <f t="shared" si="42"/>
        <v>0</v>
      </c>
      <c r="V280" s="10">
        <f t="shared" si="42"/>
        <v>0</v>
      </c>
      <c r="W280" s="10">
        <f t="shared" si="38"/>
        <v>99.927073495226523</v>
      </c>
      <c r="X280" s="10">
        <f t="shared" si="38"/>
        <v>100</v>
      </c>
      <c r="Y280" s="142">
        <f t="shared" si="38"/>
        <v>99.897633803973065</v>
      </c>
      <c r="Z280" s="142">
        <f t="shared" si="38"/>
        <v>100</v>
      </c>
      <c r="AA280" s="142">
        <f t="shared" si="38"/>
        <v>100</v>
      </c>
    </row>
    <row r="281" spans="1:27" ht="12.95" customHeight="1" x14ac:dyDescent="0.25">
      <c r="A281" s="133">
        <v>273</v>
      </c>
      <c r="B281" s="139" t="s">
        <v>1597</v>
      </c>
      <c r="C281" s="140">
        <f t="shared" si="39"/>
        <v>1915</v>
      </c>
      <c r="D281" s="140">
        <v>996.2</v>
      </c>
      <c r="E281" s="140">
        <v>803.2</v>
      </c>
      <c r="F281" s="140">
        <v>115.6</v>
      </c>
      <c r="G281" s="140">
        <v>0</v>
      </c>
      <c r="H281" s="140">
        <f t="shared" si="40"/>
        <v>2007.1999999999998</v>
      </c>
      <c r="I281" s="141">
        <v>996.2</v>
      </c>
      <c r="J281" s="141">
        <v>865.4</v>
      </c>
      <c r="K281" s="141">
        <v>115.6</v>
      </c>
      <c r="L281" s="141">
        <v>30</v>
      </c>
      <c r="M281" s="140">
        <f t="shared" si="41"/>
        <v>1982.3679</v>
      </c>
      <c r="N281" s="141">
        <v>996.2</v>
      </c>
      <c r="O281" s="141">
        <v>840.56790000000001</v>
      </c>
      <c r="P281" s="141">
        <v>115.6</v>
      </c>
      <c r="Q281" s="10">
        <v>30</v>
      </c>
      <c r="R281" s="10">
        <f t="shared" si="42"/>
        <v>-24.832099999999855</v>
      </c>
      <c r="S281" s="10">
        <f t="shared" si="42"/>
        <v>0</v>
      </c>
      <c r="T281" s="10">
        <f t="shared" si="42"/>
        <v>-24.832099999999969</v>
      </c>
      <c r="U281" s="10">
        <f t="shared" si="42"/>
        <v>0</v>
      </c>
      <c r="V281" s="10">
        <f t="shared" si="42"/>
        <v>0</v>
      </c>
      <c r="W281" s="10">
        <f t="shared" si="38"/>
        <v>98.762848744519744</v>
      </c>
      <c r="X281" s="10">
        <f t="shared" si="38"/>
        <v>100</v>
      </c>
      <c r="Y281" s="142">
        <f t="shared" si="38"/>
        <v>97.130563901086205</v>
      </c>
      <c r="Z281" s="142">
        <f t="shared" si="38"/>
        <v>100</v>
      </c>
      <c r="AA281" s="142">
        <f t="shared" si="38"/>
        <v>100</v>
      </c>
    </row>
    <row r="282" spans="1:27" ht="12.95" customHeight="1" x14ac:dyDescent="0.25">
      <c r="A282" s="133">
        <v>274</v>
      </c>
      <c r="B282" s="139" t="s">
        <v>1598</v>
      </c>
      <c r="C282" s="140">
        <f t="shared" si="39"/>
        <v>1962.3999999999999</v>
      </c>
      <c r="D282" s="140">
        <v>967.8</v>
      </c>
      <c r="E282" s="140">
        <v>938.8</v>
      </c>
      <c r="F282" s="140">
        <v>55.8</v>
      </c>
      <c r="G282" s="140">
        <v>0</v>
      </c>
      <c r="H282" s="140">
        <f t="shared" si="40"/>
        <v>2127.6999999999998</v>
      </c>
      <c r="I282" s="141">
        <v>967.8</v>
      </c>
      <c r="J282" s="141">
        <v>1068.0999999999999</v>
      </c>
      <c r="K282" s="141">
        <v>55.8</v>
      </c>
      <c r="L282" s="141">
        <v>36</v>
      </c>
      <c r="M282" s="140">
        <f t="shared" si="41"/>
        <v>1994.6435999999999</v>
      </c>
      <c r="N282" s="141">
        <v>967.8</v>
      </c>
      <c r="O282" s="141">
        <v>935.04359999999997</v>
      </c>
      <c r="P282" s="141">
        <v>55.8</v>
      </c>
      <c r="Q282" s="10">
        <v>36</v>
      </c>
      <c r="R282" s="10">
        <f t="shared" si="42"/>
        <v>-133.05639999999994</v>
      </c>
      <c r="S282" s="10">
        <f t="shared" si="42"/>
        <v>0</v>
      </c>
      <c r="T282" s="10">
        <f t="shared" si="42"/>
        <v>-133.05639999999994</v>
      </c>
      <c r="U282" s="10">
        <f t="shared" si="42"/>
        <v>0</v>
      </c>
      <c r="V282" s="10">
        <f t="shared" si="42"/>
        <v>0</v>
      </c>
      <c r="W282" s="10">
        <f t="shared" si="38"/>
        <v>93.746468017107674</v>
      </c>
      <c r="X282" s="10">
        <f t="shared" si="38"/>
        <v>100</v>
      </c>
      <c r="Y282" s="142">
        <f t="shared" si="38"/>
        <v>87.542701994195298</v>
      </c>
      <c r="Z282" s="142">
        <f t="shared" si="38"/>
        <v>100</v>
      </c>
      <c r="AA282" s="142">
        <f t="shared" si="38"/>
        <v>100</v>
      </c>
    </row>
    <row r="283" spans="1:27" ht="12.95" customHeight="1" x14ac:dyDescent="0.25">
      <c r="A283" s="133">
        <v>275</v>
      </c>
      <c r="B283" s="139" t="s">
        <v>1599</v>
      </c>
      <c r="C283" s="140">
        <f t="shared" si="39"/>
        <v>2057</v>
      </c>
      <c r="D283" s="140">
        <v>805.3</v>
      </c>
      <c r="E283" s="140">
        <v>1251.7</v>
      </c>
      <c r="F283" s="140">
        <v>0</v>
      </c>
      <c r="G283" s="140">
        <v>0</v>
      </c>
      <c r="H283" s="140">
        <f t="shared" si="40"/>
        <v>2193.6999999999998</v>
      </c>
      <c r="I283" s="141">
        <v>805.3</v>
      </c>
      <c r="J283" s="141">
        <v>1349.4</v>
      </c>
      <c r="K283" s="141">
        <v>0</v>
      </c>
      <c r="L283" s="141">
        <v>39</v>
      </c>
      <c r="M283" s="140">
        <f t="shared" si="41"/>
        <v>2181.1936000000001</v>
      </c>
      <c r="N283" s="141">
        <v>805.3</v>
      </c>
      <c r="O283" s="141">
        <v>1336.8936000000001</v>
      </c>
      <c r="P283" s="141">
        <v>0</v>
      </c>
      <c r="Q283" s="10">
        <v>39</v>
      </c>
      <c r="R283" s="10">
        <f t="shared" si="42"/>
        <v>-12.506399999999758</v>
      </c>
      <c r="S283" s="10">
        <f t="shared" si="42"/>
        <v>0</v>
      </c>
      <c r="T283" s="10">
        <f t="shared" si="42"/>
        <v>-12.506399999999985</v>
      </c>
      <c r="U283" s="10">
        <f t="shared" si="42"/>
        <v>0</v>
      </c>
      <c r="V283" s="10">
        <f t="shared" si="42"/>
        <v>0</v>
      </c>
      <c r="W283" s="10">
        <f t="shared" si="38"/>
        <v>99.429894698454675</v>
      </c>
      <c r="X283" s="10">
        <f t="shared" si="38"/>
        <v>100</v>
      </c>
      <c r="Y283" s="142">
        <f t="shared" si="38"/>
        <v>99.073188083592711</v>
      </c>
      <c r="Z283" s="142">
        <f t="shared" si="38"/>
        <v>0</v>
      </c>
      <c r="AA283" s="142">
        <f t="shared" si="38"/>
        <v>100</v>
      </c>
    </row>
    <row r="284" spans="1:27" ht="12.95" customHeight="1" x14ac:dyDescent="0.25">
      <c r="A284" s="133">
        <v>276</v>
      </c>
      <c r="B284" s="139" t="s">
        <v>1600</v>
      </c>
      <c r="C284" s="140">
        <f t="shared" si="39"/>
        <v>1363.6999999999998</v>
      </c>
      <c r="D284" s="140">
        <v>189.1</v>
      </c>
      <c r="E284" s="140">
        <v>1174.5999999999999</v>
      </c>
      <c r="F284" s="140">
        <v>0</v>
      </c>
      <c r="G284" s="140">
        <v>0</v>
      </c>
      <c r="H284" s="140">
        <f t="shared" si="40"/>
        <v>1511.6999999999998</v>
      </c>
      <c r="I284" s="141">
        <v>189.1</v>
      </c>
      <c r="J284" s="141">
        <v>1310.5999999999999</v>
      </c>
      <c r="K284" s="141">
        <v>0</v>
      </c>
      <c r="L284" s="141">
        <v>12</v>
      </c>
      <c r="M284" s="140">
        <f t="shared" si="41"/>
        <v>1329.7052999999999</v>
      </c>
      <c r="N284" s="141">
        <v>189.1</v>
      </c>
      <c r="O284" s="141">
        <v>1128.6052999999999</v>
      </c>
      <c r="P284" s="141">
        <v>0</v>
      </c>
      <c r="Q284" s="10">
        <v>12</v>
      </c>
      <c r="R284" s="10">
        <f t="shared" si="42"/>
        <v>-181.99469999999997</v>
      </c>
      <c r="S284" s="10">
        <f t="shared" si="42"/>
        <v>0</v>
      </c>
      <c r="T284" s="10">
        <f t="shared" si="42"/>
        <v>-181.99469999999997</v>
      </c>
      <c r="U284" s="10">
        <f t="shared" si="42"/>
        <v>0</v>
      </c>
      <c r="V284" s="10">
        <f t="shared" si="42"/>
        <v>0</v>
      </c>
      <c r="W284" s="10">
        <f t="shared" ref="W284:AA336" si="43">IF(H284=0,0,M284/H284*100)</f>
        <v>87.960924786664023</v>
      </c>
      <c r="X284" s="10">
        <f t="shared" si="43"/>
        <v>100</v>
      </c>
      <c r="Y284" s="142">
        <f t="shared" si="43"/>
        <v>86.113634976346702</v>
      </c>
      <c r="Z284" s="142">
        <f t="shared" si="43"/>
        <v>0</v>
      </c>
      <c r="AA284" s="142">
        <f t="shared" si="43"/>
        <v>100</v>
      </c>
    </row>
    <row r="285" spans="1:27" ht="12.95" customHeight="1" x14ac:dyDescent="0.25">
      <c r="A285" s="133">
        <v>277</v>
      </c>
      <c r="B285" s="139"/>
      <c r="C285" s="140"/>
      <c r="D285" s="140"/>
      <c r="E285" s="140"/>
      <c r="F285" s="140"/>
      <c r="G285" s="140"/>
      <c r="H285" s="140"/>
      <c r="I285" s="141"/>
      <c r="J285" s="141"/>
      <c r="K285" s="141"/>
      <c r="L285" s="141"/>
      <c r="M285" s="141"/>
      <c r="N285" s="141"/>
      <c r="O285" s="141"/>
      <c r="P285" s="141"/>
      <c r="Q285" s="10"/>
      <c r="R285" s="10"/>
      <c r="S285" s="10"/>
      <c r="T285" s="10"/>
      <c r="U285" s="10"/>
      <c r="V285" s="10"/>
      <c r="W285" s="10"/>
      <c r="X285" s="10"/>
      <c r="Y285" s="142"/>
      <c r="Z285" s="142"/>
      <c r="AA285" s="142"/>
    </row>
    <row r="286" spans="1:27" ht="12.95" customHeight="1" x14ac:dyDescent="0.25">
      <c r="A286" s="133">
        <v>278</v>
      </c>
      <c r="B286" s="134" t="s">
        <v>1601</v>
      </c>
      <c r="C286" s="135">
        <f t="shared" ref="C286:C314" si="44">SUM(D286:G286)</f>
        <v>352950.7</v>
      </c>
      <c r="D286" s="135">
        <f>D287+D288</f>
        <v>52879.5</v>
      </c>
      <c r="E286" s="135">
        <f>E287+E288</f>
        <v>287724.3</v>
      </c>
      <c r="F286" s="135">
        <f>F287+F288</f>
        <v>12346.9</v>
      </c>
      <c r="G286" s="135">
        <f>G287+G288</f>
        <v>0</v>
      </c>
      <c r="H286" s="135">
        <f t="shared" ref="H286:H314" si="45">SUM(I286:L286)</f>
        <v>402525.70000000007</v>
      </c>
      <c r="I286" s="135">
        <f>I287+I288</f>
        <v>52879.5</v>
      </c>
      <c r="J286" s="135">
        <f>J287+J288</f>
        <v>335037.30000000005</v>
      </c>
      <c r="K286" s="135">
        <f>K287+K288</f>
        <v>12346.9</v>
      </c>
      <c r="L286" s="135">
        <f>L287+L288</f>
        <v>2262</v>
      </c>
      <c r="M286" s="135">
        <f t="shared" ref="M286:M314" si="46">SUM(N286:Q286)</f>
        <v>394107.11940000008</v>
      </c>
      <c r="N286" s="135">
        <f>N287+N288</f>
        <v>52879.5</v>
      </c>
      <c r="O286" s="135">
        <f>O287+O288</f>
        <v>326618.71940000006</v>
      </c>
      <c r="P286" s="135">
        <f>P287+P288</f>
        <v>12346.9</v>
      </c>
      <c r="Q286" s="135">
        <f>Q287+Q288</f>
        <v>2262</v>
      </c>
      <c r="R286" s="13">
        <f t="shared" ref="R286:V314" si="47">M286-H286</f>
        <v>-8418.5805999999866</v>
      </c>
      <c r="S286" s="13">
        <f t="shared" si="47"/>
        <v>0</v>
      </c>
      <c r="T286" s="13">
        <f t="shared" si="47"/>
        <v>-8418.5805999999866</v>
      </c>
      <c r="U286" s="13">
        <f t="shared" si="47"/>
        <v>0</v>
      </c>
      <c r="V286" s="13">
        <f t="shared" si="47"/>
        <v>0</v>
      </c>
      <c r="W286" s="13">
        <f t="shared" si="43"/>
        <v>97.908560720470774</v>
      </c>
      <c r="X286" s="13">
        <f t="shared" si="43"/>
        <v>100</v>
      </c>
      <c r="Y286" s="137">
        <f t="shared" si="43"/>
        <v>97.487270641209207</v>
      </c>
      <c r="Z286" s="137">
        <f t="shared" si="43"/>
        <v>100</v>
      </c>
      <c r="AA286" s="137">
        <f t="shared" si="43"/>
        <v>100</v>
      </c>
    </row>
    <row r="287" spans="1:27" s="138" customFormat="1" ht="12.95" customHeight="1" x14ac:dyDescent="0.2">
      <c r="A287" s="133">
        <v>279</v>
      </c>
      <c r="B287" s="134" t="s">
        <v>1374</v>
      </c>
      <c r="C287" s="135">
        <f t="shared" si="44"/>
        <v>203270.59999999998</v>
      </c>
      <c r="D287" s="135">
        <f>D289</f>
        <v>30241.8</v>
      </c>
      <c r="E287" s="135">
        <f>E289</f>
        <v>162230.9</v>
      </c>
      <c r="F287" s="135">
        <f>F289</f>
        <v>10797.9</v>
      </c>
      <c r="G287" s="135">
        <f>G289</f>
        <v>0</v>
      </c>
      <c r="H287" s="135">
        <f t="shared" si="45"/>
        <v>235582.8</v>
      </c>
      <c r="I287" s="135">
        <f>I289</f>
        <v>30241.8</v>
      </c>
      <c r="J287" s="135">
        <f>J289</f>
        <v>193418.1</v>
      </c>
      <c r="K287" s="135">
        <f>K289</f>
        <v>10797.9</v>
      </c>
      <c r="L287" s="135">
        <f>L289</f>
        <v>1125</v>
      </c>
      <c r="M287" s="135">
        <f t="shared" si="46"/>
        <v>230579.16569999998</v>
      </c>
      <c r="N287" s="135">
        <f>N289</f>
        <v>30241.8</v>
      </c>
      <c r="O287" s="135">
        <f>O289</f>
        <v>188414.4657</v>
      </c>
      <c r="P287" s="135">
        <f>P289</f>
        <v>10797.9</v>
      </c>
      <c r="Q287" s="135">
        <f>Q289</f>
        <v>1125</v>
      </c>
      <c r="R287" s="13">
        <f t="shared" si="47"/>
        <v>-5003.6343000000052</v>
      </c>
      <c r="S287" s="13">
        <f t="shared" si="47"/>
        <v>0</v>
      </c>
      <c r="T287" s="13">
        <f t="shared" si="47"/>
        <v>-5003.6343000000052</v>
      </c>
      <c r="U287" s="13">
        <f t="shared" si="47"/>
        <v>0</v>
      </c>
      <c r="V287" s="13">
        <f t="shared" si="47"/>
        <v>0</v>
      </c>
      <c r="W287" s="13">
        <f t="shared" si="43"/>
        <v>97.876061282911991</v>
      </c>
      <c r="X287" s="13">
        <f t="shared" si="43"/>
        <v>100</v>
      </c>
      <c r="Y287" s="137">
        <f t="shared" si="43"/>
        <v>97.413047537950177</v>
      </c>
      <c r="Z287" s="137">
        <f t="shared" si="43"/>
        <v>100</v>
      </c>
      <c r="AA287" s="137">
        <f t="shared" si="43"/>
        <v>100</v>
      </c>
    </row>
    <row r="288" spans="1:27" s="138" customFormat="1" ht="12.95" customHeight="1" x14ac:dyDescent="0.2">
      <c r="A288" s="133">
        <v>280</v>
      </c>
      <c r="B288" s="134" t="s">
        <v>1375</v>
      </c>
      <c r="C288" s="135">
        <f t="shared" si="44"/>
        <v>149680.09999999998</v>
      </c>
      <c r="D288" s="135">
        <f>SUBTOTAL(9,D290:D314)</f>
        <v>22637.700000000004</v>
      </c>
      <c r="E288" s="135">
        <f>SUBTOTAL(9,E290:E314)</f>
        <v>125493.39999999998</v>
      </c>
      <c r="F288" s="135">
        <f>SUBTOTAL(9,F290:F314)</f>
        <v>1549</v>
      </c>
      <c r="G288" s="135">
        <f>SUBTOTAL(9,G290:G314)</f>
        <v>0</v>
      </c>
      <c r="H288" s="135">
        <f t="shared" si="45"/>
        <v>166942.90000000002</v>
      </c>
      <c r="I288" s="135">
        <f>SUBTOTAL(9,I290:I314)</f>
        <v>22637.700000000004</v>
      </c>
      <c r="J288" s="135">
        <f>SUBTOTAL(9,J290:J314)</f>
        <v>141619.20000000001</v>
      </c>
      <c r="K288" s="135">
        <f>SUBTOTAL(9,K290:K314)</f>
        <v>1549</v>
      </c>
      <c r="L288" s="135">
        <f>SUBTOTAL(9,L290:L314)</f>
        <v>1137</v>
      </c>
      <c r="M288" s="135">
        <f t="shared" si="46"/>
        <v>163527.95370000004</v>
      </c>
      <c r="N288" s="135">
        <f>SUBTOTAL(9,N290:N314)</f>
        <v>22637.700000000004</v>
      </c>
      <c r="O288" s="135">
        <f>SUBTOTAL(9,O290:O314)</f>
        <v>138204.25370000003</v>
      </c>
      <c r="P288" s="135">
        <f>SUBTOTAL(9,P290:P314)</f>
        <v>1549</v>
      </c>
      <c r="Q288" s="135">
        <f>SUBTOTAL(9,Q290:Q314)</f>
        <v>1137</v>
      </c>
      <c r="R288" s="13">
        <f t="shared" si="47"/>
        <v>-3414.9462999999814</v>
      </c>
      <c r="S288" s="13">
        <f t="shared" si="47"/>
        <v>0</v>
      </c>
      <c r="T288" s="13">
        <f t="shared" si="47"/>
        <v>-3414.9462999999814</v>
      </c>
      <c r="U288" s="13">
        <f t="shared" si="47"/>
        <v>0</v>
      </c>
      <c r="V288" s="13">
        <f t="shared" si="47"/>
        <v>0</v>
      </c>
      <c r="W288" s="13">
        <f t="shared" si="43"/>
        <v>97.954422560048982</v>
      </c>
      <c r="X288" s="13">
        <f t="shared" si="43"/>
        <v>100</v>
      </c>
      <c r="Y288" s="137">
        <f t="shared" si="43"/>
        <v>97.588641723721096</v>
      </c>
      <c r="Z288" s="137">
        <f t="shared" si="43"/>
        <v>100</v>
      </c>
      <c r="AA288" s="137">
        <f t="shared" si="43"/>
        <v>100</v>
      </c>
    </row>
    <row r="289" spans="1:27" ht="12.95" customHeight="1" x14ac:dyDescent="0.25">
      <c r="A289" s="133">
        <v>281</v>
      </c>
      <c r="B289" s="139" t="s">
        <v>1400</v>
      </c>
      <c r="C289" s="140">
        <f t="shared" si="44"/>
        <v>203270.59999999998</v>
      </c>
      <c r="D289" s="140">
        <v>30241.8</v>
      </c>
      <c r="E289" s="140">
        <v>162230.9</v>
      </c>
      <c r="F289" s="140">
        <v>10797.9</v>
      </c>
      <c r="G289" s="140">
        <v>0</v>
      </c>
      <c r="H289" s="140">
        <f t="shared" si="45"/>
        <v>235582.8</v>
      </c>
      <c r="I289" s="141">
        <v>30241.8</v>
      </c>
      <c r="J289" s="141">
        <v>193418.1</v>
      </c>
      <c r="K289" s="141">
        <v>10797.9</v>
      </c>
      <c r="L289" s="141">
        <v>1125</v>
      </c>
      <c r="M289" s="140">
        <f t="shared" si="46"/>
        <v>230579.16569999998</v>
      </c>
      <c r="N289" s="141">
        <v>30241.8</v>
      </c>
      <c r="O289" s="141">
        <v>188414.4657</v>
      </c>
      <c r="P289" s="141">
        <v>10797.9</v>
      </c>
      <c r="Q289" s="10">
        <v>1125</v>
      </c>
      <c r="R289" s="10">
        <f t="shared" si="47"/>
        <v>-5003.6343000000052</v>
      </c>
      <c r="S289" s="10">
        <f t="shared" si="47"/>
        <v>0</v>
      </c>
      <c r="T289" s="10">
        <f t="shared" si="47"/>
        <v>-5003.6343000000052</v>
      </c>
      <c r="U289" s="10">
        <f t="shared" si="47"/>
        <v>0</v>
      </c>
      <c r="V289" s="10">
        <f t="shared" si="47"/>
        <v>0</v>
      </c>
      <c r="W289" s="10">
        <f t="shared" si="43"/>
        <v>97.876061282911991</v>
      </c>
      <c r="X289" s="10">
        <f t="shared" si="43"/>
        <v>100</v>
      </c>
      <c r="Y289" s="142">
        <f t="shared" si="43"/>
        <v>97.413047537950177</v>
      </c>
      <c r="Z289" s="142">
        <f t="shared" si="43"/>
        <v>100</v>
      </c>
      <c r="AA289" s="142">
        <f t="shared" si="43"/>
        <v>100</v>
      </c>
    </row>
    <row r="290" spans="1:27" ht="12.95" customHeight="1" x14ac:dyDescent="0.25">
      <c r="A290" s="133">
        <v>282</v>
      </c>
      <c r="B290" s="139" t="s">
        <v>1602</v>
      </c>
      <c r="C290" s="140">
        <f t="shared" si="44"/>
        <v>7857.1</v>
      </c>
      <c r="D290" s="140">
        <v>1119.8</v>
      </c>
      <c r="E290" s="140">
        <v>6737.3</v>
      </c>
      <c r="F290" s="140">
        <v>0</v>
      </c>
      <c r="G290" s="140">
        <v>0</v>
      </c>
      <c r="H290" s="140">
        <f t="shared" si="45"/>
        <v>8811</v>
      </c>
      <c r="I290" s="141">
        <v>1119.8</v>
      </c>
      <c r="J290" s="141">
        <v>7658.2</v>
      </c>
      <c r="K290" s="141">
        <v>0</v>
      </c>
      <c r="L290" s="141">
        <v>33</v>
      </c>
      <c r="M290" s="140">
        <f t="shared" si="46"/>
        <v>8811</v>
      </c>
      <c r="N290" s="141">
        <v>1119.8</v>
      </c>
      <c r="O290" s="141">
        <v>7658.2</v>
      </c>
      <c r="P290" s="141">
        <v>0</v>
      </c>
      <c r="Q290" s="10">
        <v>33</v>
      </c>
      <c r="R290" s="10">
        <f t="shared" si="47"/>
        <v>0</v>
      </c>
      <c r="S290" s="10">
        <f t="shared" si="47"/>
        <v>0</v>
      </c>
      <c r="T290" s="10">
        <f t="shared" si="47"/>
        <v>0</v>
      </c>
      <c r="U290" s="10">
        <f t="shared" si="47"/>
        <v>0</v>
      </c>
      <c r="V290" s="10">
        <f t="shared" si="47"/>
        <v>0</v>
      </c>
      <c r="W290" s="10">
        <f t="shared" si="43"/>
        <v>100</v>
      </c>
      <c r="X290" s="10">
        <f t="shared" si="43"/>
        <v>100</v>
      </c>
      <c r="Y290" s="142">
        <f t="shared" si="43"/>
        <v>100</v>
      </c>
      <c r="Z290" s="142">
        <f t="shared" si="43"/>
        <v>0</v>
      </c>
      <c r="AA290" s="142">
        <f t="shared" si="43"/>
        <v>100</v>
      </c>
    </row>
    <row r="291" spans="1:27" ht="12.95" customHeight="1" x14ac:dyDescent="0.25">
      <c r="A291" s="133">
        <v>283</v>
      </c>
      <c r="B291" s="139" t="s">
        <v>1603</v>
      </c>
      <c r="C291" s="140">
        <f t="shared" si="44"/>
        <v>3273.1</v>
      </c>
      <c r="D291" s="140">
        <v>973.4</v>
      </c>
      <c r="E291" s="140">
        <v>2191.6999999999998</v>
      </c>
      <c r="F291" s="140">
        <v>108</v>
      </c>
      <c r="G291" s="140">
        <v>0</v>
      </c>
      <c r="H291" s="140">
        <f t="shared" si="45"/>
        <v>3587.1</v>
      </c>
      <c r="I291" s="141">
        <v>973.4</v>
      </c>
      <c r="J291" s="141">
        <v>2457.6999999999998</v>
      </c>
      <c r="K291" s="141">
        <v>108</v>
      </c>
      <c r="L291" s="141">
        <v>48</v>
      </c>
      <c r="M291" s="140">
        <f t="shared" si="46"/>
        <v>3587.0170000000003</v>
      </c>
      <c r="N291" s="141">
        <v>973.4</v>
      </c>
      <c r="O291" s="141">
        <v>2457.6170000000002</v>
      </c>
      <c r="P291" s="141">
        <v>108</v>
      </c>
      <c r="Q291" s="10">
        <v>48</v>
      </c>
      <c r="R291" s="10">
        <f t="shared" si="47"/>
        <v>-8.2999999999628926E-2</v>
      </c>
      <c r="S291" s="10">
        <f t="shared" si="47"/>
        <v>0</v>
      </c>
      <c r="T291" s="10">
        <f t="shared" si="47"/>
        <v>-8.2999999999628926E-2</v>
      </c>
      <c r="U291" s="10">
        <f t="shared" si="47"/>
        <v>0</v>
      </c>
      <c r="V291" s="10">
        <f t="shared" si="47"/>
        <v>0</v>
      </c>
      <c r="W291" s="10">
        <f t="shared" si="43"/>
        <v>99.997686153159947</v>
      </c>
      <c r="X291" s="10">
        <f t="shared" si="43"/>
        <v>100</v>
      </c>
      <c r="Y291" s="142">
        <f t="shared" si="43"/>
        <v>99.996622858770408</v>
      </c>
      <c r="Z291" s="142">
        <f t="shared" si="43"/>
        <v>100</v>
      </c>
      <c r="AA291" s="142">
        <f t="shared" si="43"/>
        <v>100</v>
      </c>
    </row>
    <row r="292" spans="1:27" ht="12.95" customHeight="1" x14ac:dyDescent="0.25">
      <c r="A292" s="133">
        <v>284</v>
      </c>
      <c r="B292" s="139" t="s">
        <v>1604</v>
      </c>
      <c r="C292" s="140">
        <f t="shared" si="44"/>
        <v>6330.8</v>
      </c>
      <c r="D292" s="140">
        <v>1212.8</v>
      </c>
      <c r="E292" s="140">
        <v>5118</v>
      </c>
      <c r="F292" s="140">
        <v>0</v>
      </c>
      <c r="G292" s="140">
        <v>0</v>
      </c>
      <c r="H292" s="140">
        <f t="shared" si="45"/>
        <v>7018.3</v>
      </c>
      <c r="I292" s="141">
        <v>1212.8</v>
      </c>
      <c r="J292" s="141">
        <v>5754.5</v>
      </c>
      <c r="K292" s="141">
        <v>0</v>
      </c>
      <c r="L292" s="141">
        <v>51</v>
      </c>
      <c r="M292" s="140">
        <f t="shared" si="46"/>
        <v>6592.9004999999997</v>
      </c>
      <c r="N292" s="141">
        <v>1212.8</v>
      </c>
      <c r="O292" s="141">
        <v>5329.1004999999996</v>
      </c>
      <c r="P292" s="141">
        <v>0</v>
      </c>
      <c r="Q292" s="10">
        <v>51</v>
      </c>
      <c r="R292" s="10">
        <f t="shared" si="47"/>
        <v>-425.39950000000044</v>
      </c>
      <c r="S292" s="10">
        <f t="shared" si="47"/>
        <v>0</v>
      </c>
      <c r="T292" s="10">
        <f t="shared" si="47"/>
        <v>-425.39950000000044</v>
      </c>
      <c r="U292" s="10">
        <f t="shared" si="47"/>
        <v>0</v>
      </c>
      <c r="V292" s="10">
        <f t="shared" si="47"/>
        <v>0</v>
      </c>
      <c r="W292" s="10">
        <f t="shared" si="43"/>
        <v>93.938710228972823</v>
      </c>
      <c r="X292" s="10">
        <f t="shared" si="43"/>
        <v>100</v>
      </c>
      <c r="Y292" s="142">
        <f t="shared" si="43"/>
        <v>92.607533234859659</v>
      </c>
      <c r="Z292" s="142">
        <f t="shared" si="43"/>
        <v>0</v>
      </c>
      <c r="AA292" s="142">
        <f t="shared" si="43"/>
        <v>100</v>
      </c>
    </row>
    <row r="293" spans="1:27" ht="12.95" customHeight="1" x14ac:dyDescent="0.25">
      <c r="A293" s="133">
        <v>285</v>
      </c>
      <c r="B293" s="139" t="s">
        <v>1605</v>
      </c>
      <c r="C293" s="140">
        <f t="shared" si="44"/>
        <v>3822.4</v>
      </c>
      <c r="D293" s="140">
        <v>514.9</v>
      </c>
      <c r="E293" s="140">
        <v>3307.5</v>
      </c>
      <c r="F293" s="140">
        <v>0</v>
      </c>
      <c r="G293" s="140">
        <v>0</v>
      </c>
      <c r="H293" s="140">
        <f t="shared" si="45"/>
        <v>3993.3</v>
      </c>
      <c r="I293" s="141">
        <v>514.9</v>
      </c>
      <c r="J293" s="141">
        <v>3478.4</v>
      </c>
      <c r="K293" s="141">
        <v>0</v>
      </c>
      <c r="L293" s="141">
        <v>0</v>
      </c>
      <c r="M293" s="140">
        <f t="shared" si="46"/>
        <v>3988.5565000000001</v>
      </c>
      <c r="N293" s="141">
        <v>514.9</v>
      </c>
      <c r="O293" s="141">
        <v>3473.6565000000001</v>
      </c>
      <c r="P293" s="141">
        <v>0</v>
      </c>
      <c r="Q293" s="10">
        <v>0</v>
      </c>
      <c r="R293" s="10">
        <f t="shared" si="47"/>
        <v>-4.74350000000004</v>
      </c>
      <c r="S293" s="10">
        <f t="shared" si="47"/>
        <v>0</v>
      </c>
      <c r="T293" s="10">
        <f t="shared" si="47"/>
        <v>-4.74350000000004</v>
      </c>
      <c r="U293" s="10">
        <f t="shared" si="47"/>
        <v>0</v>
      </c>
      <c r="V293" s="10">
        <f t="shared" si="47"/>
        <v>0</v>
      </c>
      <c r="W293" s="10">
        <f t="shared" si="43"/>
        <v>99.881213532667218</v>
      </c>
      <c r="X293" s="10">
        <f t="shared" si="43"/>
        <v>100</v>
      </c>
      <c r="Y293" s="142">
        <f t="shared" si="43"/>
        <v>99.863629829806811</v>
      </c>
      <c r="Z293" s="142">
        <f t="shared" si="43"/>
        <v>0</v>
      </c>
      <c r="AA293" s="142">
        <f t="shared" si="43"/>
        <v>0</v>
      </c>
    </row>
    <row r="294" spans="1:27" ht="12.95" customHeight="1" x14ac:dyDescent="0.25">
      <c r="A294" s="133">
        <v>286</v>
      </c>
      <c r="B294" s="139" t="s">
        <v>1606</v>
      </c>
      <c r="C294" s="140">
        <f t="shared" si="44"/>
        <v>4068.6</v>
      </c>
      <c r="D294" s="140">
        <v>936.5</v>
      </c>
      <c r="E294" s="140">
        <v>3132.1</v>
      </c>
      <c r="F294" s="140">
        <v>0</v>
      </c>
      <c r="G294" s="140">
        <v>0</v>
      </c>
      <c r="H294" s="140">
        <f t="shared" si="45"/>
        <v>4706.2</v>
      </c>
      <c r="I294" s="141">
        <v>936.5</v>
      </c>
      <c r="J294" s="141">
        <v>3724.7</v>
      </c>
      <c r="K294" s="141">
        <v>0</v>
      </c>
      <c r="L294" s="141">
        <v>45</v>
      </c>
      <c r="M294" s="140">
        <f t="shared" si="46"/>
        <v>4663.7208000000001</v>
      </c>
      <c r="N294" s="141">
        <v>936.5</v>
      </c>
      <c r="O294" s="141">
        <v>3682.2208000000001</v>
      </c>
      <c r="P294" s="141">
        <v>0</v>
      </c>
      <c r="Q294" s="10">
        <v>45</v>
      </c>
      <c r="R294" s="10">
        <f t="shared" si="47"/>
        <v>-42.479199999999764</v>
      </c>
      <c r="S294" s="10">
        <f t="shared" si="47"/>
        <v>0</v>
      </c>
      <c r="T294" s="10">
        <f t="shared" si="47"/>
        <v>-42.479199999999764</v>
      </c>
      <c r="U294" s="10">
        <f t="shared" si="47"/>
        <v>0</v>
      </c>
      <c r="V294" s="10">
        <f t="shared" si="47"/>
        <v>0</v>
      </c>
      <c r="W294" s="10">
        <f t="shared" si="43"/>
        <v>99.097377926989935</v>
      </c>
      <c r="X294" s="10">
        <f t="shared" si="43"/>
        <v>100</v>
      </c>
      <c r="Y294" s="142">
        <f t="shared" si="43"/>
        <v>98.859526941767129</v>
      </c>
      <c r="Z294" s="142">
        <f t="shared" si="43"/>
        <v>0</v>
      </c>
      <c r="AA294" s="142">
        <f t="shared" si="43"/>
        <v>100</v>
      </c>
    </row>
    <row r="295" spans="1:27" ht="12.95" customHeight="1" x14ac:dyDescent="0.25">
      <c r="A295" s="133">
        <v>287</v>
      </c>
      <c r="B295" s="139" t="s">
        <v>1607</v>
      </c>
      <c r="C295" s="140">
        <f t="shared" si="44"/>
        <v>2233.8000000000002</v>
      </c>
      <c r="D295" s="140">
        <v>565.9</v>
      </c>
      <c r="E295" s="140">
        <v>1667.9</v>
      </c>
      <c r="F295" s="140">
        <v>0</v>
      </c>
      <c r="G295" s="140">
        <v>0</v>
      </c>
      <c r="H295" s="140">
        <f t="shared" si="45"/>
        <v>2548.3000000000002</v>
      </c>
      <c r="I295" s="141">
        <v>565.9</v>
      </c>
      <c r="J295" s="141">
        <v>1940.4</v>
      </c>
      <c r="K295" s="141">
        <v>0</v>
      </c>
      <c r="L295" s="141">
        <v>42</v>
      </c>
      <c r="M295" s="140">
        <f t="shared" si="46"/>
        <v>2547.4982</v>
      </c>
      <c r="N295" s="141">
        <v>565.9</v>
      </c>
      <c r="O295" s="141">
        <v>1939.5981999999999</v>
      </c>
      <c r="P295" s="141">
        <v>0</v>
      </c>
      <c r="Q295" s="10">
        <v>42</v>
      </c>
      <c r="R295" s="10">
        <f t="shared" si="47"/>
        <v>-0.80180000000018481</v>
      </c>
      <c r="S295" s="10">
        <f t="shared" si="47"/>
        <v>0</v>
      </c>
      <c r="T295" s="10">
        <f t="shared" si="47"/>
        <v>-0.80180000000018481</v>
      </c>
      <c r="U295" s="10">
        <f t="shared" si="47"/>
        <v>0</v>
      </c>
      <c r="V295" s="10">
        <f t="shared" si="47"/>
        <v>0</v>
      </c>
      <c r="W295" s="10">
        <f t="shared" si="43"/>
        <v>99.968535886669542</v>
      </c>
      <c r="X295" s="10">
        <f t="shared" si="43"/>
        <v>100</v>
      </c>
      <c r="Y295" s="142">
        <f t="shared" si="43"/>
        <v>99.958678622964328</v>
      </c>
      <c r="Z295" s="142">
        <f t="shared" si="43"/>
        <v>0</v>
      </c>
      <c r="AA295" s="142">
        <f t="shared" si="43"/>
        <v>100</v>
      </c>
    </row>
    <row r="296" spans="1:27" ht="12.95" customHeight="1" x14ac:dyDescent="0.25">
      <c r="A296" s="133">
        <v>288</v>
      </c>
      <c r="B296" s="139" t="s">
        <v>1601</v>
      </c>
      <c r="C296" s="140">
        <f t="shared" si="44"/>
        <v>15380.5</v>
      </c>
      <c r="D296" s="140">
        <v>989.3</v>
      </c>
      <c r="E296" s="140">
        <v>14391.2</v>
      </c>
      <c r="F296" s="140">
        <v>0</v>
      </c>
      <c r="G296" s="140">
        <v>0</v>
      </c>
      <c r="H296" s="140">
        <f t="shared" si="45"/>
        <v>17248.2</v>
      </c>
      <c r="I296" s="141">
        <v>989.3</v>
      </c>
      <c r="J296" s="141">
        <v>16135.9</v>
      </c>
      <c r="K296" s="141">
        <v>0</v>
      </c>
      <c r="L296" s="141">
        <v>123</v>
      </c>
      <c r="M296" s="140">
        <f t="shared" si="46"/>
        <v>17247.860199999999</v>
      </c>
      <c r="N296" s="141">
        <v>989.3</v>
      </c>
      <c r="O296" s="141">
        <v>16135.5602</v>
      </c>
      <c r="P296" s="141">
        <v>0</v>
      </c>
      <c r="Q296" s="10">
        <v>123</v>
      </c>
      <c r="R296" s="10">
        <f t="shared" si="47"/>
        <v>-0.33980000000155997</v>
      </c>
      <c r="S296" s="10">
        <f t="shared" si="47"/>
        <v>0</v>
      </c>
      <c r="T296" s="10">
        <f t="shared" si="47"/>
        <v>-0.33979999999974098</v>
      </c>
      <c r="U296" s="10">
        <f t="shared" si="47"/>
        <v>0</v>
      </c>
      <c r="V296" s="10">
        <f t="shared" si="47"/>
        <v>0</v>
      </c>
      <c r="W296" s="10">
        <f t="shared" si="43"/>
        <v>99.998029939355987</v>
      </c>
      <c r="X296" s="10">
        <f t="shared" si="43"/>
        <v>100</v>
      </c>
      <c r="Y296" s="142">
        <f t="shared" si="43"/>
        <v>99.997894136676607</v>
      </c>
      <c r="Z296" s="142">
        <f t="shared" si="43"/>
        <v>0</v>
      </c>
      <c r="AA296" s="142">
        <f t="shared" si="43"/>
        <v>100</v>
      </c>
    </row>
    <row r="297" spans="1:27" ht="12.95" customHeight="1" x14ac:dyDescent="0.25">
      <c r="A297" s="133">
        <v>289</v>
      </c>
      <c r="B297" s="139" t="s">
        <v>1608</v>
      </c>
      <c r="C297" s="140">
        <f t="shared" si="44"/>
        <v>5690.3</v>
      </c>
      <c r="D297" s="140">
        <v>958.7</v>
      </c>
      <c r="E297" s="140">
        <v>4731.6000000000004</v>
      </c>
      <c r="F297" s="140">
        <v>0</v>
      </c>
      <c r="G297" s="140">
        <v>0</v>
      </c>
      <c r="H297" s="140">
        <f t="shared" si="45"/>
        <v>6212.2</v>
      </c>
      <c r="I297" s="141">
        <v>958.7</v>
      </c>
      <c r="J297" s="141">
        <v>5208.5</v>
      </c>
      <c r="K297" s="141">
        <v>0</v>
      </c>
      <c r="L297" s="141">
        <v>45</v>
      </c>
      <c r="M297" s="140">
        <f t="shared" si="46"/>
        <v>5822.5100999999995</v>
      </c>
      <c r="N297" s="141">
        <v>958.7</v>
      </c>
      <c r="O297" s="141">
        <v>4818.8100999999997</v>
      </c>
      <c r="P297" s="141">
        <v>0</v>
      </c>
      <c r="Q297" s="10">
        <v>45</v>
      </c>
      <c r="R297" s="10">
        <f t="shared" si="47"/>
        <v>-389.68990000000031</v>
      </c>
      <c r="S297" s="10">
        <f t="shared" si="47"/>
        <v>0</v>
      </c>
      <c r="T297" s="10">
        <f t="shared" si="47"/>
        <v>-389.68990000000031</v>
      </c>
      <c r="U297" s="10">
        <f t="shared" si="47"/>
        <v>0</v>
      </c>
      <c r="V297" s="10">
        <f t="shared" si="47"/>
        <v>0</v>
      </c>
      <c r="W297" s="10">
        <f t="shared" si="43"/>
        <v>93.727022632883674</v>
      </c>
      <c r="X297" s="10">
        <f t="shared" si="43"/>
        <v>100</v>
      </c>
      <c r="Y297" s="142">
        <f t="shared" si="43"/>
        <v>92.518193337813187</v>
      </c>
      <c r="Z297" s="142">
        <f t="shared" si="43"/>
        <v>0</v>
      </c>
      <c r="AA297" s="142">
        <f t="shared" si="43"/>
        <v>100</v>
      </c>
    </row>
    <row r="298" spans="1:27" ht="12.95" customHeight="1" x14ac:dyDescent="0.25">
      <c r="A298" s="133">
        <v>290</v>
      </c>
      <c r="B298" s="139" t="s">
        <v>1609</v>
      </c>
      <c r="C298" s="140">
        <f t="shared" si="44"/>
        <v>2978</v>
      </c>
      <c r="D298" s="140">
        <v>899.9</v>
      </c>
      <c r="E298" s="140">
        <v>2046.8</v>
      </c>
      <c r="F298" s="140">
        <v>31.3</v>
      </c>
      <c r="G298" s="140">
        <v>0</v>
      </c>
      <c r="H298" s="140">
        <f t="shared" si="45"/>
        <v>3393.3</v>
      </c>
      <c r="I298" s="141">
        <v>899.9</v>
      </c>
      <c r="J298" s="141">
        <v>2432.1</v>
      </c>
      <c r="K298" s="141">
        <v>31.3</v>
      </c>
      <c r="L298" s="141">
        <v>30</v>
      </c>
      <c r="M298" s="140">
        <f t="shared" si="46"/>
        <v>3244.5593000000003</v>
      </c>
      <c r="N298" s="141">
        <v>899.9</v>
      </c>
      <c r="O298" s="141">
        <v>2283.3593000000001</v>
      </c>
      <c r="P298" s="141">
        <v>31.3</v>
      </c>
      <c r="Q298" s="10">
        <v>30</v>
      </c>
      <c r="R298" s="10">
        <f t="shared" si="47"/>
        <v>-148.74069999999983</v>
      </c>
      <c r="S298" s="10">
        <f t="shared" si="47"/>
        <v>0</v>
      </c>
      <c r="T298" s="10">
        <f t="shared" si="47"/>
        <v>-148.74069999999983</v>
      </c>
      <c r="U298" s="10">
        <f t="shared" si="47"/>
        <v>0</v>
      </c>
      <c r="V298" s="10">
        <f t="shared" si="47"/>
        <v>0</v>
      </c>
      <c r="W298" s="10">
        <f t="shared" si="43"/>
        <v>95.616635723337168</v>
      </c>
      <c r="X298" s="10">
        <f t="shared" si="43"/>
        <v>100</v>
      </c>
      <c r="Y298" s="142">
        <f t="shared" si="43"/>
        <v>93.884268738949885</v>
      </c>
      <c r="Z298" s="142">
        <f t="shared" si="43"/>
        <v>100</v>
      </c>
      <c r="AA298" s="142">
        <f t="shared" si="43"/>
        <v>100</v>
      </c>
    </row>
    <row r="299" spans="1:27" ht="12.95" customHeight="1" x14ac:dyDescent="0.25">
      <c r="A299" s="133">
        <v>291</v>
      </c>
      <c r="B299" s="139" t="s">
        <v>1610</v>
      </c>
      <c r="C299" s="140">
        <f t="shared" si="44"/>
        <v>7368.5</v>
      </c>
      <c r="D299" s="140">
        <v>715.5</v>
      </c>
      <c r="E299" s="140">
        <v>6653</v>
      </c>
      <c r="F299" s="140">
        <v>0</v>
      </c>
      <c r="G299" s="140">
        <v>0</v>
      </c>
      <c r="H299" s="140">
        <f t="shared" si="45"/>
        <v>8279.9</v>
      </c>
      <c r="I299" s="141">
        <v>715.5</v>
      </c>
      <c r="J299" s="141">
        <v>7501.4</v>
      </c>
      <c r="K299" s="141">
        <v>0</v>
      </c>
      <c r="L299" s="141">
        <v>63</v>
      </c>
      <c r="M299" s="140">
        <f t="shared" si="46"/>
        <v>7465.5991000000004</v>
      </c>
      <c r="N299" s="141">
        <v>715.5</v>
      </c>
      <c r="O299" s="141">
        <v>6687.0991000000004</v>
      </c>
      <c r="P299" s="141">
        <v>0</v>
      </c>
      <c r="Q299" s="10">
        <v>63</v>
      </c>
      <c r="R299" s="10">
        <f t="shared" si="47"/>
        <v>-814.30089999999927</v>
      </c>
      <c r="S299" s="10">
        <f t="shared" si="47"/>
        <v>0</v>
      </c>
      <c r="T299" s="10">
        <f t="shared" si="47"/>
        <v>-814.30089999999927</v>
      </c>
      <c r="U299" s="10">
        <f t="shared" si="47"/>
        <v>0</v>
      </c>
      <c r="V299" s="10">
        <f t="shared" si="47"/>
        <v>0</v>
      </c>
      <c r="W299" s="10">
        <f t="shared" si="43"/>
        <v>90.165329291416569</v>
      </c>
      <c r="X299" s="10">
        <f t="shared" si="43"/>
        <v>100</v>
      </c>
      <c r="Y299" s="142">
        <f t="shared" si="43"/>
        <v>89.144680992881348</v>
      </c>
      <c r="Z299" s="142">
        <f t="shared" si="43"/>
        <v>0</v>
      </c>
      <c r="AA299" s="142">
        <f t="shared" si="43"/>
        <v>100</v>
      </c>
    </row>
    <row r="300" spans="1:27" ht="12.95" customHeight="1" x14ac:dyDescent="0.25">
      <c r="A300" s="133">
        <v>292</v>
      </c>
      <c r="B300" s="139" t="s">
        <v>1611</v>
      </c>
      <c r="C300" s="140">
        <f t="shared" si="44"/>
        <v>11205.1</v>
      </c>
      <c r="D300" s="140">
        <v>1269.2</v>
      </c>
      <c r="E300" s="140">
        <v>9935.9</v>
      </c>
      <c r="F300" s="140">
        <v>0</v>
      </c>
      <c r="G300" s="140">
        <v>0</v>
      </c>
      <c r="H300" s="140">
        <f t="shared" si="45"/>
        <v>12727.800000000001</v>
      </c>
      <c r="I300" s="141">
        <v>1269.2</v>
      </c>
      <c r="J300" s="141">
        <v>11371.6</v>
      </c>
      <c r="K300" s="141">
        <v>0</v>
      </c>
      <c r="L300" s="141">
        <v>87</v>
      </c>
      <c r="M300" s="140">
        <f t="shared" si="46"/>
        <v>12727.800000000001</v>
      </c>
      <c r="N300" s="141">
        <v>1269.2</v>
      </c>
      <c r="O300" s="141">
        <v>11371.6</v>
      </c>
      <c r="P300" s="141">
        <v>0</v>
      </c>
      <c r="Q300" s="10">
        <v>87</v>
      </c>
      <c r="R300" s="10">
        <f t="shared" si="47"/>
        <v>0</v>
      </c>
      <c r="S300" s="10">
        <f t="shared" si="47"/>
        <v>0</v>
      </c>
      <c r="T300" s="10">
        <f t="shared" si="47"/>
        <v>0</v>
      </c>
      <c r="U300" s="10">
        <f t="shared" si="47"/>
        <v>0</v>
      </c>
      <c r="V300" s="10">
        <f t="shared" si="47"/>
        <v>0</v>
      </c>
      <c r="W300" s="10">
        <f t="shared" si="43"/>
        <v>100</v>
      </c>
      <c r="X300" s="10">
        <f t="shared" si="43"/>
        <v>100</v>
      </c>
      <c r="Y300" s="142">
        <f t="shared" si="43"/>
        <v>100</v>
      </c>
      <c r="Z300" s="142">
        <f t="shared" si="43"/>
        <v>0</v>
      </c>
      <c r="AA300" s="142">
        <f t="shared" si="43"/>
        <v>100</v>
      </c>
    </row>
    <row r="301" spans="1:27" ht="12.95" customHeight="1" x14ac:dyDescent="0.25">
      <c r="A301" s="133">
        <v>293</v>
      </c>
      <c r="B301" s="139" t="s">
        <v>1612</v>
      </c>
      <c r="C301" s="140">
        <f t="shared" si="44"/>
        <v>6815.4</v>
      </c>
      <c r="D301" s="140">
        <v>1163.9000000000001</v>
      </c>
      <c r="E301" s="140">
        <v>5651.5</v>
      </c>
      <c r="F301" s="140">
        <v>0</v>
      </c>
      <c r="G301" s="140">
        <v>0</v>
      </c>
      <c r="H301" s="140">
        <f t="shared" si="45"/>
        <v>7434.6</v>
      </c>
      <c r="I301" s="141">
        <v>1163.9000000000001</v>
      </c>
      <c r="J301" s="141">
        <v>6228.7</v>
      </c>
      <c r="K301" s="141">
        <v>0</v>
      </c>
      <c r="L301" s="141">
        <v>42</v>
      </c>
      <c r="M301" s="140">
        <f t="shared" si="46"/>
        <v>7434.2199999999993</v>
      </c>
      <c r="N301" s="141">
        <v>1163.9000000000001</v>
      </c>
      <c r="O301" s="141">
        <v>6228.32</v>
      </c>
      <c r="P301" s="141">
        <v>0</v>
      </c>
      <c r="Q301" s="10">
        <v>42</v>
      </c>
      <c r="R301" s="10">
        <f t="shared" si="47"/>
        <v>-0.38000000000101863</v>
      </c>
      <c r="S301" s="10">
        <f t="shared" si="47"/>
        <v>0</v>
      </c>
      <c r="T301" s="10">
        <f t="shared" si="47"/>
        <v>-0.38000000000010914</v>
      </c>
      <c r="U301" s="10">
        <f t="shared" si="47"/>
        <v>0</v>
      </c>
      <c r="V301" s="10">
        <f t="shared" si="47"/>
        <v>0</v>
      </c>
      <c r="W301" s="10">
        <f t="shared" si="43"/>
        <v>99.994888763349735</v>
      </c>
      <c r="X301" s="10">
        <f t="shared" si="43"/>
        <v>100</v>
      </c>
      <c r="Y301" s="142">
        <f t="shared" si="43"/>
        <v>99.993899208502583</v>
      </c>
      <c r="Z301" s="142">
        <f t="shared" si="43"/>
        <v>0</v>
      </c>
      <c r="AA301" s="142">
        <f t="shared" si="43"/>
        <v>100</v>
      </c>
    </row>
    <row r="302" spans="1:27" ht="12.95" customHeight="1" x14ac:dyDescent="0.25">
      <c r="A302" s="133">
        <v>294</v>
      </c>
      <c r="B302" s="139" t="s">
        <v>1613</v>
      </c>
      <c r="C302" s="140">
        <f t="shared" si="44"/>
        <v>3565.8999999999996</v>
      </c>
      <c r="D302" s="140">
        <v>638.29999999999995</v>
      </c>
      <c r="E302" s="140">
        <v>2927.6</v>
      </c>
      <c r="F302" s="140">
        <v>0</v>
      </c>
      <c r="G302" s="140">
        <v>0</v>
      </c>
      <c r="H302" s="140">
        <f t="shared" si="45"/>
        <v>4297</v>
      </c>
      <c r="I302" s="141">
        <v>638.29999999999995</v>
      </c>
      <c r="J302" s="141">
        <v>3613.7</v>
      </c>
      <c r="K302" s="141">
        <v>0</v>
      </c>
      <c r="L302" s="141">
        <v>45</v>
      </c>
      <c r="M302" s="140">
        <f t="shared" si="46"/>
        <v>4297</v>
      </c>
      <c r="N302" s="141">
        <v>638.29999999999995</v>
      </c>
      <c r="O302" s="141">
        <v>3613.7</v>
      </c>
      <c r="P302" s="141">
        <v>0</v>
      </c>
      <c r="Q302" s="10">
        <v>45</v>
      </c>
      <c r="R302" s="10">
        <f t="shared" si="47"/>
        <v>0</v>
      </c>
      <c r="S302" s="10">
        <f t="shared" si="47"/>
        <v>0</v>
      </c>
      <c r="T302" s="10">
        <f t="shared" si="47"/>
        <v>0</v>
      </c>
      <c r="U302" s="10">
        <f t="shared" si="47"/>
        <v>0</v>
      </c>
      <c r="V302" s="10">
        <f t="shared" si="47"/>
        <v>0</v>
      </c>
      <c r="W302" s="10">
        <f t="shared" si="43"/>
        <v>100</v>
      </c>
      <c r="X302" s="10">
        <f t="shared" si="43"/>
        <v>100</v>
      </c>
      <c r="Y302" s="142">
        <f t="shared" si="43"/>
        <v>100</v>
      </c>
      <c r="Z302" s="142">
        <f t="shared" si="43"/>
        <v>0</v>
      </c>
      <c r="AA302" s="142">
        <f t="shared" si="43"/>
        <v>100</v>
      </c>
    </row>
    <row r="303" spans="1:27" ht="12.95" customHeight="1" x14ac:dyDescent="0.25">
      <c r="A303" s="133">
        <v>295</v>
      </c>
      <c r="B303" s="139" t="s">
        <v>1614</v>
      </c>
      <c r="C303" s="140">
        <f t="shared" si="44"/>
        <v>2744.2</v>
      </c>
      <c r="D303" s="140">
        <v>750.2</v>
      </c>
      <c r="E303" s="140">
        <v>1994</v>
      </c>
      <c r="F303" s="140">
        <v>0</v>
      </c>
      <c r="G303" s="140">
        <v>0</v>
      </c>
      <c r="H303" s="140">
        <f t="shared" si="45"/>
        <v>3026.3999999999996</v>
      </c>
      <c r="I303" s="141">
        <v>750.2</v>
      </c>
      <c r="J303" s="141">
        <v>2240.1999999999998</v>
      </c>
      <c r="K303" s="141">
        <v>0</v>
      </c>
      <c r="L303" s="141">
        <v>36</v>
      </c>
      <c r="M303" s="140">
        <f t="shared" si="46"/>
        <v>2931.5915000000005</v>
      </c>
      <c r="N303" s="141">
        <v>750.2</v>
      </c>
      <c r="O303" s="141">
        <v>2145.3915000000002</v>
      </c>
      <c r="P303" s="141">
        <v>0</v>
      </c>
      <c r="Q303" s="10">
        <v>36</v>
      </c>
      <c r="R303" s="10">
        <f t="shared" si="47"/>
        <v>-94.808499999999185</v>
      </c>
      <c r="S303" s="10">
        <f t="shared" si="47"/>
        <v>0</v>
      </c>
      <c r="T303" s="10">
        <f t="shared" si="47"/>
        <v>-94.80849999999964</v>
      </c>
      <c r="U303" s="10">
        <f t="shared" si="47"/>
        <v>0</v>
      </c>
      <c r="V303" s="10">
        <f t="shared" si="47"/>
        <v>0</v>
      </c>
      <c r="W303" s="10">
        <f t="shared" si="43"/>
        <v>96.867284562516545</v>
      </c>
      <c r="X303" s="10">
        <f t="shared" si="43"/>
        <v>100</v>
      </c>
      <c r="Y303" s="142">
        <f t="shared" si="43"/>
        <v>95.767855548611749</v>
      </c>
      <c r="Z303" s="142">
        <f t="shared" si="43"/>
        <v>0</v>
      </c>
      <c r="AA303" s="142">
        <f t="shared" si="43"/>
        <v>100</v>
      </c>
    </row>
    <row r="304" spans="1:27" ht="12.95" customHeight="1" x14ac:dyDescent="0.25">
      <c r="A304" s="133">
        <v>296</v>
      </c>
      <c r="B304" s="139" t="s">
        <v>1615</v>
      </c>
      <c r="C304" s="140">
        <f t="shared" si="44"/>
        <v>5588.2999999999993</v>
      </c>
      <c r="D304" s="140">
        <v>1182.9000000000001</v>
      </c>
      <c r="E304" s="140">
        <v>4352.8999999999996</v>
      </c>
      <c r="F304" s="140">
        <v>52.5</v>
      </c>
      <c r="G304" s="140">
        <v>0</v>
      </c>
      <c r="H304" s="140">
        <f t="shared" si="45"/>
        <v>6320.1</v>
      </c>
      <c r="I304" s="141">
        <v>1182.9000000000001</v>
      </c>
      <c r="J304" s="141">
        <v>5054.7</v>
      </c>
      <c r="K304" s="141">
        <v>52.5</v>
      </c>
      <c r="L304" s="141">
        <v>30</v>
      </c>
      <c r="M304" s="140">
        <f t="shared" si="46"/>
        <v>6311.0051000000003</v>
      </c>
      <c r="N304" s="141">
        <v>1182.9000000000001</v>
      </c>
      <c r="O304" s="141">
        <v>5045.6050999999998</v>
      </c>
      <c r="P304" s="141">
        <v>52.5</v>
      </c>
      <c r="Q304" s="10">
        <v>30</v>
      </c>
      <c r="R304" s="10">
        <f t="shared" si="47"/>
        <v>-9.0949000000000524</v>
      </c>
      <c r="S304" s="10">
        <f t="shared" si="47"/>
        <v>0</v>
      </c>
      <c r="T304" s="10">
        <f t="shared" si="47"/>
        <v>-9.0949000000000524</v>
      </c>
      <c r="U304" s="10">
        <f t="shared" si="47"/>
        <v>0</v>
      </c>
      <c r="V304" s="10">
        <f t="shared" si="47"/>
        <v>0</v>
      </c>
      <c r="W304" s="10">
        <f t="shared" si="43"/>
        <v>99.856095631398233</v>
      </c>
      <c r="X304" s="10">
        <f t="shared" si="43"/>
        <v>100</v>
      </c>
      <c r="Y304" s="142">
        <f t="shared" si="43"/>
        <v>99.820070429501257</v>
      </c>
      <c r="Z304" s="142">
        <f t="shared" si="43"/>
        <v>100</v>
      </c>
      <c r="AA304" s="142">
        <f t="shared" si="43"/>
        <v>100</v>
      </c>
    </row>
    <row r="305" spans="1:27" ht="12.95" customHeight="1" x14ac:dyDescent="0.25">
      <c r="A305" s="133">
        <v>297</v>
      </c>
      <c r="B305" s="139" t="s">
        <v>1616</v>
      </c>
      <c r="C305" s="140">
        <f t="shared" si="44"/>
        <v>2805.9</v>
      </c>
      <c r="D305" s="140">
        <v>889.5</v>
      </c>
      <c r="E305" s="140">
        <v>1886.9</v>
      </c>
      <c r="F305" s="140">
        <v>29.5</v>
      </c>
      <c r="G305" s="140">
        <v>0</v>
      </c>
      <c r="H305" s="140">
        <f t="shared" si="45"/>
        <v>3007.5</v>
      </c>
      <c r="I305" s="141">
        <v>889.5</v>
      </c>
      <c r="J305" s="141">
        <v>2055.5</v>
      </c>
      <c r="K305" s="141">
        <v>29.5</v>
      </c>
      <c r="L305" s="141">
        <v>33</v>
      </c>
      <c r="M305" s="140">
        <f t="shared" si="46"/>
        <v>2919.9336000000003</v>
      </c>
      <c r="N305" s="141">
        <v>889.5</v>
      </c>
      <c r="O305" s="141">
        <v>1967.9336000000001</v>
      </c>
      <c r="P305" s="141">
        <v>29.5</v>
      </c>
      <c r="Q305" s="10">
        <v>33</v>
      </c>
      <c r="R305" s="10">
        <f t="shared" si="47"/>
        <v>-87.566399999999703</v>
      </c>
      <c r="S305" s="10">
        <f t="shared" si="47"/>
        <v>0</v>
      </c>
      <c r="T305" s="10">
        <f t="shared" si="47"/>
        <v>-87.566399999999931</v>
      </c>
      <c r="U305" s="10">
        <f t="shared" si="47"/>
        <v>0</v>
      </c>
      <c r="V305" s="10">
        <f t="shared" si="47"/>
        <v>0</v>
      </c>
      <c r="W305" s="10">
        <f t="shared" si="43"/>
        <v>97.088399002493773</v>
      </c>
      <c r="X305" s="10">
        <f t="shared" si="43"/>
        <v>100</v>
      </c>
      <c r="Y305" s="142">
        <f t="shared" si="43"/>
        <v>95.739897835076633</v>
      </c>
      <c r="Z305" s="142">
        <f t="shared" si="43"/>
        <v>100</v>
      </c>
      <c r="AA305" s="142">
        <f t="shared" si="43"/>
        <v>100</v>
      </c>
    </row>
    <row r="306" spans="1:27" ht="12.95" customHeight="1" x14ac:dyDescent="0.25">
      <c r="A306" s="133">
        <v>298</v>
      </c>
      <c r="B306" s="139" t="s">
        <v>1617</v>
      </c>
      <c r="C306" s="140">
        <f t="shared" si="44"/>
        <v>6018.4</v>
      </c>
      <c r="D306" s="140">
        <v>1341.5</v>
      </c>
      <c r="E306" s="140">
        <v>4676.8999999999996</v>
      </c>
      <c r="F306" s="140">
        <v>0</v>
      </c>
      <c r="G306" s="140">
        <v>0</v>
      </c>
      <c r="H306" s="140">
        <f t="shared" si="45"/>
        <v>6742.7</v>
      </c>
      <c r="I306" s="141">
        <v>1341.5</v>
      </c>
      <c r="J306" s="141">
        <v>5347.2</v>
      </c>
      <c r="K306" s="141">
        <v>0</v>
      </c>
      <c r="L306" s="141">
        <v>54</v>
      </c>
      <c r="M306" s="140">
        <f t="shared" si="46"/>
        <v>6515.3405000000002</v>
      </c>
      <c r="N306" s="141">
        <v>1341.5</v>
      </c>
      <c r="O306" s="141">
        <v>5119.8405000000002</v>
      </c>
      <c r="P306" s="141">
        <v>0</v>
      </c>
      <c r="Q306" s="10">
        <v>54</v>
      </c>
      <c r="R306" s="10">
        <f t="shared" si="47"/>
        <v>-227.35949999999957</v>
      </c>
      <c r="S306" s="10">
        <f t="shared" si="47"/>
        <v>0</v>
      </c>
      <c r="T306" s="10">
        <f t="shared" si="47"/>
        <v>-227.35949999999957</v>
      </c>
      <c r="U306" s="10">
        <f t="shared" si="47"/>
        <v>0</v>
      </c>
      <c r="V306" s="10">
        <f t="shared" si="47"/>
        <v>0</v>
      </c>
      <c r="W306" s="10">
        <f t="shared" si="43"/>
        <v>96.628064425230249</v>
      </c>
      <c r="X306" s="10">
        <f t="shared" si="43"/>
        <v>100</v>
      </c>
      <c r="Y306" s="142">
        <f t="shared" si="43"/>
        <v>95.748064407540397</v>
      </c>
      <c r="Z306" s="142">
        <f t="shared" si="43"/>
        <v>0</v>
      </c>
      <c r="AA306" s="142">
        <f t="shared" si="43"/>
        <v>100</v>
      </c>
    </row>
    <row r="307" spans="1:27" ht="12.95" customHeight="1" x14ac:dyDescent="0.25">
      <c r="A307" s="133">
        <v>299</v>
      </c>
      <c r="B307" s="139" t="s">
        <v>1618</v>
      </c>
      <c r="C307" s="140">
        <f t="shared" si="44"/>
        <v>18743.899999999998</v>
      </c>
      <c r="D307" s="140">
        <v>616.6</v>
      </c>
      <c r="E307" s="140">
        <v>18127.3</v>
      </c>
      <c r="F307" s="140">
        <v>0</v>
      </c>
      <c r="G307" s="140">
        <v>0</v>
      </c>
      <c r="H307" s="140">
        <f t="shared" si="45"/>
        <v>20126.599999999999</v>
      </c>
      <c r="I307" s="141">
        <v>616.6</v>
      </c>
      <c r="J307" s="141">
        <v>19447</v>
      </c>
      <c r="K307" s="141">
        <v>0</v>
      </c>
      <c r="L307" s="141">
        <v>63</v>
      </c>
      <c r="M307" s="140">
        <f t="shared" si="46"/>
        <v>19705.7696</v>
      </c>
      <c r="N307" s="141">
        <v>616.6</v>
      </c>
      <c r="O307" s="141">
        <v>19026.169600000001</v>
      </c>
      <c r="P307" s="141">
        <v>0</v>
      </c>
      <c r="Q307" s="10">
        <v>63</v>
      </c>
      <c r="R307" s="10">
        <f t="shared" si="47"/>
        <v>-420.83039999999892</v>
      </c>
      <c r="S307" s="10">
        <f t="shared" si="47"/>
        <v>0</v>
      </c>
      <c r="T307" s="10">
        <f t="shared" si="47"/>
        <v>-420.83039999999892</v>
      </c>
      <c r="U307" s="10">
        <f t="shared" si="47"/>
        <v>0</v>
      </c>
      <c r="V307" s="10">
        <f t="shared" si="47"/>
        <v>0</v>
      </c>
      <c r="W307" s="10">
        <f t="shared" si="43"/>
        <v>97.909083501435916</v>
      </c>
      <c r="X307" s="10">
        <f t="shared" si="43"/>
        <v>100</v>
      </c>
      <c r="Y307" s="142">
        <f t="shared" si="43"/>
        <v>97.836013781045921</v>
      </c>
      <c r="Z307" s="142">
        <f t="shared" si="43"/>
        <v>0</v>
      </c>
      <c r="AA307" s="142">
        <f t="shared" si="43"/>
        <v>100</v>
      </c>
    </row>
    <row r="308" spans="1:27" ht="12.95" customHeight="1" x14ac:dyDescent="0.25">
      <c r="A308" s="133">
        <v>300</v>
      </c>
      <c r="B308" s="139" t="s">
        <v>1619</v>
      </c>
      <c r="C308" s="140">
        <f t="shared" si="44"/>
        <v>4271.3999999999996</v>
      </c>
      <c r="D308" s="140">
        <v>1002.7</v>
      </c>
      <c r="E308" s="140">
        <v>3268.7</v>
      </c>
      <c r="F308" s="140">
        <v>0</v>
      </c>
      <c r="G308" s="140">
        <v>0</v>
      </c>
      <c r="H308" s="140">
        <f t="shared" si="45"/>
        <v>4711.8</v>
      </c>
      <c r="I308" s="141">
        <v>1002.7</v>
      </c>
      <c r="J308" s="141">
        <v>3673.1</v>
      </c>
      <c r="K308" s="141">
        <v>0</v>
      </c>
      <c r="L308" s="141">
        <v>36</v>
      </c>
      <c r="M308" s="140">
        <f t="shared" si="46"/>
        <v>4628.25</v>
      </c>
      <c r="N308" s="141">
        <v>1002.7</v>
      </c>
      <c r="O308" s="141">
        <v>3589.55</v>
      </c>
      <c r="P308" s="141">
        <v>0</v>
      </c>
      <c r="Q308" s="10">
        <v>36</v>
      </c>
      <c r="R308" s="10">
        <f t="shared" si="47"/>
        <v>-83.550000000000182</v>
      </c>
      <c r="S308" s="10">
        <f t="shared" si="47"/>
        <v>0</v>
      </c>
      <c r="T308" s="10">
        <f t="shared" si="47"/>
        <v>-83.549999999999727</v>
      </c>
      <c r="U308" s="10">
        <f t="shared" si="47"/>
        <v>0</v>
      </c>
      <c r="V308" s="10">
        <f t="shared" si="47"/>
        <v>0</v>
      </c>
      <c r="W308" s="10">
        <f t="shared" si="43"/>
        <v>98.226792308671833</v>
      </c>
      <c r="X308" s="10">
        <f t="shared" si="43"/>
        <v>100</v>
      </c>
      <c r="Y308" s="142">
        <f t="shared" si="43"/>
        <v>97.72535460510197</v>
      </c>
      <c r="Z308" s="142">
        <f t="shared" si="43"/>
        <v>0</v>
      </c>
      <c r="AA308" s="142">
        <f t="shared" si="43"/>
        <v>100</v>
      </c>
    </row>
    <row r="309" spans="1:27" ht="12.95" customHeight="1" x14ac:dyDescent="0.25">
      <c r="A309" s="133">
        <v>301</v>
      </c>
      <c r="B309" s="139" t="s">
        <v>1620</v>
      </c>
      <c r="C309" s="140">
        <f t="shared" si="44"/>
        <v>4644.1000000000004</v>
      </c>
      <c r="D309" s="140">
        <v>890.2</v>
      </c>
      <c r="E309" s="140">
        <v>3753.9</v>
      </c>
      <c r="F309" s="140">
        <v>0</v>
      </c>
      <c r="G309" s="140">
        <v>0</v>
      </c>
      <c r="H309" s="140">
        <f t="shared" si="45"/>
        <v>5532.8</v>
      </c>
      <c r="I309" s="141">
        <v>890.2</v>
      </c>
      <c r="J309" s="141">
        <v>4606.6000000000004</v>
      </c>
      <c r="K309" s="141">
        <v>0</v>
      </c>
      <c r="L309" s="141">
        <v>36</v>
      </c>
      <c r="M309" s="140">
        <f t="shared" si="46"/>
        <v>5341.8783999999996</v>
      </c>
      <c r="N309" s="141">
        <v>890.2</v>
      </c>
      <c r="O309" s="141">
        <v>4415.6783999999998</v>
      </c>
      <c r="P309" s="141">
        <v>0</v>
      </c>
      <c r="Q309" s="10">
        <v>36</v>
      </c>
      <c r="R309" s="10">
        <f t="shared" si="47"/>
        <v>-190.92160000000058</v>
      </c>
      <c r="S309" s="10">
        <f t="shared" si="47"/>
        <v>0</v>
      </c>
      <c r="T309" s="10">
        <f t="shared" si="47"/>
        <v>-190.92160000000058</v>
      </c>
      <c r="U309" s="10">
        <f t="shared" si="47"/>
        <v>0</v>
      </c>
      <c r="V309" s="10">
        <f t="shared" si="47"/>
        <v>0</v>
      </c>
      <c r="W309" s="10">
        <f t="shared" si="43"/>
        <v>96.549277038750716</v>
      </c>
      <c r="X309" s="10">
        <f t="shared" si="43"/>
        <v>100</v>
      </c>
      <c r="Y309" s="142">
        <f t="shared" si="43"/>
        <v>95.855476924412784</v>
      </c>
      <c r="Z309" s="142">
        <f t="shared" si="43"/>
        <v>0</v>
      </c>
      <c r="AA309" s="142">
        <f t="shared" si="43"/>
        <v>100</v>
      </c>
    </row>
    <row r="310" spans="1:27" ht="12.95" customHeight="1" x14ac:dyDescent="0.25">
      <c r="A310" s="133">
        <v>302</v>
      </c>
      <c r="B310" s="139" t="s">
        <v>1621</v>
      </c>
      <c r="C310" s="140">
        <f t="shared" si="44"/>
        <v>7810.1</v>
      </c>
      <c r="D310" s="140">
        <v>343</v>
      </c>
      <c r="E310" s="140">
        <v>6845.6</v>
      </c>
      <c r="F310" s="140">
        <v>621.5</v>
      </c>
      <c r="G310" s="140">
        <v>0</v>
      </c>
      <c r="H310" s="140">
        <f t="shared" si="45"/>
        <v>9035.2999999999993</v>
      </c>
      <c r="I310" s="141">
        <v>343</v>
      </c>
      <c r="J310" s="141">
        <v>8028.8</v>
      </c>
      <c r="K310" s="141">
        <v>621.5</v>
      </c>
      <c r="L310" s="141">
        <v>42</v>
      </c>
      <c r="M310" s="140">
        <f t="shared" si="46"/>
        <v>8852.1526999999987</v>
      </c>
      <c r="N310" s="141">
        <v>343</v>
      </c>
      <c r="O310" s="141">
        <v>7845.6526999999996</v>
      </c>
      <c r="P310" s="141">
        <v>621.5</v>
      </c>
      <c r="Q310" s="10">
        <v>42</v>
      </c>
      <c r="R310" s="10">
        <f t="shared" si="47"/>
        <v>-183.14730000000054</v>
      </c>
      <c r="S310" s="10">
        <f t="shared" si="47"/>
        <v>0</v>
      </c>
      <c r="T310" s="10">
        <f t="shared" si="47"/>
        <v>-183.14730000000054</v>
      </c>
      <c r="U310" s="10">
        <f t="shared" si="47"/>
        <v>0</v>
      </c>
      <c r="V310" s="10">
        <f t="shared" si="47"/>
        <v>0</v>
      </c>
      <c r="W310" s="10">
        <f t="shared" si="43"/>
        <v>97.972980421236699</v>
      </c>
      <c r="X310" s="10">
        <f t="shared" si="43"/>
        <v>100</v>
      </c>
      <c r="Y310" s="142">
        <f t="shared" si="43"/>
        <v>97.718870815065756</v>
      </c>
      <c r="Z310" s="142">
        <f t="shared" si="43"/>
        <v>100</v>
      </c>
      <c r="AA310" s="142">
        <f t="shared" si="43"/>
        <v>100</v>
      </c>
    </row>
    <row r="311" spans="1:27" ht="12.95" customHeight="1" x14ac:dyDescent="0.25">
      <c r="A311" s="133">
        <v>303</v>
      </c>
      <c r="B311" s="139" t="s">
        <v>1622</v>
      </c>
      <c r="C311" s="140">
        <f t="shared" si="44"/>
        <v>4183.8</v>
      </c>
      <c r="D311" s="140">
        <v>898.9</v>
      </c>
      <c r="E311" s="140">
        <v>3284.9</v>
      </c>
      <c r="F311" s="140">
        <v>0</v>
      </c>
      <c r="G311" s="140">
        <v>0</v>
      </c>
      <c r="H311" s="140">
        <f t="shared" si="45"/>
        <v>4553.3999999999996</v>
      </c>
      <c r="I311" s="141">
        <v>898.9</v>
      </c>
      <c r="J311" s="141">
        <v>3615.5</v>
      </c>
      <c r="K311" s="141">
        <v>0</v>
      </c>
      <c r="L311" s="141">
        <v>39</v>
      </c>
      <c r="M311" s="140">
        <f t="shared" si="46"/>
        <v>4359.6936999999998</v>
      </c>
      <c r="N311" s="141">
        <v>898.9</v>
      </c>
      <c r="O311" s="141">
        <v>3421.7937000000002</v>
      </c>
      <c r="P311" s="141">
        <v>0</v>
      </c>
      <c r="Q311" s="10">
        <v>39</v>
      </c>
      <c r="R311" s="10">
        <f t="shared" si="47"/>
        <v>-193.70629999999983</v>
      </c>
      <c r="S311" s="10">
        <f t="shared" si="47"/>
        <v>0</v>
      </c>
      <c r="T311" s="10">
        <f t="shared" si="47"/>
        <v>-193.70629999999983</v>
      </c>
      <c r="U311" s="10">
        <f t="shared" si="47"/>
        <v>0</v>
      </c>
      <c r="V311" s="10">
        <f t="shared" si="47"/>
        <v>0</v>
      </c>
      <c r="W311" s="10">
        <f t="shared" si="43"/>
        <v>95.745897571045816</v>
      </c>
      <c r="X311" s="10">
        <f t="shared" si="43"/>
        <v>100</v>
      </c>
      <c r="Y311" s="142">
        <f t="shared" si="43"/>
        <v>94.642337159452367</v>
      </c>
      <c r="Z311" s="142">
        <f t="shared" si="43"/>
        <v>0</v>
      </c>
      <c r="AA311" s="142">
        <f t="shared" si="43"/>
        <v>100</v>
      </c>
    </row>
    <row r="312" spans="1:27" ht="12.95" customHeight="1" x14ac:dyDescent="0.25">
      <c r="A312" s="133">
        <v>304</v>
      </c>
      <c r="B312" s="139" t="s">
        <v>1623</v>
      </c>
      <c r="C312" s="140">
        <f t="shared" si="44"/>
        <v>3395.5</v>
      </c>
      <c r="D312" s="140">
        <v>847.3</v>
      </c>
      <c r="E312" s="140">
        <v>1850.7</v>
      </c>
      <c r="F312" s="140">
        <v>697.5</v>
      </c>
      <c r="G312" s="140">
        <v>0</v>
      </c>
      <c r="H312" s="140">
        <f t="shared" si="45"/>
        <v>3534.1</v>
      </c>
      <c r="I312" s="141">
        <v>847.3</v>
      </c>
      <c r="J312" s="141">
        <v>1956.3</v>
      </c>
      <c r="K312" s="141">
        <v>697.5</v>
      </c>
      <c r="L312" s="141">
        <v>33</v>
      </c>
      <c r="M312" s="140">
        <f t="shared" si="46"/>
        <v>3437.0969</v>
      </c>
      <c r="N312" s="141">
        <v>847.3</v>
      </c>
      <c r="O312" s="141">
        <v>1859.2969000000001</v>
      </c>
      <c r="P312" s="141">
        <v>697.5</v>
      </c>
      <c r="Q312" s="10">
        <v>33</v>
      </c>
      <c r="R312" s="10">
        <f t="shared" si="47"/>
        <v>-97.003099999999904</v>
      </c>
      <c r="S312" s="10">
        <f t="shared" si="47"/>
        <v>0</v>
      </c>
      <c r="T312" s="10">
        <f t="shared" si="47"/>
        <v>-97.003099999999904</v>
      </c>
      <c r="U312" s="10">
        <f t="shared" si="47"/>
        <v>0</v>
      </c>
      <c r="V312" s="10">
        <f t="shared" si="47"/>
        <v>0</v>
      </c>
      <c r="W312" s="10">
        <f t="shared" si="43"/>
        <v>97.255224809711109</v>
      </c>
      <c r="X312" s="10">
        <f t="shared" si="43"/>
        <v>100</v>
      </c>
      <c r="Y312" s="142">
        <f t="shared" si="43"/>
        <v>95.041501814650104</v>
      </c>
      <c r="Z312" s="142">
        <f t="shared" si="43"/>
        <v>100</v>
      </c>
      <c r="AA312" s="142">
        <f t="shared" si="43"/>
        <v>100</v>
      </c>
    </row>
    <row r="313" spans="1:27" ht="12.95" customHeight="1" x14ac:dyDescent="0.25">
      <c r="A313" s="133">
        <v>305</v>
      </c>
      <c r="B313" s="139" t="s">
        <v>1624</v>
      </c>
      <c r="C313" s="140">
        <f t="shared" si="44"/>
        <v>5282.2999999999993</v>
      </c>
      <c r="D313" s="140">
        <v>946.4</v>
      </c>
      <c r="E313" s="140">
        <v>4335.8999999999996</v>
      </c>
      <c r="F313" s="140">
        <v>0</v>
      </c>
      <c r="G313" s="140">
        <v>0</v>
      </c>
      <c r="H313" s="140">
        <f t="shared" si="45"/>
        <v>6113.2999999999993</v>
      </c>
      <c r="I313" s="141">
        <v>946.4</v>
      </c>
      <c r="J313" s="141">
        <v>5121.8999999999996</v>
      </c>
      <c r="K313" s="141">
        <v>0</v>
      </c>
      <c r="L313" s="141">
        <v>45</v>
      </c>
      <c r="M313" s="140">
        <f t="shared" si="46"/>
        <v>6113.2999999999993</v>
      </c>
      <c r="N313" s="141">
        <v>946.4</v>
      </c>
      <c r="O313" s="141">
        <v>5121.8999999999996</v>
      </c>
      <c r="P313" s="141">
        <v>0</v>
      </c>
      <c r="Q313" s="10">
        <v>45</v>
      </c>
      <c r="R313" s="10">
        <f t="shared" si="47"/>
        <v>0</v>
      </c>
      <c r="S313" s="10">
        <f t="shared" si="47"/>
        <v>0</v>
      </c>
      <c r="T313" s="10">
        <f t="shared" si="47"/>
        <v>0</v>
      </c>
      <c r="U313" s="10">
        <f t="shared" si="47"/>
        <v>0</v>
      </c>
      <c r="V313" s="10">
        <f t="shared" si="47"/>
        <v>0</v>
      </c>
      <c r="W313" s="10">
        <f t="shared" si="43"/>
        <v>100</v>
      </c>
      <c r="X313" s="10">
        <f t="shared" si="43"/>
        <v>100</v>
      </c>
      <c r="Y313" s="142">
        <f t="shared" si="43"/>
        <v>100</v>
      </c>
      <c r="Z313" s="142">
        <f t="shared" si="43"/>
        <v>0</v>
      </c>
      <c r="AA313" s="142">
        <f t="shared" si="43"/>
        <v>100</v>
      </c>
    </row>
    <row r="314" spans="1:27" ht="12.95" customHeight="1" x14ac:dyDescent="0.25">
      <c r="A314" s="133">
        <v>306</v>
      </c>
      <c r="B314" s="139" t="s">
        <v>1625</v>
      </c>
      <c r="C314" s="140">
        <f t="shared" si="44"/>
        <v>3602.7</v>
      </c>
      <c r="D314" s="140">
        <v>970.4</v>
      </c>
      <c r="E314" s="140">
        <v>2623.6</v>
      </c>
      <c r="F314" s="140">
        <v>8.6999999999999993</v>
      </c>
      <c r="G314" s="140">
        <v>0</v>
      </c>
      <c r="H314" s="140">
        <f t="shared" si="45"/>
        <v>3981.7</v>
      </c>
      <c r="I314" s="141">
        <v>970.4</v>
      </c>
      <c r="J314" s="141">
        <v>2966.6</v>
      </c>
      <c r="K314" s="141">
        <v>8.6999999999999993</v>
      </c>
      <c r="L314" s="141">
        <v>36</v>
      </c>
      <c r="M314" s="140">
        <f t="shared" si="46"/>
        <v>3981.7</v>
      </c>
      <c r="N314" s="141">
        <v>970.4</v>
      </c>
      <c r="O314" s="141">
        <v>2966.6</v>
      </c>
      <c r="P314" s="141">
        <v>8.6999999999999993</v>
      </c>
      <c r="Q314" s="10">
        <v>36</v>
      </c>
      <c r="R314" s="10">
        <f t="shared" si="47"/>
        <v>0</v>
      </c>
      <c r="S314" s="10">
        <f t="shared" si="47"/>
        <v>0</v>
      </c>
      <c r="T314" s="10">
        <f t="shared" si="47"/>
        <v>0</v>
      </c>
      <c r="U314" s="10">
        <f t="shared" si="47"/>
        <v>0</v>
      </c>
      <c r="V314" s="10">
        <f t="shared" si="47"/>
        <v>0</v>
      </c>
      <c r="W314" s="10">
        <f t="shared" si="43"/>
        <v>100</v>
      </c>
      <c r="X314" s="10">
        <f t="shared" si="43"/>
        <v>100</v>
      </c>
      <c r="Y314" s="142">
        <f t="shared" si="43"/>
        <v>100</v>
      </c>
      <c r="Z314" s="142">
        <f t="shared" si="43"/>
        <v>100</v>
      </c>
      <c r="AA314" s="142">
        <f t="shared" si="43"/>
        <v>100</v>
      </c>
    </row>
    <row r="315" spans="1:27" ht="12.95" customHeight="1" x14ac:dyDescent="0.25">
      <c r="A315" s="133">
        <v>307</v>
      </c>
      <c r="B315" s="139"/>
      <c r="C315" s="140"/>
      <c r="D315" s="140"/>
      <c r="E315" s="140"/>
      <c r="F315" s="140"/>
      <c r="G315" s="140"/>
      <c r="H315" s="140"/>
      <c r="I315" s="141"/>
      <c r="J315" s="141"/>
      <c r="K315" s="141"/>
      <c r="L315" s="141"/>
      <c r="M315" s="141"/>
      <c r="N315" s="141"/>
      <c r="O315" s="141"/>
      <c r="P315" s="141"/>
      <c r="Q315" s="10"/>
      <c r="R315" s="10"/>
      <c r="S315" s="10"/>
      <c r="T315" s="10"/>
      <c r="U315" s="10"/>
      <c r="V315" s="10"/>
      <c r="W315" s="10"/>
      <c r="X315" s="10"/>
      <c r="Y315" s="142"/>
      <c r="Z315" s="142"/>
      <c r="AA315" s="142"/>
    </row>
    <row r="316" spans="1:27" ht="12.95" customHeight="1" x14ac:dyDescent="0.25">
      <c r="A316" s="133">
        <v>308</v>
      </c>
      <c r="B316" s="134" t="s">
        <v>1626</v>
      </c>
      <c r="C316" s="135">
        <f t="shared" ref="C316:C341" si="48">SUM(D316:G316)</f>
        <v>188934.59999999998</v>
      </c>
      <c r="D316" s="135">
        <f>D317+D318</f>
        <v>40068.6</v>
      </c>
      <c r="E316" s="135">
        <f>E317+E318</f>
        <v>140947.59999999998</v>
      </c>
      <c r="F316" s="135">
        <f>F317+F318</f>
        <v>7918.4</v>
      </c>
      <c r="G316" s="135">
        <f>G317+G318</f>
        <v>0</v>
      </c>
      <c r="H316" s="135">
        <f t="shared" ref="H316:H341" si="49">SUM(I316:L316)</f>
        <v>219620.00000000003</v>
      </c>
      <c r="I316" s="135">
        <f>I317+I318</f>
        <v>40068.6</v>
      </c>
      <c r="J316" s="135">
        <f>J317+J318</f>
        <v>169622.7</v>
      </c>
      <c r="K316" s="135">
        <f>K317+K318</f>
        <v>8101.7</v>
      </c>
      <c r="L316" s="135">
        <f>L317+L318</f>
        <v>1827</v>
      </c>
      <c r="M316" s="135">
        <f t="shared" ref="M316:M341" si="50">SUM(N316:Q316)</f>
        <v>217806.38110000003</v>
      </c>
      <c r="N316" s="135">
        <f>N317+N318</f>
        <v>40068.6</v>
      </c>
      <c r="O316" s="135">
        <f>O317+O318</f>
        <v>167809.08110000001</v>
      </c>
      <c r="P316" s="135">
        <f>P317+P318</f>
        <v>8101.7</v>
      </c>
      <c r="Q316" s="135">
        <f>Q317+Q318</f>
        <v>1827</v>
      </c>
      <c r="R316" s="13">
        <f t="shared" ref="R316:V341" si="51">M316-H316</f>
        <v>-1813.6189000000013</v>
      </c>
      <c r="S316" s="13">
        <f t="shared" si="51"/>
        <v>0</v>
      </c>
      <c r="T316" s="13">
        <f t="shared" si="51"/>
        <v>-1813.6189000000013</v>
      </c>
      <c r="U316" s="13">
        <f t="shared" si="51"/>
        <v>0</v>
      </c>
      <c r="V316" s="13">
        <f t="shared" si="51"/>
        <v>0</v>
      </c>
      <c r="W316" s="13">
        <f t="shared" si="43"/>
        <v>99.174201393315727</v>
      </c>
      <c r="X316" s="13">
        <f t="shared" si="43"/>
        <v>100</v>
      </c>
      <c r="Y316" s="137">
        <f t="shared" si="43"/>
        <v>98.930792340883627</v>
      </c>
      <c r="Z316" s="137">
        <f t="shared" si="43"/>
        <v>100</v>
      </c>
      <c r="AA316" s="137">
        <f t="shared" si="43"/>
        <v>100</v>
      </c>
    </row>
    <row r="317" spans="1:27" s="138" customFormat="1" ht="12.95" customHeight="1" x14ac:dyDescent="0.2">
      <c r="A317" s="133">
        <v>309</v>
      </c>
      <c r="B317" s="134" t="s">
        <v>1374</v>
      </c>
      <c r="C317" s="135">
        <f t="shared" si="48"/>
        <v>121939.19999999998</v>
      </c>
      <c r="D317" s="135">
        <f>D319</f>
        <v>20523.900000000001</v>
      </c>
      <c r="E317" s="135">
        <f>E319</f>
        <v>94904.9</v>
      </c>
      <c r="F317" s="135">
        <f>F319</f>
        <v>6510.4</v>
      </c>
      <c r="G317" s="135">
        <f>G319</f>
        <v>0</v>
      </c>
      <c r="H317" s="135">
        <f t="shared" si="49"/>
        <v>145757.40000000002</v>
      </c>
      <c r="I317" s="135">
        <f>I319</f>
        <v>20523.900000000001</v>
      </c>
      <c r="J317" s="135">
        <f>J319</f>
        <v>117627.8</v>
      </c>
      <c r="K317" s="135">
        <f>K319</f>
        <v>6693.7</v>
      </c>
      <c r="L317" s="135">
        <f>L319</f>
        <v>912</v>
      </c>
      <c r="M317" s="135">
        <f t="shared" si="50"/>
        <v>144779.47530000002</v>
      </c>
      <c r="N317" s="135">
        <f>N319</f>
        <v>20523.900000000001</v>
      </c>
      <c r="O317" s="135">
        <f>O319</f>
        <v>116649.8753</v>
      </c>
      <c r="P317" s="135">
        <f>P319</f>
        <v>6693.7</v>
      </c>
      <c r="Q317" s="135">
        <f>Q319</f>
        <v>912</v>
      </c>
      <c r="R317" s="13">
        <f t="shared" si="51"/>
        <v>-977.92470000000321</v>
      </c>
      <c r="S317" s="13">
        <f t="shared" si="51"/>
        <v>0</v>
      </c>
      <c r="T317" s="13">
        <f t="shared" si="51"/>
        <v>-977.92470000000321</v>
      </c>
      <c r="U317" s="13">
        <f t="shared" si="51"/>
        <v>0</v>
      </c>
      <c r="V317" s="13">
        <f t="shared" si="51"/>
        <v>0</v>
      </c>
      <c r="W317" s="13">
        <f t="shared" si="43"/>
        <v>99.329073721128395</v>
      </c>
      <c r="X317" s="13">
        <f t="shared" si="43"/>
        <v>100</v>
      </c>
      <c r="Y317" s="137">
        <f t="shared" si="43"/>
        <v>99.168627909388761</v>
      </c>
      <c r="Z317" s="137">
        <f t="shared" si="43"/>
        <v>100</v>
      </c>
      <c r="AA317" s="137">
        <f t="shared" si="43"/>
        <v>100</v>
      </c>
    </row>
    <row r="318" spans="1:27" s="138" customFormat="1" ht="12.95" customHeight="1" x14ac:dyDescent="0.2">
      <c r="A318" s="133">
        <v>310</v>
      </c>
      <c r="B318" s="134" t="s">
        <v>1375</v>
      </c>
      <c r="C318" s="135">
        <f t="shared" si="48"/>
        <v>66995.399999999994</v>
      </c>
      <c r="D318" s="135">
        <f>SUBTOTAL(9,D320:D341)</f>
        <v>19544.699999999997</v>
      </c>
      <c r="E318" s="135">
        <f>SUBTOTAL(9,E320:E341)</f>
        <v>46042.7</v>
      </c>
      <c r="F318" s="135">
        <f>SUBTOTAL(9,F320:F341)</f>
        <v>1407.9999999999998</v>
      </c>
      <c r="G318" s="135">
        <f>SUBTOTAL(9,G320:G341)</f>
        <v>0</v>
      </c>
      <c r="H318" s="135">
        <f t="shared" si="49"/>
        <v>73862.600000000006</v>
      </c>
      <c r="I318" s="135">
        <f>SUBTOTAL(9,I320:I341)</f>
        <v>19544.699999999997</v>
      </c>
      <c r="J318" s="135">
        <f>SUBTOTAL(9,J320:J341)</f>
        <v>51994.9</v>
      </c>
      <c r="K318" s="135">
        <f>SUBTOTAL(9,K320:K341)</f>
        <v>1407.9999999999998</v>
      </c>
      <c r="L318" s="135">
        <f>SUBTOTAL(9,L320:L341)</f>
        <v>915</v>
      </c>
      <c r="M318" s="135">
        <f t="shared" si="50"/>
        <v>73026.905799999993</v>
      </c>
      <c r="N318" s="135">
        <f>SUBTOTAL(9,N320:N341)</f>
        <v>19544.699999999997</v>
      </c>
      <c r="O318" s="135">
        <f>SUBTOTAL(9,O320:O341)</f>
        <v>51159.205799999996</v>
      </c>
      <c r="P318" s="135">
        <f>SUBTOTAL(9,P320:P341)</f>
        <v>1407.9999999999998</v>
      </c>
      <c r="Q318" s="135">
        <f>SUBTOTAL(9,Q320:Q341)</f>
        <v>915</v>
      </c>
      <c r="R318" s="13">
        <f t="shared" si="51"/>
        <v>-835.69420000001264</v>
      </c>
      <c r="S318" s="13">
        <f t="shared" si="51"/>
        <v>0</v>
      </c>
      <c r="T318" s="13">
        <f t="shared" si="51"/>
        <v>-835.69420000000537</v>
      </c>
      <c r="U318" s="13">
        <f t="shared" si="51"/>
        <v>0</v>
      </c>
      <c r="V318" s="13">
        <f t="shared" si="51"/>
        <v>0</v>
      </c>
      <c r="W318" s="13">
        <f t="shared" si="43"/>
        <v>98.868582746884059</v>
      </c>
      <c r="X318" s="13">
        <f t="shared" si="43"/>
        <v>100</v>
      </c>
      <c r="Y318" s="137">
        <f t="shared" si="43"/>
        <v>98.392738133932355</v>
      </c>
      <c r="Z318" s="137">
        <f t="shared" si="43"/>
        <v>100</v>
      </c>
      <c r="AA318" s="137">
        <f t="shared" si="43"/>
        <v>100</v>
      </c>
    </row>
    <row r="319" spans="1:27" ht="12.95" customHeight="1" x14ac:dyDescent="0.25">
      <c r="A319" s="133">
        <v>311</v>
      </c>
      <c r="B319" s="139" t="s">
        <v>1400</v>
      </c>
      <c r="C319" s="140">
        <f t="shared" si="48"/>
        <v>121939.19999999998</v>
      </c>
      <c r="D319" s="140">
        <v>20523.900000000001</v>
      </c>
      <c r="E319" s="140">
        <v>94904.9</v>
      </c>
      <c r="F319" s="140">
        <v>6510.4</v>
      </c>
      <c r="G319" s="140">
        <v>0</v>
      </c>
      <c r="H319" s="140">
        <f t="shared" si="49"/>
        <v>145757.40000000002</v>
      </c>
      <c r="I319" s="141">
        <v>20523.900000000001</v>
      </c>
      <c r="J319" s="141">
        <v>117627.8</v>
      </c>
      <c r="K319" s="141">
        <v>6693.7</v>
      </c>
      <c r="L319" s="141">
        <v>912</v>
      </c>
      <c r="M319" s="140">
        <f t="shared" si="50"/>
        <v>144779.47530000002</v>
      </c>
      <c r="N319" s="141">
        <v>20523.900000000001</v>
      </c>
      <c r="O319" s="141">
        <v>116649.8753</v>
      </c>
      <c r="P319" s="141">
        <v>6693.7</v>
      </c>
      <c r="Q319" s="10">
        <v>912</v>
      </c>
      <c r="R319" s="10">
        <f t="shared" si="51"/>
        <v>-977.92470000000321</v>
      </c>
      <c r="S319" s="10">
        <f t="shared" si="51"/>
        <v>0</v>
      </c>
      <c r="T319" s="10">
        <f t="shared" si="51"/>
        <v>-977.92470000000321</v>
      </c>
      <c r="U319" s="10">
        <f t="shared" si="51"/>
        <v>0</v>
      </c>
      <c r="V319" s="10">
        <f t="shared" si="51"/>
        <v>0</v>
      </c>
      <c r="W319" s="10">
        <f t="shared" si="43"/>
        <v>99.329073721128395</v>
      </c>
      <c r="X319" s="10">
        <f t="shared" si="43"/>
        <v>100</v>
      </c>
      <c r="Y319" s="142">
        <f t="shared" si="43"/>
        <v>99.168627909388761</v>
      </c>
      <c r="Z319" s="142">
        <f t="shared" si="43"/>
        <v>100</v>
      </c>
      <c r="AA319" s="142">
        <f t="shared" si="43"/>
        <v>100</v>
      </c>
    </row>
    <row r="320" spans="1:27" ht="12.95" customHeight="1" x14ac:dyDescent="0.25">
      <c r="A320" s="133">
        <v>312</v>
      </c>
      <c r="B320" s="139" t="s">
        <v>1627</v>
      </c>
      <c r="C320" s="140">
        <f t="shared" si="48"/>
        <v>3004.4000000000005</v>
      </c>
      <c r="D320" s="140">
        <v>993.2</v>
      </c>
      <c r="E320" s="140">
        <v>1844.9</v>
      </c>
      <c r="F320" s="140">
        <v>166.3</v>
      </c>
      <c r="G320" s="140">
        <v>0</v>
      </c>
      <c r="H320" s="140">
        <f t="shared" si="49"/>
        <v>3220.1000000000004</v>
      </c>
      <c r="I320" s="141">
        <v>993.2</v>
      </c>
      <c r="J320" s="141">
        <v>2021.6</v>
      </c>
      <c r="K320" s="141">
        <v>166.3</v>
      </c>
      <c r="L320" s="141">
        <v>39</v>
      </c>
      <c r="M320" s="140">
        <f t="shared" si="50"/>
        <v>3200.3113000000003</v>
      </c>
      <c r="N320" s="141">
        <v>993.2</v>
      </c>
      <c r="O320" s="141">
        <v>2001.8113000000001</v>
      </c>
      <c r="P320" s="141">
        <v>166.3</v>
      </c>
      <c r="Q320" s="10">
        <v>39</v>
      </c>
      <c r="R320" s="10">
        <f t="shared" si="51"/>
        <v>-19.788700000000063</v>
      </c>
      <c r="S320" s="10">
        <f t="shared" si="51"/>
        <v>0</v>
      </c>
      <c r="T320" s="10">
        <f t="shared" si="51"/>
        <v>-19.788699999999835</v>
      </c>
      <c r="U320" s="10">
        <f t="shared" si="51"/>
        <v>0</v>
      </c>
      <c r="V320" s="10">
        <f t="shared" si="51"/>
        <v>0</v>
      </c>
      <c r="W320" s="10">
        <f t="shared" si="43"/>
        <v>99.385463184373151</v>
      </c>
      <c r="X320" s="10">
        <f t="shared" si="43"/>
        <v>100</v>
      </c>
      <c r="Y320" s="142">
        <f t="shared" si="43"/>
        <v>99.021136723387428</v>
      </c>
      <c r="Z320" s="142">
        <f t="shared" si="43"/>
        <v>100</v>
      </c>
      <c r="AA320" s="142">
        <f t="shared" si="43"/>
        <v>100</v>
      </c>
    </row>
    <row r="321" spans="1:27" ht="12.95" customHeight="1" x14ac:dyDescent="0.25">
      <c r="A321" s="133">
        <v>313</v>
      </c>
      <c r="B321" s="139" t="s">
        <v>1628</v>
      </c>
      <c r="C321" s="140">
        <f t="shared" si="48"/>
        <v>5584.6</v>
      </c>
      <c r="D321" s="140">
        <v>1130.9000000000001</v>
      </c>
      <c r="E321" s="140">
        <v>4453.7</v>
      </c>
      <c r="F321" s="140">
        <v>0</v>
      </c>
      <c r="G321" s="140">
        <v>0</v>
      </c>
      <c r="H321" s="140">
        <f t="shared" si="49"/>
        <v>6398.7999999999993</v>
      </c>
      <c r="I321" s="141">
        <v>1130.9000000000001</v>
      </c>
      <c r="J321" s="141">
        <v>5201.8999999999996</v>
      </c>
      <c r="K321" s="141">
        <v>0</v>
      </c>
      <c r="L321" s="141">
        <v>66</v>
      </c>
      <c r="M321" s="140">
        <f t="shared" si="50"/>
        <v>6398.7999999999993</v>
      </c>
      <c r="N321" s="141">
        <v>1130.9000000000001</v>
      </c>
      <c r="O321" s="141">
        <v>5201.8999999999996</v>
      </c>
      <c r="P321" s="141">
        <v>0</v>
      </c>
      <c r="Q321" s="10">
        <v>66</v>
      </c>
      <c r="R321" s="10">
        <f t="shared" si="51"/>
        <v>0</v>
      </c>
      <c r="S321" s="10">
        <f t="shared" si="51"/>
        <v>0</v>
      </c>
      <c r="T321" s="10">
        <f t="shared" si="51"/>
        <v>0</v>
      </c>
      <c r="U321" s="10">
        <f t="shared" si="51"/>
        <v>0</v>
      </c>
      <c r="V321" s="10">
        <f t="shared" si="51"/>
        <v>0</v>
      </c>
      <c r="W321" s="10">
        <f t="shared" si="43"/>
        <v>100</v>
      </c>
      <c r="X321" s="10">
        <f t="shared" si="43"/>
        <v>100</v>
      </c>
      <c r="Y321" s="142">
        <f t="shared" si="43"/>
        <v>100</v>
      </c>
      <c r="Z321" s="142">
        <f t="shared" si="43"/>
        <v>0</v>
      </c>
      <c r="AA321" s="142">
        <f t="shared" si="43"/>
        <v>100</v>
      </c>
    </row>
    <row r="322" spans="1:27" ht="12.95" customHeight="1" x14ac:dyDescent="0.25">
      <c r="A322" s="133">
        <v>314</v>
      </c>
      <c r="B322" s="139" t="s">
        <v>1433</v>
      </c>
      <c r="C322" s="140">
        <f t="shared" si="48"/>
        <v>1172.9000000000001</v>
      </c>
      <c r="D322" s="140">
        <v>850.6</v>
      </c>
      <c r="E322" s="140">
        <v>182.1</v>
      </c>
      <c r="F322" s="140">
        <v>140.19999999999999</v>
      </c>
      <c r="G322" s="140">
        <v>0</v>
      </c>
      <c r="H322" s="140">
        <f t="shared" si="49"/>
        <v>1205.9000000000001</v>
      </c>
      <c r="I322" s="141">
        <v>850.6</v>
      </c>
      <c r="J322" s="141">
        <v>182.1</v>
      </c>
      <c r="K322" s="141">
        <v>140.19999999999999</v>
      </c>
      <c r="L322" s="141">
        <v>33</v>
      </c>
      <c r="M322" s="140">
        <f t="shared" si="50"/>
        <v>1205.9000000000001</v>
      </c>
      <c r="N322" s="141">
        <v>850.6</v>
      </c>
      <c r="O322" s="141">
        <v>182.1</v>
      </c>
      <c r="P322" s="141">
        <v>140.19999999999999</v>
      </c>
      <c r="Q322" s="10">
        <v>33</v>
      </c>
      <c r="R322" s="10">
        <f t="shared" si="51"/>
        <v>0</v>
      </c>
      <c r="S322" s="10">
        <f t="shared" si="51"/>
        <v>0</v>
      </c>
      <c r="T322" s="10">
        <f t="shared" si="51"/>
        <v>0</v>
      </c>
      <c r="U322" s="10">
        <f t="shared" si="51"/>
        <v>0</v>
      </c>
      <c r="V322" s="10">
        <f t="shared" si="51"/>
        <v>0</v>
      </c>
      <c r="W322" s="10">
        <f t="shared" si="43"/>
        <v>100</v>
      </c>
      <c r="X322" s="10">
        <f t="shared" si="43"/>
        <v>100</v>
      </c>
      <c r="Y322" s="142">
        <f t="shared" si="43"/>
        <v>100</v>
      </c>
      <c r="Z322" s="142">
        <f t="shared" si="43"/>
        <v>100</v>
      </c>
      <c r="AA322" s="142">
        <f t="shared" si="43"/>
        <v>100</v>
      </c>
    </row>
    <row r="323" spans="1:27" ht="12.95" customHeight="1" x14ac:dyDescent="0.25">
      <c r="A323" s="133">
        <v>315</v>
      </c>
      <c r="B323" s="139" t="s">
        <v>1629</v>
      </c>
      <c r="C323" s="140">
        <f t="shared" si="48"/>
        <v>2816.5</v>
      </c>
      <c r="D323" s="140">
        <v>1040.2</v>
      </c>
      <c r="E323" s="140">
        <v>1723.3</v>
      </c>
      <c r="F323" s="140">
        <v>53</v>
      </c>
      <c r="G323" s="140">
        <v>0</v>
      </c>
      <c r="H323" s="140">
        <f t="shared" si="49"/>
        <v>3062.6000000000004</v>
      </c>
      <c r="I323" s="141">
        <v>1040.2</v>
      </c>
      <c r="J323" s="141">
        <v>1915.4</v>
      </c>
      <c r="K323" s="141">
        <v>53</v>
      </c>
      <c r="L323" s="141">
        <v>54</v>
      </c>
      <c r="M323" s="140">
        <f t="shared" si="50"/>
        <v>3062.6000000000004</v>
      </c>
      <c r="N323" s="141">
        <v>1040.2</v>
      </c>
      <c r="O323" s="141">
        <v>1915.4</v>
      </c>
      <c r="P323" s="141">
        <v>53</v>
      </c>
      <c r="Q323" s="10">
        <v>54</v>
      </c>
      <c r="R323" s="10">
        <f t="shared" si="51"/>
        <v>0</v>
      </c>
      <c r="S323" s="10">
        <f t="shared" si="51"/>
        <v>0</v>
      </c>
      <c r="T323" s="10">
        <f t="shared" si="51"/>
        <v>0</v>
      </c>
      <c r="U323" s="10">
        <f t="shared" si="51"/>
        <v>0</v>
      </c>
      <c r="V323" s="10">
        <f t="shared" si="51"/>
        <v>0</v>
      </c>
      <c r="W323" s="10">
        <f t="shared" si="43"/>
        <v>100</v>
      </c>
      <c r="X323" s="10">
        <f t="shared" si="43"/>
        <v>100</v>
      </c>
      <c r="Y323" s="142">
        <f t="shared" si="43"/>
        <v>100</v>
      </c>
      <c r="Z323" s="142">
        <f t="shared" si="43"/>
        <v>100</v>
      </c>
      <c r="AA323" s="142">
        <f t="shared" si="43"/>
        <v>100</v>
      </c>
    </row>
    <row r="324" spans="1:27" ht="12.95" customHeight="1" x14ac:dyDescent="0.25">
      <c r="A324" s="133">
        <v>316</v>
      </c>
      <c r="B324" s="139" t="s">
        <v>1630</v>
      </c>
      <c r="C324" s="140">
        <f t="shared" si="48"/>
        <v>1522.7</v>
      </c>
      <c r="D324" s="140">
        <v>178.4</v>
      </c>
      <c r="E324" s="140">
        <v>1312.2</v>
      </c>
      <c r="F324" s="140">
        <v>32.1</v>
      </c>
      <c r="G324" s="140">
        <v>0</v>
      </c>
      <c r="H324" s="140">
        <f t="shared" si="49"/>
        <v>1648.5</v>
      </c>
      <c r="I324" s="141">
        <v>178.4</v>
      </c>
      <c r="J324" s="141">
        <v>1405</v>
      </c>
      <c r="K324" s="141">
        <v>32.1</v>
      </c>
      <c r="L324" s="141">
        <v>33</v>
      </c>
      <c r="M324" s="140">
        <f t="shared" si="50"/>
        <v>1599.6289999999999</v>
      </c>
      <c r="N324" s="141">
        <v>178.4</v>
      </c>
      <c r="O324" s="141">
        <v>1356.1289999999999</v>
      </c>
      <c r="P324" s="141">
        <v>32.1</v>
      </c>
      <c r="Q324" s="10">
        <v>33</v>
      </c>
      <c r="R324" s="10">
        <f t="shared" si="51"/>
        <v>-48.871000000000095</v>
      </c>
      <c r="S324" s="10">
        <f t="shared" si="51"/>
        <v>0</v>
      </c>
      <c r="T324" s="10">
        <f t="shared" si="51"/>
        <v>-48.871000000000095</v>
      </c>
      <c r="U324" s="10">
        <f t="shared" si="51"/>
        <v>0</v>
      </c>
      <c r="V324" s="10">
        <f t="shared" si="51"/>
        <v>0</v>
      </c>
      <c r="W324" s="10">
        <f t="shared" si="43"/>
        <v>97.035426144980278</v>
      </c>
      <c r="X324" s="10">
        <f t="shared" si="43"/>
        <v>100</v>
      </c>
      <c r="Y324" s="142">
        <f t="shared" si="43"/>
        <v>96.521637010676159</v>
      </c>
      <c r="Z324" s="142">
        <f t="shared" si="43"/>
        <v>100</v>
      </c>
      <c r="AA324" s="142">
        <f t="shared" si="43"/>
        <v>100</v>
      </c>
    </row>
    <row r="325" spans="1:27" ht="12.95" customHeight="1" x14ac:dyDescent="0.25">
      <c r="A325" s="133">
        <v>317</v>
      </c>
      <c r="B325" s="139" t="s">
        <v>1631</v>
      </c>
      <c r="C325" s="140">
        <f t="shared" si="48"/>
        <v>2532.9</v>
      </c>
      <c r="D325" s="140">
        <v>838.7</v>
      </c>
      <c r="E325" s="140">
        <v>1694.2</v>
      </c>
      <c r="F325" s="140">
        <v>0</v>
      </c>
      <c r="G325" s="140">
        <v>0</v>
      </c>
      <c r="H325" s="140">
        <f t="shared" si="49"/>
        <v>2667</v>
      </c>
      <c r="I325" s="141">
        <v>838.7</v>
      </c>
      <c r="J325" s="141">
        <v>1795.3</v>
      </c>
      <c r="K325" s="141">
        <v>0</v>
      </c>
      <c r="L325" s="141">
        <v>33</v>
      </c>
      <c r="M325" s="140">
        <f t="shared" si="50"/>
        <v>2666.9902999999999</v>
      </c>
      <c r="N325" s="141">
        <v>838.7</v>
      </c>
      <c r="O325" s="141">
        <v>1795.2902999999999</v>
      </c>
      <c r="P325" s="141">
        <v>0</v>
      </c>
      <c r="Q325" s="10">
        <v>33</v>
      </c>
      <c r="R325" s="10">
        <f t="shared" si="51"/>
        <v>-9.7000000000662112E-3</v>
      </c>
      <c r="S325" s="10">
        <f t="shared" si="51"/>
        <v>0</v>
      </c>
      <c r="T325" s="10">
        <f t="shared" si="51"/>
        <v>-9.7000000000662112E-3</v>
      </c>
      <c r="U325" s="10">
        <f t="shared" si="51"/>
        <v>0</v>
      </c>
      <c r="V325" s="10">
        <f t="shared" si="51"/>
        <v>0</v>
      </c>
      <c r="W325" s="10">
        <f t="shared" si="43"/>
        <v>99.999636295463063</v>
      </c>
      <c r="X325" s="10">
        <f t="shared" si="43"/>
        <v>100</v>
      </c>
      <c r="Y325" s="142">
        <f t="shared" si="43"/>
        <v>99.999459700328629</v>
      </c>
      <c r="Z325" s="142">
        <f t="shared" si="43"/>
        <v>0</v>
      </c>
      <c r="AA325" s="142">
        <f t="shared" si="43"/>
        <v>100</v>
      </c>
    </row>
    <row r="326" spans="1:27" ht="12.95" customHeight="1" x14ac:dyDescent="0.25">
      <c r="A326" s="133">
        <v>318</v>
      </c>
      <c r="B326" s="139" t="s">
        <v>1632</v>
      </c>
      <c r="C326" s="140">
        <f t="shared" si="48"/>
        <v>2017.2</v>
      </c>
      <c r="D326" s="140">
        <v>859.8</v>
      </c>
      <c r="E326" s="140">
        <v>1157.4000000000001</v>
      </c>
      <c r="F326" s="140">
        <v>0</v>
      </c>
      <c r="G326" s="140">
        <v>0</v>
      </c>
      <c r="H326" s="140">
        <f t="shared" si="49"/>
        <v>2264.1999999999998</v>
      </c>
      <c r="I326" s="141">
        <v>859.8</v>
      </c>
      <c r="J326" s="141">
        <v>1365.4</v>
      </c>
      <c r="K326" s="141">
        <v>0</v>
      </c>
      <c r="L326" s="141">
        <v>39</v>
      </c>
      <c r="M326" s="140">
        <f t="shared" si="50"/>
        <v>2264.1999999999998</v>
      </c>
      <c r="N326" s="141">
        <v>859.8</v>
      </c>
      <c r="O326" s="141">
        <v>1365.4</v>
      </c>
      <c r="P326" s="141">
        <v>0</v>
      </c>
      <c r="Q326" s="10">
        <v>39</v>
      </c>
      <c r="R326" s="10">
        <f t="shared" si="51"/>
        <v>0</v>
      </c>
      <c r="S326" s="10">
        <f t="shared" si="51"/>
        <v>0</v>
      </c>
      <c r="T326" s="10">
        <f t="shared" si="51"/>
        <v>0</v>
      </c>
      <c r="U326" s="10">
        <f t="shared" si="51"/>
        <v>0</v>
      </c>
      <c r="V326" s="10">
        <f t="shared" si="51"/>
        <v>0</v>
      </c>
      <c r="W326" s="10">
        <f t="shared" si="43"/>
        <v>100</v>
      </c>
      <c r="X326" s="10">
        <f t="shared" si="43"/>
        <v>100</v>
      </c>
      <c r="Y326" s="142">
        <f t="shared" si="43"/>
        <v>100</v>
      </c>
      <c r="Z326" s="142">
        <f t="shared" si="43"/>
        <v>0</v>
      </c>
      <c r="AA326" s="142">
        <f t="shared" si="43"/>
        <v>100</v>
      </c>
    </row>
    <row r="327" spans="1:27" ht="12.95" customHeight="1" x14ac:dyDescent="0.25">
      <c r="A327" s="133">
        <v>319</v>
      </c>
      <c r="B327" s="139" t="s">
        <v>1626</v>
      </c>
      <c r="C327" s="140">
        <f t="shared" si="48"/>
        <v>3096.7000000000003</v>
      </c>
      <c r="D327" s="140">
        <v>911.2</v>
      </c>
      <c r="E327" s="140">
        <v>2039.9</v>
      </c>
      <c r="F327" s="140">
        <v>145.6</v>
      </c>
      <c r="G327" s="140">
        <v>0</v>
      </c>
      <c r="H327" s="140">
        <f t="shared" si="49"/>
        <v>3349.9999999999995</v>
      </c>
      <c r="I327" s="141">
        <v>911.2</v>
      </c>
      <c r="J327" s="141">
        <v>2257.1999999999998</v>
      </c>
      <c r="K327" s="141">
        <v>145.6</v>
      </c>
      <c r="L327" s="141">
        <v>36</v>
      </c>
      <c r="M327" s="140">
        <f t="shared" si="50"/>
        <v>3349.7426</v>
      </c>
      <c r="N327" s="141">
        <v>911.2</v>
      </c>
      <c r="O327" s="141">
        <v>2256.9425999999999</v>
      </c>
      <c r="P327" s="141">
        <v>145.6</v>
      </c>
      <c r="Q327" s="10">
        <v>36</v>
      </c>
      <c r="R327" s="10">
        <f t="shared" si="51"/>
        <v>-0.25739999999950669</v>
      </c>
      <c r="S327" s="10">
        <f t="shared" si="51"/>
        <v>0</v>
      </c>
      <c r="T327" s="10">
        <f t="shared" si="51"/>
        <v>-0.25739999999996144</v>
      </c>
      <c r="U327" s="10">
        <f t="shared" si="51"/>
        <v>0</v>
      </c>
      <c r="V327" s="10">
        <f t="shared" si="51"/>
        <v>0</v>
      </c>
      <c r="W327" s="10">
        <f t="shared" si="43"/>
        <v>99.992316417910459</v>
      </c>
      <c r="X327" s="10">
        <f t="shared" si="43"/>
        <v>100</v>
      </c>
      <c r="Y327" s="142">
        <f t="shared" si="43"/>
        <v>99.98859649122808</v>
      </c>
      <c r="Z327" s="142">
        <f t="shared" si="43"/>
        <v>100</v>
      </c>
      <c r="AA327" s="142">
        <f t="shared" si="43"/>
        <v>100</v>
      </c>
    </row>
    <row r="328" spans="1:27" ht="12.95" customHeight="1" x14ac:dyDescent="0.25">
      <c r="A328" s="133">
        <v>320</v>
      </c>
      <c r="B328" s="139" t="s">
        <v>1633</v>
      </c>
      <c r="C328" s="140">
        <f t="shared" si="48"/>
        <v>1493.4</v>
      </c>
      <c r="D328" s="140">
        <v>679.6</v>
      </c>
      <c r="E328" s="140">
        <v>723.4</v>
      </c>
      <c r="F328" s="140">
        <v>90.4</v>
      </c>
      <c r="G328" s="140">
        <v>0</v>
      </c>
      <c r="H328" s="140">
        <f t="shared" si="49"/>
        <v>1597.4</v>
      </c>
      <c r="I328" s="141">
        <v>679.6</v>
      </c>
      <c r="J328" s="141">
        <v>791.4</v>
      </c>
      <c r="K328" s="141">
        <v>90.4</v>
      </c>
      <c r="L328" s="141">
        <v>36</v>
      </c>
      <c r="M328" s="140">
        <f t="shared" si="50"/>
        <v>1537.3317000000002</v>
      </c>
      <c r="N328" s="141">
        <v>679.6</v>
      </c>
      <c r="O328" s="141">
        <v>731.33169999999996</v>
      </c>
      <c r="P328" s="141">
        <v>90.4</v>
      </c>
      <c r="Q328" s="10">
        <v>36</v>
      </c>
      <c r="R328" s="10">
        <f t="shared" si="51"/>
        <v>-60.068299999999908</v>
      </c>
      <c r="S328" s="10">
        <f t="shared" si="51"/>
        <v>0</v>
      </c>
      <c r="T328" s="10">
        <f t="shared" si="51"/>
        <v>-60.068300000000022</v>
      </c>
      <c r="U328" s="10">
        <f t="shared" si="51"/>
        <v>0</v>
      </c>
      <c r="V328" s="10">
        <f t="shared" si="51"/>
        <v>0</v>
      </c>
      <c r="W328" s="10">
        <f t="shared" si="43"/>
        <v>96.239620633529483</v>
      </c>
      <c r="X328" s="10">
        <f t="shared" si="43"/>
        <v>100</v>
      </c>
      <c r="Y328" s="142">
        <f t="shared" si="43"/>
        <v>92.409868587313611</v>
      </c>
      <c r="Z328" s="142">
        <f t="shared" si="43"/>
        <v>100</v>
      </c>
      <c r="AA328" s="142">
        <f t="shared" si="43"/>
        <v>100</v>
      </c>
    </row>
    <row r="329" spans="1:27" ht="12.95" customHeight="1" x14ac:dyDescent="0.25">
      <c r="A329" s="133">
        <v>321</v>
      </c>
      <c r="B329" s="139" t="s">
        <v>1634</v>
      </c>
      <c r="C329" s="140">
        <f t="shared" si="48"/>
        <v>3059.6000000000004</v>
      </c>
      <c r="D329" s="140">
        <v>1064.3</v>
      </c>
      <c r="E329" s="140">
        <v>1926.5</v>
      </c>
      <c r="F329" s="140">
        <v>68.8</v>
      </c>
      <c r="G329" s="140">
        <v>0</v>
      </c>
      <c r="H329" s="140">
        <f t="shared" si="49"/>
        <v>3328.4000000000005</v>
      </c>
      <c r="I329" s="141">
        <v>1064.3</v>
      </c>
      <c r="J329" s="141">
        <v>2183.3000000000002</v>
      </c>
      <c r="K329" s="141">
        <v>68.8</v>
      </c>
      <c r="L329" s="141">
        <v>12</v>
      </c>
      <c r="M329" s="140">
        <f t="shared" si="50"/>
        <v>3328.3993</v>
      </c>
      <c r="N329" s="141">
        <v>1064.3</v>
      </c>
      <c r="O329" s="141">
        <v>2183.2993000000001</v>
      </c>
      <c r="P329" s="141">
        <v>68.8</v>
      </c>
      <c r="Q329" s="10">
        <v>12</v>
      </c>
      <c r="R329" s="10">
        <f t="shared" si="51"/>
        <v>-7.0000000050640665E-4</v>
      </c>
      <c r="S329" s="10">
        <f t="shared" si="51"/>
        <v>0</v>
      </c>
      <c r="T329" s="10">
        <f t="shared" si="51"/>
        <v>-7.000000000516593E-4</v>
      </c>
      <c r="U329" s="10">
        <f t="shared" si="51"/>
        <v>0</v>
      </c>
      <c r="V329" s="10">
        <f t="shared" si="51"/>
        <v>0</v>
      </c>
      <c r="W329" s="10">
        <f t="shared" si="43"/>
        <v>99.999978968873918</v>
      </c>
      <c r="X329" s="10">
        <f t="shared" si="43"/>
        <v>100</v>
      </c>
      <c r="Y329" s="142">
        <f t="shared" si="43"/>
        <v>99.999967938441799</v>
      </c>
      <c r="Z329" s="142">
        <f t="shared" si="43"/>
        <v>100</v>
      </c>
      <c r="AA329" s="142">
        <f t="shared" si="43"/>
        <v>100</v>
      </c>
    </row>
    <row r="330" spans="1:27" ht="12.95" customHeight="1" x14ac:dyDescent="0.25">
      <c r="A330" s="133">
        <v>322</v>
      </c>
      <c r="B330" s="139" t="s">
        <v>1534</v>
      </c>
      <c r="C330" s="140">
        <f t="shared" si="48"/>
        <v>2067.6999999999998</v>
      </c>
      <c r="D330" s="140">
        <v>856.3</v>
      </c>
      <c r="E330" s="140">
        <v>1099.5999999999999</v>
      </c>
      <c r="F330" s="140">
        <v>111.8</v>
      </c>
      <c r="G330" s="140">
        <v>0</v>
      </c>
      <c r="H330" s="140">
        <f t="shared" si="49"/>
        <v>2170.5</v>
      </c>
      <c r="I330" s="141">
        <v>856.3</v>
      </c>
      <c r="J330" s="141">
        <v>1172.4000000000001</v>
      </c>
      <c r="K330" s="141">
        <v>111.8</v>
      </c>
      <c r="L330" s="141">
        <v>30</v>
      </c>
      <c r="M330" s="140">
        <f t="shared" si="50"/>
        <v>2099.6682000000001</v>
      </c>
      <c r="N330" s="141">
        <v>856.3</v>
      </c>
      <c r="O330" s="141">
        <v>1101.5681999999999</v>
      </c>
      <c r="P330" s="141">
        <v>111.8</v>
      </c>
      <c r="Q330" s="10">
        <v>30</v>
      </c>
      <c r="R330" s="10">
        <f t="shared" si="51"/>
        <v>-70.83179999999993</v>
      </c>
      <c r="S330" s="10">
        <f t="shared" si="51"/>
        <v>0</v>
      </c>
      <c r="T330" s="10">
        <f t="shared" si="51"/>
        <v>-70.831800000000158</v>
      </c>
      <c r="U330" s="10">
        <f t="shared" si="51"/>
        <v>0</v>
      </c>
      <c r="V330" s="10">
        <f t="shared" si="51"/>
        <v>0</v>
      </c>
      <c r="W330" s="10">
        <f t="shared" si="43"/>
        <v>96.736613683483071</v>
      </c>
      <c r="X330" s="10">
        <f t="shared" si="43"/>
        <v>100</v>
      </c>
      <c r="Y330" s="142">
        <f t="shared" si="43"/>
        <v>93.958393039918107</v>
      </c>
      <c r="Z330" s="142">
        <f t="shared" si="43"/>
        <v>100</v>
      </c>
      <c r="AA330" s="142">
        <f t="shared" si="43"/>
        <v>100</v>
      </c>
    </row>
    <row r="331" spans="1:27" ht="12.95" customHeight="1" x14ac:dyDescent="0.25">
      <c r="A331" s="133">
        <v>323</v>
      </c>
      <c r="B331" s="139" t="s">
        <v>1635</v>
      </c>
      <c r="C331" s="140">
        <f t="shared" si="48"/>
        <v>3329.8</v>
      </c>
      <c r="D331" s="140">
        <v>961.2</v>
      </c>
      <c r="E331" s="140">
        <v>2353.1</v>
      </c>
      <c r="F331" s="140">
        <v>15.5</v>
      </c>
      <c r="G331" s="140">
        <v>0</v>
      </c>
      <c r="H331" s="140">
        <f t="shared" si="49"/>
        <v>3536.8999999999996</v>
      </c>
      <c r="I331" s="141">
        <v>961.2</v>
      </c>
      <c r="J331" s="141">
        <v>2518.1999999999998</v>
      </c>
      <c r="K331" s="141">
        <v>15.5</v>
      </c>
      <c r="L331" s="141">
        <v>42</v>
      </c>
      <c r="M331" s="140">
        <f t="shared" si="50"/>
        <v>3536.8999999999996</v>
      </c>
      <c r="N331" s="141">
        <v>961.2</v>
      </c>
      <c r="O331" s="141">
        <v>2518.1999999999998</v>
      </c>
      <c r="P331" s="141">
        <v>15.5</v>
      </c>
      <c r="Q331" s="10">
        <v>42</v>
      </c>
      <c r="R331" s="10">
        <f t="shared" si="51"/>
        <v>0</v>
      </c>
      <c r="S331" s="10">
        <f t="shared" si="51"/>
        <v>0</v>
      </c>
      <c r="T331" s="10">
        <f t="shared" si="51"/>
        <v>0</v>
      </c>
      <c r="U331" s="10">
        <f t="shared" si="51"/>
        <v>0</v>
      </c>
      <c r="V331" s="10">
        <f t="shared" si="51"/>
        <v>0</v>
      </c>
      <c r="W331" s="10">
        <f t="shared" si="43"/>
        <v>100</v>
      </c>
      <c r="X331" s="10">
        <f t="shared" si="43"/>
        <v>100</v>
      </c>
      <c r="Y331" s="142">
        <f t="shared" si="43"/>
        <v>100</v>
      </c>
      <c r="Z331" s="142">
        <f t="shared" si="43"/>
        <v>100</v>
      </c>
      <c r="AA331" s="142">
        <f t="shared" si="43"/>
        <v>100</v>
      </c>
    </row>
    <row r="332" spans="1:27" ht="12.95" customHeight="1" x14ac:dyDescent="0.25">
      <c r="A332" s="133">
        <v>324</v>
      </c>
      <c r="B332" s="139" t="s">
        <v>1636</v>
      </c>
      <c r="C332" s="140">
        <f t="shared" si="48"/>
        <v>12214.7</v>
      </c>
      <c r="D332" s="140">
        <v>973.5</v>
      </c>
      <c r="E332" s="140">
        <v>11241.2</v>
      </c>
      <c r="F332" s="140">
        <v>0</v>
      </c>
      <c r="G332" s="140">
        <v>0</v>
      </c>
      <c r="H332" s="140">
        <f t="shared" si="49"/>
        <v>13835</v>
      </c>
      <c r="I332" s="141">
        <v>973.5</v>
      </c>
      <c r="J332" s="141">
        <v>12792.5</v>
      </c>
      <c r="K332" s="141">
        <v>0</v>
      </c>
      <c r="L332" s="141">
        <v>69</v>
      </c>
      <c r="M332" s="140">
        <f t="shared" si="50"/>
        <v>13575.472400000001</v>
      </c>
      <c r="N332" s="141">
        <v>973.5</v>
      </c>
      <c r="O332" s="141">
        <v>12532.972400000001</v>
      </c>
      <c r="P332" s="141">
        <v>0</v>
      </c>
      <c r="Q332" s="10">
        <v>69</v>
      </c>
      <c r="R332" s="10">
        <f t="shared" si="51"/>
        <v>-259.52759999999944</v>
      </c>
      <c r="S332" s="10">
        <f t="shared" si="51"/>
        <v>0</v>
      </c>
      <c r="T332" s="10">
        <f t="shared" si="51"/>
        <v>-259.52759999999944</v>
      </c>
      <c r="U332" s="10">
        <f t="shared" si="51"/>
        <v>0</v>
      </c>
      <c r="V332" s="10">
        <f t="shared" si="51"/>
        <v>0</v>
      </c>
      <c r="W332" s="10">
        <f t="shared" si="43"/>
        <v>98.124122876761845</v>
      </c>
      <c r="X332" s="10">
        <f t="shared" si="43"/>
        <v>100</v>
      </c>
      <c r="Y332" s="142">
        <f t="shared" si="43"/>
        <v>97.97125190541334</v>
      </c>
      <c r="Z332" s="142">
        <f t="shared" si="43"/>
        <v>0</v>
      </c>
      <c r="AA332" s="142">
        <f t="shared" si="43"/>
        <v>100</v>
      </c>
    </row>
    <row r="333" spans="1:27" ht="12.95" customHeight="1" x14ac:dyDescent="0.25">
      <c r="A333" s="133">
        <v>325</v>
      </c>
      <c r="B333" s="139" t="s">
        <v>1637</v>
      </c>
      <c r="C333" s="140">
        <f t="shared" si="48"/>
        <v>1538.1</v>
      </c>
      <c r="D333" s="140">
        <v>826.1</v>
      </c>
      <c r="E333" s="140">
        <v>662</v>
      </c>
      <c r="F333" s="140">
        <v>50</v>
      </c>
      <c r="G333" s="140">
        <v>0</v>
      </c>
      <c r="H333" s="140">
        <f t="shared" si="49"/>
        <v>1644.5</v>
      </c>
      <c r="I333" s="141">
        <v>826.1</v>
      </c>
      <c r="J333" s="141">
        <v>747.4</v>
      </c>
      <c r="K333" s="141">
        <v>50</v>
      </c>
      <c r="L333" s="141">
        <v>21</v>
      </c>
      <c r="M333" s="140">
        <f t="shared" si="50"/>
        <v>1644.5</v>
      </c>
      <c r="N333" s="141">
        <v>826.1</v>
      </c>
      <c r="O333" s="141">
        <v>747.4</v>
      </c>
      <c r="P333" s="141">
        <v>50</v>
      </c>
      <c r="Q333" s="10">
        <v>21</v>
      </c>
      <c r="R333" s="10">
        <f t="shared" si="51"/>
        <v>0</v>
      </c>
      <c r="S333" s="10">
        <f t="shared" si="51"/>
        <v>0</v>
      </c>
      <c r="T333" s="10">
        <f t="shared" si="51"/>
        <v>0</v>
      </c>
      <c r="U333" s="10">
        <f t="shared" si="51"/>
        <v>0</v>
      </c>
      <c r="V333" s="10">
        <f t="shared" si="51"/>
        <v>0</v>
      </c>
      <c r="W333" s="10">
        <f t="shared" si="43"/>
        <v>100</v>
      </c>
      <c r="X333" s="10">
        <f t="shared" si="43"/>
        <v>100</v>
      </c>
      <c r="Y333" s="142">
        <f t="shared" si="43"/>
        <v>100</v>
      </c>
      <c r="Z333" s="142">
        <f t="shared" si="43"/>
        <v>100</v>
      </c>
      <c r="AA333" s="142">
        <f t="shared" si="43"/>
        <v>100</v>
      </c>
    </row>
    <row r="334" spans="1:27" ht="12.95" customHeight="1" x14ac:dyDescent="0.25">
      <c r="A334" s="133">
        <v>326</v>
      </c>
      <c r="B334" s="139" t="s">
        <v>1638</v>
      </c>
      <c r="C334" s="140">
        <f t="shared" si="48"/>
        <v>2476.2000000000003</v>
      </c>
      <c r="D334" s="140">
        <v>957.5</v>
      </c>
      <c r="E334" s="140">
        <v>1458.4</v>
      </c>
      <c r="F334" s="140">
        <v>60.3</v>
      </c>
      <c r="G334" s="140">
        <v>0</v>
      </c>
      <c r="H334" s="140">
        <f t="shared" si="49"/>
        <v>2760.2000000000003</v>
      </c>
      <c r="I334" s="141">
        <v>957.5</v>
      </c>
      <c r="J334" s="141">
        <v>1709.4</v>
      </c>
      <c r="K334" s="141">
        <v>60.3</v>
      </c>
      <c r="L334" s="141">
        <v>33</v>
      </c>
      <c r="M334" s="140">
        <f t="shared" si="50"/>
        <v>2679.1905000000002</v>
      </c>
      <c r="N334" s="141">
        <v>957.5</v>
      </c>
      <c r="O334" s="141">
        <v>1628.3905</v>
      </c>
      <c r="P334" s="141">
        <v>60.3</v>
      </c>
      <c r="Q334" s="10">
        <v>33</v>
      </c>
      <c r="R334" s="10">
        <f t="shared" si="51"/>
        <v>-81.009500000000116</v>
      </c>
      <c r="S334" s="10">
        <f t="shared" si="51"/>
        <v>0</v>
      </c>
      <c r="T334" s="10">
        <f t="shared" si="51"/>
        <v>-81.009500000000116</v>
      </c>
      <c r="U334" s="10">
        <f t="shared" si="51"/>
        <v>0</v>
      </c>
      <c r="V334" s="10">
        <f t="shared" si="51"/>
        <v>0</v>
      </c>
      <c r="W334" s="10">
        <f t="shared" si="43"/>
        <v>97.065085863343242</v>
      </c>
      <c r="X334" s="10">
        <f t="shared" si="43"/>
        <v>100</v>
      </c>
      <c r="Y334" s="142">
        <f t="shared" si="43"/>
        <v>95.260939510939508</v>
      </c>
      <c r="Z334" s="142">
        <f t="shared" si="43"/>
        <v>100</v>
      </c>
      <c r="AA334" s="142">
        <f t="shared" si="43"/>
        <v>100</v>
      </c>
    </row>
    <row r="335" spans="1:27" ht="12.95" customHeight="1" x14ac:dyDescent="0.25">
      <c r="A335" s="133">
        <v>327</v>
      </c>
      <c r="B335" s="139" t="s">
        <v>1639</v>
      </c>
      <c r="C335" s="140">
        <f t="shared" si="48"/>
        <v>2729</v>
      </c>
      <c r="D335" s="140">
        <v>994.8</v>
      </c>
      <c r="E335" s="140">
        <v>1586.9</v>
      </c>
      <c r="F335" s="140">
        <v>147.30000000000001</v>
      </c>
      <c r="G335" s="140">
        <v>0</v>
      </c>
      <c r="H335" s="140">
        <f t="shared" si="49"/>
        <v>3005.7</v>
      </c>
      <c r="I335" s="141">
        <v>994.8</v>
      </c>
      <c r="J335" s="141">
        <v>1836.6</v>
      </c>
      <c r="K335" s="141">
        <v>147.30000000000001</v>
      </c>
      <c r="L335" s="141">
        <v>27</v>
      </c>
      <c r="M335" s="140">
        <f t="shared" si="50"/>
        <v>3005.6976000000004</v>
      </c>
      <c r="N335" s="141">
        <v>994.8</v>
      </c>
      <c r="O335" s="141">
        <v>1836.5976000000001</v>
      </c>
      <c r="P335" s="141">
        <v>147.30000000000001</v>
      </c>
      <c r="Q335" s="10">
        <v>27</v>
      </c>
      <c r="R335" s="10">
        <f t="shared" si="51"/>
        <v>-2.3999999993975507E-3</v>
      </c>
      <c r="S335" s="10">
        <f t="shared" si="51"/>
        <v>0</v>
      </c>
      <c r="T335" s="10">
        <f t="shared" si="51"/>
        <v>-2.3999999998522981E-3</v>
      </c>
      <c r="U335" s="10">
        <f t="shared" si="51"/>
        <v>0</v>
      </c>
      <c r="V335" s="10">
        <f t="shared" si="51"/>
        <v>0</v>
      </c>
      <c r="W335" s="10">
        <f t="shared" si="43"/>
        <v>99.999920151711763</v>
      </c>
      <c r="X335" s="10">
        <f t="shared" si="43"/>
        <v>100</v>
      </c>
      <c r="Y335" s="142">
        <f t="shared" si="43"/>
        <v>99.999869323750417</v>
      </c>
      <c r="Z335" s="142">
        <f t="shared" si="43"/>
        <v>100</v>
      </c>
      <c r="AA335" s="142">
        <f t="shared" si="43"/>
        <v>100</v>
      </c>
    </row>
    <row r="336" spans="1:27" ht="12.95" customHeight="1" x14ac:dyDescent="0.25">
      <c r="A336" s="133">
        <v>328</v>
      </c>
      <c r="B336" s="139" t="s">
        <v>1640</v>
      </c>
      <c r="C336" s="140">
        <f t="shared" si="48"/>
        <v>1277.9999999999998</v>
      </c>
      <c r="D336" s="140">
        <v>858.3</v>
      </c>
      <c r="E336" s="140">
        <v>242.1</v>
      </c>
      <c r="F336" s="140">
        <v>177.6</v>
      </c>
      <c r="G336" s="140">
        <v>0</v>
      </c>
      <c r="H336" s="140">
        <f t="shared" si="49"/>
        <v>1328.9999999999998</v>
      </c>
      <c r="I336" s="141">
        <v>858.3</v>
      </c>
      <c r="J336" s="141">
        <v>242.1</v>
      </c>
      <c r="K336" s="141">
        <v>177.6</v>
      </c>
      <c r="L336" s="141">
        <v>51</v>
      </c>
      <c r="M336" s="140">
        <f t="shared" si="50"/>
        <v>1328.9969999999998</v>
      </c>
      <c r="N336" s="141">
        <v>858.3</v>
      </c>
      <c r="O336" s="141">
        <v>242.09700000000001</v>
      </c>
      <c r="P336" s="141">
        <v>177.6</v>
      </c>
      <c r="Q336" s="10">
        <v>51</v>
      </c>
      <c r="R336" s="10">
        <f t="shared" si="51"/>
        <v>-2.9999999999290594E-3</v>
      </c>
      <c r="S336" s="10">
        <f t="shared" si="51"/>
        <v>0</v>
      </c>
      <c r="T336" s="10">
        <f t="shared" si="51"/>
        <v>-2.9999999999859028E-3</v>
      </c>
      <c r="U336" s="10">
        <f t="shared" si="51"/>
        <v>0</v>
      </c>
      <c r="V336" s="10">
        <f t="shared" si="51"/>
        <v>0</v>
      </c>
      <c r="W336" s="10">
        <f t="shared" si="43"/>
        <v>99.999774266365691</v>
      </c>
      <c r="X336" s="10">
        <f t="shared" si="43"/>
        <v>100</v>
      </c>
      <c r="Y336" s="142">
        <f t="shared" si="43"/>
        <v>99.998760842627021</v>
      </c>
      <c r="Z336" s="142">
        <f t="shared" si="43"/>
        <v>100</v>
      </c>
      <c r="AA336" s="142">
        <f t="shared" si="43"/>
        <v>100</v>
      </c>
    </row>
    <row r="337" spans="1:27" ht="12.95" customHeight="1" x14ac:dyDescent="0.25">
      <c r="A337" s="133">
        <v>329</v>
      </c>
      <c r="B337" s="139" t="s">
        <v>1641</v>
      </c>
      <c r="C337" s="140">
        <f t="shared" si="48"/>
        <v>2418</v>
      </c>
      <c r="D337" s="140">
        <v>1003.7</v>
      </c>
      <c r="E337" s="140">
        <v>1322.8</v>
      </c>
      <c r="F337" s="140">
        <v>91.5</v>
      </c>
      <c r="G337" s="140">
        <v>0</v>
      </c>
      <c r="H337" s="140">
        <f t="shared" si="49"/>
        <v>3005.2</v>
      </c>
      <c r="I337" s="141">
        <v>1003.7</v>
      </c>
      <c r="J337" s="141">
        <v>1883</v>
      </c>
      <c r="K337" s="141">
        <v>91.5</v>
      </c>
      <c r="L337" s="141">
        <v>27</v>
      </c>
      <c r="M337" s="140">
        <f t="shared" si="50"/>
        <v>2888.116</v>
      </c>
      <c r="N337" s="141">
        <v>1003.7</v>
      </c>
      <c r="O337" s="141">
        <v>1765.9159999999999</v>
      </c>
      <c r="P337" s="141">
        <v>91.5</v>
      </c>
      <c r="Q337" s="10">
        <v>27</v>
      </c>
      <c r="R337" s="10">
        <f t="shared" si="51"/>
        <v>-117.08399999999983</v>
      </c>
      <c r="S337" s="10">
        <f t="shared" si="51"/>
        <v>0</v>
      </c>
      <c r="T337" s="10">
        <f t="shared" si="51"/>
        <v>-117.08400000000006</v>
      </c>
      <c r="U337" s="10">
        <f t="shared" si="51"/>
        <v>0</v>
      </c>
      <c r="V337" s="10">
        <f t="shared" si="51"/>
        <v>0</v>
      </c>
      <c r="W337" s="10">
        <f t="shared" ref="W337:AA389" si="52">IF(H337=0,0,M337/H337*100)</f>
        <v>96.103953147877021</v>
      </c>
      <c r="X337" s="10">
        <f t="shared" si="52"/>
        <v>100</v>
      </c>
      <c r="Y337" s="142">
        <f t="shared" si="52"/>
        <v>93.782049920339887</v>
      </c>
      <c r="Z337" s="142">
        <f t="shared" si="52"/>
        <v>100</v>
      </c>
      <c r="AA337" s="142">
        <f t="shared" si="52"/>
        <v>100</v>
      </c>
    </row>
    <row r="338" spans="1:27" ht="12.95" customHeight="1" x14ac:dyDescent="0.25">
      <c r="A338" s="133">
        <v>330</v>
      </c>
      <c r="B338" s="139" t="s">
        <v>1642</v>
      </c>
      <c r="C338" s="140">
        <f t="shared" si="48"/>
        <v>3320</v>
      </c>
      <c r="D338" s="140">
        <v>879.3</v>
      </c>
      <c r="E338" s="140">
        <v>2440.6999999999998</v>
      </c>
      <c r="F338" s="140">
        <v>0</v>
      </c>
      <c r="G338" s="140">
        <v>0</v>
      </c>
      <c r="H338" s="140">
        <f t="shared" si="49"/>
        <v>3529.1000000000004</v>
      </c>
      <c r="I338" s="141">
        <v>879.3</v>
      </c>
      <c r="J338" s="141">
        <v>2616.8000000000002</v>
      </c>
      <c r="K338" s="141">
        <v>0</v>
      </c>
      <c r="L338" s="141">
        <v>33</v>
      </c>
      <c r="M338" s="140">
        <f t="shared" si="50"/>
        <v>3529.0704999999998</v>
      </c>
      <c r="N338" s="141">
        <v>879.3</v>
      </c>
      <c r="O338" s="141">
        <v>2616.7705000000001</v>
      </c>
      <c r="P338" s="141">
        <v>0</v>
      </c>
      <c r="Q338" s="10">
        <v>33</v>
      </c>
      <c r="R338" s="10">
        <f t="shared" si="51"/>
        <v>-2.9500000000552973E-2</v>
      </c>
      <c r="S338" s="10">
        <f t="shared" si="51"/>
        <v>0</v>
      </c>
      <c r="T338" s="10">
        <f t="shared" si="51"/>
        <v>-2.9500000000098225E-2</v>
      </c>
      <c r="U338" s="10">
        <f t="shared" si="51"/>
        <v>0</v>
      </c>
      <c r="V338" s="10">
        <f t="shared" si="51"/>
        <v>0</v>
      </c>
      <c r="W338" s="10">
        <f t="shared" si="52"/>
        <v>99.999164092828181</v>
      </c>
      <c r="X338" s="10">
        <f t="shared" si="52"/>
        <v>100</v>
      </c>
      <c r="Y338" s="142">
        <f t="shared" si="52"/>
        <v>99.998872668908589</v>
      </c>
      <c r="Z338" s="142">
        <f t="shared" si="52"/>
        <v>0</v>
      </c>
      <c r="AA338" s="142">
        <f t="shared" si="52"/>
        <v>100</v>
      </c>
    </row>
    <row r="339" spans="1:27" ht="12.95" customHeight="1" x14ac:dyDescent="0.25">
      <c r="A339" s="133">
        <v>331</v>
      </c>
      <c r="B339" s="139" t="s">
        <v>1643</v>
      </c>
      <c r="C339" s="140">
        <f t="shared" si="48"/>
        <v>4399</v>
      </c>
      <c r="D339" s="140">
        <v>1024.5999999999999</v>
      </c>
      <c r="E339" s="140">
        <v>3374.4</v>
      </c>
      <c r="F339" s="140">
        <v>0</v>
      </c>
      <c r="G339" s="140">
        <v>0</v>
      </c>
      <c r="H339" s="140">
        <f t="shared" si="49"/>
        <v>4780.5</v>
      </c>
      <c r="I339" s="141">
        <v>1024.5999999999999</v>
      </c>
      <c r="J339" s="141">
        <v>3650.9</v>
      </c>
      <c r="K339" s="141">
        <v>0</v>
      </c>
      <c r="L339" s="141">
        <v>105</v>
      </c>
      <c r="M339" s="140">
        <f t="shared" si="50"/>
        <v>4622.0902999999998</v>
      </c>
      <c r="N339" s="141">
        <v>1024.5999999999999</v>
      </c>
      <c r="O339" s="141">
        <v>3492.4902999999999</v>
      </c>
      <c r="P339" s="141">
        <v>0</v>
      </c>
      <c r="Q339" s="10">
        <v>105</v>
      </c>
      <c r="R339" s="10">
        <f t="shared" si="51"/>
        <v>-158.40970000000016</v>
      </c>
      <c r="S339" s="10">
        <f t="shared" si="51"/>
        <v>0</v>
      </c>
      <c r="T339" s="10">
        <f t="shared" si="51"/>
        <v>-158.40970000000016</v>
      </c>
      <c r="U339" s="10">
        <f t="shared" si="51"/>
        <v>0</v>
      </c>
      <c r="V339" s="10">
        <f t="shared" si="51"/>
        <v>0</v>
      </c>
      <c r="W339" s="10">
        <f t="shared" si="52"/>
        <v>96.686336157305718</v>
      </c>
      <c r="X339" s="10">
        <f t="shared" si="52"/>
        <v>100</v>
      </c>
      <c r="Y339" s="142">
        <f t="shared" si="52"/>
        <v>95.661078090333888</v>
      </c>
      <c r="Z339" s="142">
        <f t="shared" si="52"/>
        <v>0</v>
      </c>
      <c r="AA339" s="142">
        <f t="shared" si="52"/>
        <v>100</v>
      </c>
    </row>
    <row r="340" spans="1:27" ht="12.95" customHeight="1" x14ac:dyDescent="0.25">
      <c r="A340" s="133">
        <v>332</v>
      </c>
      <c r="B340" s="139" t="s">
        <v>1644</v>
      </c>
      <c r="C340" s="140">
        <f t="shared" si="48"/>
        <v>1627.6</v>
      </c>
      <c r="D340" s="140">
        <v>769.4</v>
      </c>
      <c r="E340" s="140">
        <v>800.6</v>
      </c>
      <c r="F340" s="140">
        <v>57.6</v>
      </c>
      <c r="G340" s="140">
        <v>0</v>
      </c>
      <c r="H340" s="140">
        <f t="shared" si="49"/>
        <v>1880.2999999999997</v>
      </c>
      <c r="I340" s="141">
        <v>769.4</v>
      </c>
      <c r="J340" s="141">
        <v>1020.3</v>
      </c>
      <c r="K340" s="141">
        <v>57.6</v>
      </c>
      <c r="L340" s="141">
        <v>33</v>
      </c>
      <c r="M340" s="140">
        <f t="shared" si="50"/>
        <v>1860.4991</v>
      </c>
      <c r="N340" s="141">
        <v>769.4</v>
      </c>
      <c r="O340" s="141">
        <v>1000.4991</v>
      </c>
      <c r="P340" s="141">
        <v>57.6</v>
      </c>
      <c r="Q340" s="10">
        <v>33</v>
      </c>
      <c r="R340" s="10">
        <f t="shared" si="51"/>
        <v>-19.800899999999729</v>
      </c>
      <c r="S340" s="10">
        <f t="shared" si="51"/>
        <v>0</v>
      </c>
      <c r="T340" s="10">
        <f t="shared" si="51"/>
        <v>-19.800899999999956</v>
      </c>
      <c r="U340" s="10">
        <f t="shared" si="51"/>
        <v>0</v>
      </c>
      <c r="V340" s="10">
        <f t="shared" si="51"/>
        <v>0</v>
      </c>
      <c r="W340" s="10">
        <f t="shared" si="52"/>
        <v>98.946928681593377</v>
      </c>
      <c r="X340" s="10">
        <f t="shared" si="52"/>
        <v>100</v>
      </c>
      <c r="Y340" s="142">
        <f t="shared" si="52"/>
        <v>98.059306086445162</v>
      </c>
      <c r="Z340" s="142">
        <f t="shared" si="52"/>
        <v>100</v>
      </c>
      <c r="AA340" s="142">
        <f t="shared" si="52"/>
        <v>100</v>
      </c>
    </row>
    <row r="341" spans="1:27" ht="12.95" customHeight="1" x14ac:dyDescent="0.25">
      <c r="A341" s="133">
        <v>333</v>
      </c>
      <c r="B341" s="139" t="s">
        <v>1645</v>
      </c>
      <c r="C341" s="140">
        <f t="shared" si="48"/>
        <v>3296.4</v>
      </c>
      <c r="D341" s="140">
        <v>893.1</v>
      </c>
      <c r="E341" s="140">
        <v>2403.3000000000002</v>
      </c>
      <c r="F341" s="140">
        <v>0</v>
      </c>
      <c r="G341" s="140">
        <v>0</v>
      </c>
      <c r="H341" s="140">
        <f t="shared" si="49"/>
        <v>3642.7999999999997</v>
      </c>
      <c r="I341" s="141">
        <v>893.1</v>
      </c>
      <c r="J341" s="141">
        <v>2686.7</v>
      </c>
      <c r="K341" s="141">
        <v>0</v>
      </c>
      <c r="L341" s="141">
        <v>63</v>
      </c>
      <c r="M341" s="140">
        <f t="shared" si="50"/>
        <v>3642.7999999999997</v>
      </c>
      <c r="N341" s="141">
        <v>893.1</v>
      </c>
      <c r="O341" s="141">
        <v>2686.7</v>
      </c>
      <c r="P341" s="141">
        <v>0</v>
      </c>
      <c r="Q341" s="10">
        <v>63</v>
      </c>
      <c r="R341" s="10">
        <f t="shared" si="51"/>
        <v>0</v>
      </c>
      <c r="S341" s="10">
        <f t="shared" si="51"/>
        <v>0</v>
      </c>
      <c r="T341" s="10">
        <f t="shared" si="51"/>
        <v>0</v>
      </c>
      <c r="U341" s="10">
        <f t="shared" si="51"/>
        <v>0</v>
      </c>
      <c r="V341" s="10">
        <f t="shared" si="51"/>
        <v>0</v>
      </c>
      <c r="W341" s="10">
        <f t="shared" si="52"/>
        <v>100</v>
      </c>
      <c r="X341" s="10">
        <f t="shared" si="52"/>
        <v>100</v>
      </c>
      <c r="Y341" s="142">
        <f t="shared" si="52"/>
        <v>100</v>
      </c>
      <c r="Z341" s="142">
        <f t="shared" si="52"/>
        <v>0</v>
      </c>
      <c r="AA341" s="142">
        <f t="shared" si="52"/>
        <v>100</v>
      </c>
    </row>
    <row r="342" spans="1:27" ht="12.95" customHeight="1" x14ac:dyDescent="0.25">
      <c r="A342" s="133">
        <v>334</v>
      </c>
      <c r="B342" s="139"/>
      <c r="C342" s="140"/>
      <c r="D342" s="140"/>
      <c r="E342" s="140"/>
      <c r="F342" s="140"/>
      <c r="G342" s="140"/>
      <c r="H342" s="140"/>
      <c r="I342" s="141"/>
      <c r="J342" s="141"/>
      <c r="K342" s="141"/>
      <c r="L342" s="141"/>
      <c r="M342" s="141"/>
      <c r="N342" s="141"/>
      <c r="O342" s="141"/>
      <c r="P342" s="141"/>
      <c r="Q342" s="10"/>
      <c r="R342" s="10"/>
      <c r="S342" s="10"/>
      <c r="T342" s="10"/>
      <c r="U342" s="10"/>
      <c r="V342" s="10"/>
      <c r="W342" s="10"/>
      <c r="X342" s="10"/>
      <c r="Y342" s="142"/>
      <c r="Z342" s="142"/>
      <c r="AA342" s="142"/>
    </row>
    <row r="343" spans="1:27" ht="12.95" customHeight="1" x14ac:dyDescent="0.25">
      <c r="A343" s="133">
        <v>335</v>
      </c>
      <c r="B343" s="134" t="s">
        <v>1646</v>
      </c>
      <c r="C343" s="135">
        <f t="shared" ref="C343:C374" si="53">SUM(D343:G343)</f>
        <v>370833.39999999997</v>
      </c>
      <c r="D343" s="135">
        <f>D344+D345</f>
        <v>64731.299999999996</v>
      </c>
      <c r="E343" s="135">
        <f>E344+E345</f>
        <v>296977.5</v>
      </c>
      <c r="F343" s="135">
        <f>F344+F345</f>
        <v>9124.5999999999985</v>
      </c>
      <c r="G343" s="135">
        <f>G344+G345</f>
        <v>0</v>
      </c>
      <c r="H343" s="135">
        <f t="shared" ref="H343:H374" si="54">SUM(I343:L343)</f>
        <v>417721.59999999998</v>
      </c>
      <c r="I343" s="135">
        <f>I344+I345</f>
        <v>64731.299999999996</v>
      </c>
      <c r="J343" s="135">
        <f>J344+J345</f>
        <v>341051.7</v>
      </c>
      <c r="K343" s="135">
        <f>K344+K345</f>
        <v>9124.5999999999985</v>
      </c>
      <c r="L343" s="135">
        <f>L344+L345</f>
        <v>2814</v>
      </c>
      <c r="M343" s="135">
        <f t="shared" ref="M343:M374" si="55">SUM(N343:Q343)</f>
        <v>409386.45119999995</v>
      </c>
      <c r="N343" s="135">
        <f>N344+N345</f>
        <v>64731.299999999996</v>
      </c>
      <c r="O343" s="135">
        <f>O344+O345</f>
        <v>332716.55119999999</v>
      </c>
      <c r="P343" s="135">
        <f>P344+P345</f>
        <v>9124.5999999999985</v>
      </c>
      <c r="Q343" s="135">
        <f>Q344+Q345</f>
        <v>2814</v>
      </c>
      <c r="R343" s="13">
        <f t="shared" ref="R343:V374" si="56">M343-H343</f>
        <v>-8335.1488000000245</v>
      </c>
      <c r="S343" s="13">
        <f t="shared" si="56"/>
        <v>0</v>
      </c>
      <c r="T343" s="13">
        <f t="shared" si="56"/>
        <v>-8335.1488000000245</v>
      </c>
      <c r="U343" s="13">
        <f t="shared" si="56"/>
        <v>0</v>
      </c>
      <c r="V343" s="13">
        <f t="shared" si="56"/>
        <v>0</v>
      </c>
      <c r="W343" s="13">
        <f t="shared" si="52"/>
        <v>98.004616280316839</v>
      </c>
      <c r="X343" s="13">
        <f t="shared" si="52"/>
        <v>100</v>
      </c>
      <c r="Y343" s="137">
        <f t="shared" si="52"/>
        <v>97.556045373765912</v>
      </c>
      <c r="Z343" s="137">
        <f t="shared" si="52"/>
        <v>100</v>
      </c>
      <c r="AA343" s="137">
        <f t="shared" si="52"/>
        <v>100</v>
      </c>
    </row>
    <row r="344" spans="1:27" s="138" customFormat="1" ht="12.95" customHeight="1" x14ac:dyDescent="0.2">
      <c r="A344" s="133">
        <v>336</v>
      </c>
      <c r="B344" s="134" t="s">
        <v>1374</v>
      </c>
      <c r="C344" s="135">
        <f t="shared" si="53"/>
        <v>227411.39999999997</v>
      </c>
      <c r="D344" s="135">
        <f>D346</f>
        <v>36620.699999999997</v>
      </c>
      <c r="E344" s="135">
        <f>E346</f>
        <v>184488.9</v>
      </c>
      <c r="F344" s="135">
        <f>F346</f>
        <v>6301.8</v>
      </c>
      <c r="G344" s="135">
        <f>G346</f>
        <v>0</v>
      </c>
      <c r="H344" s="135">
        <f t="shared" si="54"/>
        <v>260093.8</v>
      </c>
      <c r="I344" s="135">
        <f>I346</f>
        <v>36620.699999999997</v>
      </c>
      <c r="J344" s="135">
        <f>J346</f>
        <v>215767.3</v>
      </c>
      <c r="K344" s="135">
        <f>K346</f>
        <v>6301.8</v>
      </c>
      <c r="L344" s="135">
        <f>L346</f>
        <v>1404</v>
      </c>
      <c r="M344" s="135">
        <f t="shared" si="55"/>
        <v>253219.16329999996</v>
      </c>
      <c r="N344" s="135">
        <f>N346</f>
        <v>36620.699999999997</v>
      </c>
      <c r="O344" s="135">
        <f>O346</f>
        <v>208892.66329999999</v>
      </c>
      <c r="P344" s="135">
        <f>P346</f>
        <v>6301.8</v>
      </c>
      <c r="Q344" s="135">
        <f>Q346</f>
        <v>1404</v>
      </c>
      <c r="R344" s="13">
        <f t="shared" si="56"/>
        <v>-6874.6367000000319</v>
      </c>
      <c r="S344" s="13">
        <f t="shared" si="56"/>
        <v>0</v>
      </c>
      <c r="T344" s="13">
        <f t="shared" si="56"/>
        <v>-6874.6367000000027</v>
      </c>
      <c r="U344" s="13">
        <f t="shared" si="56"/>
        <v>0</v>
      </c>
      <c r="V344" s="13">
        <f t="shared" si="56"/>
        <v>0</v>
      </c>
      <c r="W344" s="13">
        <f t="shared" si="52"/>
        <v>97.356862524212403</v>
      </c>
      <c r="X344" s="13">
        <f t="shared" si="52"/>
        <v>100</v>
      </c>
      <c r="Y344" s="137">
        <f t="shared" si="52"/>
        <v>96.813865354017963</v>
      </c>
      <c r="Z344" s="137">
        <f t="shared" si="52"/>
        <v>100</v>
      </c>
      <c r="AA344" s="137">
        <f t="shared" si="52"/>
        <v>100</v>
      </c>
    </row>
    <row r="345" spans="1:27" s="138" customFormat="1" ht="12.95" customHeight="1" x14ac:dyDescent="0.2">
      <c r="A345" s="133">
        <v>337</v>
      </c>
      <c r="B345" s="134" t="s">
        <v>1375</v>
      </c>
      <c r="C345" s="135">
        <f t="shared" si="53"/>
        <v>143422</v>
      </c>
      <c r="D345" s="135">
        <f>SUBTOTAL(9,D347:D374)</f>
        <v>28110.6</v>
      </c>
      <c r="E345" s="135">
        <f>SUBTOTAL(9,E347:E374)</f>
        <v>112488.60000000002</v>
      </c>
      <c r="F345" s="135">
        <f>SUBTOTAL(9,F347:F374)</f>
        <v>2822.7999999999993</v>
      </c>
      <c r="G345" s="135">
        <f>SUBTOTAL(9,G347:G374)</f>
        <v>0</v>
      </c>
      <c r="H345" s="135">
        <f t="shared" si="54"/>
        <v>157627.79999999999</v>
      </c>
      <c r="I345" s="135">
        <f>SUBTOTAL(9,I347:I374)</f>
        <v>28110.6</v>
      </c>
      <c r="J345" s="135">
        <f>SUBTOTAL(9,J347:J374)</f>
        <v>125284.40000000001</v>
      </c>
      <c r="K345" s="135">
        <f>SUBTOTAL(9,K347:K374)</f>
        <v>2822.7999999999993</v>
      </c>
      <c r="L345" s="135">
        <f>SUBTOTAL(9,L347:L374)</f>
        <v>1410</v>
      </c>
      <c r="M345" s="135">
        <f t="shared" si="55"/>
        <v>156167.2879</v>
      </c>
      <c r="N345" s="135">
        <f>SUBTOTAL(9,N347:N374)</f>
        <v>28110.6</v>
      </c>
      <c r="O345" s="135">
        <f>SUBTOTAL(9,O347:O374)</f>
        <v>123823.88790000002</v>
      </c>
      <c r="P345" s="135">
        <f>SUBTOTAL(9,P347:P374)</f>
        <v>2822.7999999999993</v>
      </c>
      <c r="Q345" s="135">
        <f>SUBTOTAL(9,Q347:Q374)</f>
        <v>1410</v>
      </c>
      <c r="R345" s="13">
        <f t="shared" si="56"/>
        <v>-1460.5120999999926</v>
      </c>
      <c r="S345" s="13">
        <f t="shared" si="56"/>
        <v>0</v>
      </c>
      <c r="T345" s="13">
        <f t="shared" si="56"/>
        <v>-1460.5120999999926</v>
      </c>
      <c r="U345" s="13">
        <f t="shared" si="56"/>
        <v>0</v>
      </c>
      <c r="V345" s="13">
        <f t="shared" si="56"/>
        <v>0</v>
      </c>
      <c r="W345" s="13">
        <f t="shared" si="52"/>
        <v>99.07344256533429</v>
      </c>
      <c r="X345" s="13">
        <f t="shared" si="52"/>
        <v>100</v>
      </c>
      <c r="Y345" s="137">
        <f t="shared" si="52"/>
        <v>98.834242651120178</v>
      </c>
      <c r="Z345" s="137">
        <f t="shared" si="52"/>
        <v>100</v>
      </c>
      <c r="AA345" s="137">
        <f t="shared" si="52"/>
        <v>100</v>
      </c>
    </row>
    <row r="346" spans="1:27" ht="12.95" customHeight="1" x14ac:dyDescent="0.25">
      <c r="A346" s="133">
        <v>338</v>
      </c>
      <c r="B346" s="139" t="s">
        <v>1400</v>
      </c>
      <c r="C346" s="140">
        <f t="shared" si="53"/>
        <v>227411.39999999997</v>
      </c>
      <c r="D346" s="140">
        <v>36620.699999999997</v>
      </c>
      <c r="E346" s="140">
        <v>184488.9</v>
      </c>
      <c r="F346" s="140">
        <v>6301.8</v>
      </c>
      <c r="G346" s="140">
        <v>0</v>
      </c>
      <c r="H346" s="140">
        <f t="shared" si="54"/>
        <v>260093.8</v>
      </c>
      <c r="I346" s="141">
        <v>36620.699999999997</v>
      </c>
      <c r="J346" s="141">
        <v>215767.3</v>
      </c>
      <c r="K346" s="141">
        <v>6301.8</v>
      </c>
      <c r="L346" s="141">
        <v>1404</v>
      </c>
      <c r="M346" s="140">
        <f t="shared" si="55"/>
        <v>253219.16329999996</v>
      </c>
      <c r="N346" s="141">
        <v>36620.699999999997</v>
      </c>
      <c r="O346" s="141">
        <v>208892.66329999999</v>
      </c>
      <c r="P346" s="141">
        <v>6301.8</v>
      </c>
      <c r="Q346" s="10">
        <v>1404</v>
      </c>
      <c r="R346" s="10">
        <f t="shared" si="56"/>
        <v>-6874.6367000000319</v>
      </c>
      <c r="S346" s="10">
        <f t="shared" si="56"/>
        <v>0</v>
      </c>
      <c r="T346" s="10">
        <f t="shared" si="56"/>
        <v>-6874.6367000000027</v>
      </c>
      <c r="U346" s="10">
        <f t="shared" si="56"/>
        <v>0</v>
      </c>
      <c r="V346" s="10">
        <f t="shared" si="56"/>
        <v>0</v>
      </c>
      <c r="W346" s="10">
        <f t="shared" si="52"/>
        <v>97.356862524212403</v>
      </c>
      <c r="X346" s="10">
        <f t="shared" si="52"/>
        <v>100</v>
      </c>
      <c r="Y346" s="142">
        <f t="shared" si="52"/>
        <v>96.813865354017963</v>
      </c>
      <c r="Z346" s="142">
        <f t="shared" si="52"/>
        <v>100</v>
      </c>
      <c r="AA346" s="142">
        <f t="shared" si="52"/>
        <v>100</v>
      </c>
    </row>
    <row r="347" spans="1:27" ht="12.95" customHeight="1" x14ac:dyDescent="0.25">
      <c r="A347" s="133">
        <v>339</v>
      </c>
      <c r="B347" s="139" t="s">
        <v>1647</v>
      </c>
      <c r="C347" s="140">
        <f t="shared" si="53"/>
        <v>1358.8000000000002</v>
      </c>
      <c r="D347" s="140">
        <v>333.4</v>
      </c>
      <c r="E347" s="140">
        <v>896.5</v>
      </c>
      <c r="F347" s="140">
        <v>128.9</v>
      </c>
      <c r="G347" s="140">
        <v>0</v>
      </c>
      <c r="H347" s="140">
        <f t="shared" si="54"/>
        <v>1514.8000000000002</v>
      </c>
      <c r="I347" s="141">
        <v>333.4</v>
      </c>
      <c r="J347" s="141">
        <v>1019.5</v>
      </c>
      <c r="K347" s="141">
        <v>128.9</v>
      </c>
      <c r="L347" s="141">
        <v>33</v>
      </c>
      <c r="M347" s="140">
        <f t="shared" si="55"/>
        <v>1512.4848999999999</v>
      </c>
      <c r="N347" s="141">
        <v>333.4</v>
      </c>
      <c r="O347" s="141">
        <v>1017.1849</v>
      </c>
      <c r="P347" s="141">
        <v>128.9</v>
      </c>
      <c r="Q347" s="10">
        <v>33</v>
      </c>
      <c r="R347" s="10">
        <f t="shared" si="56"/>
        <v>-2.3151000000002568</v>
      </c>
      <c r="S347" s="10">
        <f t="shared" si="56"/>
        <v>0</v>
      </c>
      <c r="T347" s="10">
        <f t="shared" si="56"/>
        <v>-2.3151000000000295</v>
      </c>
      <c r="U347" s="10">
        <f t="shared" si="56"/>
        <v>0</v>
      </c>
      <c r="V347" s="10">
        <f t="shared" si="56"/>
        <v>0</v>
      </c>
      <c r="W347" s="10">
        <f t="shared" si="52"/>
        <v>99.847167942962756</v>
      </c>
      <c r="X347" s="10">
        <f t="shared" si="52"/>
        <v>100</v>
      </c>
      <c r="Y347" s="142">
        <f t="shared" si="52"/>
        <v>99.772918097106427</v>
      </c>
      <c r="Z347" s="142">
        <f t="shared" si="52"/>
        <v>100</v>
      </c>
      <c r="AA347" s="142">
        <f t="shared" si="52"/>
        <v>100</v>
      </c>
    </row>
    <row r="348" spans="1:27" ht="12.95" customHeight="1" x14ac:dyDescent="0.25">
      <c r="A348" s="133">
        <v>340</v>
      </c>
      <c r="B348" s="139" t="s">
        <v>1648</v>
      </c>
      <c r="C348" s="140">
        <f t="shared" si="53"/>
        <v>2894.2000000000003</v>
      </c>
      <c r="D348" s="140">
        <v>899.3</v>
      </c>
      <c r="E348" s="140">
        <v>1921.5</v>
      </c>
      <c r="F348" s="140">
        <v>73.400000000000006</v>
      </c>
      <c r="G348" s="140">
        <v>0</v>
      </c>
      <c r="H348" s="140">
        <f t="shared" si="54"/>
        <v>3205.9</v>
      </c>
      <c r="I348" s="141">
        <v>899.3</v>
      </c>
      <c r="J348" s="141">
        <v>2197.1999999999998</v>
      </c>
      <c r="K348" s="141">
        <v>73.400000000000006</v>
      </c>
      <c r="L348" s="141">
        <v>36</v>
      </c>
      <c r="M348" s="140">
        <f t="shared" si="55"/>
        <v>3205.9</v>
      </c>
      <c r="N348" s="141">
        <v>899.3</v>
      </c>
      <c r="O348" s="141">
        <v>2197.1999999999998</v>
      </c>
      <c r="P348" s="141">
        <v>73.400000000000006</v>
      </c>
      <c r="Q348" s="10">
        <v>36</v>
      </c>
      <c r="R348" s="10">
        <f t="shared" si="56"/>
        <v>0</v>
      </c>
      <c r="S348" s="10">
        <f t="shared" si="56"/>
        <v>0</v>
      </c>
      <c r="T348" s="10">
        <f t="shared" si="56"/>
        <v>0</v>
      </c>
      <c r="U348" s="10">
        <f t="shared" si="56"/>
        <v>0</v>
      </c>
      <c r="V348" s="10">
        <f t="shared" si="56"/>
        <v>0</v>
      </c>
      <c r="W348" s="10">
        <f t="shared" si="52"/>
        <v>100</v>
      </c>
      <c r="X348" s="10">
        <f t="shared" si="52"/>
        <v>100</v>
      </c>
      <c r="Y348" s="142">
        <f t="shared" si="52"/>
        <v>100</v>
      </c>
      <c r="Z348" s="142">
        <f t="shared" si="52"/>
        <v>100</v>
      </c>
      <c r="AA348" s="142">
        <f t="shared" si="52"/>
        <v>100</v>
      </c>
    </row>
    <row r="349" spans="1:27" ht="12.95" customHeight="1" x14ac:dyDescent="0.25">
      <c r="A349" s="133">
        <v>341</v>
      </c>
      <c r="B349" s="139" t="s">
        <v>1404</v>
      </c>
      <c r="C349" s="140">
        <f t="shared" si="53"/>
        <v>6598.2</v>
      </c>
      <c r="D349" s="140">
        <v>1329.3</v>
      </c>
      <c r="E349" s="140">
        <v>5268.9</v>
      </c>
      <c r="F349" s="140">
        <v>0</v>
      </c>
      <c r="G349" s="140">
        <v>0</v>
      </c>
      <c r="H349" s="140">
        <f t="shared" si="54"/>
        <v>7282.5</v>
      </c>
      <c r="I349" s="141">
        <v>1329.3</v>
      </c>
      <c r="J349" s="141">
        <v>5884.2</v>
      </c>
      <c r="K349" s="141">
        <v>0</v>
      </c>
      <c r="L349" s="141">
        <v>69</v>
      </c>
      <c r="M349" s="140">
        <f t="shared" si="55"/>
        <v>7269.5392000000002</v>
      </c>
      <c r="N349" s="141">
        <v>1329.3</v>
      </c>
      <c r="O349" s="141">
        <v>5871.2392</v>
      </c>
      <c r="P349" s="141">
        <v>0</v>
      </c>
      <c r="Q349" s="10">
        <v>69</v>
      </c>
      <c r="R349" s="10">
        <f t="shared" si="56"/>
        <v>-12.960799999999836</v>
      </c>
      <c r="S349" s="10">
        <f t="shared" si="56"/>
        <v>0</v>
      </c>
      <c r="T349" s="10">
        <f t="shared" si="56"/>
        <v>-12.960799999999836</v>
      </c>
      <c r="U349" s="10">
        <f t="shared" si="56"/>
        <v>0</v>
      </c>
      <c r="V349" s="10">
        <f t="shared" si="56"/>
        <v>0</v>
      </c>
      <c r="W349" s="10">
        <f t="shared" si="52"/>
        <v>99.822028149673883</v>
      </c>
      <c r="X349" s="10">
        <f t="shared" si="52"/>
        <v>100</v>
      </c>
      <c r="Y349" s="142">
        <f t="shared" si="52"/>
        <v>99.779735563033213</v>
      </c>
      <c r="Z349" s="142">
        <f t="shared" si="52"/>
        <v>0</v>
      </c>
      <c r="AA349" s="142">
        <f t="shared" si="52"/>
        <v>100</v>
      </c>
    </row>
    <row r="350" spans="1:27" ht="12.95" customHeight="1" x14ac:dyDescent="0.25">
      <c r="A350" s="133">
        <v>342</v>
      </c>
      <c r="B350" s="139" t="s">
        <v>1649</v>
      </c>
      <c r="C350" s="140">
        <f t="shared" si="53"/>
        <v>4176.6000000000004</v>
      </c>
      <c r="D350" s="140">
        <v>1251.4000000000001</v>
      </c>
      <c r="E350" s="140">
        <v>2916.1</v>
      </c>
      <c r="F350" s="140">
        <v>9.1</v>
      </c>
      <c r="G350" s="140">
        <v>0</v>
      </c>
      <c r="H350" s="140">
        <f t="shared" si="54"/>
        <v>4461.1000000000004</v>
      </c>
      <c r="I350" s="141">
        <v>1251.4000000000001</v>
      </c>
      <c r="J350" s="141">
        <v>3164.6</v>
      </c>
      <c r="K350" s="141">
        <v>9.1</v>
      </c>
      <c r="L350" s="141">
        <v>36</v>
      </c>
      <c r="M350" s="140">
        <f t="shared" si="55"/>
        <v>4460.0166000000008</v>
      </c>
      <c r="N350" s="141">
        <v>1251.4000000000001</v>
      </c>
      <c r="O350" s="141">
        <v>3163.5165999999999</v>
      </c>
      <c r="P350" s="141">
        <v>9.1</v>
      </c>
      <c r="Q350" s="10">
        <v>36</v>
      </c>
      <c r="R350" s="10">
        <f t="shared" si="56"/>
        <v>-1.0833999999995285</v>
      </c>
      <c r="S350" s="10">
        <f t="shared" si="56"/>
        <v>0</v>
      </c>
      <c r="T350" s="10">
        <f t="shared" si="56"/>
        <v>-1.0833999999999833</v>
      </c>
      <c r="U350" s="10">
        <f t="shared" si="56"/>
        <v>0</v>
      </c>
      <c r="V350" s="10">
        <f t="shared" si="56"/>
        <v>0</v>
      </c>
      <c r="W350" s="10">
        <f t="shared" si="52"/>
        <v>99.975714509874251</v>
      </c>
      <c r="X350" s="10">
        <f t="shared" si="52"/>
        <v>100</v>
      </c>
      <c r="Y350" s="142">
        <f t="shared" si="52"/>
        <v>99.965765025595658</v>
      </c>
      <c r="Z350" s="142">
        <f t="shared" si="52"/>
        <v>100</v>
      </c>
      <c r="AA350" s="142">
        <f t="shared" si="52"/>
        <v>100</v>
      </c>
    </row>
    <row r="351" spans="1:27" ht="12.95" customHeight="1" x14ac:dyDescent="0.25">
      <c r="A351" s="133">
        <v>343</v>
      </c>
      <c r="B351" s="139" t="s">
        <v>1650</v>
      </c>
      <c r="C351" s="140">
        <f t="shared" si="53"/>
        <v>3220.2000000000003</v>
      </c>
      <c r="D351" s="140">
        <v>811.7</v>
      </c>
      <c r="E351" s="140">
        <v>2376.9</v>
      </c>
      <c r="F351" s="140">
        <v>31.6</v>
      </c>
      <c r="G351" s="140">
        <v>0</v>
      </c>
      <c r="H351" s="140">
        <f t="shared" si="54"/>
        <v>3509.4999999999995</v>
      </c>
      <c r="I351" s="141">
        <v>811.7</v>
      </c>
      <c r="J351" s="141">
        <v>2639.2</v>
      </c>
      <c r="K351" s="141">
        <v>31.6</v>
      </c>
      <c r="L351" s="141">
        <v>27</v>
      </c>
      <c r="M351" s="140">
        <f t="shared" si="55"/>
        <v>3272.8030999999996</v>
      </c>
      <c r="N351" s="141">
        <v>811.7</v>
      </c>
      <c r="O351" s="141">
        <v>2402.5030999999999</v>
      </c>
      <c r="P351" s="141">
        <v>31.6</v>
      </c>
      <c r="Q351" s="10">
        <v>27</v>
      </c>
      <c r="R351" s="10">
        <f t="shared" si="56"/>
        <v>-236.69689999999991</v>
      </c>
      <c r="S351" s="10">
        <f t="shared" si="56"/>
        <v>0</v>
      </c>
      <c r="T351" s="10">
        <f t="shared" si="56"/>
        <v>-236.69689999999991</v>
      </c>
      <c r="U351" s="10">
        <f t="shared" si="56"/>
        <v>0</v>
      </c>
      <c r="V351" s="10">
        <f t="shared" si="56"/>
        <v>0</v>
      </c>
      <c r="W351" s="10">
        <f t="shared" si="52"/>
        <v>93.255537825901129</v>
      </c>
      <c r="X351" s="10">
        <f t="shared" si="52"/>
        <v>100</v>
      </c>
      <c r="Y351" s="142">
        <f t="shared" si="52"/>
        <v>91.031490603213101</v>
      </c>
      <c r="Z351" s="142">
        <f t="shared" si="52"/>
        <v>100</v>
      </c>
      <c r="AA351" s="142">
        <f t="shared" si="52"/>
        <v>100</v>
      </c>
    </row>
    <row r="352" spans="1:27" ht="12.95" customHeight="1" x14ac:dyDescent="0.25">
      <c r="A352" s="133">
        <v>344</v>
      </c>
      <c r="B352" s="139" t="s">
        <v>1646</v>
      </c>
      <c r="C352" s="140">
        <f t="shared" si="53"/>
        <v>4105.9000000000005</v>
      </c>
      <c r="D352" s="140">
        <v>1129.7</v>
      </c>
      <c r="E352" s="140">
        <v>2862.4</v>
      </c>
      <c r="F352" s="140">
        <v>113.8</v>
      </c>
      <c r="G352" s="140">
        <v>0</v>
      </c>
      <c r="H352" s="140">
        <f t="shared" si="54"/>
        <v>4448.5</v>
      </c>
      <c r="I352" s="141">
        <v>1129.7</v>
      </c>
      <c r="J352" s="141">
        <v>3160</v>
      </c>
      <c r="K352" s="141">
        <v>113.8</v>
      </c>
      <c r="L352" s="141">
        <v>45</v>
      </c>
      <c r="M352" s="140">
        <f t="shared" si="55"/>
        <v>4437.1003000000001</v>
      </c>
      <c r="N352" s="141">
        <v>1129.7</v>
      </c>
      <c r="O352" s="141">
        <v>3148.6003000000001</v>
      </c>
      <c r="P352" s="141">
        <v>113.8</v>
      </c>
      <c r="Q352" s="10">
        <v>45</v>
      </c>
      <c r="R352" s="10">
        <f t="shared" si="56"/>
        <v>-11.399699999999939</v>
      </c>
      <c r="S352" s="10">
        <f t="shared" si="56"/>
        <v>0</v>
      </c>
      <c r="T352" s="10">
        <f t="shared" si="56"/>
        <v>-11.399699999999939</v>
      </c>
      <c r="U352" s="10">
        <f t="shared" si="56"/>
        <v>0</v>
      </c>
      <c r="V352" s="10">
        <f t="shared" si="56"/>
        <v>0</v>
      </c>
      <c r="W352" s="10">
        <f t="shared" si="52"/>
        <v>99.743740586714623</v>
      </c>
      <c r="X352" s="10">
        <f t="shared" si="52"/>
        <v>100</v>
      </c>
      <c r="Y352" s="142">
        <f t="shared" si="52"/>
        <v>99.639250000000004</v>
      </c>
      <c r="Z352" s="142">
        <f t="shared" si="52"/>
        <v>100</v>
      </c>
      <c r="AA352" s="142">
        <f t="shared" si="52"/>
        <v>100</v>
      </c>
    </row>
    <row r="353" spans="1:27" ht="12.95" customHeight="1" x14ac:dyDescent="0.25">
      <c r="A353" s="133">
        <v>345</v>
      </c>
      <c r="B353" s="139" t="s">
        <v>1651</v>
      </c>
      <c r="C353" s="140">
        <f t="shared" si="53"/>
        <v>2369.0999999999995</v>
      </c>
      <c r="D353" s="140">
        <v>858.8</v>
      </c>
      <c r="E353" s="140">
        <v>1326.6</v>
      </c>
      <c r="F353" s="140">
        <v>183.7</v>
      </c>
      <c r="G353" s="140">
        <v>0</v>
      </c>
      <c r="H353" s="140">
        <f t="shared" si="54"/>
        <v>2606.1999999999998</v>
      </c>
      <c r="I353" s="141">
        <v>858.8</v>
      </c>
      <c r="J353" s="141">
        <v>1530.7</v>
      </c>
      <c r="K353" s="141">
        <v>183.7</v>
      </c>
      <c r="L353" s="141">
        <v>33</v>
      </c>
      <c r="M353" s="140">
        <f t="shared" si="55"/>
        <v>2533.7797999999998</v>
      </c>
      <c r="N353" s="141">
        <v>858.8</v>
      </c>
      <c r="O353" s="141">
        <v>1458.2798</v>
      </c>
      <c r="P353" s="141">
        <v>183.7</v>
      </c>
      <c r="Q353" s="10">
        <v>33</v>
      </c>
      <c r="R353" s="10">
        <f t="shared" si="56"/>
        <v>-72.420200000000023</v>
      </c>
      <c r="S353" s="10">
        <f t="shared" si="56"/>
        <v>0</v>
      </c>
      <c r="T353" s="10">
        <f t="shared" si="56"/>
        <v>-72.420200000000023</v>
      </c>
      <c r="U353" s="10">
        <f t="shared" si="56"/>
        <v>0</v>
      </c>
      <c r="V353" s="10">
        <f t="shared" si="56"/>
        <v>0</v>
      </c>
      <c r="W353" s="10">
        <f t="shared" si="52"/>
        <v>97.221233980508018</v>
      </c>
      <c r="X353" s="10">
        <f t="shared" si="52"/>
        <v>100</v>
      </c>
      <c r="Y353" s="142">
        <f t="shared" si="52"/>
        <v>95.268818187757233</v>
      </c>
      <c r="Z353" s="142">
        <f t="shared" si="52"/>
        <v>100</v>
      </c>
      <c r="AA353" s="142">
        <f t="shared" si="52"/>
        <v>100</v>
      </c>
    </row>
    <row r="354" spans="1:27" ht="12.95" customHeight="1" x14ac:dyDescent="0.25">
      <c r="A354" s="133">
        <v>346</v>
      </c>
      <c r="B354" s="139" t="s">
        <v>1652</v>
      </c>
      <c r="C354" s="140">
        <f t="shared" si="53"/>
        <v>3825.1</v>
      </c>
      <c r="D354" s="140">
        <v>942.3</v>
      </c>
      <c r="E354" s="140">
        <v>2772.2</v>
      </c>
      <c r="F354" s="140">
        <v>110.6</v>
      </c>
      <c r="G354" s="140">
        <v>0</v>
      </c>
      <c r="H354" s="140">
        <f t="shared" si="54"/>
        <v>4280.9000000000005</v>
      </c>
      <c r="I354" s="141">
        <v>942.3</v>
      </c>
      <c r="J354" s="141">
        <v>3189</v>
      </c>
      <c r="K354" s="141">
        <v>110.6</v>
      </c>
      <c r="L354" s="141">
        <v>39</v>
      </c>
      <c r="M354" s="140">
        <f t="shared" si="55"/>
        <v>4214.7689</v>
      </c>
      <c r="N354" s="141">
        <v>942.3</v>
      </c>
      <c r="O354" s="141">
        <v>3122.8688999999999</v>
      </c>
      <c r="P354" s="141">
        <v>110.6</v>
      </c>
      <c r="Q354" s="10">
        <v>39</v>
      </c>
      <c r="R354" s="10">
        <f t="shared" si="56"/>
        <v>-66.131100000000515</v>
      </c>
      <c r="S354" s="10">
        <f t="shared" si="56"/>
        <v>0</v>
      </c>
      <c r="T354" s="10">
        <f t="shared" si="56"/>
        <v>-66.13110000000006</v>
      </c>
      <c r="U354" s="10">
        <f t="shared" si="56"/>
        <v>0</v>
      </c>
      <c r="V354" s="10">
        <f t="shared" si="56"/>
        <v>0</v>
      </c>
      <c r="W354" s="10">
        <f t="shared" si="52"/>
        <v>98.455205681048369</v>
      </c>
      <c r="X354" s="10">
        <f t="shared" si="52"/>
        <v>100</v>
      </c>
      <c r="Y354" s="142">
        <f t="shared" si="52"/>
        <v>97.926274694261522</v>
      </c>
      <c r="Z354" s="142">
        <f t="shared" si="52"/>
        <v>100</v>
      </c>
      <c r="AA354" s="142">
        <f t="shared" si="52"/>
        <v>100</v>
      </c>
    </row>
    <row r="355" spans="1:27" ht="12.95" customHeight="1" x14ac:dyDescent="0.25">
      <c r="A355" s="133">
        <v>347</v>
      </c>
      <c r="B355" s="139" t="s">
        <v>1653</v>
      </c>
      <c r="C355" s="140">
        <f t="shared" si="53"/>
        <v>2509.5</v>
      </c>
      <c r="D355" s="140">
        <v>872.8</v>
      </c>
      <c r="E355" s="140">
        <v>1614.3</v>
      </c>
      <c r="F355" s="140">
        <v>22.4</v>
      </c>
      <c r="G355" s="140">
        <v>0</v>
      </c>
      <c r="H355" s="140">
        <f t="shared" si="54"/>
        <v>2894.2999999999997</v>
      </c>
      <c r="I355" s="141">
        <v>872.8</v>
      </c>
      <c r="J355" s="141">
        <v>1954.1</v>
      </c>
      <c r="K355" s="141">
        <v>22.4</v>
      </c>
      <c r="L355" s="141">
        <v>45</v>
      </c>
      <c r="M355" s="140">
        <f t="shared" si="55"/>
        <v>2890.2927</v>
      </c>
      <c r="N355" s="141">
        <v>872.8</v>
      </c>
      <c r="O355" s="141">
        <v>1950.0926999999999</v>
      </c>
      <c r="P355" s="141">
        <v>22.4</v>
      </c>
      <c r="Q355" s="10">
        <v>45</v>
      </c>
      <c r="R355" s="10">
        <f t="shared" si="56"/>
        <v>-4.0072999999997592</v>
      </c>
      <c r="S355" s="10">
        <f t="shared" si="56"/>
        <v>0</v>
      </c>
      <c r="T355" s="10">
        <f t="shared" si="56"/>
        <v>-4.0072999999999865</v>
      </c>
      <c r="U355" s="10">
        <f t="shared" si="56"/>
        <v>0</v>
      </c>
      <c r="V355" s="10">
        <f t="shared" si="56"/>
        <v>0</v>
      </c>
      <c r="W355" s="10">
        <f t="shared" si="52"/>
        <v>99.861545105897804</v>
      </c>
      <c r="X355" s="10">
        <f t="shared" si="52"/>
        <v>100</v>
      </c>
      <c r="Y355" s="142">
        <f t="shared" si="52"/>
        <v>99.794928611637062</v>
      </c>
      <c r="Z355" s="142">
        <f t="shared" si="52"/>
        <v>100</v>
      </c>
      <c r="AA355" s="142">
        <f t="shared" si="52"/>
        <v>100</v>
      </c>
    </row>
    <row r="356" spans="1:27" ht="12.95" customHeight="1" x14ac:dyDescent="0.25">
      <c r="A356" s="133">
        <v>348</v>
      </c>
      <c r="B356" s="139" t="s">
        <v>1654</v>
      </c>
      <c r="C356" s="140">
        <f t="shared" si="53"/>
        <v>3566.5</v>
      </c>
      <c r="D356" s="140">
        <v>920.1</v>
      </c>
      <c r="E356" s="140">
        <v>2641.5</v>
      </c>
      <c r="F356" s="140">
        <v>4.9000000000000004</v>
      </c>
      <c r="G356" s="140">
        <v>0</v>
      </c>
      <c r="H356" s="140">
        <f t="shared" si="54"/>
        <v>3966.4</v>
      </c>
      <c r="I356" s="141">
        <v>920.1</v>
      </c>
      <c r="J356" s="141">
        <v>2996.4</v>
      </c>
      <c r="K356" s="141">
        <v>4.9000000000000004</v>
      </c>
      <c r="L356" s="141">
        <v>45</v>
      </c>
      <c r="M356" s="140">
        <f t="shared" si="55"/>
        <v>3966.3544000000002</v>
      </c>
      <c r="N356" s="141">
        <v>920.1</v>
      </c>
      <c r="O356" s="141">
        <v>2996.3544000000002</v>
      </c>
      <c r="P356" s="141">
        <v>4.9000000000000004</v>
      </c>
      <c r="Q356" s="10">
        <v>45</v>
      </c>
      <c r="R356" s="10">
        <f t="shared" si="56"/>
        <v>-4.5599999999922147E-2</v>
      </c>
      <c r="S356" s="10">
        <f t="shared" si="56"/>
        <v>0</v>
      </c>
      <c r="T356" s="10">
        <f t="shared" si="56"/>
        <v>-4.5599999999922147E-2</v>
      </c>
      <c r="U356" s="10">
        <f t="shared" si="56"/>
        <v>0</v>
      </c>
      <c r="V356" s="10">
        <f t="shared" si="56"/>
        <v>0</v>
      </c>
      <c r="W356" s="10">
        <f t="shared" si="52"/>
        <v>99.998850342880203</v>
      </c>
      <c r="X356" s="10">
        <f t="shared" si="52"/>
        <v>100</v>
      </c>
      <c r="Y356" s="142">
        <f t="shared" si="52"/>
        <v>99.998478173808564</v>
      </c>
      <c r="Z356" s="142">
        <f t="shared" si="52"/>
        <v>100</v>
      </c>
      <c r="AA356" s="142">
        <f t="shared" si="52"/>
        <v>100</v>
      </c>
    </row>
    <row r="357" spans="1:27" ht="12.95" customHeight="1" x14ac:dyDescent="0.25">
      <c r="A357" s="133">
        <v>349</v>
      </c>
      <c r="B357" s="139" t="s">
        <v>1655</v>
      </c>
      <c r="C357" s="140">
        <f t="shared" si="53"/>
        <v>3441.4</v>
      </c>
      <c r="D357" s="140">
        <v>1007.9</v>
      </c>
      <c r="E357" s="140">
        <v>2433.5</v>
      </c>
      <c r="F357" s="140">
        <v>0</v>
      </c>
      <c r="G357" s="140">
        <v>0</v>
      </c>
      <c r="H357" s="140">
        <f t="shared" si="54"/>
        <v>3758.7000000000003</v>
      </c>
      <c r="I357" s="141">
        <v>1007.9</v>
      </c>
      <c r="J357" s="141">
        <v>2705.8</v>
      </c>
      <c r="K357" s="141">
        <v>0</v>
      </c>
      <c r="L357" s="141">
        <v>45</v>
      </c>
      <c r="M357" s="140">
        <f t="shared" si="55"/>
        <v>3677.7015999999999</v>
      </c>
      <c r="N357" s="141">
        <v>1007.9</v>
      </c>
      <c r="O357" s="141">
        <v>2624.8015999999998</v>
      </c>
      <c r="P357" s="141">
        <v>0</v>
      </c>
      <c r="Q357" s="10">
        <v>45</v>
      </c>
      <c r="R357" s="10">
        <f t="shared" si="56"/>
        <v>-80.998400000000402</v>
      </c>
      <c r="S357" s="10">
        <f t="shared" si="56"/>
        <v>0</v>
      </c>
      <c r="T357" s="10">
        <f t="shared" si="56"/>
        <v>-80.998400000000402</v>
      </c>
      <c r="U357" s="10">
        <f t="shared" si="56"/>
        <v>0</v>
      </c>
      <c r="V357" s="10">
        <f t="shared" si="56"/>
        <v>0</v>
      </c>
      <c r="W357" s="10">
        <f t="shared" si="52"/>
        <v>97.845042168834965</v>
      </c>
      <c r="X357" s="10">
        <f t="shared" si="52"/>
        <v>100</v>
      </c>
      <c r="Y357" s="142">
        <f t="shared" si="52"/>
        <v>97.006489762731889</v>
      </c>
      <c r="Z357" s="142">
        <f t="shared" si="52"/>
        <v>0</v>
      </c>
      <c r="AA357" s="142">
        <f t="shared" si="52"/>
        <v>100</v>
      </c>
    </row>
    <row r="358" spans="1:27" ht="12.95" customHeight="1" x14ac:dyDescent="0.25">
      <c r="A358" s="133">
        <v>350</v>
      </c>
      <c r="B358" s="139" t="s">
        <v>1656</v>
      </c>
      <c r="C358" s="140">
        <f t="shared" si="53"/>
        <v>2488.3000000000002</v>
      </c>
      <c r="D358" s="140">
        <v>962.4</v>
      </c>
      <c r="E358" s="140">
        <v>1465.6</v>
      </c>
      <c r="F358" s="140">
        <v>60.3</v>
      </c>
      <c r="G358" s="140">
        <v>0</v>
      </c>
      <c r="H358" s="140">
        <f t="shared" si="54"/>
        <v>2678.2000000000003</v>
      </c>
      <c r="I358" s="141">
        <v>962.4</v>
      </c>
      <c r="J358" s="141">
        <v>1616.5</v>
      </c>
      <c r="K358" s="141">
        <v>60.3</v>
      </c>
      <c r="L358" s="141">
        <v>39</v>
      </c>
      <c r="M358" s="140">
        <f t="shared" si="55"/>
        <v>2678.2000000000003</v>
      </c>
      <c r="N358" s="141">
        <v>962.4</v>
      </c>
      <c r="O358" s="141">
        <v>1616.5</v>
      </c>
      <c r="P358" s="141">
        <v>60.3</v>
      </c>
      <c r="Q358" s="10">
        <v>39</v>
      </c>
      <c r="R358" s="10">
        <f t="shared" si="56"/>
        <v>0</v>
      </c>
      <c r="S358" s="10">
        <f t="shared" si="56"/>
        <v>0</v>
      </c>
      <c r="T358" s="10">
        <f t="shared" si="56"/>
        <v>0</v>
      </c>
      <c r="U358" s="10">
        <f t="shared" si="56"/>
        <v>0</v>
      </c>
      <c r="V358" s="10">
        <f t="shared" si="56"/>
        <v>0</v>
      </c>
      <c r="W358" s="10">
        <f t="shared" si="52"/>
        <v>100</v>
      </c>
      <c r="X358" s="10">
        <f t="shared" si="52"/>
        <v>100</v>
      </c>
      <c r="Y358" s="142">
        <f t="shared" si="52"/>
        <v>100</v>
      </c>
      <c r="Z358" s="142">
        <f t="shared" si="52"/>
        <v>100</v>
      </c>
      <c r="AA358" s="142">
        <f t="shared" si="52"/>
        <v>100</v>
      </c>
    </row>
    <row r="359" spans="1:27" ht="12.95" customHeight="1" x14ac:dyDescent="0.25">
      <c r="A359" s="133">
        <v>351</v>
      </c>
      <c r="B359" s="139" t="s">
        <v>1657</v>
      </c>
      <c r="C359" s="140">
        <f t="shared" si="53"/>
        <v>4062.2</v>
      </c>
      <c r="D359" s="140">
        <v>1109.3</v>
      </c>
      <c r="E359" s="140">
        <v>2952.9</v>
      </c>
      <c r="F359" s="140">
        <v>0</v>
      </c>
      <c r="G359" s="140">
        <v>0</v>
      </c>
      <c r="H359" s="140">
        <f t="shared" si="54"/>
        <v>4326.8</v>
      </c>
      <c r="I359" s="141">
        <v>1109.3</v>
      </c>
      <c r="J359" s="141">
        <v>3187.5</v>
      </c>
      <c r="K359" s="141">
        <v>0</v>
      </c>
      <c r="L359" s="141">
        <v>30</v>
      </c>
      <c r="M359" s="140">
        <f t="shared" si="55"/>
        <v>4326.2344000000003</v>
      </c>
      <c r="N359" s="141">
        <v>1109.3</v>
      </c>
      <c r="O359" s="141">
        <v>3186.9344000000001</v>
      </c>
      <c r="P359" s="141">
        <v>0</v>
      </c>
      <c r="Q359" s="10">
        <v>30</v>
      </c>
      <c r="R359" s="10">
        <f t="shared" si="56"/>
        <v>-0.56559999999990396</v>
      </c>
      <c r="S359" s="10">
        <f t="shared" si="56"/>
        <v>0</v>
      </c>
      <c r="T359" s="10">
        <f t="shared" si="56"/>
        <v>-0.56559999999990396</v>
      </c>
      <c r="U359" s="10">
        <f t="shared" si="56"/>
        <v>0</v>
      </c>
      <c r="V359" s="10">
        <f t="shared" si="56"/>
        <v>0</v>
      </c>
      <c r="W359" s="10">
        <f t="shared" si="52"/>
        <v>99.986927983729316</v>
      </c>
      <c r="X359" s="10">
        <f t="shared" si="52"/>
        <v>100</v>
      </c>
      <c r="Y359" s="142">
        <f t="shared" si="52"/>
        <v>99.982255686274513</v>
      </c>
      <c r="Z359" s="142">
        <f t="shared" si="52"/>
        <v>0</v>
      </c>
      <c r="AA359" s="142">
        <f t="shared" si="52"/>
        <v>100</v>
      </c>
    </row>
    <row r="360" spans="1:27" ht="12.95" customHeight="1" x14ac:dyDescent="0.25">
      <c r="A360" s="133">
        <v>352</v>
      </c>
      <c r="B360" s="139" t="s">
        <v>1658</v>
      </c>
      <c r="C360" s="140">
        <f t="shared" si="53"/>
        <v>2958</v>
      </c>
      <c r="D360" s="140">
        <v>978.4</v>
      </c>
      <c r="E360" s="140">
        <v>1492.2</v>
      </c>
      <c r="F360" s="140">
        <v>487.4</v>
      </c>
      <c r="G360" s="140">
        <v>0</v>
      </c>
      <c r="H360" s="140">
        <f t="shared" si="54"/>
        <v>3196.4</v>
      </c>
      <c r="I360" s="141">
        <v>978.4</v>
      </c>
      <c r="J360" s="141">
        <v>1685.6</v>
      </c>
      <c r="K360" s="141">
        <v>487.4</v>
      </c>
      <c r="L360" s="141">
        <v>45</v>
      </c>
      <c r="M360" s="140">
        <f t="shared" si="55"/>
        <v>3196.3379</v>
      </c>
      <c r="N360" s="141">
        <v>978.4</v>
      </c>
      <c r="O360" s="141">
        <v>1685.5379</v>
      </c>
      <c r="P360" s="141">
        <v>487.4</v>
      </c>
      <c r="Q360" s="10">
        <v>45</v>
      </c>
      <c r="R360" s="10">
        <f t="shared" si="56"/>
        <v>-6.2100000000100408E-2</v>
      </c>
      <c r="S360" s="10">
        <f t="shared" si="56"/>
        <v>0</v>
      </c>
      <c r="T360" s="10">
        <f t="shared" si="56"/>
        <v>-6.2099999999873035E-2</v>
      </c>
      <c r="U360" s="10">
        <f t="shared" si="56"/>
        <v>0</v>
      </c>
      <c r="V360" s="10">
        <f t="shared" si="56"/>
        <v>0</v>
      </c>
      <c r="W360" s="10">
        <f t="shared" si="52"/>
        <v>99.998057189337999</v>
      </c>
      <c r="X360" s="10">
        <f t="shared" si="52"/>
        <v>100</v>
      </c>
      <c r="Y360" s="142">
        <f t="shared" si="52"/>
        <v>99.996315851922162</v>
      </c>
      <c r="Z360" s="142">
        <f t="shared" si="52"/>
        <v>100</v>
      </c>
      <c r="AA360" s="142">
        <f t="shared" si="52"/>
        <v>100</v>
      </c>
    </row>
    <row r="361" spans="1:27" ht="12.95" customHeight="1" x14ac:dyDescent="0.25">
      <c r="A361" s="133">
        <v>353</v>
      </c>
      <c r="B361" s="139" t="s">
        <v>1659</v>
      </c>
      <c r="C361" s="140">
        <f t="shared" si="53"/>
        <v>4412.2</v>
      </c>
      <c r="D361" s="140">
        <v>1257</v>
      </c>
      <c r="E361" s="140">
        <v>2913</v>
      </c>
      <c r="F361" s="140">
        <v>242.2</v>
      </c>
      <c r="G361" s="140">
        <v>0</v>
      </c>
      <c r="H361" s="140">
        <f t="shared" si="54"/>
        <v>4679.7</v>
      </c>
      <c r="I361" s="141">
        <v>1257</v>
      </c>
      <c r="J361" s="141">
        <v>3126.5</v>
      </c>
      <c r="K361" s="141">
        <v>242.2</v>
      </c>
      <c r="L361" s="141">
        <v>54</v>
      </c>
      <c r="M361" s="140">
        <f t="shared" si="55"/>
        <v>4206.1346000000003</v>
      </c>
      <c r="N361" s="141">
        <v>1257</v>
      </c>
      <c r="O361" s="141">
        <v>2652.9346</v>
      </c>
      <c r="P361" s="141">
        <v>242.2</v>
      </c>
      <c r="Q361" s="10">
        <v>54</v>
      </c>
      <c r="R361" s="10">
        <f t="shared" si="56"/>
        <v>-473.5653999999995</v>
      </c>
      <c r="S361" s="10">
        <f t="shared" si="56"/>
        <v>0</v>
      </c>
      <c r="T361" s="10">
        <f t="shared" si="56"/>
        <v>-473.56539999999995</v>
      </c>
      <c r="U361" s="10">
        <f t="shared" si="56"/>
        <v>0</v>
      </c>
      <c r="V361" s="10">
        <f t="shared" si="56"/>
        <v>0</v>
      </c>
      <c r="W361" s="10">
        <f t="shared" si="52"/>
        <v>89.880432506357252</v>
      </c>
      <c r="X361" s="10">
        <f t="shared" si="52"/>
        <v>100</v>
      </c>
      <c r="Y361" s="142">
        <f t="shared" si="52"/>
        <v>84.853177674716136</v>
      </c>
      <c r="Z361" s="142">
        <f t="shared" si="52"/>
        <v>100</v>
      </c>
      <c r="AA361" s="142">
        <f t="shared" si="52"/>
        <v>100</v>
      </c>
    </row>
    <row r="362" spans="1:27" ht="12.95" customHeight="1" x14ac:dyDescent="0.25">
      <c r="A362" s="133">
        <v>354</v>
      </c>
      <c r="B362" s="139" t="s">
        <v>1660</v>
      </c>
      <c r="C362" s="140">
        <f t="shared" si="53"/>
        <v>6358.2</v>
      </c>
      <c r="D362" s="140">
        <v>978.5</v>
      </c>
      <c r="E362" s="140">
        <v>5000.2</v>
      </c>
      <c r="F362" s="140">
        <v>379.5</v>
      </c>
      <c r="G362" s="140">
        <v>0</v>
      </c>
      <c r="H362" s="140">
        <f t="shared" si="54"/>
        <v>7063</v>
      </c>
      <c r="I362" s="141">
        <v>978.5</v>
      </c>
      <c r="J362" s="141">
        <v>5636</v>
      </c>
      <c r="K362" s="141">
        <v>379.5</v>
      </c>
      <c r="L362" s="141">
        <v>69</v>
      </c>
      <c r="M362" s="140">
        <f t="shared" si="55"/>
        <v>6908.982</v>
      </c>
      <c r="N362" s="141">
        <v>978.5</v>
      </c>
      <c r="O362" s="141">
        <v>5481.982</v>
      </c>
      <c r="P362" s="141">
        <v>379.5</v>
      </c>
      <c r="Q362" s="10">
        <v>69</v>
      </c>
      <c r="R362" s="10">
        <f t="shared" si="56"/>
        <v>-154.01800000000003</v>
      </c>
      <c r="S362" s="10">
        <f t="shared" si="56"/>
        <v>0</v>
      </c>
      <c r="T362" s="10">
        <f t="shared" si="56"/>
        <v>-154.01800000000003</v>
      </c>
      <c r="U362" s="10">
        <f t="shared" si="56"/>
        <v>0</v>
      </c>
      <c r="V362" s="10">
        <f t="shared" si="56"/>
        <v>0</v>
      </c>
      <c r="W362" s="10">
        <f t="shared" si="52"/>
        <v>97.819368540280337</v>
      </c>
      <c r="X362" s="10">
        <f t="shared" si="52"/>
        <v>100</v>
      </c>
      <c r="Y362" s="142">
        <f t="shared" si="52"/>
        <v>97.267246273953162</v>
      </c>
      <c r="Z362" s="142">
        <f t="shared" si="52"/>
        <v>100</v>
      </c>
      <c r="AA362" s="142">
        <f t="shared" si="52"/>
        <v>100</v>
      </c>
    </row>
    <row r="363" spans="1:27" ht="12.95" customHeight="1" x14ac:dyDescent="0.25">
      <c r="A363" s="133">
        <v>355</v>
      </c>
      <c r="B363" s="139" t="s">
        <v>1661</v>
      </c>
      <c r="C363" s="140">
        <f t="shared" si="53"/>
        <v>34818</v>
      </c>
      <c r="D363" s="140">
        <v>1832.1</v>
      </c>
      <c r="E363" s="140">
        <v>32985.9</v>
      </c>
      <c r="F363" s="140">
        <v>0</v>
      </c>
      <c r="G363" s="140">
        <v>0</v>
      </c>
      <c r="H363" s="140">
        <f t="shared" si="54"/>
        <v>38450.199999999997</v>
      </c>
      <c r="I363" s="141">
        <v>1832.1</v>
      </c>
      <c r="J363" s="141">
        <v>36471.1</v>
      </c>
      <c r="K363" s="141">
        <v>0</v>
      </c>
      <c r="L363" s="141">
        <v>147</v>
      </c>
      <c r="M363" s="140">
        <f t="shared" si="55"/>
        <v>38307.618399999999</v>
      </c>
      <c r="N363" s="141">
        <v>1832.1</v>
      </c>
      <c r="O363" s="141">
        <v>36328.518400000001</v>
      </c>
      <c r="P363" s="141">
        <v>0</v>
      </c>
      <c r="Q363" s="10">
        <v>147</v>
      </c>
      <c r="R363" s="10">
        <f t="shared" si="56"/>
        <v>-142.58159999999771</v>
      </c>
      <c r="S363" s="10">
        <f t="shared" si="56"/>
        <v>0</v>
      </c>
      <c r="T363" s="10">
        <f t="shared" si="56"/>
        <v>-142.58159999999771</v>
      </c>
      <c r="U363" s="10">
        <f t="shared" si="56"/>
        <v>0</v>
      </c>
      <c r="V363" s="10">
        <f t="shared" si="56"/>
        <v>0</v>
      </c>
      <c r="W363" s="10">
        <f t="shared" si="52"/>
        <v>99.629178521828237</v>
      </c>
      <c r="X363" s="10">
        <f t="shared" si="52"/>
        <v>100</v>
      </c>
      <c r="Y363" s="142">
        <f t="shared" si="52"/>
        <v>99.609055937440885</v>
      </c>
      <c r="Z363" s="142">
        <f t="shared" si="52"/>
        <v>0</v>
      </c>
      <c r="AA363" s="142">
        <f t="shared" si="52"/>
        <v>100</v>
      </c>
    </row>
    <row r="364" spans="1:27" ht="12.95" customHeight="1" x14ac:dyDescent="0.25">
      <c r="A364" s="133">
        <v>356</v>
      </c>
      <c r="B364" s="139" t="s">
        <v>1662</v>
      </c>
      <c r="C364" s="140">
        <f t="shared" si="53"/>
        <v>2138.6</v>
      </c>
      <c r="D364" s="140">
        <v>877.5</v>
      </c>
      <c r="E364" s="140">
        <v>1133.3</v>
      </c>
      <c r="F364" s="140">
        <v>127.8</v>
      </c>
      <c r="G364" s="140">
        <v>0</v>
      </c>
      <c r="H364" s="140">
        <f t="shared" si="54"/>
        <v>2294.8000000000002</v>
      </c>
      <c r="I364" s="141">
        <v>877.5</v>
      </c>
      <c r="J364" s="141">
        <v>1250.5</v>
      </c>
      <c r="K364" s="141">
        <v>127.8</v>
      </c>
      <c r="L364" s="141">
        <v>39</v>
      </c>
      <c r="M364" s="140">
        <f t="shared" si="55"/>
        <v>2289.7166000000002</v>
      </c>
      <c r="N364" s="141">
        <v>877.5</v>
      </c>
      <c r="O364" s="141">
        <v>1245.4166</v>
      </c>
      <c r="P364" s="141">
        <v>127.8</v>
      </c>
      <c r="Q364" s="10">
        <v>39</v>
      </c>
      <c r="R364" s="10">
        <f t="shared" si="56"/>
        <v>-5.0833999999999833</v>
      </c>
      <c r="S364" s="10">
        <f t="shared" si="56"/>
        <v>0</v>
      </c>
      <c r="T364" s="10">
        <f t="shared" si="56"/>
        <v>-5.0833999999999833</v>
      </c>
      <c r="U364" s="10">
        <f t="shared" si="56"/>
        <v>0</v>
      </c>
      <c r="V364" s="10">
        <f t="shared" si="56"/>
        <v>0</v>
      </c>
      <c r="W364" s="10">
        <f t="shared" si="52"/>
        <v>99.778481784905011</v>
      </c>
      <c r="X364" s="10">
        <f t="shared" si="52"/>
        <v>100</v>
      </c>
      <c r="Y364" s="142">
        <f t="shared" si="52"/>
        <v>99.593490603758497</v>
      </c>
      <c r="Z364" s="142">
        <f t="shared" si="52"/>
        <v>100</v>
      </c>
      <c r="AA364" s="142">
        <f t="shared" si="52"/>
        <v>100</v>
      </c>
    </row>
    <row r="365" spans="1:27" ht="12.95" customHeight="1" x14ac:dyDescent="0.25">
      <c r="A365" s="133">
        <v>357</v>
      </c>
      <c r="B365" s="139" t="s">
        <v>1663</v>
      </c>
      <c r="C365" s="140">
        <f t="shared" si="53"/>
        <v>12987.2</v>
      </c>
      <c r="D365" s="140">
        <v>1681</v>
      </c>
      <c r="E365" s="140">
        <v>11306.2</v>
      </c>
      <c r="F365" s="140">
        <v>0</v>
      </c>
      <c r="G365" s="140">
        <v>0</v>
      </c>
      <c r="H365" s="140">
        <f t="shared" si="54"/>
        <v>14704</v>
      </c>
      <c r="I365" s="141">
        <v>1681</v>
      </c>
      <c r="J365" s="141">
        <v>12888</v>
      </c>
      <c r="K365" s="141">
        <v>0</v>
      </c>
      <c r="L365" s="141">
        <v>135</v>
      </c>
      <c r="M365" s="140">
        <f t="shared" si="55"/>
        <v>14690.992700000001</v>
      </c>
      <c r="N365" s="141">
        <v>1681</v>
      </c>
      <c r="O365" s="141">
        <v>12874.992700000001</v>
      </c>
      <c r="P365" s="141">
        <v>0</v>
      </c>
      <c r="Q365" s="10">
        <v>135</v>
      </c>
      <c r="R365" s="10">
        <f t="shared" si="56"/>
        <v>-13.007299999999304</v>
      </c>
      <c r="S365" s="10">
        <f t="shared" si="56"/>
        <v>0</v>
      </c>
      <c r="T365" s="10">
        <f t="shared" si="56"/>
        <v>-13.007299999999304</v>
      </c>
      <c r="U365" s="10">
        <f t="shared" si="56"/>
        <v>0</v>
      </c>
      <c r="V365" s="10">
        <f t="shared" si="56"/>
        <v>0</v>
      </c>
      <c r="W365" s="10">
        <f t="shared" si="52"/>
        <v>99.911539036996743</v>
      </c>
      <c r="X365" s="10">
        <f t="shared" si="52"/>
        <v>100</v>
      </c>
      <c r="Y365" s="142">
        <f t="shared" si="52"/>
        <v>99.899074332712601</v>
      </c>
      <c r="Z365" s="142">
        <f t="shared" si="52"/>
        <v>0</v>
      </c>
      <c r="AA365" s="142">
        <f t="shared" si="52"/>
        <v>100</v>
      </c>
    </row>
    <row r="366" spans="1:27" ht="12.95" customHeight="1" x14ac:dyDescent="0.25">
      <c r="A366" s="133">
        <v>358</v>
      </c>
      <c r="B366" s="139" t="s">
        <v>1664</v>
      </c>
      <c r="C366" s="140">
        <f t="shared" si="53"/>
        <v>2269.7999999999997</v>
      </c>
      <c r="D366" s="140">
        <v>866.5</v>
      </c>
      <c r="E366" s="140">
        <v>1327.1</v>
      </c>
      <c r="F366" s="140">
        <v>76.2</v>
      </c>
      <c r="G366" s="140">
        <v>0</v>
      </c>
      <c r="H366" s="140">
        <f t="shared" si="54"/>
        <v>2433</v>
      </c>
      <c r="I366" s="141">
        <v>866.5</v>
      </c>
      <c r="J366" s="141">
        <v>1454.3</v>
      </c>
      <c r="K366" s="141">
        <v>76.2</v>
      </c>
      <c r="L366" s="141">
        <v>36</v>
      </c>
      <c r="M366" s="140">
        <f t="shared" si="55"/>
        <v>2348.2021999999997</v>
      </c>
      <c r="N366" s="141">
        <v>866.5</v>
      </c>
      <c r="O366" s="141">
        <v>1369.5021999999999</v>
      </c>
      <c r="P366" s="141">
        <v>76.2</v>
      </c>
      <c r="Q366" s="10">
        <v>36</v>
      </c>
      <c r="R366" s="10">
        <f t="shared" si="56"/>
        <v>-84.797800000000279</v>
      </c>
      <c r="S366" s="10">
        <f t="shared" si="56"/>
        <v>0</v>
      </c>
      <c r="T366" s="10">
        <f t="shared" si="56"/>
        <v>-84.797800000000052</v>
      </c>
      <c r="U366" s="10">
        <f t="shared" si="56"/>
        <v>0</v>
      </c>
      <c r="V366" s="10">
        <f t="shared" si="56"/>
        <v>0</v>
      </c>
      <c r="W366" s="10">
        <f t="shared" si="52"/>
        <v>96.514681463214131</v>
      </c>
      <c r="X366" s="10">
        <f t="shared" si="52"/>
        <v>100</v>
      </c>
      <c r="Y366" s="142">
        <f t="shared" si="52"/>
        <v>94.169167296981357</v>
      </c>
      <c r="Z366" s="142">
        <f t="shared" si="52"/>
        <v>100</v>
      </c>
      <c r="AA366" s="142">
        <f t="shared" si="52"/>
        <v>100</v>
      </c>
    </row>
    <row r="367" spans="1:27" ht="12.95" customHeight="1" x14ac:dyDescent="0.25">
      <c r="A367" s="133">
        <v>359</v>
      </c>
      <c r="B367" s="139" t="s">
        <v>1665</v>
      </c>
      <c r="C367" s="140">
        <f t="shared" si="53"/>
        <v>2391.6</v>
      </c>
      <c r="D367" s="140">
        <v>477</v>
      </c>
      <c r="E367" s="140">
        <v>1914.6</v>
      </c>
      <c r="F367" s="140">
        <v>0</v>
      </c>
      <c r="G367" s="140">
        <v>0</v>
      </c>
      <c r="H367" s="140">
        <f t="shared" si="54"/>
        <v>2673.2</v>
      </c>
      <c r="I367" s="141">
        <v>477</v>
      </c>
      <c r="J367" s="141">
        <v>2160.1999999999998</v>
      </c>
      <c r="K367" s="141">
        <v>0</v>
      </c>
      <c r="L367" s="141">
        <v>36</v>
      </c>
      <c r="M367" s="140">
        <f t="shared" si="55"/>
        <v>2647.3733999999999</v>
      </c>
      <c r="N367" s="141">
        <v>477</v>
      </c>
      <c r="O367" s="141">
        <v>2134.3733999999999</v>
      </c>
      <c r="P367" s="141">
        <v>0</v>
      </c>
      <c r="Q367" s="10">
        <v>36</v>
      </c>
      <c r="R367" s="10">
        <f t="shared" si="56"/>
        <v>-25.826599999999871</v>
      </c>
      <c r="S367" s="10">
        <f t="shared" si="56"/>
        <v>0</v>
      </c>
      <c r="T367" s="10">
        <f t="shared" si="56"/>
        <v>-25.826599999999871</v>
      </c>
      <c r="U367" s="10">
        <f t="shared" si="56"/>
        <v>0</v>
      </c>
      <c r="V367" s="10">
        <f t="shared" si="56"/>
        <v>0</v>
      </c>
      <c r="W367" s="10">
        <f t="shared" si="52"/>
        <v>99.033869519676799</v>
      </c>
      <c r="X367" s="10">
        <f t="shared" si="52"/>
        <v>100</v>
      </c>
      <c r="Y367" s="142">
        <f t="shared" si="52"/>
        <v>98.804434774557919</v>
      </c>
      <c r="Z367" s="142">
        <f t="shared" si="52"/>
        <v>0</v>
      </c>
      <c r="AA367" s="142">
        <f t="shared" si="52"/>
        <v>100</v>
      </c>
    </row>
    <row r="368" spans="1:27" ht="12.95" customHeight="1" x14ac:dyDescent="0.25">
      <c r="A368" s="133">
        <v>360</v>
      </c>
      <c r="B368" s="139" t="s">
        <v>1666</v>
      </c>
      <c r="C368" s="140">
        <f t="shared" si="53"/>
        <v>2697.3999999999996</v>
      </c>
      <c r="D368" s="140">
        <v>1055.5</v>
      </c>
      <c r="E368" s="140">
        <v>1566.7</v>
      </c>
      <c r="F368" s="140">
        <v>75.2</v>
      </c>
      <c r="G368" s="140">
        <v>0</v>
      </c>
      <c r="H368" s="140">
        <f t="shared" si="54"/>
        <v>2910.2999999999997</v>
      </c>
      <c r="I368" s="141">
        <v>1055.5</v>
      </c>
      <c r="J368" s="141">
        <v>1740.6</v>
      </c>
      <c r="K368" s="141">
        <v>75.2</v>
      </c>
      <c r="L368" s="141">
        <v>39</v>
      </c>
      <c r="M368" s="140">
        <f t="shared" si="55"/>
        <v>2910.2999999999997</v>
      </c>
      <c r="N368" s="141">
        <v>1055.5</v>
      </c>
      <c r="O368" s="141">
        <v>1740.6</v>
      </c>
      <c r="P368" s="141">
        <v>75.2</v>
      </c>
      <c r="Q368" s="10">
        <v>39</v>
      </c>
      <c r="R368" s="10">
        <f t="shared" si="56"/>
        <v>0</v>
      </c>
      <c r="S368" s="10">
        <f t="shared" si="56"/>
        <v>0</v>
      </c>
      <c r="T368" s="10">
        <f t="shared" si="56"/>
        <v>0</v>
      </c>
      <c r="U368" s="10">
        <f t="shared" si="56"/>
        <v>0</v>
      </c>
      <c r="V368" s="10">
        <f t="shared" si="56"/>
        <v>0</v>
      </c>
      <c r="W368" s="10">
        <f t="shared" si="52"/>
        <v>100</v>
      </c>
      <c r="X368" s="10">
        <f t="shared" si="52"/>
        <v>100</v>
      </c>
      <c r="Y368" s="142">
        <f t="shared" si="52"/>
        <v>100</v>
      </c>
      <c r="Z368" s="142">
        <f t="shared" si="52"/>
        <v>100</v>
      </c>
      <c r="AA368" s="142">
        <f t="shared" si="52"/>
        <v>100</v>
      </c>
    </row>
    <row r="369" spans="1:27" ht="12.95" customHeight="1" x14ac:dyDescent="0.25">
      <c r="A369" s="133">
        <v>361</v>
      </c>
      <c r="B369" s="139" t="s">
        <v>1667</v>
      </c>
      <c r="C369" s="140">
        <f t="shared" si="53"/>
        <v>2413</v>
      </c>
      <c r="D369" s="140">
        <v>901.4</v>
      </c>
      <c r="E369" s="140">
        <v>1510.9</v>
      </c>
      <c r="F369" s="140">
        <v>0.7</v>
      </c>
      <c r="G369" s="140">
        <v>0</v>
      </c>
      <c r="H369" s="140">
        <f t="shared" si="54"/>
        <v>2573.3999999999996</v>
      </c>
      <c r="I369" s="141">
        <v>901.4</v>
      </c>
      <c r="J369" s="141">
        <v>1629.3</v>
      </c>
      <c r="K369" s="141">
        <v>0.7</v>
      </c>
      <c r="L369" s="141">
        <v>42</v>
      </c>
      <c r="M369" s="140">
        <f t="shared" si="55"/>
        <v>2564.8424</v>
      </c>
      <c r="N369" s="141">
        <v>901.4</v>
      </c>
      <c r="O369" s="141">
        <v>1620.7424000000001</v>
      </c>
      <c r="P369" s="141">
        <v>0.7</v>
      </c>
      <c r="Q369" s="10">
        <v>42</v>
      </c>
      <c r="R369" s="10">
        <f t="shared" si="56"/>
        <v>-8.5575999999996384</v>
      </c>
      <c r="S369" s="10">
        <f t="shared" si="56"/>
        <v>0</v>
      </c>
      <c r="T369" s="10">
        <f t="shared" si="56"/>
        <v>-8.5575999999998658</v>
      </c>
      <c r="U369" s="10">
        <f t="shared" si="56"/>
        <v>0</v>
      </c>
      <c r="V369" s="10">
        <f t="shared" si="56"/>
        <v>0</v>
      </c>
      <c r="W369" s="10">
        <f t="shared" si="52"/>
        <v>99.667459392243742</v>
      </c>
      <c r="X369" s="10">
        <f t="shared" si="52"/>
        <v>100</v>
      </c>
      <c r="Y369" s="142">
        <f t="shared" si="52"/>
        <v>99.474768305407238</v>
      </c>
      <c r="Z369" s="142">
        <f t="shared" si="52"/>
        <v>100</v>
      </c>
      <c r="AA369" s="142">
        <f t="shared" si="52"/>
        <v>100</v>
      </c>
    </row>
    <row r="370" spans="1:27" ht="12.95" customHeight="1" x14ac:dyDescent="0.25">
      <c r="A370" s="133">
        <v>362</v>
      </c>
      <c r="B370" s="139" t="s">
        <v>1668</v>
      </c>
      <c r="C370" s="140">
        <f t="shared" si="53"/>
        <v>2088</v>
      </c>
      <c r="D370" s="140">
        <v>879.7</v>
      </c>
      <c r="E370" s="140">
        <v>1152.3</v>
      </c>
      <c r="F370" s="140">
        <v>56</v>
      </c>
      <c r="G370" s="140">
        <v>0</v>
      </c>
      <c r="H370" s="140">
        <f t="shared" si="54"/>
        <v>2282.1000000000004</v>
      </c>
      <c r="I370" s="141">
        <v>879.7</v>
      </c>
      <c r="J370" s="141">
        <v>1307.4000000000001</v>
      </c>
      <c r="K370" s="141">
        <v>56</v>
      </c>
      <c r="L370" s="141">
        <v>39</v>
      </c>
      <c r="M370" s="140">
        <f t="shared" si="55"/>
        <v>2224.2471</v>
      </c>
      <c r="N370" s="141">
        <v>879.7</v>
      </c>
      <c r="O370" s="141">
        <v>1249.5471</v>
      </c>
      <c r="P370" s="141">
        <v>56</v>
      </c>
      <c r="Q370" s="10">
        <v>39</v>
      </c>
      <c r="R370" s="10">
        <f t="shared" si="56"/>
        <v>-57.852900000000318</v>
      </c>
      <c r="S370" s="10">
        <f t="shared" si="56"/>
        <v>0</v>
      </c>
      <c r="T370" s="10">
        <f t="shared" si="56"/>
        <v>-57.852900000000091</v>
      </c>
      <c r="U370" s="10">
        <f t="shared" si="56"/>
        <v>0</v>
      </c>
      <c r="V370" s="10">
        <f t="shared" si="56"/>
        <v>0</v>
      </c>
      <c r="W370" s="10">
        <f t="shared" si="52"/>
        <v>97.464927040883381</v>
      </c>
      <c r="X370" s="10">
        <f t="shared" si="52"/>
        <v>100</v>
      </c>
      <c r="Y370" s="142">
        <f t="shared" si="52"/>
        <v>95.57496558054153</v>
      </c>
      <c r="Z370" s="142">
        <f t="shared" si="52"/>
        <v>100</v>
      </c>
      <c r="AA370" s="142">
        <f t="shared" si="52"/>
        <v>100</v>
      </c>
    </row>
    <row r="371" spans="1:27" ht="12.95" customHeight="1" x14ac:dyDescent="0.25">
      <c r="A371" s="133">
        <v>363</v>
      </c>
      <c r="B371" s="139" t="s">
        <v>1669</v>
      </c>
      <c r="C371" s="140">
        <f t="shared" si="53"/>
        <v>7331.8</v>
      </c>
      <c r="D371" s="140">
        <v>1222</v>
      </c>
      <c r="E371" s="140">
        <v>5855.3</v>
      </c>
      <c r="F371" s="140">
        <v>254.5</v>
      </c>
      <c r="G371" s="140">
        <v>0</v>
      </c>
      <c r="H371" s="140">
        <f t="shared" si="54"/>
        <v>8259.7000000000007</v>
      </c>
      <c r="I371" s="141">
        <v>1222</v>
      </c>
      <c r="J371" s="141">
        <v>6711.2</v>
      </c>
      <c r="K371" s="141">
        <v>254.5</v>
      </c>
      <c r="L371" s="141">
        <v>72</v>
      </c>
      <c r="M371" s="140">
        <f t="shared" si="55"/>
        <v>8259.7000000000007</v>
      </c>
      <c r="N371" s="141">
        <v>1222</v>
      </c>
      <c r="O371" s="141">
        <v>6711.2</v>
      </c>
      <c r="P371" s="141">
        <v>254.5</v>
      </c>
      <c r="Q371" s="10">
        <v>72</v>
      </c>
      <c r="R371" s="10">
        <f t="shared" si="56"/>
        <v>0</v>
      </c>
      <c r="S371" s="10">
        <f t="shared" si="56"/>
        <v>0</v>
      </c>
      <c r="T371" s="10">
        <f t="shared" si="56"/>
        <v>0</v>
      </c>
      <c r="U371" s="10">
        <f t="shared" si="56"/>
        <v>0</v>
      </c>
      <c r="V371" s="10">
        <f t="shared" si="56"/>
        <v>0</v>
      </c>
      <c r="W371" s="10">
        <f t="shared" si="52"/>
        <v>100</v>
      </c>
      <c r="X371" s="10">
        <f t="shared" si="52"/>
        <v>100</v>
      </c>
      <c r="Y371" s="142">
        <f t="shared" si="52"/>
        <v>100</v>
      </c>
      <c r="Z371" s="142">
        <f t="shared" si="52"/>
        <v>100</v>
      </c>
      <c r="AA371" s="142">
        <f t="shared" si="52"/>
        <v>100</v>
      </c>
    </row>
    <row r="372" spans="1:27" ht="12.95" customHeight="1" x14ac:dyDescent="0.25">
      <c r="A372" s="133">
        <v>364</v>
      </c>
      <c r="B372" s="139" t="s">
        <v>1670</v>
      </c>
      <c r="C372" s="140">
        <f t="shared" si="53"/>
        <v>6893.6</v>
      </c>
      <c r="D372" s="140">
        <v>1126.3</v>
      </c>
      <c r="E372" s="140">
        <v>5767.3</v>
      </c>
      <c r="F372" s="140">
        <v>0</v>
      </c>
      <c r="G372" s="140">
        <v>0</v>
      </c>
      <c r="H372" s="140">
        <f t="shared" si="54"/>
        <v>7434.6</v>
      </c>
      <c r="I372" s="141">
        <v>1126.3</v>
      </c>
      <c r="J372" s="141">
        <v>6266.3</v>
      </c>
      <c r="K372" s="141">
        <v>0</v>
      </c>
      <c r="L372" s="141">
        <v>42</v>
      </c>
      <c r="M372" s="140">
        <f t="shared" si="55"/>
        <v>7434.6</v>
      </c>
      <c r="N372" s="141">
        <v>1126.3</v>
      </c>
      <c r="O372" s="141">
        <v>6266.3</v>
      </c>
      <c r="P372" s="141">
        <v>0</v>
      </c>
      <c r="Q372" s="10">
        <v>42</v>
      </c>
      <c r="R372" s="10">
        <f t="shared" si="56"/>
        <v>0</v>
      </c>
      <c r="S372" s="10">
        <f t="shared" si="56"/>
        <v>0</v>
      </c>
      <c r="T372" s="10">
        <f t="shared" si="56"/>
        <v>0</v>
      </c>
      <c r="U372" s="10">
        <f t="shared" si="56"/>
        <v>0</v>
      </c>
      <c r="V372" s="10">
        <f t="shared" si="56"/>
        <v>0</v>
      </c>
      <c r="W372" s="10">
        <f t="shared" si="52"/>
        <v>100</v>
      </c>
      <c r="X372" s="10">
        <f t="shared" si="52"/>
        <v>100</v>
      </c>
      <c r="Y372" s="142">
        <f t="shared" si="52"/>
        <v>100</v>
      </c>
      <c r="Z372" s="142">
        <f t="shared" si="52"/>
        <v>0</v>
      </c>
      <c r="AA372" s="142">
        <f t="shared" si="52"/>
        <v>100</v>
      </c>
    </row>
    <row r="373" spans="1:27" ht="12.95" customHeight="1" x14ac:dyDescent="0.25">
      <c r="A373" s="133">
        <v>365</v>
      </c>
      <c r="B373" s="139" t="s">
        <v>1671</v>
      </c>
      <c r="C373" s="140">
        <f t="shared" si="53"/>
        <v>5703.6</v>
      </c>
      <c r="D373" s="140">
        <v>556.6</v>
      </c>
      <c r="E373" s="140">
        <v>4923.1000000000004</v>
      </c>
      <c r="F373" s="140">
        <v>223.9</v>
      </c>
      <c r="G373" s="140">
        <v>0</v>
      </c>
      <c r="H373" s="140">
        <f t="shared" si="54"/>
        <v>6120.6</v>
      </c>
      <c r="I373" s="141">
        <v>556.6</v>
      </c>
      <c r="J373" s="141">
        <v>5295.1</v>
      </c>
      <c r="K373" s="141">
        <v>223.9</v>
      </c>
      <c r="L373" s="141">
        <v>45</v>
      </c>
      <c r="M373" s="140">
        <f t="shared" si="55"/>
        <v>6114.0646999999999</v>
      </c>
      <c r="N373" s="141">
        <v>556.6</v>
      </c>
      <c r="O373" s="141">
        <v>5288.5646999999999</v>
      </c>
      <c r="P373" s="141">
        <v>223.9</v>
      </c>
      <c r="Q373" s="10">
        <v>45</v>
      </c>
      <c r="R373" s="10">
        <f t="shared" si="56"/>
        <v>-6.5353000000004613</v>
      </c>
      <c r="S373" s="10">
        <f t="shared" si="56"/>
        <v>0</v>
      </c>
      <c r="T373" s="10">
        <f t="shared" si="56"/>
        <v>-6.5353000000004613</v>
      </c>
      <c r="U373" s="10">
        <f t="shared" si="56"/>
        <v>0</v>
      </c>
      <c r="V373" s="10">
        <f t="shared" si="56"/>
        <v>0</v>
      </c>
      <c r="W373" s="10">
        <f t="shared" si="52"/>
        <v>99.893224520471847</v>
      </c>
      <c r="X373" s="10">
        <f t="shared" si="52"/>
        <v>100</v>
      </c>
      <c r="Y373" s="142">
        <f t="shared" si="52"/>
        <v>99.876578346018007</v>
      </c>
      <c r="Z373" s="142">
        <f t="shared" si="52"/>
        <v>100</v>
      </c>
      <c r="AA373" s="142">
        <f t="shared" si="52"/>
        <v>100</v>
      </c>
    </row>
    <row r="374" spans="1:27" ht="12.95" customHeight="1" x14ac:dyDescent="0.25">
      <c r="A374" s="133">
        <v>366</v>
      </c>
      <c r="B374" s="139" t="s">
        <v>1672</v>
      </c>
      <c r="C374" s="140">
        <f t="shared" si="53"/>
        <v>3345</v>
      </c>
      <c r="D374" s="140">
        <v>992.7</v>
      </c>
      <c r="E374" s="140">
        <v>2191.6</v>
      </c>
      <c r="F374" s="140">
        <v>160.69999999999999</v>
      </c>
      <c r="G374" s="140">
        <v>0</v>
      </c>
      <c r="H374" s="140">
        <f t="shared" si="54"/>
        <v>3619</v>
      </c>
      <c r="I374" s="141">
        <v>992.7</v>
      </c>
      <c r="J374" s="141">
        <v>2417.6</v>
      </c>
      <c r="K374" s="141">
        <v>160.69999999999999</v>
      </c>
      <c r="L374" s="141">
        <v>48</v>
      </c>
      <c r="M374" s="140">
        <f t="shared" si="55"/>
        <v>3619</v>
      </c>
      <c r="N374" s="141">
        <v>992.7</v>
      </c>
      <c r="O374" s="141">
        <v>2417.6</v>
      </c>
      <c r="P374" s="141">
        <v>160.69999999999999</v>
      </c>
      <c r="Q374" s="10">
        <v>48</v>
      </c>
      <c r="R374" s="10">
        <f t="shared" si="56"/>
        <v>0</v>
      </c>
      <c r="S374" s="10">
        <f t="shared" si="56"/>
        <v>0</v>
      </c>
      <c r="T374" s="10">
        <f t="shared" si="56"/>
        <v>0</v>
      </c>
      <c r="U374" s="10">
        <f t="shared" si="56"/>
        <v>0</v>
      </c>
      <c r="V374" s="10">
        <f t="shared" si="56"/>
        <v>0</v>
      </c>
      <c r="W374" s="10">
        <f t="shared" si="52"/>
        <v>100</v>
      </c>
      <c r="X374" s="10">
        <f t="shared" si="52"/>
        <v>100</v>
      </c>
      <c r="Y374" s="142">
        <f t="shared" si="52"/>
        <v>100</v>
      </c>
      <c r="Z374" s="142">
        <f t="shared" si="52"/>
        <v>100</v>
      </c>
      <c r="AA374" s="142">
        <f t="shared" si="52"/>
        <v>100</v>
      </c>
    </row>
    <row r="375" spans="1:27" ht="12.95" customHeight="1" x14ac:dyDescent="0.25">
      <c r="A375" s="133">
        <v>367</v>
      </c>
      <c r="B375" s="139"/>
      <c r="C375" s="140"/>
      <c r="D375" s="140"/>
      <c r="E375" s="140"/>
      <c r="F375" s="140"/>
      <c r="G375" s="140"/>
      <c r="H375" s="140"/>
      <c r="I375" s="141"/>
      <c r="J375" s="141"/>
      <c r="K375" s="141"/>
      <c r="L375" s="141"/>
      <c r="M375" s="141"/>
      <c r="N375" s="141"/>
      <c r="O375" s="141"/>
      <c r="P375" s="141"/>
      <c r="Q375" s="10"/>
      <c r="R375" s="10"/>
      <c r="S375" s="10"/>
      <c r="T375" s="10"/>
      <c r="U375" s="10"/>
      <c r="V375" s="10"/>
      <c r="W375" s="10"/>
      <c r="X375" s="10"/>
      <c r="Y375" s="142"/>
      <c r="Z375" s="142"/>
      <c r="AA375" s="142"/>
    </row>
    <row r="376" spans="1:27" ht="12.95" customHeight="1" x14ac:dyDescent="0.25">
      <c r="A376" s="133">
        <v>368</v>
      </c>
      <c r="B376" s="134" t="s">
        <v>1673</v>
      </c>
      <c r="C376" s="135">
        <f t="shared" ref="C376:C390" si="57">SUM(D376:G376)</f>
        <v>195405.59999999998</v>
      </c>
      <c r="D376" s="135">
        <f>D377+D378</f>
        <v>23693.8</v>
      </c>
      <c r="E376" s="135">
        <f>E377+E378</f>
        <v>166634.9</v>
      </c>
      <c r="F376" s="135">
        <f>F377+F378</f>
        <v>5076.8999999999996</v>
      </c>
      <c r="G376" s="135">
        <f>G377+G378</f>
        <v>0</v>
      </c>
      <c r="H376" s="135">
        <f t="shared" ref="H376:H390" si="58">SUM(I376:L376)</f>
        <v>225178.19999999998</v>
      </c>
      <c r="I376" s="135">
        <f>I377+I378</f>
        <v>23693.8</v>
      </c>
      <c r="J376" s="135">
        <f>J377+J378</f>
        <v>194934.5</v>
      </c>
      <c r="K376" s="135">
        <f>K377+K378</f>
        <v>5376.9</v>
      </c>
      <c r="L376" s="135">
        <f>L377+L378</f>
        <v>1173</v>
      </c>
      <c r="M376" s="135">
        <f t="shared" ref="M376:M390" si="59">SUM(N376:Q376)</f>
        <v>215317.91559999998</v>
      </c>
      <c r="N376" s="135">
        <f>N377+N378</f>
        <v>23693.8</v>
      </c>
      <c r="O376" s="135">
        <f>O377+O378</f>
        <v>185074.2156</v>
      </c>
      <c r="P376" s="135">
        <f>P377+P378</f>
        <v>5376.9</v>
      </c>
      <c r="Q376" s="135">
        <f>Q377+Q378</f>
        <v>1173</v>
      </c>
      <c r="R376" s="13">
        <f t="shared" ref="R376:V390" si="60">M376-H376</f>
        <v>-9860.2844000000041</v>
      </c>
      <c r="S376" s="13">
        <f t="shared" si="60"/>
        <v>0</v>
      </c>
      <c r="T376" s="13">
        <f t="shared" si="60"/>
        <v>-9860.2844000000041</v>
      </c>
      <c r="U376" s="13">
        <f t="shared" si="60"/>
        <v>0</v>
      </c>
      <c r="V376" s="13">
        <f t="shared" si="60"/>
        <v>0</v>
      </c>
      <c r="W376" s="13">
        <f t="shared" si="52"/>
        <v>95.621119451172447</v>
      </c>
      <c r="X376" s="13">
        <f t="shared" si="52"/>
        <v>100</v>
      </c>
      <c r="Y376" s="137">
        <f t="shared" si="52"/>
        <v>94.94174484249838</v>
      </c>
      <c r="Z376" s="137">
        <f t="shared" si="52"/>
        <v>100</v>
      </c>
      <c r="AA376" s="137">
        <f t="shared" si="52"/>
        <v>100</v>
      </c>
    </row>
    <row r="377" spans="1:27" s="138" customFormat="1" ht="12.95" customHeight="1" x14ac:dyDescent="0.2">
      <c r="A377" s="133">
        <v>369</v>
      </c>
      <c r="B377" s="134" t="s">
        <v>1374</v>
      </c>
      <c r="C377" s="135">
        <f t="shared" si="57"/>
        <v>124880.7</v>
      </c>
      <c r="D377" s="135">
        <f>D379</f>
        <v>14555.8</v>
      </c>
      <c r="E377" s="135">
        <f>E379</f>
        <v>106302.9</v>
      </c>
      <c r="F377" s="135">
        <f>F379</f>
        <v>4022</v>
      </c>
      <c r="G377" s="135">
        <f>G379</f>
        <v>0</v>
      </c>
      <c r="H377" s="135">
        <f t="shared" si="58"/>
        <v>149202.6</v>
      </c>
      <c r="I377" s="135">
        <f>I379</f>
        <v>14555.8</v>
      </c>
      <c r="J377" s="135">
        <f>J379</f>
        <v>130072.8</v>
      </c>
      <c r="K377" s="135">
        <f>K379</f>
        <v>4022</v>
      </c>
      <c r="L377" s="135">
        <f>L379</f>
        <v>552</v>
      </c>
      <c r="M377" s="135">
        <f t="shared" si="59"/>
        <v>139960.0386</v>
      </c>
      <c r="N377" s="135">
        <f>N379</f>
        <v>14555.8</v>
      </c>
      <c r="O377" s="135">
        <f>O379</f>
        <v>120830.2386</v>
      </c>
      <c r="P377" s="135">
        <f>P379</f>
        <v>4022</v>
      </c>
      <c r="Q377" s="135">
        <f>Q379</f>
        <v>552</v>
      </c>
      <c r="R377" s="13">
        <f t="shared" si="60"/>
        <v>-9242.561400000006</v>
      </c>
      <c r="S377" s="13">
        <f t="shared" si="60"/>
        <v>0</v>
      </c>
      <c r="T377" s="13">
        <f t="shared" si="60"/>
        <v>-9242.561400000006</v>
      </c>
      <c r="U377" s="13">
        <f t="shared" si="60"/>
        <v>0</v>
      </c>
      <c r="V377" s="13">
        <f t="shared" si="60"/>
        <v>0</v>
      </c>
      <c r="W377" s="13">
        <f t="shared" si="52"/>
        <v>93.805361702812149</v>
      </c>
      <c r="X377" s="13">
        <f t="shared" si="52"/>
        <v>100</v>
      </c>
      <c r="Y377" s="137">
        <f t="shared" si="52"/>
        <v>92.894316567337682</v>
      </c>
      <c r="Z377" s="137">
        <f t="shared" si="52"/>
        <v>100</v>
      </c>
      <c r="AA377" s="137">
        <f t="shared" si="52"/>
        <v>100</v>
      </c>
    </row>
    <row r="378" spans="1:27" s="138" customFormat="1" ht="12.95" customHeight="1" x14ac:dyDescent="0.2">
      <c r="A378" s="133">
        <v>370</v>
      </c>
      <c r="B378" s="134" t="s">
        <v>1375</v>
      </c>
      <c r="C378" s="135">
        <f t="shared" si="57"/>
        <v>70524.899999999994</v>
      </c>
      <c r="D378" s="135">
        <f>SUBTOTAL(9,D380:D390)</f>
        <v>9138</v>
      </c>
      <c r="E378" s="135">
        <f>SUBTOTAL(9,E380:E390)</f>
        <v>60332.000000000007</v>
      </c>
      <c r="F378" s="135">
        <f>SUBTOTAL(9,F380:F390)</f>
        <v>1054.9000000000001</v>
      </c>
      <c r="G378" s="135">
        <f>SUBTOTAL(9,G380:G390)</f>
        <v>0</v>
      </c>
      <c r="H378" s="135">
        <f t="shared" si="58"/>
        <v>75975.599999999991</v>
      </c>
      <c r="I378" s="135">
        <f>SUBTOTAL(9,I380:I390)</f>
        <v>9138</v>
      </c>
      <c r="J378" s="135">
        <f>SUBTOTAL(9,J380:J390)</f>
        <v>64861.7</v>
      </c>
      <c r="K378" s="135">
        <f>SUBTOTAL(9,K380:K390)</f>
        <v>1354.9</v>
      </c>
      <c r="L378" s="135">
        <f>SUBTOTAL(9,L380:L390)</f>
        <v>621</v>
      </c>
      <c r="M378" s="135">
        <f t="shared" si="59"/>
        <v>75357.877000000008</v>
      </c>
      <c r="N378" s="135">
        <f>SUBTOTAL(9,N380:N390)</f>
        <v>9138</v>
      </c>
      <c r="O378" s="135">
        <f>SUBTOTAL(9,O380:O390)</f>
        <v>64243.977000000006</v>
      </c>
      <c r="P378" s="135">
        <f>SUBTOTAL(9,P380:P390)</f>
        <v>1354.9</v>
      </c>
      <c r="Q378" s="135">
        <f>SUBTOTAL(9,Q380:Q390)</f>
        <v>621</v>
      </c>
      <c r="R378" s="13">
        <f t="shared" si="60"/>
        <v>-617.72299999998359</v>
      </c>
      <c r="S378" s="13">
        <f t="shared" si="60"/>
        <v>0</v>
      </c>
      <c r="T378" s="13">
        <f t="shared" si="60"/>
        <v>-617.72299999999086</v>
      </c>
      <c r="U378" s="13">
        <f t="shared" si="60"/>
        <v>0</v>
      </c>
      <c r="V378" s="13">
        <f t="shared" si="60"/>
        <v>0</v>
      </c>
      <c r="W378" s="13">
        <f t="shared" si="52"/>
        <v>99.186945545675215</v>
      </c>
      <c r="X378" s="13">
        <f t="shared" si="52"/>
        <v>100</v>
      </c>
      <c r="Y378" s="137">
        <f t="shared" si="52"/>
        <v>99.047630573975098</v>
      </c>
      <c r="Z378" s="137">
        <f t="shared" si="52"/>
        <v>100</v>
      </c>
      <c r="AA378" s="137">
        <f t="shared" si="52"/>
        <v>100</v>
      </c>
    </row>
    <row r="379" spans="1:27" ht="12.95" customHeight="1" x14ac:dyDescent="0.25">
      <c r="A379" s="133">
        <v>371</v>
      </c>
      <c r="B379" s="139" t="s">
        <v>1400</v>
      </c>
      <c r="C379" s="140">
        <f t="shared" si="57"/>
        <v>124880.7</v>
      </c>
      <c r="D379" s="140">
        <v>14555.8</v>
      </c>
      <c r="E379" s="140">
        <v>106302.9</v>
      </c>
      <c r="F379" s="140">
        <v>4022</v>
      </c>
      <c r="G379" s="140">
        <v>0</v>
      </c>
      <c r="H379" s="140">
        <f t="shared" si="58"/>
        <v>149202.6</v>
      </c>
      <c r="I379" s="141">
        <v>14555.8</v>
      </c>
      <c r="J379" s="141">
        <v>130072.8</v>
      </c>
      <c r="K379" s="141">
        <v>4022</v>
      </c>
      <c r="L379" s="141">
        <v>552</v>
      </c>
      <c r="M379" s="140">
        <f t="shared" si="59"/>
        <v>139960.0386</v>
      </c>
      <c r="N379" s="141">
        <v>14555.8</v>
      </c>
      <c r="O379" s="141">
        <v>120830.2386</v>
      </c>
      <c r="P379" s="141">
        <v>4022</v>
      </c>
      <c r="Q379" s="10">
        <v>552</v>
      </c>
      <c r="R379" s="10">
        <f t="shared" si="60"/>
        <v>-9242.561400000006</v>
      </c>
      <c r="S379" s="10">
        <f t="shared" si="60"/>
        <v>0</v>
      </c>
      <c r="T379" s="10">
        <f t="shared" si="60"/>
        <v>-9242.561400000006</v>
      </c>
      <c r="U379" s="10">
        <f t="shared" si="60"/>
        <v>0</v>
      </c>
      <c r="V379" s="10">
        <f t="shared" si="60"/>
        <v>0</v>
      </c>
      <c r="W379" s="10">
        <f t="shared" si="52"/>
        <v>93.805361702812149</v>
      </c>
      <c r="X379" s="10">
        <f t="shared" si="52"/>
        <v>100</v>
      </c>
      <c r="Y379" s="142">
        <f t="shared" si="52"/>
        <v>92.894316567337682</v>
      </c>
      <c r="Z379" s="142">
        <f t="shared" si="52"/>
        <v>100</v>
      </c>
      <c r="AA379" s="142">
        <f t="shared" si="52"/>
        <v>100</v>
      </c>
    </row>
    <row r="380" spans="1:27" ht="12.95" customHeight="1" x14ac:dyDescent="0.25">
      <c r="A380" s="133">
        <v>372</v>
      </c>
      <c r="B380" s="139" t="s">
        <v>1674</v>
      </c>
      <c r="C380" s="140">
        <f t="shared" si="57"/>
        <v>10962.900000000001</v>
      </c>
      <c r="D380" s="140">
        <v>638.70000000000005</v>
      </c>
      <c r="E380" s="140">
        <v>10324.200000000001</v>
      </c>
      <c r="F380" s="140">
        <v>0</v>
      </c>
      <c r="G380" s="140">
        <v>0</v>
      </c>
      <c r="H380" s="140">
        <f t="shared" si="58"/>
        <v>11456.400000000001</v>
      </c>
      <c r="I380" s="141">
        <v>638.70000000000005</v>
      </c>
      <c r="J380" s="141">
        <v>10751.7</v>
      </c>
      <c r="K380" s="141">
        <v>0</v>
      </c>
      <c r="L380" s="141">
        <v>66</v>
      </c>
      <c r="M380" s="140">
        <f t="shared" si="59"/>
        <v>11456.400000000001</v>
      </c>
      <c r="N380" s="141">
        <v>638.70000000000005</v>
      </c>
      <c r="O380" s="141">
        <v>10751.7</v>
      </c>
      <c r="P380" s="141">
        <v>0</v>
      </c>
      <c r="Q380" s="10">
        <v>66</v>
      </c>
      <c r="R380" s="10">
        <f t="shared" si="60"/>
        <v>0</v>
      </c>
      <c r="S380" s="10">
        <f t="shared" si="60"/>
        <v>0</v>
      </c>
      <c r="T380" s="10">
        <f t="shared" si="60"/>
        <v>0</v>
      </c>
      <c r="U380" s="10">
        <f t="shared" si="60"/>
        <v>0</v>
      </c>
      <c r="V380" s="10">
        <f t="shared" si="60"/>
        <v>0</v>
      </c>
      <c r="W380" s="10">
        <f t="shared" si="52"/>
        <v>100</v>
      </c>
      <c r="X380" s="10">
        <f t="shared" si="52"/>
        <v>100</v>
      </c>
      <c r="Y380" s="142">
        <f t="shared" si="52"/>
        <v>100</v>
      </c>
      <c r="Z380" s="142">
        <f t="shared" si="52"/>
        <v>0</v>
      </c>
      <c r="AA380" s="142">
        <f t="shared" si="52"/>
        <v>100</v>
      </c>
    </row>
    <row r="381" spans="1:27" ht="12.95" customHeight="1" x14ac:dyDescent="0.25">
      <c r="A381" s="133">
        <v>373</v>
      </c>
      <c r="B381" s="139" t="s">
        <v>1606</v>
      </c>
      <c r="C381" s="140">
        <f t="shared" si="57"/>
        <v>2105.6999999999998</v>
      </c>
      <c r="D381" s="140">
        <v>1096.7</v>
      </c>
      <c r="E381" s="140">
        <v>1009</v>
      </c>
      <c r="F381" s="140">
        <v>0</v>
      </c>
      <c r="G381" s="140">
        <v>0</v>
      </c>
      <c r="H381" s="140">
        <f t="shared" si="58"/>
        <v>2120.6999999999998</v>
      </c>
      <c r="I381" s="141">
        <v>1096.7</v>
      </c>
      <c r="J381" s="141">
        <v>1009</v>
      </c>
      <c r="K381" s="141">
        <v>0</v>
      </c>
      <c r="L381" s="141">
        <v>15</v>
      </c>
      <c r="M381" s="140">
        <f t="shared" si="59"/>
        <v>2120.6999999999998</v>
      </c>
      <c r="N381" s="141">
        <v>1096.7</v>
      </c>
      <c r="O381" s="141">
        <v>1009</v>
      </c>
      <c r="P381" s="141">
        <v>0</v>
      </c>
      <c r="Q381" s="10">
        <v>15</v>
      </c>
      <c r="R381" s="10">
        <f t="shared" si="60"/>
        <v>0</v>
      </c>
      <c r="S381" s="10">
        <f t="shared" si="60"/>
        <v>0</v>
      </c>
      <c r="T381" s="10">
        <f t="shared" si="60"/>
        <v>0</v>
      </c>
      <c r="U381" s="10">
        <f t="shared" si="60"/>
        <v>0</v>
      </c>
      <c r="V381" s="10">
        <f t="shared" si="60"/>
        <v>0</v>
      </c>
      <c r="W381" s="10">
        <f t="shared" si="52"/>
        <v>100</v>
      </c>
      <c r="X381" s="10">
        <f t="shared" si="52"/>
        <v>100</v>
      </c>
      <c r="Y381" s="142">
        <f t="shared" si="52"/>
        <v>100</v>
      </c>
      <c r="Z381" s="142">
        <f t="shared" si="52"/>
        <v>0</v>
      </c>
      <c r="AA381" s="142">
        <f t="shared" si="52"/>
        <v>100</v>
      </c>
    </row>
    <row r="382" spans="1:27" ht="12.95" customHeight="1" x14ac:dyDescent="0.25">
      <c r="A382" s="133">
        <v>374</v>
      </c>
      <c r="B382" s="139" t="s">
        <v>1675</v>
      </c>
      <c r="C382" s="140">
        <f t="shared" si="57"/>
        <v>14729.1</v>
      </c>
      <c r="D382" s="140">
        <v>854.5</v>
      </c>
      <c r="E382" s="140">
        <v>13874.6</v>
      </c>
      <c r="F382" s="140">
        <v>0</v>
      </c>
      <c r="G382" s="140">
        <v>0</v>
      </c>
      <c r="H382" s="140">
        <f t="shared" si="58"/>
        <v>15660.2</v>
      </c>
      <c r="I382" s="141">
        <v>854.5</v>
      </c>
      <c r="J382" s="141">
        <v>14739.7</v>
      </c>
      <c r="K382" s="141">
        <v>0</v>
      </c>
      <c r="L382" s="141">
        <v>66</v>
      </c>
      <c r="M382" s="140">
        <f t="shared" si="59"/>
        <v>15409.874</v>
      </c>
      <c r="N382" s="141">
        <v>854.5</v>
      </c>
      <c r="O382" s="141">
        <v>14489.374</v>
      </c>
      <c r="P382" s="141">
        <v>0</v>
      </c>
      <c r="Q382" s="10">
        <v>66</v>
      </c>
      <c r="R382" s="10">
        <f t="shared" si="60"/>
        <v>-250.32600000000093</v>
      </c>
      <c r="S382" s="10">
        <f t="shared" si="60"/>
        <v>0</v>
      </c>
      <c r="T382" s="10">
        <f t="shared" si="60"/>
        <v>-250.32600000000093</v>
      </c>
      <c r="U382" s="10">
        <f t="shared" si="60"/>
        <v>0</v>
      </c>
      <c r="V382" s="10">
        <f t="shared" si="60"/>
        <v>0</v>
      </c>
      <c r="W382" s="10">
        <f t="shared" si="52"/>
        <v>98.401514667756473</v>
      </c>
      <c r="X382" s="10">
        <f t="shared" si="52"/>
        <v>100</v>
      </c>
      <c r="Y382" s="142">
        <f t="shared" si="52"/>
        <v>98.301688636810781</v>
      </c>
      <c r="Z382" s="142">
        <f t="shared" si="52"/>
        <v>0</v>
      </c>
      <c r="AA382" s="142">
        <f t="shared" si="52"/>
        <v>100</v>
      </c>
    </row>
    <row r="383" spans="1:27" ht="12.95" customHeight="1" x14ac:dyDescent="0.25">
      <c r="A383" s="133">
        <v>375</v>
      </c>
      <c r="B383" s="139" t="s">
        <v>1676</v>
      </c>
      <c r="C383" s="140">
        <f t="shared" si="57"/>
        <v>7990.1</v>
      </c>
      <c r="D383" s="140">
        <v>938.8</v>
      </c>
      <c r="E383" s="140">
        <v>6464.5</v>
      </c>
      <c r="F383" s="140">
        <v>586.79999999999995</v>
      </c>
      <c r="G383" s="140">
        <v>0</v>
      </c>
      <c r="H383" s="140">
        <f t="shared" si="58"/>
        <v>8414.1</v>
      </c>
      <c r="I383" s="141">
        <v>938.8</v>
      </c>
      <c r="J383" s="141">
        <v>6795.5</v>
      </c>
      <c r="K383" s="141">
        <v>586.79999999999995</v>
      </c>
      <c r="L383" s="141">
        <v>93</v>
      </c>
      <c r="M383" s="140">
        <f t="shared" si="59"/>
        <v>8413.6219999999994</v>
      </c>
      <c r="N383" s="141">
        <v>938.8</v>
      </c>
      <c r="O383" s="141">
        <v>6795.0219999999999</v>
      </c>
      <c r="P383" s="141">
        <v>586.79999999999995</v>
      </c>
      <c r="Q383" s="10">
        <v>93</v>
      </c>
      <c r="R383" s="10">
        <f t="shared" si="60"/>
        <v>-0.47800000000097498</v>
      </c>
      <c r="S383" s="10">
        <f t="shared" si="60"/>
        <v>0</v>
      </c>
      <c r="T383" s="10">
        <f t="shared" si="60"/>
        <v>-0.47800000000006548</v>
      </c>
      <c r="U383" s="10">
        <f t="shared" si="60"/>
        <v>0</v>
      </c>
      <c r="V383" s="10">
        <f t="shared" si="60"/>
        <v>0</v>
      </c>
      <c r="W383" s="10">
        <f t="shared" si="52"/>
        <v>99.994319059673629</v>
      </c>
      <c r="X383" s="10">
        <f t="shared" si="52"/>
        <v>100</v>
      </c>
      <c r="Y383" s="142">
        <f t="shared" si="52"/>
        <v>99.99296593333824</v>
      </c>
      <c r="Z383" s="142">
        <f t="shared" si="52"/>
        <v>100</v>
      </c>
      <c r="AA383" s="142">
        <f t="shared" si="52"/>
        <v>100</v>
      </c>
    </row>
    <row r="384" spans="1:27" ht="12.95" customHeight="1" x14ac:dyDescent="0.25">
      <c r="A384" s="133">
        <v>376</v>
      </c>
      <c r="B384" s="139" t="s">
        <v>1677</v>
      </c>
      <c r="C384" s="140">
        <f t="shared" si="57"/>
        <v>4747.5</v>
      </c>
      <c r="D384" s="140">
        <v>854</v>
      </c>
      <c r="E384" s="140">
        <v>3893.5</v>
      </c>
      <c r="F384" s="140">
        <v>0</v>
      </c>
      <c r="G384" s="140">
        <v>0</v>
      </c>
      <c r="H384" s="140">
        <f t="shared" si="58"/>
        <v>5305.6</v>
      </c>
      <c r="I384" s="141">
        <v>854</v>
      </c>
      <c r="J384" s="141">
        <v>4397.6000000000004</v>
      </c>
      <c r="K384" s="141">
        <v>0</v>
      </c>
      <c r="L384" s="141">
        <v>54</v>
      </c>
      <c r="M384" s="140">
        <f t="shared" si="59"/>
        <v>5144.8743000000004</v>
      </c>
      <c r="N384" s="141">
        <v>854</v>
      </c>
      <c r="O384" s="141">
        <v>4236.8743000000004</v>
      </c>
      <c r="P384" s="141">
        <v>0</v>
      </c>
      <c r="Q384" s="10">
        <v>54</v>
      </c>
      <c r="R384" s="10">
        <f t="shared" si="60"/>
        <v>-160.72569999999996</v>
      </c>
      <c r="S384" s="10">
        <f t="shared" si="60"/>
        <v>0</v>
      </c>
      <c r="T384" s="10">
        <f t="shared" si="60"/>
        <v>-160.72569999999996</v>
      </c>
      <c r="U384" s="10">
        <f t="shared" si="60"/>
        <v>0</v>
      </c>
      <c r="V384" s="10">
        <f t="shared" si="60"/>
        <v>0</v>
      </c>
      <c r="W384" s="10">
        <f t="shared" si="52"/>
        <v>96.970640455367914</v>
      </c>
      <c r="X384" s="10">
        <f t="shared" si="52"/>
        <v>100</v>
      </c>
      <c r="Y384" s="142">
        <f t="shared" si="52"/>
        <v>96.345149627069318</v>
      </c>
      <c r="Z384" s="142">
        <f t="shared" si="52"/>
        <v>0</v>
      </c>
      <c r="AA384" s="142">
        <f t="shared" si="52"/>
        <v>100</v>
      </c>
    </row>
    <row r="385" spans="1:27" ht="12.95" customHeight="1" x14ac:dyDescent="0.25">
      <c r="A385" s="133">
        <v>377</v>
      </c>
      <c r="B385" s="139" t="s">
        <v>1678</v>
      </c>
      <c r="C385" s="140">
        <f t="shared" si="57"/>
        <v>2174.3000000000002</v>
      </c>
      <c r="D385" s="140">
        <v>917.8</v>
      </c>
      <c r="E385" s="140">
        <v>1256.5</v>
      </c>
      <c r="F385" s="140">
        <v>0</v>
      </c>
      <c r="G385" s="140">
        <v>0</v>
      </c>
      <c r="H385" s="140">
        <f t="shared" si="58"/>
        <v>2346.1</v>
      </c>
      <c r="I385" s="141">
        <v>917.8</v>
      </c>
      <c r="J385" s="141">
        <v>1398.3</v>
      </c>
      <c r="K385" s="141">
        <v>0</v>
      </c>
      <c r="L385" s="141">
        <v>30</v>
      </c>
      <c r="M385" s="140">
        <f t="shared" si="59"/>
        <v>2261.9902999999999</v>
      </c>
      <c r="N385" s="141">
        <v>917.8</v>
      </c>
      <c r="O385" s="141">
        <v>1314.1903</v>
      </c>
      <c r="P385" s="141">
        <v>0</v>
      </c>
      <c r="Q385" s="10">
        <v>30</v>
      </c>
      <c r="R385" s="10">
        <f t="shared" si="60"/>
        <v>-84.109699999999975</v>
      </c>
      <c r="S385" s="10">
        <f t="shared" si="60"/>
        <v>0</v>
      </c>
      <c r="T385" s="10">
        <f t="shared" si="60"/>
        <v>-84.109699999999975</v>
      </c>
      <c r="U385" s="10">
        <f t="shared" si="60"/>
        <v>0</v>
      </c>
      <c r="V385" s="10">
        <f t="shared" si="60"/>
        <v>0</v>
      </c>
      <c r="W385" s="10">
        <f t="shared" si="52"/>
        <v>96.41491411278291</v>
      </c>
      <c r="X385" s="10">
        <f t="shared" si="52"/>
        <v>100</v>
      </c>
      <c r="Y385" s="142">
        <f t="shared" si="52"/>
        <v>93.984860187370373</v>
      </c>
      <c r="Z385" s="142">
        <f t="shared" si="52"/>
        <v>0</v>
      </c>
      <c r="AA385" s="142">
        <f t="shared" si="52"/>
        <v>100</v>
      </c>
    </row>
    <row r="386" spans="1:27" ht="12.95" customHeight="1" x14ac:dyDescent="0.25">
      <c r="A386" s="133">
        <v>378</v>
      </c>
      <c r="B386" s="139" t="s">
        <v>1679</v>
      </c>
      <c r="C386" s="140">
        <f t="shared" si="57"/>
        <v>4304.6000000000004</v>
      </c>
      <c r="D386" s="140">
        <v>749.3</v>
      </c>
      <c r="E386" s="140">
        <v>3555.3</v>
      </c>
      <c r="F386" s="140">
        <v>0</v>
      </c>
      <c r="G386" s="140">
        <v>0</v>
      </c>
      <c r="H386" s="140">
        <f t="shared" si="58"/>
        <v>4671.3999999999996</v>
      </c>
      <c r="I386" s="141">
        <v>749.3</v>
      </c>
      <c r="J386" s="141">
        <v>3859.1</v>
      </c>
      <c r="K386" s="141">
        <v>0</v>
      </c>
      <c r="L386" s="141">
        <v>63</v>
      </c>
      <c r="M386" s="140">
        <f t="shared" si="59"/>
        <v>4671.3999999999996</v>
      </c>
      <c r="N386" s="141">
        <v>749.3</v>
      </c>
      <c r="O386" s="141">
        <v>3859.1</v>
      </c>
      <c r="P386" s="141">
        <v>0</v>
      </c>
      <c r="Q386" s="10">
        <v>63</v>
      </c>
      <c r="R386" s="10">
        <f t="shared" si="60"/>
        <v>0</v>
      </c>
      <c r="S386" s="10">
        <f t="shared" si="60"/>
        <v>0</v>
      </c>
      <c r="T386" s="10">
        <f t="shared" si="60"/>
        <v>0</v>
      </c>
      <c r="U386" s="10">
        <f t="shared" si="60"/>
        <v>0</v>
      </c>
      <c r="V386" s="10">
        <f t="shared" si="60"/>
        <v>0</v>
      </c>
      <c r="W386" s="10">
        <f t="shared" si="52"/>
        <v>100</v>
      </c>
      <c r="X386" s="10">
        <f t="shared" si="52"/>
        <v>100</v>
      </c>
      <c r="Y386" s="142">
        <f t="shared" si="52"/>
        <v>100</v>
      </c>
      <c r="Z386" s="142">
        <f t="shared" si="52"/>
        <v>0</v>
      </c>
      <c r="AA386" s="142">
        <f t="shared" si="52"/>
        <v>100</v>
      </c>
    </row>
    <row r="387" spans="1:27" ht="12.95" customHeight="1" x14ac:dyDescent="0.25">
      <c r="A387" s="133">
        <v>379</v>
      </c>
      <c r="B387" s="139" t="s">
        <v>1680</v>
      </c>
      <c r="C387" s="140">
        <f t="shared" si="57"/>
        <v>4363.8</v>
      </c>
      <c r="D387" s="140">
        <v>777.4</v>
      </c>
      <c r="E387" s="140">
        <v>3586.4</v>
      </c>
      <c r="F387" s="140">
        <v>0</v>
      </c>
      <c r="G387" s="140">
        <v>0</v>
      </c>
      <c r="H387" s="140">
        <f t="shared" si="58"/>
        <v>4582.8999999999996</v>
      </c>
      <c r="I387" s="141">
        <v>777.4</v>
      </c>
      <c r="J387" s="141">
        <v>3742.5</v>
      </c>
      <c r="K387" s="141">
        <v>0</v>
      </c>
      <c r="L387" s="141">
        <v>63</v>
      </c>
      <c r="M387" s="140">
        <f t="shared" si="59"/>
        <v>4578.1247999999996</v>
      </c>
      <c r="N387" s="141">
        <v>777.4</v>
      </c>
      <c r="O387" s="141">
        <v>3737.7248</v>
      </c>
      <c r="P387" s="141">
        <v>0</v>
      </c>
      <c r="Q387" s="10">
        <v>63</v>
      </c>
      <c r="R387" s="10">
        <f t="shared" si="60"/>
        <v>-4.7752000000000407</v>
      </c>
      <c r="S387" s="10">
        <f t="shared" si="60"/>
        <v>0</v>
      </c>
      <c r="T387" s="10">
        <f t="shared" si="60"/>
        <v>-4.7752000000000407</v>
      </c>
      <c r="U387" s="10">
        <f t="shared" si="60"/>
        <v>0</v>
      </c>
      <c r="V387" s="10">
        <f t="shared" si="60"/>
        <v>0</v>
      </c>
      <c r="W387" s="10">
        <f t="shared" si="52"/>
        <v>99.895803966920511</v>
      </c>
      <c r="X387" s="10">
        <f t="shared" si="52"/>
        <v>100</v>
      </c>
      <c r="Y387" s="142">
        <f t="shared" si="52"/>
        <v>99.872406145624581</v>
      </c>
      <c r="Z387" s="142">
        <f t="shared" si="52"/>
        <v>0</v>
      </c>
      <c r="AA387" s="142">
        <f t="shared" si="52"/>
        <v>100</v>
      </c>
    </row>
    <row r="388" spans="1:27" ht="12.95" customHeight="1" x14ac:dyDescent="0.25">
      <c r="A388" s="133">
        <v>380</v>
      </c>
      <c r="B388" s="139" t="s">
        <v>1681</v>
      </c>
      <c r="C388" s="140">
        <f t="shared" si="57"/>
        <v>5795.0000000000009</v>
      </c>
      <c r="D388" s="140">
        <v>978.3</v>
      </c>
      <c r="E388" s="140">
        <v>4348.6000000000004</v>
      </c>
      <c r="F388" s="140">
        <v>468.1</v>
      </c>
      <c r="G388" s="140">
        <v>0</v>
      </c>
      <c r="H388" s="140">
        <f t="shared" si="58"/>
        <v>6714.1</v>
      </c>
      <c r="I388" s="141">
        <v>978.3</v>
      </c>
      <c r="J388" s="141">
        <v>4913.7</v>
      </c>
      <c r="K388" s="141">
        <v>768.1</v>
      </c>
      <c r="L388" s="141">
        <v>54</v>
      </c>
      <c r="M388" s="140">
        <f t="shared" si="59"/>
        <v>6596.7916000000005</v>
      </c>
      <c r="N388" s="141">
        <v>978.3</v>
      </c>
      <c r="O388" s="141">
        <v>4796.3915999999999</v>
      </c>
      <c r="P388" s="141">
        <v>768.1</v>
      </c>
      <c r="Q388" s="10">
        <v>54</v>
      </c>
      <c r="R388" s="10">
        <f t="shared" si="60"/>
        <v>-117.30839999999989</v>
      </c>
      <c r="S388" s="10">
        <f t="shared" si="60"/>
        <v>0</v>
      </c>
      <c r="T388" s="10">
        <f t="shared" si="60"/>
        <v>-117.30839999999989</v>
      </c>
      <c r="U388" s="10">
        <f t="shared" si="60"/>
        <v>0</v>
      </c>
      <c r="V388" s="10">
        <f t="shared" si="60"/>
        <v>0</v>
      </c>
      <c r="W388" s="10">
        <f t="shared" si="52"/>
        <v>98.252805290359106</v>
      </c>
      <c r="X388" s="10">
        <f t="shared" si="52"/>
        <v>100</v>
      </c>
      <c r="Y388" s="142">
        <f t="shared" si="52"/>
        <v>97.612625923438557</v>
      </c>
      <c r="Z388" s="142">
        <f t="shared" si="52"/>
        <v>100</v>
      </c>
      <c r="AA388" s="142">
        <f t="shared" si="52"/>
        <v>100</v>
      </c>
    </row>
    <row r="389" spans="1:27" ht="12.95" customHeight="1" x14ac:dyDescent="0.25">
      <c r="A389" s="133">
        <v>381</v>
      </c>
      <c r="B389" s="139" t="s">
        <v>1682</v>
      </c>
      <c r="C389" s="140">
        <f t="shared" si="57"/>
        <v>7467.0999999999995</v>
      </c>
      <c r="D389" s="140">
        <v>866.2</v>
      </c>
      <c r="E389" s="140">
        <v>6600.9</v>
      </c>
      <c r="F389" s="140">
        <v>0</v>
      </c>
      <c r="G389" s="140">
        <v>0</v>
      </c>
      <c r="H389" s="140">
        <f t="shared" si="58"/>
        <v>8285.8000000000011</v>
      </c>
      <c r="I389" s="141">
        <v>866.2</v>
      </c>
      <c r="J389" s="141">
        <v>7362.6</v>
      </c>
      <c r="K389" s="141">
        <v>0</v>
      </c>
      <c r="L389" s="141">
        <v>57</v>
      </c>
      <c r="M389" s="140">
        <f t="shared" si="59"/>
        <v>8285.8000000000011</v>
      </c>
      <c r="N389" s="141">
        <v>866.2</v>
      </c>
      <c r="O389" s="141">
        <v>7362.6</v>
      </c>
      <c r="P389" s="141">
        <v>0</v>
      </c>
      <c r="Q389" s="10">
        <v>57</v>
      </c>
      <c r="R389" s="10">
        <f t="shared" si="60"/>
        <v>0</v>
      </c>
      <c r="S389" s="10">
        <f t="shared" si="60"/>
        <v>0</v>
      </c>
      <c r="T389" s="10">
        <f t="shared" si="60"/>
        <v>0</v>
      </c>
      <c r="U389" s="10">
        <f t="shared" si="60"/>
        <v>0</v>
      </c>
      <c r="V389" s="10">
        <f t="shared" si="60"/>
        <v>0</v>
      </c>
      <c r="W389" s="10">
        <f t="shared" si="52"/>
        <v>100</v>
      </c>
      <c r="X389" s="10">
        <f t="shared" si="52"/>
        <v>100</v>
      </c>
      <c r="Y389" s="142">
        <f t="shared" si="52"/>
        <v>100</v>
      </c>
      <c r="Z389" s="142">
        <f t="shared" si="52"/>
        <v>0</v>
      </c>
      <c r="AA389" s="142">
        <f t="shared" si="52"/>
        <v>100</v>
      </c>
    </row>
    <row r="390" spans="1:27" ht="12.95" customHeight="1" x14ac:dyDescent="0.25">
      <c r="A390" s="133">
        <v>382</v>
      </c>
      <c r="B390" s="139" t="s">
        <v>1683</v>
      </c>
      <c r="C390" s="140">
        <f t="shared" si="57"/>
        <v>5884.8</v>
      </c>
      <c r="D390" s="140">
        <v>466.3</v>
      </c>
      <c r="E390" s="140">
        <v>5418.5</v>
      </c>
      <c r="F390" s="140">
        <v>0</v>
      </c>
      <c r="G390" s="140">
        <v>0</v>
      </c>
      <c r="H390" s="140">
        <f t="shared" si="58"/>
        <v>6418.3</v>
      </c>
      <c r="I390" s="141">
        <v>466.3</v>
      </c>
      <c r="J390" s="141">
        <v>5892</v>
      </c>
      <c r="K390" s="141">
        <v>0</v>
      </c>
      <c r="L390" s="141">
        <v>60</v>
      </c>
      <c r="M390" s="140">
        <f t="shared" si="59"/>
        <v>6418.3</v>
      </c>
      <c r="N390" s="141">
        <v>466.3</v>
      </c>
      <c r="O390" s="141">
        <v>5892</v>
      </c>
      <c r="P390" s="141">
        <v>0</v>
      </c>
      <c r="Q390" s="10">
        <v>60</v>
      </c>
      <c r="R390" s="10">
        <f t="shared" si="60"/>
        <v>0</v>
      </c>
      <c r="S390" s="10">
        <f t="shared" si="60"/>
        <v>0</v>
      </c>
      <c r="T390" s="10">
        <f t="shared" si="60"/>
        <v>0</v>
      </c>
      <c r="U390" s="10">
        <f t="shared" si="60"/>
        <v>0</v>
      </c>
      <c r="V390" s="10">
        <f t="shared" si="60"/>
        <v>0</v>
      </c>
      <c r="W390" s="10">
        <f t="shared" ref="W390:AA442" si="61">IF(H390=0,0,M390/H390*100)</f>
        <v>100</v>
      </c>
      <c r="X390" s="10">
        <f t="shared" si="61"/>
        <v>100</v>
      </c>
      <c r="Y390" s="142">
        <f t="shared" si="61"/>
        <v>100</v>
      </c>
      <c r="Z390" s="142">
        <f t="shared" si="61"/>
        <v>0</v>
      </c>
      <c r="AA390" s="142">
        <f t="shared" si="61"/>
        <v>100</v>
      </c>
    </row>
    <row r="391" spans="1:27" ht="12.95" customHeight="1" x14ac:dyDescent="0.25">
      <c r="A391" s="133">
        <v>383</v>
      </c>
      <c r="B391" s="139"/>
      <c r="C391" s="140"/>
      <c r="D391" s="140"/>
      <c r="E391" s="140"/>
      <c r="F391" s="140"/>
      <c r="G391" s="140"/>
      <c r="H391" s="140"/>
      <c r="I391" s="141"/>
      <c r="J391" s="141"/>
      <c r="K391" s="141"/>
      <c r="L391" s="141"/>
      <c r="M391" s="141"/>
      <c r="N391" s="141"/>
      <c r="O391" s="141"/>
      <c r="P391" s="141"/>
      <c r="Q391" s="10"/>
      <c r="R391" s="10"/>
      <c r="S391" s="10"/>
      <c r="T391" s="10"/>
      <c r="U391" s="10"/>
      <c r="V391" s="10"/>
      <c r="W391" s="10"/>
      <c r="X391" s="10"/>
      <c r="Y391" s="142"/>
      <c r="Z391" s="142"/>
      <c r="AA391" s="142"/>
    </row>
    <row r="392" spans="1:27" ht="12.95" customHeight="1" x14ac:dyDescent="0.25">
      <c r="A392" s="133">
        <v>384</v>
      </c>
      <c r="B392" s="134" t="s">
        <v>1684</v>
      </c>
      <c r="C392" s="135">
        <f t="shared" ref="C392:C427" si="62">SUM(D392:G392)</f>
        <v>355651.5</v>
      </c>
      <c r="D392" s="135">
        <f>D393+D394</f>
        <v>64405.5</v>
      </c>
      <c r="E392" s="135">
        <f>E393+E394</f>
        <v>283273.2</v>
      </c>
      <c r="F392" s="135">
        <f>F393+F394</f>
        <v>7972.7999999999993</v>
      </c>
      <c r="G392" s="135">
        <f>G393+G394</f>
        <v>0</v>
      </c>
      <c r="H392" s="135">
        <f t="shared" ref="H392:H427" si="63">SUM(I392:L392)</f>
        <v>395236.19999999995</v>
      </c>
      <c r="I392" s="135">
        <f>I393+I394</f>
        <v>64405.5</v>
      </c>
      <c r="J392" s="135">
        <f>J393+J394</f>
        <v>319953.89999999997</v>
      </c>
      <c r="K392" s="135">
        <f>K393+K394</f>
        <v>7972.7999999999993</v>
      </c>
      <c r="L392" s="135">
        <f>L393+L394</f>
        <v>2904</v>
      </c>
      <c r="M392" s="135">
        <f t="shared" ref="M392:M427" si="64">SUM(N392:Q392)</f>
        <v>384224.68159999995</v>
      </c>
      <c r="N392" s="135">
        <f>N393+N394</f>
        <v>64405.5</v>
      </c>
      <c r="O392" s="135">
        <f>O393+O394</f>
        <v>308981.38159999996</v>
      </c>
      <c r="P392" s="135">
        <f>P393+P394</f>
        <v>7972.7999999999993</v>
      </c>
      <c r="Q392" s="135">
        <f>Q393+Q394</f>
        <v>2865</v>
      </c>
      <c r="R392" s="13">
        <f t="shared" ref="R392:V427" si="65">M392-H392</f>
        <v>-11011.518400000001</v>
      </c>
      <c r="S392" s="13">
        <f t="shared" si="65"/>
        <v>0</v>
      </c>
      <c r="T392" s="13">
        <f t="shared" si="65"/>
        <v>-10972.518400000001</v>
      </c>
      <c r="U392" s="13">
        <f t="shared" si="65"/>
        <v>0</v>
      </c>
      <c r="V392" s="13">
        <f t="shared" si="65"/>
        <v>-39</v>
      </c>
      <c r="W392" s="13">
        <f t="shared" si="61"/>
        <v>97.21393981624152</v>
      </c>
      <c r="X392" s="13">
        <f t="shared" si="61"/>
        <v>100</v>
      </c>
      <c r="Y392" s="137">
        <f t="shared" si="61"/>
        <v>96.5705939511911</v>
      </c>
      <c r="Z392" s="137">
        <f t="shared" si="61"/>
        <v>100</v>
      </c>
      <c r="AA392" s="137">
        <f t="shared" si="61"/>
        <v>98.65702479338843</v>
      </c>
    </row>
    <row r="393" spans="1:27" s="138" customFormat="1" ht="12.95" customHeight="1" x14ac:dyDescent="0.2">
      <c r="A393" s="133">
        <v>385</v>
      </c>
      <c r="B393" s="134" t="s">
        <v>1374</v>
      </c>
      <c r="C393" s="135">
        <f t="shared" si="62"/>
        <v>210979.6</v>
      </c>
      <c r="D393" s="135">
        <f>D395</f>
        <v>35093.1</v>
      </c>
      <c r="E393" s="135">
        <f>E395</f>
        <v>170450.3</v>
      </c>
      <c r="F393" s="135">
        <f>F395</f>
        <v>5436.2</v>
      </c>
      <c r="G393" s="135">
        <f>G395</f>
        <v>0</v>
      </c>
      <c r="H393" s="135">
        <f t="shared" si="63"/>
        <v>235246.6</v>
      </c>
      <c r="I393" s="135">
        <f>I395</f>
        <v>35093.1</v>
      </c>
      <c r="J393" s="135">
        <f>J395</f>
        <v>193331.3</v>
      </c>
      <c r="K393" s="135">
        <f>K395</f>
        <v>5436.2</v>
      </c>
      <c r="L393" s="135">
        <f>L395</f>
        <v>1386</v>
      </c>
      <c r="M393" s="135">
        <f t="shared" si="64"/>
        <v>229664.67340000003</v>
      </c>
      <c r="N393" s="135">
        <f>N395</f>
        <v>35093.1</v>
      </c>
      <c r="O393" s="135">
        <f>O395</f>
        <v>187773.37340000001</v>
      </c>
      <c r="P393" s="135">
        <f>P395</f>
        <v>5436.2</v>
      </c>
      <c r="Q393" s="135">
        <f>Q395</f>
        <v>1362</v>
      </c>
      <c r="R393" s="13">
        <f t="shared" si="65"/>
        <v>-5581.926599999977</v>
      </c>
      <c r="S393" s="13">
        <f t="shared" si="65"/>
        <v>0</v>
      </c>
      <c r="T393" s="13">
        <f t="shared" si="65"/>
        <v>-5557.926599999977</v>
      </c>
      <c r="U393" s="13">
        <f t="shared" si="65"/>
        <v>0</v>
      </c>
      <c r="V393" s="13">
        <f t="shared" si="65"/>
        <v>-24</v>
      </c>
      <c r="W393" s="13">
        <f t="shared" si="61"/>
        <v>97.627202008445607</v>
      </c>
      <c r="X393" s="13">
        <f t="shared" si="61"/>
        <v>100</v>
      </c>
      <c r="Y393" s="137">
        <f t="shared" si="61"/>
        <v>97.12518014413601</v>
      </c>
      <c r="Z393" s="137">
        <f t="shared" si="61"/>
        <v>100</v>
      </c>
      <c r="AA393" s="137">
        <f t="shared" si="61"/>
        <v>98.268398268398272</v>
      </c>
    </row>
    <row r="394" spans="1:27" s="138" customFormat="1" ht="12.95" customHeight="1" x14ac:dyDescent="0.2">
      <c r="A394" s="133">
        <v>386</v>
      </c>
      <c r="B394" s="134" t="s">
        <v>1375</v>
      </c>
      <c r="C394" s="135">
        <f t="shared" si="62"/>
        <v>144671.90000000002</v>
      </c>
      <c r="D394" s="135">
        <f>SUBTOTAL(9,D396:D427)</f>
        <v>29312.399999999998</v>
      </c>
      <c r="E394" s="135">
        <f>SUBTOTAL(9,E396:E427)</f>
        <v>112822.90000000001</v>
      </c>
      <c r="F394" s="135">
        <f>SUBTOTAL(9,F396:F427)</f>
        <v>2536.6</v>
      </c>
      <c r="G394" s="135">
        <f>SUBTOTAL(9,G396:G427)</f>
        <v>0</v>
      </c>
      <c r="H394" s="135">
        <f t="shared" si="63"/>
        <v>159989.6</v>
      </c>
      <c r="I394" s="135">
        <f>SUBTOTAL(9,I396:I427)</f>
        <v>29312.399999999998</v>
      </c>
      <c r="J394" s="135">
        <f>SUBTOTAL(9,J396:J427)</f>
        <v>126622.59999999999</v>
      </c>
      <c r="K394" s="135">
        <f>SUBTOTAL(9,K396:K427)</f>
        <v>2536.6</v>
      </c>
      <c r="L394" s="135">
        <f>SUBTOTAL(9,L396:L427)</f>
        <v>1518</v>
      </c>
      <c r="M394" s="135">
        <f t="shared" si="64"/>
        <v>154560.00819999998</v>
      </c>
      <c r="N394" s="135">
        <f>SUBTOTAL(9,N396:N427)</f>
        <v>29312.399999999998</v>
      </c>
      <c r="O394" s="135">
        <f>SUBTOTAL(9,O396:O427)</f>
        <v>121208.00819999997</v>
      </c>
      <c r="P394" s="135">
        <f>SUBTOTAL(9,P396:P427)</f>
        <v>2536.6</v>
      </c>
      <c r="Q394" s="135">
        <f>SUBTOTAL(9,Q396:Q427)</f>
        <v>1503</v>
      </c>
      <c r="R394" s="13">
        <f t="shared" si="65"/>
        <v>-5429.5918000000238</v>
      </c>
      <c r="S394" s="13">
        <f t="shared" si="65"/>
        <v>0</v>
      </c>
      <c r="T394" s="13">
        <f t="shared" si="65"/>
        <v>-5414.5918000000238</v>
      </c>
      <c r="U394" s="13">
        <f t="shared" si="65"/>
        <v>0</v>
      </c>
      <c r="V394" s="13">
        <f t="shared" si="65"/>
        <v>-15</v>
      </c>
      <c r="W394" s="13">
        <f t="shared" si="61"/>
        <v>96.606284533494659</v>
      </c>
      <c r="X394" s="13">
        <f t="shared" si="61"/>
        <v>100</v>
      </c>
      <c r="Y394" s="137">
        <f t="shared" si="61"/>
        <v>95.723834607724029</v>
      </c>
      <c r="Z394" s="137">
        <f t="shared" si="61"/>
        <v>100</v>
      </c>
      <c r="AA394" s="137">
        <f t="shared" si="61"/>
        <v>99.011857707509876</v>
      </c>
    </row>
    <row r="395" spans="1:27" ht="12.95" customHeight="1" x14ac:dyDescent="0.25">
      <c r="A395" s="133">
        <v>387</v>
      </c>
      <c r="B395" s="139" t="s">
        <v>1400</v>
      </c>
      <c r="C395" s="140">
        <f t="shared" si="62"/>
        <v>210979.6</v>
      </c>
      <c r="D395" s="140">
        <v>35093.1</v>
      </c>
      <c r="E395" s="140">
        <v>170450.3</v>
      </c>
      <c r="F395" s="140">
        <v>5436.2</v>
      </c>
      <c r="G395" s="140">
        <v>0</v>
      </c>
      <c r="H395" s="140">
        <f t="shared" si="63"/>
        <v>235246.6</v>
      </c>
      <c r="I395" s="141">
        <v>35093.1</v>
      </c>
      <c r="J395" s="141">
        <v>193331.3</v>
      </c>
      <c r="K395" s="141">
        <v>5436.2</v>
      </c>
      <c r="L395" s="141">
        <v>1386</v>
      </c>
      <c r="M395" s="140">
        <f t="shared" si="64"/>
        <v>229664.67340000003</v>
      </c>
      <c r="N395" s="141">
        <v>35093.1</v>
      </c>
      <c r="O395" s="141">
        <v>187773.37340000001</v>
      </c>
      <c r="P395" s="141">
        <v>5436.2</v>
      </c>
      <c r="Q395" s="10">
        <v>1362</v>
      </c>
      <c r="R395" s="10">
        <f t="shared" si="65"/>
        <v>-5581.926599999977</v>
      </c>
      <c r="S395" s="10">
        <f t="shared" si="65"/>
        <v>0</v>
      </c>
      <c r="T395" s="10">
        <f t="shared" si="65"/>
        <v>-5557.926599999977</v>
      </c>
      <c r="U395" s="10">
        <f t="shared" si="65"/>
        <v>0</v>
      </c>
      <c r="V395" s="10">
        <f t="shared" si="65"/>
        <v>-24</v>
      </c>
      <c r="W395" s="10">
        <f t="shared" si="61"/>
        <v>97.627202008445607</v>
      </c>
      <c r="X395" s="10">
        <f t="shared" si="61"/>
        <v>100</v>
      </c>
      <c r="Y395" s="142">
        <f t="shared" si="61"/>
        <v>97.12518014413601</v>
      </c>
      <c r="Z395" s="142">
        <f t="shared" si="61"/>
        <v>100</v>
      </c>
      <c r="AA395" s="142">
        <f t="shared" si="61"/>
        <v>98.268398268398272</v>
      </c>
    </row>
    <row r="396" spans="1:27" ht="12.95" customHeight="1" x14ac:dyDescent="0.25">
      <c r="A396" s="133">
        <v>388</v>
      </c>
      <c r="B396" s="139" t="s">
        <v>1685</v>
      </c>
      <c r="C396" s="140">
        <f t="shared" si="62"/>
        <v>1946.6</v>
      </c>
      <c r="D396" s="140">
        <v>897.7</v>
      </c>
      <c r="E396" s="140">
        <v>848.3</v>
      </c>
      <c r="F396" s="140">
        <v>200.6</v>
      </c>
      <c r="G396" s="140">
        <v>0</v>
      </c>
      <c r="H396" s="140">
        <f t="shared" si="63"/>
        <v>2094.4</v>
      </c>
      <c r="I396" s="141">
        <v>897.7</v>
      </c>
      <c r="J396" s="141">
        <v>966.1</v>
      </c>
      <c r="K396" s="141">
        <v>200.6</v>
      </c>
      <c r="L396" s="141">
        <v>30</v>
      </c>
      <c r="M396" s="140">
        <f t="shared" si="64"/>
        <v>2082.5904999999998</v>
      </c>
      <c r="N396" s="141">
        <v>897.7</v>
      </c>
      <c r="O396" s="141">
        <v>954.29049999999995</v>
      </c>
      <c r="P396" s="141">
        <v>200.6</v>
      </c>
      <c r="Q396" s="10">
        <v>30</v>
      </c>
      <c r="R396" s="10">
        <f t="shared" si="65"/>
        <v>-11.809500000000298</v>
      </c>
      <c r="S396" s="10">
        <f t="shared" si="65"/>
        <v>0</v>
      </c>
      <c r="T396" s="10">
        <f t="shared" si="65"/>
        <v>-11.809500000000071</v>
      </c>
      <c r="U396" s="10">
        <f t="shared" si="65"/>
        <v>0</v>
      </c>
      <c r="V396" s="10">
        <f t="shared" si="65"/>
        <v>0</v>
      </c>
      <c r="W396" s="10">
        <f t="shared" si="61"/>
        <v>99.436139228418625</v>
      </c>
      <c r="X396" s="10">
        <f t="shared" si="61"/>
        <v>100</v>
      </c>
      <c r="Y396" s="142">
        <f t="shared" si="61"/>
        <v>98.777611013352654</v>
      </c>
      <c r="Z396" s="142">
        <f t="shared" si="61"/>
        <v>100</v>
      </c>
      <c r="AA396" s="142">
        <f t="shared" si="61"/>
        <v>100</v>
      </c>
    </row>
    <row r="397" spans="1:27" ht="12.95" customHeight="1" x14ac:dyDescent="0.25">
      <c r="A397" s="133">
        <v>389</v>
      </c>
      <c r="B397" s="139" t="s">
        <v>1686</v>
      </c>
      <c r="C397" s="140">
        <f t="shared" si="62"/>
        <v>2255</v>
      </c>
      <c r="D397" s="140">
        <v>875.3</v>
      </c>
      <c r="E397" s="140">
        <v>1359.9</v>
      </c>
      <c r="F397" s="140">
        <v>19.8</v>
      </c>
      <c r="G397" s="140">
        <v>0</v>
      </c>
      <c r="H397" s="140">
        <f t="shared" si="63"/>
        <v>2380</v>
      </c>
      <c r="I397" s="141">
        <v>875.3</v>
      </c>
      <c r="J397" s="141">
        <v>1451.9</v>
      </c>
      <c r="K397" s="141">
        <v>19.8</v>
      </c>
      <c r="L397" s="141">
        <v>33</v>
      </c>
      <c r="M397" s="140">
        <f t="shared" si="64"/>
        <v>2380</v>
      </c>
      <c r="N397" s="141">
        <v>875.3</v>
      </c>
      <c r="O397" s="141">
        <v>1451.9</v>
      </c>
      <c r="P397" s="141">
        <v>19.8</v>
      </c>
      <c r="Q397" s="10">
        <v>33</v>
      </c>
      <c r="R397" s="10">
        <f t="shared" si="65"/>
        <v>0</v>
      </c>
      <c r="S397" s="10">
        <f t="shared" si="65"/>
        <v>0</v>
      </c>
      <c r="T397" s="10">
        <f t="shared" si="65"/>
        <v>0</v>
      </c>
      <c r="U397" s="10">
        <f t="shared" si="65"/>
        <v>0</v>
      </c>
      <c r="V397" s="10">
        <f t="shared" si="65"/>
        <v>0</v>
      </c>
      <c r="W397" s="10">
        <f t="shared" si="61"/>
        <v>100</v>
      </c>
      <c r="X397" s="10">
        <f t="shared" si="61"/>
        <v>100</v>
      </c>
      <c r="Y397" s="142">
        <f t="shared" si="61"/>
        <v>100</v>
      </c>
      <c r="Z397" s="142">
        <f t="shared" si="61"/>
        <v>100</v>
      </c>
      <c r="AA397" s="142">
        <f t="shared" si="61"/>
        <v>100</v>
      </c>
    </row>
    <row r="398" spans="1:27" ht="12.95" customHeight="1" x14ac:dyDescent="0.25">
      <c r="A398" s="133">
        <v>390</v>
      </c>
      <c r="B398" s="139" t="s">
        <v>1687</v>
      </c>
      <c r="C398" s="140">
        <f t="shared" si="62"/>
        <v>1381.1</v>
      </c>
      <c r="D398" s="140">
        <v>491.4</v>
      </c>
      <c r="E398" s="140">
        <v>733.8</v>
      </c>
      <c r="F398" s="140">
        <v>155.9</v>
      </c>
      <c r="G398" s="140">
        <v>0</v>
      </c>
      <c r="H398" s="140">
        <f t="shared" si="63"/>
        <v>1472.3000000000002</v>
      </c>
      <c r="I398" s="141">
        <v>491.4</v>
      </c>
      <c r="J398" s="141">
        <v>786</v>
      </c>
      <c r="K398" s="141">
        <v>155.9</v>
      </c>
      <c r="L398" s="141">
        <v>39</v>
      </c>
      <c r="M398" s="140">
        <f t="shared" si="64"/>
        <v>1472.0633</v>
      </c>
      <c r="N398" s="141">
        <v>491.4</v>
      </c>
      <c r="O398" s="141">
        <v>785.76329999999996</v>
      </c>
      <c r="P398" s="141">
        <v>155.9</v>
      </c>
      <c r="Q398" s="10">
        <v>39</v>
      </c>
      <c r="R398" s="10">
        <f t="shared" si="65"/>
        <v>-0.23670000000015534</v>
      </c>
      <c r="S398" s="10">
        <f t="shared" si="65"/>
        <v>0</v>
      </c>
      <c r="T398" s="10">
        <f t="shared" si="65"/>
        <v>-0.23670000000004165</v>
      </c>
      <c r="U398" s="10">
        <f t="shared" si="65"/>
        <v>0</v>
      </c>
      <c r="V398" s="10">
        <f t="shared" si="65"/>
        <v>0</v>
      </c>
      <c r="W398" s="10">
        <f t="shared" si="61"/>
        <v>99.983923113495877</v>
      </c>
      <c r="X398" s="10">
        <f t="shared" si="61"/>
        <v>100</v>
      </c>
      <c r="Y398" s="142">
        <f t="shared" si="61"/>
        <v>99.969885496183196</v>
      </c>
      <c r="Z398" s="142">
        <f t="shared" si="61"/>
        <v>100</v>
      </c>
      <c r="AA398" s="142">
        <f t="shared" si="61"/>
        <v>100</v>
      </c>
    </row>
    <row r="399" spans="1:27" ht="12.95" customHeight="1" x14ac:dyDescent="0.25">
      <c r="A399" s="133">
        <v>391</v>
      </c>
      <c r="B399" s="139" t="s">
        <v>1688</v>
      </c>
      <c r="C399" s="140">
        <f t="shared" si="62"/>
        <v>2388.6</v>
      </c>
      <c r="D399" s="140">
        <v>843.2</v>
      </c>
      <c r="E399" s="140">
        <v>1529.5</v>
      </c>
      <c r="F399" s="140">
        <v>15.9</v>
      </c>
      <c r="G399" s="140">
        <v>0</v>
      </c>
      <c r="H399" s="140">
        <f t="shared" si="63"/>
        <v>2616.9</v>
      </c>
      <c r="I399" s="141">
        <v>843.2</v>
      </c>
      <c r="J399" s="141">
        <v>1709.8</v>
      </c>
      <c r="K399" s="141">
        <v>15.9</v>
      </c>
      <c r="L399" s="141">
        <v>48</v>
      </c>
      <c r="M399" s="140">
        <f t="shared" si="64"/>
        <v>2573.6227000000003</v>
      </c>
      <c r="N399" s="141">
        <v>843.2</v>
      </c>
      <c r="O399" s="141">
        <v>1669.5227</v>
      </c>
      <c r="P399" s="141">
        <v>15.9</v>
      </c>
      <c r="Q399" s="10">
        <v>45</v>
      </c>
      <c r="R399" s="10">
        <f t="shared" si="65"/>
        <v>-43.277299999999741</v>
      </c>
      <c r="S399" s="10">
        <f t="shared" si="65"/>
        <v>0</v>
      </c>
      <c r="T399" s="10">
        <f t="shared" si="65"/>
        <v>-40.277299999999968</v>
      </c>
      <c r="U399" s="10">
        <f t="shared" si="65"/>
        <v>0</v>
      </c>
      <c r="V399" s="10">
        <f t="shared" si="65"/>
        <v>-3</v>
      </c>
      <c r="W399" s="10">
        <f t="shared" si="61"/>
        <v>98.346237915090384</v>
      </c>
      <c r="X399" s="10">
        <f t="shared" si="61"/>
        <v>100</v>
      </c>
      <c r="Y399" s="142">
        <f t="shared" si="61"/>
        <v>97.644326821850512</v>
      </c>
      <c r="Z399" s="142">
        <f t="shared" si="61"/>
        <v>100</v>
      </c>
      <c r="AA399" s="142">
        <f t="shared" si="61"/>
        <v>93.75</v>
      </c>
    </row>
    <row r="400" spans="1:27" ht="12.95" customHeight="1" x14ac:dyDescent="0.25">
      <c r="A400" s="133">
        <v>392</v>
      </c>
      <c r="B400" s="139" t="s">
        <v>1689</v>
      </c>
      <c r="C400" s="140">
        <f t="shared" si="62"/>
        <v>8221.7000000000007</v>
      </c>
      <c r="D400" s="140">
        <v>1231.5</v>
      </c>
      <c r="E400" s="140">
        <v>6990.2</v>
      </c>
      <c r="F400" s="140">
        <v>0</v>
      </c>
      <c r="G400" s="140">
        <v>0</v>
      </c>
      <c r="H400" s="140">
        <f t="shared" si="63"/>
        <v>8994.2999999999993</v>
      </c>
      <c r="I400" s="141">
        <v>1231.5</v>
      </c>
      <c r="J400" s="141">
        <v>7690.8</v>
      </c>
      <c r="K400" s="141">
        <v>0</v>
      </c>
      <c r="L400" s="141">
        <v>72</v>
      </c>
      <c r="M400" s="140">
        <f t="shared" si="64"/>
        <v>8974.4686000000002</v>
      </c>
      <c r="N400" s="141">
        <v>1231.5</v>
      </c>
      <c r="O400" s="141">
        <v>7670.9686000000002</v>
      </c>
      <c r="P400" s="141">
        <v>0</v>
      </c>
      <c r="Q400" s="10">
        <v>72</v>
      </c>
      <c r="R400" s="10">
        <f t="shared" si="65"/>
        <v>-19.831399999999121</v>
      </c>
      <c r="S400" s="10">
        <f t="shared" si="65"/>
        <v>0</v>
      </c>
      <c r="T400" s="10">
        <f t="shared" si="65"/>
        <v>-19.831400000000031</v>
      </c>
      <c r="U400" s="10">
        <f t="shared" si="65"/>
        <v>0</v>
      </c>
      <c r="V400" s="10">
        <f t="shared" si="65"/>
        <v>0</v>
      </c>
      <c r="W400" s="10">
        <f t="shared" si="61"/>
        <v>99.779511468374423</v>
      </c>
      <c r="X400" s="10">
        <f t="shared" si="61"/>
        <v>100</v>
      </c>
      <c r="Y400" s="142">
        <f t="shared" si="61"/>
        <v>99.742141259686903</v>
      </c>
      <c r="Z400" s="142">
        <f t="shared" si="61"/>
        <v>0</v>
      </c>
      <c r="AA400" s="142">
        <f t="shared" si="61"/>
        <v>100</v>
      </c>
    </row>
    <row r="401" spans="1:27" ht="12.95" customHeight="1" x14ac:dyDescent="0.25">
      <c r="A401" s="133">
        <v>393</v>
      </c>
      <c r="B401" s="139" t="s">
        <v>1690</v>
      </c>
      <c r="C401" s="140">
        <f t="shared" si="62"/>
        <v>1515.7</v>
      </c>
      <c r="D401" s="140">
        <v>230.4</v>
      </c>
      <c r="E401" s="140">
        <v>1285.3</v>
      </c>
      <c r="F401" s="140">
        <v>0</v>
      </c>
      <c r="G401" s="140">
        <v>0</v>
      </c>
      <c r="H401" s="140">
        <f t="shared" si="63"/>
        <v>1684.4</v>
      </c>
      <c r="I401" s="141">
        <v>230.4</v>
      </c>
      <c r="J401" s="141">
        <v>1424</v>
      </c>
      <c r="K401" s="141">
        <v>0</v>
      </c>
      <c r="L401" s="141">
        <v>30</v>
      </c>
      <c r="M401" s="140">
        <f t="shared" si="64"/>
        <v>1669.0405000000001</v>
      </c>
      <c r="N401" s="141">
        <v>230.4</v>
      </c>
      <c r="O401" s="141">
        <v>1411.6405</v>
      </c>
      <c r="P401" s="141">
        <v>0</v>
      </c>
      <c r="Q401" s="10">
        <v>27</v>
      </c>
      <c r="R401" s="10">
        <f t="shared" si="65"/>
        <v>-15.359500000000025</v>
      </c>
      <c r="S401" s="10">
        <f t="shared" si="65"/>
        <v>0</v>
      </c>
      <c r="T401" s="10">
        <f t="shared" si="65"/>
        <v>-12.359500000000025</v>
      </c>
      <c r="U401" s="10">
        <f t="shared" si="65"/>
        <v>0</v>
      </c>
      <c r="V401" s="10">
        <f t="shared" si="65"/>
        <v>-3</v>
      </c>
      <c r="W401" s="10">
        <f t="shared" si="61"/>
        <v>99.088132272619333</v>
      </c>
      <c r="X401" s="10">
        <f t="shared" si="61"/>
        <v>100</v>
      </c>
      <c r="Y401" s="142">
        <f t="shared" si="61"/>
        <v>99.13205758426966</v>
      </c>
      <c r="Z401" s="142">
        <f t="shared" si="61"/>
        <v>0</v>
      </c>
      <c r="AA401" s="142">
        <f t="shared" si="61"/>
        <v>90</v>
      </c>
    </row>
    <row r="402" spans="1:27" ht="12.95" customHeight="1" x14ac:dyDescent="0.25">
      <c r="A402" s="133">
        <v>394</v>
      </c>
      <c r="B402" s="139" t="s">
        <v>1691</v>
      </c>
      <c r="C402" s="140">
        <f t="shared" si="62"/>
        <v>3765.3</v>
      </c>
      <c r="D402" s="140">
        <v>956.8</v>
      </c>
      <c r="E402" s="140">
        <v>2573.3000000000002</v>
      </c>
      <c r="F402" s="140">
        <v>235.2</v>
      </c>
      <c r="G402" s="140">
        <v>0</v>
      </c>
      <c r="H402" s="140">
        <f t="shared" si="63"/>
        <v>4036.0999999999995</v>
      </c>
      <c r="I402" s="141">
        <v>956.8</v>
      </c>
      <c r="J402" s="141">
        <v>2799.1</v>
      </c>
      <c r="K402" s="141">
        <v>235.2</v>
      </c>
      <c r="L402" s="141">
        <v>45</v>
      </c>
      <c r="M402" s="140">
        <f t="shared" si="64"/>
        <v>4035.7367999999997</v>
      </c>
      <c r="N402" s="141">
        <v>956.8</v>
      </c>
      <c r="O402" s="141">
        <v>2798.7368000000001</v>
      </c>
      <c r="P402" s="141">
        <v>235.2</v>
      </c>
      <c r="Q402" s="10">
        <v>45</v>
      </c>
      <c r="R402" s="10">
        <f t="shared" si="65"/>
        <v>-0.36319999999977881</v>
      </c>
      <c r="S402" s="10">
        <f t="shared" si="65"/>
        <v>0</v>
      </c>
      <c r="T402" s="10">
        <f t="shared" si="65"/>
        <v>-0.36319999999977881</v>
      </c>
      <c r="U402" s="10">
        <f t="shared" si="65"/>
        <v>0</v>
      </c>
      <c r="V402" s="10">
        <f t="shared" si="65"/>
        <v>0</v>
      </c>
      <c r="W402" s="10">
        <f t="shared" si="61"/>
        <v>99.991001214043266</v>
      </c>
      <c r="X402" s="10">
        <f t="shared" si="61"/>
        <v>100</v>
      </c>
      <c r="Y402" s="142">
        <f t="shared" si="61"/>
        <v>99.987024400700236</v>
      </c>
      <c r="Z402" s="142">
        <f t="shared" si="61"/>
        <v>100</v>
      </c>
      <c r="AA402" s="142">
        <f t="shared" si="61"/>
        <v>100</v>
      </c>
    </row>
    <row r="403" spans="1:27" ht="12.95" customHeight="1" x14ac:dyDescent="0.25">
      <c r="A403" s="133">
        <v>395</v>
      </c>
      <c r="B403" s="139" t="s">
        <v>1692</v>
      </c>
      <c r="C403" s="140">
        <f t="shared" si="62"/>
        <v>1231.3</v>
      </c>
      <c r="D403" s="140">
        <v>895</v>
      </c>
      <c r="E403" s="140">
        <v>313.8</v>
      </c>
      <c r="F403" s="140">
        <v>22.5</v>
      </c>
      <c r="G403" s="140">
        <v>0</v>
      </c>
      <c r="H403" s="140">
        <f t="shared" si="63"/>
        <v>1279.3</v>
      </c>
      <c r="I403" s="141">
        <v>895</v>
      </c>
      <c r="J403" s="141">
        <v>313.8</v>
      </c>
      <c r="K403" s="141">
        <v>22.5</v>
      </c>
      <c r="L403" s="141">
        <v>48</v>
      </c>
      <c r="M403" s="140">
        <f t="shared" si="64"/>
        <v>1279.1997999999999</v>
      </c>
      <c r="N403" s="141">
        <v>895</v>
      </c>
      <c r="O403" s="141">
        <v>313.69979999999998</v>
      </c>
      <c r="P403" s="141">
        <v>22.5</v>
      </c>
      <c r="Q403" s="10">
        <v>48</v>
      </c>
      <c r="R403" s="10">
        <f t="shared" si="65"/>
        <v>-0.10020000000008622</v>
      </c>
      <c r="S403" s="10">
        <f t="shared" si="65"/>
        <v>0</v>
      </c>
      <c r="T403" s="10">
        <f t="shared" si="65"/>
        <v>-0.10020000000002938</v>
      </c>
      <c r="U403" s="10">
        <f t="shared" si="65"/>
        <v>0</v>
      </c>
      <c r="V403" s="10">
        <f t="shared" si="65"/>
        <v>0</v>
      </c>
      <c r="W403" s="10">
        <f t="shared" si="61"/>
        <v>99.992167591651679</v>
      </c>
      <c r="X403" s="10">
        <f t="shared" si="61"/>
        <v>100</v>
      </c>
      <c r="Y403" s="142">
        <f t="shared" si="61"/>
        <v>99.968068833651998</v>
      </c>
      <c r="Z403" s="142">
        <f t="shared" si="61"/>
        <v>100</v>
      </c>
      <c r="AA403" s="142">
        <f t="shared" si="61"/>
        <v>100</v>
      </c>
    </row>
    <row r="404" spans="1:27" ht="12.95" customHeight="1" x14ac:dyDescent="0.25">
      <c r="A404" s="133">
        <v>396</v>
      </c>
      <c r="B404" s="139" t="s">
        <v>1693</v>
      </c>
      <c r="C404" s="140">
        <f t="shared" si="62"/>
        <v>2058.4</v>
      </c>
      <c r="D404" s="140">
        <v>882.8</v>
      </c>
      <c r="E404" s="140">
        <v>1136.7</v>
      </c>
      <c r="F404" s="140">
        <v>38.9</v>
      </c>
      <c r="G404" s="140">
        <v>0</v>
      </c>
      <c r="H404" s="140">
        <f t="shared" si="63"/>
        <v>2225.6</v>
      </c>
      <c r="I404" s="141">
        <v>882.8</v>
      </c>
      <c r="J404" s="141">
        <v>1279.9000000000001</v>
      </c>
      <c r="K404" s="141">
        <v>38.9</v>
      </c>
      <c r="L404" s="141">
        <v>24</v>
      </c>
      <c r="M404" s="140">
        <f t="shared" si="64"/>
        <v>2225.5356000000002</v>
      </c>
      <c r="N404" s="141">
        <v>882.8</v>
      </c>
      <c r="O404" s="141">
        <v>1279.8356000000001</v>
      </c>
      <c r="P404" s="141">
        <v>38.9</v>
      </c>
      <c r="Q404" s="10">
        <v>24</v>
      </c>
      <c r="R404" s="10">
        <f t="shared" si="65"/>
        <v>-6.4399999999750435E-2</v>
      </c>
      <c r="S404" s="10">
        <f t="shared" si="65"/>
        <v>0</v>
      </c>
      <c r="T404" s="10">
        <f t="shared" si="65"/>
        <v>-6.4399999999977808E-2</v>
      </c>
      <c r="U404" s="10">
        <f t="shared" si="65"/>
        <v>0</v>
      </c>
      <c r="V404" s="10">
        <f t="shared" si="65"/>
        <v>0</v>
      </c>
      <c r="W404" s="10">
        <f t="shared" si="61"/>
        <v>99.997106398274639</v>
      </c>
      <c r="X404" s="10">
        <f t="shared" si="61"/>
        <v>100</v>
      </c>
      <c r="Y404" s="142">
        <f t="shared" si="61"/>
        <v>99.994968356902874</v>
      </c>
      <c r="Z404" s="142">
        <f t="shared" si="61"/>
        <v>100</v>
      </c>
      <c r="AA404" s="142">
        <f t="shared" si="61"/>
        <v>100</v>
      </c>
    </row>
    <row r="405" spans="1:27" ht="12.95" customHeight="1" x14ac:dyDescent="0.25">
      <c r="A405" s="133">
        <v>397</v>
      </c>
      <c r="B405" s="139" t="s">
        <v>1694</v>
      </c>
      <c r="C405" s="140">
        <f t="shared" si="62"/>
        <v>1925.4999999999998</v>
      </c>
      <c r="D405" s="140">
        <v>717.4</v>
      </c>
      <c r="E405" s="140">
        <v>1052.3</v>
      </c>
      <c r="F405" s="140">
        <v>155.80000000000001</v>
      </c>
      <c r="G405" s="140">
        <v>0</v>
      </c>
      <c r="H405" s="140">
        <f t="shared" si="63"/>
        <v>2092.4</v>
      </c>
      <c r="I405" s="141">
        <v>717.4</v>
      </c>
      <c r="J405" s="141">
        <v>1198.2</v>
      </c>
      <c r="K405" s="141">
        <v>155.80000000000001</v>
      </c>
      <c r="L405" s="141">
        <v>21</v>
      </c>
      <c r="M405" s="140">
        <f t="shared" si="64"/>
        <v>2092.4</v>
      </c>
      <c r="N405" s="141">
        <v>717.4</v>
      </c>
      <c r="O405" s="141">
        <v>1198.2</v>
      </c>
      <c r="P405" s="141">
        <v>155.80000000000001</v>
      </c>
      <c r="Q405" s="10">
        <v>21</v>
      </c>
      <c r="R405" s="10">
        <f t="shared" si="65"/>
        <v>0</v>
      </c>
      <c r="S405" s="10">
        <f t="shared" si="65"/>
        <v>0</v>
      </c>
      <c r="T405" s="10">
        <f t="shared" si="65"/>
        <v>0</v>
      </c>
      <c r="U405" s="10">
        <f t="shared" si="65"/>
        <v>0</v>
      </c>
      <c r="V405" s="10">
        <f t="shared" si="65"/>
        <v>0</v>
      </c>
      <c r="W405" s="10">
        <f t="shared" si="61"/>
        <v>100</v>
      </c>
      <c r="X405" s="10">
        <f t="shared" si="61"/>
        <v>100</v>
      </c>
      <c r="Y405" s="142">
        <f t="shared" si="61"/>
        <v>100</v>
      </c>
      <c r="Z405" s="142">
        <f t="shared" si="61"/>
        <v>100</v>
      </c>
      <c r="AA405" s="142">
        <f t="shared" si="61"/>
        <v>100</v>
      </c>
    </row>
    <row r="406" spans="1:27" ht="12.95" customHeight="1" x14ac:dyDescent="0.25">
      <c r="A406" s="133">
        <v>398</v>
      </c>
      <c r="B406" s="139" t="s">
        <v>1695</v>
      </c>
      <c r="C406" s="140">
        <f t="shared" si="62"/>
        <v>3277.1</v>
      </c>
      <c r="D406" s="140">
        <v>859.4</v>
      </c>
      <c r="E406" s="140">
        <v>2215.1</v>
      </c>
      <c r="F406" s="140">
        <v>202.6</v>
      </c>
      <c r="G406" s="140">
        <v>0</v>
      </c>
      <c r="H406" s="140">
        <f t="shared" si="63"/>
        <v>3584.1</v>
      </c>
      <c r="I406" s="141">
        <v>859.4</v>
      </c>
      <c r="J406" s="141">
        <v>2480.1</v>
      </c>
      <c r="K406" s="141">
        <v>202.6</v>
      </c>
      <c r="L406" s="141">
        <v>42</v>
      </c>
      <c r="M406" s="140">
        <f t="shared" si="64"/>
        <v>3572.9524999999999</v>
      </c>
      <c r="N406" s="141">
        <v>859.4</v>
      </c>
      <c r="O406" s="141">
        <v>2468.9524999999999</v>
      </c>
      <c r="P406" s="141">
        <v>202.6</v>
      </c>
      <c r="Q406" s="10">
        <v>42</v>
      </c>
      <c r="R406" s="10">
        <f t="shared" si="65"/>
        <v>-11.147500000000036</v>
      </c>
      <c r="S406" s="10">
        <f t="shared" si="65"/>
        <v>0</v>
      </c>
      <c r="T406" s="10">
        <f t="shared" si="65"/>
        <v>-11.147500000000036</v>
      </c>
      <c r="U406" s="10">
        <f t="shared" si="65"/>
        <v>0</v>
      </c>
      <c r="V406" s="10">
        <f t="shared" si="65"/>
        <v>0</v>
      </c>
      <c r="W406" s="10">
        <f t="shared" si="61"/>
        <v>99.688973521944149</v>
      </c>
      <c r="X406" s="10">
        <f t="shared" si="61"/>
        <v>100</v>
      </c>
      <c r="Y406" s="142">
        <f t="shared" si="61"/>
        <v>99.550522156364664</v>
      </c>
      <c r="Z406" s="142">
        <f t="shared" si="61"/>
        <v>100</v>
      </c>
      <c r="AA406" s="142">
        <f t="shared" si="61"/>
        <v>100</v>
      </c>
    </row>
    <row r="407" spans="1:27" ht="12.95" customHeight="1" x14ac:dyDescent="0.25">
      <c r="A407" s="133">
        <v>399</v>
      </c>
      <c r="B407" s="139" t="s">
        <v>1696</v>
      </c>
      <c r="C407" s="140">
        <f t="shared" si="62"/>
        <v>3469.3</v>
      </c>
      <c r="D407" s="140">
        <v>961.9</v>
      </c>
      <c r="E407" s="140">
        <v>2507.4</v>
      </c>
      <c r="F407" s="140">
        <v>0</v>
      </c>
      <c r="G407" s="140">
        <v>0</v>
      </c>
      <c r="H407" s="140">
        <f t="shared" si="63"/>
        <v>3689.6</v>
      </c>
      <c r="I407" s="141">
        <v>961.9</v>
      </c>
      <c r="J407" s="141">
        <v>2694.7</v>
      </c>
      <c r="K407" s="141">
        <v>0</v>
      </c>
      <c r="L407" s="141">
        <v>33</v>
      </c>
      <c r="M407" s="140">
        <f t="shared" si="64"/>
        <v>3689.5903000000003</v>
      </c>
      <c r="N407" s="141">
        <v>961.9</v>
      </c>
      <c r="O407" s="141">
        <v>2694.6903000000002</v>
      </c>
      <c r="P407" s="141">
        <v>0</v>
      </c>
      <c r="Q407" s="10">
        <v>33</v>
      </c>
      <c r="R407" s="10">
        <f t="shared" si="65"/>
        <v>-9.6999999996114639E-3</v>
      </c>
      <c r="S407" s="10">
        <f t="shared" si="65"/>
        <v>0</v>
      </c>
      <c r="T407" s="10">
        <f t="shared" si="65"/>
        <v>-9.6999999996114639E-3</v>
      </c>
      <c r="U407" s="10">
        <f t="shared" si="65"/>
        <v>0</v>
      </c>
      <c r="V407" s="10">
        <f t="shared" si="65"/>
        <v>0</v>
      </c>
      <c r="W407" s="10">
        <f t="shared" si="61"/>
        <v>99.999737098872515</v>
      </c>
      <c r="X407" s="10">
        <f t="shared" si="61"/>
        <v>100</v>
      </c>
      <c r="Y407" s="142">
        <f t="shared" si="61"/>
        <v>99.999640034141095</v>
      </c>
      <c r="Z407" s="142">
        <f t="shared" si="61"/>
        <v>0</v>
      </c>
      <c r="AA407" s="142">
        <f t="shared" si="61"/>
        <v>100</v>
      </c>
    </row>
    <row r="408" spans="1:27" ht="12.95" customHeight="1" x14ac:dyDescent="0.25">
      <c r="A408" s="133">
        <v>400</v>
      </c>
      <c r="B408" s="139" t="s">
        <v>1697</v>
      </c>
      <c r="C408" s="140">
        <f t="shared" si="62"/>
        <v>15440.3</v>
      </c>
      <c r="D408" s="140">
        <v>1056.4000000000001</v>
      </c>
      <c r="E408" s="140">
        <v>14383.9</v>
      </c>
      <c r="F408" s="140">
        <v>0</v>
      </c>
      <c r="G408" s="140">
        <v>0</v>
      </c>
      <c r="H408" s="140">
        <f t="shared" si="63"/>
        <v>18361.900000000001</v>
      </c>
      <c r="I408" s="141">
        <v>1056.4000000000001</v>
      </c>
      <c r="J408" s="141">
        <v>17203.5</v>
      </c>
      <c r="K408" s="141">
        <v>0</v>
      </c>
      <c r="L408" s="141">
        <v>102</v>
      </c>
      <c r="M408" s="140">
        <f t="shared" si="64"/>
        <v>17648.167100000002</v>
      </c>
      <c r="N408" s="141">
        <v>1056.4000000000001</v>
      </c>
      <c r="O408" s="141">
        <v>16489.767100000001</v>
      </c>
      <c r="P408" s="141">
        <v>0</v>
      </c>
      <c r="Q408" s="10">
        <v>102</v>
      </c>
      <c r="R408" s="10">
        <f t="shared" si="65"/>
        <v>-713.73289999999906</v>
      </c>
      <c r="S408" s="10">
        <f t="shared" si="65"/>
        <v>0</v>
      </c>
      <c r="T408" s="10">
        <f t="shared" si="65"/>
        <v>-713.73289999999906</v>
      </c>
      <c r="U408" s="10">
        <f t="shared" si="65"/>
        <v>0</v>
      </c>
      <c r="V408" s="10">
        <f t="shared" si="65"/>
        <v>0</v>
      </c>
      <c r="W408" s="10">
        <f t="shared" si="61"/>
        <v>96.112968156890091</v>
      </c>
      <c r="X408" s="10">
        <f t="shared" si="61"/>
        <v>100</v>
      </c>
      <c r="Y408" s="142">
        <f t="shared" si="61"/>
        <v>95.85123434184905</v>
      </c>
      <c r="Z408" s="142">
        <f t="shared" si="61"/>
        <v>0</v>
      </c>
      <c r="AA408" s="142">
        <f t="shared" si="61"/>
        <v>100</v>
      </c>
    </row>
    <row r="409" spans="1:27" ht="12.95" customHeight="1" x14ac:dyDescent="0.25">
      <c r="A409" s="133">
        <v>401</v>
      </c>
      <c r="B409" s="139" t="s">
        <v>1684</v>
      </c>
      <c r="C409" s="140">
        <f t="shared" si="62"/>
        <v>38294.400000000001</v>
      </c>
      <c r="D409" s="140">
        <v>2280.9</v>
      </c>
      <c r="E409" s="140">
        <v>36013.5</v>
      </c>
      <c r="F409" s="140">
        <v>0</v>
      </c>
      <c r="G409" s="140">
        <v>0</v>
      </c>
      <c r="H409" s="140">
        <f t="shared" si="63"/>
        <v>43268.6</v>
      </c>
      <c r="I409" s="141">
        <v>2280.9</v>
      </c>
      <c r="J409" s="141">
        <v>40693.699999999997</v>
      </c>
      <c r="K409" s="141">
        <v>0</v>
      </c>
      <c r="L409" s="141">
        <v>294</v>
      </c>
      <c r="M409" s="140">
        <f t="shared" si="64"/>
        <v>40524.057500000003</v>
      </c>
      <c r="N409" s="141">
        <v>2280.9</v>
      </c>
      <c r="O409" s="141">
        <v>37952.157500000001</v>
      </c>
      <c r="P409" s="141">
        <v>0</v>
      </c>
      <c r="Q409" s="10">
        <v>291</v>
      </c>
      <c r="R409" s="10">
        <f t="shared" si="65"/>
        <v>-2744.5424999999959</v>
      </c>
      <c r="S409" s="10">
        <f t="shared" si="65"/>
        <v>0</v>
      </c>
      <c r="T409" s="10">
        <f t="shared" si="65"/>
        <v>-2741.5424999999959</v>
      </c>
      <c r="U409" s="10">
        <f t="shared" si="65"/>
        <v>0</v>
      </c>
      <c r="V409" s="10">
        <f t="shared" si="65"/>
        <v>-3</v>
      </c>
      <c r="W409" s="10">
        <f t="shared" si="61"/>
        <v>93.656964865976718</v>
      </c>
      <c r="X409" s="10">
        <f t="shared" si="61"/>
        <v>100</v>
      </c>
      <c r="Y409" s="142">
        <f t="shared" si="61"/>
        <v>93.262980510496718</v>
      </c>
      <c r="Z409" s="142">
        <f t="shared" si="61"/>
        <v>0</v>
      </c>
      <c r="AA409" s="142">
        <f t="shared" si="61"/>
        <v>98.979591836734699</v>
      </c>
    </row>
    <row r="410" spans="1:27" ht="12.95" customHeight="1" x14ac:dyDescent="0.25">
      <c r="A410" s="133">
        <v>402</v>
      </c>
      <c r="B410" s="139" t="s">
        <v>1698</v>
      </c>
      <c r="C410" s="140">
        <f t="shared" si="62"/>
        <v>4345.1000000000004</v>
      </c>
      <c r="D410" s="140">
        <v>1020.7</v>
      </c>
      <c r="E410" s="140">
        <v>3050.8</v>
      </c>
      <c r="F410" s="140">
        <v>273.60000000000002</v>
      </c>
      <c r="G410" s="140">
        <v>0</v>
      </c>
      <c r="H410" s="140">
        <f t="shared" si="63"/>
        <v>4571.5</v>
      </c>
      <c r="I410" s="141">
        <v>1020.7</v>
      </c>
      <c r="J410" s="141">
        <v>3241.2</v>
      </c>
      <c r="K410" s="141">
        <v>273.60000000000002</v>
      </c>
      <c r="L410" s="141">
        <v>36</v>
      </c>
      <c r="M410" s="140">
        <f t="shared" si="64"/>
        <v>4321.7049000000006</v>
      </c>
      <c r="N410" s="141">
        <v>1020.7</v>
      </c>
      <c r="O410" s="141">
        <v>2997.4049</v>
      </c>
      <c r="P410" s="141">
        <v>273.60000000000002</v>
      </c>
      <c r="Q410" s="10">
        <v>30</v>
      </c>
      <c r="R410" s="10">
        <f t="shared" si="65"/>
        <v>-249.79509999999937</v>
      </c>
      <c r="S410" s="10">
        <f t="shared" si="65"/>
        <v>0</v>
      </c>
      <c r="T410" s="10">
        <f t="shared" si="65"/>
        <v>-243.79509999999982</v>
      </c>
      <c r="U410" s="10">
        <f t="shared" si="65"/>
        <v>0</v>
      </c>
      <c r="V410" s="10">
        <f t="shared" si="65"/>
        <v>-6</v>
      </c>
      <c r="W410" s="10">
        <f t="shared" si="61"/>
        <v>94.535817565350555</v>
      </c>
      <c r="X410" s="10">
        <f t="shared" si="61"/>
        <v>100</v>
      </c>
      <c r="Y410" s="142">
        <f t="shared" si="61"/>
        <v>92.478245711464893</v>
      </c>
      <c r="Z410" s="142">
        <f t="shared" si="61"/>
        <v>100</v>
      </c>
      <c r="AA410" s="142">
        <f t="shared" si="61"/>
        <v>83.333333333333343</v>
      </c>
    </row>
    <row r="411" spans="1:27" ht="12.95" customHeight="1" x14ac:dyDescent="0.25">
      <c r="A411" s="133">
        <v>403</v>
      </c>
      <c r="B411" s="139" t="s">
        <v>1699</v>
      </c>
      <c r="C411" s="140">
        <f t="shared" si="62"/>
        <v>2361.1</v>
      </c>
      <c r="D411" s="140">
        <v>864</v>
      </c>
      <c r="E411" s="140">
        <v>1469.4</v>
      </c>
      <c r="F411" s="140">
        <v>27.7</v>
      </c>
      <c r="G411" s="140">
        <v>0</v>
      </c>
      <c r="H411" s="140">
        <f t="shared" si="63"/>
        <v>2527</v>
      </c>
      <c r="I411" s="141">
        <v>864</v>
      </c>
      <c r="J411" s="141">
        <v>1605.3</v>
      </c>
      <c r="K411" s="141">
        <v>27.7</v>
      </c>
      <c r="L411" s="141">
        <v>30</v>
      </c>
      <c r="M411" s="140">
        <f t="shared" si="64"/>
        <v>2510.5965999999999</v>
      </c>
      <c r="N411" s="141">
        <v>864</v>
      </c>
      <c r="O411" s="141">
        <v>1588.8966</v>
      </c>
      <c r="P411" s="141">
        <v>27.7</v>
      </c>
      <c r="Q411" s="10">
        <v>30</v>
      </c>
      <c r="R411" s="10">
        <f t="shared" si="65"/>
        <v>-16.403400000000147</v>
      </c>
      <c r="S411" s="10">
        <f t="shared" si="65"/>
        <v>0</v>
      </c>
      <c r="T411" s="10">
        <f t="shared" si="65"/>
        <v>-16.40339999999992</v>
      </c>
      <c r="U411" s="10">
        <f t="shared" si="65"/>
        <v>0</v>
      </c>
      <c r="V411" s="10">
        <f t="shared" si="65"/>
        <v>0</v>
      </c>
      <c r="W411" s="10">
        <f t="shared" si="61"/>
        <v>99.350874554808073</v>
      </c>
      <c r="X411" s="10">
        <f t="shared" si="61"/>
        <v>100</v>
      </c>
      <c r="Y411" s="142">
        <f t="shared" si="61"/>
        <v>98.978172304242207</v>
      </c>
      <c r="Z411" s="142">
        <f t="shared" si="61"/>
        <v>100</v>
      </c>
      <c r="AA411" s="142">
        <f t="shared" si="61"/>
        <v>100</v>
      </c>
    </row>
    <row r="412" spans="1:27" ht="12.95" customHeight="1" x14ac:dyDescent="0.25">
      <c r="A412" s="133">
        <v>404</v>
      </c>
      <c r="B412" s="139" t="s">
        <v>1700</v>
      </c>
      <c r="C412" s="140">
        <f t="shared" si="62"/>
        <v>1724.5</v>
      </c>
      <c r="D412" s="140">
        <v>554.20000000000005</v>
      </c>
      <c r="E412" s="140">
        <v>1170.3</v>
      </c>
      <c r="F412" s="140">
        <v>0</v>
      </c>
      <c r="G412" s="140">
        <v>0</v>
      </c>
      <c r="H412" s="140">
        <f t="shared" si="63"/>
        <v>1913.2</v>
      </c>
      <c r="I412" s="141">
        <v>554.20000000000005</v>
      </c>
      <c r="J412" s="141">
        <v>1329</v>
      </c>
      <c r="K412" s="141">
        <v>0</v>
      </c>
      <c r="L412" s="141">
        <v>30</v>
      </c>
      <c r="M412" s="140">
        <f t="shared" si="64"/>
        <v>1609.3034</v>
      </c>
      <c r="N412" s="141">
        <v>554.20000000000005</v>
      </c>
      <c r="O412" s="141">
        <v>1025.1034</v>
      </c>
      <c r="P412" s="141">
        <v>0</v>
      </c>
      <c r="Q412" s="10">
        <v>30</v>
      </c>
      <c r="R412" s="10">
        <f t="shared" si="65"/>
        <v>-303.89660000000003</v>
      </c>
      <c r="S412" s="10">
        <f t="shared" si="65"/>
        <v>0</v>
      </c>
      <c r="T412" s="10">
        <f t="shared" si="65"/>
        <v>-303.89660000000003</v>
      </c>
      <c r="U412" s="10">
        <f t="shared" si="65"/>
        <v>0</v>
      </c>
      <c r="V412" s="10">
        <f t="shared" si="65"/>
        <v>0</v>
      </c>
      <c r="W412" s="10">
        <f t="shared" si="61"/>
        <v>84.115795525820616</v>
      </c>
      <c r="X412" s="10">
        <f t="shared" si="61"/>
        <v>100</v>
      </c>
      <c r="Y412" s="142">
        <f t="shared" si="61"/>
        <v>77.133438675696013</v>
      </c>
      <c r="Z412" s="142">
        <f t="shared" si="61"/>
        <v>0</v>
      </c>
      <c r="AA412" s="142">
        <f t="shared" si="61"/>
        <v>100</v>
      </c>
    </row>
    <row r="413" spans="1:27" ht="12.95" customHeight="1" x14ac:dyDescent="0.25">
      <c r="A413" s="133">
        <v>405</v>
      </c>
      <c r="B413" s="139" t="s">
        <v>1701</v>
      </c>
      <c r="C413" s="140">
        <f t="shared" si="62"/>
        <v>4931</v>
      </c>
      <c r="D413" s="140">
        <v>1151.4000000000001</v>
      </c>
      <c r="E413" s="140">
        <v>3708.5</v>
      </c>
      <c r="F413" s="140">
        <v>71.099999999999994</v>
      </c>
      <c r="G413" s="140">
        <v>0</v>
      </c>
      <c r="H413" s="140">
        <f t="shared" si="63"/>
        <v>5353.4000000000005</v>
      </c>
      <c r="I413" s="141">
        <v>1151.4000000000001</v>
      </c>
      <c r="J413" s="141">
        <v>4085.9</v>
      </c>
      <c r="K413" s="141">
        <v>71.099999999999994</v>
      </c>
      <c r="L413" s="141">
        <v>45</v>
      </c>
      <c r="M413" s="140">
        <f t="shared" si="64"/>
        <v>5025.2938000000004</v>
      </c>
      <c r="N413" s="141">
        <v>1151.4000000000001</v>
      </c>
      <c r="O413" s="141">
        <v>3757.7937999999999</v>
      </c>
      <c r="P413" s="141">
        <v>71.099999999999994</v>
      </c>
      <c r="Q413" s="10">
        <v>45</v>
      </c>
      <c r="R413" s="10">
        <f t="shared" si="65"/>
        <v>-328.10620000000017</v>
      </c>
      <c r="S413" s="10">
        <f t="shared" si="65"/>
        <v>0</v>
      </c>
      <c r="T413" s="10">
        <f t="shared" si="65"/>
        <v>-328.10620000000017</v>
      </c>
      <c r="U413" s="10">
        <f t="shared" si="65"/>
        <v>0</v>
      </c>
      <c r="V413" s="10">
        <f t="shared" si="65"/>
        <v>0</v>
      </c>
      <c r="W413" s="10">
        <f t="shared" si="61"/>
        <v>93.871068853438928</v>
      </c>
      <c r="X413" s="10">
        <f t="shared" si="61"/>
        <v>100</v>
      </c>
      <c r="Y413" s="142">
        <f t="shared" si="61"/>
        <v>91.969793680706815</v>
      </c>
      <c r="Z413" s="142">
        <f t="shared" si="61"/>
        <v>100</v>
      </c>
      <c r="AA413" s="142">
        <f t="shared" si="61"/>
        <v>100</v>
      </c>
    </row>
    <row r="414" spans="1:27" ht="12.95" customHeight="1" x14ac:dyDescent="0.25">
      <c r="A414" s="133">
        <v>406</v>
      </c>
      <c r="B414" s="139" t="s">
        <v>1702</v>
      </c>
      <c r="C414" s="140">
        <f t="shared" si="62"/>
        <v>2204.1000000000004</v>
      </c>
      <c r="D414" s="140">
        <v>871.2</v>
      </c>
      <c r="E414" s="140">
        <v>1292.4000000000001</v>
      </c>
      <c r="F414" s="140">
        <v>40.5</v>
      </c>
      <c r="G414" s="140">
        <v>0</v>
      </c>
      <c r="H414" s="140">
        <f t="shared" si="63"/>
        <v>2395.9</v>
      </c>
      <c r="I414" s="141">
        <v>871.2</v>
      </c>
      <c r="J414" s="141">
        <v>1457.2</v>
      </c>
      <c r="K414" s="141">
        <v>40.5</v>
      </c>
      <c r="L414" s="141">
        <v>27</v>
      </c>
      <c r="M414" s="140">
        <f t="shared" si="64"/>
        <v>2395.9</v>
      </c>
      <c r="N414" s="141">
        <v>871.2</v>
      </c>
      <c r="O414" s="141">
        <v>1457.2</v>
      </c>
      <c r="P414" s="141">
        <v>40.5</v>
      </c>
      <c r="Q414" s="10">
        <v>27</v>
      </c>
      <c r="R414" s="10">
        <f t="shared" si="65"/>
        <v>0</v>
      </c>
      <c r="S414" s="10">
        <f t="shared" si="65"/>
        <v>0</v>
      </c>
      <c r="T414" s="10">
        <f t="shared" si="65"/>
        <v>0</v>
      </c>
      <c r="U414" s="10">
        <f t="shared" si="65"/>
        <v>0</v>
      </c>
      <c r="V414" s="10">
        <f t="shared" si="65"/>
        <v>0</v>
      </c>
      <c r="W414" s="10">
        <f t="shared" si="61"/>
        <v>100</v>
      </c>
      <c r="X414" s="10">
        <f t="shared" si="61"/>
        <v>100</v>
      </c>
      <c r="Y414" s="142">
        <f t="shared" si="61"/>
        <v>100</v>
      </c>
      <c r="Z414" s="142">
        <f t="shared" si="61"/>
        <v>100</v>
      </c>
      <c r="AA414" s="142">
        <f t="shared" si="61"/>
        <v>100</v>
      </c>
    </row>
    <row r="415" spans="1:27" ht="12.95" customHeight="1" x14ac:dyDescent="0.25">
      <c r="A415" s="133">
        <v>407</v>
      </c>
      <c r="B415" s="139" t="s">
        <v>1703</v>
      </c>
      <c r="C415" s="140">
        <f t="shared" si="62"/>
        <v>3793.1000000000004</v>
      </c>
      <c r="D415" s="140">
        <v>898.7</v>
      </c>
      <c r="E415" s="140">
        <v>2827.1</v>
      </c>
      <c r="F415" s="140">
        <v>67.3</v>
      </c>
      <c r="G415" s="140">
        <v>0</v>
      </c>
      <c r="H415" s="140">
        <f t="shared" si="63"/>
        <v>4123.3</v>
      </c>
      <c r="I415" s="141">
        <v>898.7</v>
      </c>
      <c r="J415" s="141">
        <v>3121.3</v>
      </c>
      <c r="K415" s="141">
        <v>67.3</v>
      </c>
      <c r="L415" s="141">
        <v>36</v>
      </c>
      <c r="M415" s="140">
        <f t="shared" si="64"/>
        <v>4100.2109</v>
      </c>
      <c r="N415" s="141">
        <v>898.7</v>
      </c>
      <c r="O415" s="141">
        <v>3098.2109</v>
      </c>
      <c r="P415" s="141">
        <v>67.3</v>
      </c>
      <c r="Q415" s="10">
        <v>36</v>
      </c>
      <c r="R415" s="10">
        <f t="shared" si="65"/>
        <v>-23.089100000000144</v>
      </c>
      <c r="S415" s="10">
        <f t="shared" si="65"/>
        <v>0</v>
      </c>
      <c r="T415" s="10">
        <f t="shared" si="65"/>
        <v>-23.089100000000144</v>
      </c>
      <c r="U415" s="10">
        <f t="shared" si="65"/>
        <v>0</v>
      </c>
      <c r="V415" s="10">
        <f t="shared" si="65"/>
        <v>0</v>
      </c>
      <c r="W415" s="10">
        <f t="shared" si="61"/>
        <v>99.440033468338456</v>
      </c>
      <c r="X415" s="10">
        <f t="shared" si="61"/>
        <v>100</v>
      </c>
      <c r="Y415" s="142">
        <f t="shared" si="61"/>
        <v>99.260272963188413</v>
      </c>
      <c r="Z415" s="142">
        <f t="shared" si="61"/>
        <v>100</v>
      </c>
      <c r="AA415" s="142">
        <f t="shared" si="61"/>
        <v>100</v>
      </c>
    </row>
    <row r="416" spans="1:27" ht="12.95" customHeight="1" x14ac:dyDescent="0.25">
      <c r="A416" s="133">
        <v>408</v>
      </c>
      <c r="B416" s="139" t="s">
        <v>1704</v>
      </c>
      <c r="C416" s="140">
        <f t="shared" si="62"/>
        <v>3345.1000000000004</v>
      </c>
      <c r="D416" s="140">
        <v>947.3</v>
      </c>
      <c r="E416" s="140">
        <v>2245.3000000000002</v>
      </c>
      <c r="F416" s="140">
        <v>152.5</v>
      </c>
      <c r="G416" s="140">
        <v>0</v>
      </c>
      <c r="H416" s="140">
        <f t="shared" si="63"/>
        <v>3611.5</v>
      </c>
      <c r="I416" s="141">
        <v>947.3</v>
      </c>
      <c r="J416" s="141">
        <v>2478.6999999999998</v>
      </c>
      <c r="K416" s="141">
        <v>152.5</v>
      </c>
      <c r="L416" s="141">
        <v>33</v>
      </c>
      <c r="M416" s="140">
        <f t="shared" si="64"/>
        <v>3611.4766</v>
      </c>
      <c r="N416" s="141">
        <v>947.3</v>
      </c>
      <c r="O416" s="141">
        <v>2478.6765999999998</v>
      </c>
      <c r="P416" s="141">
        <v>152.5</v>
      </c>
      <c r="Q416" s="10">
        <v>33</v>
      </c>
      <c r="R416" s="10">
        <f t="shared" si="65"/>
        <v>-2.3400000000037835E-2</v>
      </c>
      <c r="S416" s="10">
        <f t="shared" si="65"/>
        <v>0</v>
      </c>
      <c r="T416" s="10">
        <f t="shared" si="65"/>
        <v>-2.3400000000037835E-2</v>
      </c>
      <c r="U416" s="10">
        <f t="shared" si="65"/>
        <v>0</v>
      </c>
      <c r="V416" s="10">
        <f t="shared" si="65"/>
        <v>0</v>
      </c>
      <c r="W416" s="10">
        <f t="shared" si="61"/>
        <v>99.999352069777103</v>
      </c>
      <c r="X416" s="10">
        <f t="shared" si="61"/>
        <v>100</v>
      </c>
      <c r="Y416" s="142">
        <f t="shared" si="61"/>
        <v>99.999055956751519</v>
      </c>
      <c r="Z416" s="142">
        <f t="shared" si="61"/>
        <v>100</v>
      </c>
      <c r="AA416" s="142">
        <f t="shared" si="61"/>
        <v>100</v>
      </c>
    </row>
    <row r="417" spans="1:27" ht="12.95" customHeight="1" x14ac:dyDescent="0.25">
      <c r="A417" s="133">
        <v>409</v>
      </c>
      <c r="B417" s="139" t="s">
        <v>1705</v>
      </c>
      <c r="C417" s="140">
        <f t="shared" si="62"/>
        <v>2702.6</v>
      </c>
      <c r="D417" s="140">
        <v>901.1</v>
      </c>
      <c r="E417" s="140">
        <v>1773.6</v>
      </c>
      <c r="F417" s="140">
        <v>27.9</v>
      </c>
      <c r="G417" s="140">
        <v>0</v>
      </c>
      <c r="H417" s="140">
        <f t="shared" si="63"/>
        <v>2879.5</v>
      </c>
      <c r="I417" s="141">
        <v>901.1</v>
      </c>
      <c r="J417" s="141">
        <v>1917.5</v>
      </c>
      <c r="K417" s="141">
        <v>27.9</v>
      </c>
      <c r="L417" s="141">
        <v>33</v>
      </c>
      <c r="M417" s="140">
        <f t="shared" si="64"/>
        <v>2789.9338000000002</v>
      </c>
      <c r="N417" s="141">
        <v>901.1</v>
      </c>
      <c r="O417" s="141">
        <v>1827.9338</v>
      </c>
      <c r="P417" s="141">
        <v>27.9</v>
      </c>
      <c r="Q417" s="10">
        <v>33</v>
      </c>
      <c r="R417" s="10">
        <f t="shared" si="65"/>
        <v>-89.566199999999753</v>
      </c>
      <c r="S417" s="10">
        <f t="shared" si="65"/>
        <v>0</v>
      </c>
      <c r="T417" s="10">
        <f t="shared" si="65"/>
        <v>-89.566199999999981</v>
      </c>
      <c r="U417" s="10">
        <f t="shared" si="65"/>
        <v>0</v>
      </c>
      <c r="V417" s="10">
        <f t="shared" si="65"/>
        <v>0</v>
      </c>
      <c r="W417" s="10">
        <f t="shared" si="61"/>
        <v>96.889522486542816</v>
      </c>
      <c r="X417" s="10">
        <f t="shared" si="61"/>
        <v>100</v>
      </c>
      <c r="Y417" s="142">
        <f t="shared" si="61"/>
        <v>95.329011734028683</v>
      </c>
      <c r="Z417" s="142">
        <f t="shared" si="61"/>
        <v>100</v>
      </c>
      <c r="AA417" s="142">
        <f t="shared" si="61"/>
        <v>100</v>
      </c>
    </row>
    <row r="418" spans="1:27" ht="12.95" customHeight="1" x14ac:dyDescent="0.25">
      <c r="A418" s="133">
        <v>410</v>
      </c>
      <c r="B418" s="139" t="s">
        <v>1706</v>
      </c>
      <c r="C418" s="140">
        <f t="shared" si="62"/>
        <v>3004.9</v>
      </c>
      <c r="D418" s="140">
        <v>355.8</v>
      </c>
      <c r="E418" s="140">
        <v>2649.1</v>
      </c>
      <c r="F418" s="140">
        <v>0</v>
      </c>
      <c r="G418" s="140">
        <v>0</v>
      </c>
      <c r="H418" s="140">
        <f t="shared" si="63"/>
        <v>3239.6000000000004</v>
      </c>
      <c r="I418" s="141">
        <v>355.8</v>
      </c>
      <c r="J418" s="141">
        <v>2835.8</v>
      </c>
      <c r="K418" s="141">
        <v>0</v>
      </c>
      <c r="L418" s="141">
        <v>48</v>
      </c>
      <c r="M418" s="140">
        <f t="shared" si="64"/>
        <v>2790.0469000000003</v>
      </c>
      <c r="N418" s="141">
        <v>355.8</v>
      </c>
      <c r="O418" s="141">
        <v>2386.2469000000001</v>
      </c>
      <c r="P418" s="141">
        <v>0</v>
      </c>
      <c r="Q418" s="10">
        <v>48</v>
      </c>
      <c r="R418" s="10">
        <f t="shared" si="65"/>
        <v>-449.55310000000009</v>
      </c>
      <c r="S418" s="10">
        <f t="shared" si="65"/>
        <v>0</v>
      </c>
      <c r="T418" s="10">
        <f t="shared" si="65"/>
        <v>-449.55310000000009</v>
      </c>
      <c r="U418" s="10">
        <f t="shared" si="65"/>
        <v>0</v>
      </c>
      <c r="V418" s="10">
        <f t="shared" si="65"/>
        <v>0</v>
      </c>
      <c r="W418" s="10">
        <f t="shared" si="61"/>
        <v>86.123191134707994</v>
      </c>
      <c r="X418" s="10">
        <f t="shared" si="61"/>
        <v>100</v>
      </c>
      <c r="Y418" s="142">
        <f t="shared" si="61"/>
        <v>84.147221242682832</v>
      </c>
      <c r="Z418" s="142">
        <f t="shared" si="61"/>
        <v>0</v>
      </c>
      <c r="AA418" s="142">
        <f t="shared" si="61"/>
        <v>100</v>
      </c>
    </row>
    <row r="419" spans="1:27" ht="12.95" customHeight="1" x14ac:dyDescent="0.25">
      <c r="A419" s="133">
        <v>411</v>
      </c>
      <c r="B419" s="139" t="s">
        <v>1707</v>
      </c>
      <c r="C419" s="140">
        <f t="shared" si="62"/>
        <v>2216.7000000000003</v>
      </c>
      <c r="D419" s="140">
        <v>917.2</v>
      </c>
      <c r="E419" s="140">
        <v>1260.4000000000001</v>
      </c>
      <c r="F419" s="140">
        <v>39.1</v>
      </c>
      <c r="G419" s="140">
        <v>0</v>
      </c>
      <c r="H419" s="140">
        <f t="shared" si="63"/>
        <v>2332.1</v>
      </c>
      <c r="I419" s="141">
        <v>917.2</v>
      </c>
      <c r="J419" s="141">
        <v>1345.8</v>
      </c>
      <c r="K419" s="141">
        <v>39.1</v>
      </c>
      <c r="L419" s="141">
        <v>30</v>
      </c>
      <c r="M419" s="140">
        <f t="shared" si="64"/>
        <v>2303.5300000000002</v>
      </c>
      <c r="N419" s="141">
        <v>917.2</v>
      </c>
      <c r="O419" s="141">
        <v>1317.23</v>
      </c>
      <c r="P419" s="141">
        <v>39.1</v>
      </c>
      <c r="Q419" s="10">
        <v>30</v>
      </c>
      <c r="R419" s="10">
        <f t="shared" si="65"/>
        <v>-28.569999999999709</v>
      </c>
      <c r="S419" s="10">
        <f t="shared" si="65"/>
        <v>0</v>
      </c>
      <c r="T419" s="10">
        <f t="shared" si="65"/>
        <v>-28.569999999999936</v>
      </c>
      <c r="U419" s="10">
        <f t="shared" si="65"/>
        <v>0</v>
      </c>
      <c r="V419" s="10">
        <f t="shared" si="65"/>
        <v>0</v>
      </c>
      <c r="W419" s="10">
        <f t="shared" si="61"/>
        <v>98.774923888340993</v>
      </c>
      <c r="X419" s="10">
        <f t="shared" si="61"/>
        <v>100</v>
      </c>
      <c r="Y419" s="142">
        <f t="shared" si="61"/>
        <v>97.877099123198093</v>
      </c>
      <c r="Z419" s="142">
        <f t="shared" si="61"/>
        <v>100</v>
      </c>
      <c r="AA419" s="142">
        <f t="shared" si="61"/>
        <v>100</v>
      </c>
    </row>
    <row r="420" spans="1:27" ht="12.95" customHeight="1" x14ac:dyDescent="0.25">
      <c r="A420" s="133">
        <v>412</v>
      </c>
      <c r="B420" s="139" t="s">
        <v>1708</v>
      </c>
      <c r="C420" s="140">
        <f t="shared" si="62"/>
        <v>3266.2</v>
      </c>
      <c r="D420" s="140">
        <v>1060.0999999999999</v>
      </c>
      <c r="E420" s="140">
        <v>2185.9</v>
      </c>
      <c r="F420" s="140">
        <v>20.2</v>
      </c>
      <c r="G420" s="140">
        <v>0</v>
      </c>
      <c r="H420" s="140">
        <f t="shared" si="63"/>
        <v>3449.7</v>
      </c>
      <c r="I420" s="141">
        <v>1060.0999999999999</v>
      </c>
      <c r="J420" s="141">
        <v>2330.4</v>
      </c>
      <c r="K420" s="141">
        <v>20.2</v>
      </c>
      <c r="L420" s="141">
        <v>39</v>
      </c>
      <c r="M420" s="140">
        <f t="shared" si="64"/>
        <v>3439.8243999999995</v>
      </c>
      <c r="N420" s="141">
        <v>1060.0999999999999</v>
      </c>
      <c r="O420" s="141">
        <v>2320.5243999999998</v>
      </c>
      <c r="P420" s="141">
        <v>20.2</v>
      </c>
      <c r="Q420" s="10">
        <v>39</v>
      </c>
      <c r="R420" s="10">
        <f t="shared" si="65"/>
        <v>-9.8756000000003041</v>
      </c>
      <c r="S420" s="10">
        <f t="shared" si="65"/>
        <v>0</v>
      </c>
      <c r="T420" s="10">
        <f t="shared" si="65"/>
        <v>-9.8756000000003041</v>
      </c>
      <c r="U420" s="10">
        <f t="shared" si="65"/>
        <v>0</v>
      </c>
      <c r="V420" s="10">
        <f t="shared" si="65"/>
        <v>0</v>
      </c>
      <c r="W420" s="10">
        <f t="shared" si="61"/>
        <v>99.713725831231699</v>
      </c>
      <c r="X420" s="10">
        <f t="shared" si="61"/>
        <v>100</v>
      </c>
      <c r="Y420" s="142">
        <f t="shared" si="61"/>
        <v>99.576227257123236</v>
      </c>
      <c r="Z420" s="142">
        <f t="shared" si="61"/>
        <v>100</v>
      </c>
      <c r="AA420" s="142">
        <f t="shared" si="61"/>
        <v>100</v>
      </c>
    </row>
    <row r="421" spans="1:27" ht="12.95" customHeight="1" x14ac:dyDescent="0.25">
      <c r="A421" s="133">
        <v>413</v>
      </c>
      <c r="B421" s="139" t="s">
        <v>1709</v>
      </c>
      <c r="C421" s="140">
        <f t="shared" si="62"/>
        <v>2277.8000000000002</v>
      </c>
      <c r="D421" s="140">
        <v>749.7</v>
      </c>
      <c r="E421" s="140">
        <v>1408.2</v>
      </c>
      <c r="F421" s="140">
        <v>119.9</v>
      </c>
      <c r="G421" s="140">
        <v>0</v>
      </c>
      <c r="H421" s="140">
        <f t="shared" si="63"/>
        <v>2491.7000000000003</v>
      </c>
      <c r="I421" s="141">
        <v>749.7</v>
      </c>
      <c r="J421" s="141">
        <v>1586.1</v>
      </c>
      <c r="K421" s="141">
        <v>119.9</v>
      </c>
      <c r="L421" s="141">
        <v>36</v>
      </c>
      <c r="M421" s="140">
        <f t="shared" si="64"/>
        <v>2473.8577</v>
      </c>
      <c r="N421" s="141">
        <v>749.7</v>
      </c>
      <c r="O421" s="141">
        <v>1568.2577000000001</v>
      </c>
      <c r="P421" s="141">
        <v>119.9</v>
      </c>
      <c r="Q421" s="10">
        <v>36</v>
      </c>
      <c r="R421" s="10">
        <f t="shared" si="65"/>
        <v>-17.84230000000025</v>
      </c>
      <c r="S421" s="10">
        <f t="shared" si="65"/>
        <v>0</v>
      </c>
      <c r="T421" s="10">
        <f t="shared" si="65"/>
        <v>-17.842299999999796</v>
      </c>
      <c r="U421" s="10">
        <f t="shared" si="65"/>
        <v>0</v>
      </c>
      <c r="V421" s="10">
        <f t="shared" si="65"/>
        <v>0</v>
      </c>
      <c r="W421" s="10">
        <f t="shared" si="61"/>
        <v>99.283930649757181</v>
      </c>
      <c r="X421" s="10">
        <f t="shared" si="61"/>
        <v>100</v>
      </c>
      <c r="Y421" s="142">
        <f t="shared" si="61"/>
        <v>98.875083538238457</v>
      </c>
      <c r="Z421" s="142">
        <f t="shared" si="61"/>
        <v>100</v>
      </c>
      <c r="AA421" s="142">
        <f t="shared" si="61"/>
        <v>100</v>
      </c>
    </row>
    <row r="422" spans="1:27" ht="12.95" customHeight="1" x14ac:dyDescent="0.25">
      <c r="A422" s="133">
        <v>414</v>
      </c>
      <c r="B422" s="139" t="s">
        <v>1710</v>
      </c>
      <c r="C422" s="140">
        <f t="shared" si="62"/>
        <v>3915</v>
      </c>
      <c r="D422" s="140">
        <v>940.9</v>
      </c>
      <c r="E422" s="140">
        <v>2974.1</v>
      </c>
      <c r="F422" s="140">
        <v>0</v>
      </c>
      <c r="G422" s="140">
        <v>0</v>
      </c>
      <c r="H422" s="140">
        <f t="shared" si="63"/>
        <v>4248.3</v>
      </c>
      <c r="I422" s="141">
        <v>940.9</v>
      </c>
      <c r="J422" s="141">
        <v>3268.4</v>
      </c>
      <c r="K422" s="141">
        <v>0</v>
      </c>
      <c r="L422" s="141">
        <v>39</v>
      </c>
      <c r="M422" s="140">
        <f t="shared" si="64"/>
        <v>4178.6786999999995</v>
      </c>
      <c r="N422" s="141">
        <v>940.9</v>
      </c>
      <c r="O422" s="141">
        <v>3198.7786999999998</v>
      </c>
      <c r="P422" s="141">
        <v>0</v>
      </c>
      <c r="Q422" s="10">
        <v>39</v>
      </c>
      <c r="R422" s="10">
        <f t="shared" si="65"/>
        <v>-69.621300000000701</v>
      </c>
      <c r="S422" s="10">
        <f t="shared" si="65"/>
        <v>0</v>
      </c>
      <c r="T422" s="10">
        <f t="shared" si="65"/>
        <v>-69.621300000000247</v>
      </c>
      <c r="U422" s="10">
        <f t="shared" si="65"/>
        <v>0</v>
      </c>
      <c r="V422" s="10">
        <f t="shared" si="65"/>
        <v>0</v>
      </c>
      <c r="W422" s="10">
        <f t="shared" si="61"/>
        <v>98.361196243203139</v>
      </c>
      <c r="X422" s="10">
        <f t="shared" si="61"/>
        <v>100</v>
      </c>
      <c r="Y422" s="142">
        <f t="shared" si="61"/>
        <v>97.869865989474974</v>
      </c>
      <c r="Z422" s="142">
        <f t="shared" si="61"/>
        <v>0</v>
      </c>
      <c r="AA422" s="142">
        <f t="shared" si="61"/>
        <v>100</v>
      </c>
    </row>
    <row r="423" spans="1:27" ht="12.95" customHeight="1" x14ac:dyDescent="0.25">
      <c r="A423" s="133">
        <v>415</v>
      </c>
      <c r="B423" s="139" t="s">
        <v>1711</v>
      </c>
      <c r="C423" s="140">
        <f t="shared" si="62"/>
        <v>1221.8</v>
      </c>
      <c r="D423" s="140">
        <v>804.8</v>
      </c>
      <c r="E423" s="140">
        <v>336.3</v>
      </c>
      <c r="F423" s="140">
        <v>80.7</v>
      </c>
      <c r="G423" s="140">
        <v>0</v>
      </c>
      <c r="H423" s="140">
        <f t="shared" si="63"/>
        <v>1248.8</v>
      </c>
      <c r="I423" s="141">
        <v>804.8</v>
      </c>
      <c r="J423" s="141">
        <v>336.3</v>
      </c>
      <c r="K423" s="141">
        <v>80.7</v>
      </c>
      <c r="L423" s="141">
        <v>27</v>
      </c>
      <c r="M423" s="140">
        <f t="shared" si="64"/>
        <v>1248.7996000000001</v>
      </c>
      <c r="N423" s="141">
        <v>804.8</v>
      </c>
      <c r="O423" s="141">
        <v>336.2996</v>
      </c>
      <c r="P423" s="141">
        <v>80.7</v>
      </c>
      <c r="Q423" s="10">
        <v>27</v>
      </c>
      <c r="R423" s="10">
        <f t="shared" si="65"/>
        <v>-3.9999999989959178E-4</v>
      </c>
      <c r="S423" s="10">
        <f t="shared" si="65"/>
        <v>0</v>
      </c>
      <c r="T423" s="10">
        <f t="shared" si="65"/>
        <v>-4.0000000001327862E-4</v>
      </c>
      <c r="U423" s="10">
        <f t="shared" si="65"/>
        <v>0</v>
      </c>
      <c r="V423" s="10">
        <f t="shared" si="65"/>
        <v>0</v>
      </c>
      <c r="W423" s="10">
        <f t="shared" si="61"/>
        <v>99.999967969250491</v>
      </c>
      <c r="X423" s="10">
        <f t="shared" si="61"/>
        <v>100</v>
      </c>
      <c r="Y423" s="142">
        <f t="shared" si="61"/>
        <v>99.999881058578637</v>
      </c>
      <c r="Z423" s="142">
        <f t="shared" si="61"/>
        <v>100</v>
      </c>
      <c r="AA423" s="142">
        <f t="shared" si="61"/>
        <v>100</v>
      </c>
    </row>
    <row r="424" spans="1:27" ht="12.95" customHeight="1" x14ac:dyDescent="0.25">
      <c r="A424" s="133">
        <v>416</v>
      </c>
      <c r="B424" s="139" t="s">
        <v>1645</v>
      </c>
      <c r="C424" s="140">
        <f t="shared" si="62"/>
        <v>4486.3999999999996</v>
      </c>
      <c r="D424" s="140">
        <v>1057.8</v>
      </c>
      <c r="E424" s="140">
        <v>3179.6</v>
      </c>
      <c r="F424" s="140">
        <v>249</v>
      </c>
      <c r="G424" s="140">
        <v>0</v>
      </c>
      <c r="H424" s="140">
        <f t="shared" si="63"/>
        <v>4883.8999999999996</v>
      </c>
      <c r="I424" s="141">
        <v>1057.8</v>
      </c>
      <c r="J424" s="141">
        <v>3541.1</v>
      </c>
      <c r="K424" s="141">
        <v>249</v>
      </c>
      <c r="L424" s="141">
        <v>36</v>
      </c>
      <c r="M424" s="140">
        <f t="shared" si="64"/>
        <v>4716.3377</v>
      </c>
      <c r="N424" s="141">
        <v>1057.8</v>
      </c>
      <c r="O424" s="141">
        <v>3373.5376999999999</v>
      </c>
      <c r="P424" s="141">
        <v>249</v>
      </c>
      <c r="Q424" s="10">
        <v>36</v>
      </c>
      <c r="R424" s="10">
        <f t="shared" si="65"/>
        <v>-167.5622999999996</v>
      </c>
      <c r="S424" s="10">
        <f t="shared" si="65"/>
        <v>0</v>
      </c>
      <c r="T424" s="10">
        <f t="shared" si="65"/>
        <v>-167.56230000000005</v>
      </c>
      <c r="U424" s="10">
        <f t="shared" si="65"/>
        <v>0</v>
      </c>
      <c r="V424" s="10">
        <f t="shared" si="65"/>
        <v>0</v>
      </c>
      <c r="W424" s="10">
        <f t="shared" si="61"/>
        <v>96.569088228669713</v>
      </c>
      <c r="X424" s="10">
        <f t="shared" si="61"/>
        <v>100</v>
      </c>
      <c r="Y424" s="142">
        <f t="shared" si="61"/>
        <v>95.268072068001459</v>
      </c>
      <c r="Z424" s="142">
        <f t="shared" si="61"/>
        <v>100</v>
      </c>
      <c r="AA424" s="142">
        <f t="shared" si="61"/>
        <v>100</v>
      </c>
    </row>
    <row r="425" spans="1:27" ht="12.95" customHeight="1" x14ac:dyDescent="0.25">
      <c r="A425" s="133">
        <v>417</v>
      </c>
      <c r="B425" s="139" t="s">
        <v>1712</v>
      </c>
      <c r="C425" s="140">
        <f t="shared" si="62"/>
        <v>5020.7999999999993</v>
      </c>
      <c r="D425" s="140">
        <v>1144.5999999999999</v>
      </c>
      <c r="E425" s="140">
        <v>3727.2</v>
      </c>
      <c r="F425" s="140">
        <v>149</v>
      </c>
      <c r="G425" s="140">
        <v>0</v>
      </c>
      <c r="H425" s="140">
        <f t="shared" si="63"/>
        <v>5467.2999999999993</v>
      </c>
      <c r="I425" s="141">
        <v>1144.5999999999999</v>
      </c>
      <c r="J425" s="141">
        <v>4143.7</v>
      </c>
      <c r="K425" s="141">
        <v>149</v>
      </c>
      <c r="L425" s="141">
        <v>30</v>
      </c>
      <c r="M425" s="140">
        <f t="shared" si="64"/>
        <v>5464.5110999999997</v>
      </c>
      <c r="N425" s="141">
        <v>1144.5999999999999</v>
      </c>
      <c r="O425" s="141">
        <v>4140.9111000000003</v>
      </c>
      <c r="P425" s="141">
        <v>149</v>
      </c>
      <c r="Q425" s="10">
        <v>30</v>
      </c>
      <c r="R425" s="10">
        <f t="shared" si="65"/>
        <v>-2.7888999999995576</v>
      </c>
      <c r="S425" s="10">
        <f t="shared" si="65"/>
        <v>0</v>
      </c>
      <c r="T425" s="10">
        <f t="shared" si="65"/>
        <v>-2.7888999999995576</v>
      </c>
      <c r="U425" s="10">
        <f t="shared" si="65"/>
        <v>0</v>
      </c>
      <c r="V425" s="10">
        <f t="shared" si="65"/>
        <v>0</v>
      </c>
      <c r="W425" s="10">
        <f t="shared" si="61"/>
        <v>99.94898944634464</v>
      </c>
      <c r="X425" s="10">
        <f t="shared" si="61"/>
        <v>100</v>
      </c>
      <c r="Y425" s="142">
        <f t="shared" si="61"/>
        <v>99.932695417139286</v>
      </c>
      <c r="Z425" s="142">
        <f t="shared" si="61"/>
        <v>100</v>
      </c>
      <c r="AA425" s="142">
        <f t="shared" si="61"/>
        <v>100</v>
      </c>
    </row>
    <row r="426" spans="1:27" ht="12.95" customHeight="1" x14ac:dyDescent="0.25">
      <c r="A426" s="133">
        <v>418</v>
      </c>
      <c r="B426" s="139" t="s">
        <v>1713</v>
      </c>
      <c r="C426" s="140">
        <f t="shared" si="62"/>
        <v>3455.7999999999997</v>
      </c>
      <c r="D426" s="140">
        <v>881.8</v>
      </c>
      <c r="E426" s="140">
        <v>2532.4</v>
      </c>
      <c r="F426" s="140">
        <v>41.6</v>
      </c>
      <c r="G426" s="140">
        <v>0</v>
      </c>
      <c r="H426" s="140">
        <f t="shared" si="63"/>
        <v>3895.2999999999997</v>
      </c>
      <c r="I426" s="141">
        <v>881.8</v>
      </c>
      <c r="J426" s="141">
        <v>2908.9</v>
      </c>
      <c r="K426" s="141">
        <v>41.6</v>
      </c>
      <c r="L426" s="141">
        <v>63</v>
      </c>
      <c r="M426" s="140">
        <f t="shared" si="64"/>
        <v>3895.2428999999997</v>
      </c>
      <c r="N426" s="141">
        <v>881.8</v>
      </c>
      <c r="O426" s="141">
        <v>2908.8429000000001</v>
      </c>
      <c r="P426" s="141">
        <v>41.6</v>
      </c>
      <c r="Q426" s="10">
        <v>63</v>
      </c>
      <c r="R426" s="10">
        <f t="shared" si="65"/>
        <v>-5.7099999999991269E-2</v>
      </c>
      <c r="S426" s="10">
        <f t="shared" si="65"/>
        <v>0</v>
      </c>
      <c r="T426" s="10">
        <f t="shared" si="65"/>
        <v>-5.7099999999991269E-2</v>
      </c>
      <c r="U426" s="10">
        <f t="shared" si="65"/>
        <v>0</v>
      </c>
      <c r="V426" s="10">
        <f t="shared" si="65"/>
        <v>0</v>
      </c>
      <c r="W426" s="10">
        <f t="shared" si="61"/>
        <v>99.998534130875669</v>
      </c>
      <c r="X426" s="10">
        <f t="shared" si="61"/>
        <v>100</v>
      </c>
      <c r="Y426" s="142">
        <f t="shared" si="61"/>
        <v>99.998037058681973</v>
      </c>
      <c r="Z426" s="142">
        <f t="shared" si="61"/>
        <v>100</v>
      </c>
      <c r="AA426" s="142">
        <f t="shared" si="61"/>
        <v>100</v>
      </c>
    </row>
    <row r="427" spans="1:27" ht="12.95" customHeight="1" x14ac:dyDescent="0.25">
      <c r="A427" s="133">
        <v>419</v>
      </c>
      <c r="B427" s="139" t="s">
        <v>1714</v>
      </c>
      <c r="C427" s="140">
        <f t="shared" si="62"/>
        <v>3229.6000000000004</v>
      </c>
      <c r="D427" s="140">
        <v>1011</v>
      </c>
      <c r="E427" s="140">
        <v>2089.3000000000002</v>
      </c>
      <c r="F427" s="140">
        <v>129.30000000000001</v>
      </c>
      <c r="G427" s="140">
        <v>0</v>
      </c>
      <c r="H427" s="140">
        <f t="shared" si="63"/>
        <v>3577.7000000000003</v>
      </c>
      <c r="I427" s="141">
        <v>1011</v>
      </c>
      <c r="J427" s="141">
        <v>2398.4</v>
      </c>
      <c r="K427" s="141">
        <v>129.30000000000001</v>
      </c>
      <c r="L427" s="141">
        <v>39</v>
      </c>
      <c r="M427" s="140">
        <f t="shared" si="64"/>
        <v>3465.3340000000003</v>
      </c>
      <c r="N427" s="141">
        <v>1011</v>
      </c>
      <c r="O427" s="141">
        <v>2286.0340000000001</v>
      </c>
      <c r="P427" s="141">
        <v>129.30000000000001</v>
      </c>
      <c r="Q427" s="10">
        <v>39</v>
      </c>
      <c r="R427" s="10">
        <f t="shared" si="65"/>
        <v>-112.36599999999999</v>
      </c>
      <c r="S427" s="10">
        <f t="shared" si="65"/>
        <v>0</v>
      </c>
      <c r="T427" s="10">
        <f t="shared" si="65"/>
        <v>-112.36599999999999</v>
      </c>
      <c r="U427" s="10">
        <f t="shared" si="65"/>
        <v>0</v>
      </c>
      <c r="V427" s="10">
        <f t="shared" si="65"/>
        <v>0</v>
      </c>
      <c r="W427" s="10">
        <f t="shared" si="61"/>
        <v>96.859267126925118</v>
      </c>
      <c r="X427" s="10">
        <f t="shared" si="61"/>
        <v>100</v>
      </c>
      <c r="Y427" s="142">
        <f t="shared" si="61"/>
        <v>95.314959973315553</v>
      </c>
      <c r="Z427" s="142">
        <f t="shared" si="61"/>
        <v>100</v>
      </c>
      <c r="AA427" s="142">
        <f t="shared" si="61"/>
        <v>100</v>
      </c>
    </row>
    <row r="428" spans="1:27" ht="12.95" customHeight="1" x14ac:dyDescent="0.25">
      <c r="A428" s="133">
        <v>420</v>
      </c>
      <c r="B428" s="139"/>
      <c r="C428" s="140"/>
      <c r="D428" s="140"/>
      <c r="E428" s="140"/>
      <c r="F428" s="140"/>
      <c r="G428" s="140"/>
      <c r="H428" s="140"/>
      <c r="I428" s="141"/>
      <c r="J428" s="141"/>
      <c r="K428" s="141"/>
      <c r="L428" s="141"/>
      <c r="M428" s="141"/>
      <c r="N428" s="141"/>
      <c r="O428" s="141"/>
      <c r="P428" s="141"/>
      <c r="Q428" s="10"/>
      <c r="R428" s="10"/>
      <c r="S428" s="10"/>
      <c r="T428" s="10"/>
      <c r="U428" s="10"/>
      <c r="V428" s="10"/>
      <c r="W428" s="10"/>
      <c r="X428" s="10"/>
      <c r="Y428" s="142"/>
      <c r="Z428" s="142"/>
      <c r="AA428" s="142"/>
    </row>
    <row r="429" spans="1:27" ht="12.95" customHeight="1" x14ac:dyDescent="0.25">
      <c r="A429" s="133">
        <v>421</v>
      </c>
      <c r="B429" s="134" t="s">
        <v>1715</v>
      </c>
      <c r="C429" s="135">
        <f t="shared" ref="C429:C465" si="66">SUM(D429:G429)</f>
        <v>393429.10000000003</v>
      </c>
      <c r="D429" s="135">
        <f>D430+D431</f>
        <v>71133.400000000009</v>
      </c>
      <c r="E429" s="135">
        <f>E430+E431</f>
        <v>310501.10000000003</v>
      </c>
      <c r="F429" s="135">
        <f>F430+F431</f>
        <v>11794.599999999999</v>
      </c>
      <c r="G429" s="135">
        <f>G430+G431</f>
        <v>0</v>
      </c>
      <c r="H429" s="135">
        <f t="shared" ref="H429:H465" si="67">SUM(I429:L429)</f>
        <v>443536.8</v>
      </c>
      <c r="I429" s="135">
        <f>I430+I431</f>
        <v>71133.400000000009</v>
      </c>
      <c r="J429" s="135">
        <f>J430+J431</f>
        <v>357455.8</v>
      </c>
      <c r="K429" s="135">
        <f>K430+K431</f>
        <v>11794.599999999999</v>
      </c>
      <c r="L429" s="135">
        <f>L430+L431</f>
        <v>3153</v>
      </c>
      <c r="M429" s="135">
        <f t="shared" ref="M429:M465" si="68">SUM(N429:Q429)</f>
        <v>419552.73840000003</v>
      </c>
      <c r="N429" s="135">
        <f>N430+N431</f>
        <v>71133.400000000009</v>
      </c>
      <c r="O429" s="135">
        <f>O430+O431</f>
        <v>333471.73840000003</v>
      </c>
      <c r="P429" s="135">
        <f>P430+P431</f>
        <v>11794.599999999999</v>
      </c>
      <c r="Q429" s="135">
        <f>Q430+Q431</f>
        <v>3153</v>
      </c>
      <c r="R429" s="13">
        <f t="shared" ref="R429:V465" si="69">M429-H429</f>
        <v>-23984.061599999957</v>
      </c>
      <c r="S429" s="13">
        <f t="shared" si="69"/>
        <v>0</v>
      </c>
      <c r="T429" s="13">
        <f t="shared" si="69"/>
        <v>-23984.061599999957</v>
      </c>
      <c r="U429" s="13">
        <f t="shared" si="69"/>
        <v>0</v>
      </c>
      <c r="V429" s="13">
        <f t="shared" si="69"/>
        <v>0</v>
      </c>
      <c r="W429" s="13">
        <f t="shared" si="61"/>
        <v>94.592543031378696</v>
      </c>
      <c r="X429" s="13">
        <f t="shared" si="61"/>
        <v>100</v>
      </c>
      <c r="Y429" s="137">
        <f t="shared" si="61"/>
        <v>93.290342022706042</v>
      </c>
      <c r="Z429" s="137">
        <f t="shared" si="61"/>
        <v>100</v>
      </c>
      <c r="AA429" s="137">
        <f t="shared" si="61"/>
        <v>100</v>
      </c>
    </row>
    <row r="430" spans="1:27" s="138" customFormat="1" ht="12.95" customHeight="1" x14ac:dyDescent="0.2">
      <c r="A430" s="133">
        <v>422</v>
      </c>
      <c r="B430" s="134" t="s">
        <v>1374</v>
      </c>
      <c r="C430" s="135">
        <f t="shared" si="66"/>
        <v>247970.3</v>
      </c>
      <c r="D430" s="135">
        <f>D432</f>
        <v>38905.300000000003</v>
      </c>
      <c r="E430" s="135">
        <f>E432</f>
        <v>199887.2</v>
      </c>
      <c r="F430" s="135">
        <f>F432</f>
        <v>9177.7999999999993</v>
      </c>
      <c r="G430" s="135">
        <f>G432</f>
        <v>0</v>
      </c>
      <c r="H430" s="135">
        <f t="shared" si="67"/>
        <v>287092.89999999997</v>
      </c>
      <c r="I430" s="135">
        <f>I432</f>
        <v>38905.300000000003</v>
      </c>
      <c r="J430" s="135">
        <f>J432</f>
        <v>237371.8</v>
      </c>
      <c r="K430" s="135">
        <f>K432</f>
        <v>9177.7999999999993</v>
      </c>
      <c r="L430" s="135">
        <f>L432</f>
        <v>1638</v>
      </c>
      <c r="M430" s="135">
        <f t="shared" si="68"/>
        <v>266020.17070000002</v>
      </c>
      <c r="N430" s="135">
        <f>N432</f>
        <v>38905.300000000003</v>
      </c>
      <c r="O430" s="135">
        <f>O432</f>
        <v>216299.07070000001</v>
      </c>
      <c r="P430" s="135">
        <f>P432</f>
        <v>9177.7999999999993</v>
      </c>
      <c r="Q430" s="135">
        <f>Q432</f>
        <v>1638</v>
      </c>
      <c r="R430" s="13">
        <f t="shared" si="69"/>
        <v>-21072.729299999948</v>
      </c>
      <c r="S430" s="13">
        <f t="shared" si="69"/>
        <v>0</v>
      </c>
      <c r="T430" s="13">
        <f t="shared" si="69"/>
        <v>-21072.729299999977</v>
      </c>
      <c r="U430" s="13">
        <f t="shared" si="69"/>
        <v>0</v>
      </c>
      <c r="V430" s="13">
        <f t="shared" si="69"/>
        <v>0</v>
      </c>
      <c r="W430" s="13">
        <f t="shared" si="61"/>
        <v>92.659961531615735</v>
      </c>
      <c r="X430" s="13">
        <f t="shared" si="61"/>
        <v>100</v>
      </c>
      <c r="Y430" s="137">
        <f t="shared" si="61"/>
        <v>91.12247988177198</v>
      </c>
      <c r="Z430" s="137">
        <f t="shared" si="61"/>
        <v>100</v>
      </c>
      <c r="AA430" s="137">
        <f t="shared" si="61"/>
        <v>100</v>
      </c>
    </row>
    <row r="431" spans="1:27" s="138" customFormat="1" ht="12.95" customHeight="1" x14ac:dyDescent="0.2">
      <c r="A431" s="133">
        <v>423</v>
      </c>
      <c r="B431" s="134" t="s">
        <v>1375</v>
      </c>
      <c r="C431" s="135">
        <f t="shared" si="66"/>
        <v>145458.80000000002</v>
      </c>
      <c r="D431" s="135">
        <f>SUBTOTAL(9,D433:D465)</f>
        <v>32228.100000000002</v>
      </c>
      <c r="E431" s="135">
        <f>SUBTOTAL(9,E433:E465)</f>
        <v>110613.90000000002</v>
      </c>
      <c r="F431" s="135">
        <f>SUBTOTAL(9,F433:F465)</f>
        <v>2616.7999999999993</v>
      </c>
      <c r="G431" s="135">
        <f>SUBTOTAL(9,G433:G465)</f>
        <v>0</v>
      </c>
      <c r="H431" s="135">
        <f t="shared" si="67"/>
        <v>156443.9</v>
      </c>
      <c r="I431" s="135">
        <f>SUBTOTAL(9,I433:I465)</f>
        <v>32228.100000000002</v>
      </c>
      <c r="J431" s="135">
        <f>SUBTOTAL(9,J433:J465)</f>
        <v>120084</v>
      </c>
      <c r="K431" s="135">
        <f>SUBTOTAL(9,K433:K465)</f>
        <v>2616.7999999999993</v>
      </c>
      <c r="L431" s="135">
        <f>SUBTOTAL(9,L433:L465)</f>
        <v>1515</v>
      </c>
      <c r="M431" s="135">
        <f t="shared" si="68"/>
        <v>153532.56769999999</v>
      </c>
      <c r="N431" s="135">
        <f>SUBTOTAL(9,N433:N465)</f>
        <v>32228.100000000002</v>
      </c>
      <c r="O431" s="135">
        <f>SUBTOTAL(9,O433:O465)</f>
        <v>117172.66769999999</v>
      </c>
      <c r="P431" s="135">
        <f>SUBTOTAL(9,P433:P465)</f>
        <v>2616.7999999999993</v>
      </c>
      <c r="Q431" s="135">
        <f>SUBTOTAL(9,Q433:Q465)</f>
        <v>1515</v>
      </c>
      <c r="R431" s="13">
        <f t="shared" si="69"/>
        <v>-2911.3323000000091</v>
      </c>
      <c r="S431" s="13">
        <f t="shared" si="69"/>
        <v>0</v>
      </c>
      <c r="T431" s="13">
        <f t="shared" si="69"/>
        <v>-2911.3323000000091</v>
      </c>
      <c r="U431" s="13">
        <f t="shared" si="69"/>
        <v>0</v>
      </c>
      <c r="V431" s="13">
        <f t="shared" si="69"/>
        <v>0</v>
      </c>
      <c r="W431" s="13">
        <f t="shared" si="61"/>
        <v>98.139056684217152</v>
      </c>
      <c r="X431" s="13">
        <f t="shared" si="61"/>
        <v>100</v>
      </c>
      <c r="Y431" s="137">
        <f t="shared" si="61"/>
        <v>97.575586839212548</v>
      </c>
      <c r="Z431" s="137">
        <f t="shared" si="61"/>
        <v>100</v>
      </c>
      <c r="AA431" s="137">
        <f t="shared" si="61"/>
        <v>100</v>
      </c>
    </row>
    <row r="432" spans="1:27" ht="12.95" customHeight="1" x14ac:dyDescent="0.25">
      <c r="A432" s="133">
        <v>424</v>
      </c>
      <c r="B432" s="139" t="s">
        <v>1400</v>
      </c>
      <c r="C432" s="140">
        <f t="shared" si="66"/>
        <v>247970.3</v>
      </c>
      <c r="D432" s="140">
        <v>38905.300000000003</v>
      </c>
      <c r="E432" s="140">
        <v>199887.2</v>
      </c>
      <c r="F432" s="140">
        <v>9177.7999999999993</v>
      </c>
      <c r="G432" s="140">
        <v>0</v>
      </c>
      <c r="H432" s="140">
        <f t="shared" si="67"/>
        <v>287092.89999999997</v>
      </c>
      <c r="I432" s="141">
        <v>38905.300000000003</v>
      </c>
      <c r="J432" s="141">
        <v>237371.8</v>
      </c>
      <c r="K432" s="141">
        <v>9177.7999999999993</v>
      </c>
      <c r="L432" s="141">
        <v>1638</v>
      </c>
      <c r="M432" s="140">
        <f t="shared" si="68"/>
        <v>266020.17070000002</v>
      </c>
      <c r="N432" s="141">
        <v>38905.300000000003</v>
      </c>
      <c r="O432" s="141">
        <v>216299.07070000001</v>
      </c>
      <c r="P432" s="141">
        <v>9177.7999999999993</v>
      </c>
      <c r="Q432" s="10">
        <v>1638</v>
      </c>
      <c r="R432" s="10">
        <f t="shared" si="69"/>
        <v>-21072.729299999948</v>
      </c>
      <c r="S432" s="10">
        <f t="shared" si="69"/>
        <v>0</v>
      </c>
      <c r="T432" s="10">
        <f t="shared" si="69"/>
        <v>-21072.729299999977</v>
      </c>
      <c r="U432" s="10">
        <f t="shared" si="69"/>
        <v>0</v>
      </c>
      <c r="V432" s="10">
        <f t="shared" si="69"/>
        <v>0</v>
      </c>
      <c r="W432" s="10">
        <f t="shared" si="61"/>
        <v>92.659961531615735</v>
      </c>
      <c r="X432" s="10">
        <f t="shared" si="61"/>
        <v>100</v>
      </c>
      <c r="Y432" s="142">
        <f t="shared" si="61"/>
        <v>91.12247988177198</v>
      </c>
      <c r="Z432" s="142">
        <f t="shared" si="61"/>
        <v>100</v>
      </c>
      <c r="AA432" s="142">
        <f t="shared" si="61"/>
        <v>100</v>
      </c>
    </row>
    <row r="433" spans="1:27" ht="12.95" customHeight="1" x14ac:dyDescent="0.25">
      <c r="A433" s="133">
        <v>425</v>
      </c>
      <c r="B433" s="139" t="s">
        <v>1716</v>
      </c>
      <c r="C433" s="140">
        <f t="shared" si="66"/>
        <v>4188.8</v>
      </c>
      <c r="D433" s="140">
        <v>404.6</v>
      </c>
      <c r="E433" s="140">
        <v>3701.4</v>
      </c>
      <c r="F433" s="140">
        <v>82.8</v>
      </c>
      <c r="G433" s="140">
        <v>0</v>
      </c>
      <c r="H433" s="140">
        <f t="shared" si="67"/>
        <v>4449.2000000000007</v>
      </c>
      <c r="I433" s="141">
        <v>404.6</v>
      </c>
      <c r="J433" s="141">
        <v>3910.8</v>
      </c>
      <c r="K433" s="141">
        <v>82.8</v>
      </c>
      <c r="L433" s="141">
        <v>51</v>
      </c>
      <c r="M433" s="140">
        <f t="shared" si="68"/>
        <v>4448.857</v>
      </c>
      <c r="N433" s="141">
        <v>404.6</v>
      </c>
      <c r="O433" s="141">
        <v>3910.4569999999999</v>
      </c>
      <c r="P433" s="141">
        <v>82.8</v>
      </c>
      <c r="Q433" s="10">
        <v>51</v>
      </c>
      <c r="R433" s="10">
        <f t="shared" si="69"/>
        <v>-0.3430000000007567</v>
      </c>
      <c r="S433" s="10">
        <f t="shared" si="69"/>
        <v>0</v>
      </c>
      <c r="T433" s="10">
        <f t="shared" si="69"/>
        <v>-0.34300000000030195</v>
      </c>
      <c r="U433" s="10">
        <f t="shared" si="69"/>
        <v>0</v>
      </c>
      <c r="V433" s="10">
        <f t="shared" si="69"/>
        <v>0</v>
      </c>
      <c r="W433" s="10">
        <f t="shared" si="61"/>
        <v>99.992290748898654</v>
      </c>
      <c r="X433" s="10">
        <f t="shared" si="61"/>
        <v>100</v>
      </c>
      <c r="Y433" s="142">
        <f t="shared" si="61"/>
        <v>99.991229415976264</v>
      </c>
      <c r="Z433" s="142">
        <f t="shared" si="61"/>
        <v>100</v>
      </c>
      <c r="AA433" s="142">
        <f t="shared" si="61"/>
        <v>100</v>
      </c>
    </row>
    <row r="434" spans="1:27" ht="12.95" customHeight="1" x14ac:dyDescent="0.25">
      <c r="A434" s="133">
        <v>426</v>
      </c>
      <c r="B434" s="139" t="s">
        <v>1717</v>
      </c>
      <c r="C434" s="140">
        <f t="shared" si="66"/>
        <v>2420.2999999999997</v>
      </c>
      <c r="D434" s="140">
        <v>916.2</v>
      </c>
      <c r="E434" s="140">
        <v>1471.5</v>
      </c>
      <c r="F434" s="140">
        <v>32.6</v>
      </c>
      <c r="G434" s="140">
        <v>0</v>
      </c>
      <c r="H434" s="140">
        <f t="shared" si="67"/>
        <v>2558.5</v>
      </c>
      <c r="I434" s="141">
        <v>916.2</v>
      </c>
      <c r="J434" s="141">
        <v>1582.7</v>
      </c>
      <c r="K434" s="141">
        <v>32.6</v>
      </c>
      <c r="L434" s="141">
        <v>27</v>
      </c>
      <c r="M434" s="140">
        <f t="shared" si="68"/>
        <v>2503.6092999999996</v>
      </c>
      <c r="N434" s="141">
        <v>916.2</v>
      </c>
      <c r="O434" s="141">
        <v>1527.8092999999999</v>
      </c>
      <c r="P434" s="141">
        <v>32.6</v>
      </c>
      <c r="Q434" s="10">
        <v>27</v>
      </c>
      <c r="R434" s="10">
        <f t="shared" si="69"/>
        <v>-54.890700000000379</v>
      </c>
      <c r="S434" s="10">
        <f t="shared" si="69"/>
        <v>0</v>
      </c>
      <c r="T434" s="10">
        <f t="shared" si="69"/>
        <v>-54.890700000000152</v>
      </c>
      <c r="U434" s="10">
        <f t="shared" si="69"/>
        <v>0</v>
      </c>
      <c r="V434" s="10">
        <f t="shared" si="69"/>
        <v>0</v>
      </c>
      <c r="W434" s="10">
        <f t="shared" si="61"/>
        <v>97.854574946257557</v>
      </c>
      <c r="X434" s="10">
        <f t="shared" si="61"/>
        <v>100</v>
      </c>
      <c r="Y434" s="142">
        <f t="shared" si="61"/>
        <v>96.531831680040426</v>
      </c>
      <c r="Z434" s="142">
        <f t="shared" si="61"/>
        <v>100</v>
      </c>
      <c r="AA434" s="142">
        <f t="shared" si="61"/>
        <v>100</v>
      </c>
    </row>
    <row r="435" spans="1:27" ht="12.95" customHeight="1" x14ac:dyDescent="0.25">
      <c r="A435" s="133">
        <v>427</v>
      </c>
      <c r="B435" s="139" t="s">
        <v>1718</v>
      </c>
      <c r="C435" s="140">
        <f t="shared" si="66"/>
        <v>2287.2000000000003</v>
      </c>
      <c r="D435" s="140">
        <v>823.6</v>
      </c>
      <c r="E435" s="140">
        <v>1460.7</v>
      </c>
      <c r="F435" s="140">
        <v>2.9</v>
      </c>
      <c r="G435" s="140">
        <v>0</v>
      </c>
      <c r="H435" s="140">
        <f t="shared" si="67"/>
        <v>2464.6</v>
      </c>
      <c r="I435" s="141">
        <v>823.6</v>
      </c>
      <c r="J435" s="141">
        <v>1602.1</v>
      </c>
      <c r="K435" s="141">
        <v>2.9</v>
      </c>
      <c r="L435" s="141">
        <v>36</v>
      </c>
      <c r="M435" s="140">
        <f t="shared" si="68"/>
        <v>2461.3054999999999</v>
      </c>
      <c r="N435" s="141">
        <v>823.6</v>
      </c>
      <c r="O435" s="141">
        <v>1598.8054999999999</v>
      </c>
      <c r="P435" s="141">
        <v>2.9</v>
      </c>
      <c r="Q435" s="10">
        <v>36</v>
      </c>
      <c r="R435" s="10">
        <f t="shared" si="69"/>
        <v>-3.2944999999999709</v>
      </c>
      <c r="S435" s="10">
        <f t="shared" si="69"/>
        <v>0</v>
      </c>
      <c r="T435" s="10">
        <f t="shared" si="69"/>
        <v>-3.2944999999999709</v>
      </c>
      <c r="U435" s="10">
        <f t="shared" si="69"/>
        <v>0</v>
      </c>
      <c r="V435" s="10">
        <f t="shared" si="69"/>
        <v>0</v>
      </c>
      <c r="W435" s="10">
        <f t="shared" si="61"/>
        <v>99.866327193053635</v>
      </c>
      <c r="X435" s="10">
        <f t="shared" si="61"/>
        <v>100</v>
      </c>
      <c r="Y435" s="142">
        <f t="shared" si="61"/>
        <v>99.794363647712387</v>
      </c>
      <c r="Z435" s="142">
        <f t="shared" si="61"/>
        <v>100</v>
      </c>
      <c r="AA435" s="142">
        <f t="shared" si="61"/>
        <v>100</v>
      </c>
    </row>
    <row r="436" spans="1:27" ht="12.95" customHeight="1" x14ac:dyDescent="0.25">
      <c r="A436" s="133">
        <v>428</v>
      </c>
      <c r="B436" s="139" t="s">
        <v>1719</v>
      </c>
      <c r="C436" s="140">
        <f t="shared" si="66"/>
        <v>4562.1000000000004</v>
      </c>
      <c r="D436" s="140">
        <v>1091.9000000000001</v>
      </c>
      <c r="E436" s="140">
        <v>3470.2</v>
      </c>
      <c r="F436" s="140">
        <v>0</v>
      </c>
      <c r="G436" s="140">
        <v>0</v>
      </c>
      <c r="H436" s="140">
        <f t="shared" si="67"/>
        <v>4913.8</v>
      </c>
      <c r="I436" s="141">
        <v>1091.9000000000001</v>
      </c>
      <c r="J436" s="141">
        <v>3791.9</v>
      </c>
      <c r="K436" s="141">
        <v>0</v>
      </c>
      <c r="L436" s="141">
        <v>30</v>
      </c>
      <c r="M436" s="140">
        <f t="shared" si="68"/>
        <v>4606.6645000000008</v>
      </c>
      <c r="N436" s="141">
        <v>1091.9000000000001</v>
      </c>
      <c r="O436" s="141">
        <v>3484.7645000000002</v>
      </c>
      <c r="P436" s="141">
        <v>0</v>
      </c>
      <c r="Q436" s="10">
        <v>30</v>
      </c>
      <c r="R436" s="10">
        <f t="shared" si="69"/>
        <v>-307.13549999999941</v>
      </c>
      <c r="S436" s="10">
        <f t="shared" si="69"/>
        <v>0</v>
      </c>
      <c r="T436" s="10">
        <f t="shared" si="69"/>
        <v>-307.13549999999987</v>
      </c>
      <c r="U436" s="10">
        <f t="shared" si="69"/>
        <v>0</v>
      </c>
      <c r="V436" s="10">
        <f t="shared" si="69"/>
        <v>0</v>
      </c>
      <c r="W436" s="10">
        <f t="shared" si="61"/>
        <v>93.74953193048151</v>
      </c>
      <c r="X436" s="10">
        <f t="shared" si="61"/>
        <v>100</v>
      </c>
      <c r="Y436" s="142">
        <f t="shared" si="61"/>
        <v>91.900221524829234</v>
      </c>
      <c r="Z436" s="142">
        <f t="shared" si="61"/>
        <v>0</v>
      </c>
      <c r="AA436" s="142">
        <f t="shared" si="61"/>
        <v>100</v>
      </c>
    </row>
    <row r="437" spans="1:27" ht="12.95" customHeight="1" x14ac:dyDescent="0.25">
      <c r="A437" s="133">
        <v>429</v>
      </c>
      <c r="B437" s="139" t="s">
        <v>1720</v>
      </c>
      <c r="C437" s="140">
        <f t="shared" si="66"/>
        <v>4475.2</v>
      </c>
      <c r="D437" s="140">
        <v>912.1</v>
      </c>
      <c r="E437" s="140">
        <v>3563.1</v>
      </c>
      <c r="F437" s="140">
        <v>0</v>
      </c>
      <c r="G437" s="140">
        <v>0</v>
      </c>
      <c r="H437" s="140">
        <f t="shared" si="67"/>
        <v>4769.9000000000005</v>
      </c>
      <c r="I437" s="141">
        <v>912.1</v>
      </c>
      <c r="J437" s="141">
        <v>3809.8</v>
      </c>
      <c r="K437" s="141">
        <v>0</v>
      </c>
      <c r="L437" s="141">
        <v>48</v>
      </c>
      <c r="M437" s="140">
        <f t="shared" si="68"/>
        <v>4756.8725999999997</v>
      </c>
      <c r="N437" s="141">
        <v>912.1</v>
      </c>
      <c r="O437" s="141">
        <v>3796.7725999999998</v>
      </c>
      <c r="P437" s="141">
        <v>0</v>
      </c>
      <c r="Q437" s="10">
        <v>48</v>
      </c>
      <c r="R437" s="10">
        <f t="shared" si="69"/>
        <v>-13.027400000000853</v>
      </c>
      <c r="S437" s="10">
        <f t="shared" si="69"/>
        <v>0</v>
      </c>
      <c r="T437" s="10">
        <f t="shared" si="69"/>
        <v>-13.027400000000398</v>
      </c>
      <c r="U437" s="10">
        <f t="shared" si="69"/>
        <v>0</v>
      </c>
      <c r="V437" s="10">
        <f t="shared" si="69"/>
        <v>0</v>
      </c>
      <c r="W437" s="10">
        <f t="shared" si="61"/>
        <v>99.72688316316902</v>
      </c>
      <c r="X437" s="10">
        <f t="shared" si="61"/>
        <v>100</v>
      </c>
      <c r="Y437" s="142">
        <f t="shared" si="61"/>
        <v>99.658055540973265</v>
      </c>
      <c r="Z437" s="142">
        <f t="shared" si="61"/>
        <v>0</v>
      </c>
      <c r="AA437" s="142">
        <f t="shared" si="61"/>
        <v>100</v>
      </c>
    </row>
    <row r="438" spans="1:27" ht="12.95" customHeight="1" x14ac:dyDescent="0.25">
      <c r="A438" s="133">
        <v>430</v>
      </c>
      <c r="B438" s="139" t="s">
        <v>1721</v>
      </c>
      <c r="C438" s="140">
        <f t="shared" si="66"/>
        <v>2753</v>
      </c>
      <c r="D438" s="140">
        <v>867</v>
      </c>
      <c r="E438" s="140">
        <v>1886</v>
      </c>
      <c r="F438" s="140">
        <v>0</v>
      </c>
      <c r="G438" s="140">
        <v>0</v>
      </c>
      <c r="H438" s="140">
        <f t="shared" si="67"/>
        <v>2932.8</v>
      </c>
      <c r="I438" s="141">
        <v>867</v>
      </c>
      <c r="J438" s="141">
        <v>2038.8</v>
      </c>
      <c r="K438" s="141">
        <v>0</v>
      </c>
      <c r="L438" s="141">
        <v>27</v>
      </c>
      <c r="M438" s="140">
        <f t="shared" si="68"/>
        <v>2926.9444000000003</v>
      </c>
      <c r="N438" s="141">
        <v>867</v>
      </c>
      <c r="O438" s="141">
        <v>2032.9444000000001</v>
      </c>
      <c r="P438" s="141">
        <v>0</v>
      </c>
      <c r="Q438" s="10">
        <v>27</v>
      </c>
      <c r="R438" s="10">
        <f t="shared" si="69"/>
        <v>-5.8555999999998676</v>
      </c>
      <c r="S438" s="10">
        <f t="shared" si="69"/>
        <v>0</v>
      </c>
      <c r="T438" s="10">
        <f t="shared" si="69"/>
        <v>-5.8555999999998676</v>
      </c>
      <c r="U438" s="10">
        <f t="shared" si="69"/>
        <v>0</v>
      </c>
      <c r="V438" s="10">
        <f t="shared" si="69"/>
        <v>0</v>
      </c>
      <c r="W438" s="10">
        <f t="shared" si="61"/>
        <v>99.80034097108566</v>
      </c>
      <c r="X438" s="10">
        <f t="shared" si="61"/>
        <v>100</v>
      </c>
      <c r="Y438" s="142">
        <f t="shared" si="61"/>
        <v>99.712791838336273</v>
      </c>
      <c r="Z438" s="142">
        <f t="shared" si="61"/>
        <v>0</v>
      </c>
      <c r="AA438" s="142">
        <f t="shared" si="61"/>
        <v>100</v>
      </c>
    </row>
    <row r="439" spans="1:27" ht="12.95" customHeight="1" x14ac:dyDescent="0.25">
      <c r="A439" s="133">
        <v>431</v>
      </c>
      <c r="B439" s="139" t="s">
        <v>1722</v>
      </c>
      <c r="C439" s="140">
        <f t="shared" si="66"/>
        <v>5182.2000000000007</v>
      </c>
      <c r="D439" s="140">
        <v>1196.7</v>
      </c>
      <c r="E439" s="140">
        <v>3966.9</v>
      </c>
      <c r="F439" s="140">
        <v>18.600000000000001</v>
      </c>
      <c r="G439" s="140">
        <v>0</v>
      </c>
      <c r="H439" s="140">
        <f t="shared" si="67"/>
        <v>5558.7</v>
      </c>
      <c r="I439" s="141">
        <v>1196.7</v>
      </c>
      <c r="J439" s="141">
        <v>4280.3999999999996</v>
      </c>
      <c r="K439" s="141">
        <v>18.600000000000001</v>
      </c>
      <c r="L439" s="141">
        <v>63</v>
      </c>
      <c r="M439" s="140">
        <f t="shared" si="68"/>
        <v>5266.0235000000002</v>
      </c>
      <c r="N439" s="141">
        <v>1196.7</v>
      </c>
      <c r="O439" s="141">
        <v>3987.7235000000001</v>
      </c>
      <c r="P439" s="141">
        <v>18.600000000000001</v>
      </c>
      <c r="Q439" s="10">
        <v>63</v>
      </c>
      <c r="R439" s="10">
        <f t="shared" si="69"/>
        <v>-292.67649999999958</v>
      </c>
      <c r="S439" s="10">
        <f t="shared" si="69"/>
        <v>0</v>
      </c>
      <c r="T439" s="10">
        <f t="shared" si="69"/>
        <v>-292.67649999999958</v>
      </c>
      <c r="U439" s="10">
        <f t="shared" si="69"/>
        <v>0</v>
      </c>
      <c r="V439" s="10">
        <f t="shared" si="69"/>
        <v>0</v>
      </c>
      <c r="W439" s="10">
        <f t="shared" si="61"/>
        <v>94.734803101444584</v>
      </c>
      <c r="X439" s="10">
        <f t="shared" si="61"/>
        <v>100</v>
      </c>
      <c r="Y439" s="142">
        <f t="shared" si="61"/>
        <v>93.162403046444268</v>
      </c>
      <c r="Z439" s="142">
        <f t="shared" si="61"/>
        <v>100</v>
      </c>
      <c r="AA439" s="142">
        <f t="shared" si="61"/>
        <v>100</v>
      </c>
    </row>
    <row r="440" spans="1:27" ht="12.95" customHeight="1" x14ac:dyDescent="0.25">
      <c r="A440" s="133">
        <v>432</v>
      </c>
      <c r="B440" s="139" t="s">
        <v>1723</v>
      </c>
      <c r="C440" s="140">
        <f t="shared" si="66"/>
        <v>3326.2</v>
      </c>
      <c r="D440" s="140">
        <v>992.7</v>
      </c>
      <c r="E440" s="140">
        <v>2099</v>
      </c>
      <c r="F440" s="140">
        <v>234.5</v>
      </c>
      <c r="G440" s="140">
        <v>0</v>
      </c>
      <c r="H440" s="140">
        <f t="shared" si="67"/>
        <v>3545.7</v>
      </c>
      <c r="I440" s="141">
        <v>992.7</v>
      </c>
      <c r="J440" s="141">
        <v>2267.5</v>
      </c>
      <c r="K440" s="141">
        <v>234.5</v>
      </c>
      <c r="L440" s="141">
        <v>51</v>
      </c>
      <c r="M440" s="140">
        <f t="shared" si="68"/>
        <v>3483.2564000000002</v>
      </c>
      <c r="N440" s="141">
        <v>992.7</v>
      </c>
      <c r="O440" s="141">
        <v>2205.0563999999999</v>
      </c>
      <c r="P440" s="141">
        <v>234.5</v>
      </c>
      <c r="Q440" s="10">
        <v>51</v>
      </c>
      <c r="R440" s="10">
        <f t="shared" si="69"/>
        <v>-62.443599999999606</v>
      </c>
      <c r="S440" s="10">
        <f t="shared" si="69"/>
        <v>0</v>
      </c>
      <c r="T440" s="10">
        <f t="shared" si="69"/>
        <v>-62.44360000000006</v>
      </c>
      <c r="U440" s="10">
        <f t="shared" si="69"/>
        <v>0</v>
      </c>
      <c r="V440" s="10">
        <f t="shared" si="69"/>
        <v>0</v>
      </c>
      <c r="W440" s="10">
        <f t="shared" si="61"/>
        <v>98.238892179259395</v>
      </c>
      <c r="X440" s="10">
        <f t="shared" si="61"/>
        <v>100</v>
      </c>
      <c r="Y440" s="142">
        <f t="shared" si="61"/>
        <v>97.246147739801529</v>
      </c>
      <c r="Z440" s="142">
        <f t="shared" si="61"/>
        <v>100</v>
      </c>
      <c r="AA440" s="142">
        <f t="shared" si="61"/>
        <v>100</v>
      </c>
    </row>
    <row r="441" spans="1:27" ht="12.95" customHeight="1" x14ac:dyDescent="0.25">
      <c r="A441" s="133">
        <v>433</v>
      </c>
      <c r="B441" s="139" t="s">
        <v>1715</v>
      </c>
      <c r="C441" s="140">
        <f t="shared" si="66"/>
        <v>24062</v>
      </c>
      <c r="D441" s="140">
        <v>1793.7</v>
      </c>
      <c r="E441" s="140">
        <v>22268.3</v>
      </c>
      <c r="F441" s="140">
        <v>0</v>
      </c>
      <c r="G441" s="140">
        <v>0</v>
      </c>
      <c r="H441" s="140">
        <f t="shared" si="67"/>
        <v>26159.8</v>
      </c>
      <c r="I441" s="141">
        <v>1793.7</v>
      </c>
      <c r="J441" s="141">
        <v>24258.1</v>
      </c>
      <c r="K441" s="141">
        <v>0</v>
      </c>
      <c r="L441" s="141">
        <v>108</v>
      </c>
      <c r="M441" s="140">
        <f t="shared" si="68"/>
        <v>26159.8</v>
      </c>
      <c r="N441" s="141">
        <v>1793.7</v>
      </c>
      <c r="O441" s="141">
        <v>24258.1</v>
      </c>
      <c r="P441" s="141">
        <v>0</v>
      </c>
      <c r="Q441" s="10">
        <v>108</v>
      </c>
      <c r="R441" s="10">
        <f t="shared" si="69"/>
        <v>0</v>
      </c>
      <c r="S441" s="10">
        <f t="shared" si="69"/>
        <v>0</v>
      </c>
      <c r="T441" s="10">
        <f t="shared" si="69"/>
        <v>0</v>
      </c>
      <c r="U441" s="10">
        <f t="shared" si="69"/>
        <v>0</v>
      </c>
      <c r="V441" s="10">
        <f t="shared" si="69"/>
        <v>0</v>
      </c>
      <c r="W441" s="10">
        <f t="shared" si="61"/>
        <v>100</v>
      </c>
      <c r="X441" s="10">
        <f t="shared" si="61"/>
        <v>100</v>
      </c>
      <c r="Y441" s="142">
        <f t="shared" si="61"/>
        <v>100</v>
      </c>
      <c r="Z441" s="142">
        <f t="shared" si="61"/>
        <v>0</v>
      </c>
      <c r="AA441" s="142">
        <f t="shared" si="61"/>
        <v>100</v>
      </c>
    </row>
    <row r="442" spans="1:27" ht="12.95" customHeight="1" x14ac:dyDescent="0.25">
      <c r="A442" s="133">
        <v>434</v>
      </c>
      <c r="B442" s="139" t="s">
        <v>1724</v>
      </c>
      <c r="C442" s="140">
        <f t="shared" si="66"/>
        <v>3934.7000000000003</v>
      </c>
      <c r="D442" s="140">
        <v>714.4</v>
      </c>
      <c r="E442" s="140">
        <v>3220.3</v>
      </c>
      <c r="F442" s="140">
        <v>0</v>
      </c>
      <c r="G442" s="140">
        <v>0</v>
      </c>
      <c r="H442" s="140">
        <f t="shared" si="67"/>
        <v>4296</v>
      </c>
      <c r="I442" s="141">
        <v>714.4</v>
      </c>
      <c r="J442" s="141">
        <v>3542.6</v>
      </c>
      <c r="K442" s="141">
        <v>0</v>
      </c>
      <c r="L442" s="141">
        <v>39</v>
      </c>
      <c r="M442" s="140">
        <f t="shared" si="68"/>
        <v>4053.9816000000001</v>
      </c>
      <c r="N442" s="141">
        <v>714.4</v>
      </c>
      <c r="O442" s="141">
        <v>3300.5816</v>
      </c>
      <c r="P442" s="141">
        <v>0</v>
      </c>
      <c r="Q442" s="10">
        <v>39</v>
      </c>
      <c r="R442" s="10">
        <f t="shared" si="69"/>
        <v>-242.01839999999993</v>
      </c>
      <c r="S442" s="10">
        <f t="shared" si="69"/>
        <v>0</v>
      </c>
      <c r="T442" s="10">
        <f t="shared" si="69"/>
        <v>-242.01839999999993</v>
      </c>
      <c r="U442" s="10">
        <f t="shared" si="69"/>
        <v>0</v>
      </c>
      <c r="V442" s="10">
        <f t="shared" si="69"/>
        <v>0</v>
      </c>
      <c r="W442" s="10">
        <f t="shared" si="61"/>
        <v>94.366424581005589</v>
      </c>
      <c r="X442" s="10">
        <f t="shared" si="61"/>
        <v>100</v>
      </c>
      <c r="Y442" s="142">
        <f t="shared" si="61"/>
        <v>93.16833963755434</v>
      </c>
      <c r="Z442" s="142">
        <f t="shared" si="61"/>
        <v>0</v>
      </c>
      <c r="AA442" s="142">
        <f t="shared" si="61"/>
        <v>100</v>
      </c>
    </row>
    <row r="443" spans="1:27" ht="12.95" customHeight="1" x14ac:dyDescent="0.25">
      <c r="A443" s="133">
        <v>435</v>
      </c>
      <c r="B443" s="139" t="s">
        <v>1725</v>
      </c>
      <c r="C443" s="140">
        <f t="shared" si="66"/>
        <v>4766.8999999999996</v>
      </c>
      <c r="D443" s="140">
        <v>1046.7</v>
      </c>
      <c r="E443" s="140">
        <v>3720.2</v>
      </c>
      <c r="F443" s="140">
        <v>0</v>
      </c>
      <c r="G443" s="140">
        <v>0</v>
      </c>
      <c r="H443" s="140">
        <f t="shared" si="67"/>
        <v>5157</v>
      </c>
      <c r="I443" s="141">
        <v>1046.7</v>
      </c>
      <c r="J443" s="141">
        <v>4065.3</v>
      </c>
      <c r="K443" s="141">
        <v>0</v>
      </c>
      <c r="L443" s="141">
        <v>45</v>
      </c>
      <c r="M443" s="140">
        <f t="shared" si="68"/>
        <v>5157</v>
      </c>
      <c r="N443" s="141">
        <v>1046.7</v>
      </c>
      <c r="O443" s="141">
        <v>4065.3</v>
      </c>
      <c r="P443" s="141">
        <v>0</v>
      </c>
      <c r="Q443" s="10">
        <v>45</v>
      </c>
      <c r="R443" s="10">
        <f t="shared" si="69"/>
        <v>0</v>
      </c>
      <c r="S443" s="10">
        <f t="shared" si="69"/>
        <v>0</v>
      </c>
      <c r="T443" s="10">
        <f t="shared" si="69"/>
        <v>0</v>
      </c>
      <c r="U443" s="10">
        <f t="shared" si="69"/>
        <v>0</v>
      </c>
      <c r="V443" s="10">
        <f t="shared" si="69"/>
        <v>0</v>
      </c>
      <c r="W443" s="10">
        <f t="shared" ref="W443:AA494" si="70">IF(H443=0,0,M443/H443*100)</f>
        <v>100</v>
      </c>
      <c r="X443" s="10">
        <f t="shared" si="70"/>
        <v>100</v>
      </c>
      <c r="Y443" s="142">
        <f t="shared" si="70"/>
        <v>100</v>
      </c>
      <c r="Z443" s="142">
        <f t="shared" si="70"/>
        <v>0</v>
      </c>
      <c r="AA443" s="142">
        <f t="shared" si="70"/>
        <v>100</v>
      </c>
    </row>
    <row r="444" spans="1:27" ht="12.95" customHeight="1" x14ac:dyDescent="0.25">
      <c r="A444" s="133">
        <v>436</v>
      </c>
      <c r="B444" s="139" t="s">
        <v>1726</v>
      </c>
      <c r="C444" s="140">
        <f t="shared" si="66"/>
        <v>3173.1</v>
      </c>
      <c r="D444" s="140">
        <v>998.5</v>
      </c>
      <c r="E444" s="140">
        <v>2174.6</v>
      </c>
      <c r="F444" s="140">
        <v>0</v>
      </c>
      <c r="G444" s="140">
        <v>0</v>
      </c>
      <c r="H444" s="140">
        <f t="shared" si="67"/>
        <v>3409.4</v>
      </c>
      <c r="I444" s="141">
        <v>998.5</v>
      </c>
      <c r="J444" s="141">
        <v>2368.9</v>
      </c>
      <c r="K444" s="141">
        <v>0</v>
      </c>
      <c r="L444" s="141">
        <v>42</v>
      </c>
      <c r="M444" s="140">
        <f t="shared" si="68"/>
        <v>3396.8108999999999</v>
      </c>
      <c r="N444" s="141">
        <v>998.5</v>
      </c>
      <c r="O444" s="141">
        <v>2356.3108999999999</v>
      </c>
      <c r="P444" s="141">
        <v>0</v>
      </c>
      <c r="Q444" s="10">
        <v>42</v>
      </c>
      <c r="R444" s="10">
        <f t="shared" si="69"/>
        <v>-12.589100000000144</v>
      </c>
      <c r="S444" s="10">
        <f t="shared" si="69"/>
        <v>0</v>
      </c>
      <c r="T444" s="10">
        <f t="shared" si="69"/>
        <v>-12.589100000000144</v>
      </c>
      <c r="U444" s="10">
        <f t="shared" si="69"/>
        <v>0</v>
      </c>
      <c r="V444" s="10">
        <f t="shared" si="69"/>
        <v>0</v>
      </c>
      <c r="W444" s="10">
        <f t="shared" si="70"/>
        <v>99.630753211708793</v>
      </c>
      <c r="X444" s="10">
        <f t="shared" si="70"/>
        <v>100</v>
      </c>
      <c r="Y444" s="142">
        <f t="shared" si="70"/>
        <v>99.468567689644985</v>
      </c>
      <c r="Z444" s="142">
        <f t="shared" si="70"/>
        <v>0</v>
      </c>
      <c r="AA444" s="142">
        <f t="shared" si="70"/>
        <v>100</v>
      </c>
    </row>
    <row r="445" spans="1:27" ht="12.95" customHeight="1" x14ac:dyDescent="0.25">
      <c r="A445" s="133">
        <v>437</v>
      </c>
      <c r="B445" s="139" t="s">
        <v>1727</v>
      </c>
      <c r="C445" s="140">
        <f t="shared" si="66"/>
        <v>2684.3</v>
      </c>
      <c r="D445" s="140">
        <v>989.1</v>
      </c>
      <c r="E445" s="140">
        <v>1616.2</v>
      </c>
      <c r="F445" s="140">
        <v>79</v>
      </c>
      <c r="G445" s="140">
        <v>0</v>
      </c>
      <c r="H445" s="140">
        <f t="shared" si="67"/>
        <v>2831.9</v>
      </c>
      <c r="I445" s="141">
        <v>989.1</v>
      </c>
      <c r="J445" s="141">
        <v>1727.8</v>
      </c>
      <c r="K445" s="141">
        <v>79</v>
      </c>
      <c r="L445" s="141">
        <v>36</v>
      </c>
      <c r="M445" s="140">
        <f t="shared" si="68"/>
        <v>2811.8989000000001</v>
      </c>
      <c r="N445" s="141">
        <v>989.1</v>
      </c>
      <c r="O445" s="141">
        <v>1707.7989</v>
      </c>
      <c r="P445" s="141">
        <v>79</v>
      </c>
      <c r="Q445" s="10">
        <v>36</v>
      </c>
      <c r="R445" s="10">
        <f t="shared" si="69"/>
        <v>-20.001099999999951</v>
      </c>
      <c r="S445" s="10">
        <f t="shared" si="69"/>
        <v>0</v>
      </c>
      <c r="T445" s="10">
        <f t="shared" si="69"/>
        <v>-20.001099999999951</v>
      </c>
      <c r="U445" s="10">
        <f t="shared" si="69"/>
        <v>0</v>
      </c>
      <c r="V445" s="10">
        <f t="shared" si="69"/>
        <v>0</v>
      </c>
      <c r="W445" s="10">
        <f t="shared" si="70"/>
        <v>99.293721529715029</v>
      </c>
      <c r="X445" s="10">
        <f t="shared" si="70"/>
        <v>100</v>
      </c>
      <c r="Y445" s="142">
        <f t="shared" si="70"/>
        <v>98.842394953119566</v>
      </c>
      <c r="Z445" s="142">
        <f t="shared" si="70"/>
        <v>100</v>
      </c>
      <c r="AA445" s="142">
        <f t="shared" si="70"/>
        <v>100</v>
      </c>
    </row>
    <row r="446" spans="1:27" ht="12.95" customHeight="1" x14ac:dyDescent="0.25">
      <c r="A446" s="133">
        <v>438</v>
      </c>
      <c r="B446" s="139" t="s">
        <v>1728</v>
      </c>
      <c r="C446" s="140">
        <f t="shared" si="66"/>
        <v>2170</v>
      </c>
      <c r="D446" s="140">
        <v>866.9</v>
      </c>
      <c r="E446" s="140">
        <v>1245</v>
      </c>
      <c r="F446" s="140">
        <v>58.1</v>
      </c>
      <c r="G446" s="140">
        <v>0</v>
      </c>
      <c r="H446" s="140">
        <f t="shared" si="67"/>
        <v>2417.6</v>
      </c>
      <c r="I446" s="141">
        <v>866.9</v>
      </c>
      <c r="J446" s="141">
        <v>1441.6</v>
      </c>
      <c r="K446" s="141">
        <v>58.1</v>
      </c>
      <c r="L446" s="141">
        <v>51</v>
      </c>
      <c r="M446" s="140">
        <f t="shared" si="68"/>
        <v>2350.5517999999997</v>
      </c>
      <c r="N446" s="141">
        <v>866.9</v>
      </c>
      <c r="O446" s="141">
        <v>1374.5518</v>
      </c>
      <c r="P446" s="141">
        <v>58.1</v>
      </c>
      <c r="Q446" s="10">
        <v>51</v>
      </c>
      <c r="R446" s="10">
        <f t="shared" si="69"/>
        <v>-67.048200000000179</v>
      </c>
      <c r="S446" s="10">
        <f t="shared" si="69"/>
        <v>0</v>
      </c>
      <c r="T446" s="10">
        <f t="shared" si="69"/>
        <v>-67.048199999999952</v>
      </c>
      <c r="U446" s="10">
        <f t="shared" si="69"/>
        <v>0</v>
      </c>
      <c r="V446" s="10">
        <f t="shared" si="69"/>
        <v>0</v>
      </c>
      <c r="W446" s="10">
        <f t="shared" si="70"/>
        <v>97.226662806088669</v>
      </c>
      <c r="X446" s="10">
        <f t="shared" si="70"/>
        <v>100</v>
      </c>
      <c r="Y446" s="142">
        <f t="shared" si="70"/>
        <v>95.349042730299672</v>
      </c>
      <c r="Z446" s="142">
        <f t="shared" si="70"/>
        <v>100</v>
      </c>
      <c r="AA446" s="142">
        <f t="shared" si="70"/>
        <v>100</v>
      </c>
    </row>
    <row r="447" spans="1:27" ht="12.95" customHeight="1" x14ac:dyDescent="0.25">
      <c r="A447" s="133">
        <v>439</v>
      </c>
      <c r="B447" s="139" t="s">
        <v>1729</v>
      </c>
      <c r="C447" s="140">
        <f t="shared" si="66"/>
        <v>3237.8</v>
      </c>
      <c r="D447" s="140">
        <v>753.4</v>
      </c>
      <c r="E447" s="140">
        <v>2287.1</v>
      </c>
      <c r="F447" s="140">
        <v>197.3</v>
      </c>
      <c r="G447" s="140">
        <v>0</v>
      </c>
      <c r="H447" s="140">
        <f t="shared" si="67"/>
        <v>3594.7000000000003</v>
      </c>
      <c r="I447" s="141">
        <v>753.4</v>
      </c>
      <c r="J447" s="141">
        <v>2605</v>
      </c>
      <c r="K447" s="141">
        <v>197.3</v>
      </c>
      <c r="L447" s="141">
        <v>39</v>
      </c>
      <c r="M447" s="140">
        <f t="shared" si="68"/>
        <v>3351.9593000000004</v>
      </c>
      <c r="N447" s="141">
        <v>753.4</v>
      </c>
      <c r="O447" s="141">
        <v>2362.2593000000002</v>
      </c>
      <c r="P447" s="141">
        <v>197.3</v>
      </c>
      <c r="Q447" s="10">
        <v>39</v>
      </c>
      <c r="R447" s="10">
        <f t="shared" si="69"/>
        <v>-242.74069999999983</v>
      </c>
      <c r="S447" s="10">
        <f t="shared" si="69"/>
        <v>0</v>
      </c>
      <c r="T447" s="10">
        <f t="shared" si="69"/>
        <v>-242.74069999999983</v>
      </c>
      <c r="U447" s="10">
        <f t="shared" si="69"/>
        <v>0</v>
      </c>
      <c r="V447" s="10">
        <f t="shared" si="69"/>
        <v>0</v>
      </c>
      <c r="W447" s="10">
        <f t="shared" si="70"/>
        <v>93.247261245722882</v>
      </c>
      <c r="X447" s="10">
        <f t="shared" si="70"/>
        <v>100</v>
      </c>
      <c r="Y447" s="142">
        <f t="shared" si="70"/>
        <v>90.681738963531672</v>
      </c>
      <c r="Z447" s="142">
        <f t="shared" si="70"/>
        <v>100</v>
      </c>
      <c r="AA447" s="142">
        <f t="shared" si="70"/>
        <v>100</v>
      </c>
    </row>
    <row r="448" spans="1:27" ht="12.95" customHeight="1" x14ac:dyDescent="0.25">
      <c r="A448" s="133">
        <v>440</v>
      </c>
      <c r="B448" s="139" t="s">
        <v>1730</v>
      </c>
      <c r="C448" s="140">
        <f t="shared" si="66"/>
        <v>4990.5</v>
      </c>
      <c r="D448" s="140">
        <v>1166.8</v>
      </c>
      <c r="E448" s="140">
        <v>3717.3</v>
      </c>
      <c r="F448" s="140">
        <v>106.4</v>
      </c>
      <c r="G448" s="140">
        <v>0</v>
      </c>
      <c r="H448" s="140">
        <f t="shared" si="67"/>
        <v>5322.0999999999995</v>
      </c>
      <c r="I448" s="141">
        <v>1166.8</v>
      </c>
      <c r="J448" s="141">
        <v>3997.9</v>
      </c>
      <c r="K448" s="141">
        <v>106.4</v>
      </c>
      <c r="L448" s="141">
        <v>51</v>
      </c>
      <c r="M448" s="140">
        <f t="shared" si="68"/>
        <v>4932.8417999999992</v>
      </c>
      <c r="N448" s="141">
        <v>1166.8</v>
      </c>
      <c r="O448" s="141">
        <v>3608.6417999999999</v>
      </c>
      <c r="P448" s="141">
        <v>106.4</v>
      </c>
      <c r="Q448" s="10">
        <v>51</v>
      </c>
      <c r="R448" s="10">
        <f t="shared" si="69"/>
        <v>-389.25820000000022</v>
      </c>
      <c r="S448" s="10">
        <f t="shared" si="69"/>
        <v>0</v>
      </c>
      <c r="T448" s="10">
        <f t="shared" si="69"/>
        <v>-389.25820000000022</v>
      </c>
      <c r="U448" s="10">
        <f t="shared" si="69"/>
        <v>0</v>
      </c>
      <c r="V448" s="10">
        <f t="shared" si="69"/>
        <v>0</v>
      </c>
      <c r="W448" s="10">
        <f t="shared" si="70"/>
        <v>92.686003645177649</v>
      </c>
      <c r="X448" s="10">
        <f t="shared" si="70"/>
        <v>100</v>
      </c>
      <c r="Y448" s="142">
        <f t="shared" si="70"/>
        <v>90.263433302483804</v>
      </c>
      <c r="Z448" s="142">
        <f t="shared" si="70"/>
        <v>100</v>
      </c>
      <c r="AA448" s="142">
        <f t="shared" si="70"/>
        <v>100</v>
      </c>
    </row>
    <row r="449" spans="1:27" ht="12.95" customHeight="1" x14ac:dyDescent="0.25">
      <c r="A449" s="133">
        <v>441</v>
      </c>
      <c r="B449" s="139" t="s">
        <v>1731</v>
      </c>
      <c r="C449" s="140">
        <f t="shared" si="66"/>
        <v>3910.6</v>
      </c>
      <c r="D449" s="140">
        <v>969</v>
      </c>
      <c r="E449" s="140">
        <v>2734.4</v>
      </c>
      <c r="F449" s="140">
        <v>207.2</v>
      </c>
      <c r="G449" s="140">
        <v>0</v>
      </c>
      <c r="H449" s="140">
        <f t="shared" si="67"/>
        <v>4307.2</v>
      </c>
      <c r="I449" s="141">
        <v>969</v>
      </c>
      <c r="J449" s="141">
        <v>3074</v>
      </c>
      <c r="K449" s="141">
        <v>207.2</v>
      </c>
      <c r="L449" s="141">
        <v>57</v>
      </c>
      <c r="M449" s="140">
        <f t="shared" si="68"/>
        <v>3963.2498999999998</v>
      </c>
      <c r="N449" s="141">
        <v>969</v>
      </c>
      <c r="O449" s="141">
        <v>2730.0499</v>
      </c>
      <c r="P449" s="141">
        <v>207.2</v>
      </c>
      <c r="Q449" s="10">
        <v>57</v>
      </c>
      <c r="R449" s="10">
        <f t="shared" si="69"/>
        <v>-343.95010000000002</v>
      </c>
      <c r="S449" s="10">
        <f t="shared" si="69"/>
        <v>0</v>
      </c>
      <c r="T449" s="10">
        <f t="shared" si="69"/>
        <v>-343.95010000000002</v>
      </c>
      <c r="U449" s="10">
        <f t="shared" si="69"/>
        <v>0</v>
      </c>
      <c r="V449" s="10">
        <f t="shared" si="69"/>
        <v>0</v>
      </c>
      <c r="W449" s="10">
        <f t="shared" si="70"/>
        <v>92.014531482169389</v>
      </c>
      <c r="X449" s="10">
        <f t="shared" si="70"/>
        <v>100</v>
      </c>
      <c r="Y449" s="142">
        <f t="shared" si="70"/>
        <v>88.810992192582944</v>
      </c>
      <c r="Z449" s="142">
        <f t="shared" si="70"/>
        <v>100</v>
      </c>
      <c r="AA449" s="142">
        <f t="shared" si="70"/>
        <v>100</v>
      </c>
    </row>
    <row r="450" spans="1:27" ht="12.95" customHeight="1" x14ac:dyDescent="0.25">
      <c r="A450" s="133">
        <v>442</v>
      </c>
      <c r="B450" s="139" t="s">
        <v>1732</v>
      </c>
      <c r="C450" s="140">
        <f t="shared" si="66"/>
        <v>2405.2000000000003</v>
      </c>
      <c r="D450" s="140">
        <v>818.4</v>
      </c>
      <c r="E450" s="140">
        <v>1583.5</v>
      </c>
      <c r="F450" s="140">
        <v>3.3</v>
      </c>
      <c r="G450" s="140">
        <v>0</v>
      </c>
      <c r="H450" s="140">
        <f t="shared" si="67"/>
        <v>2581.7000000000003</v>
      </c>
      <c r="I450" s="141">
        <v>818.4</v>
      </c>
      <c r="J450" s="141">
        <v>1721</v>
      </c>
      <c r="K450" s="141">
        <v>3.3</v>
      </c>
      <c r="L450" s="141">
        <v>39</v>
      </c>
      <c r="M450" s="140">
        <f t="shared" si="68"/>
        <v>2417.5930000000003</v>
      </c>
      <c r="N450" s="141">
        <v>818.4</v>
      </c>
      <c r="O450" s="141">
        <v>1556.893</v>
      </c>
      <c r="P450" s="141">
        <v>3.3</v>
      </c>
      <c r="Q450" s="10">
        <v>39</v>
      </c>
      <c r="R450" s="10">
        <f t="shared" si="69"/>
        <v>-164.10699999999997</v>
      </c>
      <c r="S450" s="10">
        <f t="shared" si="69"/>
        <v>0</v>
      </c>
      <c r="T450" s="10">
        <f t="shared" si="69"/>
        <v>-164.10699999999997</v>
      </c>
      <c r="U450" s="10">
        <f t="shared" si="69"/>
        <v>0</v>
      </c>
      <c r="V450" s="10">
        <f t="shared" si="69"/>
        <v>0</v>
      </c>
      <c r="W450" s="10">
        <f t="shared" si="70"/>
        <v>93.643451988999487</v>
      </c>
      <c r="X450" s="10">
        <f t="shared" si="70"/>
        <v>100</v>
      </c>
      <c r="Y450" s="142">
        <f t="shared" si="70"/>
        <v>90.464439279488673</v>
      </c>
      <c r="Z450" s="142">
        <f t="shared" si="70"/>
        <v>100</v>
      </c>
      <c r="AA450" s="142">
        <f t="shared" si="70"/>
        <v>100</v>
      </c>
    </row>
    <row r="451" spans="1:27" ht="12.95" customHeight="1" x14ac:dyDescent="0.25">
      <c r="A451" s="133">
        <v>443</v>
      </c>
      <c r="B451" s="139" t="s">
        <v>1733</v>
      </c>
      <c r="C451" s="140">
        <f t="shared" si="66"/>
        <v>4447.6000000000004</v>
      </c>
      <c r="D451" s="140">
        <v>901.3</v>
      </c>
      <c r="E451" s="140">
        <v>3546.3</v>
      </c>
      <c r="F451" s="140">
        <v>0</v>
      </c>
      <c r="G451" s="140">
        <v>0</v>
      </c>
      <c r="H451" s="140">
        <f t="shared" si="67"/>
        <v>4758.1000000000004</v>
      </c>
      <c r="I451" s="141">
        <v>901.3</v>
      </c>
      <c r="J451" s="141">
        <v>3817.8</v>
      </c>
      <c r="K451" s="141">
        <v>0</v>
      </c>
      <c r="L451" s="141">
        <v>39</v>
      </c>
      <c r="M451" s="140">
        <f t="shared" si="68"/>
        <v>4616.7127</v>
      </c>
      <c r="N451" s="141">
        <v>901.3</v>
      </c>
      <c r="O451" s="141">
        <v>3676.4126999999999</v>
      </c>
      <c r="P451" s="141">
        <v>0</v>
      </c>
      <c r="Q451" s="10">
        <v>39</v>
      </c>
      <c r="R451" s="10">
        <f t="shared" si="69"/>
        <v>-141.38730000000032</v>
      </c>
      <c r="S451" s="10">
        <f t="shared" si="69"/>
        <v>0</v>
      </c>
      <c r="T451" s="10">
        <f t="shared" si="69"/>
        <v>-141.38730000000032</v>
      </c>
      <c r="U451" s="10">
        <f t="shared" si="69"/>
        <v>0</v>
      </c>
      <c r="V451" s="10">
        <f t="shared" si="69"/>
        <v>0</v>
      </c>
      <c r="W451" s="10">
        <f t="shared" si="70"/>
        <v>97.028492465479914</v>
      </c>
      <c r="X451" s="10">
        <f t="shared" si="70"/>
        <v>100</v>
      </c>
      <c r="Y451" s="142">
        <f t="shared" si="70"/>
        <v>96.29662894860914</v>
      </c>
      <c r="Z451" s="142">
        <f t="shared" si="70"/>
        <v>0</v>
      </c>
      <c r="AA451" s="142">
        <f t="shared" si="70"/>
        <v>100</v>
      </c>
    </row>
    <row r="452" spans="1:27" ht="12.95" customHeight="1" x14ac:dyDescent="0.25">
      <c r="A452" s="133">
        <v>444</v>
      </c>
      <c r="B452" s="139" t="s">
        <v>1734</v>
      </c>
      <c r="C452" s="140">
        <f t="shared" si="66"/>
        <v>3290.6</v>
      </c>
      <c r="D452" s="140">
        <v>957.1</v>
      </c>
      <c r="E452" s="140">
        <v>2301.4</v>
      </c>
      <c r="F452" s="140">
        <v>32.1</v>
      </c>
      <c r="G452" s="140">
        <v>0</v>
      </c>
      <c r="H452" s="140">
        <f t="shared" si="67"/>
        <v>3526</v>
      </c>
      <c r="I452" s="141">
        <v>957.1</v>
      </c>
      <c r="J452" s="141">
        <v>2506.8000000000002</v>
      </c>
      <c r="K452" s="141">
        <v>32.1</v>
      </c>
      <c r="L452" s="141">
        <v>30</v>
      </c>
      <c r="M452" s="140">
        <f t="shared" si="68"/>
        <v>3421.6875999999997</v>
      </c>
      <c r="N452" s="141">
        <v>957.1</v>
      </c>
      <c r="O452" s="141">
        <v>2402.4875999999999</v>
      </c>
      <c r="P452" s="141">
        <v>32.1</v>
      </c>
      <c r="Q452" s="10">
        <v>30</v>
      </c>
      <c r="R452" s="10">
        <f t="shared" si="69"/>
        <v>-104.31240000000025</v>
      </c>
      <c r="S452" s="10">
        <f t="shared" si="69"/>
        <v>0</v>
      </c>
      <c r="T452" s="10">
        <f t="shared" si="69"/>
        <v>-104.31240000000025</v>
      </c>
      <c r="U452" s="10">
        <f t="shared" si="69"/>
        <v>0</v>
      </c>
      <c r="V452" s="10">
        <f t="shared" si="69"/>
        <v>0</v>
      </c>
      <c r="W452" s="10">
        <f t="shared" si="70"/>
        <v>97.041622234827003</v>
      </c>
      <c r="X452" s="10">
        <f t="shared" si="70"/>
        <v>100</v>
      </c>
      <c r="Y452" s="142">
        <f t="shared" si="70"/>
        <v>95.838822403063659</v>
      </c>
      <c r="Z452" s="142">
        <f t="shared" si="70"/>
        <v>100</v>
      </c>
      <c r="AA452" s="142">
        <f t="shared" si="70"/>
        <v>100</v>
      </c>
    </row>
    <row r="453" spans="1:27" ht="12.95" customHeight="1" x14ac:dyDescent="0.25">
      <c r="A453" s="133">
        <v>445</v>
      </c>
      <c r="B453" s="139" t="s">
        <v>1735</v>
      </c>
      <c r="C453" s="140">
        <f t="shared" si="66"/>
        <v>3455.6</v>
      </c>
      <c r="D453" s="140">
        <v>849.5</v>
      </c>
      <c r="E453" s="140">
        <v>2571</v>
      </c>
      <c r="F453" s="140">
        <v>35.1</v>
      </c>
      <c r="G453" s="140">
        <v>0</v>
      </c>
      <c r="H453" s="140">
        <f t="shared" si="67"/>
        <v>3838.6</v>
      </c>
      <c r="I453" s="141">
        <v>849.5</v>
      </c>
      <c r="J453" s="141">
        <v>2903</v>
      </c>
      <c r="K453" s="141">
        <v>35.1</v>
      </c>
      <c r="L453" s="141">
        <v>51</v>
      </c>
      <c r="M453" s="140">
        <f t="shared" si="68"/>
        <v>3831.5036</v>
      </c>
      <c r="N453" s="141">
        <v>849.5</v>
      </c>
      <c r="O453" s="141">
        <v>2895.9036000000001</v>
      </c>
      <c r="P453" s="141">
        <v>35.1</v>
      </c>
      <c r="Q453" s="10">
        <v>51</v>
      </c>
      <c r="R453" s="10">
        <f t="shared" si="69"/>
        <v>-7.0963999999999032</v>
      </c>
      <c r="S453" s="10">
        <f t="shared" si="69"/>
        <v>0</v>
      </c>
      <c r="T453" s="10">
        <f t="shared" si="69"/>
        <v>-7.0963999999999032</v>
      </c>
      <c r="U453" s="10">
        <f t="shared" si="69"/>
        <v>0</v>
      </c>
      <c r="V453" s="10">
        <f t="shared" si="69"/>
        <v>0</v>
      </c>
      <c r="W453" s="10">
        <f t="shared" si="70"/>
        <v>99.815130516334079</v>
      </c>
      <c r="X453" s="10">
        <f t="shared" si="70"/>
        <v>100</v>
      </c>
      <c r="Y453" s="142">
        <f t="shared" si="70"/>
        <v>99.755549431622455</v>
      </c>
      <c r="Z453" s="142">
        <f t="shared" si="70"/>
        <v>100</v>
      </c>
      <c r="AA453" s="142">
        <f t="shared" si="70"/>
        <v>100</v>
      </c>
    </row>
    <row r="454" spans="1:27" ht="12.95" customHeight="1" x14ac:dyDescent="0.25">
      <c r="A454" s="133">
        <v>446</v>
      </c>
      <c r="B454" s="139" t="s">
        <v>1736</v>
      </c>
      <c r="C454" s="140">
        <f t="shared" si="66"/>
        <v>4815.6000000000004</v>
      </c>
      <c r="D454" s="140">
        <v>1084.3</v>
      </c>
      <c r="E454" s="140">
        <v>3731.3</v>
      </c>
      <c r="F454" s="140">
        <v>0</v>
      </c>
      <c r="G454" s="140">
        <v>0</v>
      </c>
      <c r="H454" s="140">
        <f t="shared" si="67"/>
        <v>5056.3999999999996</v>
      </c>
      <c r="I454" s="141">
        <v>1084.3</v>
      </c>
      <c r="J454" s="141">
        <v>3933.1</v>
      </c>
      <c r="K454" s="141">
        <v>0</v>
      </c>
      <c r="L454" s="141">
        <v>39</v>
      </c>
      <c r="M454" s="140">
        <f t="shared" si="68"/>
        <v>4885.2695999999996</v>
      </c>
      <c r="N454" s="141">
        <v>1084.3</v>
      </c>
      <c r="O454" s="141">
        <v>3761.9695999999999</v>
      </c>
      <c r="P454" s="141">
        <v>0</v>
      </c>
      <c r="Q454" s="10">
        <v>39</v>
      </c>
      <c r="R454" s="10">
        <f t="shared" si="69"/>
        <v>-171.13040000000001</v>
      </c>
      <c r="S454" s="10">
        <f t="shared" si="69"/>
        <v>0</v>
      </c>
      <c r="T454" s="10">
        <f t="shared" si="69"/>
        <v>-171.13040000000001</v>
      </c>
      <c r="U454" s="10">
        <f t="shared" si="69"/>
        <v>0</v>
      </c>
      <c r="V454" s="10">
        <f t="shared" si="69"/>
        <v>0</v>
      </c>
      <c r="W454" s="10">
        <f t="shared" si="70"/>
        <v>96.615568388576861</v>
      </c>
      <c r="X454" s="10">
        <f t="shared" si="70"/>
        <v>100</v>
      </c>
      <c r="Y454" s="142">
        <f t="shared" si="70"/>
        <v>95.64896900663598</v>
      </c>
      <c r="Z454" s="142">
        <f t="shared" si="70"/>
        <v>0</v>
      </c>
      <c r="AA454" s="142">
        <f t="shared" si="70"/>
        <v>100</v>
      </c>
    </row>
    <row r="455" spans="1:27" ht="12.95" customHeight="1" x14ac:dyDescent="0.25">
      <c r="A455" s="133">
        <v>447</v>
      </c>
      <c r="B455" s="139" t="s">
        <v>1737</v>
      </c>
      <c r="C455" s="140">
        <f t="shared" si="66"/>
        <v>4308.7000000000007</v>
      </c>
      <c r="D455" s="140">
        <v>1105.9000000000001</v>
      </c>
      <c r="E455" s="140">
        <v>3202.8</v>
      </c>
      <c r="F455" s="140">
        <v>0</v>
      </c>
      <c r="G455" s="140">
        <v>0</v>
      </c>
      <c r="H455" s="140">
        <f t="shared" si="67"/>
        <v>4656.2000000000007</v>
      </c>
      <c r="I455" s="141">
        <v>1105.9000000000001</v>
      </c>
      <c r="J455" s="141">
        <v>3508.3</v>
      </c>
      <c r="K455" s="141">
        <v>0</v>
      </c>
      <c r="L455" s="141">
        <v>42</v>
      </c>
      <c r="M455" s="140">
        <f t="shared" si="68"/>
        <v>4656.2000000000007</v>
      </c>
      <c r="N455" s="141">
        <v>1105.9000000000001</v>
      </c>
      <c r="O455" s="141">
        <v>3508.3</v>
      </c>
      <c r="P455" s="141">
        <v>0</v>
      </c>
      <c r="Q455" s="10">
        <v>42</v>
      </c>
      <c r="R455" s="10">
        <f t="shared" si="69"/>
        <v>0</v>
      </c>
      <c r="S455" s="10">
        <f t="shared" si="69"/>
        <v>0</v>
      </c>
      <c r="T455" s="10">
        <f t="shared" si="69"/>
        <v>0</v>
      </c>
      <c r="U455" s="10">
        <f t="shared" si="69"/>
        <v>0</v>
      </c>
      <c r="V455" s="10">
        <f t="shared" si="69"/>
        <v>0</v>
      </c>
      <c r="W455" s="10">
        <f t="shared" si="70"/>
        <v>100</v>
      </c>
      <c r="X455" s="10">
        <f t="shared" si="70"/>
        <v>100</v>
      </c>
      <c r="Y455" s="142">
        <f t="shared" si="70"/>
        <v>100</v>
      </c>
      <c r="Z455" s="142">
        <f t="shared" si="70"/>
        <v>0</v>
      </c>
      <c r="AA455" s="142">
        <f t="shared" si="70"/>
        <v>100</v>
      </c>
    </row>
    <row r="456" spans="1:27" ht="12.95" customHeight="1" x14ac:dyDescent="0.25">
      <c r="A456" s="133">
        <v>448</v>
      </c>
      <c r="B456" s="139" t="s">
        <v>1738</v>
      </c>
      <c r="C456" s="140">
        <f t="shared" si="66"/>
        <v>2577.2000000000003</v>
      </c>
      <c r="D456" s="140">
        <v>1003.9</v>
      </c>
      <c r="E456" s="140">
        <v>1163.5</v>
      </c>
      <c r="F456" s="140">
        <v>409.8</v>
      </c>
      <c r="G456" s="140">
        <v>0</v>
      </c>
      <c r="H456" s="140">
        <f t="shared" si="67"/>
        <v>2684.4</v>
      </c>
      <c r="I456" s="141">
        <v>1003.9</v>
      </c>
      <c r="J456" s="141">
        <v>1231.7</v>
      </c>
      <c r="K456" s="141">
        <v>409.8</v>
      </c>
      <c r="L456" s="141">
        <v>39</v>
      </c>
      <c r="M456" s="140">
        <f t="shared" si="68"/>
        <v>2684.4</v>
      </c>
      <c r="N456" s="141">
        <v>1003.9</v>
      </c>
      <c r="O456" s="141">
        <v>1231.7</v>
      </c>
      <c r="P456" s="141">
        <v>409.8</v>
      </c>
      <c r="Q456" s="10">
        <v>39</v>
      </c>
      <c r="R456" s="10">
        <f t="shared" si="69"/>
        <v>0</v>
      </c>
      <c r="S456" s="10">
        <f t="shared" si="69"/>
        <v>0</v>
      </c>
      <c r="T456" s="10">
        <f t="shared" si="69"/>
        <v>0</v>
      </c>
      <c r="U456" s="10">
        <f t="shared" si="69"/>
        <v>0</v>
      </c>
      <c r="V456" s="10">
        <f t="shared" si="69"/>
        <v>0</v>
      </c>
      <c r="W456" s="10">
        <f t="shared" si="70"/>
        <v>100</v>
      </c>
      <c r="X456" s="10">
        <f t="shared" si="70"/>
        <v>100</v>
      </c>
      <c r="Y456" s="142">
        <f t="shared" si="70"/>
        <v>100</v>
      </c>
      <c r="Z456" s="142">
        <f t="shared" si="70"/>
        <v>100</v>
      </c>
      <c r="AA456" s="142">
        <f t="shared" si="70"/>
        <v>100</v>
      </c>
    </row>
    <row r="457" spans="1:27" ht="12.95" customHeight="1" x14ac:dyDescent="0.25">
      <c r="A457" s="133">
        <v>449</v>
      </c>
      <c r="B457" s="139" t="s">
        <v>1739</v>
      </c>
      <c r="C457" s="140">
        <f t="shared" si="66"/>
        <v>2779.7000000000003</v>
      </c>
      <c r="D457" s="140">
        <v>951.2</v>
      </c>
      <c r="E457" s="140">
        <v>1597.1</v>
      </c>
      <c r="F457" s="140">
        <v>231.4</v>
      </c>
      <c r="G457" s="140">
        <v>0</v>
      </c>
      <c r="H457" s="140">
        <f t="shared" si="67"/>
        <v>3017.3</v>
      </c>
      <c r="I457" s="141">
        <v>951.2</v>
      </c>
      <c r="J457" s="141">
        <v>1792.7</v>
      </c>
      <c r="K457" s="141">
        <v>231.4</v>
      </c>
      <c r="L457" s="141">
        <v>42</v>
      </c>
      <c r="M457" s="140">
        <f t="shared" si="68"/>
        <v>2995.0733000000005</v>
      </c>
      <c r="N457" s="141">
        <v>951.2</v>
      </c>
      <c r="O457" s="141">
        <v>1770.4733000000001</v>
      </c>
      <c r="P457" s="141">
        <v>231.4</v>
      </c>
      <c r="Q457" s="10">
        <v>42</v>
      </c>
      <c r="R457" s="10">
        <f t="shared" si="69"/>
        <v>-22.22669999999971</v>
      </c>
      <c r="S457" s="10">
        <f t="shared" si="69"/>
        <v>0</v>
      </c>
      <c r="T457" s="10">
        <f t="shared" si="69"/>
        <v>-22.226699999999937</v>
      </c>
      <c r="U457" s="10">
        <f t="shared" si="69"/>
        <v>0</v>
      </c>
      <c r="V457" s="10">
        <f t="shared" si="69"/>
        <v>0</v>
      </c>
      <c r="W457" s="10">
        <f t="shared" si="70"/>
        <v>99.263357969045188</v>
      </c>
      <c r="X457" s="10">
        <f t="shared" si="70"/>
        <v>100</v>
      </c>
      <c r="Y457" s="142">
        <f t="shared" si="70"/>
        <v>98.760155073353047</v>
      </c>
      <c r="Z457" s="142">
        <f t="shared" si="70"/>
        <v>100</v>
      </c>
      <c r="AA457" s="142">
        <f t="shared" si="70"/>
        <v>100</v>
      </c>
    </row>
    <row r="458" spans="1:27" ht="12.95" customHeight="1" x14ac:dyDescent="0.25">
      <c r="A458" s="133">
        <v>450</v>
      </c>
      <c r="B458" s="139" t="s">
        <v>1740</v>
      </c>
      <c r="C458" s="140">
        <f t="shared" si="66"/>
        <v>4237.5</v>
      </c>
      <c r="D458" s="140">
        <v>1242.4000000000001</v>
      </c>
      <c r="E458" s="140">
        <v>2995.1</v>
      </c>
      <c r="F458" s="140">
        <v>0</v>
      </c>
      <c r="G458" s="140">
        <v>0</v>
      </c>
      <c r="H458" s="140">
        <f t="shared" si="67"/>
        <v>4463.1000000000004</v>
      </c>
      <c r="I458" s="141">
        <v>1242.4000000000001</v>
      </c>
      <c r="J458" s="141">
        <v>3166.7</v>
      </c>
      <c r="K458" s="141">
        <v>0</v>
      </c>
      <c r="L458" s="141">
        <v>54</v>
      </c>
      <c r="M458" s="140">
        <f t="shared" si="68"/>
        <v>4463.1000000000004</v>
      </c>
      <c r="N458" s="141">
        <v>1242.4000000000001</v>
      </c>
      <c r="O458" s="141">
        <v>3166.7</v>
      </c>
      <c r="P458" s="141">
        <v>0</v>
      </c>
      <c r="Q458" s="10">
        <v>54</v>
      </c>
      <c r="R458" s="10">
        <f t="shared" si="69"/>
        <v>0</v>
      </c>
      <c r="S458" s="10">
        <f t="shared" si="69"/>
        <v>0</v>
      </c>
      <c r="T458" s="10">
        <f t="shared" si="69"/>
        <v>0</v>
      </c>
      <c r="U458" s="10">
        <f t="shared" si="69"/>
        <v>0</v>
      </c>
      <c r="V458" s="10">
        <f t="shared" si="69"/>
        <v>0</v>
      </c>
      <c r="W458" s="10">
        <f t="shared" si="70"/>
        <v>100</v>
      </c>
      <c r="X458" s="10">
        <f t="shared" si="70"/>
        <v>100</v>
      </c>
      <c r="Y458" s="142">
        <f t="shared" si="70"/>
        <v>100</v>
      </c>
      <c r="Z458" s="142">
        <f t="shared" si="70"/>
        <v>0</v>
      </c>
      <c r="AA458" s="142">
        <f t="shared" si="70"/>
        <v>100</v>
      </c>
    </row>
    <row r="459" spans="1:27" ht="12.95" customHeight="1" x14ac:dyDescent="0.25">
      <c r="A459" s="133">
        <v>451</v>
      </c>
      <c r="B459" s="139" t="s">
        <v>1741</v>
      </c>
      <c r="C459" s="140">
        <f t="shared" si="66"/>
        <v>2173.1</v>
      </c>
      <c r="D459" s="140">
        <v>573</v>
      </c>
      <c r="E459" s="140">
        <v>1600.1</v>
      </c>
      <c r="F459" s="140">
        <v>0</v>
      </c>
      <c r="G459" s="140">
        <v>0</v>
      </c>
      <c r="H459" s="140">
        <f t="shared" si="67"/>
        <v>2364.1999999999998</v>
      </c>
      <c r="I459" s="141">
        <v>573</v>
      </c>
      <c r="J459" s="141">
        <v>1737.2</v>
      </c>
      <c r="K459" s="141">
        <v>0</v>
      </c>
      <c r="L459" s="141">
        <v>54</v>
      </c>
      <c r="M459" s="140">
        <f t="shared" si="68"/>
        <v>2356.9139</v>
      </c>
      <c r="N459" s="141">
        <v>573</v>
      </c>
      <c r="O459" s="141">
        <v>1729.9139</v>
      </c>
      <c r="P459" s="141">
        <v>0</v>
      </c>
      <c r="Q459" s="10">
        <v>54</v>
      </c>
      <c r="R459" s="10">
        <f t="shared" si="69"/>
        <v>-7.2860999999998057</v>
      </c>
      <c r="S459" s="10">
        <f t="shared" si="69"/>
        <v>0</v>
      </c>
      <c r="T459" s="10">
        <f t="shared" si="69"/>
        <v>-7.2861000000000331</v>
      </c>
      <c r="U459" s="10">
        <f t="shared" si="69"/>
        <v>0</v>
      </c>
      <c r="V459" s="10">
        <f t="shared" si="69"/>
        <v>0</v>
      </c>
      <c r="W459" s="10">
        <f t="shared" si="70"/>
        <v>99.691815413247625</v>
      </c>
      <c r="X459" s="10">
        <f t="shared" si="70"/>
        <v>100</v>
      </c>
      <c r="Y459" s="142">
        <f t="shared" si="70"/>
        <v>99.580583697904672</v>
      </c>
      <c r="Z459" s="142">
        <f t="shared" si="70"/>
        <v>0</v>
      </c>
      <c r="AA459" s="142">
        <f t="shared" si="70"/>
        <v>100</v>
      </c>
    </row>
    <row r="460" spans="1:27" ht="12.95" customHeight="1" x14ac:dyDescent="0.25">
      <c r="A460" s="133">
        <v>452</v>
      </c>
      <c r="B460" s="139" t="s">
        <v>1742</v>
      </c>
      <c r="C460" s="140">
        <f t="shared" si="66"/>
        <v>3851.5</v>
      </c>
      <c r="D460" s="140">
        <v>1140.2</v>
      </c>
      <c r="E460" s="140">
        <v>2711.3</v>
      </c>
      <c r="F460" s="140">
        <v>0</v>
      </c>
      <c r="G460" s="140">
        <v>0</v>
      </c>
      <c r="H460" s="140">
        <f t="shared" si="67"/>
        <v>4157.8999999999996</v>
      </c>
      <c r="I460" s="141">
        <v>1140.2</v>
      </c>
      <c r="J460" s="141">
        <v>2960.7</v>
      </c>
      <c r="K460" s="141">
        <v>0</v>
      </c>
      <c r="L460" s="141">
        <v>57</v>
      </c>
      <c r="M460" s="140">
        <f t="shared" si="68"/>
        <v>4157.8999999999996</v>
      </c>
      <c r="N460" s="141">
        <v>1140.2</v>
      </c>
      <c r="O460" s="141">
        <v>2960.7</v>
      </c>
      <c r="P460" s="141">
        <v>0</v>
      </c>
      <c r="Q460" s="10">
        <v>57</v>
      </c>
      <c r="R460" s="10">
        <f t="shared" si="69"/>
        <v>0</v>
      </c>
      <c r="S460" s="10">
        <f t="shared" si="69"/>
        <v>0</v>
      </c>
      <c r="T460" s="10">
        <f t="shared" si="69"/>
        <v>0</v>
      </c>
      <c r="U460" s="10">
        <f t="shared" si="69"/>
        <v>0</v>
      </c>
      <c r="V460" s="10">
        <f t="shared" si="69"/>
        <v>0</v>
      </c>
      <c r="W460" s="10">
        <f t="shared" si="70"/>
        <v>100</v>
      </c>
      <c r="X460" s="10">
        <f t="shared" si="70"/>
        <v>100</v>
      </c>
      <c r="Y460" s="142">
        <f t="shared" si="70"/>
        <v>100</v>
      </c>
      <c r="Z460" s="142">
        <f t="shared" si="70"/>
        <v>0</v>
      </c>
      <c r="AA460" s="142">
        <f t="shared" si="70"/>
        <v>100</v>
      </c>
    </row>
    <row r="461" spans="1:27" ht="12.95" customHeight="1" x14ac:dyDescent="0.25">
      <c r="A461" s="133">
        <v>453</v>
      </c>
      <c r="B461" s="139" t="s">
        <v>1743</v>
      </c>
      <c r="C461" s="140">
        <f t="shared" si="66"/>
        <v>5078</v>
      </c>
      <c r="D461" s="140">
        <v>660.8</v>
      </c>
      <c r="E461" s="140">
        <v>4417.2</v>
      </c>
      <c r="F461" s="140">
        <v>0</v>
      </c>
      <c r="G461" s="140">
        <v>0</v>
      </c>
      <c r="H461" s="140">
        <f t="shared" si="67"/>
        <v>5602.7</v>
      </c>
      <c r="I461" s="141">
        <v>660.8</v>
      </c>
      <c r="J461" s="141">
        <v>4914.8999999999996</v>
      </c>
      <c r="K461" s="141">
        <v>0</v>
      </c>
      <c r="L461" s="141">
        <v>27</v>
      </c>
      <c r="M461" s="140">
        <f t="shared" si="68"/>
        <v>5498.5619999999999</v>
      </c>
      <c r="N461" s="141">
        <v>660.8</v>
      </c>
      <c r="O461" s="141">
        <v>4810.7619999999997</v>
      </c>
      <c r="P461" s="141">
        <v>0</v>
      </c>
      <c r="Q461" s="10">
        <v>27</v>
      </c>
      <c r="R461" s="10">
        <f t="shared" si="69"/>
        <v>-104.13799999999992</v>
      </c>
      <c r="S461" s="10">
        <f t="shared" si="69"/>
        <v>0</v>
      </c>
      <c r="T461" s="10">
        <f t="shared" si="69"/>
        <v>-104.13799999999992</v>
      </c>
      <c r="U461" s="10">
        <f t="shared" si="69"/>
        <v>0</v>
      </c>
      <c r="V461" s="10">
        <f t="shared" si="69"/>
        <v>0</v>
      </c>
      <c r="W461" s="10">
        <f t="shared" si="70"/>
        <v>98.141289021364699</v>
      </c>
      <c r="X461" s="10">
        <f t="shared" si="70"/>
        <v>100</v>
      </c>
      <c r="Y461" s="142">
        <f t="shared" si="70"/>
        <v>97.881177643492236</v>
      </c>
      <c r="Z461" s="142">
        <f t="shared" si="70"/>
        <v>0</v>
      </c>
      <c r="AA461" s="142">
        <f t="shared" si="70"/>
        <v>100</v>
      </c>
    </row>
    <row r="462" spans="1:27" ht="12.95" customHeight="1" x14ac:dyDescent="0.25">
      <c r="A462" s="133">
        <v>454</v>
      </c>
      <c r="B462" s="139" t="s">
        <v>1744</v>
      </c>
      <c r="C462" s="140">
        <f t="shared" si="66"/>
        <v>3254.2</v>
      </c>
      <c r="D462" s="140">
        <v>869.6</v>
      </c>
      <c r="E462" s="140">
        <v>2384.6</v>
      </c>
      <c r="F462" s="140">
        <v>0</v>
      </c>
      <c r="G462" s="140">
        <v>0</v>
      </c>
      <c r="H462" s="140">
        <f t="shared" si="67"/>
        <v>3470.9</v>
      </c>
      <c r="I462" s="141">
        <v>869.6</v>
      </c>
      <c r="J462" s="141">
        <v>2562.3000000000002</v>
      </c>
      <c r="K462" s="141">
        <v>0</v>
      </c>
      <c r="L462" s="141">
        <v>39</v>
      </c>
      <c r="M462" s="140">
        <f t="shared" si="68"/>
        <v>3467.4713999999999</v>
      </c>
      <c r="N462" s="141">
        <v>869.6</v>
      </c>
      <c r="O462" s="141">
        <v>2558.8714</v>
      </c>
      <c r="P462" s="141">
        <v>0</v>
      </c>
      <c r="Q462" s="10">
        <v>39</v>
      </c>
      <c r="R462" s="10">
        <f t="shared" si="69"/>
        <v>-3.4286000000001877</v>
      </c>
      <c r="S462" s="10">
        <f t="shared" si="69"/>
        <v>0</v>
      </c>
      <c r="T462" s="10">
        <f t="shared" si="69"/>
        <v>-3.4286000000001877</v>
      </c>
      <c r="U462" s="10">
        <f t="shared" si="69"/>
        <v>0</v>
      </c>
      <c r="V462" s="10">
        <f t="shared" si="69"/>
        <v>0</v>
      </c>
      <c r="W462" s="10">
        <f t="shared" si="70"/>
        <v>99.90121870408251</v>
      </c>
      <c r="X462" s="10">
        <f t="shared" si="70"/>
        <v>100</v>
      </c>
      <c r="Y462" s="142">
        <f t="shared" si="70"/>
        <v>99.866190531943957</v>
      </c>
      <c r="Z462" s="142">
        <f t="shared" si="70"/>
        <v>0</v>
      </c>
      <c r="AA462" s="142">
        <f t="shared" si="70"/>
        <v>100</v>
      </c>
    </row>
    <row r="463" spans="1:27" ht="12.95" customHeight="1" x14ac:dyDescent="0.25">
      <c r="A463" s="133">
        <v>455</v>
      </c>
      <c r="B463" s="139" t="s">
        <v>1745</v>
      </c>
      <c r="C463" s="140">
        <f t="shared" si="66"/>
        <v>7818.4</v>
      </c>
      <c r="D463" s="140">
        <v>1366.9</v>
      </c>
      <c r="E463" s="140">
        <v>5850</v>
      </c>
      <c r="F463" s="140">
        <v>601.5</v>
      </c>
      <c r="G463" s="140">
        <v>0</v>
      </c>
      <c r="H463" s="140">
        <f t="shared" si="67"/>
        <v>8165.1</v>
      </c>
      <c r="I463" s="141">
        <v>1366.9</v>
      </c>
      <c r="J463" s="141">
        <v>6130.7</v>
      </c>
      <c r="K463" s="141">
        <v>601.5</v>
      </c>
      <c r="L463" s="141">
        <v>66</v>
      </c>
      <c r="M463" s="140">
        <f t="shared" si="68"/>
        <v>8038.3320999999996</v>
      </c>
      <c r="N463" s="141">
        <v>1366.9</v>
      </c>
      <c r="O463" s="141">
        <v>6003.9321</v>
      </c>
      <c r="P463" s="141">
        <v>601.5</v>
      </c>
      <c r="Q463" s="10">
        <v>66</v>
      </c>
      <c r="R463" s="10">
        <f t="shared" si="69"/>
        <v>-126.76790000000074</v>
      </c>
      <c r="S463" s="10">
        <f t="shared" si="69"/>
        <v>0</v>
      </c>
      <c r="T463" s="10">
        <f t="shared" si="69"/>
        <v>-126.76789999999983</v>
      </c>
      <c r="U463" s="10">
        <f t="shared" si="69"/>
        <v>0</v>
      </c>
      <c r="V463" s="10">
        <f t="shared" si="69"/>
        <v>0</v>
      </c>
      <c r="W463" s="10">
        <f t="shared" si="70"/>
        <v>98.447442162374003</v>
      </c>
      <c r="X463" s="10">
        <f t="shared" si="70"/>
        <v>100</v>
      </c>
      <c r="Y463" s="142">
        <f t="shared" si="70"/>
        <v>97.932244278793618</v>
      </c>
      <c r="Z463" s="142">
        <f t="shared" si="70"/>
        <v>100</v>
      </c>
      <c r="AA463" s="142">
        <f t="shared" si="70"/>
        <v>100</v>
      </c>
    </row>
    <row r="464" spans="1:27" ht="12.95" customHeight="1" x14ac:dyDescent="0.25">
      <c r="A464" s="133">
        <v>456</v>
      </c>
      <c r="B464" s="139" t="s">
        <v>1746</v>
      </c>
      <c r="C464" s="140">
        <f t="shared" si="66"/>
        <v>5701.6</v>
      </c>
      <c r="D464" s="140">
        <v>1258.3</v>
      </c>
      <c r="E464" s="140">
        <v>4443.3</v>
      </c>
      <c r="F464" s="140">
        <v>0</v>
      </c>
      <c r="G464" s="140">
        <v>0</v>
      </c>
      <c r="H464" s="140">
        <f t="shared" si="67"/>
        <v>6020.1</v>
      </c>
      <c r="I464" s="141">
        <v>1258.3</v>
      </c>
      <c r="J464" s="141">
        <v>4710.8</v>
      </c>
      <c r="K464" s="141">
        <v>0</v>
      </c>
      <c r="L464" s="141">
        <v>51</v>
      </c>
      <c r="M464" s="140">
        <f t="shared" si="68"/>
        <v>6018.6833000000006</v>
      </c>
      <c r="N464" s="141">
        <v>1258.3</v>
      </c>
      <c r="O464" s="141">
        <v>4709.3833000000004</v>
      </c>
      <c r="P464" s="141">
        <v>0</v>
      </c>
      <c r="Q464" s="10">
        <v>51</v>
      </c>
      <c r="R464" s="10">
        <f t="shared" si="69"/>
        <v>-1.4166999999997643</v>
      </c>
      <c r="S464" s="10">
        <f t="shared" si="69"/>
        <v>0</v>
      </c>
      <c r="T464" s="10">
        <f t="shared" si="69"/>
        <v>-1.4166999999997643</v>
      </c>
      <c r="U464" s="10">
        <f t="shared" si="69"/>
        <v>0</v>
      </c>
      <c r="V464" s="10">
        <f t="shared" si="69"/>
        <v>0</v>
      </c>
      <c r="W464" s="10">
        <f t="shared" si="70"/>
        <v>99.976467168319473</v>
      </c>
      <c r="X464" s="10">
        <f t="shared" si="70"/>
        <v>100</v>
      </c>
      <c r="Y464" s="142">
        <f t="shared" si="70"/>
        <v>99.969926551753417</v>
      </c>
      <c r="Z464" s="142">
        <f t="shared" si="70"/>
        <v>0</v>
      </c>
      <c r="AA464" s="142">
        <f t="shared" si="70"/>
        <v>100</v>
      </c>
    </row>
    <row r="465" spans="1:27" ht="12.95" customHeight="1" x14ac:dyDescent="0.25">
      <c r="A465" s="133">
        <v>457</v>
      </c>
      <c r="B465" s="139" t="s">
        <v>1747</v>
      </c>
      <c r="C465" s="140">
        <f t="shared" si="66"/>
        <v>3139.3999999999996</v>
      </c>
      <c r="D465" s="140">
        <v>942</v>
      </c>
      <c r="E465" s="140">
        <v>1913.2</v>
      </c>
      <c r="F465" s="140">
        <v>284.2</v>
      </c>
      <c r="G465" s="140">
        <v>0</v>
      </c>
      <c r="H465" s="140">
        <f t="shared" si="67"/>
        <v>3392.2999999999997</v>
      </c>
      <c r="I465" s="141">
        <v>942</v>
      </c>
      <c r="J465" s="141">
        <v>2121.1</v>
      </c>
      <c r="K465" s="141">
        <v>284.2</v>
      </c>
      <c r="L465" s="141">
        <v>45</v>
      </c>
      <c r="M465" s="140">
        <f t="shared" si="68"/>
        <v>3391.5377999999996</v>
      </c>
      <c r="N465" s="141">
        <v>942</v>
      </c>
      <c r="O465" s="141">
        <v>2120.3377999999998</v>
      </c>
      <c r="P465" s="141">
        <v>284.2</v>
      </c>
      <c r="Q465" s="10">
        <v>45</v>
      </c>
      <c r="R465" s="10">
        <f t="shared" si="69"/>
        <v>-0.76220000000012078</v>
      </c>
      <c r="S465" s="10">
        <f t="shared" si="69"/>
        <v>0</v>
      </c>
      <c r="T465" s="10">
        <f t="shared" si="69"/>
        <v>-0.76220000000012078</v>
      </c>
      <c r="U465" s="10">
        <f t="shared" si="69"/>
        <v>0</v>
      </c>
      <c r="V465" s="10">
        <f t="shared" si="69"/>
        <v>0</v>
      </c>
      <c r="W465" s="10">
        <f t="shared" si="70"/>
        <v>99.977531468325324</v>
      </c>
      <c r="X465" s="10">
        <f t="shared" si="70"/>
        <v>100</v>
      </c>
      <c r="Y465" s="142">
        <f t="shared" si="70"/>
        <v>99.964065814907357</v>
      </c>
      <c r="Z465" s="142">
        <f t="shared" si="70"/>
        <v>100</v>
      </c>
      <c r="AA465" s="142">
        <f t="shared" si="70"/>
        <v>100</v>
      </c>
    </row>
    <row r="466" spans="1:27" ht="12.95" customHeight="1" x14ac:dyDescent="0.25">
      <c r="A466" s="133">
        <v>458</v>
      </c>
      <c r="B466" s="139"/>
      <c r="C466" s="140"/>
      <c r="D466" s="140"/>
      <c r="E466" s="140"/>
      <c r="F466" s="140"/>
      <c r="G466" s="140"/>
      <c r="H466" s="140"/>
      <c r="I466" s="141"/>
      <c r="J466" s="141"/>
      <c r="K466" s="141"/>
      <c r="L466" s="141"/>
      <c r="M466" s="141"/>
      <c r="N466" s="141"/>
      <c r="O466" s="141"/>
      <c r="P466" s="141"/>
      <c r="Q466" s="10"/>
      <c r="R466" s="10"/>
      <c r="S466" s="10"/>
      <c r="T466" s="10"/>
      <c r="U466" s="10"/>
      <c r="V466" s="10"/>
      <c r="W466" s="10"/>
      <c r="X466" s="10"/>
      <c r="Y466" s="142"/>
      <c r="Z466" s="142"/>
      <c r="AA466" s="142"/>
    </row>
    <row r="467" spans="1:27" ht="12.95" customHeight="1" x14ac:dyDescent="0.25">
      <c r="A467" s="133">
        <v>459</v>
      </c>
      <c r="B467" s="134" t="s">
        <v>1748</v>
      </c>
      <c r="C467" s="135">
        <f t="shared" ref="C467:C510" si="71">SUM(D467:G467)</f>
        <v>373457.6</v>
      </c>
      <c r="D467" s="135">
        <f>D468+D469</f>
        <v>72155.799999999988</v>
      </c>
      <c r="E467" s="135">
        <f>E468+E469</f>
        <v>289167.2</v>
      </c>
      <c r="F467" s="135">
        <f>F468+F469</f>
        <v>12134.599999999999</v>
      </c>
      <c r="G467" s="135">
        <f>G468+G469</f>
        <v>0</v>
      </c>
      <c r="H467" s="135">
        <f t="shared" ref="H467:H510" si="72">SUM(I467:L467)</f>
        <v>427295.39999999997</v>
      </c>
      <c r="I467" s="135">
        <f>I468+I469</f>
        <v>72155.799999999988</v>
      </c>
      <c r="J467" s="135">
        <f>J468+J469</f>
        <v>339675</v>
      </c>
      <c r="K467" s="135">
        <f>K468+K469</f>
        <v>12134.599999999999</v>
      </c>
      <c r="L467" s="135">
        <f>L468+L469</f>
        <v>3330</v>
      </c>
      <c r="M467" s="135">
        <f t="shared" ref="M467:M510" si="73">SUM(N467:Q467)</f>
        <v>412968.72000000003</v>
      </c>
      <c r="N467" s="135">
        <f>N468+N469</f>
        <v>72155.799999999988</v>
      </c>
      <c r="O467" s="135">
        <f>O468+O469</f>
        <v>325348.32000000007</v>
      </c>
      <c r="P467" s="135">
        <f>P468+P469</f>
        <v>12134.599999999999</v>
      </c>
      <c r="Q467" s="135">
        <f>Q468+Q469</f>
        <v>3330</v>
      </c>
      <c r="R467" s="13">
        <f t="shared" ref="R467:V510" si="74">M467-H467</f>
        <v>-14326.679999999935</v>
      </c>
      <c r="S467" s="13">
        <f t="shared" si="74"/>
        <v>0</v>
      </c>
      <c r="T467" s="13">
        <f t="shared" si="74"/>
        <v>-14326.679999999935</v>
      </c>
      <c r="U467" s="13">
        <f t="shared" si="74"/>
        <v>0</v>
      </c>
      <c r="V467" s="13">
        <f t="shared" si="74"/>
        <v>0</v>
      </c>
      <c r="W467" s="13">
        <f t="shared" si="70"/>
        <v>96.64712515042288</v>
      </c>
      <c r="X467" s="13">
        <f t="shared" si="70"/>
        <v>100</v>
      </c>
      <c r="Y467" s="137">
        <f t="shared" si="70"/>
        <v>95.782238904835523</v>
      </c>
      <c r="Z467" s="137">
        <f t="shared" si="70"/>
        <v>100</v>
      </c>
      <c r="AA467" s="137">
        <f t="shared" si="70"/>
        <v>100</v>
      </c>
    </row>
    <row r="468" spans="1:27" s="138" customFormat="1" ht="12.95" customHeight="1" x14ac:dyDescent="0.2">
      <c r="A468" s="133">
        <v>460</v>
      </c>
      <c r="B468" s="134" t="s">
        <v>1374</v>
      </c>
      <c r="C468" s="135">
        <f t="shared" si="71"/>
        <v>243403.3</v>
      </c>
      <c r="D468" s="135">
        <f>D470</f>
        <v>38289.199999999997</v>
      </c>
      <c r="E468" s="135">
        <f>E470</f>
        <v>195994.3</v>
      </c>
      <c r="F468" s="135">
        <f>F470</f>
        <v>9119.7999999999993</v>
      </c>
      <c r="G468" s="135">
        <f>G470</f>
        <v>0</v>
      </c>
      <c r="H468" s="135">
        <f t="shared" si="72"/>
        <v>285440.2</v>
      </c>
      <c r="I468" s="135">
        <f>I470</f>
        <v>38289.199999999997</v>
      </c>
      <c r="J468" s="135">
        <f>J470</f>
        <v>236663.2</v>
      </c>
      <c r="K468" s="135">
        <f>K470</f>
        <v>9119.7999999999993</v>
      </c>
      <c r="L468" s="135">
        <f>L470</f>
        <v>1368</v>
      </c>
      <c r="M468" s="135">
        <f t="shared" si="73"/>
        <v>272786.6911</v>
      </c>
      <c r="N468" s="135">
        <f>N470</f>
        <v>38289.199999999997</v>
      </c>
      <c r="O468" s="135">
        <f>O470</f>
        <v>224009.6911</v>
      </c>
      <c r="P468" s="135">
        <f>P470</f>
        <v>9119.7999999999993</v>
      </c>
      <c r="Q468" s="135">
        <f>Q470</f>
        <v>1368</v>
      </c>
      <c r="R468" s="13">
        <f t="shared" si="74"/>
        <v>-12653.508900000015</v>
      </c>
      <c r="S468" s="13">
        <f t="shared" si="74"/>
        <v>0</v>
      </c>
      <c r="T468" s="13">
        <f t="shared" si="74"/>
        <v>-12653.508900000015</v>
      </c>
      <c r="U468" s="13">
        <f t="shared" si="74"/>
        <v>0</v>
      </c>
      <c r="V468" s="13">
        <f t="shared" si="74"/>
        <v>0</v>
      </c>
      <c r="W468" s="13">
        <f t="shared" si="70"/>
        <v>95.56701932664005</v>
      </c>
      <c r="X468" s="13">
        <f t="shared" si="70"/>
        <v>100</v>
      </c>
      <c r="Y468" s="137">
        <f t="shared" si="70"/>
        <v>94.653368626808046</v>
      </c>
      <c r="Z468" s="137">
        <f t="shared" si="70"/>
        <v>100</v>
      </c>
      <c r="AA468" s="137">
        <f t="shared" si="70"/>
        <v>100</v>
      </c>
    </row>
    <row r="469" spans="1:27" s="138" customFormat="1" ht="12.95" customHeight="1" x14ac:dyDescent="0.2">
      <c r="A469" s="133">
        <v>461</v>
      </c>
      <c r="B469" s="134" t="s">
        <v>1375</v>
      </c>
      <c r="C469" s="135">
        <f t="shared" si="71"/>
        <v>130054.30000000003</v>
      </c>
      <c r="D469" s="135">
        <f>SUBTOTAL(9,D471:D510)</f>
        <v>33866.599999999991</v>
      </c>
      <c r="E469" s="135">
        <f>SUBTOTAL(9,E471:E510)</f>
        <v>93172.900000000038</v>
      </c>
      <c r="F469" s="135">
        <f>SUBTOTAL(9,F471:F510)</f>
        <v>3014.7999999999997</v>
      </c>
      <c r="G469" s="135">
        <f>SUBTOTAL(9,G471:G510)</f>
        <v>0</v>
      </c>
      <c r="H469" s="135">
        <f t="shared" si="72"/>
        <v>141855.19999999995</v>
      </c>
      <c r="I469" s="135">
        <f>SUBTOTAL(9,I471:I510)</f>
        <v>33866.599999999991</v>
      </c>
      <c r="J469" s="135">
        <f>SUBTOTAL(9,J471:J510)</f>
        <v>103011.79999999999</v>
      </c>
      <c r="K469" s="135">
        <f>SUBTOTAL(9,K471:K510)</f>
        <v>3014.7999999999997</v>
      </c>
      <c r="L469" s="135">
        <f>SUBTOTAL(9,L471:L510)</f>
        <v>1962</v>
      </c>
      <c r="M469" s="135">
        <f t="shared" si="73"/>
        <v>140182.02890000003</v>
      </c>
      <c r="N469" s="135">
        <f>SUBTOTAL(9,N471:N510)</f>
        <v>33866.599999999991</v>
      </c>
      <c r="O469" s="135">
        <f>SUBTOTAL(9,O471:O510)</f>
        <v>101338.62890000004</v>
      </c>
      <c r="P469" s="135">
        <f>SUBTOTAL(9,P471:P510)</f>
        <v>3014.7999999999997</v>
      </c>
      <c r="Q469" s="135">
        <f>SUBTOTAL(9,Q471:Q510)</f>
        <v>1962</v>
      </c>
      <c r="R469" s="13">
        <f t="shared" si="74"/>
        <v>-1673.1710999999195</v>
      </c>
      <c r="S469" s="13">
        <f t="shared" si="74"/>
        <v>0</v>
      </c>
      <c r="T469" s="13">
        <f t="shared" si="74"/>
        <v>-1673.1710999999486</v>
      </c>
      <c r="U469" s="13">
        <f t="shared" si="74"/>
        <v>0</v>
      </c>
      <c r="V469" s="13">
        <f t="shared" si="74"/>
        <v>0</v>
      </c>
      <c r="W469" s="13">
        <f t="shared" si="70"/>
        <v>98.820507743107115</v>
      </c>
      <c r="X469" s="13">
        <f t="shared" si="70"/>
        <v>100</v>
      </c>
      <c r="Y469" s="137">
        <f t="shared" si="70"/>
        <v>98.375748118176801</v>
      </c>
      <c r="Z469" s="137">
        <f t="shared" si="70"/>
        <v>100</v>
      </c>
      <c r="AA469" s="137">
        <f t="shared" si="70"/>
        <v>100</v>
      </c>
    </row>
    <row r="470" spans="1:27" ht="12.95" customHeight="1" x14ac:dyDescent="0.25">
      <c r="A470" s="133">
        <v>462</v>
      </c>
      <c r="B470" s="139" t="s">
        <v>1400</v>
      </c>
      <c r="C470" s="140">
        <f t="shared" si="71"/>
        <v>243403.3</v>
      </c>
      <c r="D470" s="140">
        <v>38289.199999999997</v>
      </c>
      <c r="E470" s="140">
        <v>195994.3</v>
      </c>
      <c r="F470" s="140">
        <v>9119.7999999999993</v>
      </c>
      <c r="G470" s="140">
        <v>0</v>
      </c>
      <c r="H470" s="140">
        <f t="shared" si="72"/>
        <v>285440.2</v>
      </c>
      <c r="I470" s="141">
        <v>38289.199999999997</v>
      </c>
      <c r="J470" s="141">
        <v>236663.2</v>
      </c>
      <c r="K470" s="141">
        <v>9119.7999999999993</v>
      </c>
      <c r="L470" s="141">
        <v>1368</v>
      </c>
      <c r="M470" s="140">
        <f t="shared" si="73"/>
        <v>272786.6911</v>
      </c>
      <c r="N470" s="141">
        <v>38289.199999999997</v>
      </c>
      <c r="O470" s="141">
        <v>224009.6911</v>
      </c>
      <c r="P470" s="141">
        <v>9119.7999999999993</v>
      </c>
      <c r="Q470" s="10">
        <v>1368</v>
      </c>
      <c r="R470" s="10">
        <f t="shared" si="74"/>
        <v>-12653.508900000015</v>
      </c>
      <c r="S470" s="10">
        <f t="shared" si="74"/>
        <v>0</v>
      </c>
      <c r="T470" s="10">
        <f t="shared" si="74"/>
        <v>-12653.508900000015</v>
      </c>
      <c r="U470" s="10">
        <f t="shared" si="74"/>
        <v>0</v>
      </c>
      <c r="V470" s="10">
        <f t="shared" si="74"/>
        <v>0</v>
      </c>
      <c r="W470" s="10">
        <f t="shared" si="70"/>
        <v>95.56701932664005</v>
      </c>
      <c r="X470" s="10">
        <f t="shared" si="70"/>
        <v>100</v>
      </c>
      <c r="Y470" s="142">
        <f t="shared" si="70"/>
        <v>94.653368626808046</v>
      </c>
      <c r="Z470" s="142">
        <f t="shared" si="70"/>
        <v>100</v>
      </c>
      <c r="AA470" s="142">
        <f t="shared" si="70"/>
        <v>100</v>
      </c>
    </row>
    <row r="471" spans="1:27" ht="12.95" customHeight="1" x14ac:dyDescent="0.25">
      <c r="A471" s="133">
        <v>463</v>
      </c>
      <c r="B471" s="139" t="s">
        <v>1685</v>
      </c>
      <c r="C471" s="140">
        <f t="shared" si="71"/>
        <v>2664.7</v>
      </c>
      <c r="D471" s="140">
        <v>1000.1</v>
      </c>
      <c r="E471" s="140">
        <v>1560.9</v>
      </c>
      <c r="F471" s="140">
        <v>103.7</v>
      </c>
      <c r="G471" s="140">
        <v>0</v>
      </c>
      <c r="H471" s="140">
        <f t="shared" si="72"/>
        <v>3007.6</v>
      </c>
      <c r="I471" s="141">
        <v>1000.1</v>
      </c>
      <c r="J471" s="141">
        <v>1855.8</v>
      </c>
      <c r="K471" s="141">
        <v>103.7</v>
      </c>
      <c r="L471" s="141">
        <v>48</v>
      </c>
      <c r="M471" s="140">
        <f t="shared" si="73"/>
        <v>2950.7972</v>
      </c>
      <c r="N471" s="141">
        <v>1000.1</v>
      </c>
      <c r="O471" s="141">
        <v>1798.9972</v>
      </c>
      <c r="P471" s="141">
        <v>103.7</v>
      </c>
      <c r="Q471" s="10">
        <v>48</v>
      </c>
      <c r="R471" s="10">
        <f t="shared" si="74"/>
        <v>-56.802799999999934</v>
      </c>
      <c r="S471" s="10">
        <f t="shared" si="74"/>
        <v>0</v>
      </c>
      <c r="T471" s="10">
        <f t="shared" si="74"/>
        <v>-56.802799999999934</v>
      </c>
      <c r="U471" s="10">
        <f t="shared" si="74"/>
        <v>0</v>
      </c>
      <c r="V471" s="10">
        <f t="shared" si="74"/>
        <v>0</v>
      </c>
      <c r="W471" s="10">
        <f t="shared" si="70"/>
        <v>98.111357893336887</v>
      </c>
      <c r="X471" s="10">
        <f t="shared" si="70"/>
        <v>100</v>
      </c>
      <c r="Y471" s="142">
        <f t="shared" si="70"/>
        <v>96.939174480008631</v>
      </c>
      <c r="Z471" s="142">
        <f t="shared" si="70"/>
        <v>100</v>
      </c>
      <c r="AA471" s="142">
        <f t="shared" si="70"/>
        <v>100</v>
      </c>
    </row>
    <row r="472" spans="1:27" ht="12.95" customHeight="1" x14ac:dyDescent="0.25">
      <c r="A472" s="133">
        <v>464</v>
      </c>
      <c r="B472" s="139" t="s">
        <v>1749</v>
      </c>
      <c r="C472" s="140">
        <f t="shared" si="71"/>
        <v>3487.4</v>
      </c>
      <c r="D472" s="140">
        <v>1035.0999999999999</v>
      </c>
      <c r="E472" s="140">
        <v>2402.8000000000002</v>
      </c>
      <c r="F472" s="140">
        <v>49.5</v>
      </c>
      <c r="G472" s="140">
        <v>0</v>
      </c>
      <c r="H472" s="140">
        <f t="shared" si="72"/>
        <v>3819.7</v>
      </c>
      <c r="I472" s="141">
        <v>1035.0999999999999</v>
      </c>
      <c r="J472" s="141">
        <v>2690.1</v>
      </c>
      <c r="K472" s="141">
        <v>49.5</v>
      </c>
      <c r="L472" s="141">
        <v>45</v>
      </c>
      <c r="M472" s="140">
        <f t="shared" si="73"/>
        <v>3819.7</v>
      </c>
      <c r="N472" s="141">
        <v>1035.0999999999999</v>
      </c>
      <c r="O472" s="141">
        <v>2690.1</v>
      </c>
      <c r="P472" s="141">
        <v>49.5</v>
      </c>
      <c r="Q472" s="10">
        <v>45</v>
      </c>
      <c r="R472" s="10">
        <f t="shared" si="74"/>
        <v>0</v>
      </c>
      <c r="S472" s="10">
        <f t="shared" si="74"/>
        <v>0</v>
      </c>
      <c r="T472" s="10">
        <f t="shared" si="74"/>
        <v>0</v>
      </c>
      <c r="U472" s="10">
        <f t="shared" si="74"/>
        <v>0</v>
      </c>
      <c r="V472" s="10">
        <f t="shared" si="74"/>
        <v>0</v>
      </c>
      <c r="W472" s="10">
        <f t="shared" si="70"/>
        <v>100</v>
      </c>
      <c r="X472" s="10">
        <f t="shared" si="70"/>
        <v>100</v>
      </c>
      <c r="Y472" s="142">
        <f t="shared" si="70"/>
        <v>100</v>
      </c>
      <c r="Z472" s="142">
        <f t="shared" si="70"/>
        <v>100</v>
      </c>
      <c r="AA472" s="142">
        <f t="shared" si="70"/>
        <v>100</v>
      </c>
    </row>
    <row r="473" spans="1:27" ht="12.95" customHeight="1" x14ac:dyDescent="0.25">
      <c r="A473" s="133">
        <v>465</v>
      </c>
      <c r="B473" s="139" t="s">
        <v>1750</v>
      </c>
      <c r="C473" s="140">
        <f t="shared" si="71"/>
        <v>3580.9</v>
      </c>
      <c r="D473" s="140">
        <v>922.1</v>
      </c>
      <c r="E473" s="140">
        <v>2658.8</v>
      </c>
      <c r="F473" s="140">
        <v>0</v>
      </c>
      <c r="G473" s="140">
        <v>0</v>
      </c>
      <c r="H473" s="140">
        <f t="shared" si="72"/>
        <v>3880.5</v>
      </c>
      <c r="I473" s="141">
        <v>922.1</v>
      </c>
      <c r="J473" s="141">
        <v>2916.4</v>
      </c>
      <c r="K473" s="141">
        <v>0</v>
      </c>
      <c r="L473" s="141">
        <v>42</v>
      </c>
      <c r="M473" s="140">
        <f t="shared" si="73"/>
        <v>3813.9036000000001</v>
      </c>
      <c r="N473" s="141">
        <v>922.1</v>
      </c>
      <c r="O473" s="141">
        <v>2849.8036000000002</v>
      </c>
      <c r="P473" s="141">
        <v>0</v>
      </c>
      <c r="Q473" s="10">
        <v>42</v>
      </c>
      <c r="R473" s="10">
        <f t="shared" si="74"/>
        <v>-66.596399999999903</v>
      </c>
      <c r="S473" s="10">
        <f t="shared" si="74"/>
        <v>0</v>
      </c>
      <c r="T473" s="10">
        <f t="shared" si="74"/>
        <v>-66.596399999999903</v>
      </c>
      <c r="U473" s="10">
        <f t="shared" si="74"/>
        <v>0</v>
      </c>
      <c r="V473" s="10">
        <f t="shared" si="74"/>
        <v>0</v>
      </c>
      <c r="W473" s="10">
        <f t="shared" si="70"/>
        <v>98.283819095477384</v>
      </c>
      <c r="X473" s="10">
        <f t="shared" si="70"/>
        <v>100</v>
      </c>
      <c r="Y473" s="142">
        <f t="shared" si="70"/>
        <v>97.7164860787272</v>
      </c>
      <c r="Z473" s="142">
        <f t="shared" si="70"/>
        <v>0</v>
      </c>
      <c r="AA473" s="142">
        <f t="shared" si="70"/>
        <v>100</v>
      </c>
    </row>
    <row r="474" spans="1:27" ht="12.95" customHeight="1" x14ac:dyDescent="0.25">
      <c r="A474" s="133">
        <v>466</v>
      </c>
      <c r="B474" s="139" t="s">
        <v>1751</v>
      </c>
      <c r="C474" s="140">
        <f t="shared" si="71"/>
        <v>1987.7</v>
      </c>
      <c r="D474" s="140">
        <v>789.5</v>
      </c>
      <c r="E474" s="140">
        <v>1098.2</v>
      </c>
      <c r="F474" s="140">
        <v>100</v>
      </c>
      <c r="G474" s="140">
        <v>0</v>
      </c>
      <c r="H474" s="140">
        <f t="shared" si="72"/>
        <v>2117.1999999999998</v>
      </c>
      <c r="I474" s="141">
        <v>789.5</v>
      </c>
      <c r="J474" s="141">
        <v>1197.7</v>
      </c>
      <c r="K474" s="141">
        <v>100</v>
      </c>
      <c r="L474" s="141">
        <v>30</v>
      </c>
      <c r="M474" s="140">
        <f t="shared" si="73"/>
        <v>2053.1927000000001</v>
      </c>
      <c r="N474" s="141">
        <v>789.5</v>
      </c>
      <c r="O474" s="141">
        <v>1133.6927000000001</v>
      </c>
      <c r="P474" s="141">
        <v>100</v>
      </c>
      <c r="Q474" s="10">
        <v>30</v>
      </c>
      <c r="R474" s="10">
        <f t="shared" si="74"/>
        <v>-64.007299999999759</v>
      </c>
      <c r="S474" s="10">
        <f t="shared" si="74"/>
        <v>0</v>
      </c>
      <c r="T474" s="10">
        <f t="shared" si="74"/>
        <v>-64.007299999999987</v>
      </c>
      <c r="U474" s="10">
        <f t="shared" si="74"/>
        <v>0</v>
      </c>
      <c r="V474" s="10">
        <f t="shared" si="74"/>
        <v>0</v>
      </c>
      <c r="W474" s="10">
        <f t="shared" si="70"/>
        <v>96.976794823351611</v>
      </c>
      <c r="X474" s="10">
        <f t="shared" si="70"/>
        <v>100</v>
      </c>
      <c r="Y474" s="142">
        <f t="shared" si="70"/>
        <v>94.655815312682648</v>
      </c>
      <c r="Z474" s="142">
        <f t="shared" si="70"/>
        <v>100</v>
      </c>
      <c r="AA474" s="142">
        <f t="shared" si="70"/>
        <v>100</v>
      </c>
    </row>
    <row r="475" spans="1:27" ht="12.95" customHeight="1" x14ac:dyDescent="0.25">
      <c r="A475" s="133">
        <v>467</v>
      </c>
      <c r="B475" s="139" t="s">
        <v>1752</v>
      </c>
      <c r="C475" s="140">
        <f t="shared" si="71"/>
        <v>1817.6</v>
      </c>
      <c r="D475" s="140">
        <v>721.4</v>
      </c>
      <c r="E475" s="140">
        <v>1096.2</v>
      </c>
      <c r="F475" s="140">
        <v>0</v>
      </c>
      <c r="G475" s="140">
        <v>0</v>
      </c>
      <c r="H475" s="140">
        <f t="shared" si="72"/>
        <v>2070</v>
      </c>
      <c r="I475" s="141">
        <v>721.4</v>
      </c>
      <c r="J475" s="141">
        <v>1318.6</v>
      </c>
      <c r="K475" s="141">
        <v>0</v>
      </c>
      <c r="L475" s="141">
        <v>30</v>
      </c>
      <c r="M475" s="140">
        <f t="shared" si="73"/>
        <v>2007.9056</v>
      </c>
      <c r="N475" s="141">
        <v>721.4</v>
      </c>
      <c r="O475" s="141">
        <v>1256.5056</v>
      </c>
      <c r="P475" s="141">
        <v>0</v>
      </c>
      <c r="Q475" s="10">
        <v>30</v>
      </c>
      <c r="R475" s="10">
        <f t="shared" si="74"/>
        <v>-62.094399999999951</v>
      </c>
      <c r="S475" s="10">
        <f t="shared" si="74"/>
        <v>0</v>
      </c>
      <c r="T475" s="10">
        <f t="shared" si="74"/>
        <v>-62.094399999999951</v>
      </c>
      <c r="U475" s="10">
        <f t="shared" si="74"/>
        <v>0</v>
      </c>
      <c r="V475" s="10">
        <f t="shared" si="74"/>
        <v>0</v>
      </c>
      <c r="W475" s="10">
        <f t="shared" si="70"/>
        <v>97.000270531400972</v>
      </c>
      <c r="X475" s="10">
        <f t="shared" si="70"/>
        <v>100</v>
      </c>
      <c r="Y475" s="142">
        <f t="shared" si="70"/>
        <v>95.290884271196731</v>
      </c>
      <c r="Z475" s="142">
        <f t="shared" si="70"/>
        <v>0</v>
      </c>
      <c r="AA475" s="142">
        <f t="shared" si="70"/>
        <v>100</v>
      </c>
    </row>
    <row r="476" spans="1:27" ht="12.95" customHeight="1" x14ac:dyDescent="0.25">
      <c r="A476" s="133">
        <v>468</v>
      </c>
      <c r="B476" s="139" t="s">
        <v>1753</v>
      </c>
      <c r="C476" s="140">
        <f t="shared" si="71"/>
        <v>4191.1000000000004</v>
      </c>
      <c r="D476" s="140">
        <v>1125.5</v>
      </c>
      <c r="E476" s="140">
        <v>3065.6</v>
      </c>
      <c r="F476" s="140">
        <v>0</v>
      </c>
      <c r="G476" s="140">
        <v>0</v>
      </c>
      <c r="H476" s="140">
        <f t="shared" si="72"/>
        <v>4565</v>
      </c>
      <c r="I476" s="141">
        <v>1125.5</v>
      </c>
      <c r="J476" s="141">
        <v>3379.5</v>
      </c>
      <c r="K476" s="141">
        <v>0</v>
      </c>
      <c r="L476" s="141">
        <v>60</v>
      </c>
      <c r="M476" s="140">
        <f t="shared" si="73"/>
        <v>4400.1559999999999</v>
      </c>
      <c r="N476" s="141">
        <v>1125.5</v>
      </c>
      <c r="O476" s="141">
        <v>3214.6559999999999</v>
      </c>
      <c r="P476" s="141">
        <v>0</v>
      </c>
      <c r="Q476" s="10">
        <v>60</v>
      </c>
      <c r="R476" s="10">
        <f t="shared" si="74"/>
        <v>-164.84400000000005</v>
      </c>
      <c r="S476" s="10">
        <f t="shared" si="74"/>
        <v>0</v>
      </c>
      <c r="T476" s="10">
        <f t="shared" si="74"/>
        <v>-164.84400000000005</v>
      </c>
      <c r="U476" s="10">
        <f t="shared" si="74"/>
        <v>0</v>
      </c>
      <c r="V476" s="10">
        <f t="shared" si="74"/>
        <v>0</v>
      </c>
      <c r="W476" s="10">
        <f t="shared" si="70"/>
        <v>96.388959474260687</v>
      </c>
      <c r="X476" s="10">
        <f t="shared" si="70"/>
        <v>100</v>
      </c>
      <c r="Y476" s="142">
        <f t="shared" si="70"/>
        <v>95.122237017310255</v>
      </c>
      <c r="Z476" s="142">
        <f t="shared" si="70"/>
        <v>0</v>
      </c>
      <c r="AA476" s="142">
        <f t="shared" si="70"/>
        <v>100</v>
      </c>
    </row>
    <row r="477" spans="1:27" ht="12.95" customHeight="1" x14ac:dyDescent="0.25">
      <c r="A477" s="133">
        <v>469</v>
      </c>
      <c r="B477" s="139" t="s">
        <v>1607</v>
      </c>
      <c r="C477" s="140">
        <f t="shared" si="71"/>
        <v>2743.6</v>
      </c>
      <c r="D477" s="140">
        <v>980.5</v>
      </c>
      <c r="E477" s="140">
        <v>1633.9</v>
      </c>
      <c r="F477" s="140">
        <v>129.19999999999999</v>
      </c>
      <c r="G477" s="140">
        <v>0</v>
      </c>
      <c r="H477" s="140">
        <f t="shared" si="72"/>
        <v>2930.7999999999997</v>
      </c>
      <c r="I477" s="141">
        <v>980.5</v>
      </c>
      <c r="J477" s="141">
        <v>1773.1</v>
      </c>
      <c r="K477" s="141">
        <v>129.19999999999999</v>
      </c>
      <c r="L477" s="141">
        <v>48</v>
      </c>
      <c r="M477" s="140">
        <f t="shared" si="73"/>
        <v>2765.8759</v>
      </c>
      <c r="N477" s="141">
        <v>980.5</v>
      </c>
      <c r="O477" s="141">
        <v>1608.1759</v>
      </c>
      <c r="P477" s="141">
        <v>129.19999999999999</v>
      </c>
      <c r="Q477" s="10">
        <v>48</v>
      </c>
      <c r="R477" s="10">
        <f t="shared" si="74"/>
        <v>-164.92409999999973</v>
      </c>
      <c r="S477" s="10">
        <f t="shared" si="74"/>
        <v>0</v>
      </c>
      <c r="T477" s="10">
        <f t="shared" si="74"/>
        <v>-164.92409999999995</v>
      </c>
      <c r="U477" s="10">
        <f t="shared" si="74"/>
        <v>0</v>
      </c>
      <c r="V477" s="10">
        <f t="shared" si="74"/>
        <v>0</v>
      </c>
      <c r="W477" s="10">
        <f t="shared" si="70"/>
        <v>94.372727582912518</v>
      </c>
      <c r="X477" s="10">
        <f t="shared" si="70"/>
        <v>100</v>
      </c>
      <c r="Y477" s="142">
        <f t="shared" si="70"/>
        <v>90.698544921324228</v>
      </c>
      <c r="Z477" s="142">
        <f t="shared" si="70"/>
        <v>100</v>
      </c>
      <c r="AA477" s="142">
        <f t="shared" si="70"/>
        <v>100</v>
      </c>
    </row>
    <row r="478" spans="1:27" ht="12.95" customHeight="1" x14ac:dyDescent="0.25">
      <c r="A478" s="133">
        <v>470</v>
      </c>
      <c r="B478" s="139" t="s">
        <v>1754</v>
      </c>
      <c r="C478" s="140">
        <f t="shared" si="71"/>
        <v>3113.1</v>
      </c>
      <c r="D478" s="140">
        <v>1052.2</v>
      </c>
      <c r="E478" s="140">
        <v>1954</v>
      </c>
      <c r="F478" s="140">
        <v>106.9</v>
      </c>
      <c r="G478" s="140">
        <v>0</v>
      </c>
      <c r="H478" s="140">
        <f t="shared" si="72"/>
        <v>3307.6</v>
      </c>
      <c r="I478" s="141">
        <v>1052.2</v>
      </c>
      <c r="J478" s="141">
        <v>2097.5</v>
      </c>
      <c r="K478" s="141">
        <v>106.9</v>
      </c>
      <c r="L478" s="141">
        <v>51</v>
      </c>
      <c r="M478" s="140">
        <f t="shared" si="73"/>
        <v>3307.5992000000001</v>
      </c>
      <c r="N478" s="141">
        <v>1052.2</v>
      </c>
      <c r="O478" s="141">
        <v>2097.4992000000002</v>
      </c>
      <c r="P478" s="141">
        <v>106.9</v>
      </c>
      <c r="Q478" s="10">
        <v>51</v>
      </c>
      <c r="R478" s="10">
        <f t="shared" si="74"/>
        <v>-7.9999999979918357E-4</v>
      </c>
      <c r="S478" s="10">
        <f t="shared" si="74"/>
        <v>0</v>
      </c>
      <c r="T478" s="10">
        <f t="shared" si="74"/>
        <v>-7.9999999979918357E-4</v>
      </c>
      <c r="U478" s="10">
        <f t="shared" si="74"/>
        <v>0</v>
      </c>
      <c r="V478" s="10">
        <f t="shared" si="74"/>
        <v>0</v>
      </c>
      <c r="W478" s="10">
        <f t="shared" si="70"/>
        <v>99.999975813278525</v>
      </c>
      <c r="X478" s="10">
        <f t="shared" si="70"/>
        <v>100</v>
      </c>
      <c r="Y478" s="142">
        <f t="shared" si="70"/>
        <v>99.999961859356389</v>
      </c>
      <c r="Z478" s="142">
        <f t="shared" si="70"/>
        <v>100</v>
      </c>
      <c r="AA478" s="142">
        <f t="shared" si="70"/>
        <v>100</v>
      </c>
    </row>
    <row r="479" spans="1:27" ht="12.95" customHeight="1" x14ac:dyDescent="0.25">
      <c r="A479" s="133">
        <v>471</v>
      </c>
      <c r="B479" s="139" t="s">
        <v>1755</v>
      </c>
      <c r="C479" s="140">
        <f t="shared" si="71"/>
        <v>4618.5</v>
      </c>
      <c r="D479" s="140">
        <v>668.6</v>
      </c>
      <c r="E479" s="140">
        <v>3949.9</v>
      </c>
      <c r="F479" s="140">
        <v>0</v>
      </c>
      <c r="G479" s="140">
        <v>0</v>
      </c>
      <c r="H479" s="140">
        <f t="shared" si="72"/>
        <v>4933.8</v>
      </c>
      <c r="I479" s="141">
        <v>668.6</v>
      </c>
      <c r="J479" s="141">
        <v>4220.2</v>
      </c>
      <c r="K479" s="141">
        <v>0</v>
      </c>
      <c r="L479" s="141">
        <v>45</v>
      </c>
      <c r="M479" s="140">
        <f t="shared" si="73"/>
        <v>4877.6517000000003</v>
      </c>
      <c r="N479" s="141">
        <v>668.6</v>
      </c>
      <c r="O479" s="141">
        <v>4164.0517</v>
      </c>
      <c r="P479" s="141">
        <v>0</v>
      </c>
      <c r="Q479" s="10">
        <v>45</v>
      </c>
      <c r="R479" s="10">
        <f t="shared" si="74"/>
        <v>-56.148299999999836</v>
      </c>
      <c r="S479" s="10">
        <f t="shared" si="74"/>
        <v>0</v>
      </c>
      <c r="T479" s="10">
        <f t="shared" si="74"/>
        <v>-56.148299999999836</v>
      </c>
      <c r="U479" s="10">
        <f t="shared" si="74"/>
        <v>0</v>
      </c>
      <c r="V479" s="10">
        <f t="shared" si="74"/>
        <v>0</v>
      </c>
      <c r="W479" s="10">
        <f t="shared" si="70"/>
        <v>98.861966435607457</v>
      </c>
      <c r="X479" s="10">
        <f t="shared" si="70"/>
        <v>100</v>
      </c>
      <c r="Y479" s="142">
        <f t="shared" si="70"/>
        <v>98.669534619212357</v>
      </c>
      <c r="Z479" s="142">
        <f t="shared" si="70"/>
        <v>0</v>
      </c>
      <c r="AA479" s="142">
        <f t="shared" si="70"/>
        <v>100</v>
      </c>
    </row>
    <row r="480" spans="1:27" ht="12.95" customHeight="1" x14ac:dyDescent="0.25">
      <c r="A480" s="133">
        <v>472</v>
      </c>
      <c r="B480" s="139" t="s">
        <v>1756</v>
      </c>
      <c r="C480" s="140">
        <f t="shared" si="71"/>
        <v>4162.4000000000005</v>
      </c>
      <c r="D480" s="140">
        <v>1288.2</v>
      </c>
      <c r="E480" s="140">
        <v>2727.4</v>
      </c>
      <c r="F480" s="140">
        <v>146.80000000000001</v>
      </c>
      <c r="G480" s="140">
        <v>0</v>
      </c>
      <c r="H480" s="140">
        <f t="shared" si="72"/>
        <v>4395.2</v>
      </c>
      <c r="I480" s="141">
        <v>1288.2</v>
      </c>
      <c r="J480" s="141">
        <v>2891.2</v>
      </c>
      <c r="K480" s="141">
        <v>146.80000000000001</v>
      </c>
      <c r="L480" s="141">
        <v>69</v>
      </c>
      <c r="M480" s="140">
        <f t="shared" si="73"/>
        <v>4278.0976000000001</v>
      </c>
      <c r="N480" s="141">
        <v>1288.2</v>
      </c>
      <c r="O480" s="141">
        <v>2774.0976000000001</v>
      </c>
      <c r="P480" s="141">
        <v>146.80000000000001</v>
      </c>
      <c r="Q480" s="10">
        <v>69</v>
      </c>
      <c r="R480" s="10">
        <f t="shared" si="74"/>
        <v>-117.10239999999976</v>
      </c>
      <c r="S480" s="10">
        <f t="shared" si="74"/>
        <v>0</v>
      </c>
      <c r="T480" s="10">
        <f t="shared" si="74"/>
        <v>-117.10239999999976</v>
      </c>
      <c r="U480" s="10">
        <f t="shared" si="74"/>
        <v>0</v>
      </c>
      <c r="V480" s="10">
        <f t="shared" si="74"/>
        <v>0</v>
      </c>
      <c r="W480" s="10">
        <f t="shared" si="70"/>
        <v>97.335675282125962</v>
      </c>
      <c r="X480" s="10">
        <f t="shared" si="70"/>
        <v>100</v>
      </c>
      <c r="Y480" s="142">
        <f t="shared" si="70"/>
        <v>95.949695628112906</v>
      </c>
      <c r="Z480" s="142">
        <f t="shared" si="70"/>
        <v>100</v>
      </c>
      <c r="AA480" s="142">
        <f t="shared" si="70"/>
        <v>100</v>
      </c>
    </row>
    <row r="481" spans="1:27" ht="12.95" customHeight="1" x14ac:dyDescent="0.25">
      <c r="A481" s="133">
        <v>473</v>
      </c>
      <c r="B481" s="139" t="s">
        <v>1757</v>
      </c>
      <c r="C481" s="140">
        <f t="shared" si="71"/>
        <v>1313.1</v>
      </c>
      <c r="D481" s="140">
        <v>640.79999999999995</v>
      </c>
      <c r="E481" s="140">
        <v>672.3</v>
      </c>
      <c r="F481" s="140">
        <v>0</v>
      </c>
      <c r="G481" s="140">
        <v>0</v>
      </c>
      <c r="H481" s="140">
        <f t="shared" si="72"/>
        <v>1399.1999999999998</v>
      </c>
      <c r="I481" s="141">
        <v>640.79999999999995</v>
      </c>
      <c r="J481" s="141">
        <v>731.4</v>
      </c>
      <c r="K481" s="141">
        <v>0</v>
      </c>
      <c r="L481" s="141">
        <v>27</v>
      </c>
      <c r="M481" s="140">
        <f t="shared" si="73"/>
        <v>1399.06</v>
      </c>
      <c r="N481" s="141">
        <v>640.79999999999995</v>
      </c>
      <c r="O481" s="141">
        <v>731.26</v>
      </c>
      <c r="P481" s="141">
        <v>0</v>
      </c>
      <c r="Q481" s="10">
        <v>27</v>
      </c>
      <c r="R481" s="10">
        <f t="shared" si="74"/>
        <v>-0.13999999999987267</v>
      </c>
      <c r="S481" s="10">
        <f t="shared" si="74"/>
        <v>0</v>
      </c>
      <c r="T481" s="10">
        <f t="shared" si="74"/>
        <v>-0.13999999999998636</v>
      </c>
      <c r="U481" s="10">
        <f t="shared" si="74"/>
        <v>0</v>
      </c>
      <c r="V481" s="10">
        <f t="shared" si="74"/>
        <v>0</v>
      </c>
      <c r="W481" s="10">
        <f t="shared" si="70"/>
        <v>99.989994282447128</v>
      </c>
      <c r="X481" s="10">
        <f t="shared" si="70"/>
        <v>100</v>
      </c>
      <c r="Y481" s="142">
        <f t="shared" si="70"/>
        <v>99.980858627290132</v>
      </c>
      <c r="Z481" s="142">
        <f t="shared" si="70"/>
        <v>0</v>
      </c>
      <c r="AA481" s="142">
        <f t="shared" si="70"/>
        <v>100</v>
      </c>
    </row>
    <row r="482" spans="1:27" ht="12.95" customHeight="1" x14ac:dyDescent="0.25">
      <c r="A482" s="133">
        <v>474</v>
      </c>
      <c r="B482" s="139" t="s">
        <v>1748</v>
      </c>
      <c r="C482" s="140">
        <f t="shared" si="71"/>
        <v>16950.3</v>
      </c>
      <c r="D482" s="140">
        <v>1410.2</v>
      </c>
      <c r="E482" s="140">
        <v>15540.1</v>
      </c>
      <c r="F482" s="140">
        <v>0</v>
      </c>
      <c r="G482" s="140">
        <v>0</v>
      </c>
      <c r="H482" s="140">
        <f t="shared" si="72"/>
        <v>18459.900000000001</v>
      </c>
      <c r="I482" s="141">
        <v>1410.2</v>
      </c>
      <c r="J482" s="141">
        <v>16893.7</v>
      </c>
      <c r="K482" s="141">
        <v>0</v>
      </c>
      <c r="L482" s="141">
        <v>156</v>
      </c>
      <c r="M482" s="140">
        <f t="shared" si="73"/>
        <v>18459.346300000001</v>
      </c>
      <c r="N482" s="141">
        <v>1410.2</v>
      </c>
      <c r="O482" s="141">
        <v>16893.1463</v>
      </c>
      <c r="P482" s="141">
        <v>0</v>
      </c>
      <c r="Q482" s="10">
        <v>156</v>
      </c>
      <c r="R482" s="10">
        <f t="shared" si="74"/>
        <v>-0.55370000000038999</v>
      </c>
      <c r="S482" s="10">
        <f t="shared" si="74"/>
        <v>0</v>
      </c>
      <c r="T482" s="10">
        <f t="shared" si="74"/>
        <v>-0.55370000000038999</v>
      </c>
      <c r="U482" s="10">
        <f t="shared" si="74"/>
        <v>0</v>
      </c>
      <c r="V482" s="10">
        <f t="shared" si="74"/>
        <v>0</v>
      </c>
      <c r="W482" s="10">
        <f t="shared" si="70"/>
        <v>99.997000525463292</v>
      </c>
      <c r="X482" s="10">
        <f t="shared" si="70"/>
        <v>100</v>
      </c>
      <c r="Y482" s="142">
        <f t="shared" si="70"/>
        <v>99.996722446829295</v>
      </c>
      <c r="Z482" s="142">
        <f t="shared" si="70"/>
        <v>0</v>
      </c>
      <c r="AA482" s="142">
        <f t="shared" si="70"/>
        <v>100</v>
      </c>
    </row>
    <row r="483" spans="1:27" ht="12.95" customHeight="1" x14ac:dyDescent="0.25">
      <c r="A483" s="133">
        <v>475</v>
      </c>
      <c r="B483" s="139" t="s">
        <v>1758</v>
      </c>
      <c r="C483" s="140">
        <f t="shared" si="71"/>
        <v>2601.8999999999996</v>
      </c>
      <c r="D483" s="140">
        <v>991.4</v>
      </c>
      <c r="E483" s="140">
        <v>1429.8</v>
      </c>
      <c r="F483" s="140">
        <v>180.7</v>
      </c>
      <c r="G483" s="140">
        <v>0</v>
      </c>
      <c r="H483" s="140">
        <f t="shared" si="72"/>
        <v>2858.8999999999996</v>
      </c>
      <c r="I483" s="141">
        <v>991.4</v>
      </c>
      <c r="J483" s="141">
        <v>1638.8</v>
      </c>
      <c r="K483" s="141">
        <v>180.7</v>
      </c>
      <c r="L483" s="141">
        <v>48</v>
      </c>
      <c r="M483" s="140">
        <f t="shared" si="73"/>
        <v>2852.9461999999999</v>
      </c>
      <c r="N483" s="141">
        <v>991.4</v>
      </c>
      <c r="O483" s="141">
        <v>1632.8462</v>
      </c>
      <c r="P483" s="141">
        <v>180.7</v>
      </c>
      <c r="Q483" s="10">
        <v>48</v>
      </c>
      <c r="R483" s="10">
        <f t="shared" si="74"/>
        <v>-5.9537999999997737</v>
      </c>
      <c r="S483" s="10">
        <f t="shared" si="74"/>
        <v>0</v>
      </c>
      <c r="T483" s="10">
        <f t="shared" si="74"/>
        <v>-5.9538000000000011</v>
      </c>
      <c r="U483" s="10">
        <f t="shared" si="74"/>
        <v>0</v>
      </c>
      <c r="V483" s="10">
        <f t="shared" si="74"/>
        <v>0</v>
      </c>
      <c r="W483" s="10">
        <f t="shared" si="70"/>
        <v>99.791745076777801</v>
      </c>
      <c r="X483" s="10">
        <f t="shared" si="70"/>
        <v>100</v>
      </c>
      <c r="Y483" s="142">
        <f t="shared" si="70"/>
        <v>99.636697583597751</v>
      </c>
      <c r="Z483" s="142">
        <f t="shared" si="70"/>
        <v>100</v>
      </c>
      <c r="AA483" s="142">
        <f t="shared" si="70"/>
        <v>100</v>
      </c>
    </row>
    <row r="484" spans="1:27" ht="12.95" customHeight="1" x14ac:dyDescent="0.25">
      <c r="A484" s="133">
        <v>476</v>
      </c>
      <c r="B484" s="139" t="s">
        <v>1759</v>
      </c>
      <c r="C484" s="140">
        <f t="shared" si="71"/>
        <v>2748</v>
      </c>
      <c r="D484" s="140">
        <v>814</v>
      </c>
      <c r="E484" s="140">
        <v>1854.5</v>
      </c>
      <c r="F484" s="140">
        <v>79.5</v>
      </c>
      <c r="G484" s="140">
        <v>0</v>
      </c>
      <c r="H484" s="140">
        <f t="shared" si="72"/>
        <v>3043.4</v>
      </c>
      <c r="I484" s="141">
        <v>814</v>
      </c>
      <c r="J484" s="141">
        <v>2092.9</v>
      </c>
      <c r="K484" s="141">
        <v>79.5</v>
      </c>
      <c r="L484" s="141">
        <v>57</v>
      </c>
      <c r="M484" s="140">
        <f t="shared" si="73"/>
        <v>2908.2246</v>
      </c>
      <c r="N484" s="141">
        <v>814</v>
      </c>
      <c r="O484" s="141">
        <v>1957.7246</v>
      </c>
      <c r="P484" s="141">
        <v>79.5</v>
      </c>
      <c r="Q484" s="10">
        <v>57</v>
      </c>
      <c r="R484" s="10">
        <f t="shared" si="74"/>
        <v>-135.17540000000008</v>
      </c>
      <c r="S484" s="10">
        <f t="shared" si="74"/>
        <v>0</v>
      </c>
      <c r="T484" s="10">
        <f t="shared" si="74"/>
        <v>-135.17540000000008</v>
      </c>
      <c r="U484" s="10">
        <f t="shared" si="74"/>
        <v>0</v>
      </c>
      <c r="V484" s="10">
        <f t="shared" si="74"/>
        <v>0</v>
      </c>
      <c r="W484" s="10">
        <f t="shared" si="70"/>
        <v>95.558408359072089</v>
      </c>
      <c r="X484" s="10">
        <f t="shared" si="70"/>
        <v>100</v>
      </c>
      <c r="Y484" s="142">
        <f t="shared" si="70"/>
        <v>93.541239428544117</v>
      </c>
      <c r="Z484" s="142">
        <f t="shared" si="70"/>
        <v>100</v>
      </c>
      <c r="AA484" s="142">
        <f t="shared" si="70"/>
        <v>100</v>
      </c>
    </row>
    <row r="485" spans="1:27" ht="12.95" customHeight="1" x14ac:dyDescent="0.25">
      <c r="A485" s="133">
        <v>477</v>
      </c>
      <c r="B485" s="139" t="s">
        <v>1760</v>
      </c>
      <c r="C485" s="140">
        <f t="shared" si="71"/>
        <v>5513.5</v>
      </c>
      <c r="D485" s="140">
        <v>842</v>
      </c>
      <c r="E485" s="140">
        <v>4671.5</v>
      </c>
      <c r="F485" s="140">
        <v>0</v>
      </c>
      <c r="G485" s="140">
        <v>0</v>
      </c>
      <c r="H485" s="140">
        <f t="shared" si="72"/>
        <v>5922.1</v>
      </c>
      <c r="I485" s="141">
        <v>842</v>
      </c>
      <c r="J485" s="141">
        <v>5005.1000000000004</v>
      </c>
      <c r="K485" s="141">
        <v>0</v>
      </c>
      <c r="L485" s="141">
        <v>75</v>
      </c>
      <c r="M485" s="140">
        <f t="shared" si="73"/>
        <v>5922.1</v>
      </c>
      <c r="N485" s="141">
        <v>842</v>
      </c>
      <c r="O485" s="141">
        <v>5005.1000000000004</v>
      </c>
      <c r="P485" s="141">
        <v>0</v>
      </c>
      <c r="Q485" s="10">
        <v>75</v>
      </c>
      <c r="R485" s="10">
        <f t="shared" si="74"/>
        <v>0</v>
      </c>
      <c r="S485" s="10">
        <f t="shared" si="74"/>
        <v>0</v>
      </c>
      <c r="T485" s="10">
        <f t="shared" si="74"/>
        <v>0</v>
      </c>
      <c r="U485" s="10">
        <f t="shared" si="74"/>
        <v>0</v>
      </c>
      <c r="V485" s="10">
        <f t="shared" si="74"/>
        <v>0</v>
      </c>
      <c r="W485" s="10">
        <f t="shared" si="70"/>
        <v>100</v>
      </c>
      <c r="X485" s="10">
        <f t="shared" si="70"/>
        <v>100</v>
      </c>
      <c r="Y485" s="142">
        <f t="shared" si="70"/>
        <v>100</v>
      </c>
      <c r="Z485" s="142">
        <f t="shared" si="70"/>
        <v>0</v>
      </c>
      <c r="AA485" s="142">
        <f t="shared" si="70"/>
        <v>100</v>
      </c>
    </row>
    <row r="486" spans="1:27" ht="12.95" customHeight="1" x14ac:dyDescent="0.25">
      <c r="A486" s="133">
        <v>478</v>
      </c>
      <c r="B486" s="139" t="s">
        <v>1761</v>
      </c>
      <c r="C486" s="140">
        <f t="shared" si="71"/>
        <v>2114.2000000000003</v>
      </c>
      <c r="D486" s="140">
        <v>261.3</v>
      </c>
      <c r="E486" s="140">
        <v>1852.9</v>
      </c>
      <c r="F486" s="140">
        <v>0</v>
      </c>
      <c r="G486" s="140">
        <v>0</v>
      </c>
      <c r="H486" s="140">
        <f t="shared" si="72"/>
        <v>2293</v>
      </c>
      <c r="I486" s="141">
        <v>261.3</v>
      </c>
      <c r="J486" s="141">
        <v>1971.7</v>
      </c>
      <c r="K486" s="141">
        <v>0</v>
      </c>
      <c r="L486" s="141">
        <v>60</v>
      </c>
      <c r="M486" s="140">
        <f t="shared" si="73"/>
        <v>2287.3227000000002</v>
      </c>
      <c r="N486" s="141">
        <v>261.3</v>
      </c>
      <c r="O486" s="141">
        <v>1966.0227</v>
      </c>
      <c r="P486" s="141">
        <v>0</v>
      </c>
      <c r="Q486" s="10">
        <v>60</v>
      </c>
      <c r="R486" s="10">
        <f t="shared" si="74"/>
        <v>-5.6772999999998319</v>
      </c>
      <c r="S486" s="10">
        <f t="shared" si="74"/>
        <v>0</v>
      </c>
      <c r="T486" s="10">
        <f t="shared" si="74"/>
        <v>-5.6773000000000593</v>
      </c>
      <c r="U486" s="10">
        <f t="shared" si="74"/>
        <v>0</v>
      </c>
      <c r="V486" s="10">
        <f t="shared" si="74"/>
        <v>0</v>
      </c>
      <c r="W486" s="10">
        <f t="shared" si="70"/>
        <v>99.75240732664632</v>
      </c>
      <c r="X486" s="10">
        <f t="shared" si="70"/>
        <v>100</v>
      </c>
      <c r="Y486" s="142">
        <f t="shared" si="70"/>
        <v>99.712060658315167</v>
      </c>
      <c r="Z486" s="142">
        <f t="shared" si="70"/>
        <v>0</v>
      </c>
      <c r="AA486" s="142">
        <f t="shared" si="70"/>
        <v>100</v>
      </c>
    </row>
    <row r="487" spans="1:27" ht="12.95" customHeight="1" x14ac:dyDescent="0.25">
      <c r="A487" s="133">
        <v>479</v>
      </c>
      <c r="B487" s="139" t="s">
        <v>1762</v>
      </c>
      <c r="C487" s="140">
        <f t="shared" si="71"/>
        <v>3425.6000000000004</v>
      </c>
      <c r="D487" s="140">
        <v>761.7</v>
      </c>
      <c r="E487" s="140">
        <v>2513.4</v>
      </c>
      <c r="F487" s="140">
        <v>150.5</v>
      </c>
      <c r="G487" s="140">
        <v>0</v>
      </c>
      <c r="H487" s="140">
        <f t="shared" si="72"/>
        <v>3677.3</v>
      </c>
      <c r="I487" s="141">
        <v>761.7</v>
      </c>
      <c r="J487" s="141">
        <v>2696.1</v>
      </c>
      <c r="K487" s="141">
        <v>150.5</v>
      </c>
      <c r="L487" s="141">
        <v>69</v>
      </c>
      <c r="M487" s="140">
        <f t="shared" si="73"/>
        <v>3674.3807999999999</v>
      </c>
      <c r="N487" s="141">
        <v>761.7</v>
      </c>
      <c r="O487" s="141">
        <v>2693.1808000000001</v>
      </c>
      <c r="P487" s="141">
        <v>150.5</v>
      </c>
      <c r="Q487" s="10">
        <v>69</v>
      </c>
      <c r="R487" s="10">
        <f t="shared" si="74"/>
        <v>-2.9192000000002736</v>
      </c>
      <c r="S487" s="10">
        <f t="shared" si="74"/>
        <v>0</v>
      </c>
      <c r="T487" s="10">
        <f t="shared" si="74"/>
        <v>-2.9191999999998188</v>
      </c>
      <c r="U487" s="10">
        <f t="shared" si="74"/>
        <v>0</v>
      </c>
      <c r="V487" s="10">
        <f t="shared" si="74"/>
        <v>0</v>
      </c>
      <c r="W487" s="10">
        <f t="shared" si="70"/>
        <v>99.920615669105047</v>
      </c>
      <c r="X487" s="10">
        <f t="shared" si="70"/>
        <v>100</v>
      </c>
      <c r="Y487" s="142">
        <f t="shared" si="70"/>
        <v>99.89172508438115</v>
      </c>
      <c r="Z487" s="142">
        <f t="shared" si="70"/>
        <v>100</v>
      </c>
      <c r="AA487" s="142">
        <f t="shared" si="70"/>
        <v>100</v>
      </c>
    </row>
    <row r="488" spans="1:27" ht="12.95" customHeight="1" x14ac:dyDescent="0.25">
      <c r="A488" s="133">
        <v>480</v>
      </c>
      <c r="B488" s="139" t="s">
        <v>1731</v>
      </c>
      <c r="C488" s="140">
        <f t="shared" si="71"/>
        <v>2323.8000000000002</v>
      </c>
      <c r="D488" s="140">
        <v>869.1</v>
      </c>
      <c r="E488" s="140">
        <v>1379.3</v>
      </c>
      <c r="F488" s="140">
        <v>75.400000000000006</v>
      </c>
      <c r="G488" s="140">
        <v>0</v>
      </c>
      <c r="H488" s="140">
        <f t="shared" si="72"/>
        <v>2605.3000000000002</v>
      </c>
      <c r="I488" s="141">
        <v>869.1</v>
      </c>
      <c r="J488" s="141">
        <v>1615.8</v>
      </c>
      <c r="K488" s="141">
        <v>75.400000000000006</v>
      </c>
      <c r="L488" s="141">
        <v>45</v>
      </c>
      <c r="M488" s="140">
        <f t="shared" si="73"/>
        <v>2605.0986000000003</v>
      </c>
      <c r="N488" s="141">
        <v>869.1</v>
      </c>
      <c r="O488" s="141">
        <v>1615.5986</v>
      </c>
      <c r="P488" s="141">
        <v>75.400000000000006</v>
      </c>
      <c r="Q488" s="10">
        <v>45</v>
      </c>
      <c r="R488" s="10">
        <f t="shared" si="74"/>
        <v>-0.20139999999992142</v>
      </c>
      <c r="S488" s="10">
        <f t="shared" si="74"/>
        <v>0</v>
      </c>
      <c r="T488" s="10">
        <f t="shared" si="74"/>
        <v>-0.20139999999992142</v>
      </c>
      <c r="U488" s="10">
        <f t="shared" si="74"/>
        <v>0</v>
      </c>
      <c r="V488" s="10">
        <f t="shared" si="74"/>
        <v>0</v>
      </c>
      <c r="W488" s="10">
        <f t="shared" si="70"/>
        <v>99.99226960426823</v>
      </c>
      <c r="X488" s="10">
        <f t="shared" si="70"/>
        <v>100</v>
      </c>
      <c r="Y488" s="142">
        <f t="shared" si="70"/>
        <v>99.98753558608739</v>
      </c>
      <c r="Z488" s="142">
        <f t="shared" si="70"/>
        <v>100</v>
      </c>
      <c r="AA488" s="142">
        <f t="shared" si="70"/>
        <v>100</v>
      </c>
    </row>
    <row r="489" spans="1:27" ht="12.95" customHeight="1" x14ac:dyDescent="0.25">
      <c r="A489" s="133">
        <v>481</v>
      </c>
      <c r="B489" s="139" t="s">
        <v>1763</v>
      </c>
      <c r="C489" s="140">
        <f t="shared" si="71"/>
        <v>2733.6</v>
      </c>
      <c r="D489" s="140">
        <v>984.6</v>
      </c>
      <c r="E489" s="140">
        <v>1652.8</v>
      </c>
      <c r="F489" s="140">
        <v>96.2</v>
      </c>
      <c r="G489" s="140">
        <v>0</v>
      </c>
      <c r="H489" s="140">
        <f t="shared" si="72"/>
        <v>2969.2</v>
      </c>
      <c r="I489" s="141">
        <v>984.6</v>
      </c>
      <c r="J489" s="141">
        <v>1822.4</v>
      </c>
      <c r="K489" s="141">
        <v>96.2</v>
      </c>
      <c r="L489" s="141">
        <v>66</v>
      </c>
      <c r="M489" s="140">
        <f t="shared" si="73"/>
        <v>2876.9539999999997</v>
      </c>
      <c r="N489" s="141">
        <v>984.6</v>
      </c>
      <c r="O489" s="141">
        <v>1730.154</v>
      </c>
      <c r="P489" s="141">
        <v>96.2</v>
      </c>
      <c r="Q489" s="10">
        <v>66</v>
      </c>
      <c r="R489" s="10">
        <f t="shared" si="74"/>
        <v>-92.246000000000095</v>
      </c>
      <c r="S489" s="10">
        <f t="shared" si="74"/>
        <v>0</v>
      </c>
      <c r="T489" s="10">
        <f t="shared" si="74"/>
        <v>-92.246000000000095</v>
      </c>
      <c r="U489" s="10">
        <f t="shared" si="74"/>
        <v>0</v>
      </c>
      <c r="V489" s="10">
        <f t="shared" si="74"/>
        <v>0</v>
      </c>
      <c r="W489" s="10">
        <f t="shared" si="70"/>
        <v>96.893237235619026</v>
      </c>
      <c r="X489" s="10">
        <f t="shared" si="70"/>
        <v>100</v>
      </c>
      <c r="Y489" s="142">
        <f t="shared" si="70"/>
        <v>94.9382133450395</v>
      </c>
      <c r="Z489" s="142">
        <f t="shared" si="70"/>
        <v>100</v>
      </c>
      <c r="AA489" s="142">
        <f t="shared" si="70"/>
        <v>100</v>
      </c>
    </row>
    <row r="490" spans="1:27" ht="12.95" customHeight="1" x14ac:dyDescent="0.25">
      <c r="A490" s="133">
        <v>482</v>
      </c>
      <c r="B490" s="139" t="s">
        <v>1764</v>
      </c>
      <c r="C490" s="140">
        <f t="shared" si="71"/>
        <v>2093.6</v>
      </c>
      <c r="D490" s="140">
        <v>233.8</v>
      </c>
      <c r="E490" s="140">
        <v>1859.8</v>
      </c>
      <c r="F490" s="140">
        <v>0</v>
      </c>
      <c r="G490" s="140">
        <v>0</v>
      </c>
      <c r="H490" s="140">
        <f t="shared" si="72"/>
        <v>2364.6000000000004</v>
      </c>
      <c r="I490" s="141">
        <v>233.8</v>
      </c>
      <c r="J490" s="141">
        <v>2079.8000000000002</v>
      </c>
      <c r="K490" s="141">
        <v>0</v>
      </c>
      <c r="L490" s="141">
        <v>51</v>
      </c>
      <c r="M490" s="140">
        <f t="shared" si="73"/>
        <v>2364.6000000000004</v>
      </c>
      <c r="N490" s="141">
        <v>233.8</v>
      </c>
      <c r="O490" s="141">
        <v>2079.8000000000002</v>
      </c>
      <c r="P490" s="141">
        <v>0</v>
      </c>
      <c r="Q490" s="10">
        <v>51</v>
      </c>
      <c r="R490" s="10">
        <f t="shared" si="74"/>
        <v>0</v>
      </c>
      <c r="S490" s="10">
        <f t="shared" si="74"/>
        <v>0</v>
      </c>
      <c r="T490" s="10">
        <f t="shared" si="74"/>
        <v>0</v>
      </c>
      <c r="U490" s="10">
        <f t="shared" si="74"/>
        <v>0</v>
      </c>
      <c r="V490" s="10">
        <f t="shared" si="74"/>
        <v>0</v>
      </c>
      <c r="W490" s="10">
        <f t="shared" si="70"/>
        <v>100</v>
      </c>
      <c r="X490" s="10">
        <f t="shared" si="70"/>
        <v>100</v>
      </c>
      <c r="Y490" s="142">
        <f t="shared" si="70"/>
        <v>100</v>
      </c>
      <c r="Z490" s="142">
        <f t="shared" si="70"/>
        <v>0</v>
      </c>
      <c r="AA490" s="142">
        <f t="shared" si="70"/>
        <v>100</v>
      </c>
    </row>
    <row r="491" spans="1:27" ht="12.95" customHeight="1" x14ac:dyDescent="0.25">
      <c r="A491" s="133">
        <v>483</v>
      </c>
      <c r="B491" s="139" t="s">
        <v>1765</v>
      </c>
      <c r="C491" s="140">
        <f t="shared" si="71"/>
        <v>2346.8000000000002</v>
      </c>
      <c r="D491" s="140">
        <v>877.7</v>
      </c>
      <c r="E491" s="140">
        <v>1398.6</v>
      </c>
      <c r="F491" s="140">
        <v>70.5</v>
      </c>
      <c r="G491" s="140">
        <v>0</v>
      </c>
      <c r="H491" s="140">
        <f t="shared" si="72"/>
        <v>2628.9</v>
      </c>
      <c r="I491" s="141">
        <v>877.7</v>
      </c>
      <c r="J491" s="141">
        <v>1626.7</v>
      </c>
      <c r="K491" s="141">
        <v>70.5</v>
      </c>
      <c r="L491" s="141">
        <v>54</v>
      </c>
      <c r="M491" s="140">
        <f t="shared" si="73"/>
        <v>2628.9</v>
      </c>
      <c r="N491" s="141">
        <v>877.7</v>
      </c>
      <c r="O491" s="141">
        <v>1626.7</v>
      </c>
      <c r="P491" s="141">
        <v>70.5</v>
      </c>
      <c r="Q491" s="10">
        <v>54</v>
      </c>
      <c r="R491" s="10">
        <f t="shared" si="74"/>
        <v>0</v>
      </c>
      <c r="S491" s="10">
        <f t="shared" si="74"/>
        <v>0</v>
      </c>
      <c r="T491" s="10">
        <f t="shared" si="74"/>
        <v>0</v>
      </c>
      <c r="U491" s="10">
        <f t="shared" si="74"/>
        <v>0</v>
      </c>
      <c r="V491" s="10">
        <f t="shared" si="74"/>
        <v>0</v>
      </c>
      <c r="W491" s="10">
        <f t="shared" si="70"/>
        <v>100</v>
      </c>
      <c r="X491" s="10">
        <f t="shared" si="70"/>
        <v>100</v>
      </c>
      <c r="Y491" s="142">
        <f t="shared" si="70"/>
        <v>100</v>
      </c>
      <c r="Z491" s="142">
        <f t="shared" si="70"/>
        <v>100</v>
      </c>
      <c r="AA491" s="142">
        <f t="shared" si="70"/>
        <v>100</v>
      </c>
    </row>
    <row r="492" spans="1:27" ht="12.95" customHeight="1" x14ac:dyDescent="0.25">
      <c r="A492" s="133">
        <v>484</v>
      </c>
      <c r="B492" s="139" t="s">
        <v>1766</v>
      </c>
      <c r="C492" s="140">
        <f t="shared" si="71"/>
        <v>3088.7</v>
      </c>
      <c r="D492" s="140">
        <v>206</v>
      </c>
      <c r="E492" s="140">
        <v>2882.7</v>
      </c>
      <c r="F492" s="140">
        <v>0</v>
      </c>
      <c r="G492" s="140">
        <v>0</v>
      </c>
      <c r="H492" s="140">
        <f t="shared" si="72"/>
        <v>3488.2</v>
      </c>
      <c r="I492" s="141">
        <v>206</v>
      </c>
      <c r="J492" s="141">
        <v>3240.2</v>
      </c>
      <c r="K492" s="141">
        <v>0</v>
      </c>
      <c r="L492" s="141">
        <v>42</v>
      </c>
      <c r="M492" s="140">
        <f t="shared" si="73"/>
        <v>3452.8164000000002</v>
      </c>
      <c r="N492" s="141">
        <v>206</v>
      </c>
      <c r="O492" s="141">
        <v>3204.8164000000002</v>
      </c>
      <c r="P492" s="141">
        <v>0</v>
      </c>
      <c r="Q492" s="10">
        <v>42</v>
      </c>
      <c r="R492" s="10">
        <f t="shared" si="74"/>
        <v>-35.38359999999966</v>
      </c>
      <c r="S492" s="10">
        <f t="shared" si="74"/>
        <v>0</v>
      </c>
      <c r="T492" s="10">
        <f t="shared" si="74"/>
        <v>-35.38359999999966</v>
      </c>
      <c r="U492" s="10">
        <f t="shared" si="74"/>
        <v>0</v>
      </c>
      <c r="V492" s="10">
        <f t="shared" si="74"/>
        <v>0</v>
      </c>
      <c r="W492" s="10">
        <f t="shared" si="70"/>
        <v>98.985620090591141</v>
      </c>
      <c r="X492" s="10">
        <f t="shared" si="70"/>
        <v>100</v>
      </c>
      <c r="Y492" s="142">
        <f t="shared" si="70"/>
        <v>98.907980988827859</v>
      </c>
      <c r="Z492" s="142">
        <f t="shared" si="70"/>
        <v>0</v>
      </c>
      <c r="AA492" s="142">
        <f t="shared" si="70"/>
        <v>100</v>
      </c>
    </row>
    <row r="493" spans="1:27" ht="12.95" customHeight="1" x14ac:dyDescent="0.25">
      <c r="A493" s="133">
        <v>485</v>
      </c>
      <c r="B493" s="139" t="s">
        <v>1767</v>
      </c>
      <c r="C493" s="140">
        <f t="shared" si="71"/>
        <v>3103.1</v>
      </c>
      <c r="D493" s="140">
        <v>830.3</v>
      </c>
      <c r="E493" s="140">
        <v>2195.9</v>
      </c>
      <c r="F493" s="140">
        <v>76.900000000000006</v>
      </c>
      <c r="G493" s="140">
        <v>0</v>
      </c>
      <c r="H493" s="140">
        <f t="shared" si="72"/>
        <v>3535.4</v>
      </c>
      <c r="I493" s="141">
        <v>830.3</v>
      </c>
      <c r="J493" s="141">
        <v>2565.1999999999998</v>
      </c>
      <c r="K493" s="141">
        <v>76.900000000000006</v>
      </c>
      <c r="L493" s="141">
        <v>63</v>
      </c>
      <c r="M493" s="140">
        <f t="shared" si="73"/>
        <v>3534.7076000000002</v>
      </c>
      <c r="N493" s="141">
        <v>830.3</v>
      </c>
      <c r="O493" s="141">
        <v>2564.5075999999999</v>
      </c>
      <c r="P493" s="141">
        <v>76.900000000000006</v>
      </c>
      <c r="Q493" s="10">
        <v>63</v>
      </c>
      <c r="R493" s="10">
        <f t="shared" si="74"/>
        <v>-0.69239999999990687</v>
      </c>
      <c r="S493" s="10">
        <f t="shared" si="74"/>
        <v>0</v>
      </c>
      <c r="T493" s="10">
        <f t="shared" si="74"/>
        <v>-0.69239999999990687</v>
      </c>
      <c r="U493" s="10">
        <f t="shared" si="74"/>
        <v>0</v>
      </c>
      <c r="V493" s="10">
        <f t="shared" si="74"/>
        <v>0</v>
      </c>
      <c r="W493" s="10">
        <f t="shared" si="70"/>
        <v>99.98041522882842</v>
      </c>
      <c r="X493" s="10">
        <f t="shared" si="70"/>
        <v>100</v>
      </c>
      <c r="Y493" s="142">
        <f t="shared" si="70"/>
        <v>99.973007952596291</v>
      </c>
      <c r="Z493" s="142">
        <f t="shared" si="70"/>
        <v>100</v>
      </c>
      <c r="AA493" s="142">
        <f t="shared" si="70"/>
        <v>100</v>
      </c>
    </row>
    <row r="494" spans="1:27" ht="12.95" customHeight="1" x14ac:dyDescent="0.25">
      <c r="A494" s="133">
        <v>486</v>
      </c>
      <c r="B494" s="139" t="s">
        <v>1768</v>
      </c>
      <c r="C494" s="140">
        <f t="shared" si="71"/>
        <v>2385.9</v>
      </c>
      <c r="D494" s="140">
        <v>861.8</v>
      </c>
      <c r="E494" s="140">
        <v>1485</v>
      </c>
      <c r="F494" s="140">
        <v>39.1</v>
      </c>
      <c r="G494" s="140">
        <v>0</v>
      </c>
      <c r="H494" s="140">
        <f t="shared" si="72"/>
        <v>2580.2999999999997</v>
      </c>
      <c r="I494" s="141">
        <v>861.8</v>
      </c>
      <c r="J494" s="141">
        <v>1640.4</v>
      </c>
      <c r="K494" s="141">
        <v>39.1</v>
      </c>
      <c r="L494" s="141">
        <v>39</v>
      </c>
      <c r="M494" s="140">
        <f t="shared" si="73"/>
        <v>2469.2842999999998</v>
      </c>
      <c r="N494" s="141">
        <v>861.8</v>
      </c>
      <c r="O494" s="141">
        <v>1529.3842999999999</v>
      </c>
      <c r="P494" s="141">
        <v>39.1</v>
      </c>
      <c r="Q494" s="10">
        <v>39</v>
      </c>
      <c r="R494" s="10">
        <f t="shared" si="74"/>
        <v>-111.01569999999992</v>
      </c>
      <c r="S494" s="10">
        <f t="shared" si="74"/>
        <v>0</v>
      </c>
      <c r="T494" s="10">
        <f t="shared" si="74"/>
        <v>-111.01570000000015</v>
      </c>
      <c r="U494" s="10">
        <f t="shared" si="74"/>
        <v>0</v>
      </c>
      <c r="V494" s="10">
        <f t="shared" si="74"/>
        <v>0</v>
      </c>
      <c r="W494" s="10">
        <f t="shared" si="70"/>
        <v>95.697566174475838</v>
      </c>
      <c r="X494" s="10">
        <f t="shared" si="70"/>
        <v>100</v>
      </c>
      <c r="Y494" s="142">
        <f t="shared" si="70"/>
        <v>93.232400633991702</v>
      </c>
      <c r="Z494" s="142">
        <f t="shared" si="70"/>
        <v>100</v>
      </c>
      <c r="AA494" s="142">
        <f t="shared" si="70"/>
        <v>100</v>
      </c>
    </row>
    <row r="495" spans="1:27" ht="12.95" customHeight="1" x14ac:dyDescent="0.25">
      <c r="A495" s="133">
        <v>487</v>
      </c>
      <c r="B495" s="139" t="s">
        <v>1769</v>
      </c>
      <c r="C495" s="140">
        <f t="shared" si="71"/>
        <v>1919</v>
      </c>
      <c r="D495" s="140">
        <v>801</v>
      </c>
      <c r="E495" s="140">
        <v>1018</v>
      </c>
      <c r="F495" s="140">
        <v>100</v>
      </c>
      <c r="G495" s="140">
        <v>0</v>
      </c>
      <c r="H495" s="140">
        <f t="shared" si="72"/>
        <v>2033.4</v>
      </c>
      <c r="I495" s="141">
        <v>801</v>
      </c>
      <c r="J495" s="141">
        <v>1096.4000000000001</v>
      </c>
      <c r="K495" s="141">
        <v>100</v>
      </c>
      <c r="L495" s="141">
        <v>36</v>
      </c>
      <c r="M495" s="140">
        <f t="shared" si="73"/>
        <v>2033.4</v>
      </c>
      <c r="N495" s="141">
        <v>801</v>
      </c>
      <c r="O495" s="141">
        <v>1096.4000000000001</v>
      </c>
      <c r="P495" s="141">
        <v>100</v>
      </c>
      <c r="Q495" s="10">
        <v>36</v>
      </c>
      <c r="R495" s="10">
        <f t="shared" si="74"/>
        <v>0</v>
      </c>
      <c r="S495" s="10">
        <f t="shared" si="74"/>
        <v>0</v>
      </c>
      <c r="T495" s="10">
        <f t="shared" si="74"/>
        <v>0</v>
      </c>
      <c r="U495" s="10">
        <f t="shared" si="74"/>
        <v>0</v>
      </c>
      <c r="V495" s="10">
        <f t="shared" si="74"/>
        <v>0</v>
      </c>
      <c r="W495" s="10">
        <f t="shared" ref="W495:AA547" si="75">IF(H495=0,0,M495/H495*100)</f>
        <v>100</v>
      </c>
      <c r="X495" s="10">
        <f t="shared" si="75"/>
        <v>100</v>
      </c>
      <c r="Y495" s="142">
        <f t="shared" si="75"/>
        <v>100</v>
      </c>
      <c r="Z495" s="142">
        <f t="shared" si="75"/>
        <v>100</v>
      </c>
      <c r="AA495" s="142">
        <f t="shared" si="75"/>
        <v>100</v>
      </c>
    </row>
    <row r="496" spans="1:27" ht="12.95" customHeight="1" x14ac:dyDescent="0.25">
      <c r="A496" s="133">
        <v>488</v>
      </c>
      <c r="B496" s="139" t="s">
        <v>1770</v>
      </c>
      <c r="C496" s="140">
        <f t="shared" si="71"/>
        <v>4981.5999999999995</v>
      </c>
      <c r="D496" s="140">
        <v>1230.7</v>
      </c>
      <c r="E496" s="140">
        <v>3664</v>
      </c>
      <c r="F496" s="140">
        <v>86.9</v>
      </c>
      <c r="G496" s="140">
        <v>0</v>
      </c>
      <c r="H496" s="140">
        <f t="shared" si="72"/>
        <v>5286.7</v>
      </c>
      <c r="I496" s="141">
        <v>1230.7</v>
      </c>
      <c r="J496" s="141">
        <v>3921.1</v>
      </c>
      <c r="K496" s="141">
        <v>86.9</v>
      </c>
      <c r="L496" s="141">
        <v>48</v>
      </c>
      <c r="M496" s="140">
        <f t="shared" si="73"/>
        <v>5242.9863999999998</v>
      </c>
      <c r="N496" s="141">
        <v>1230.7</v>
      </c>
      <c r="O496" s="141">
        <v>3877.3863999999999</v>
      </c>
      <c r="P496" s="141">
        <v>86.9</v>
      </c>
      <c r="Q496" s="10">
        <v>48</v>
      </c>
      <c r="R496" s="10">
        <f t="shared" si="74"/>
        <v>-43.713600000000042</v>
      </c>
      <c r="S496" s="10">
        <f t="shared" si="74"/>
        <v>0</v>
      </c>
      <c r="T496" s="10">
        <f t="shared" si="74"/>
        <v>-43.713600000000042</v>
      </c>
      <c r="U496" s="10">
        <f t="shared" si="74"/>
        <v>0</v>
      </c>
      <c r="V496" s="10">
        <f t="shared" si="74"/>
        <v>0</v>
      </c>
      <c r="W496" s="10">
        <f t="shared" si="75"/>
        <v>99.173140144135289</v>
      </c>
      <c r="X496" s="10">
        <f t="shared" si="75"/>
        <v>100</v>
      </c>
      <c r="Y496" s="142">
        <f t="shared" si="75"/>
        <v>98.885169977812353</v>
      </c>
      <c r="Z496" s="142">
        <f t="shared" si="75"/>
        <v>100</v>
      </c>
      <c r="AA496" s="142">
        <f t="shared" si="75"/>
        <v>100</v>
      </c>
    </row>
    <row r="497" spans="1:27" ht="12.95" customHeight="1" x14ac:dyDescent="0.25">
      <c r="A497" s="133">
        <v>489</v>
      </c>
      <c r="B497" s="139" t="s">
        <v>1771</v>
      </c>
      <c r="C497" s="140">
        <f t="shared" si="71"/>
        <v>2079.3000000000002</v>
      </c>
      <c r="D497" s="140">
        <v>414.8</v>
      </c>
      <c r="E497" s="140">
        <v>1664.5</v>
      </c>
      <c r="F497" s="140">
        <v>0</v>
      </c>
      <c r="G497" s="140">
        <v>0</v>
      </c>
      <c r="H497" s="140">
        <f t="shared" si="72"/>
        <v>2258</v>
      </c>
      <c r="I497" s="141">
        <v>414.8</v>
      </c>
      <c r="J497" s="141">
        <v>1807.2</v>
      </c>
      <c r="K497" s="141">
        <v>0</v>
      </c>
      <c r="L497" s="141">
        <v>36</v>
      </c>
      <c r="M497" s="140">
        <f t="shared" si="73"/>
        <v>2158.2355000000002</v>
      </c>
      <c r="N497" s="141">
        <v>414.8</v>
      </c>
      <c r="O497" s="141">
        <v>1707.4355</v>
      </c>
      <c r="P497" s="141">
        <v>0</v>
      </c>
      <c r="Q497" s="10">
        <v>36</v>
      </c>
      <c r="R497" s="10">
        <f t="shared" si="74"/>
        <v>-99.764499999999771</v>
      </c>
      <c r="S497" s="10">
        <f t="shared" si="74"/>
        <v>0</v>
      </c>
      <c r="T497" s="10">
        <f t="shared" si="74"/>
        <v>-99.764499999999998</v>
      </c>
      <c r="U497" s="10">
        <f t="shared" si="74"/>
        <v>0</v>
      </c>
      <c r="V497" s="10">
        <f t="shared" si="74"/>
        <v>0</v>
      </c>
      <c r="W497" s="10">
        <f t="shared" si="75"/>
        <v>95.581731620903469</v>
      </c>
      <c r="X497" s="10">
        <f t="shared" si="75"/>
        <v>100</v>
      </c>
      <c r="Y497" s="142">
        <f t="shared" si="75"/>
        <v>94.479609340416118</v>
      </c>
      <c r="Z497" s="142">
        <f t="shared" si="75"/>
        <v>0</v>
      </c>
      <c r="AA497" s="142">
        <f t="shared" si="75"/>
        <v>100</v>
      </c>
    </row>
    <row r="498" spans="1:27" ht="12.95" customHeight="1" x14ac:dyDescent="0.25">
      <c r="A498" s="133">
        <v>490</v>
      </c>
      <c r="B498" s="139" t="s">
        <v>1772</v>
      </c>
      <c r="C498" s="140">
        <f t="shared" si="71"/>
        <v>3176.2000000000003</v>
      </c>
      <c r="D498" s="140">
        <v>815</v>
      </c>
      <c r="E498" s="140">
        <v>2148.4</v>
      </c>
      <c r="F498" s="140">
        <v>212.8</v>
      </c>
      <c r="G498" s="140">
        <v>0</v>
      </c>
      <c r="H498" s="140">
        <f t="shared" si="72"/>
        <v>3526.5</v>
      </c>
      <c r="I498" s="141">
        <v>815</v>
      </c>
      <c r="J498" s="141">
        <v>2450.6999999999998</v>
      </c>
      <c r="K498" s="141">
        <v>212.8</v>
      </c>
      <c r="L498" s="141">
        <v>48</v>
      </c>
      <c r="M498" s="140">
        <f t="shared" si="73"/>
        <v>3511.6863000000003</v>
      </c>
      <c r="N498" s="141">
        <v>815</v>
      </c>
      <c r="O498" s="141">
        <v>2435.8863000000001</v>
      </c>
      <c r="P498" s="141">
        <v>212.8</v>
      </c>
      <c r="Q498" s="10">
        <v>48</v>
      </c>
      <c r="R498" s="10">
        <f t="shared" si="74"/>
        <v>-14.813699999999699</v>
      </c>
      <c r="S498" s="10">
        <f t="shared" si="74"/>
        <v>0</v>
      </c>
      <c r="T498" s="10">
        <f t="shared" si="74"/>
        <v>-14.813699999999699</v>
      </c>
      <c r="U498" s="10">
        <f t="shared" si="74"/>
        <v>0</v>
      </c>
      <c r="V498" s="10">
        <f t="shared" si="74"/>
        <v>0</v>
      </c>
      <c r="W498" s="10">
        <f t="shared" si="75"/>
        <v>99.57993194385368</v>
      </c>
      <c r="X498" s="10">
        <f t="shared" si="75"/>
        <v>100</v>
      </c>
      <c r="Y498" s="142">
        <f t="shared" si="75"/>
        <v>99.395531888848097</v>
      </c>
      <c r="Z498" s="142">
        <f t="shared" si="75"/>
        <v>100</v>
      </c>
      <c r="AA498" s="142">
        <f t="shared" si="75"/>
        <v>100</v>
      </c>
    </row>
    <row r="499" spans="1:27" ht="12.95" customHeight="1" x14ac:dyDescent="0.25">
      <c r="A499" s="133">
        <v>491</v>
      </c>
      <c r="B499" s="139" t="s">
        <v>1773</v>
      </c>
      <c r="C499" s="140">
        <f t="shared" si="71"/>
        <v>2453.2999999999997</v>
      </c>
      <c r="D499" s="140">
        <v>944</v>
      </c>
      <c r="E499" s="140">
        <v>1388.1</v>
      </c>
      <c r="F499" s="140">
        <v>121.2</v>
      </c>
      <c r="G499" s="140">
        <v>0</v>
      </c>
      <c r="H499" s="140">
        <f t="shared" si="72"/>
        <v>2643.7</v>
      </c>
      <c r="I499" s="141">
        <v>944</v>
      </c>
      <c r="J499" s="141">
        <v>1545.5</v>
      </c>
      <c r="K499" s="141">
        <v>121.2</v>
      </c>
      <c r="L499" s="141">
        <v>33</v>
      </c>
      <c r="M499" s="140">
        <f t="shared" si="73"/>
        <v>2435.2701999999999</v>
      </c>
      <c r="N499" s="141">
        <v>944</v>
      </c>
      <c r="O499" s="141">
        <v>1337.0702000000001</v>
      </c>
      <c r="P499" s="141">
        <v>121.2</v>
      </c>
      <c r="Q499" s="10">
        <v>33</v>
      </c>
      <c r="R499" s="10">
        <f t="shared" si="74"/>
        <v>-208.42979999999989</v>
      </c>
      <c r="S499" s="10">
        <f t="shared" si="74"/>
        <v>0</v>
      </c>
      <c r="T499" s="10">
        <f t="shared" si="74"/>
        <v>-208.42979999999989</v>
      </c>
      <c r="U499" s="10">
        <f t="shared" si="74"/>
        <v>0</v>
      </c>
      <c r="V499" s="10">
        <f t="shared" si="74"/>
        <v>0</v>
      </c>
      <c r="W499" s="10">
        <f t="shared" si="75"/>
        <v>92.115981389718954</v>
      </c>
      <c r="X499" s="10">
        <f t="shared" si="75"/>
        <v>100</v>
      </c>
      <c r="Y499" s="142">
        <f t="shared" si="75"/>
        <v>86.513762536396001</v>
      </c>
      <c r="Z499" s="142">
        <f t="shared" si="75"/>
        <v>100</v>
      </c>
      <c r="AA499" s="142">
        <f t="shared" si="75"/>
        <v>100</v>
      </c>
    </row>
    <row r="500" spans="1:27" ht="12.95" customHeight="1" x14ac:dyDescent="0.25">
      <c r="A500" s="133">
        <v>492</v>
      </c>
      <c r="B500" s="139" t="s">
        <v>1774</v>
      </c>
      <c r="C500" s="140">
        <f t="shared" si="71"/>
        <v>3416</v>
      </c>
      <c r="D500" s="140">
        <v>1023.6</v>
      </c>
      <c r="E500" s="140">
        <v>2158.5</v>
      </c>
      <c r="F500" s="140">
        <v>233.9</v>
      </c>
      <c r="G500" s="140">
        <v>0</v>
      </c>
      <c r="H500" s="140">
        <f t="shared" si="72"/>
        <v>3646.9</v>
      </c>
      <c r="I500" s="141">
        <v>1023.6</v>
      </c>
      <c r="J500" s="141">
        <v>2350.4</v>
      </c>
      <c r="K500" s="141">
        <v>233.9</v>
      </c>
      <c r="L500" s="141">
        <v>39</v>
      </c>
      <c r="M500" s="140">
        <f t="shared" si="73"/>
        <v>3646.4783000000002</v>
      </c>
      <c r="N500" s="141">
        <v>1023.6</v>
      </c>
      <c r="O500" s="141">
        <v>2349.9783000000002</v>
      </c>
      <c r="P500" s="141">
        <v>233.9</v>
      </c>
      <c r="Q500" s="10">
        <v>39</v>
      </c>
      <c r="R500" s="10">
        <f t="shared" si="74"/>
        <v>-0.4216999999998734</v>
      </c>
      <c r="S500" s="10">
        <f t="shared" si="74"/>
        <v>0</v>
      </c>
      <c r="T500" s="10">
        <f t="shared" si="74"/>
        <v>-0.4216999999998734</v>
      </c>
      <c r="U500" s="10">
        <f t="shared" si="74"/>
        <v>0</v>
      </c>
      <c r="V500" s="10">
        <f t="shared" si="74"/>
        <v>0</v>
      </c>
      <c r="W500" s="10">
        <f t="shared" si="75"/>
        <v>99.988436754503823</v>
      </c>
      <c r="X500" s="10">
        <f t="shared" si="75"/>
        <v>100</v>
      </c>
      <c r="Y500" s="142">
        <f t="shared" si="75"/>
        <v>99.982058373042889</v>
      </c>
      <c r="Z500" s="142">
        <f t="shared" si="75"/>
        <v>100</v>
      </c>
      <c r="AA500" s="142">
        <f t="shared" si="75"/>
        <v>100</v>
      </c>
    </row>
    <row r="501" spans="1:27" ht="12.95" customHeight="1" x14ac:dyDescent="0.25">
      <c r="A501" s="133">
        <v>493</v>
      </c>
      <c r="B501" s="139" t="s">
        <v>1775</v>
      </c>
      <c r="C501" s="140">
        <f t="shared" si="71"/>
        <v>3587.3</v>
      </c>
      <c r="D501" s="140">
        <v>959.8</v>
      </c>
      <c r="E501" s="140">
        <v>2627.5</v>
      </c>
      <c r="F501" s="140">
        <v>0</v>
      </c>
      <c r="G501" s="140">
        <v>0</v>
      </c>
      <c r="H501" s="140">
        <f t="shared" si="72"/>
        <v>3902.5</v>
      </c>
      <c r="I501" s="141">
        <v>959.8</v>
      </c>
      <c r="J501" s="141">
        <v>2894.7</v>
      </c>
      <c r="K501" s="141">
        <v>0</v>
      </c>
      <c r="L501" s="141">
        <v>48</v>
      </c>
      <c r="M501" s="140">
        <f t="shared" si="73"/>
        <v>3895.0798999999997</v>
      </c>
      <c r="N501" s="141">
        <v>959.8</v>
      </c>
      <c r="O501" s="141">
        <v>2887.2799</v>
      </c>
      <c r="P501" s="141">
        <v>0</v>
      </c>
      <c r="Q501" s="10">
        <v>48</v>
      </c>
      <c r="R501" s="10">
        <f t="shared" si="74"/>
        <v>-7.420100000000275</v>
      </c>
      <c r="S501" s="10">
        <f t="shared" si="74"/>
        <v>0</v>
      </c>
      <c r="T501" s="10">
        <f t="shared" si="74"/>
        <v>-7.4200999999998203</v>
      </c>
      <c r="U501" s="10">
        <f t="shared" si="74"/>
        <v>0</v>
      </c>
      <c r="V501" s="10">
        <f t="shared" si="74"/>
        <v>0</v>
      </c>
      <c r="W501" s="10">
        <f t="shared" si="75"/>
        <v>99.809862908392049</v>
      </c>
      <c r="X501" s="10">
        <f t="shared" si="75"/>
        <v>100</v>
      </c>
      <c r="Y501" s="142">
        <f t="shared" si="75"/>
        <v>99.743666010294689</v>
      </c>
      <c r="Z501" s="142">
        <f t="shared" si="75"/>
        <v>0</v>
      </c>
      <c r="AA501" s="142">
        <f t="shared" si="75"/>
        <v>100</v>
      </c>
    </row>
    <row r="502" spans="1:27" ht="12.95" customHeight="1" x14ac:dyDescent="0.25">
      <c r="A502" s="133">
        <v>494</v>
      </c>
      <c r="B502" s="139" t="s">
        <v>1776</v>
      </c>
      <c r="C502" s="140">
        <f t="shared" si="71"/>
        <v>2200.9</v>
      </c>
      <c r="D502" s="140">
        <v>883.4</v>
      </c>
      <c r="E502" s="140">
        <v>1112.0999999999999</v>
      </c>
      <c r="F502" s="140">
        <v>205.4</v>
      </c>
      <c r="G502" s="140">
        <v>0</v>
      </c>
      <c r="H502" s="140">
        <f t="shared" si="72"/>
        <v>2357.6</v>
      </c>
      <c r="I502" s="141">
        <v>883.4</v>
      </c>
      <c r="J502" s="141">
        <v>1235.8</v>
      </c>
      <c r="K502" s="141">
        <v>205.4</v>
      </c>
      <c r="L502" s="141">
        <v>33</v>
      </c>
      <c r="M502" s="140">
        <f t="shared" si="73"/>
        <v>2357.6</v>
      </c>
      <c r="N502" s="141">
        <v>883.4</v>
      </c>
      <c r="O502" s="141">
        <v>1235.8</v>
      </c>
      <c r="P502" s="141">
        <v>205.4</v>
      </c>
      <c r="Q502" s="10">
        <v>33</v>
      </c>
      <c r="R502" s="10">
        <f t="shared" si="74"/>
        <v>0</v>
      </c>
      <c r="S502" s="10">
        <f t="shared" si="74"/>
        <v>0</v>
      </c>
      <c r="T502" s="10">
        <f t="shared" si="74"/>
        <v>0</v>
      </c>
      <c r="U502" s="10">
        <f t="shared" si="74"/>
        <v>0</v>
      </c>
      <c r="V502" s="10">
        <f t="shared" si="74"/>
        <v>0</v>
      </c>
      <c r="W502" s="10">
        <f t="shared" si="75"/>
        <v>100</v>
      </c>
      <c r="X502" s="10">
        <f t="shared" si="75"/>
        <v>100</v>
      </c>
      <c r="Y502" s="142">
        <f t="shared" si="75"/>
        <v>100</v>
      </c>
      <c r="Z502" s="142">
        <f t="shared" si="75"/>
        <v>100</v>
      </c>
      <c r="AA502" s="142">
        <f t="shared" si="75"/>
        <v>100</v>
      </c>
    </row>
    <row r="503" spans="1:27" ht="12.95" customHeight="1" x14ac:dyDescent="0.25">
      <c r="A503" s="133">
        <v>495</v>
      </c>
      <c r="B503" s="139" t="s">
        <v>1777</v>
      </c>
      <c r="C503" s="140">
        <f t="shared" si="71"/>
        <v>3199.8</v>
      </c>
      <c r="D503" s="140">
        <v>1020.4</v>
      </c>
      <c r="E503" s="140">
        <v>2179.4</v>
      </c>
      <c r="F503" s="140">
        <v>0</v>
      </c>
      <c r="G503" s="140">
        <v>0</v>
      </c>
      <c r="H503" s="140">
        <f t="shared" si="72"/>
        <v>3413.3</v>
      </c>
      <c r="I503" s="141">
        <v>1020.4</v>
      </c>
      <c r="J503" s="141">
        <v>2362.9</v>
      </c>
      <c r="K503" s="141">
        <v>0</v>
      </c>
      <c r="L503" s="141">
        <v>30</v>
      </c>
      <c r="M503" s="140">
        <f t="shared" si="73"/>
        <v>3406.5918999999999</v>
      </c>
      <c r="N503" s="141">
        <v>1020.4</v>
      </c>
      <c r="O503" s="141">
        <v>2356.1918999999998</v>
      </c>
      <c r="P503" s="141">
        <v>0</v>
      </c>
      <c r="Q503" s="10">
        <v>30</v>
      </c>
      <c r="R503" s="10">
        <f t="shared" si="74"/>
        <v>-6.7081000000002859</v>
      </c>
      <c r="S503" s="10">
        <f t="shared" si="74"/>
        <v>0</v>
      </c>
      <c r="T503" s="10">
        <f t="shared" si="74"/>
        <v>-6.7081000000002859</v>
      </c>
      <c r="U503" s="10">
        <f t="shared" si="74"/>
        <v>0</v>
      </c>
      <c r="V503" s="10">
        <f t="shared" si="74"/>
        <v>0</v>
      </c>
      <c r="W503" s="10">
        <f t="shared" si="75"/>
        <v>99.803471713590937</v>
      </c>
      <c r="X503" s="10">
        <f t="shared" si="75"/>
        <v>100</v>
      </c>
      <c r="Y503" s="142">
        <f t="shared" si="75"/>
        <v>99.716107325743778</v>
      </c>
      <c r="Z503" s="142">
        <f t="shared" si="75"/>
        <v>0</v>
      </c>
      <c r="AA503" s="142">
        <f t="shared" si="75"/>
        <v>100</v>
      </c>
    </row>
    <row r="504" spans="1:27" ht="12.95" customHeight="1" x14ac:dyDescent="0.25">
      <c r="A504" s="133">
        <v>496</v>
      </c>
      <c r="B504" s="139" t="s">
        <v>1547</v>
      </c>
      <c r="C504" s="140">
        <f t="shared" si="71"/>
        <v>2318.6</v>
      </c>
      <c r="D504" s="140">
        <v>918.1</v>
      </c>
      <c r="E504" s="140">
        <v>1291.8</v>
      </c>
      <c r="F504" s="140">
        <v>108.7</v>
      </c>
      <c r="G504" s="140">
        <v>0</v>
      </c>
      <c r="H504" s="140">
        <f t="shared" si="72"/>
        <v>2527.7999999999997</v>
      </c>
      <c r="I504" s="141">
        <v>918.1</v>
      </c>
      <c r="J504" s="141">
        <v>1462</v>
      </c>
      <c r="K504" s="141">
        <v>108.7</v>
      </c>
      <c r="L504" s="141">
        <v>39</v>
      </c>
      <c r="M504" s="140">
        <f t="shared" si="73"/>
        <v>2482.4813999999997</v>
      </c>
      <c r="N504" s="141">
        <v>918.1</v>
      </c>
      <c r="O504" s="141">
        <v>1416.6813999999999</v>
      </c>
      <c r="P504" s="141">
        <v>108.7</v>
      </c>
      <c r="Q504" s="10">
        <v>39</v>
      </c>
      <c r="R504" s="10">
        <f t="shared" si="74"/>
        <v>-45.31860000000006</v>
      </c>
      <c r="S504" s="10">
        <f t="shared" si="74"/>
        <v>0</v>
      </c>
      <c r="T504" s="10">
        <f t="shared" si="74"/>
        <v>-45.31860000000006</v>
      </c>
      <c r="U504" s="10">
        <f t="shared" si="74"/>
        <v>0</v>
      </c>
      <c r="V504" s="10">
        <f t="shared" si="74"/>
        <v>0</v>
      </c>
      <c r="W504" s="10">
        <f t="shared" si="75"/>
        <v>98.207192024685497</v>
      </c>
      <c r="X504" s="10">
        <f t="shared" si="75"/>
        <v>100</v>
      </c>
      <c r="Y504" s="142">
        <f t="shared" si="75"/>
        <v>96.900232558139535</v>
      </c>
      <c r="Z504" s="142">
        <f t="shared" si="75"/>
        <v>100</v>
      </c>
      <c r="AA504" s="142">
        <f t="shared" si="75"/>
        <v>100</v>
      </c>
    </row>
    <row r="505" spans="1:27" ht="12.95" customHeight="1" x14ac:dyDescent="0.25">
      <c r="A505" s="133">
        <v>497</v>
      </c>
      <c r="B505" s="139" t="s">
        <v>1778</v>
      </c>
      <c r="C505" s="140">
        <f t="shared" si="71"/>
        <v>1554.6</v>
      </c>
      <c r="D505" s="140">
        <v>420.9</v>
      </c>
      <c r="E505" s="140">
        <v>1112.2</v>
      </c>
      <c r="F505" s="140">
        <v>21.5</v>
      </c>
      <c r="G505" s="140">
        <v>0</v>
      </c>
      <c r="H505" s="140">
        <f t="shared" si="72"/>
        <v>1807.1999999999998</v>
      </c>
      <c r="I505" s="141">
        <v>420.9</v>
      </c>
      <c r="J505" s="141">
        <v>1322.8</v>
      </c>
      <c r="K505" s="141">
        <v>21.5</v>
      </c>
      <c r="L505" s="141">
        <v>42</v>
      </c>
      <c r="M505" s="140">
        <f t="shared" si="73"/>
        <v>1806.9809999999998</v>
      </c>
      <c r="N505" s="141">
        <v>420.9</v>
      </c>
      <c r="O505" s="141">
        <v>1322.5809999999999</v>
      </c>
      <c r="P505" s="141">
        <v>21.5</v>
      </c>
      <c r="Q505" s="10">
        <v>42</v>
      </c>
      <c r="R505" s="10">
        <f t="shared" si="74"/>
        <v>-0.21900000000005093</v>
      </c>
      <c r="S505" s="10">
        <f t="shared" si="74"/>
        <v>0</v>
      </c>
      <c r="T505" s="10">
        <f t="shared" si="74"/>
        <v>-0.21900000000005093</v>
      </c>
      <c r="U505" s="10">
        <f t="shared" si="74"/>
        <v>0</v>
      </c>
      <c r="V505" s="10">
        <f t="shared" si="74"/>
        <v>0</v>
      </c>
      <c r="W505" s="10">
        <f t="shared" si="75"/>
        <v>99.987881806108888</v>
      </c>
      <c r="X505" s="10">
        <f t="shared" si="75"/>
        <v>100</v>
      </c>
      <c r="Y505" s="142">
        <f t="shared" si="75"/>
        <v>99.983444209253094</v>
      </c>
      <c r="Z505" s="142">
        <f t="shared" si="75"/>
        <v>100</v>
      </c>
      <c r="AA505" s="142">
        <f t="shared" si="75"/>
        <v>100</v>
      </c>
    </row>
    <row r="506" spans="1:27" ht="12.95" customHeight="1" x14ac:dyDescent="0.25">
      <c r="A506" s="133">
        <v>498</v>
      </c>
      <c r="B506" s="139" t="s">
        <v>1779</v>
      </c>
      <c r="C506" s="140">
        <f t="shared" si="71"/>
        <v>2281.3999999999996</v>
      </c>
      <c r="D506" s="140">
        <v>947.1</v>
      </c>
      <c r="E506" s="140">
        <v>1145.5999999999999</v>
      </c>
      <c r="F506" s="140">
        <v>188.7</v>
      </c>
      <c r="G506" s="140">
        <v>0</v>
      </c>
      <c r="H506" s="140">
        <f t="shared" si="72"/>
        <v>2555.1999999999998</v>
      </c>
      <c r="I506" s="141">
        <v>947.1</v>
      </c>
      <c r="J506" s="141">
        <v>1374.4</v>
      </c>
      <c r="K506" s="141">
        <v>188.7</v>
      </c>
      <c r="L506" s="141">
        <v>45</v>
      </c>
      <c r="M506" s="140">
        <f t="shared" si="73"/>
        <v>2479.0778</v>
      </c>
      <c r="N506" s="141">
        <v>947.1</v>
      </c>
      <c r="O506" s="141">
        <v>1298.2778000000001</v>
      </c>
      <c r="P506" s="141">
        <v>188.7</v>
      </c>
      <c r="Q506" s="10">
        <v>45</v>
      </c>
      <c r="R506" s="10">
        <f t="shared" si="74"/>
        <v>-76.122199999999793</v>
      </c>
      <c r="S506" s="10">
        <f t="shared" si="74"/>
        <v>0</v>
      </c>
      <c r="T506" s="10">
        <f t="shared" si="74"/>
        <v>-76.122200000000021</v>
      </c>
      <c r="U506" s="10">
        <f t="shared" si="74"/>
        <v>0</v>
      </c>
      <c r="V506" s="10">
        <f t="shared" si="74"/>
        <v>0</v>
      </c>
      <c r="W506" s="10">
        <f t="shared" si="75"/>
        <v>97.020890732623684</v>
      </c>
      <c r="X506" s="10">
        <f t="shared" si="75"/>
        <v>100</v>
      </c>
      <c r="Y506" s="142">
        <f t="shared" si="75"/>
        <v>94.461423166472642</v>
      </c>
      <c r="Z506" s="142">
        <f t="shared" si="75"/>
        <v>100</v>
      </c>
      <c r="AA506" s="142">
        <f t="shared" si="75"/>
        <v>100</v>
      </c>
    </row>
    <row r="507" spans="1:27" ht="12.95" customHeight="1" x14ac:dyDescent="0.25">
      <c r="A507" s="133">
        <v>499</v>
      </c>
      <c r="B507" s="139" t="s">
        <v>1780</v>
      </c>
      <c r="C507" s="140">
        <f t="shared" si="71"/>
        <v>4216</v>
      </c>
      <c r="D507" s="140">
        <v>566.70000000000005</v>
      </c>
      <c r="E507" s="140">
        <v>3649.3</v>
      </c>
      <c r="F507" s="140">
        <v>0</v>
      </c>
      <c r="G507" s="140">
        <v>0</v>
      </c>
      <c r="H507" s="140">
        <f t="shared" si="72"/>
        <v>4768</v>
      </c>
      <c r="I507" s="141">
        <v>566.70000000000005</v>
      </c>
      <c r="J507" s="141">
        <v>4147.3</v>
      </c>
      <c r="K507" s="141">
        <v>0</v>
      </c>
      <c r="L507" s="141">
        <v>54</v>
      </c>
      <c r="M507" s="140">
        <f t="shared" si="73"/>
        <v>4768</v>
      </c>
      <c r="N507" s="141">
        <v>566.70000000000005</v>
      </c>
      <c r="O507" s="141">
        <v>4147.3</v>
      </c>
      <c r="P507" s="141">
        <v>0</v>
      </c>
      <c r="Q507" s="10">
        <v>54</v>
      </c>
      <c r="R507" s="10">
        <f t="shared" si="74"/>
        <v>0</v>
      </c>
      <c r="S507" s="10">
        <f t="shared" si="74"/>
        <v>0</v>
      </c>
      <c r="T507" s="10">
        <f t="shared" si="74"/>
        <v>0</v>
      </c>
      <c r="U507" s="10">
        <f t="shared" si="74"/>
        <v>0</v>
      </c>
      <c r="V507" s="10">
        <f t="shared" si="74"/>
        <v>0</v>
      </c>
      <c r="W507" s="10">
        <f t="shared" si="75"/>
        <v>100</v>
      </c>
      <c r="X507" s="10">
        <f t="shared" si="75"/>
        <v>100</v>
      </c>
      <c r="Y507" s="142">
        <f t="shared" si="75"/>
        <v>100</v>
      </c>
      <c r="Z507" s="142">
        <f t="shared" si="75"/>
        <v>0</v>
      </c>
      <c r="AA507" s="142">
        <f t="shared" si="75"/>
        <v>100</v>
      </c>
    </row>
    <row r="508" spans="1:27" ht="12.95" customHeight="1" x14ac:dyDescent="0.25">
      <c r="A508" s="133">
        <v>500</v>
      </c>
      <c r="B508" s="139" t="s">
        <v>1781</v>
      </c>
      <c r="C508" s="140">
        <f t="shared" si="71"/>
        <v>2141.6999999999998</v>
      </c>
      <c r="D508" s="140">
        <v>944.6</v>
      </c>
      <c r="E508" s="140">
        <v>1042.0999999999999</v>
      </c>
      <c r="F508" s="140">
        <v>155</v>
      </c>
      <c r="G508" s="140">
        <v>0</v>
      </c>
      <c r="H508" s="140">
        <f t="shared" si="72"/>
        <v>2319.9</v>
      </c>
      <c r="I508" s="141">
        <v>944.6</v>
      </c>
      <c r="J508" s="141">
        <v>1184.3</v>
      </c>
      <c r="K508" s="141">
        <v>155</v>
      </c>
      <c r="L508" s="141">
        <v>36</v>
      </c>
      <c r="M508" s="140">
        <f t="shared" si="73"/>
        <v>2298.2579000000001</v>
      </c>
      <c r="N508" s="141">
        <v>944.6</v>
      </c>
      <c r="O508" s="141">
        <v>1162.6578999999999</v>
      </c>
      <c r="P508" s="141">
        <v>155</v>
      </c>
      <c r="Q508" s="10">
        <v>36</v>
      </c>
      <c r="R508" s="10">
        <f t="shared" si="74"/>
        <v>-21.642100000000028</v>
      </c>
      <c r="S508" s="10">
        <f t="shared" si="74"/>
        <v>0</v>
      </c>
      <c r="T508" s="10">
        <f t="shared" si="74"/>
        <v>-21.642100000000028</v>
      </c>
      <c r="U508" s="10">
        <f t="shared" si="74"/>
        <v>0</v>
      </c>
      <c r="V508" s="10">
        <f t="shared" si="74"/>
        <v>0</v>
      </c>
      <c r="W508" s="10">
        <f t="shared" si="75"/>
        <v>99.067110651321173</v>
      </c>
      <c r="X508" s="10">
        <f t="shared" si="75"/>
        <v>100</v>
      </c>
      <c r="Y508" s="142">
        <f t="shared" si="75"/>
        <v>98.172582960398543</v>
      </c>
      <c r="Z508" s="142">
        <f t="shared" si="75"/>
        <v>100</v>
      </c>
      <c r="AA508" s="142">
        <f t="shared" si="75"/>
        <v>100</v>
      </c>
    </row>
    <row r="509" spans="1:27" ht="12.95" customHeight="1" x14ac:dyDescent="0.25">
      <c r="A509" s="133">
        <v>501</v>
      </c>
      <c r="B509" s="139" t="s">
        <v>1782</v>
      </c>
      <c r="C509" s="140">
        <f t="shared" si="71"/>
        <v>3600.4</v>
      </c>
      <c r="D509" s="140">
        <v>995.4</v>
      </c>
      <c r="E509" s="140">
        <v>2516.3000000000002</v>
      </c>
      <c r="F509" s="140">
        <v>88.7</v>
      </c>
      <c r="G509" s="140">
        <v>0</v>
      </c>
      <c r="H509" s="140">
        <f t="shared" si="72"/>
        <v>3942.6</v>
      </c>
      <c r="I509" s="141">
        <v>995.4</v>
      </c>
      <c r="J509" s="141">
        <v>2810.5</v>
      </c>
      <c r="K509" s="141">
        <v>88.7</v>
      </c>
      <c r="L509" s="141">
        <v>48</v>
      </c>
      <c r="M509" s="140">
        <f t="shared" si="73"/>
        <v>3936.5329999999999</v>
      </c>
      <c r="N509" s="141">
        <v>995.4</v>
      </c>
      <c r="O509" s="141">
        <v>2804.433</v>
      </c>
      <c r="P509" s="141">
        <v>88.7</v>
      </c>
      <c r="Q509" s="10">
        <v>48</v>
      </c>
      <c r="R509" s="10">
        <f t="shared" si="74"/>
        <v>-6.0670000000000073</v>
      </c>
      <c r="S509" s="10">
        <f t="shared" si="74"/>
        <v>0</v>
      </c>
      <c r="T509" s="10">
        <f t="shared" si="74"/>
        <v>-6.0670000000000073</v>
      </c>
      <c r="U509" s="10">
        <f t="shared" si="74"/>
        <v>0</v>
      </c>
      <c r="V509" s="10">
        <f t="shared" si="74"/>
        <v>0</v>
      </c>
      <c r="W509" s="10">
        <f t="shared" si="75"/>
        <v>99.846116775731758</v>
      </c>
      <c r="X509" s="10">
        <f t="shared" si="75"/>
        <v>100</v>
      </c>
      <c r="Y509" s="142">
        <f t="shared" si="75"/>
        <v>99.784130937555588</v>
      </c>
      <c r="Z509" s="142">
        <f t="shared" si="75"/>
        <v>100</v>
      </c>
      <c r="AA509" s="142">
        <f t="shared" si="75"/>
        <v>100</v>
      </c>
    </row>
    <row r="510" spans="1:27" ht="12.95" customHeight="1" x14ac:dyDescent="0.25">
      <c r="A510" s="133">
        <v>502</v>
      </c>
      <c r="B510" s="139" t="s">
        <v>1783</v>
      </c>
      <c r="C510" s="140">
        <f t="shared" si="71"/>
        <v>1819.1</v>
      </c>
      <c r="D510" s="140">
        <v>813.2</v>
      </c>
      <c r="E510" s="140">
        <v>918.8</v>
      </c>
      <c r="F510" s="140">
        <v>87.1</v>
      </c>
      <c r="G510" s="140">
        <v>0</v>
      </c>
      <c r="H510" s="140">
        <f t="shared" si="72"/>
        <v>2012.8</v>
      </c>
      <c r="I510" s="141">
        <v>813.2</v>
      </c>
      <c r="J510" s="141">
        <v>1085.5</v>
      </c>
      <c r="K510" s="141">
        <v>87.1</v>
      </c>
      <c r="L510" s="141">
        <v>27</v>
      </c>
      <c r="M510" s="140">
        <f t="shared" si="73"/>
        <v>2012.7483</v>
      </c>
      <c r="N510" s="141">
        <v>813.2</v>
      </c>
      <c r="O510" s="141">
        <v>1085.4483</v>
      </c>
      <c r="P510" s="141">
        <v>87.1</v>
      </c>
      <c r="Q510" s="10">
        <v>27</v>
      </c>
      <c r="R510" s="10">
        <f t="shared" si="74"/>
        <v>-5.1699999999982538E-2</v>
      </c>
      <c r="S510" s="10">
        <f t="shared" si="74"/>
        <v>0</v>
      </c>
      <c r="T510" s="10">
        <f t="shared" si="74"/>
        <v>-5.1699999999982538E-2</v>
      </c>
      <c r="U510" s="10">
        <f t="shared" si="74"/>
        <v>0</v>
      </c>
      <c r="V510" s="10">
        <f t="shared" si="74"/>
        <v>0</v>
      </c>
      <c r="W510" s="10">
        <f t="shared" si="75"/>
        <v>99.997431438791722</v>
      </c>
      <c r="X510" s="10">
        <f t="shared" si="75"/>
        <v>100</v>
      </c>
      <c r="Y510" s="142">
        <f t="shared" si="75"/>
        <v>99.995237217871946</v>
      </c>
      <c r="Z510" s="142">
        <f t="shared" si="75"/>
        <v>100</v>
      </c>
      <c r="AA510" s="142">
        <f t="shared" si="75"/>
        <v>100</v>
      </c>
    </row>
    <row r="511" spans="1:27" ht="12.95" customHeight="1" x14ac:dyDescent="0.25">
      <c r="A511" s="133">
        <v>503</v>
      </c>
      <c r="B511" s="139"/>
      <c r="C511" s="140"/>
      <c r="D511" s="140"/>
      <c r="E511" s="140"/>
      <c r="F511" s="140"/>
      <c r="G511" s="140"/>
      <c r="H511" s="140"/>
      <c r="I511" s="141"/>
      <c r="J511" s="141"/>
      <c r="K511" s="141"/>
      <c r="L511" s="141"/>
      <c r="M511" s="141"/>
      <c r="N511" s="141"/>
      <c r="O511" s="141"/>
      <c r="P511" s="141"/>
      <c r="Q511" s="10"/>
      <c r="R511" s="10"/>
      <c r="S511" s="10"/>
      <c r="T511" s="10"/>
      <c r="U511" s="10"/>
      <c r="V511" s="10"/>
      <c r="W511" s="10"/>
      <c r="X511" s="10"/>
      <c r="Y511" s="142"/>
      <c r="Z511" s="142"/>
      <c r="AA511" s="142"/>
    </row>
    <row r="512" spans="1:27" ht="12.95" customHeight="1" x14ac:dyDescent="0.25">
      <c r="A512" s="133">
        <v>504</v>
      </c>
      <c r="B512" s="134" t="s">
        <v>1784</v>
      </c>
      <c r="C512" s="135">
        <f t="shared" ref="C512:C534" si="76">SUM(D512:G512)</f>
        <v>254839.4</v>
      </c>
      <c r="D512" s="135">
        <f>D513+D514</f>
        <v>45545</v>
      </c>
      <c r="E512" s="135">
        <f>E513+E514</f>
        <v>202703.8</v>
      </c>
      <c r="F512" s="135">
        <f>F513+F514</f>
        <v>6590.6</v>
      </c>
      <c r="G512" s="135">
        <f>G513+G514</f>
        <v>0</v>
      </c>
      <c r="H512" s="135">
        <f t="shared" ref="H512:H534" si="77">SUM(I512:L512)</f>
        <v>295296.89999999997</v>
      </c>
      <c r="I512" s="135">
        <f>I513+I514</f>
        <v>45545</v>
      </c>
      <c r="J512" s="135">
        <f>J513+J514</f>
        <v>240818.3</v>
      </c>
      <c r="K512" s="135">
        <f>K513+K514</f>
        <v>6590.6</v>
      </c>
      <c r="L512" s="135">
        <f>L513+L514</f>
        <v>2343</v>
      </c>
      <c r="M512" s="135">
        <f t="shared" ref="M512:M534" si="78">SUM(N512:Q512)</f>
        <v>293248.2206</v>
      </c>
      <c r="N512" s="135">
        <f>N513+N514</f>
        <v>45545</v>
      </c>
      <c r="O512" s="135">
        <f>O513+O514</f>
        <v>238769.62060000002</v>
      </c>
      <c r="P512" s="135">
        <f>P513+P514</f>
        <v>6590.6</v>
      </c>
      <c r="Q512" s="135">
        <f>Q513+Q514</f>
        <v>2343</v>
      </c>
      <c r="R512" s="13">
        <f t="shared" ref="R512:V534" si="79">M512-H512</f>
        <v>-2048.6793999999645</v>
      </c>
      <c r="S512" s="13">
        <f t="shared" si="79"/>
        <v>0</v>
      </c>
      <c r="T512" s="13">
        <f t="shared" si="79"/>
        <v>-2048.6793999999645</v>
      </c>
      <c r="U512" s="13">
        <f t="shared" si="79"/>
        <v>0</v>
      </c>
      <c r="V512" s="13">
        <f t="shared" si="79"/>
        <v>0</v>
      </c>
      <c r="W512" s="13">
        <f t="shared" si="75"/>
        <v>99.306230644480195</v>
      </c>
      <c r="X512" s="13">
        <f t="shared" si="75"/>
        <v>100</v>
      </c>
      <c r="Y512" s="137">
        <f t="shared" si="75"/>
        <v>99.149284169849224</v>
      </c>
      <c r="Z512" s="137">
        <f t="shared" si="75"/>
        <v>100</v>
      </c>
      <c r="AA512" s="137">
        <f t="shared" si="75"/>
        <v>100</v>
      </c>
    </row>
    <row r="513" spans="1:27" s="138" customFormat="1" ht="12.95" customHeight="1" x14ac:dyDescent="0.2">
      <c r="A513" s="133">
        <v>505</v>
      </c>
      <c r="B513" s="134" t="s">
        <v>1374</v>
      </c>
      <c r="C513" s="135">
        <f t="shared" si="76"/>
        <v>165020.4</v>
      </c>
      <c r="D513" s="135">
        <f>D515</f>
        <v>26011.3</v>
      </c>
      <c r="E513" s="135">
        <f>E515</f>
        <v>133732.1</v>
      </c>
      <c r="F513" s="135">
        <f>F515</f>
        <v>5277</v>
      </c>
      <c r="G513" s="135">
        <f>G515</f>
        <v>0</v>
      </c>
      <c r="H513" s="135">
        <f t="shared" si="77"/>
        <v>196264</v>
      </c>
      <c r="I513" s="135">
        <f>I515</f>
        <v>26011.3</v>
      </c>
      <c r="J513" s="135">
        <f>J515</f>
        <v>163685.70000000001</v>
      </c>
      <c r="K513" s="135">
        <f>K515</f>
        <v>5277</v>
      </c>
      <c r="L513" s="135">
        <f>L515</f>
        <v>1290</v>
      </c>
      <c r="M513" s="135">
        <f t="shared" si="78"/>
        <v>195644.989</v>
      </c>
      <c r="N513" s="135">
        <f>N515</f>
        <v>26011.3</v>
      </c>
      <c r="O513" s="135">
        <f>O515</f>
        <v>163066.68900000001</v>
      </c>
      <c r="P513" s="135">
        <f>P515</f>
        <v>5277</v>
      </c>
      <c r="Q513" s="135">
        <f>Q515</f>
        <v>1290</v>
      </c>
      <c r="R513" s="13">
        <f t="shared" si="79"/>
        <v>-619.0109999999986</v>
      </c>
      <c r="S513" s="13">
        <f t="shared" si="79"/>
        <v>0</v>
      </c>
      <c r="T513" s="13">
        <f t="shared" si="79"/>
        <v>-619.0109999999986</v>
      </c>
      <c r="U513" s="13">
        <f t="shared" si="79"/>
        <v>0</v>
      </c>
      <c r="V513" s="13">
        <f t="shared" si="79"/>
        <v>0</v>
      </c>
      <c r="W513" s="13">
        <f t="shared" si="75"/>
        <v>99.684602881832632</v>
      </c>
      <c r="X513" s="13">
        <f t="shared" si="75"/>
        <v>100</v>
      </c>
      <c r="Y513" s="137">
        <f t="shared" si="75"/>
        <v>99.621829518400205</v>
      </c>
      <c r="Z513" s="137">
        <f t="shared" si="75"/>
        <v>100</v>
      </c>
      <c r="AA513" s="137">
        <f t="shared" si="75"/>
        <v>100</v>
      </c>
    </row>
    <row r="514" spans="1:27" s="138" customFormat="1" ht="12.95" customHeight="1" x14ac:dyDescent="0.2">
      <c r="A514" s="133">
        <v>506</v>
      </c>
      <c r="B514" s="134" t="s">
        <v>1375</v>
      </c>
      <c r="C514" s="135">
        <f t="shared" si="76"/>
        <v>89819</v>
      </c>
      <c r="D514" s="135">
        <f>SUBTOTAL(9,D516:D534)</f>
        <v>19533.7</v>
      </c>
      <c r="E514" s="135">
        <f>SUBTOTAL(9,E516:E534)</f>
        <v>68971.7</v>
      </c>
      <c r="F514" s="135">
        <f>SUBTOTAL(9,F516:F534)</f>
        <v>1313.6000000000001</v>
      </c>
      <c r="G514" s="135">
        <f>SUBTOTAL(9,G516:G534)</f>
        <v>0</v>
      </c>
      <c r="H514" s="135">
        <f t="shared" si="77"/>
        <v>99032.9</v>
      </c>
      <c r="I514" s="135">
        <f>SUBTOTAL(9,I516:I534)</f>
        <v>19533.7</v>
      </c>
      <c r="J514" s="135">
        <f>SUBTOTAL(9,J516:J534)</f>
        <v>77132.599999999991</v>
      </c>
      <c r="K514" s="135">
        <f>SUBTOTAL(9,K516:K534)</f>
        <v>1313.6000000000001</v>
      </c>
      <c r="L514" s="135">
        <f>SUBTOTAL(9,L516:L534)</f>
        <v>1053</v>
      </c>
      <c r="M514" s="135">
        <f t="shared" si="78"/>
        <v>97603.231600000014</v>
      </c>
      <c r="N514" s="135">
        <f>SUBTOTAL(9,N516:N534)</f>
        <v>19533.7</v>
      </c>
      <c r="O514" s="135">
        <f>SUBTOTAL(9,O516:O534)</f>
        <v>75702.931600000011</v>
      </c>
      <c r="P514" s="135">
        <f>SUBTOTAL(9,P516:P534)</f>
        <v>1313.6000000000001</v>
      </c>
      <c r="Q514" s="135">
        <f>SUBTOTAL(9,Q516:Q534)</f>
        <v>1053</v>
      </c>
      <c r="R514" s="13">
        <f t="shared" si="79"/>
        <v>-1429.6683999999805</v>
      </c>
      <c r="S514" s="13">
        <f t="shared" si="79"/>
        <v>0</v>
      </c>
      <c r="T514" s="13">
        <f t="shared" si="79"/>
        <v>-1429.6683999999805</v>
      </c>
      <c r="U514" s="13">
        <f t="shared" si="79"/>
        <v>0</v>
      </c>
      <c r="V514" s="13">
        <f t="shared" si="79"/>
        <v>0</v>
      </c>
      <c r="W514" s="13">
        <f t="shared" si="75"/>
        <v>98.556370256753084</v>
      </c>
      <c r="X514" s="13">
        <f t="shared" si="75"/>
        <v>100</v>
      </c>
      <c r="Y514" s="137">
        <f t="shared" si="75"/>
        <v>98.146479698596991</v>
      </c>
      <c r="Z514" s="137">
        <f t="shared" si="75"/>
        <v>100</v>
      </c>
      <c r="AA514" s="137">
        <f t="shared" si="75"/>
        <v>100</v>
      </c>
    </row>
    <row r="515" spans="1:27" ht="12.95" customHeight="1" x14ac:dyDescent="0.25">
      <c r="A515" s="133">
        <v>507</v>
      </c>
      <c r="B515" s="139" t="s">
        <v>1400</v>
      </c>
      <c r="C515" s="140">
        <f t="shared" si="76"/>
        <v>165020.4</v>
      </c>
      <c r="D515" s="140">
        <v>26011.3</v>
      </c>
      <c r="E515" s="140">
        <v>133732.1</v>
      </c>
      <c r="F515" s="140">
        <v>5277</v>
      </c>
      <c r="G515" s="140">
        <v>0</v>
      </c>
      <c r="H515" s="140">
        <f t="shared" si="77"/>
        <v>196264</v>
      </c>
      <c r="I515" s="141">
        <v>26011.3</v>
      </c>
      <c r="J515" s="141">
        <v>163685.70000000001</v>
      </c>
      <c r="K515" s="141">
        <v>5277</v>
      </c>
      <c r="L515" s="141">
        <v>1290</v>
      </c>
      <c r="M515" s="140">
        <f t="shared" si="78"/>
        <v>195644.989</v>
      </c>
      <c r="N515" s="141">
        <v>26011.3</v>
      </c>
      <c r="O515" s="141">
        <v>163066.68900000001</v>
      </c>
      <c r="P515" s="141">
        <v>5277</v>
      </c>
      <c r="Q515" s="10">
        <v>1290</v>
      </c>
      <c r="R515" s="10">
        <f t="shared" si="79"/>
        <v>-619.0109999999986</v>
      </c>
      <c r="S515" s="10">
        <f t="shared" si="79"/>
        <v>0</v>
      </c>
      <c r="T515" s="10">
        <f t="shared" si="79"/>
        <v>-619.0109999999986</v>
      </c>
      <c r="U515" s="10">
        <f t="shared" si="79"/>
        <v>0</v>
      </c>
      <c r="V515" s="10">
        <f t="shared" si="79"/>
        <v>0</v>
      </c>
      <c r="W515" s="10">
        <f t="shared" si="75"/>
        <v>99.684602881832632</v>
      </c>
      <c r="X515" s="10">
        <f t="shared" si="75"/>
        <v>100</v>
      </c>
      <c r="Y515" s="142">
        <f t="shared" si="75"/>
        <v>99.621829518400205</v>
      </c>
      <c r="Z515" s="142">
        <f t="shared" si="75"/>
        <v>100</v>
      </c>
      <c r="AA515" s="142">
        <f t="shared" si="75"/>
        <v>100</v>
      </c>
    </row>
    <row r="516" spans="1:27" ht="12.95" customHeight="1" x14ac:dyDescent="0.25">
      <c r="A516" s="133">
        <v>508</v>
      </c>
      <c r="B516" s="139" t="s">
        <v>1785</v>
      </c>
      <c r="C516" s="140">
        <f t="shared" si="76"/>
        <v>8193</v>
      </c>
      <c r="D516" s="140">
        <v>1346.4</v>
      </c>
      <c r="E516" s="140">
        <v>6351.2</v>
      </c>
      <c r="F516" s="140">
        <v>495.4</v>
      </c>
      <c r="G516" s="140">
        <v>0</v>
      </c>
      <c r="H516" s="140">
        <f t="shared" si="77"/>
        <v>8876.9</v>
      </c>
      <c r="I516" s="141">
        <v>1346.4</v>
      </c>
      <c r="J516" s="141">
        <v>6954.1</v>
      </c>
      <c r="K516" s="141">
        <v>495.4</v>
      </c>
      <c r="L516" s="141">
        <v>81</v>
      </c>
      <c r="M516" s="140">
        <f t="shared" si="78"/>
        <v>8678.2312999999995</v>
      </c>
      <c r="N516" s="141">
        <v>1346.4</v>
      </c>
      <c r="O516" s="141">
        <v>6755.4313000000002</v>
      </c>
      <c r="P516" s="141">
        <v>495.4</v>
      </c>
      <c r="Q516" s="10">
        <v>81</v>
      </c>
      <c r="R516" s="10">
        <f t="shared" si="79"/>
        <v>-198.66870000000017</v>
      </c>
      <c r="S516" s="10">
        <f t="shared" si="79"/>
        <v>0</v>
      </c>
      <c r="T516" s="10">
        <f t="shared" si="79"/>
        <v>-198.66870000000017</v>
      </c>
      <c r="U516" s="10">
        <f t="shared" si="79"/>
        <v>0</v>
      </c>
      <c r="V516" s="10">
        <f t="shared" si="79"/>
        <v>0</v>
      </c>
      <c r="W516" s="10">
        <f t="shared" si="75"/>
        <v>97.761958566616727</v>
      </c>
      <c r="X516" s="10">
        <f t="shared" si="75"/>
        <v>100</v>
      </c>
      <c r="Y516" s="142">
        <f t="shared" si="75"/>
        <v>97.143142894120018</v>
      </c>
      <c r="Z516" s="142">
        <f t="shared" si="75"/>
        <v>100</v>
      </c>
      <c r="AA516" s="142">
        <f t="shared" si="75"/>
        <v>100</v>
      </c>
    </row>
    <row r="517" spans="1:27" ht="12.95" customHeight="1" x14ac:dyDescent="0.25">
      <c r="A517" s="133">
        <v>509</v>
      </c>
      <c r="B517" s="139" t="s">
        <v>1786</v>
      </c>
      <c r="C517" s="140">
        <f t="shared" si="76"/>
        <v>2886</v>
      </c>
      <c r="D517" s="140">
        <v>888.4</v>
      </c>
      <c r="E517" s="140">
        <v>1874.6</v>
      </c>
      <c r="F517" s="140">
        <v>123</v>
      </c>
      <c r="G517" s="140">
        <v>0</v>
      </c>
      <c r="H517" s="140">
        <f t="shared" si="77"/>
        <v>3195</v>
      </c>
      <c r="I517" s="141">
        <v>888.4</v>
      </c>
      <c r="J517" s="141">
        <v>2135.6</v>
      </c>
      <c r="K517" s="141">
        <v>123</v>
      </c>
      <c r="L517" s="141">
        <v>48</v>
      </c>
      <c r="M517" s="140">
        <f t="shared" si="78"/>
        <v>3178.3380999999999</v>
      </c>
      <c r="N517" s="141">
        <v>888.4</v>
      </c>
      <c r="O517" s="141">
        <v>2118.9380999999998</v>
      </c>
      <c r="P517" s="141">
        <v>123</v>
      </c>
      <c r="Q517" s="10">
        <v>48</v>
      </c>
      <c r="R517" s="10">
        <f t="shared" si="79"/>
        <v>-16.66190000000006</v>
      </c>
      <c r="S517" s="10">
        <f t="shared" si="79"/>
        <v>0</v>
      </c>
      <c r="T517" s="10">
        <f t="shared" si="79"/>
        <v>-16.66190000000006</v>
      </c>
      <c r="U517" s="10">
        <f t="shared" si="79"/>
        <v>0</v>
      </c>
      <c r="V517" s="10">
        <f t="shared" si="79"/>
        <v>0</v>
      </c>
      <c r="W517" s="10">
        <f t="shared" si="75"/>
        <v>99.478500782472608</v>
      </c>
      <c r="X517" s="10">
        <f t="shared" si="75"/>
        <v>100</v>
      </c>
      <c r="Y517" s="142">
        <f t="shared" si="75"/>
        <v>99.21980239745271</v>
      </c>
      <c r="Z517" s="142">
        <f t="shared" si="75"/>
        <v>100</v>
      </c>
      <c r="AA517" s="142">
        <f t="shared" si="75"/>
        <v>100</v>
      </c>
    </row>
    <row r="518" spans="1:27" ht="12.95" customHeight="1" x14ac:dyDescent="0.25">
      <c r="A518" s="133">
        <v>510</v>
      </c>
      <c r="B518" s="139" t="s">
        <v>1787</v>
      </c>
      <c r="C518" s="140">
        <f t="shared" si="76"/>
        <v>3501</v>
      </c>
      <c r="D518" s="140">
        <v>953.2</v>
      </c>
      <c r="E518" s="140">
        <v>2547.8000000000002</v>
      </c>
      <c r="F518" s="140">
        <v>0</v>
      </c>
      <c r="G518" s="140">
        <v>0</v>
      </c>
      <c r="H518" s="140">
        <f t="shared" si="77"/>
        <v>3824.6000000000004</v>
      </c>
      <c r="I518" s="141">
        <v>953.2</v>
      </c>
      <c r="J518" s="141">
        <v>2805.4</v>
      </c>
      <c r="K518" s="141">
        <v>0</v>
      </c>
      <c r="L518" s="141">
        <v>66</v>
      </c>
      <c r="M518" s="140">
        <f t="shared" si="78"/>
        <v>3824.6000000000004</v>
      </c>
      <c r="N518" s="141">
        <v>953.2</v>
      </c>
      <c r="O518" s="141">
        <v>2805.4</v>
      </c>
      <c r="P518" s="141">
        <v>0</v>
      </c>
      <c r="Q518" s="10">
        <v>66</v>
      </c>
      <c r="R518" s="10">
        <f t="shared" si="79"/>
        <v>0</v>
      </c>
      <c r="S518" s="10">
        <f t="shared" si="79"/>
        <v>0</v>
      </c>
      <c r="T518" s="10">
        <f t="shared" si="79"/>
        <v>0</v>
      </c>
      <c r="U518" s="10">
        <f t="shared" si="79"/>
        <v>0</v>
      </c>
      <c r="V518" s="10">
        <f t="shared" si="79"/>
        <v>0</v>
      </c>
      <c r="W518" s="10">
        <f t="shared" si="75"/>
        <v>100</v>
      </c>
      <c r="X518" s="10">
        <f t="shared" si="75"/>
        <v>100</v>
      </c>
      <c r="Y518" s="142">
        <f t="shared" si="75"/>
        <v>100</v>
      </c>
      <c r="Z518" s="142">
        <f t="shared" si="75"/>
        <v>0</v>
      </c>
      <c r="AA518" s="142">
        <f t="shared" si="75"/>
        <v>100</v>
      </c>
    </row>
    <row r="519" spans="1:27" ht="12.95" customHeight="1" x14ac:dyDescent="0.25">
      <c r="A519" s="133">
        <v>511</v>
      </c>
      <c r="B519" s="139" t="s">
        <v>1788</v>
      </c>
      <c r="C519" s="140">
        <f t="shared" si="76"/>
        <v>4448.8</v>
      </c>
      <c r="D519" s="140">
        <v>1105.8</v>
      </c>
      <c r="E519" s="140">
        <v>3343</v>
      </c>
      <c r="F519" s="140">
        <v>0</v>
      </c>
      <c r="G519" s="140">
        <v>0</v>
      </c>
      <c r="H519" s="140">
        <f t="shared" si="77"/>
        <v>5055.3</v>
      </c>
      <c r="I519" s="141">
        <v>1105.8</v>
      </c>
      <c r="J519" s="141">
        <v>3865.5</v>
      </c>
      <c r="K519" s="141">
        <v>0</v>
      </c>
      <c r="L519" s="141">
        <v>84</v>
      </c>
      <c r="M519" s="140">
        <f t="shared" si="78"/>
        <v>5052.1053000000002</v>
      </c>
      <c r="N519" s="141">
        <v>1105.8</v>
      </c>
      <c r="O519" s="141">
        <v>3862.3053</v>
      </c>
      <c r="P519" s="141">
        <v>0</v>
      </c>
      <c r="Q519" s="10">
        <v>84</v>
      </c>
      <c r="R519" s="10">
        <f t="shared" si="79"/>
        <v>-3.1947000000000116</v>
      </c>
      <c r="S519" s="10">
        <f t="shared" si="79"/>
        <v>0</v>
      </c>
      <c r="T519" s="10">
        <f t="shared" si="79"/>
        <v>-3.1947000000000116</v>
      </c>
      <c r="U519" s="10">
        <f t="shared" si="79"/>
        <v>0</v>
      </c>
      <c r="V519" s="10">
        <f t="shared" si="79"/>
        <v>0</v>
      </c>
      <c r="W519" s="10">
        <f t="shared" si="75"/>
        <v>99.936804937392438</v>
      </c>
      <c r="X519" s="10">
        <f t="shared" si="75"/>
        <v>100</v>
      </c>
      <c r="Y519" s="142">
        <f t="shared" si="75"/>
        <v>99.917353511835472</v>
      </c>
      <c r="Z519" s="142">
        <f t="shared" si="75"/>
        <v>0</v>
      </c>
      <c r="AA519" s="142">
        <f t="shared" si="75"/>
        <v>100</v>
      </c>
    </row>
    <row r="520" spans="1:27" ht="12.95" customHeight="1" x14ac:dyDescent="0.25">
      <c r="A520" s="133">
        <v>512</v>
      </c>
      <c r="B520" s="139" t="s">
        <v>1789</v>
      </c>
      <c r="C520" s="140">
        <f t="shared" si="76"/>
        <v>3219.5</v>
      </c>
      <c r="D520" s="140">
        <v>743.4</v>
      </c>
      <c r="E520" s="140">
        <v>2476.1</v>
      </c>
      <c r="F520" s="140">
        <v>0</v>
      </c>
      <c r="G520" s="140">
        <v>0</v>
      </c>
      <c r="H520" s="140">
        <f t="shared" si="77"/>
        <v>3632.3</v>
      </c>
      <c r="I520" s="141">
        <v>743.4</v>
      </c>
      <c r="J520" s="141">
        <v>2840.9</v>
      </c>
      <c r="K520" s="141">
        <v>0</v>
      </c>
      <c r="L520" s="141">
        <v>48</v>
      </c>
      <c r="M520" s="140">
        <f t="shared" si="78"/>
        <v>3462.7425000000003</v>
      </c>
      <c r="N520" s="141">
        <v>743.4</v>
      </c>
      <c r="O520" s="141">
        <v>2671.3425000000002</v>
      </c>
      <c r="P520" s="141">
        <v>0</v>
      </c>
      <c r="Q520" s="10">
        <v>48</v>
      </c>
      <c r="R520" s="10">
        <f t="shared" si="79"/>
        <v>-169.55749999999989</v>
      </c>
      <c r="S520" s="10">
        <f t="shared" si="79"/>
        <v>0</v>
      </c>
      <c r="T520" s="10">
        <f t="shared" si="79"/>
        <v>-169.55749999999989</v>
      </c>
      <c r="U520" s="10">
        <f t="shared" si="79"/>
        <v>0</v>
      </c>
      <c r="V520" s="10">
        <f t="shared" si="79"/>
        <v>0</v>
      </c>
      <c r="W520" s="10">
        <f t="shared" si="75"/>
        <v>95.33195220659087</v>
      </c>
      <c r="X520" s="10">
        <f t="shared" si="75"/>
        <v>100</v>
      </c>
      <c r="Y520" s="142">
        <f t="shared" si="75"/>
        <v>94.031556900982082</v>
      </c>
      <c r="Z520" s="142">
        <f t="shared" si="75"/>
        <v>0</v>
      </c>
      <c r="AA520" s="142">
        <f t="shared" si="75"/>
        <v>100</v>
      </c>
    </row>
    <row r="521" spans="1:27" ht="12.95" customHeight="1" x14ac:dyDescent="0.25">
      <c r="A521" s="133">
        <v>513</v>
      </c>
      <c r="B521" s="139" t="s">
        <v>1790</v>
      </c>
      <c r="C521" s="140">
        <f t="shared" si="76"/>
        <v>5590.2</v>
      </c>
      <c r="D521" s="140">
        <v>1126.0999999999999</v>
      </c>
      <c r="E521" s="140">
        <v>4394.3999999999996</v>
      </c>
      <c r="F521" s="140">
        <v>69.7</v>
      </c>
      <c r="G521" s="140">
        <v>0</v>
      </c>
      <c r="H521" s="140">
        <f t="shared" si="77"/>
        <v>6183.3</v>
      </c>
      <c r="I521" s="141">
        <v>1126.0999999999999</v>
      </c>
      <c r="J521" s="141">
        <v>4930.5</v>
      </c>
      <c r="K521" s="141">
        <v>69.7</v>
      </c>
      <c r="L521" s="141">
        <v>57</v>
      </c>
      <c r="M521" s="140">
        <f t="shared" si="78"/>
        <v>6160.2923000000001</v>
      </c>
      <c r="N521" s="141">
        <v>1126.0999999999999</v>
      </c>
      <c r="O521" s="141">
        <v>4907.4922999999999</v>
      </c>
      <c r="P521" s="141">
        <v>69.7</v>
      </c>
      <c r="Q521" s="10">
        <v>57</v>
      </c>
      <c r="R521" s="10">
        <f t="shared" si="79"/>
        <v>-23.007700000000114</v>
      </c>
      <c r="S521" s="10">
        <f t="shared" si="79"/>
        <v>0</v>
      </c>
      <c r="T521" s="10">
        <f t="shared" si="79"/>
        <v>-23.007700000000114</v>
      </c>
      <c r="U521" s="10">
        <f t="shared" si="79"/>
        <v>0</v>
      </c>
      <c r="V521" s="10">
        <f t="shared" si="79"/>
        <v>0</v>
      </c>
      <c r="W521" s="10">
        <f t="shared" si="75"/>
        <v>99.627905810813004</v>
      </c>
      <c r="X521" s="10">
        <f t="shared" si="75"/>
        <v>100</v>
      </c>
      <c r="Y521" s="142">
        <f t="shared" si="75"/>
        <v>99.533359699827599</v>
      </c>
      <c r="Z521" s="142">
        <f t="shared" si="75"/>
        <v>100</v>
      </c>
      <c r="AA521" s="142">
        <f t="shared" si="75"/>
        <v>100</v>
      </c>
    </row>
    <row r="522" spans="1:27" ht="12.95" customHeight="1" x14ac:dyDescent="0.25">
      <c r="A522" s="133">
        <v>514</v>
      </c>
      <c r="B522" s="139" t="s">
        <v>1791</v>
      </c>
      <c r="C522" s="140">
        <f t="shared" si="76"/>
        <v>4259.6000000000004</v>
      </c>
      <c r="D522" s="140">
        <v>1184.3</v>
      </c>
      <c r="E522" s="140">
        <v>3075.3</v>
      </c>
      <c r="F522" s="140">
        <v>0</v>
      </c>
      <c r="G522" s="140">
        <v>0</v>
      </c>
      <c r="H522" s="140">
        <f t="shared" si="77"/>
        <v>4605</v>
      </c>
      <c r="I522" s="141">
        <v>1184.3</v>
      </c>
      <c r="J522" s="141">
        <v>3369.7</v>
      </c>
      <c r="K522" s="141">
        <v>0</v>
      </c>
      <c r="L522" s="141">
        <v>51</v>
      </c>
      <c r="M522" s="140">
        <f t="shared" si="78"/>
        <v>4525.2092000000002</v>
      </c>
      <c r="N522" s="141">
        <v>1184.3</v>
      </c>
      <c r="O522" s="141">
        <v>3289.9092000000001</v>
      </c>
      <c r="P522" s="141">
        <v>0</v>
      </c>
      <c r="Q522" s="10">
        <v>51</v>
      </c>
      <c r="R522" s="10">
        <f t="shared" si="79"/>
        <v>-79.790799999999763</v>
      </c>
      <c r="S522" s="10">
        <f t="shared" si="79"/>
        <v>0</v>
      </c>
      <c r="T522" s="10">
        <f t="shared" si="79"/>
        <v>-79.790799999999763</v>
      </c>
      <c r="U522" s="10">
        <f t="shared" si="79"/>
        <v>0</v>
      </c>
      <c r="V522" s="10">
        <f t="shared" si="79"/>
        <v>0</v>
      </c>
      <c r="W522" s="10">
        <f t="shared" si="75"/>
        <v>98.26730076004344</v>
      </c>
      <c r="X522" s="10">
        <f t="shared" si="75"/>
        <v>100</v>
      </c>
      <c r="Y522" s="142">
        <f t="shared" si="75"/>
        <v>97.632109683354599</v>
      </c>
      <c r="Z522" s="142">
        <f t="shared" si="75"/>
        <v>0</v>
      </c>
      <c r="AA522" s="142">
        <f t="shared" si="75"/>
        <v>100</v>
      </c>
    </row>
    <row r="523" spans="1:27" ht="12.95" customHeight="1" x14ac:dyDescent="0.25">
      <c r="A523" s="133">
        <v>515</v>
      </c>
      <c r="B523" s="139" t="s">
        <v>1792</v>
      </c>
      <c r="C523" s="140">
        <f t="shared" si="76"/>
        <v>3305.8</v>
      </c>
      <c r="D523" s="140">
        <v>903.9</v>
      </c>
      <c r="E523" s="140">
        <v>2401.9</v>
      </c>
      <c r="F523" s="140">
        <v>0</v>
      </c>
      <c r="G523" s="140">
        <v>0</v>
      </c>
      <c r="H523" s="140">
        <f t="shared" si="77"/>
        <v>3822.2000000000003</v>
      </c>
      <c r="I523" s="141">
        <v>903.9</v>
      </c>
      <c r="J523" s="141">
        <v>2864.3</v>
      </c>
      <c r="K523" s="141">
        <v>0</v>
      </c>
      <c r="L523" s="141">
        <v>54</v>
      </c>
      <c r="M523" s="140">
        <f t="shared" si="78"/>
        <v>3822.1729</v>
      </c>
      <c r="N523" s="141">
        <v>903.9</v>
      </c>
      <c r="O523" s="141">
        <v>2864.2728999999999</v>
      </c>
      <c r="P523" s="141">
        <v>0</v>
      </c>
      <c r="Q523" s="10">
        <v>54</v>
      </c>
      <c r="R523" s="10">
        <f t="shared" si="79"/>
        <v>-2.7100000000245927E-2</v>
      </c>
      <c r="S523" s="10">
        <f t="shared" si="79"/>
        <v>0</v>
      </c>
      <c r="T523" s="10">
        <f t="shared" si="79"/>
        <v>-2.7100000000245927E-2</v>
      </c>
      <c r="U523" s="10">
        <f t="shared" si="79"/>
        <v>0</v>
      </c>
      <c r="V523" s="10">
        <f t="shared" si="79"/>
        <v>0</v>
      </c>
      <c r="W523" s="10">
        <f t="shared" si="75"/>
        <v>99.999290984249896</v>
      </c>
      <c r="X523" s="10">
        <f t="shared" si="75"/>
        <v>100</v>
      </c>
      <c r="Y523" s="142">
        <f t="shared" si="75"/>
        <v>99.999053870055505</v>
      </c>
      <c r="Z523" s="142">
        <f t="shared" si="75"/>
        <v>0</v>
      </c>
      <c r="AA523" s="142">
        <f t="shared" si="75"/>
        <v>100</v>
      </c>
    </row>
    <row r="524" spans="1:27" ht="12.95" customHeight="1" x14ac:dyDescent="0.25">
      <c r="A524" s="133">
        <v>516</v>
      </c>
      <c r="B524" s="139" t="s">
        <v>1793</v>
      </c>
      <c r="C524" s="140">
        <f t="shared" si="76"/>
        <v>896.1</v>
      </c>
      <c r="D524" s="140">
        <v>701.2</v>
      </c>
      <c r="E524" s="140">
        <v>194.9</v>
      </c>
      <c r="F524" s="140">
        <v>0</v>
      </c>
      <c r="G524" s="140">
        <v>0</v>
      </c>
      <c r="H524" s="140">
        <f t="shared" si="77"/>
        <v>926.1</v>
      </c>
      <c r="I524" s="141">
        <v>701.2</v>
      </c>
      <c r="J524" s="141">
        <v>194.9</v>
      </c>
      <c r="K524" s="141">
        <v>0</v>
      </c>
      <c r="L524" s="141">
        <v>30</v>
      </c>
      <c r="M524" s="140">
        <f t="shared" si="78"/>
        <v>925.25150000000008</v>
      </c>
      <c r="N524" s="141">
        <v>701.2</v>
      </c>
      <c r="O524" s="141">
        <v>194.0515</v>
      </c>
      <c r="P524" s="141">
        <v>0</v>
      </c>
      <c r="Q524" s="10">
        <v>30</v>
      </c>
      <c r="R524" s="10">
        <f t="shared" si="79"/>
        <v>-0.84849999999994452</v>
      </c>
      <c r="S524" s="10">
        <f t="shared" si="79"/>
        <v>0</v>
      </c>
      <c r="T524" s="10">
        <f t="shared" si="79"/>
        <v>-0.84850000000000136</v>
      </c>
      <c r="U524" s="10">
        <f t="shared" si="79"/>
        <v>0</v>
      </c>
      <c r="V524" s="10">
        <f t="shared" si="79"/>
        <v>0</v>
      </c>
      <c r="W524" s="10">
        <f t="shared" si="75"/>
        <v>99.908379224705754</v>
      </c>
      <c r="X524" s="10">
        <f t="shared" si="75"/>
        <v>100</v>
      </c>
      <c r="Y524" s="142">
        <f t="shared" si="75"/>
        <v>99.564648537711648</v>
      </c>
      <c r="Z524" s="142">
        <f t="shared" si="75"/>
        <v>0</v>
      </c>
      <c r="AA524" s="142">
        <f t="shared" si="75"/>
        <v>100</v>
      </c>
    </row>
    <row r="525" spans="1:27" ht="12.95" customHeight="1" x14ac:dyDescent="0.25">
      <c r="A525" s="133">
        <v>517</v>
      </c>
      <c r="B525" s="139" t="s">
        <v>1794</v>
      </c>
      <c r="C525" s="140">
        <f t="shared" si="76"/>
        <v>4366.3999999999996</v>
      </c>
      <c r="D525" s="140">
        <v>1134.3</v>
      </c>
      <c r="E525" s="140">
        <v>3232.1</v>
      </c>
      <c r="F525" s="140">
        <v>0</v>
      </c>
      <c r="G525" s="140">
        <v>0</v>
      </c>
      <c r="H525" s="140">
        <f t="shared" si="77"/>
        <v>4724.3999999999996</v>
      </c>
      <c r="I525" s="141">
        <v>1134.3</v>
      </c>
      <c r="J525" s="141">
        <v>3539.1</v>
      </c>
      <c r="K525" s="141">
        <v>0</v>
      </c>
      <c r="L525" s="141">
        <v>51</v>
      </c>
      <c r="M525" s="140">
        <f t="shared" si="78"/>
        <v>4722.5281999999997</v>
      </c>
      <c r="N525" s="141">
        <v>1134.3</v>
      </c>
      <c r="O525" s="141">
        <v>3537.2282</v>
      </c>
      <c r="P525" s="141">
        <v>0</v>
      </c>
      <c r="Q525" s="10">
        <v>51</v>
      </c>
      <c r="R525" s="10">
        <f t="shared" si="79"/>
        <v>-1.8717999999998938</v>
      </c>
      <c r="S525" s="10">
        <f t="shared" si="79"/>
        <v>0</v>
      </c>
      <c r="T525" s="10">
        <f t="shared" si="79"/>
        <v>-1.8717999999998938</v>
      </c>
      <c r="U525" s="10">
        <f t="shared" si="79"/>
        <v>0</v>
      </c>
      <c r="V525" s="10">
        <f t="shared" si="79"/>
        <v>0</v>
      </c>
      <c r="W525" s="10">
        <f t="shared" si="75"/>
        <v>99.960380154093642</v>
      </c>
      <c r="X525" s="10">
        <f t="shared" si="75"/>
        <v>100</v>
      </c>
      <c r="Y525" s="142">
        <f t="shared" si="75"/>
        <v>99.94711084739059</v>
      </c>
      <c r="Z525" s="142">
        <f t="shared" si="75"/>
        <v>0</v>
      </c>
      <c r="AA525" s="142">
        <f t="shared" si="75"/>
        <v>100</v>
      </c>
    </row>
    <row r="526" spans="1:27" ht="12.95" customHeight="1" x14ac:dyDescent="0.25">
      <c r="A526" s="133">
        <v>518</v>
      </c>
      <c r="B526" s="139" t="s">
        <v>1784</v>
      </c>
      <c r="C526" s="140">
        <f t="shared" si="76"/>
        <v>16002.199999999999</v>
      </c>
      <c r="D526" s="140">
        <v>1146.9000000000001</v>
      </c>
      <c r="E526" s="140">
        <v>14855.3</v>
      </c>
      <c r="F526" s="140">
        <v>0</v>
      </c>
      <c r="G526" s="140">
        <v>0</v>
      </c>
      <c r="H526" s="140">
        <f t="shared" si="77"/>
        <v>18010.7</v>
      </c>
      <c r="I526" s="141">
        <v>1146.9000000000001</v>
      </c>
      <c r="J526" s="141">
        <v>16794.8</v>
      </c>
      <c r="K526" s="141">
        <v>0</v>
      </c>
      <c r="L526" s="141">
        <v>69</v>
      </c>
      <c r="M526" s="140">
        <f t="shared" si="78"/>
        <v>17864.357100000001</v>
      </c>
      <c r="N526" s="141">
        <v>1146.9000000000001</v>
      </c>
      <c r="O526" s="141">
        <v>16648.4571</v>
      </c>
      <c r="P526" s="141">
        <v>0</v>
      </c>
      <c r="Q526" s="10">
        <v>69</v>
      </c>
      <c r="R526" s="10">
        <f t="shared" si="79"/>
        <v>-146.34289999999964</v>
      </c>
      <c r="S526" s="10">
        <f t="shared" si="79"/>
        <v>0</v>
      </c>
      <c r="T526" s="10">
        <f t="shared" si="79"/>
        <v>-146.34289999999964</v>
      </c>
      <c r="U526" s="10">
        <f t="shared" si="79"/>
        <v>0</v>
      </c>
      <c r="V526" s="10">
        <f t="shared" si="79"/>
        <v>0</v>
      </c>
      <c r="W526" s="10">
        <f t="shared" si="75"/>
        <v>99.187466894679275</v>
      </c>
      <c r="X526" s="10">
        <f t="shared" si="75"/>
        <v>100</v>
      </c>
      <c r="Y526" s="142">
        <f t="shared" si="75"/>
        <v>99.128641603353415</v>
      </c>
      <c r="Z526" s="142">
        <f t="shared" si="75"/>
        <v>0</v>
      </c>
      <c r="AA526" s="142">
        <f t="shared" si="75"/>
        <v>100</v>
      </c>
    </row>
    <row r="527" spans="1:27" ht="12.95" customHeight="1" x14ac:dyDescent="0.25">
      <c r="A527" s="133">
        <v>519</v>
      </c>
      <c r="B527" s="139" t="s">
        <v>1795</v>
      </c>
      <c r="C527" s="140">
        <f t="shared" si="76"/>
        <v>6087.2</v>
      </c>
      <c r="D527" s="140">
        <v>1121.2</v>
      </c>
      <c r="E527" s="140">
        <v>4966</v>
      </c>
      <c r="F527" s="140">
        <v>0</v>
      </c>
      <c r="G527" s="140">
        <v>0</v>
      </c>
      <c r="H527" s="140">
        <f t="shared" si="77"/>
        <v>6881.5999999999995</v>
      </c>
      <c r="I527" s="141">
        <v>1121.2</v>
      </c>
      <c r="J527" s="141">
        <v>5718.4</v>
      </c>
      <c r="K527" s="141">
        <v>0</v>
      </c>
      <c r="L527" s="141">
        <v>42</v>
      </c>
      <c r="M527" s="140">
        <f t="shared" si="78"/>
        <v>6881.5999999999995</v>
      </c>
      <c r="N527" s="141">
        <v>1121.2</v>
      </c>
      <c r="O527" s="141">
        <v>5718.4</v>
      </c>
      <c r="P527" s="141">
        <v>0</v>
      </c>
      <c r="Q527" s="10">
        <v>42</v>
      </c>
      <c r="R527" s="10">
        <f t="shared" si="79"/>
        <v>0</v>
      </c>
      <c r="S527" s="10">
        <f t="shared" si="79"/>
        <v>0</v>
      </c>
      <c r="T527" s="10">
        <f t="shared" si="79"/>
        <v>0</v>
      </c>
      <c r="U527" s="10">
        <f t="shared" si="79"/>
        <v>0</v>
      </c>
      <c r="V527" s="10">
        <f t="shared" si="79"/>
        <v>0</v>
      </c>
      <c r="W527" s="10">
        <f t="shared" si="75"/>
        <v>100</v>
      </c>
      <c r="X527" s="10">
        <f t="shared" si="75"/>
        <v>100</v>
      </c>
      <c r="Y527" s="142">
        <f t="shared" si="75"/>
        <v>100</v>
      </c>
      <c r="Z527" s="142">
        <f t="shared" si="75"/>
        <v>0</v>
      </c>
      <c r="AA527" s="142">
        <f t="shared" si="75"/>
        <v>100</v>
      </c>
    </row>
    <row r="528" spans="1:27" ht="12.95" customHeight="1" x14ac:dyDescent="0.25">
      <c r="A528" s="133">
        <v>520</v>
      </c>
      <c r="B528" s="139" t="s">
        <v>1796</v>
      </c>
      <c r="C528" s="140">
        <f t="shared" si="76"/>
        <v>3897.7999999999997</v>
      </c>
      <c r="D528" s="140">
        <v>1065.0999999999999</v>
      </c>
      <c r="E528" s="140">
        <v>2832.7</v>
      </c>
      <c r="F528" s="140">
        <v>0</v>
      </c>
      <c r="G528" s="140">
        <v>0</v>
      </c>
      <c r="H528" s="140">
        <f t="shared" si="77"/>
        <v>4143.1000000000004</v>
      </c>
      <c r="I528" s="141">
        <v>1065.0999999999999</v>
      </c>
      <c r="J528" s="141">
        <v>3042</v>
      </c>
      <c r="K528" s="141">
        <v>0</v>
      </c>
      <c r="L528" s="141">
        <v>36</v>
      </c>
      <c r="M528" s="140">
        <f t="shared" si="78"/>
        <v>3581.3143</v>
      </c>
      <c r="N528" s="141">
        <v>1065.0999999999999</v>
      </c>
      <c r="O528" s="141">
        <v>2480.2143000000001</v>
      </c>
      <c r="P528" s="141">
        <v>0</v>
      </c>
      <c r="Q528" s="10">
        <v>36</v>
      </c>
      <c r="R528" s="10">
        <f t="shared" si="79"/>
        <v>-561.78570000000036</v>
      </c>
      <c r="S528" s="10">
        <f t="shared" si="79"/>
        <v>0</v>
      </c>
      <c r="T528" s="10">
        <f t="shared" si="79"/>
        <v>-561.78569999999991</v>
      </c>
      <c r="U528" s="10">
        <f t="shared" si="79"/>
        <v>0</v>
      </c>
      <c r="V528" s="10">
        <f t="shared" si="79"/>
        <v>0</v>
      </c>
      <c r="W528" s="10">
        <f t="shared" si="75"/>
        <v>86.440450387391081</v>
      </c>
      <c r="X528" s="10">
        <f t="shared" si="75"/>
        <v>100</v>
      </c>
      <c r="Y528" s="142">
        <f t="shared" si="75"/>
        <v>81.532357001972386</v>
      </c>
      <c r="Z528" s="142">
        <f t="shared" si="75"/>
        <v>0</v>
      </c>
      <c r="AA528" s="142">
        <f t="shared" si="75"/>
        <v>100</v>
      </c>
    </row>
    <row r="529" spans="1:27" ht="12.95" customHeight="1" x14ac:dyDescent="0.25">
      <c r="A529" s="133">
        <v>521</v>
      </c>
      <c r="B529" s="139" t="s">
        <v>1797</v>
      </c>
      <c r="C529" s="140">
        <f t="shared" si="76"/>
        <v>3207.1000000000004</v>
      </c>
      <c r="D529" s="140">
        <v>983.8</v>
      </c>
      <c r="E529" s="140">
        <v>1940</v>
      </c>
      <c r="F529" s="140">
        <v>283.3</v>
      </c>
      <c r="G529" s="140">
        <v>0</v>
      </c>
      <c r="H529" s="140">
        <f t="shared" si="77"/>
        <v>3502.6000000000004</v>
      </c>
      <c r="I529" s="141">
        <v>983.8</v>
      </c>
      <c r="J529" s="141">
        <v>2193.5</v>
      </c>
      <c r="K529" s="141">
        <v>283.3</v>
      </c>
      <c r="L529" s="141">
        <v>42</v>
      </c>
      <c r="M529" s="140">
        <f t="shared" si="78"/>
        <v>3387.9800999999998</v>
      </c>
      <c r="N529" s="141">
        <v>983.8</v>
      </c>
      <c r="O529" s="141">
        <v>2078.8800999999999</v>
      </c>
      <c r="P529" s="141">
        <v>283.3</v>
      </c>
      <c r="Q529" s="10">
        <v>42</v>
      </c>
      <c r="R529" s="10">
        <f t="shared" si="79"/>
        <v>-114.6199000000006</v>
      </c>
      <c r="S529" s="10">
        <f t="shared" si="79"/>
        <v>0</v>
      </c>
      <c r="T529" s="10">
        <f t="shared" si="79"/>
        <v>-114.61990000000014</v>
      </c>
      <c r="U529" s="10">
        <f t="shared" si="79"/>
        <v>0</v>
      </c>
      <c r="V529" s="10">
        <f t="shared" si="79"/>
        <v>0</v>
      </c>
      <c r="W529" s="10">
        <f t="shared" si="75"/>
        <v>96.727576657340236</v>
      </c>
      <c r="X529" s="10">
        <f t="shared" si="75"/>
        <v>100</v>
      </c>
      <c r="Y529" s="142">
        <f t="shared" si="75"/>
        <v>94.774565762480051</v>
      </c>
      <c r="Z529" s="142">
        <f t="shared" si="75"/>
        <v>100</v>
      </c>
      <c r="AA529" s="142">
        <f t="shared" si="75"/>
        <v>100</v>
      </c>
    </row>
    <row r="530" spans="1:27" ht="12.95" customHeight="1" x14ac:dyDescent="0.25">
      <c r="A530" s="133">
        <v>522</v>
      </c>
      <c r="B530" s="139" t="s">
        <v>1798</v>
      </c>
      <c r="C530" s="140">
        <f t="shared" si="76"/>
        <v>3073.4</v>
      </c>
      <c r="D530" s="140">
        <v>897.6</v>
      </c>
      <c r="E530" s="140">
        <v>2168.9</v>
      </c>
      <c r="F530" s="140">
        <v>6.9</v>
      </c>
      <c r="G530" s="140">
        <v>0</v>
      </c>
      <c r="H530" s="140">
        <f t="shared" si="77"/>
        <v>3332.7</v>
      </c>
      <c r="I530" s="141">
        <v>897.6</v>
      </c>
      <c r="J530" s="141">
        <v>2380.1999999999998</v>
      </c>
      <c r="K530" s="141">
        <v>6.9</v>
      </c>
      <c r="L530" s="141">
        <v>48</v>
      </c>
      <c r="M530" s="140">
        <f t="shared" si="78"/>
        <v>3332.7</v>
      </c>
      <c r="N530" s="141">
        <v>897.6</v>
      </c>
      <c r="O530" s="141">
        <v>2380.1999999999998</v>
      </c>
      <c r="P530" s="141">
        <v>6.9</v>
      </c>
      <c r="Q530" s="10">
        <v>48</v>
      </c>
      <c r="R530" s="10">
        <f t="shared" si="79"/>
        <v>0</v>
      </c>
      <c r="S530" s="10">
        <f t="shared" si="79"/>
        <v>0</v>
      </c>
      <c r="T530" s="10">
        <f t="shared" si="79"/>
        <v>0</v>
      </c>
      <c r="U530" s="10">
        <f t="shared" si="79"/>
        <v>0</v>
      </c>
      <c r="V530" s="10">
        <f t="shared" si="79"/>
        <v>0</v>
      </c>
      <c r="W530" s="10">
        <f t="shared" si="75"/>
        <v>100</v>
      </c>
      <c r="X530" s="10">
        <f t="shared" si="75"/>
        <v>100</v>
      </c>
      <c r="Y530" s="142">
        <f t="shared" si="75"/>
        <v>100</v>
      </c>
      <c r="Z530" s="142">
        <f t="shared" si="75"/>
        <v>100</v>
      </c>
      <c r="AA530" s="142">
        <f t="shared" si="75"/>
        <v>100</v>
      </c>
    </row>
    <row r="531" spans="1:27" ht="12.95" customHeight="1" x14ac:dyDescent="0.25">
      <c r="A531" s="133">
        <v>523</v>
      </c>
      <c r="B531" s="139" t="s">
        <v>1799</v>
      </c>
      <c r="C531" s="140">
        <f t="shared" si="76"/>
        <v>4106.7</v>
      </c>
      <c r="D531" s="140">
        <v>971.6</v>
      </c>
      <c r="E531" s="140">
        <v>2990.8</v>
      </c>
      <c r="F531" s="140">
        <v>144.30000000000001</v>
      </c>
      <c r="G531" s="140">
        <v>0</v>
      </c>
      <c r="H531" s="140">
        <f t="shared" si="77"/>
        <v>4463.7000000000007</v>
      </c>
      <c r="I531" s="141">
        <v>971.6</v>
      </c>
      <c r="J531" s="141">
        <v>3290.8</v>
      </c>
      <c r="K531" s="141">
        <v>144.30000000000001</v>
      </c>
      <c r="L531" s="141">
        <v>57</v>
      </c>
      <c r="M531" s="140">
        <f t="shared" si="78"/>
        <v>4463.7000000000007</v>
      </c>
      <c r="N531" s="141">
        <v>971.6</v>
      </c>
      <c r="O531" s="141">
        <v>3290.8</v>
      </c>
      <c r="P531" s="141">
        <v>144.30000000000001</v>
      </c>
      <c r="Q531" s="10">
        <v>57</v>
      </c>
      <c r="R531" s="10">
        <f t="shared" si="79"/>
        <v>0</v>
      </c>
      <c r="S531" s="10">
        <f t="shared" si="79"/>
        <v>0</v>
      </c>
      <c r="T531" s="10">
        <f t="shared" si="79"/>
        <v>0</v>
      </c>
      <c r="U531" s="10">
        <f t="shared" si="79"/>
        <v>0</v>
      </c>
      <c r="V531" s="10">
        <f t="shared" si="79"/>
        <v>0</v>
      </c>
      <c r="W531" s="10">
        <f t="shared" si="75"/>
        <v>100</v>
      </c>
      <c r="X531" s="10">
        <f t="shared" si="75"/>
        <v>100</v>
      </c>
      <c r="Y531" s="142">
        <f t="shared" si="75"/>
        <v>100</v>
      </c>
      <c r="Z531" s="142">
        <f t="shared" si="75"/>
        <v>100</v>
      </c>
      <c r="AA531" s="142">
        <f t="shared" si="75"/>
        <v>100</v>
      </c>
    </row>
    <row r="532" spans="1:27" ht="12.95" customHeight="1" x14ac:dyDescent="0.25">
      <c r="A532" s="133">
        <v>524</v>
      </c>
      <c r="B532" s="139" t="s">
        <v>1800</v>
      </c>
      <c r="C532" s="140">
        <f t="shared" si="76"/>
        <v>6198.7</v>
      </c>
      <c r="D532" s="140">
        <v>1235</v>
      </c>
      <c r="E532" s="140">
        <v>4963.7</v>
      </c>
      <c r="F532" s="140">
        <v>0</v>
      </c>
      <c r="G532" s="140">
        <v>0</v>
      </c>
      <c r="H532" s="140">
        <f t="shared" si="77"/>
        <v>6726.5</v>
      </c>
      <c r="I532" s="141">
        <v>1235</v>
      </c>
      <c r="J532" s="141">
        <v>5398.5</v>
      </c>
      <c r="K532" s="141">
        <v>0</v>
      </c>
      <c r="L532" s="141">
        <v>93</v>
      </c>
      <c r="M532" s="140">
        <f t="shared" si="78"/>
        <v>6613.2093000000004</v>
      </c>
      <c r="N532" s="141">
        <v>1235</v>
      </c>
      <c r="O532" s="141">
        <v>5285.2093000000004</v>
      </c>
      <c r="P532" s="141">
        <v>0</v>
      </c>
      <c r="Q532" s="10">
        <v>93</v>
      </c>
      <c r="R532" s="10">
        <f t="shared" si="79"/>
        <v>-113.29069999999956</v>
      </c>
      <c r="S532" s="10">
        <f t="shared" si="79"/>
        <v>0</v>
      </c>
      <c r="T532" s="10">
        <f t="shared" si="79"/>
        <v>-113.29069999999956</v>
      </c>
      <c r="U532" s="10">
        <f t="shared" si="79"/>
        <v>0</v>
      </c>
      <c r="V532" s="10">
        <f t="shared" si="79"/>
        <v>0</v>
      </c>
      <c r="W532" s="10">
        <f t="shared" si="75"/>
        <v>98.315755593547919</v>
      </c>
      <c r="X532" s="10">
        <f t="shared" si="75"/>
        <v>100</v>
      </c>
      <c r="Y532" s="142">
        <f t="shared" si="75"/>
        <v>97.901441141057717</v>
      </c>
      <c r="Z532" s="142">
        <f t="shared" si="75"/>
        <v>0</v>
      </c>
      <c r="AA532" s="142">
        <f t="shared" si="75"/>
        <v>100</v>
      </c>
    </row>
    <row r="533" spans="1:27" ht="12.95" customHeight="1" x14ac:dyDescent="0.25">
      <c r="A533" s="133">
        <v>525</v>
      </c>
      <c r="B533" s="139" t="s">
        <v>1683</v>
      </c>
      <c r="C533" s="140">
        <f t="shared" si="76"/>
        <v>3236.5</v>
      </c>
      <c r="D533" s="140">
        <v>981.3</v>
      </c>
      <c r="E533" s="140">
        <v>2075.9</v>
      </c>
      <c r="F533" s="140">
        <v>179.3</v>
      </c>
      <c r="G533" s="140">
        <v>0</v>
      </c>
      <c r="H533" s="140">
        <f t="shared" si="77"/>
        <v>3473.8</v>
      </c>
      <c r="I533" s="141">
        <v>981.3</v>
      </c>
      <c r="J533" s="141">
        <v>2262.1999999999998</v>
      </c>
      <c r="K533" s="141">
        <v>179.3</v>
      </c>
      <c r="L533" s="141">
        <v>51</v>
      </c>
      <c r="M533" s="140">
        <f t="shared" si="78"/>
        <v>3473.8</v>
      </c>
      <c r="N533" s="141">
        <v>981.3</v>
      </c>
      <c r="O533" s="141">
        <v>2262.1999999999998</v>
      </c>
      <c r="P533" s="141">
        <v>179.3</v>
      </c>
      <c r="Q533" s="10">
        <v>51</v>
      </c>
      <c r="R533" s="10">
        <f t="shared" si="79"/>
        <v>0</v>
      </c>
      <c r="S533" s="10">
        <f t="shared" si="79"/>
        <v>0</v>
      </c>
      <c r="T533" s="10">
        <f t="shared" si="79"/>
        <v>0</v>
      </c>
      <c r="U533" s="10">
        <f t="shared" si="79"/>
        <v>0</v>
      </c>
      <c r="V533" s="10">
        <f t="shared" si="79"/>
        <v>0</v>
      </c>
      <c r="W533" s="10">
        <f t="shared" si="75"/>
        <v>100</v>
      </c>
      <c r="X533" s="10">
        <f t="shared" si="75"/>
        <v>100</v>
      </c>
      <c r="Y533" s="142">
        <f t="shared" si="75"/>
        <v>100</v>
      </c>
      <c r="Z533" s="142">
        <f t="shared" si="75"/>
        <v>100</v>
      </c>
      <c r="AA533" s="142">
        <f t="shared" si="75"/>
        <v>100</v>
      </c>
    </row>
    <row r="534" spans="1:27" ht="12.95" customHeight="1" x14ac:dyDescent="0.25">
      <c r="A534" s="133">
        <v>526</v>
      </c>
      <c r="B534" s="139" t="s">
        <v>1713</v>
      </c>
      <c r="C534" s="140">
        <f t="shared" si="76"/>
        <v>3343</v>
      </c>
      <c r="D534" s="140">
        <v>1044.2</v>
      </c>
      <c r="E534" s="140">
        <v>2287.1</v>
      </c>
      <c r="F534" s="140">
        <v>11.7</v>
      </c>
      <c r="G534" s="140">
        <v>0</v>
      </c>
      <c r="H534" s="140">
        <f t="shared" si="77"/>
        <v>3653.0999999999995</v>
      </c>
      <c r="I534" s="141">
        <v>1044.2</v>
      </c>
      <c r="J534" s="141">
        <v>2552.1999999999998</v>
      </c>
      <c r="K534" s="141">
        <v>11.7</v>
      </c>
      <c r="L534" s="141">
        <v>45</v>
      </c>
      <c r="M534" s="140">
        <f t="shared" si="78"/>
        <v>3653.0995000000003</v>
      </c>
      <c r="N534" s="141">
        <v>1044.2</v>
      </c>
      <c r="O534" s="141">
        <v>2552.1995000000002</v>
      </c>
      <c r="P534" s="141">
        <v>11.7</v>
      </c>
      <c r="Q534" s="10">
        <v>45</v>
      </c>
      <c r="R534" s="10">
        <f t="shared" si="79"/>
        <v>-4.999999991923687E-4</v>
      </c>
      <c r="S534" s="10">
        <f t="shared" si="79"/>
        <v>0</v>
      </c>
      <c r="T534" s="10">
        <f t="shared" si="79"/>
        <v>-4.9999999964711606E-4</v>
      </c>
      <c r="U534" s="10">
        <f t="shared" si="79"/>
        <v>0</v>
      </c>
      <c r="V534" s="10">
        <f t="shared" si="79"/>
        <v>0</v>
      </c>
      <c r="W534" s="10">
        <f t="shared" si="75"/>
        <v>99.999986312994466</v>
      </c>
      <c r="X534" s="10">
        <f t="shared" si="75"/>
        <v>100</v>
      </c>
      <c r="Y534" s="142">
        <f t="shared" si="75"/>
        <v>99.999980409058864</v>
      </c>
      <c r="Z534" s="142">
        <f t="shared" si="75"/>
        <v>100</v>
      </c>
      <c r="AA534" s="142">
        <f t="shared" si="75"/>
        <v>100</v>
      </c>
    </row>
    <row r="535" spans="1:27" ht="12.95" customHeight="1" x14ac:dyDescent="0.25">
      <c r="A535" s="133">
        <v>527</v>
      </c>
      <c r="B535" s="139"/>
      <c r="C535" s="140"/>
      <c r="D535" s="140"/>
      <c r="E535" s="140"/>
      <c r="F535" s="140"/>
      <c r="G535" s="140"/>
      <c r="H535" s="140"/>
      <c r="I535" s="141"/>
      <c r="J535" s="141"/>
      <c r="K535" s="141"/>
      <c r="L535" s="141"/>
      <c r="M535" s="141"/>
      <c r="N535" s="141"/>
      <c r="O535" s="141"/>
      <c r="P535" s="141"/>
      <c r="Q535" s="10"/>
      <c r="R535" s="10"/>
      <c r="S535" s="10"/>
      <c r="T535" s="10"/>
      <c r="U535" s="10"/>
      <c r="V535" s="10"/>
      <c r="W535" s="10"/>
      <c r="X535" s="10"/>
      <c r="Y535" s="142"/>
      <c r="Z535" s="142"/>
      <c r="AA535" s="142"/>
    </row>
    <row r="536" spans="1:27" ht="12.95" customHeight="1" x14ac:dyDescent="0.25">
      <c r="A536" s="133">
        <v>528</v>
      </c>
      <c r="B536" s="134" t="s">
        <v>1727</v>
      </c>
      <c r="C536" s="135">
        <f t="shared" ref="C536:C578" si="80">SUM(D536:G536)</f>
        <v>473577.89999999997</v>
      </c>
      <c r="D536" s="135">
        <f>D537+D538</f>
        <v>93955.299999999988</v>
      </c>
      <c r="E536" s="135">
        <f>E537+E538</f>
        <v>373084.6</v>
      </c>
      <c r="F536" s="135">
        <f>F537+F538</f>
        <v>6538</v>
      </c>
      <c r="G536" s="135">
        <f>G537+G538</f>
        <v>0</v>
      </c>
      <c r="H536" s="135">
        <f t="shared" ref="H536:H578" si="81">SUM(I536:L536)</f>
        <v>527903.60000000009</v>
      </c>
      <c r="I536" s="135">
        <f>I537+I538</f>
        <v>93955.299999999988</v>
      </c>
      <c r="J536" s="135">
        <f>J537+J538</f>
        <v>423768.30000000005</v>
      </c>
      <c r="K536" s="135">
        <f>K537+K538</f>
        <v>6538</v>
      </c>
      <c r="L536" s="135">
        <f>L537+L538</f>
        <v>3642</v>
      </c>
      <c r="M536" s="135">
        <f t="shared" ref="M536:M578" si="82">SUM(N536:Q536)</f>
        <v>513381.72510000004</v>
      </c>
      <c r="N536" s="135">
        <f>N537+N538</f>
        <v>93955.299999999988</v>
      </c>
      <c r="O536" s="135">
        <f>O537+O538</f>
        <v>409246.42510000005</v>
      </c>
      <c r="P536" s="135">
        <f>P537+P538</f>
        <v>6538</v>
      </c>
      <c r="Q536" s="135">
        <f>Q537+Q538</f>
        <v>3642</v>
      </c>
      <c r="R536" s="13">
        <f t="shared" ref="R536:V578" si="83">M536-H536</f>
        <v>-14521.874900000053</v>
      </c>
      <c r="S536" s="13">
        <f t="shared" si="83"/>
        <v>0</v>
      </c>
      <c r="T536" s="13">
        <f t="shared" si="83"/>
        <v>-14521.874899999995</v>
      </c>
      <c r="U536" s="13">
        <f t="shared" si="83"/>
        <v>0</v>
      </c>
      <c r="V536" s="13">
        <f t="shared" si="83"/>
        <v>0</v>
      </c>
      <c r="W536" s="13">
        <f t="shared" si="75"/>
        <v>97.249142665441184</v>
      </c>
      <c r="X536" s="13">
        <f t="shared" si="75"/>
        <v>100</v>
      </c>
      <c r="Y536" s="137">
        <f t="shared" si="75"/>
        <v>96.573156864258138</v>
      </c>
      <c r="Z536" s="137">
        <f t="shared" si="75"/>
        <v>100</v>
      </c>
      <c r="AA536" s="137">
        <f t="shared" si="75"/>
        <v>100</v>
      </c>
    </row>
    <row r="537" spans="1:27" s="138" customFormat="1" ht="12.95" customHeight="1" x14ac:dyDescent="0.2">
      <c r="A537" s="133">
        <v>529</v>
      </c>
      <c r="B537" s="134" t="s">
        <v>1374</v>
      </c>
      <c r="C537" s="135">
        <f t="shared" si="80"/>
        <v>298443.10000000003</v>
      </c>
      <c r="D537" s="135">
        <f>D539</f>
        <v>52480.5</v>
      </c>
      <c r="E537" s="135">
        <f>E539</f>
        <v>242862.9</v>
      </c>
      <c r="F537" s="135">
        <f>F539</f>
        <v>3099.7</v>
      </c>
      <c r="G537" s="135">
        <f>G539</f>
        <v>0</v>
      </c>
      <c r="H537" s="135">
        <f t="shared" si="81"/>
        <v>336035.60000000003</v>
      </c>
      <c r="I537" s="135">
        <f>I539</f>
        <v>52480.5</v>
      </c>
      <c r="J537" s="135">
        <f>J539</f>
        <v>278736.40000000002</v>
      </c>
      <c r="K537" s="135">
        <f>K539</f>
        <v>3099.7</v>
      </c>
      <c r="L537" s="135">
        <f>L539</f>
        <v>1719</v>
      </c>
      <c r="M537" s="135">
        <f t="shared" si="82"/>
        <v>324774.23739999998</v>
      </c>
      <c r="N537" s="135">
        <f>N539</f>
        <v>52480.5</v>
      </c>
      <c r="O537" s="135">
        <f>O539</f>
        <v>267475.03739999997</v>
      </c>
      <c r="P537" s="135">
        <f>P539</f>
        <v>3099.7</v>
      </c>
      <c r="Q537" s="135">
        <f>Q539</f>
        <v>1719</v>
      </c>
      <c r="R537" s="13">
        <f t="shared" si="83"/>
        <v>-11261.362600000051</v>
      </c>
      <c r="S537" s="13">
        <f t="shared" si="83"/>
        <v>0</v>
      </c>
      <c r="T537" s="13">
        <f t="shared" si="83"/>
        <v>-11261.362600000051</v>
      </c>
      <c r="U537" s="13">
        <f t="shared" si="83"/>
        <v>0</v>
      </c>
      <c r="V537" s="13">
        <f t="shared" si="83"/>
        <v>0</v>
      </c>
      <c r="W537" s="13">
        <f t="shared" si="75"/>
        <v>96.648759060051958</v>
      </c>
      <c r="X537" s="13">
        <f t="shared" si="75"/>
        <v>100</v>
      </c>
      <c r="Y537" s="137">
        <f t="shared" si="75"/>
        <v>95.9598521757474</v>
      </c>
      <c r="Z537" s="137">
        <f t="shared" si="75"/>
        <v>100</v>
      </c>
      <c r="AA537" s="137">
        <f t="shared" si="75"/>
        <v>100</v>
      </c>
    </row>
    <row r="538" spans="1:27" s="138" customFormat="1" ht="12.95" customHeight="1" x14ac:dyDescent="0.2">
      <c r="A538" s="133">
        <v>530</v>
      </c>
      <c r="B538" s="134" t="s">
        <v>1375</v>
      </c>
      <c r="C538" s="135">
        <f t="shared" si="80"/>
        <v>175134.8</v>
      </c>
      <c r="D538" s="135">
        <f>SUBTOTAL(9,D540:D578)</f>
        <v>41474.799999999988</v>
      </c>
      <c r="E538" s="135">
        <f>SUBTOTAL(9,E540:E578)</f>
        <v>130221.70000000001</v>
      </c>
      <c r="F538" s="135">
        <f>SUBTOTAL(9,F540:F578)</f>
        <v>3438.3</v>
      </c>
      <c r="G538" s="135">
        <f>SUBTOTAL(9,G540:G578)</f>
        <v>0</v>
      </c>
      <c r="H538" s="135">
        <f t="shared" si="81"/>
        <v>191868</v>
      </c>
      <c r="I538" s="135">
        <f>SUBTOTAL(9,I540:I578)</f>
        <v>41474.799999999988</v>
      </c>
      <c r="J538" s="135">
        <f>SUBTOTAL(9,J540:J578)</f>
        <v>145031.90000000002</v>
      </c>
      <c r="K538" s="135">
        <f>SUBTOTAL(9,K540:K578)</f>
        <v>3438.3</v>
      </c>
      <c r="L538" s="135">
        <f>SUBTOTAL(9,L540:L578)</f>
        <v>1923</v>
      </c>
      <c r="M538" s="135">
        <f t="shared" si="82"/>
        <v>188607.48770000006</v>
      </c>
      <c r="N538" s="135">
        <f>SUBTOTAL(9,N540:N578)</f>
        <v>41474.799999999988</v>
      </c>
      <c r="O538" s="135">
        <f>SUBTOTAL(9,O540:O578)</f>
        <v>141771.38770000008</v>
      </c>
      <c r="P538" s="135">
        <f>SUBTOTAL(9,P540:P578)</f>
        <v>3438.3</v>
      </c>
      <c r="Q538" s="135">
        <f>SUBTOTAL(9,Q540:Q578)</f>
        <v>1923</v>
      </c>
      <c r="R538" s="13">
        <f t="shared" si="83"/>
        <v>-3260.5122999999439</v>
      </c>
      <c r="S538" s="13">
        <f t="shared" si="83"/>
        <v>0</v>
      </c>
      <c r="T538" s="13">
        <f t="shared" si="83"/>
        <v>-3260.5122999999439</v>
      </c>
      <c r="U538" s="13">
        <f t="shared" si="83"/>
        <v>0</v>
      </c>
      <c r="V538" s="13">
        <f t="shared" si="83"/>
        <v>0</v>
      </c>
      <c r="W538" s="13">
        <f t="shared" si="75"/>
        <v>98.300648206058355</v>
      </c>
      <c r="X538" s="13">
        <f t="shared" si="75"/>
        <v>100</v>
      </c>
      <c r="Y538" s="137">
        <f t="shared" si="75"/>
        <v>97.751865417194466</v>
      </c>
      <c r="Z538" s="137">
        <f t="shared" si="75"/>
        <v>100</v>
      </c>
      <c r="AA538" s="137">
        <f t="shared" si="75"/>
        <v>100</v>
      </c>
    </row>
    <row r="539" spans="1:27" ht="12.95" customHeight="1" x14ac:dyDescent="0.25">
      <c r="A539" s="133">
        <v>531</v>
      </c>
      <c r="B539" s="139" t="s">
        <v>1400</v>
      </c>
      <c r="C539" s="140">
        <f t="shared" si="80"/>
        <v>298443.10000000003</v>
      </c>
      <c r="D539" s="140">
        <v>52480.5</v>
      </c>
      <c r="E539" s="140">
        <v>242862.9</v>
      </c>
      <c r="F539" s="140">
        <v>3099.7</v>
      </c>
      <c r="G539" s="140">
        <v>0</v>
      </c>
      <c r="H539" s="140">
        <f t="shared" si="81"/>
        <v>336035.60000000003</v>
      </c>
      <c r="I539" s="141">
        <v>52480.5</v>
      </c>
      <c r="J539" s="141">
        <v>278736.40000000002</v>
      </c>
      <c r="K539" s="141">
        <v>3099.7</v>
      </c>
      <c r="L539" s="141">
        <v>1719</v>
      </c>
      <c r="M539" s="140">
        <f t="shared" si="82"/>
        <v>324774.23739999998</v>
      </c>
      <c r="N539" s="141">
        <v>52480.5</v>
      </c>
      <c r="O539" s="141">
        <v>267475.03739999997</v>
      </c>
      <c r="P539" s="141">
        <v>3099.7</v>
      </c>
      <c r="Q539" s="10">
        <v>1719</v>
      </c>
      <c r="R539" s="10">
        <f t="shared" si="83"/>
        <v>-11261.362600000051</v>
      </c>
      <c r="S539" s="10">
        <f t="shared" si="83"/>
        <v>0</v>
      </c>
      <c r="T539" s="10">
        <f t="shared" si="83"/>
        <v>-11261.362600000051</v>
      </c>
      <c r="U539" s="10">
        <f t="shared" si="83"/>
        <v>0</v>
      </c>
      <c r="V539" s="10">
        <f t="shared" si="83"/>
        <v>0</v>
      </c>
      <c r="W539" s="10">
        <f t="shared" si="75"/>
        <v>96.648759060051958</v>
      </c>
      <c r="X539" s="10">
        <f t="shared" si="75"/>
        <v>100</v>
      </c>
      <c r="Y539" s="142">
        <f t="shared" si="75"/>
        <v>95.9598521757474</v>
      </c>
      <c r="Z539" s="142">
        <f t="shared" si="75"/>
        <v>100</v>
      </c>
      <c r="AA539" s="142">
        <f t="shared" si="75"/>
        <v>100</v>
      </c>
    </row>
    <row r="540" spans="1:27" ht="12.95" customHeight="1" x14ac:dyDescent="0.25">
      <c r="A540" s="133">
        <v>532</v>
      </c>
      <c r="B540" s="139" t="s">
        <v>1801</v>
      </c>
      <c r="C540" s="140">
        <f t="shared" si="80"/>
        <v>3119.7</v>
      </c>
      <c r="D540" s="140">
        <v>1034.3</v>
      </c>
      <c r="E540" s="140">
        <v>1984.1</v>
      </c>
      <c r="F540" s="140">
        <v>101.3</v>
      </c>
      <c r="G540" s="140">
        <v>0</v>
      </c>
      <c r="H540" s="140">
        <f t="shared" si="81"/>
        <v>3368.8</v>
      </c>
      <c r="I540" s="141">
        <v>1034.3</v>
      </c>
      <c r="J540" s="141">
        <v>2197.1999999999998</v>
      </c>
      <c r="K540" s="141">
        <v>101.3</v>
      </c>
      <c r="L540" s="141">
        <v>36</v>
      </c>
      <c r="M540" s="140">
        <f t="shared" si="82"/>
        <v>3368.8</v>
      </c>
      <c r="N540" s="141">
        <v>1034.3</v>
      </c>
      <c r="O540" s="141">
        <v>2197.1999999999998</v>
      </c>
      <c r="P540" s="141">
        <v>101.3</v>
      </c>
      <c r="Q540" s="10">
        <v>36</v>
      </c>
      <c r="R540" s="10">
        <f t="shared" si="83"/>
        <v>0</v>
      </c>
      <c r="S540" s="10">
        <f t="shared" si="83"/>
        <v>0</v>
      </c>
      <c r="T540" s="10">
        <f t="shared" si="83"/>
        <v>0</v>
      </c>
      <c r="U540" s="10">
        <f t="shared" si="83"/>
        <v>0</v>
      </c>
      <c r="V540" s="10">
        <f t="shared" si="83"/>
        <v>0</v>
      </c>
      <c r="W540" s="10">
        <f t="shared" si="75"/>
        <v>100</v>
      </c>
      <c r="X540" s="10">
        <f t="shared" si="75"/>
        <v>100</v>
      </c>
      <c r="Y540" s="142">
        <f t="shared" si="75"/>
        <v>100</v>
      </c>
      <c r="Z540" s="142">
        <f t="shared" si="75"/>
        <v>100</v>
      </c>
      <c r="AA540" s="142">
        <f t="shared" si="75"/>
        <v>100</v>
      </c>
    </row>
    <row r="541" spans="1:27" ht="12.95" customHeight="1" x14ac:dyDescent="0.25">
      <c r="A541" s="133">
        <v>533</v>
      </c>
      <c r="B541" s="139" t="s">
        <v>1802</v>
      </c>
      <c r="C541" s="140">
        <f t="shared" si="80"/>
        <v>3903.5</v>
      </c>
      <c r="D541" s="140">
        <v>1104.5</v>
      </c>
      <c r="E541" s="140">
        <v>2725.2</v>
      </c>
      <c r="F541" s="140">
        <v>73.8</v>
      </c>
      <c r="G541" s="140">
        <v>0</v>
      </c>
      <c r="H541" s="140">
        <f t="shared" si="81"/>
        <v>4154.7</v>
      </c>
      <c r="I541" s="141">
        <v>1104.5</v>
      </c>
      <c r="J541" s="141">
        <v>2925.4</v>
      </c>
      <c r="K541" s="141">
        <v>73.8</v>
      </c>
      <c r="L541" s="141">
        <v>51</v>
      </c>
      <c r="M541" s="140">
        <f t="shared" si="82"/>
        <v>4144.8477999999996</v>
      </c>
      <c r="N541" s="141">
        <v>1104.5</v>
      </c>
      <c r="O541" s="141">
        <v>2915.5477999999998</v>
      </c>
      <c r="P541" s="141">
        <v>73.8</v>
      </c>
      <c r="Q541" s="10">
        <v>51</v>
      </c>
      <c r="R541" s="10">
        <f t="shared" si="83"/>
        <v>-9.8522000000002663</v>
      </c>
      <c r="S541" s="10">
        <f t="shared" si="83"/>
        <v>0</v>
      </c>
      <c r="T541" s="10">
        <f t="shared" si="83"/>
        <v>-9.8522000000002663</v>
      </c>
      <c r="U541" s="10">
        <f t="shared" si="83"/>
        <v>0</v>
      </c>
      <c r="V541" s="10">
        <f t="shared" si="83"/>
        <v>0</v>
      </c>
      <c r="W541" s="10">
        <f t="shared" si="75"/>
        <v>99.762866151587346</v>
      </c>
      <c r="X541" s="10">
        <f t="shared" si="75"/>
        <v>100</v>
      </c>
      <c r="Y541" s="142">
        <f t="shared" si="75"/>
        <v>99.663218705134327</v>
      </c>
      <c r="Z541" s="142">
        <f t="shared" si="75"/>
        <v>100</v>
      </c>
      <c r="AA541" s="142">
        <f t="shared" si="75"/>
        <v>100</v>
      </c>
    </row>
    <row r="542" spans="1:27" ht="12.95" customHeight="1" x14ac:dyDescent="0.25">
      <c r="A542" s="133">
        <v>534</v>
      </c>
      <c r="B542" s="139" t="s">
        <v>1803</v>
      </c>
      <c r="C542" s="140">
        <f t="shared" si="80"/>
        <v>3922.7000000000003</v>
      </c>
      <c r="D542" s="140">
        <v>1164.2</v>
      </c>
      <c r="E542" s="140">
        <v>2743.6</v>
      </c>
      <c r="F542" s="140">
        <v>14.9</v>
      </c>
      <c r="G542" s="140">
        <v>0</v>
      </c>
      <c r="H542" s="140">
        <f t="shared" si="81"/>
        <v>4172</v>
      </c>
      <c r="I542" s="141">
        <v>1164.2</v>
      </c>
      <c r="J542" s="141">
        <v>2956.9</v>
      </c>
      <c r="K542" s="141">
        <v>14.9</v>
      </c>
      <c r="L542" s="141">
        <v>36</v>
      </c>
      <c r="M542" s="140">
        <f t="shared" si="82"/>
        <v>4083.1761000000001</v>
      </c>
      <c r="N542" s="141">
        <v>1164.2</v>
      </c>
      <c r="O542" s="141">
        <v>2868.0761000000002</v>
      </c>
      <c r="P542" s="141">
        <v>14.9</v>
      </c>
      <c r="Q542" s="10">
        <v>36</v>
      </c>
      <c r="R542" s="10">
        <f t="shared" si="83"/>
        <v>-88.823899999999867</v>
      </c>
      <c r="S542" s="10">
        <f t="shared" si="83"/>
        <v>0</v>
      </c>
      <c r="T542" s="10">
        <f t="shared" si="83"/>
        <v>-88.823899999999867</v>
      </c>
      <c r="U542" s="10">
        <f t="shared" si="83"/>
        <v>0</v>
      </c>
      <c r="V542" s="10">
        <f t="shared" si="83"/>
        <v>0</v>
      </c>
      <c r="W542" s="10">
        <f t="shared" si="75"/>
        <v>97.870951581975078</v>
      </c>
      <c r="X542" s="10">
        <f t="shared" si="75"/>
        <v>100</v>
      </c>
      <c r="Y542" s="142">
        <f t="shared" si="75"/>
        <v>96.996046535222703</v>
      </c>
      <c r="Z542" s="142">
        <f t="shared" si="75"/>
        <v>100</v>
      </c>
      <c r="AA542" s="142">
        <f t="shared" si="75"/>
        <v>100</v>
      </c>
    </row>
    <row r="543" spans="1:27" ht="12.95" customHeight="1" x14ac:dyDescent="0.25">
      <c r="A543" s="133">
        <v>535</v>
      </c>
      <c r="B543" s="139" t="s">
        <v>1804</v>
      </c>
      <c r="C543" s="140">
        <f t="shared" si="80"/>
        <v>4137.5</v>
      </c>
      <c r="D543" s="140">
        <v>982.1</v>
      </c>
      <c r="E543" s="140">
        <v>3155.4</v>
      </c>
      <c r="F543" s="140">
        <v>0</v>
      </c>
      <c r="G543" s="140">
        <v>0</v>
      </c>
      <c r="H543" s="140">
        <f t="shared" si="81"/>
        <v>4740.6000000000004</v>
      </c>
      <c r="I543" s="141">
        <v>982.1</v>
      </c>
      <c r="J543" s="141">
        <v>3710.5</v>
      </c>
      <c r="K543" s="141">
        <v>0</v>
      </c>
      <c r="L543" s="141">
        <v>48</v>
      </c>
      <c r="M543" s="140">
        <f t="shared" si="82"/>
        <v>4740.6000000000004</v>
      </c>
      <c r="N543" s="141">
        <v>982.1</v>
      </c>
      <c r="O543" s="141">
        <v>3710.5</v>
      </c>
      <c r="P543" s="141">
        <v>0</v>
      </c>
      <c r="Q543" s="10">
        <v>48</v>
      </c>
      <c r="R543" s="10">
        <f t="shared" si="83"/>
        <v>0</v>
      </c>
      <c r="S543" s="10">
        <f t="shared" si="83"/>
        <v>0</v>
      </c>
      <c r="T543" s="10">
        <f t="shared" si="83"/>
        <v>0</v>
      </c>
      <c r="U543" s="10">
        <f t="shared" si="83"/>
        <v>0</v>
      </c>
      <c r="V543" s="10">
        <f t="shared" si="83"/>
        <v>0</v>
      </c>
      <c r="W543" s="10">
        <f t="shared" si="75"/>
        <v>100</v>
      </c>
      <c r="X543" s="10">
        <f t="shared" si="75"/>
        <v>100</v>
      </c>
      <c r="Y543" s="142">
        <f t="shared" si="75"/>
        <v>100</v>
      </c>
      <c r="Z543" s="142">
        <f t="shared" si="75"/>
        <v>0</v>
      </c>
      <c r="AA543" s="142">
        <f t="shared" si="75"/>
        <v>100</v>
      </c>
    </row>
    <row r="544" spans="1:27" ht="12.95" customHeight="1" x14ac:dyDescent="0.25">
      <c r="A544" s="133">
        <v>536</v>
      </c>
      <c r="B544" s="139" t="s">
        <v>1805</v>
      </c>
      <c r="C544" s="140">
        <f t="shared" si="80"/>
        <v>4615</v>
      </c>
      <c r="D544" s="140">
        <v>1159.3</v>
      </c>
      <c r="E544" s="140">
        <v>3455.7</v>
      </c>
      <c r="F544" s="140">
        <v>0</v>
      </c>
      <c r="G544" s="140">
        <v>0</v>
      </c>
      <c r="H544" s="140">
        <f t="shared" si="81"/>
        <v>5144.7</v>
      </c>
      <c r="I544" s="141">
        <v>1159.3</v>
      </c>
      <c r="J544" s="141">
        <v>3931.4</v>
      </c>
      <c r="K544" s="141">
        <v>0</v>
      </c>
      <c r="L544" s="141">
        <v>54</v>
      </c>
      <c r="M544" s="140">
        <f t="shared" si="82"/>
        <v>5110.9282999999996</v>
      </c>
      <c r="N544" s="141">
        <v>1159.3</v>
      </c>
      <c r="O544" s="141">
        <v>3897.6282999999999</v>
      </c>
      <c r="P544" s="141">
        <v>0</v>
      </c>
      <c r="Q544" s="10">
        <v>54</v>
      </c>
      <c r="R544" s="10">
        <f t="shared" si="83"/>
        <v>-33.771700000000237</v>
      </c>
      <c r="S544" s="10">
        <f t="shared" si="83"/>
        <v>0</v>
      </c>
      <c r="T544" s="10">
        <f t="shared" si="83"/>
        <v>-33.771700000000237</v>
      </c>
      <c r="U544" s="10">
        <f t="shared" si="83"/>
        <v>0</v>
      </c>
      <c r="V544" s="10">
        <f t="shared" si="83"/>
        <v>0</v>
      </c>
      <c r="W544" s="10">
        <f t="shared" si="75"/>
        <v>99.343563278714015</v>
      </c>
      <c r="X544" s="10">
        <f t="shared" si="75"/>
        <v>100</v>
      </c>
      <c r="Y544" s="142">
        <f t="shared" si="75"/>
        <v>99.140975225110637</v>
      </c>
      <c r="Z544" s="142">
        <f t="shared" si="75"/>
        <v>0</v>
      </c>
      <c r="AA544" s="142">
        <f t="shared" si="75"/>
        <v>100</v>
      </c>
    </row>
    <row r="545" spans="1:27" ht="12.95" customHeight="1" x14ac:dyDescent="0.25">
      <c r="A545" s="133">
        <v>537</v>
      </c>
      <c r="B545" s="139" t="s">
        <v>1806</v>
      </c>
      <c r="C545" s="140">
        <f t="shared" si="80"/>
        <v>5247.1</v>
      </c>
      <c r="D545" s="140">
        <v>1220.9000000000001</v>
      </c>
      <c r="E545" s="140">
        <v>3960.8</v>
      </c>
      <c r="F545" s="140">
        <v>65.400000000000006</v>
      </c>
      <c r="G545" s="140">
        <v>0</v>
      </c>
      <c r="H545" s="140">
        <f t="shared" si="81"/>
        <v>5501.9</v>
      </c>
      <c r="I545" s="141">
        <v>1220.9000000000001</v>
      </c>
      <c r="J545" s="141">
        <v>4179.6000000000004</v>
      </c>
      <c r="K545" s="141">
        <v>65.400000000000006</v>
      </c>
      <c r="L545" s="141">
        <v>36</v>
      </c>
      <c r="M545" s="140">
        <f t="shared" si="82"/>
        <v>5092.0700999999999</v>
      </c>
      <c r="N545" s="141">
        <v>1220.9000000000001</v>
      </c>
      <c r="O545" s="141">
        <v>3769.7701000000002</v>
      </c>
      <c r="P545" s="141">
        <v>65.400000000000006</v>
      </c>
      <c r="Q545" s="10">
        <v>36</v>
      </c>
      <c r="R545" s="10">
        <f t="shared" si="83"/>
        <v>-409.82989999999972</v>
      </c>
      <c r="S545" s="10">
        <f t="shared" si="83"/>
        <v>0</v>
      </c>
      <c r="T545" s="10">
        <f t="shared" si="83"/>
        <v>-409.82990000000018</v>
      </c>
      <c r="U545" s="10">
        <f t="shared" si="83"/>
        <v>0</v>
      </c>
      <c r="V545" s="10">
        <f t="shared" si="83"/>
        <v>0</v>
      </c>
      <c r="W545" s="10">
        <f t="shared" si="75"/>
        <v>92.551120522001497</v>
      </c>
      <c r="X545" s="10">
        <f t="shared" si="75"/>
        <v>100</v>
      </c>
      <c r="Y545" s="142">
        <f t="shared" si="75"/>
        <v>90.194518614221451</v>
      </c>
      <c r="Z545" s="142">
        <f t="shared" si="75"/>
        <v>100</v>
      </c>
      <c r="AA545" s="142">
        <f t="shared" si="75"/>
        <v>100</v>
      </c>
    </row>
    <row r="546" spans="1:27" ht="12.95" customHeight="1" x14ac:dyDescent="0.25">
      <c r="A546" s="133">
        <v>538</v>
      </c>
      <c r="B546" s="139" t="s">
        <v>1807</v>
      </c>
      <c r="C546" s="140">
        <f t="shared" si="80"/>
        <v>3568.5</v>
      </c>
      <c r="D546" s="140">
        <v>1173.9000000000001</v>
      </c>
      <c r="E546" s="140">
        <v>2262.9</v>
      </c>
      <c r="F546" s="140">
        <v>131.69999999999999</v>
      </c>
      <c r="G546" s="140">
        <v>0</v>
      </c>
      <c r="H546" s="140">
        <f t="shared" si="81"/>
        <v>3890.7</v>
      </c>
      <c r="I546" s="141">
        <v>1173.9000000000001</v>
      </c>
      <c r="J546" s="141">
        <v>2546.1</v>
      </c>
      <c r="K546" s="141">
        <v>131.69999999999999</v>
      </c>
      <c r="L546" s="141">
        <v>39</v>
      </c>
      <c r="M546" s="140">
        <f t="shared" si="82"/>
        <v>3890.7</v>
      </c>
      <c r="N546" s="141">
        <v>1173.9000000000001</v>
      </c>
      <c r="O546" s="141">
        <v>2546.1</v>
      </c>
      <c r="P546" s="141">
        <v>131.69999999999999</v>
      </c>
      <c r="Q546" s="10">
        <v>39</v>
      </c>
      <c r="R546" s="10">
        <f t="shared" si="83"/>
        <v>0</v>
      </c>
      <c r="S546" s="10">
        <f t="shared" si="83"/>
        <v>0</v>
      </c>
      <c r="T546" s="10">
        <f t="shared" si="83"/>
        <v>0</v>
      </c>
      <c r="U546" s="10">
        <f t="shared" si="83"/>
        <v>0</v>
      </c>
      <c r="V546" s="10">
        <f t="shared" si="83"/>
        <v>0</v>
      </c>
      <c r="W546" s="10">
        <f t="shared" si="75"/>
        <v>100</v>
      </c>
      <c r="X546" s="10">
        <f t="shared" si="75"/>
        <v>100</v>
      </c>
      <c r="Y546" s="142">
        <f t="shared" si="75"/>
        <v>100</v>
      </c>
      <c r="Z546" s="142">
        <f t="shared" si="75"/>
        <v>100</v>
      </c>
      <c r="AA546" s="142">
        <f t="shared" si="75"/>
        <v>100</v>
      </c>
    </row>
    <row r="547" spans="1:27" ht="12.95" customHeight="1" x14ac:dyDescent="0.25">
      <c r="A547" s="133">
        <v>539</v>
      </c>
      <c r="B547" s="139" t="s">
        <v>1808</v>
      </c>
      <c r="C547" s="140">
        <f t="shared" si="80"/>
        <v>2470.2999999999997</v>
      </c>
      <c r="D547" s="140">
        <v>1019.4</v>
      </c>
      <c r="E547" s="140">
        <v>1411.8</v>
      </c>
      <c r="F547" s="140">
        <v>39.1</v>
      </c>
      <c r="G547" s="140">
        <v>0</v>
      </c>
      <c r="H547" s="140">
        <f t="shared" si="81"/>
        <v>2599.9</v>
      </c>
      <c r="I547" s="141">
        <v>1019.4</v>
      </c>
      <c r="J547" s="141">
        <v>1511.4</v>
      </c>
      <c r="K547" s="141">
        <v>39.1</v>
      </c>
      <c r="L547" s="141">
        <v>30</v>
      </c>
      <c r="M547" s="140">
        <f t="shared" si="82"/>
        <v>2563.1437999999998</v>
      </c>
      <c r="N547" s="141">
        <v>1019.4</v>
      </c>
      <c r="O547" s="141">
        <v>1474.6438000000001</v>
      </c>
      <c r="P547" s="141">
        <v>39.1</v>
      </c>
      <c r="Q547" s="10">
        <v>30</v>
      </c>
      <c r="R547" s="10">
        <f t="shared" si="83"/>
        <v>-36.756200000000263</v>
      </c>
      <c r="S547" s="10">
        <f t="shared" si="83"/>
        <v>0</v>
      </c>
      <c r="T547" s="10">
        <f t="shared" si="83"/>
        <v>-36.756200000000035</v>
      </c>
      <c r="U547" s="10">
        <f t="shared" si="83"/>
        <v>0</v>
      </c>
      <c r="V547" s="10">
        <f t="shared" si="83"/>
        <v>0</v>
      </c>
      <c r="W547" s="10">
        <f t="shared" si="75"/>
        <v>98.586245624831719</v>
      </c>
      <c r="X547" s="10">
        <f t="shared" si="75"/>
        <v>100</v>
      </c>
      <c r="Y547" s="142">
        <f t="shared" si="75"/>
        <v>97.568069339685053</v>
      </c>
      <c r="Z547" s="142">
        <f t="shared" si="75"/>
        <v>100</v>
      </c>
      <c r="AA547" s="142">
        <f t="shared" si="75"/>
        <v>100</v>
      </c>
    </row>
    <row r="548" spans="1:27" ht="12.95" customHeight="1" x14ac:dyDescent="0.25">
      <c r="A548" s="133">
        <v>540</v>
      </c>
      <c r="B548" s="139" t="s">
        <v>1809</v>
      </c>
      <c r="C548" s="140">
        <f t="shared" si="80"/>
        <v>9982</v>
      </c>
      <c r="D548" s="140">
        <v>2066.6</v>
      </c>
      <c r="E548" s="140">
        <v>7915.4</v>
      </c>
      <c r="F548" s="140">
        <v>0</v>
      </c>
      <c r="G548" s="140">
        <v>0</v>
      </c>
      <c r="H548" s="140">
        <f t="shared" si="81"/>
        <v>10706.5</v>
      </c>
      <c r="I548" s="141">
        <v>2066.6</v>
      </c>
      <c r="J548" s="141">
        <v>8522.9</v>
      </c>
      <c r="K548" s="141">
        <v>0</v>
      </c>
      <c r="L548" s="141">
        <v>117</v>
      </c>
      <c r="M548" s="140">
        <f t="shared" si="82"/>
        <v>10702.6032</v>
      </c>
      <c r="N548" s="141">
        <v>2066.6</v>
      </c>
      <c r="O548" s="141">
        <v>8519.0031999999992</v>
      </c>
      <c r="P548" s="141">
        <v>0</v>
      </c>
      <c r="Q548" s="10">
        <v>117</v>
      </c>
      <c r="R548" s="10">
        <f t="shared" si="83"/>
        <v>-3.8968000000004395</v>
      </c>
      <c r="S548" s="10">
        <f t="shared" si="83"/>
        <v>0</v>
      </c>
      <c r="T548" s="10">
        <f t="shared" si="83"/>
        <v>-3.8968000000004395</v>
      </c>
      <c r="U548" s="10">
        <f t="shared" si="83"/>
        <v>0</v>
      </c>
      <c r="V548" s="10">
        <f t="shared" si="83"/>
        <v>0</v>
      </c>
      <c r="W548" s="10">
        <f t="shared" ref="W548:AA599" si="84">IF(H548=0,0,M548/H548*100)</f>
        <v>99.963603418484098</v>
      </c>
      <c r="X548" s="10">
        <f t="shared" si="84"/>
        <v>100</v>
      </c>
      <c r="Y548" s="142">
        <f t="shared" si="84"/>
        <v>99.954278473289605</v>
      </c>
      <c r="Z548" s="142">
        <f t="shared" si="84"/>
        <v>0</v>
      </c>
      <c r="AA548" s="142">
        <f t="shared" si="84"/>
        <v>100</v>
      </c>
    </row>
    <row r="549" spans="1:27" ht="12.95" customHeight="1" x14ac:dyDescent="0.25">
      <c r="A549" s="133">
        <v>541</v>
      </c>
      <c r="B549" s="139" t="s">
        <v>1810</v>
      </c>
      <c r="C549" s="140">
        <f t="shared" si="80"/>
        <v>2299.6</v>
      </c>
      <c r="D549" s="140">
        <v>946.4</v>
      </c>
      <c r="E549" s="140">
        <v>1314.5</v>
      </c>
      <c r="F549" s="140">
        <v>38.700000000000003</v>
      </c>
      <c r="G549" s="140">
        <v>0</v>
      </c>
      <c r="H549" s="140">
        <f t="shared" si="81"/>
        <v>2501.8999999999996</v>
      </c>
      <c r="I549" s="141">
        <v>946.4</v>
      </c>
      <c r="J549" s="141">
        <v>1483.8</v>
      </c>
      <c r="K549" s="141">
        <v>38.700000000000003</v>
      </c>
      <c r="L549" s="141">
        <v>33</v>
      </c>
      <c r="M549" s="140">
        <f t="shared" si="82"/>
        <v>2431.2927</v>
      </c>
      <c r="N549" s="141">
        <v>946.4</v>
      </c>
      <c r="O549" s="141">
        <v>1413.1927000000001</v>
      </c>
      <c r="P549" s="141">
        <v>38.700000000000003</v>
      </c>
      <c r="Q549" s="10">
        <v>33</v>
      </c>
      <c r="R549" s="10">
        <f t="shared" si="83"/>
        <v>-70.607299999999668</v>
      </c>
      <c r="S549" s="10">
        <f t="shared" si="83"/>
        <v>0</v>
      </c>
      <c r="T549" s="10">
        <f t="shared" si="83"/>
        <v>-70.607299999999896</v>
      </c>
      <c r="U549" s="10">
        <f t="shared" si="83"/>
        <v>0</v>
      </c>
      <c r="V549" s="10">
        <f t="shared" si="83"/>
        <v>0</v>
      </c>
      <c r="W549" s="10">
        <f t="shared" si="84"/>
        <v>97.177852831847815</v>
      </c>
      <c r="X549" s="10">
        <f t="shared" si="84"/>
        <v>100</v>
      </c>
      <c r="Y549" s="142">
        <f t="shared" si="84"/>
        <v>95.241454373904844</v>
      </c>
      <c r="Z549" s="142">
        <f t="shared" si="84"/>
        <v>100</v>
      </c>
      <c r="AA549" s="142">
        <f t="shared" si="84"/>
        <v>100</v>
      </c>
    </row>
    <row r="550" spans="1:27" ht="12.95" customHeight="1" x14ac:dyDescent="0.25">
      <c r="A550" s="133">
        <v>542</v>
      </c>
      <c r="B550" s="139" t="s">
        <v>1811</v>
      </c>
      <c r="C550" s="140">
        <f t="shared" si="80"/>
        <v>3621.4</v>
      </c>
      <c r="D550" s="140">
        <v>1053.5999999999999</v>
      </c>
      <c r="E550" s="140">
        <v>2567.8000000000002</v>
      </c>
      <c r="F550" s="140">
        <v>0</v>
      </c>
      <c r="G550" s="140">
        <v>0</v>
      </c>
      <c r="H550" s="140">
        <f t="shared" si="81"/>
        <v>3844.7999999999997</v>
      </c>
      <c r="I550" s="141">
        <v>1053.5999999999999</v>
      </c>
      <c r="J550" s="141">
        <v>2752.2</v>
      </c>
      <c r="K550" s="141">
        <v>0</v>
      </c>
      <c r="L550" s="141">
        <v>39</v>
      </c>
      <c r="M550" s="140">
        <f t="shared" si="82"/>
        <v>3781.0677000000001</v>
      </c>
      <c r="N550" s="141">
        <v>1053.5999999999999</v>
      </c>
      <c r="O550" s="141">
        <v>2688.4677000000001</v>
      </c>
      <c r="P550" s="141">
        <v>0</v>
      </c>
      <c r="Q550" s="10">
        <v>39</v>
      </c>
      <c r="R550" s="10">
        <f t="shared" si="83"/>
        <v>-63.732299999999668</v>
      </c>
      <c r="S550" s="10">
        <f t="shared" si="83"/>
        <v>0</v>
      </c>
      <c r="T550" s="10">
        <f t="shared" si="83"/>
        <v>-63.732299999999668</v>
      </c>
      <c r="U550" s="10">
        <f t="shared" si="83"/>
        <v>0</v>
      </c>
      <c r="V550" s="10">
        <f t="shared" si="83"/>
        <v>0</v>
      </c>
      <c r="W550" s="10">
        <f t="shared" si="84"/>
        <v>98.34237671660425</v>
      </c>
      <c r="X550" s="10">
        <f t="shared" si="84"/>
        <v>100</v>
      </c>
      <c r="Y550" s="142">
        <f t="shared" si="84"/>
        <v>97.684314366688469</v>
      </c>
      <c r="Z550" s="142">
        <f t="shared" si="84"/>
        <v>0</v>
      </c>
      <c r="AA550" s="142">
        <f t="shared" si="84"/>
        <v>100</v>
      </c>
    </row>
    <row r="551" spans="1:27" ht="12.95" customHeight="1" x14ac:dyDescent="0.25">
      <c r="A551" s="133">
        <v>543</v>
      </c>
      <c r="B551" s="139" t="s">
        <v>1812</v>
      </c>
      <c r="C551" s="140">
        <f t="shared" si="80"/>
        <v>4885.5</v>
      </c>
      <c r="D551" s="140">
        <v>1385.7</v>
      </c>
      <c r="E551" s="140">
        <v>3470.1</v>
      </c>
      <c r="F551" s="140">
        <v>29.7</v>
      </c>
      <c r="G551" s="140">
        <v>0</v>
      </c>
      <c r="H551" s="140">
        <f t="shared" si="81"/>
        <v>5527.7</v>
      </c>
      <c r="I551" s="141">
        <v>1385.7</v>
      </c>
      <c r="J551" s="141">
        <v>4034.3</v>
      </c>
      <c r="K551" s="141">
        <v>29.7</v>
      </c>
      <c r="L551" s="141">
        <v>78</v>
      </c>
      <c r="M551" s="140">
        <f t="shared" si="82"/>
        <v>5397.9026999999996</v>
      </c>
      <c r="N551" s="141">
        <v>1385.7</v>
      </c>
      <c r="O551" s="141">
        <v>3904.5027</v>
      </c>
      <c r="P551" s="141">
        <v>29.7</v>
      </c>
      <c r="Q551" s="10">
        <v>78</v>
      </c>
      <c r="R551" s="10">
        <f t="shared" si="83"/>
        <v>-129.79730000000018</v>
      </c>
      <c r="S551" s="10">
        <f t="shared" si="83"/>
        <v>0</v>
      </c>
      <c r="T551" s="10">
        <f t="shared" si="83"/>
        <v>-129.79730000000018</v>
      </c>
      <c r="U551" s="10">
        <f t="shared" si="83"/>
        <v>0</v>
      </c>
      <c r="V551" s="10">
        <f t="shared" si="83"/>
        <v>0</v>
      </c>
      <c r="W551" s="10">
        <f t="shared" si="84"/>
        <v>97.651875101760226</v>
      </c>
      <c r="X551" s="10">
        <f t="shared" si="84"/>
        <v>100</v>
      </c>
      <c r="Y551" s="142">
        <f t="shared" si="84"/>
        <v>96.782656222888733</v>
      </c>
      <c r="Z551" s="142">
        <f t="shared" si="84"/>
        <v>100</v>
      </c>
      <c r="AA551" s="142">
        <f t="shared" si="84"/>
        <v>100</v>
      </c>
    </row>
    <row r="552" spans="1:27" ht="12.95" customHeight="1" x14ac:dyDescent="0.25">
      <c r="A552" s="133">
        <v>544</v>
      </c>
      <c r="B552" s="139" t="s">
        <v>1813</v>
      </c>
      <c r="C552" s="140">
        <f t="shared" si="80"/>
        <v>1474.1</v>
      </c>
      <c r="D552" s="140">
        <v>995.9</v>
      </c>
      <c r="E552" s="140">
        <v>470.4</v>
      </c>
      <c r="F552" s="140">
        <v>7.8</v>
      </c>
      <c r="G552" s="140">
        <v>0</v>
      </c>
      <c r="H552" s="140">
        <f t="shared" si="81"/>
        <v>1516.1</v>
      </c>
      <c r="I552" s="141">
        <v>995.9</v>
      </c>
      <c r="J552" s="141">
        <v>470.4</v>
      </c>
      <c r="K552" s="141">
        <v>7.8</v>
      </c>
      <c r="L552" s="141">
        <v>42</v>
      </c>
      <c r="M552" s="140">
        <f t="shared" si="82"/>
        <v>1516.1</v>
      </c>
      <c r="N552" s="141">
        <v>995.9</v>
      </c>
      <c r="O552" s="141">
        <v>470.4</v>
      </c>
      <c r="P552" s="141">
        <v>7.8</v>
      </c>
      <c r="Q552" s="10">
        <v>42</v>
      </c>
      <c r="R552" s="10">
        <f t="shared" si="83"/>
        <v>0</v>
      </c>
      <c r="S552" s="10">
        <f t="shared" si="83"/>
        <v>0</v>
      </c>
      <c r="T552" s="10">
        <f t="shared" si="83"/>
        <v>0</v>
      </c>
      <c r="U552" s="10">
        <f t="shared" si="83"/>
        <v>0</v>
      </c>
      <c r="V552" s="10">
        <f t="shared" si="83"/>
        <v>0</v>
      </c>
      <c r="W552" s="10">
        <f t="shared" si="84"/>
        <v>100</v>
      </c>
      <c r="X552" s="10">
        <f t="shared" si="84"/>
        <v>100</v>
      </c>
      <c r="Y552" s="142">
        <f t="shared" si="84"/>
        <v>100</v>
      </c>
      <c r="Z552" s="142">
        <f t="shared" si="84"/>
        <v>100</v>
      </c>
      <c r="AA552" s="142">
        <f t="shared" si="84"/>
        <v>100</v>
      </c>
    </row>
    <row r="553" spans="1:27" ht="12.95" customHeight="1" x14ac:dyDescent="0.25">
      <c r="A553" s="133">
        <v>545</v>
      </c>
      <c r="B553" s="139" t="s">
        <v>1814</v>
      </c>
      <c r="C553" s="140">
        <f t="shared" si="80"/>
        <v>6341.5</v>
      </c>
      <c r="D553" s="140">
        <v>1358.2</v>
      </c>
      <c r="E553" s="140">
        <v>4775.7</v>
      </c>
      <c r="F553" s="140">
        <v>207.6</v>
      </c>
      <c r="G553" s="140">
        <v>0</v>
      </c>
      <c r="H553" s="140">
        <f t="shared" si="81"/>
        <v>6624.9000000000005</v>
      </c>
      <c r="I553" s="141">
        <v>1358.2</v>
      </c>
      <c r="J553" s="141">
        <v>5008.1000000000004</v>
      </c>
      <c r="K553" s="141">
        <v>207.6</v>
      </c>
      <c r="L553" s="141">
        <v>51</v>
      </c>
      <c r="M553" s="140">
        <f t="shared" si="82"/>
        <v>6489.4987000000001</v>
      </c>
      <c r="N553" s="141">
        <v>1358.2</v>
      </c>
      <c r="O553" s="141">
        <v>4872.6986999999999</v>
      </c>
      <c r="P553" s="141">
        <v>207.6</v>
      </c>
      <c r="Q553" s="10">
        <v>51</v>
      </c>
      <c r="R553" s="10">
        <f t="shared" si="83"/>
        <v>-135.40130000000045</v>
      </c>
      <c r="S553" s="10">
        <f t="shared" si="83"/>
        <v>0</v>
      </c>
      <c r="T553" s="10">
        <f t="shared" si="83"/>
        <v>-135.40130000000045</v>
      </c>
      <c r="U553" s="10">
        <f t="shared" si="83"/>
        <v>0</v>
      </c>
      <c r="V553" s="10">
        <f t="shared" si="83"/>
        <v>0</v>
      </c>
      <c r="W553" s="10">
        <f t="shared" si="84"/>
        <v>97.956175942278364</v>
      </c>
      <c r="X553" s="10">
        <f t="shared" si="84"/>
        <v>100</v>
      </c>
      <c r="Y553" s="142">
        <f t="shared" si="84"/>
        <v>97.296353906671186</v>
      </c>
      <c r="Z553" s="142">
        <f t="shared" si="84"/>
        <v>100</v>
      </c>
      <c r="AA553" s="142">
        <f t="shared" si="84"/>
        <v>100</v>
      </c>
    </row>
    <row r="554" spans="1:27" ht="12.95" customHeight="1" x14ac:dyDescent="0.25">
      <c r="A554" s="133">
        <v>546</v>
      </c>
      <c r="B554" s="139" t="s">
        <v>1815</v>
      </c>
      <c r="C554" s="140">
        <f t="shared" si="80"/>
        <v>2961.7000000000003</v>
      </c>
      <c r="D554" s="140">
        <v>911.5</v>
      </c>
      <c r="E554" s="140">
        <v>1826.9</v>
      </c>
      <c r="F554" s="140">
        <v>223.3</v>
      </c>
      <c r="G554" s="140">
        <v>0</v>
      </c>
      <c r="H554" s="140">
        <f t="shared" si="81"/>
        <v>3147.5</v>
      </c>
      <c r="I554" s="141">
        <v>911.5</v>
      </c>
      <c r="J554" s="141">
        <v>1982.7</v>
      </c>
      <c r="K554" s="141">
        <v>223.3</v>
      </c>
      <c r="L554" s="141">
        <v>30</v>
      </c>
      <c r="M554" s="140">
        <f t="shared" si="82"/>
        <v>3145.9841999999999</v>
      </c>
      <c r="N554" s="141">
        <v>911.5</v>
      </c>
      <c r="O554" s="141">
        <v>1981.1841999999999</v>
      </c>
      <c r="P554" s="141">
        <v>223.3</v>
      </c>
      <c r="Q554" s="10">
        <v>30</v>
      </c>
      <c r="R554" s="10">
        <f t="shared" si="83"/>
        <v>-1.5158000000001266</v>
      </c>
      <c r="S554" s="10">
        <f t="shared" si="83"/>
        <v>0</v>
      </c>
      <c r="T554" s="10">
        <f t="shared" si="83"/>
        <v>-1.5158000000001266</v>
      </c>
      <c r="U554" s="10">
        <f t="shared" si="83"/>
        <v>0</v>
      </c>
      <c r="V554" s="10">
        <f t="shared" si="83"/>
        <v>0</v>
      </c>
      <c r="W554" s="10">
        <f t="shared" si="84"/>
        <v>99.951841143764881</v>
      </c>
      <c r="X554" s="10">
        <f t="shared" si="84"/>
        <v>100</v>
      </c>
      <c r="Y554" s="142">
        <f t="shared" si="84"/>
        <v>99.923548696222326</v>
      </c>
      <c r="Z554" s="142">
        <f t="shared" si="84"/>
        <v>100</v>
      </c>
      <c r="AA554" s="142">
        <f t="shared" si="84"/>
        <v>100</v>
      </c>
    </row>
    <row r="555" spans="1:27" ht="12.95" customHeight="1" x14ac:dyDescent="0.25">
      <c r="A555" s="133">
        <v>547</v>
      </c>
      <c r="B555" s="139" t="s">
        <v>1816</v>
      </c>
      <c r="C555" s="140">
        <f t="shared" si="80"/>
        <v>2941.4</v>
      </c>
      <c r="D555" s="140">
        <v>973</v>
      </c>
      <c r="E555" s="140">
        <v>1903.6</v>
      </c>
      <c r="F555" s="140">
        <v>64.8</v>
      </c>
      <c r="G555" s="140">
        <v>0</v>
      </c>
      <c r="H555" s="140">
        <f t="shared" si="81"/>
        <v>3128</v>
      </c>
      <c r="I555" s="141">
        <v>973</v>
      </c>
      <c r="J555" s="141">
        <v>2048.1999999999998</v>
      </c>
      <c r="K555" s="141">
        <v>64.8</v>
      </c>
      <c r="L555" s="141">
        <v>42</v>
      </c>
      <c r="M555" s="140">
        <f t="shared" si="82"/>
        <v>3085.6429000000003</v>
      </c>
      <c r="N555" s="141">
        <v>973</v>
      </c>
      <c r="O555" s="141">
        <v>2005.8429000000001</v>
      </c>
      <c r="P555" s="141">
        <v>64.8</v>
      </c>
      <c r="Q555" s="10">
        <v>42</v>
      </c>
      <c r="R555" s="10">
        <f t="shared" si="83"/>
        <v>-42.357099999999718</v>
      </c>
      <c r="S555" s="10">
        <f t="shared" si="83"/>
        <v>0</v>
      </c>
      <c r="T555" s="10">
        <f t="shared" si="83"/>
        <v>-42.357099999999718</v>
      </c>
      <c r="U555" s="10">
        <f t="shared" si="83"/>
        <v>0</v>
      </c>
      <c r="V555" s="10">
        <f t="shared" si="83"/>
        <v>0</v>
      </c>
      <c r="W555" s="10">
        <f t="shared" si="84"/>
        <v>98.645872762148343</v>
      </c>
      <c r="X555" s="10">
        <f t="shared" si="84"/>
        <v>100</v>
      </c>
      <c r="Y555" s="142">
        <f t="shared" si="84"/>
        <v>97.931984181232309</v>
      </c>
      <c r="Z555" s="142">
        <f t="shared" si="84"/>
        <v>100</v>
      </c>
      <c r="AA555" s="142">
        <f t="shared" si="84"/>
        <v>100</v>
      </c>
    </row>
    <row r="556" spans="1:27" ht="12.95" customHeight="1" x14ac:dyDescent="0.25">
      <c r="A556" s="133">
        <v>548</v>
      </c>
      <c r="B556" s="139" t="s">
        <v>1562</v>
      </c>
      <c r="C556" s="140">
        <f t="shared" si="80"/>
        <v>581.20000000000005</v>
      </c>
      <c r="D556" s="140">
        <v>336.2</v>
      </c>
      <c r="E556" s="140">
        <v>245</v>
      </c>
      <c r="F556" s="140">
        <v>0</v>
      </c>
      <c r="G556" s="140">
        <v>0</v>
      </c>
      <c r="H556" s="140">
        <f t="shared" si="81"/>
        <v>608.20000000000005</v>
      </c>
      <c r="I556" s="141">
        <v>336.2</v>
      </c>
      <c r="J556" s="141">
        <v>245</v>
      </c>
      <c r="K556" s="141">
        <v>0</v>
      </c>
      <c r="L556" s="141">
        <v>27</v>
      </c>
      <c r="M556" s="140">
        <f t="shared" si="82"/>
        <v>608.08680000000004</v>
      </c>
      <c r="N556" s="141">
        <v>336.2</v>
      </c>
      <c r="O556" s="141">
        <v>244.88679999999999</v>
      </c>
      <c r="P556" s="141">
        <v>0</v>
      </c>
      <c r="Q556" s="10">
        <v>27</v>
      </c>
      <c r="R556" s="10">
        <f t="shared" si="83"/>
        <v>-0.11320000000000618</v>
      </c>
      <c r="S556" s="10">
        <f t="shared" si="83"/>
        <v>0</v>
      </c>
      <c r="T556" s="10">
        <f t="shared" si="83"/>
        <v>-0.11320000000000618</v>
      </c>
      <c r="U556" s="10">
        <f t="shared" si="83"/>
        <v>0</v>
      </c>
      <c r="V556" s="10">
        <f t="shared" si="83"/>
        <v>0</v>
      </c>
      <c r="W556" s="10">
        <f t="shared" si="84"/>
        <v>99.981387701414008</v>
      </c>
      <c r="X556" s="10">
        <f t="shared" si="84"/>
        <v>100</v>
      </c>
      <c r="Y556" s="142">
        <f t="shared" si="84"/>
        <v>99.953795918367348</v>
      </c>
      <c r="Z556" s="142">
        <f t="shared" si="84"/>
        <v>0</v>
      </c>
      <c r="AA556" s="142">
        <f t="shared" si="84"/>
        <v>100</v>
      </c>
    </row>
    <row r="557" spans="1:27" ht="12.95" customHeight="1" x14ac:dyDescent="0.25">
      <c r="A557" s="133">
        <v>549</v>
      </c>
      <c r="B557" s="139" t="s">
        <v>1817</v>
      </c>
      <c r="C557" s="140">
        <f t="shared" si="80"/>
        <v>4239.1000000000004</v>
      </c>
      <c r="D557" s="140">
        <v>1077.7</v>
      </c>
      <c r="E557" s="140">
        <v>3119.4</v>
      </c>
      <c r="F557" s="140">
        <v>42</v>
      </c>
      <c r="G557" s="140">
        <v>0</v>
      </c>
      <c r="H557" s="140">
        <f t="shared" si="81"/>
        <v>4575.7</v>
      </c>
      <c r="I557" s="141">
        <v>1077.7</v>
      </c>
      <c r="J557" s="141">
        <v>3423</v>
      </c>
      <c r="K557" s="141">
        <v>42</v>
      </c>
      <c r="L557" s="141">
        <v>33</v>
      </c>
      <c r="M557" s="140">
        <f t="shared" si="82"/>
        <v>4538.9196000000002</v>
      </c>
      <c r="N557" s="141">
        <v>1077.7</v>
      </c>
      <c r="O557" s="141">
        <v>3386.2195999999999</v>
      </c>
      <c r="P557" s="141">
        <v>42</v>
      </c>
      <c r="Q557" s="10">
        <v>33</v>
      </c>
      <c r="R557" s="10">
        <f t="shared" si="83"/>
        <v>-36.780399999999645</v>
      </c>
      <c r="S557" s="10">
        <f t="shared" si="83"/>
        <v>0</v>
      </c>
      <c r="T557" s="10">
        <f t="shared" si="83"/>
        <v>-36.7804000000001</v>
      </c>
      <c r="U557" s="10">
        <f t="shared" si="83"/>
        <v>0</v>
      </c>
      <c r="V557" s="10">
        <f t="shared" si="83"/>
        <v>0</v>
      </c>
      <c r="W557" s="10">
        <f t="shared" si="84"/>
        <v>99.196179819481173</v>
      </c>
      <c r="X557" s="10">
        <f t="shared" si="84"/>
        <v>100</v>
      </c>
      <c r="Y557" s="142">
        <f t="shared" si="84"/>
        <v>98.925492258252987</v>
      </c>
      <c r="Z557" s="142">
        <f t="shared" si="84"/>
        <v>100</v>
      </c>
      <c r="AA557" s="142">
        <f t="shared" si="84"/>
        <v>100</v>
      </c>
    </row>
    <row r="558" spans="1:27" ht="12.95" customHeight="1" x14ac:dyDescent="0.25">
      <c r="A558" s="133">
        <v>550</v>
      </c>
      <c r="B558" s="139" t="s">
        <v>1727</v>
      </c>
      <c r="C558" s="140">
        <f t="shared" si="80"/>
        <v>28384.3</v>
      </c>
      <c r="D558" s="140">
        <v>1794</v>
      </c>
      <c r="E558" s="140">
        <v>26590.3</v>
      </c>
      <c r="F558" s="140">
        <v>0</v>
      </c>
      <c r="G558" s="140">
        <v>0</v>
      </c>
      <c r="H558" s="140">
        <f t="shared" si="81"/>
        <v>32980</v>
      </c>
      <c r="I558" s="141">
        <v>1794</v>
      </c>
      <c r="J558" s="141">
        <v>31015</v>
      </c>
      <c r="K558" s="141">
        <v>0</v>
      </c>
      <c r="L558" s="141">
        <v>171</v>
      </c>
      <c r="M558" s="140">
        <f t="shared" si="82"/>
        <v>32345.292099999999</v>
      </c>
      <c r="N558" s="141">
        <v>1794</v>
      </c>
      <c r="O558" s="141">
        <v>30380.292099999999</v>
      </c>
      <c r="P558" s="141">
        <v>0</v>
      </c>
      <c r="Q558" s="10">
        <v>171</v>
      </c>
      <c r="R558" s="10">
        <f t="shared" si="83"/>
        <v>-634.70790000000125</v>
      </c>
      <c r="S558" s="10">
        <f t="shared" si="83"/>
        <v>0</v>
      </c>
      <c r="T558" s="10">
        <f t="shared" si="83"/>
        <v>-634.70790000000125</v>
      </c>
      <c r="U558" s="10">
        <f t="shared" si="83"/>
        <v>0</v>
      </c>
      <c r="V558" s="10">
        <f t="shared" si="83"/>
        <v>0</v>
      </c>
      <c r="W558" s="10">
        <f t="shared" si="84"/>
        <v>98.075476349302605</v>
      </c>
      <c r="X558" s="10">
        <f t="shared" si="84"/>
        <v>100</v>
      </c>
      <c r="Y558" s="142">
        <f t="shared" si="84"/>
        <v>97.953545381267134</v>
      </c>
      <c r="Z558" s="142">
        <f t="shared" si="84"/>
        <v>0</v>
      </c>
      <c r="AA558" s="142">
        <f t="shared" si="84"/>
        <v>100</v>
      </c>
    </row>
    <row r="559" spans="1:27" ht="12.95" customHeight="1" x14ac:dyDescent="0.25">
      <c r="A559" s="133">
        <v>551</v>
      </c>
      <c r="B559" s="139" t="s">
        <v>1818</v>
      </c>
      <c r="C559" s="140">
        <f t="shared" si="80"/>
        <v>1051</v>
      </c>
      <c r="D559" s="140">
        <v>710</v>
      </c>
      <c r="E559" s="140">
        <v>262</v>
      </c>
      <c r="F559" s="140">
        <v>79</v>
      </c>
      <c r="G559" s="140">
        <v>0</v>
      </c>
      <c r="H559" s="140">
        <f t="shared" si="81"/>
        <v>1072</v>
      </c>
      <c r="I559" s="141">
        <v>710</v>
      </c>
      <c r="J559" s="141">
        <v>262</v>
      </c>
      <c r="K559" s="141">
        <v>79</v>
      </c>
      <c r="L559" s="141">
        <v>21</v>
      </c>
      <c r="M559" s="140">
        <f t="shared" si="82"/>
        <v>1071.9094</v>
      </c>
      <c r="N559" s="141">
        <v>710</v>
      </c>
      <c r="O559" s="141">
        <v>261.90940000000001</v>
      </c>
      <c r="P559" s="141">
        <v>79</v>
      </c>
      <c r="Q559" s="10">
        <v>21</v>
      </c>
      <c r="R559" s="10">
        <f t="shared" si="83"/>
        <v>-9.0599999999994907E-2</v>
      </c>
      <c r="S559" s="10">
        <f t="shared" si="83"/>
        <v>0</v>
      </c>
      <c r="T559" s="10">
        <f t="shared" si="83"/>
        <v>-9.0599999999994907E-2</v>
      </c>
      <c r="U559" s="10">
        <f t="shared" si="83"/>
        <v>0</v>
      </c>
      <c r="V559" s="10">
        <f t="shared" si="83"/>
        <v>0</v>
      </c>
      <c r="W559" s="10">
        <f t="shared" si="84"/>
        <v>99.991548507462696</v>
      </c>
      <c r="X559" s="10">
        <f t="shared" si="84"/>
        <v>100</v>
      </c>
      <c r="Y559" s="142">
        <f t="shared" si="84"/>
        <v>99.965419847328235</v>
      </c>
      <c r="Z559" s="142">
        <f t="shared" si="84"/>
        <v>100</v>
      </c>
      <c r="AA559" s="142">
        <f t="shared" si="84"/>
        <v>100</v>
      </c>
    </row>
    <row r="560" spans="1:27" ht="12.95" customHeight="1" x14ac:dyDescent="0.25">
      <c r="A560" s="133">
        <v>552</v>
      </c>
      <c r="B560" s="139" t="s">
        <v>1819</v>
      </c>
      <c r="C560" s="140">
        <f t="shared" si="80"/>
        <v>6307</v>
      </c>
      <c r="D560" s="140">
        <v>1317.9</v>
      </c>
      <c r="E560" s="140">
        <v>4989.1000000000004</v>
      </c>
      <c r="F560" s="140">
        <v>0</v>
      </c>
      <c r="G560" s="140">
        <v>0</v>
      </c>
      <c r="H560" s="140">
        <f t="shared" si="81"/>
        <v>7191.7000000000007</v>
      </c>
      <c r="I560" s="141">
        <v>1317.9</v>
      </c>
      <c r="J560" s="141">
        <v>5834.8</v>
      </c>
      <c r="K560" s="141">
        <v>0</v>
      </c>
      <c r="L560" s="141">
        <v>39</v>
      </c>
      <c r="M560" s="140">
        <f t="shared" si="82"/>
        <v>7097.0588000000007</v>
      </c>
      <c r="N560" s="141">
        <v>1317.9</v>
      </c>
      <c r="O560" s="141">
        <v>5740.1588000000002</v>
      </c>
      <c r="P560" s="141">
        <v>0</v>
      </c>
      <c r="Q560" s="10">
        <v>39</v>
      </c>
      <c r="R560" s="10">
        <f t="shared" si="83"/>
        <v>-94.641200000000026</v>
      </c>
      <c r="S560" s="10">
        <f t="shared" si="83"/>
        <v>0</v>
      </c>
      <c r="T560" s="10">
        <f t="shared" si="83"/>
        <v>-94.641200000000026</v>
      </c>
      <c r="U560" s="10">
        <f t="shared" si="83"/>
        <v>0</v>
      </c>
      <c r="V560" s="10">
        <f t="shared" si="83"/>
        <v>0</v>
      </c>
      <c r="W560" s="10">
        <f t="shared" si="84"/>
        <v>98.684021858531366</v>
      </c>
      <c r="X560" s="10">
        <f t="shared" si="84"/>
        <v>100</v>
      </c>
      <c r="Y560" s="142">
        <f t="shared" si="84"/>
        <v>98.377987248920277</v>
      </c>
      <c r="Z560" s="142">
        <f t="shared" si="84"/>
        <v>0</v>
      </c>
      <c r="AA560" s="142">
        <f t="shared" si="84"/>
        <v>100</v>
      </c>
    </row>
    <row r="561" spans="1:27" ht="12.95" customHeight="1" x14ac:dyDescent="0.25">
      <c r="A561" s="133">
        <v>553</v>
      </c>
      <c r="B561" s="139" t="s">
        <v>1820</v>
      </c>
      <c r="C561" s="140">
        <f t="shared" si="80"/>
        <v>2677.2000000000003</v>
      </c>
      <c r="D561" s="140">
        <v>301.3</v>
      </c>
      <c r="E561" s="140">
        <v>2375.9</v>
      </c>
      <c r="F561" s="140">
        <v>0</v>
      </c>
      <c r="G561" s="140">
        <v>0</v>
      </c>
      <c r="H561" s="140">
        <f t="shared" si="81"/>
        <v>3069.8</v>
      </c>
      <c r="I561" s="141">
        <v>301.3</v>
      </c>
      <c r="J561" s="141">
        <v>2726.5</v>
      </c>
      <c r="K561" s="141">
        <v>0</v>
      </c>
      <c r="L561" s="141">
        <v>42</v>
      </c>
      <c r="M561" s="140">
        <f t="shared" si="82"/>
        <v>3038.9032000000002</v>
      </c>
      <c r="N561" s="141">
        <v>301.3</v>
      </c>
      <c r="O561" s="141">
        <v>2695.6032</v>
      </c>
      <c r="P561" s="141">
        <v>0</v>
      </c>
      <c r="Q561" s="10">
        <v>42</v>
      </c>
      <c r="R561" s="10">
        <f t="shared" si="83"/>
        <v>-30.896799999999985</v>
      </c>
      <c r="S561" s="10">
        <f t="shared" si="83"/>
        <v>0</v>
      </c>
      <c r="T561" s="10">
        <f t="shared" si="83"/>
        <v>-30.896799999999985</v>
      </c>
      <c r="U561" s="10">
        <f t="shared" si="83"/>
        <v>0</v>
      </c>
      <c r="V561" s="10">
        <f t="shared" si="83"/>
        <v>0</v>
      </c>
      <c r="W561" s="10">
        <f t="shared" si="84"/>
        <v>98.993524008078708</v>
      </c>
      <c r="X561" s="10">
        <f t="shared" si="84"/>
        <v>100</v>
      </c>
      <c r="Y561" s="142">
        <f t="shared" si="84"/>
        <v>98.866796258940042</v>
      </c>
      <c r="Z561" s="142">
        <f t="shared" si="84"/>
        <v>0</v>
      </c>
      <c r="AA561" s="142">
        <f t="shared" si="84"/>
        <v>100</v>
      </c>
    </row>
    <row r="562" spans="1:27" ht="12.95" customHeight="1" x14ac:dyDescent="0.25">
      <c r="A562" s="133">
        <v>554</v>
      </c>
      <c r="B562" s="139" t="s">
        <v>1821</v>
      </c>
      <c r="C562" s="140">
        <f t="shared" si="80"/>
        <v>5715.4000000000005</v>
      </c>
      <c r="D562" s="140">
        <v>1180.3</v>
      </c>
      <c r="E562" s="140">
        <v>4535.1000000000004</v>
      </c>
      <c r="F562" s="140">
        <v>0</v>
      </c>
      <c r="G562" s="140">
        <v>0</v>
      </c>
      <c r="H562" s="140">
        <f t="shared" si="81"/>
        <v>6181.1</v>
      </c>
      <c r="I562" s="141">
        <v>1180.3</v>
      </c>
      <c r="J562" s="141">
        <v>4952.8</v>
      </c>
      <c r="K562" s="141">
        <v>0</v>
      </c>
      <c r="L562" s="141">
        <v>48</v>
      </c>
      <c r="M562" s="140">
        <f t="shared" si="82"/>
        <v>6181.1</v>
      </c>
      <c r="N562" s="141">
        <v>1180.3</v>
      </c>
      <c r="O562" s="141">
        <v>4952.8</v>
      </c>
      <c r="P562" s="141">
        <v>0</v>
      </c>
      <c r="Q562" s="10">
        <v>48</v>
      </c>
      <c r="R562" s="10">
        <f t="shared" si="83"/>
        <v>0</v>
      </c>
      <c r="S562" s="10">
        <f t="shared" si="83"/>
        <v>0</v>
      </c>
      <c r="T562" s="10">
        <f t="shared" si="83"/>
        <v>0</v>
      </c>
      <c r="U562" s="10">
        <f t="shared" si="83"/>
        <v>0</v>
      </c>
      <c r="V562" s="10">
        <f t="shared" si="83"/>
        <v>0</v>
      </c>
      <c r="W562" s="10">
        <f t="shared" si="84"/>
        <v>100</v>
      </c>
      <c r="X562" s="10">
        <f t="shared" si="84"/>
        <v>100</v>
      </c>
      <c r="Y562" s="142">
        <f t="shared" si="84"/>
        <v>100</v>
      </c>
      <c r="Z562" s="142">
        <f t="shared" si="84"/>
        <v>0</v>
      </c>
      <c r="AA562" s="142">
        <f t="shared" si="84"/>
        <v>100</v>
      </c>
    </row>
    <row r="563" spans="1:27" ht="12.95" customHeight="1" x14ac:dyDescent="0.25">
      <c r="A563" s="133">
        <v>555</v>
      </c>
      <c r="B563" s="139" t="s">
        <v>1822</v>
      </c>
      <c r="C563" s="140">
        <f t="shared" si="80"/>
        <v>3567.2999999999997</v>
      </c>
      <c r="D563" s="140">
        <v>1108.7</v>
      </c>
      <c r="E563" s="140">
        <v>2446.6999999999998</v>
      </c>
      <c r="F563" s="140">
        <v>11.9</v>
      </c>
      <c r="G563" s="140">
        <v>0</v>
      </c>
      <c r="H563" s="140">
        <f t="shared" si="81"/>
        <v>3924.6</v>
      </c>
      <c r="I563" s="141">
        <v>1108.7</v>
      </c>
      <c r="J563" s="141">
        <v>2756</v>
      </c>
      <c r="K563" s="141">
        <v>11.9</v>
      </c>
      <c r="L563" s="141">
        <v>48</v>
      </c>
      <c r="M563" s="140">
        <f t="shared" si="82"/>
        <v>3727.0832000000005</v>
      </c>
      <c r="N563" s="141">
        <v>1108.7</v>
      </c>
      <c r="O563" s="141">
        <v>2558.4832000000001</v>
      </c>
      <c r="P563" s="141">
        <v>11.9</v>
      </c>
      <c r="Q563" s="10">
        <v>48</v>
      </c>
      <c r="R563" s="10">
        <f t="shared" si="83"/>
        <v>-197.51679999999942</v>
      </c>
      <c r="S563" s="10">
        <f t="shared" si="83"/>
        <v>0</v>
      </c>
      <c r="T563" s="10">
        <f t="shared" si="83"/>
        <v>-197.51679999999988</v>
      </c>
      <c r="U563" s="10">
        <f t="shared" si="83"/>
        <v>0</v>
      </c>
      <c r="V563" s="10">
        <f t="shared" si="83"/>
        <v>0</v>
      </c>
      <c r="W563" s="10">
        <f t="shared" si="84"/>
        <v>94.967211945166397</v>
      </c>
      <c r="X563" s="10">
        <f t="shared" si="84"/>
        <v>100</v>
      </c>
      <c r="Y563" s="142">
        <f t="shared" si="84"/>
        <v>92.83320754716982</v>
      </c>
      <c r="Z563" s="142">
        <f t="shared" si="84"/>
        <v>100</v>
      </c>
      <c r="AA563" s="142">
        <f t="shared" si="84"/>
        <v>100</v>
      </c>
    </row>
    <row r="564" spans="1:27" ht="12.95" customHeight="1" x14ac:dyDescent="0.25">
      <c r="A564" s="133">
        <v>556</v>
      </c>
      <c r="B564" s="139" t="s">
        <v>1823</v>
      </c>
      <c r="C564" s="140">
        <f t="shared" si="80"/>
        <v>9063</v>
      </c>
      <c r="D564" s="140">
        <v>1479.9</v>
      </c>
      <c r="E564" s="140">
        <v>7047.2</v>
      </c>
      <c r="F564" s="140">
        <v>535.9</v>
      </c>
      <c r="G564" s="140">
        <v>0</v>
      </c>
      <c r="H564" s="140">
        <f t="shared" si="81"/>
        <v>9970.6</v>
      </c>
      <c r="I564" s="141">
        <v>1479.9</v>
      </c>
      <c r="J564" s="141">
        <v>7852.8</v>
      </c>
      <c r="K564" s="141">
        <v>535.9</v>
      </c>
      <c r="L564" s="141">
        <v>102</v>
      </c>
      <c r="M564" s="140">
        <f t="shared" si="82"/>
        <v>9603.9956999999995</v>
      </c>
      <c r="N564" s="141">
        <v>1479.9</v>
      </c>
      <c r="O564" s="141">
        <v>7486.1957000000002</v>
      </c>
      <c r="P564" s="141">
        <v>535.9</v>
      </c>
      <c r="Q564" s="10">
        <v>102</v>
      </c>
      <c r="R564" s="10">
        <f t="shared" si="83"/>
        <v>-366.60430000000088</v>
      </c>
      <c r="S564" s="10">
        <f t="shared" si="83"/>
        <v>0</v>
      </c>
      <c r="T564" s="10">
        <f t="shared" si="83"/>
        <v>-366.60429999999997</v>
      </c>
      <c r="U564" s="10">
        <f t="shared" si="83"/>
        <v>0</v>
      </c>
      <c r="V564" s="10">
        <f t="shared" si="83"/>
        <v>0</v>
      </c>
      <c r="W564" s="10">
        <f t="shared" si="84"/>
        <v>96.323147052333852</v>
      </c>
      <c r="X564" s="10">
        <f t="shared" si="84"/>
        <v>100</v>
      </c>
      <c r="Y564" s="142">
        <f t="shared" si="84"/>
        <v>95.331546709453946</v>
      </c>
      <c r="Z564" s="142">
        <f t="shared" si="84"/>
        <v>100</v>
      </c>
      <c r="AA564" s="142">
        <f t="shared" si="84"/>
        <v>100</v>
      </c>
    </row>
    <row r="565" spans="1:27" ht="12.95" customHeight="1" x14ac:dyDescent="0.25">
      <c r="A565" s="133">
        <v>557</v>
      </c>
      <c r="B565" s="139" t="s">
        <v>1824</v>
      </c>
      <c r="C565" s="140">
        <f t="shared" si="80"/>
        <v>2721.5</v>
      </c>
      <c r="D565" s="140">
        <v>788.7</v>
      </c>
      <c r="E565" s="140">
        <v>1875.6</v>
      </c>
      <c r="F565" s="140">
        <v>57.2</v>
      </c>
      <c r="G565" s="140">
        <v>0</v>
      </c>
      <c r="H565" s="140">
        <f t="shared" si="81"/>
        <v>3041.8</v>
      </c>
      <c r="I565" s="141">
        <v>788.7</v>
      </c>
      <c r="J565" s="141">
        <v>2162.9</v>
      </c>
      <c r="K565" s="141">
        <v>57.2</v>
      </c>
      <c r="L565" s="141">
        <v>33</v>
      </c>
      <c r="M565" s="140">
        <f t="shared" si="82"/>
        <v>3035.1774999999998</v>
      </c>
      <c r="N565" s="141">
        <v>788.7</v>
      </c>
      <c r="O565" s="141">
        <v>2156.2775000000001</v>
      </c>
      <c r="P565" s="141">
        <v>57.2</v>
      </c>
      <c r="Q565" s="10">
        <v>33</v>
      </c>
      <c r="R565" s="10">
        <f t="shared" si="83"/>
        <v>-6.6225000000004002</v>
      </c>
      <c r="S565" s="10">
        <f t="shared" si="83"/>
        <v>0</v>
      </c>
      <c r="T565" s="10">
        <f t="shared" si="83"/>
        <v>-6.6224999999999454</v>
      </c>
      <c r="U565" s="10">
        <f t="shared" si="83"/>
        <v>0</v>
      </c>
      <c r="V565" s="10">
        <f t="shared" si="83"/>
        <v>0</v>
      </c>
      <c r="W565" s="10">
        <f t="shared" si="84"/>
        <v>99.782283516338993</v>
      </c>
      <c r="X565" s="10">
        <f t="shared" si="84"/>
        <v>100</v>
      </c>
      <c r="Y565" s="142">
        <f t="shared" si="84"/>
        <v>99.693813861019933</v>
      </c>
      <c r="Z565" s="142">
        <f t="shared" si="84"/>
        <v>100</v>
      </c>
      <c r="AA565" s="142">
        <f t="shared" si="84"/>
        <v>100</v>
      </c>
    </row>
    <row r="566" spans="1:27" ht="12.95" customHeight="1" x14ac:dyDescent="0.25">
      <c r="A566" s="133">
        <v>558</v>
      </c>
      <c r="B566" s="139" t="s">
        <v>1825</v>
      </c>
      <c r="C566" s="140">
        <f t="shared" si="80"/>
        <v>3737.3999999999996</v>
      </c>
      <c r="D566" s="140">
        <v>1005.1</v>
      </c>
      <c r="E566" s="140">
        <v>2458.1999999999998</v>
      </c>
      <c r="F566" s="140">
        <v>274.10000000000002</v>
      </c>
      <c r="G566" s="140">
        <v>0</v>
      </c>
      <c r="H566" s="140">
        <f t="shared" si="81"/>
        <v>4040.2999999999997</v>
      </c>
      <c r="I566" s="141">
        <v>1005.1</v>
      </c>
      <c r="J566" s="141">
        <v>2719.1</v>
      </c>
      <c r="K566" s="141">
        <v>274.10000000000002</v>
      </c>
      <c r="L566" s="141">
        <v>42</v>
      </c>
      <c r="M566" s="140">
        <f t="shared" si="82"/>
        <v>4040.2999999999997</v>
      </c>
      <c r="N566" s="141">
        <v>1005.1</v>
      </c>
      <c r="O566" s="141">
        <v>2719.1</v>
      </c>
      <c r="P566" s="141">
        <v>274.10000000000002</v>
      </c>
      <c r="Q566" s="10">
        <v>42</v>
      </c>
      <c r="R566" s="10">
        <f t="shared" si="83"/>
        <v>0</v>
      </c>
      <c r="S566" s="10">
        <f t="shared" si="83"/>
        <v>0</v>
      </c>
      <c r="T566" s="10">
        <f t="shared" si="83"/>
        <v>0</v>
      </c>
      <c r="U566" s="10">
        <f t="shared" si="83"/>
        <v>0</v>
      </c>
      <c r="V566" s="10">
        <f t="shared" si="83"/>
        <v>0</v>
      </c>
      <c r="W566" s="10">
        <f t="shared" si="84"/>
        <v>100</v>
      </c>
      <c r="X566" s="10">
        <f t="shared" si="84"/>
        <v>100</v>
      </c>
      <c r="Y566" s="142">
        <f t="shared" si="84"/>
        <v>100</v>
      </c>
      <c r="Z566" s="142">
        <f t="shared" si="84"/>
        <v>100</v>
      </c>
      <c r="AA566" s="142">
        <f t="shared" si="84"/>
        <v>100</v>
      </c>
    </row>
    <row r="567" spans="1:27" ht="12.95" customHeight="1" x14ac:dyDescent="0.25">
      <c r="A567" s="133">
        <v>559</v>
      </c>
      <c r="B567" s="139" t="s">
        <v>1826</v>
      </c>
      <c r="C567" s="140">
        <f t="shared" si="80"/>
        <v>2701.3</v>
      </c>
      <c r="D567" s="140">
        <v>642.9</v>
      </c>
      <c r="E567" s="140">
        <v>2058.4</v>
      </c>
      <c r="F567" s="140">
        <v>0</v>
      </c>
      <c r="G567" s="140">
        <v>0</v>
      </c>
      <c r="H567" s="140">
        <f t="shared" si="81"/>
        <v>2880.5</v>
      </c>
      <c r="I567" s="141">
        <v>642.9</v>
      </c>
      <c r="J567" s="141">
        <v>2198.6</v>
      </c>
      <c r="K567" s="141">
        <v>0</v>
      </c>
      <c r="L567" s="141">
        <v>39</v>
      </c>
      <c r="M567" s="140">
        <f t="shared" si="82"/>
        <v>2852.5735</v>
      </c>
      <c r="N567" s="141">
        <v>642.9</v>
      </c>
      <c r="O567" s="141">
        <v>2170.6734999999999</v>
      </c>
      <c r="P567" s="141">
        <v>0</v>
      </c>
      <c r="Q567" s="10">
        <v>39</v>
      </c>
      <c r="R567" s="10">
        <f t="shared" si="83"/>
        <v>-27.926500000000033</v>
      </c>
      <c r="S567" s="10">
        <f t="shared" si="83"/>
        <v>0</v>
      </c>
      <c r="T567" s="10">
        <f t="shared" si="83"/>
        <v>-27.926500000000033</v>
      </c>
      <c r="U567" s="10">
        <f t="shared" si="83"/>
        <v>0</v>
      </c>
      <c r="V567" s="10">
        <f t="shared" si="83"/>
        <v>0</v>
      </c>
      <c r="W567" s="10">
        <f t="shared" si="84"/>
        <v>99.03049817739975</v>
      </c>
      <c r="X567" s="10">
        <f t="shared" si="84"/>
        <v>100</v>
      </c>
      <c r="Y567" s="142">
        <f t="shared" si="84"/>
        <v>98.729805330664959</v>
      </c>
      <c r="Z567" s="142">
        <f t="shared" si="84"/>
        <v>0</v>
      </c>
      <c r="AA567" s="142">
        <f t="shared" si="84"/>
        <v>100</v>
      </c>
    </row>
    <row r="568" spans="1:27" ht="12.95" customHeight="1" x14ac:dyDescent="0.25">
      <c r="A568" s="133">
        <v>560</v>
      </c>
      <c r="B568" s="139" t="s">
        <v>1827</v>
      </c>
      <c r="C568" s="140">
        <f t="shared" si="80"/>
        <v>2907.3</v>
      </c>
      <c r="D568" s="140">
        <v>643.1</v>
      </c>
      <c r="E568" s="140">
        <v>2207.3000000000002</v>
      </c>
      <c r="F568" s="140">
        <v>56.9</v>
      </c>
      <c r="G568" s="140">
        <v>0</v>
      </c>
      <c r="H568" s="140">
        <f t="shared" si="81"/>
        <v>3072.5</v>
      </c>
      <c r="I568" s="141">
        <v>643.1</v>
      </c>
      <c r="J568" s="141">
        <v>2342.5</v>
      </c>
      <c r="K568" s="141">
        <v>56.9</v>
      </c>
      <c r="L568" s="141">
        <v>30</v>
      </c>
      <c r="M568" s="140">
        <f t="shared" si="82"/>
        <v>3059.6097</v>
      </c>
      <c r="N568" s="141">
        <v>643.1</v>
      </c>
      <c r="O568" s="141">
        <v>2329.6097</v>
      </c>
      <c r="P568" s="141">
        <v>56.9</v>
      </c>
      <c r="Q568" s="10">
        <v>30</v>
      </c>
      <c r="R568" s="10">
        <f t="shared" si="83"/>
        <v>-12.890300000000025</v>
      </c>
      <c r="S568" s="10">
        <f t="shared" si="83"/>
        <v>0</v>
      </c>
      <c r="T568" s="10">
        <f t="shared" si="83"/>
        <v>-12.890300000000025</v>
      </c>
      <c r="U568" s="10">
        <f t="shared" si="83"/>
        <v>0</v>
      </c>
      <c r="V568" s="10">
        <f t="shared" si="83"/>
        <v>0</v>
      </c>
      <c r="W568" s="10">
        <f t="shared" si="84"/>
        <v>99.580462164361279</v>
      </c>
      <c r="X568" s="10">
        <f t="shared" si="84"/>
        <v>100</v>
      </c>
      <c r="Y568" s="142">
        <f t="shared" si="84"/>
        <v>99.449720384204909</v>
      </c>
      <c r="Z568" s="142">
        <f t="shared" si="84"/>
        <v>100</v>
      </c>
      <c r="AA568" s="142">
        <f t="shared" si="84"/>
        <v>100</v>
      </c>
    </row>
    <row r="569" spans="1:27" ht="12.95" customHeight="1" x14ac:dyDescent="0.25">
      <c r="A569" s="133">
        <v>561</v>
      </c>
      <c r="B569" s="139" t="s">
        <v>1828</v>
      </c>
      <c r="C569" s="140">
        <f t="shared" si="80"/>
        <v>2954.9</v>
      </c>
      <c r="D569" s="140">
        <v>926.6</v>
      </c>
      <c r="E569" s="140">
        <v>2028.3</v>
      </c>
      <c r="F569" s="140">
        <v>0</v>
      </c>
      <c r="G569" s="140">
        <v>0</v>
      </c>
      <c r="H569" s="140">
        <f t="shared" si="81"/>
        <v>3224.7999999999997</v>
      </c>
      <c r="I569" s="141">
        <v>926.6</v>
      </c>
      <c r="J569" s="141">
        <v>2262.1999999999998</v>
      </c>
      <c r="K569" s="141">
        <v>0</v>
      </c>
      <c r="L569" s="141">
        <v>36</v>
      </c>
      <c r="M569" s="140">
        <f t="shared" si="82"/>
        <v>3216.4712999999997</v>
      </c>
      <c r="N569" s="141">
        <v>926.6</v>
      </c>
      <c r="O569" s="141">
        <v>2253.8712999999998</v>
      </c>
      <c r="P569" s="141">
        <v>0</v>
      </c>
      <c r="Q569" s="10">
        <v>36</v>
      </c>
      <c r="R569" s="10">
        <f t="shared" si="83"/>
        <v>-8.3287000000000262</v>
      </c>
      <c r="S569" s="10">
        <f t="shared" si="83"/>
        <v>0</v>
      </c>
      <c r="T569" s="10">
        <f t="shared" si="83"/>
        <v>-8.3287000000000262</v>
      </c>
      <c r="U569" s="10">
        <f t="shared" si="83"/>
        <v>0</v>
      </c>
      <c r="V569" s="10">
        <f t="shared" si="83"/>
        <v>0</v>
      </c>
      <c r="W569" s="10">
        <f t="shared" si="84"/>
        <v>99.741729719672534</v>
      </c>
      <c r="X569" s="10">
        <f t="shared" si="84"/>
        <v>100</v>
      </c>
      <c r="Y569" s="142">
        <f t="shared" si="84"/>
        <v>99.631831845106532</v>
      </c>
      <c r="Z569" s="142">
        <f t="shared" si="84"/>
        <v>0</v>
      </c>
      <c r="AA569" s="142">
        <f t="shared" si="84"/>
        <v>100</v>
      </c>
    </row>
    <row r="570" spans="1:27" ht="12.95" customHeight="1" x14ac:dyDescent="0.25">
      <c r="A570" s="133">
        <v>562</v>
      </c>
      <c r="B570" s="139" t="s">
        <v>1621</v>
      </c>
      <c r="C570" s="140">
        <f t="shared" si="80"/>
        <v>4237.6000000000004</v>
      </c>
      <c r="D570" s="140">
        <v>1119.5999999999999</v>
      </c>
      <c r="E570" s="140">
        <v>2854.3</v>
      </c>
      <c r="F570" s="140">
        <v>263.7</v>
      </c>
      <c r="G570" s="140">
        <v>0</v>
      </c>
      <c r="H570" s="140">
        <f t="shared" si="81"/>
        <v>4509.7</v>
      </c>
      <c r="I570" s="141">
        <v>1119.5999999999999</v>
      </c>
      <c r="J570" s="141">
        <v>3084.4</v>
      </c>
      <c r="K570" s="141">
        <v>263.7</v>
      </c>
      <c r="L570" s="141">
        <v>42</v>
      </c>
      <c r="M570" s="140">
        <f t="shared" si="82"/>
        <v>4361.4319999999998</v>
      </c>
      <c r="N570" s="141">
        <v>1119.5999999999999</v>
      </c>
      <c r="O570" s="141">
        <v>2936.1320000000001</v>
      </c>
      <c r="P570" s="141">
        <v>263.7</v>
      </c>
      <c r="Q570" s="10">
        <v>42</v>
      </c>
      <c r="R570" s="10">
        <f t="shared" si="83"/>
        <v>-148.26800000000003</v>
      </c>
      <c r="S570" s="10">
        <f t="shared" si="83"/>
        <v>0</v>
      </c>
      <c r="T570" s="10">
        <f t="shared" si="83"/>
        <v>-148.26800000000003</v>
      </c>
      <c r="U570" s="10">
        <f t="shared" si="83"/>
        <v>0</v>
      </c>
      <c r="V570" s="10">
        <f t="shared" si="83"/>
        <v>0</v>
      </c>
      <c r="W570" s="10">
        <f t="shared" si="84"/>
        <v>96.712242499501073</v>
      </c>
      <c r="X570" s="10">
        <f t="shared" si="84"/>
        <v>100</v>
      </c>
      <c r="Y570" s="142">
        <f t="shared" si="84"/>
        <v>95.19297108027493</v>
      </c>
      <c r="Z570" s="142">
        <f t="shared" si="84"/>
        <v>100</v>
      </c>
      <c r="AA570" s="142">
        <f t="shared" si="84"/>
        <v>100</v>
      </c>
    </row>
    <row r="571" spans="1:27" ht="12.95" customHeight="1" x14ac:dyDescent="0.25">
      <c r="A571" s="133">
        <v>563</v>
      </c>
      <c r="B571" s="139" t="s">
        <v>1664</v>
      </c>
      <c r="C571" s="140">
        <f t="shared" si="80"/>
        <v>1159.3</v>
      </c>
      <c r="D571" s="140">
        <v>983.6</v>
      </c>
      <c r="E571" s="140">
        <v>175.7</v>
      </c>
      <c r="F571" s="140">
        <v>0</v>
      </c>
      <c r="G571" s="140">
        <v>0</v>
      </c>
      <c r="H571" s="140">
        <f t="shared" si="81"/>
        <v>1189.3</v>
      </c>
      <c r="I571" s="141">
        <v>983.6</v>
      </c>
      <c r="J571" s="141">
        <v>175.7</v>
      </c>
      <c r="K571" s="141">
        <v>0</v>
      </c>
      <c r="L571" s="141">
        <v>30</v>
      </c>
      <c r="M571" s="140">
        <f t="shared" si="82"/>
        <v>1188.4653000000001</v>
      </c>
      <c r="N571" s="141">
        <v>983.6</v>
      </c>
      <c r="O571" s="141">
        <v>174.86529999999999</v>
      </c>
      <c r="P571" s="141">
        <v>0</v>
      </c>
      <c r="Q571" s="10">
        <v>30</v>
      </c>
      <c r="R571" s="10">
        <f t="shared" si="83"/>
        <v>-0.83469999999988431</v>
      </c>
      <c r="S571" s="10">
        <f t="shared" si="83"/>
        <v>0</v>
      </c>
      <c r="T571" s="10">
        <f t="shared" si="83"/>
        <v>-0.834699999999998</v>
      </c>
      <c r="U571" s="10">
        <f t="shared" si="83"/>
        <v>0</v>
      </c>
      <c r="V571" s="10">
        <f t="shared" si="83"/>
        <v>0</v>
      </c>
      <c r="W571" s="10">
        <f t="shared" si="84"/>
        <v>99.929815858067784</v>
      </c>
      <c r="X571" s="10">
        <f t="shared" si="84"/>
        <v>100</v>
      </c>
      <c r="Y571" s="142">
        <f t="shared" si="84"/>
        <v>99.524928856004564</v>
      </c>
      <c r="Z571" s="142">
        <f t="shared" si="84"/>
        <v>0</v>
      </c>
      <c r="AA571" s="142">
        <f t="shared" si="84"/>
        <v>100</v>
      </c>
    </row>
    <row r="572" spans="1:27" ht="12.95" customHeight="1" x14ac:dyDescent="0.25">
      <c r="A572" s="133">
        <v>564</v>
      </c>
      <c r="B572" s="139" t="s">
        <v>1829</v>
      </c>
      <c r="C572" s="140">
        <f t="shared" si="80"/>
        <v>3390.2000000000003</v>
      </c>
      <c r="D572" s="140">
        <v>920.6</v>
      </c>
      <c r="E572" s="140">
        <v>2467.8000000000002</v>
      </c>
      <c r="F572" s="140">
        <v>1.8</v>
      </c>
      <c r="G572" s="140">
        <v>0</v>
      </c>
      <c r="H572" s="140">
        <f t="shared" si="81"/>
        <v>3579.9</v>
      </c>
      <c r="I572" s="141">
        <v>920.6</v>
      </c>
      <c r="J572" s="141">
        <v>2615.5</v>
      </c>
      <c r="K572" s="141">
        <v>1.8</v>
      </c>
      <c r="L572" s="141">
        <v>42</v>
      </c>
      <c r="M572" s="140">
        <f t="shared" si="82"/>
        <v>3087.3951999999999</v>
      </c>
      <c r="N572" s="141">
        <v>920.6</v>
      </c>
      <c r="O572" s="141">
        <v>2122.9951999999998</v>
      </c>
      <c r="P572" s="141">
        <v>1.8</v>
      </c>
      <c r="Q572" s="10">
        <v>42</v>
      </c>
      <c r="R572" s="10">
        <f t="shared" si="83"/>
        <v>-492.50480000000016</v>
      </c>
      <c r="S572" s="10">
        <f t="shared" si="83"/>
        <v>0</v>
      </c>
      <c r="T572" s="10">
        <f t="shared" si="83"/>
        <v>-492.50480000000016</v>
      </c>
      <c r="U572" s="10">
        <f t="shared" si="83"/>
        <v>0</v>
      </c>
      <c r="V572" s="10">
        <f t="shared" si="83"/>
        <v>0</v>
      </c>
      <c r="W572" s="10">
        <f t="shared" si="84"/>
        <v>86.242498393809868</v>
      </c>
      <c r="X572" s="10">
        <f t="shared" si="84"/>
        <v>100</v>
      </c>
      <c r="Y572" s="142">
        <f t="shared" si="84"/>
        <v>81.169764863314853</v>
      </c>
      <c r="Z572" s="142">
        <f t="shared" si="84"/>
        <v>100</v>
      </c>
      <c r="AA572" s="142">
        <f t="shared" si="84"/>
        <v>100</v>
      </c>
    </row>
    <row r="573" spans="1:27" ht="12.95" customHeight="1" x14ac:dyDescent="0.25">
      <c r="A573" s="133">
        <v>565</v>
      </c>
      <c r="B573" s="139" t="s">
        <v>1830</v>
      </c>
      <c r="C573" s="140">
        <f t="shared" si="80"/>
        <v>9335</v>
      </c>
      <c r="D573" s="140">
        <v>1486.1</v>
      </c>
      <c r="E573" s="140">
        <v>7421.7</v>
      </c>
      <c r="F573" s="140">
        <v>427.2</v>
      </c>
      <c r="G573" s="140">
        <v>0</v>
      </c>
      <c r="H573" s="140">
        <f t="shared" si="81"/>
        <v>10074.5</v>
      </c>
      <c r="I573" s="141">
        <v>1486.1</v>
      </c>
      <c r="J573" s="141">
        <v>8032.2</v>
      </c>
      <c r="K573" s="141">
        <v>427.2</v>
      </c>
      <c r="L573" s="141">
        <v>129</v>
      </c>
      <c r="M573" s="140">
        <f t="shared" si="82"/>
        <v>10073.1916</v>
      </c>
      <c r="N573" s="141">
        <v>1486.1</v>
      </c>
      <c r="O573" s="141">
        <v>8030.8915999999999</v>
      </c>
      <c r="P573" s="141">
        <v>427.2</v>
      </c>
      <c r="Q573" s="10">
        <v>129</v>
      </c>
      <c r="R573" s="10">
        <f t="shared" si="83"/>
        <v>-1.3083999999998923</v>
      </c>
      <c r="S573" s="10">
        <f t="shared" si="83"/>
        <v>0</v>
      </c>
      <c r="T573" s="10">
        <f t="shared" si="83"/>
        <v>-1.3083999999998923</v>
      </c>
      <c r="U573" s="10">
        <f t="shared" si="83"/>
        <v>0</v>
      </c>
      <c r="V573" s="10">
        <f t="shared" si="83"/>
        <v>0</v>
      </c>
      <c r="W573" s="10">
        <f t="shared" si="84"/>
        <v>99.987012754975439</v>
      </c>
      <c r="X573" s="10">
        <f t="shared" si="84"/>
        <v>100</v>
      </c>
      <c r="Y573" s="142">
        <f t="shared" si="84"/>
        <v>99.983710564975965</v>
      </c>
      <c r="Z573" s="142">
        <f t="shared" si="84"/>
        <v>100</v>
      </c>
      <c r="AA573" s="142">
        <f t="shared" si="84"/>
        <v>100</v>
      </c>
    </row>
    <row r="574" spans="1:27" ht="12.95" customHeight="1" x14ac:dyDescent="0.25">
      <c r="A574" s="133">
        <v>566</v>
      </c>
      <c r="B574" s="139" t="s">
        <v>1831</v>
      </c>
      <c r="C574" s="140">
        <f t="shared" si="80"/>
        <v>1487.3000000000002</v>
      </c>
      <c r="D574" s="140">
        <v>1022.7</v>
      </c>
      <c r="E574" s="140">
        <v>436.7</v>
      </c>
      <c r="F574" s="140">
        <v>27.9</v>
      </c>
      <c r="G574" s="140">
        <v>0</v>
      </c>
      <c r="H574" s="140">
        <f t="shared" si="81"/>
        <v>1526.3000000000002</v>
      </c>
      <c r="I574" s="141">
        <v>1022.7</v>
      </c>
      <c r="J574" s="141">
        <v>436.7</v>
      </c>
      <c r="K574" s="141">
        <v>27.9</v>
      </c>
      <c r="L574" s="141">
        <v>39</v>
      </c>
      <c r="M574" s="140">
        <f t="shared" si="82"/>
        <v>1526.3000000000002</v>
      </c>
      <c r="N574" s="141">
        <v>1022.7</v>
      </c>
      <c r="O574" s="141">
        <v>436.7</v>
      </c>
      <c r="P574" s="141">
        <v>27.9</v>
      </c>
      <c r="Q574" s="10">
        <v>39</v>
      </c>
      <c r="R574" s="10">
        <f t="shared" si="83"/>
        <v>0</v>
      </c>
      <c r="S574" s="10">
        <f t="shared" si="83"/>
        <v>0</v>
      </c>
      <c r="T574" s="10">
        <f t="shared" si="83"/>
        <v>0</v>
      </c>
      <c r="U574" s="10">
        <f t="shared" si="83"/>
        <v>0</v>
      </c>
      <c r="V574" s="10">
        <f t="shared" si="83"/>
        <v>0</v>
      </c>
      <c r="W574" s="10">
        <f t="shared" si="84"/>
        <v>100</v>
      </c>
      <c r="X574" s="10">
        <f t="shared" si="84"/>
        <v>100</v>
      </c>
      <c r="Y574" s="142">
        <f t="shared" si="84"/>
        <v>100</v>
      </c>
      <c r="Z574" s="142">
        <f t="shared" si="84"/>
        <v>100</v>
      </c>
      <c r="AA574" s="142">
        <f t="shared" si="84"/>
        <v>100</v>
      </c>
    </row>
    <row r="575" spans="1:27" ht="12.95" customHeight="1" x14ac:dyDescent="0.25">
      <c r="A575" s="133">
        <v>567</v>
      </c>
      <c r="B575" s="139" t="s">
        <v>1669</v>
      </c>
      <c r="C575" s="140">
        <f t="shared" si="80"/>
        <v>2866.8999999999996</v>
      </c>
      <c r="D575" s="140">
        <v>1030</v>
      </c>
      <c r="E575" s="140">
        <v>1712.2</v>
      </c>
      <c r="F575" s="140">
        <v>124.7</v>
      </c>
      <c r="G575" s="140">
        <v>0</v>
      </c>
      <c r="H575" s="140">
        <f t="shared" si="81"/>
        <v>3129.2999999999997</v>
      </c>
      <c r="I575" s="141">
        <v>1030</v>
      </c>
      <c r="J575" s="141">
        <v>1935.6</v>
      </c>
      <c r="K575" s="141">
        <v>124.7</v>
      </c>
      <c r="L575" s="141">
        <v>39</v>
      </c>
      <c r="M575" s="140">
        <f t="shared" si="82"/>
        <v>3115.0402999999997</v>
      </c>
      <c r="N575" s="141">
        <v>1030</v>
      </c>
      <c r="O575" s="141">
        <v>1921.3403000000001</v>
      </c>
      <c r="P575" s="141">
        <v>124.7</v>
      </c>
      <c r="Q575" s="10">
        <v>39</v>
      </c>
      <c r="R575" s="10">
        <f t="shared" si="83"/>
        <v>-14.259700000000066</v>
      </c>
      <c r="S575" s="10">
        <f t="shared" si="83"/>
        <v>0</v>
      </c>
      <c r="T575" s="10">
        <f t="shared" si="83"/>
        <v>-14.259699999999839</v>
      </c>
      <c r="U575" s="10">
        <f t="shared" si="83"/>
        <v>0</v>
      </c>
      <c r="V575" s="10">
        <f t="shared" si="83"/>
        <v>0</v>
      </c>
      <c r="W575" s="10">
        <f t="shared" si="84"/>
        <v>99.54431662033042</v>
      </c>
      <c r="X575" s="10">
        <f t="shared" si="84"/>
        <v>100</v>
      </c>
      <c r="Y575" s="142">
        <f t="shared" si="84"/>
        <v>99.263293035751204</v>
      </c>
      <c r="Z575" s="142">
        <f t="shared" si="84"/>
        <v>100</v>
      </c>
      <c r="AA575" s="142">
        <f t="shared" si="84"/>
        <v>100</v>
      </c>
    </row>
    <row r="576" spans="1:27" ht="12.95" customHeight="1" x14ac:dyDescent="0.25">
      <c r="A576" s="133">
        <v>568</v>
      </c>
      <c r="B576" s="139" t="s">
        <v>1709</v>
      </c>
      <c r="C576" s="140">
        <f t="shared" si="80"/>
        <v>3574.9</v>
      </c>
      <c r="D576" s="140">
        <v>1009.6</v>
      </c>
      <c r="E576" s="140">
        <v>2344</v>
      </c>
      <c r="F576" s="140">
        <v>221.3</v>
      </c>
      <c r="G576" s="140">
        <v>0</v>
      </c>
      <c r="H576" s="140">
        <f t="shared" si="81"/>
        <v>3991.9</v>
      </c>
      <c r="I576" s="141">
        <v>1009.6</v>
      </c>
      <c r="J576" s="141">
        <v>2722</v>
      </c>
      <c r="K576" s="141">
        <v>221.3</v>
      </c>
      <c r="L576" s="141">
        <v>39</v>
      </c>
      <c r="M576" s="140">
        <f t="shared" si="82"/>
        <v>3895.5246000000002</v>
      </c>
      <c r="N576" s="141">
        <v>1009.6</v>
      </c>
      <c r="O576" s="141">
        <v>2625.6246000000001</v>
      </c>
      <c r="P576" s="141">
        <v>221.3</v>
      </c>
      <c r="Q576" s="10">
        <v>39</v>
      </c>
      <c r="R576" s="10">
        <f t="shared" si="83"/>
        <v>-96.3753999999999</v>
      </c>
      <c r="S576" s="10">
        <f t="shared" si="83"/>
        <v>0</v>
      </c>
      <c r="T576" s="10">
        <f t="shared" si="83"/>
        <v>-96.3753999999999</v>
      </c>
      <c r="U576" s="10">
        <f t="shared" si="83"/>
        <v>0</v>
      </c>
      <c r="V576" s="10">
        <f t="shared" si="83"/>
        <v>0</v>
      </c>
      <c r="W576" s="10">
        <f t="shared" si="84"/>
        <v>97.585726095343077</v>
      </c>
      <c r="X576" s="10">
        <f t="shared" si="84"/>
        <v>100</v>
      </c>
      <c r="Y576" s="142">
        <f t="shared" si="84"/>
        <v>96.459390154298319</v>
      </c>
      <c r="Z576" s="142">
        <f t="shared" si="84"/>
        <v>100</v>
      </c>
      <c r="AA576" s="142">
        <f t="shared" si="84"/>
        <v>100</v>
      </c>
    </row>
    <row r="577" spans="1:27" ht="12.95" customHeight="1" x14ac:dyDescent="0.25">
      <c r="A577" s="133">
        <v>569</v>
      </c>
      <c r="B577" s="139" t="s">
        <v>1832</v>
      </c>
      <c r="C577" s="140">
        <f t="shared" si="80"/>
        <v>1309.1000000000001</v>
      </c>
      <c r="D577" s="140">
        <v>921.1</v>
      </c>
      <c r="E577" s="140">
        <v>215.6</v>
      </c>
      <c r="F577" s="140">
        <v>172.4</v>
      </c>
      <c r="G577" s="140">
        <v>0</v>
      </c>
      <c r="H577" s="140">
        <f t="shared" si="81"/>
        <v>1348.1000000000001</v>
      </c>
      <c r="I577" s="141">
        <v>921.1</v>
      </c>
      <c r="J577" s="141">
        <v>215.6</v>
      </c>
      <c r="K577" s="141">
        <v>172.4</v>
      </c>
      <c r="L577" s="141">
        <v>39</v>
      </c>
      <c r="M577" s="140">
        <f t="shared" si="82"/>
        <v>1348.1000000000001</v>
      </c>
      <c r="N577" s="141">
        <v>921.1</v>
      </c>
      <c r="O577" s="141">
        <v>215.6</v>
      </c>
      <c r="P577" s="141">
        <v>172.4</v>
      </c>
      <c r="Q577" s="10">
        <v>39</v>
      </c>
      <c r="R577" s="10">
        <f t="shared" si="83"/>
        <v>0</v>
      </c>
      <c r="S577" s="10">
        <f t="shared" si="83"/>
        <v>0</v>
      </c>
      <c r="T577" s="10">
        <f t="shared" si="83"/>
        <v>0</v>
      </c>
      <c r="U577" s="10">
        <f t="shared" si="83"/>
        <v>0</v>
      </c>
      <c r="V577" s="10">
        <f t="shared" si="83"/>
        <v>0</v>
      </c>
      <c r="W577" s="10">
        <f t="shared" si="84"/>
        <v>100</v>
      </c>
      <c r="X577" s="10">
        <f t="shared" si="84"/>
        <v>100</v>
      </c>
      <c r="Y577" s="142">
        <f t="shared" si="84"/>
        <v>100</v>
      </c>
      <c r="Z577" s="142">
        <f t="shared" si="84"/>
        <v>100</v>
      </c>
      <c r="AA577" s="142">
        <f t="shared" si="84"/>
        <v>100</v>
      </c>
    </row>
    <row r="578" spans="1:27" ht="12.95" customHeight="1" x14ac:dyDescent="0.25">
      <c r="A578" s="133">
        <v>570</v>
      </c>
      <c r="B578" s="139" t="s">
        <v>1833</v>
      </c>
      <c r="C578" s="140">
        <f t="shared" si="80"/>
        <v>5675.0999999999995</v>
      </c>
      <c r="D578" s="140">
        <v>1119.5999999999999</v>
      </c>
      <c r="E578" s="140">
        <v>4411.3</v>
      </c>
      <c r="F578" s="140">
        <v>144.19999999999999</v>
      </c>
      <c r="G578" s="140">
        <v>0</v>
      </c>
      <c r="H578" s="140">
        <f t="shared" si="81"/>
        <v>6114.7</v>
      </c>
      <c r="I578" s="141">
        <v>1119.5999999999999</v>
      </c>
      <c r="J578" s="141">
        <v>4799.8999999999996</v>
      </c>
      <c r="K578" s="141">
        <v>144.19999999999999</v>
      </c>
      <c r="L578" s="141">
        <v>51</v>
      </c>
      <c r="M578" s="140">
        <f t="shared" si="82"/>
        <v>6051.1997000000001</v>
      </c>
      <c r="N578" s="141">
        <v>1119.5999999999999</v>
      </c>
      <c r="O578" s="141">
        <v>4736.3996999999999</v>
      </c>
      <c r="P578" s="141">
        <v>144.19999999999999</v>
      </c>
      <c r="Q578" s="10">
        <v>51</v>
      </c>
      <c r="R578" s="10">
        <f t="shared" si="83"/>
        <v>-63.500299999999697</v>
      </c>
      <c r="S578" s="10">
        <f t="shared" si="83"/>
        <v>0</v>
      </c>
      <c r="T578" s="10">
        <f t="shared" si="83"/>
        <v>-63.500299999999697</v>
      </c>
      <c r="U578" s="10">
        <f t="shared" si="83"/>
        <v>0</v>
      </c>
      <c r="V578" s="10">
        <f t="shared" si="83"/>
        <v>0</v>
      </c>
      <c r="W578" s="10">
        <f t="shared" si="84"/>
        <v>98.961514056290582</v>
      </c>
      <c r="X578" s="10">
        <f t="shared" si="84"/>
        <v>100</v>
      </c>
      <c r="Y578" s="142">
        <f t="shared" si="84"/>
        <v>98.677049521865044</v>
      </c>
      <c r="Z578" s="142">
        <f t="shared" si="84"/>
        <v>100</v>
      </c>
      <c r="AA578" s="142">
        <f t="shared" si="84"/>
        <v>100</v>
      </c>
    </row>
    <row r="579" spans="1:27" ht="12.95" customHeight="1" x14ac:dyDescent="0.25">
      <c r="A579" s="133">
        <v>571</v>
      </c>
      <c r="B579" s="139"/>
      <c r="C579" s="140"/>
      <c r="D579" s="140"/>
      <c r="E579" s="140"/>
      <c r="F579" s="140"/>
      <c r="G579" s="140"/>
      <c r="H579" s="140"/>
      <c r="I579" s="141"/>
      <c r="J579" s="141"/>
      <c r="K579" s="141"/>
      <c r="L579" s="141"/>
      <c r="M579" s="141"/>
      <c r="N579" s="141"/>
      <c r="O579" s="141"/>
      <c r="P579" s="141"/>
      <c r="Q579" s="10"/>
      <c r="R579" s="10"/>
      <c r="S579" s="10"/>
      <c r="T579" s="10"/>
      <c r="U579" s="10"/>
      <c r="V579" s="10"/>
      <c r="W579" s="10"/>
      <c r="X579" s="10"/>
      <c r="Y579" s="142"/>
      <c r="Z579" s="142"/>
      <c r="AA579" s="142"/>
    </row>
    <row r="580" spans="1:27" ht="12.95" customHeight="1" x14ac:dyDescent="0.25">
      <c r="A580" s="133">
        <v>572</v>
      </c>
      <c r="B580" s="134" t="s">
        <v>1834</v>
      </c>
      <c r="C580" s="135">
        <f t="shared" ref="C580:C608" si="85">SUM(D580:G580)</f>
        <v>458904.8000000001</v>
      </c>
      <c r="D580" s="135">
        <f>D581+D582</f>
        <v>66086.899999999994</v>
      </c>
      <c r="E580" s="135">
        <f>E581+E582</f>
        <v>382313.20000000007</v>
      </c>
      <c r="F580" s="135">
        <f>F581+F582</f>
        <v>10504.699999999999</v>
      </c>
      <c r="G580" s="135">
        <f>G581+G582</f>
        <v>0</v>
      </c>
      <c r="H580" s="135">
        <f t="shared" ref="H580:H608" si="86">SUM(I580:L580)</f>
        <v>515559.89999999997</v>
      </c>
      <c r="I580" s="135">
        <f>I581+I582</f>
        <v>66086.899999999994</v>
      </c>
      <c r="J580" s="135">
        <f>J581+J582</f>
        <v>436232.3</v>
      </c>
      <c r="K580" s="135">
        <f>K581+K582</f>
        <v>10504.699999999999</v>
      </c>
      <c r="L580" s="135">
        <f>L581+L582</f>
        <v>2736</v>
      </c>
      <c r="M580" s="135">
        <f t="shared" ref="M580:M608" si="87">SUM(N580:Q580)</f>
        <v>508586.61350000004</v>
      </c>
      <c r="N580" s="135">
        <f>N581+N582</f>
        <v>66086.899999999994</v>
      </c>
      <c r="O580" s="135">
        <f>O581+O582</f>
        <v>429259.0135</v>
      </c>
      <c r="P580" s="135">
        <f>P581+P582</f>
        <v>10504.699999999999</v>
      </c>
      <c r="Q580" s="135">
        <f>Q581+Q582</f>
        <v>2736</v>
      </c>
      <c r="R580" s="13">
        <f t="shared" ref="R580:V608" si="88">M580-H580</f>
        <v>-6973.2864999999292</v>
      </c>
      <c r="S580" s="13">
        <f t="shared" si="88"/>
        <v>0</v>
      </c>
      <c r="T580" s="13">
        <f t="shared" si="88"/>
        <v>-6973.2864999999874</v>
      </c>
      <c r="U580" s="13">
        <f t="shared" si="88"/>
        <v>0</v>
      </c>
      <c r="V580" s="13">
        <f t="shared" si="88"/>
        <v>0</v>
      </c>
      <c r="W580" s="13">
        <f t="shared" si="84"/>
        <v>98.647434274853424</v>
      </c>
      <c r="X580" s="13">
        <f t="shared" si="84"/>
        <v>100</v>
      </c>
      <c r="Y580" s="137">
        <f t="shared" si="84"/>
        <v>98.401474054076232</v>
      </c>
      <c r="Z580" s="137">
        <f t="shared" si="84"/>
        <v>100</v>
      </c>
      <c r="AA580" s="137">
        <f t="shared" si="84"/>
        <v>100</v>
      </c>
    </row>
    <row r="581" spans="1:27" s="138" customFormat="1" ht="12.95" customHeight="1" x14ac:dyDescent="0.2">
      <c r="A581" s="133">
        <v>573</v>
      </c>
      <c r="B581" s="134" t="s">
        <v>1374</v>
      </c>
      <c r="C581" s="135">
        <f t="shared" si="85"/>
        <v>271602.30000000005</v>
      </c>
      <c r="D581" s="135">
        <f>D583</f>
        <v>38914.199999999997</v>
      </c>
      <c r="E581" s="135">
        <f>E583</f>
        <v>222716.7</v>
      </c>
      <c r="F581" s="135">
        <f>F583</f>
        <v>9971.4</v>
      </c>
      <c r="G581" s="135">
        <f>G583</f>
        <v>0</v>
      </c>
      <c r="H581" s="135">
        <f t="shared" si="86"/>
        <v>303974.7</v>
      </c>
      <c r="I581" s="135">
        <f>I583</f>
        <v>38914.199999999997</v>
      </c>
      <c r="J581" s="135">
        <f>J583</f>
        <v>253685.1</v>
      </c>
      <c r="K581" s="135">
        <f>K583</f>
        <v>9971.4</v>
      </c>
      <c r="L581" s="135">
        <f>L583</f>
        <v>1404</v>
      </c>
      <c r="M581" s="135">
        <f t="shared" si="87"/>
        <v>301067.26060000004</v>
      </c>
      <c r="N581" s="135">
        <f>N583</f>
        <v>38914.199999999997</v>
      </c>
      <c r="O581" s="135">
        <f>O583</f>
        <v>250777.6606</v>
      </c>
      <c r="P581" s="135">
        <f>P583</f>
        <v>9971.4</v>
      </c>
      <c r="Q581" s="135">
        <f>Q583</f>
        <v>1404</v>
      </c>
      <c r="R581" s="13">
        <f t="shared" si="88"/>
        <v>-2907.4393999999738</v>
      </c>
      <c r="S581" s="13">
        <f t="shared" si="88"/>
        <v>0</v>
      </c>
      <c r="T581" s="13">
        <f t="shared" si="88"/>
        <v>-2907.4394000000029</v>
      </c>
      <c r="U581" s="13">
        <f t="shared" si="88"/>
        <v>0</v>
      </c>
      <c r="V581" s="13">
        <f t="shared" si="88"/>
        <v>0</v>
      </c>
      <c r="W581" s="13">
        <f t="shared" si="84"/>
        <v>99.043525859224474</v>
      </c>
      <c r="X581" s="13">
        <f t="shared" si="84"/>
        <v>100</v>
      </c>
      <c r="Y581" s="137">
        <f t="shared" si="84"/>
        <v>98.853917947881058</v>
      </c>
      <c r="Z581" s="137">
        <f t="shared" si="84"/>
        <v>100</v>
      </c>
      <c r="AA581" s="137">
        <f t="shared" si="84"/>
        <v>100</v>
      </c>
    </row>
    <row r="582" spans="1:27" s="138" customFormat="1" ht="12.95" customHeight="1" x14ac:dyDescent="0.2">
      <c r="A582" s="133">
        <v>574</v>
      </c>
      <c r="B582" s="134" t="s">
        <v>1375</v>
      </c>
      <c r="C582" s="135">
        <f t="shared" si="85"/>
        <v>187302.50000000003</v>
      </c>
      <c r="D582" s="135">
        <f>SUBTOTAL(9,D584:D608)</f>
        <v>27172.7</v>
      </c>
      <c r="E582" s="135">
        <f>SUBTOTAL(9,E584:E608)</f>
        <v>159596.50000000003</v>
      </c>
      <c r="F582" s="135">
        <f>SUBTOTAL(9,F584:F608)</f>
        <v>533.30000000000007</v>
      </c>
      <c r="G582" s="135">
        <f>SUBTOTAL(9,G584:G608)</f>
        <v>0</v>
      </c>
      <c r="H582" s="135">
        <f t="shared" si="86"/>
        <v>211585.19999999998</v>
      </c>
      <c r="I582" s="135">
        <f>SUBTOTAL(9,I584:I608)</f>
        <v>27172.7</v>
      </c>
      <c r="J582" s="135">
        <f>SUBTOTAL(9,J584:J608)</f>
        <v>182547.19999999998</v>
      </c>
      <c r="K582" s="135">
        <f>SUBTOTAL(9,K584:K608)</f>
        <v>533.30000000000007</v>
      </c>
      <c r="L582" s="135">
        <f>SUBTOTAL(9,L584:L608)</f>
        <v>1332</v>
      </c>
      <c r="M582" s="135">
        <f t="shared" si="87"/>
        <v>207519.35290000003</v>
      </c>
      <c r="N582" s="135">
        <f>SUBTOTAL(9,N584:N608)</f>
        <v>27172.7</v>
      </c>
      <c r="O582" s="135">
        <f>SUBTOTAL(9,O584:O608)</f>
        <v>178481.35290000003</v>
      </c>
      <c r="P582" s="135">
        <f>SUBTOTAL(9,P584:P608)</f>
        <v>533.30000000000007</v>
      </c>
      <c r="Q582" s="135">
        <f>SUBTOTAL(9,Q584:Q608)</f>
        <v>1332</v>
      </c>
      <c r="R582" s="13">
        <f t="shared" si="88"/>
        <v>-4065.8470999999554</v>
      </c>
      <c r="S582" s="13">
        <f t="shared" si="88"/>
        <v>0</v>
      </c>
      <c r="T582" s="13">
        <f t="shared" si="88"/>
        <v>-4065.8470999999554</v>
      </c>
      <c r="U582" s="13">
        <f t="shared" si="88"/>
        <v>0</v>
      </c>
      <c r="V582" s="13">
        <f t="shared" si="88"/>
        <v>0</v>
      </c>
      <c r="W582" s="13">
        <f t="shared" si="84"/>
        <v>98.078387760580625</v>
      </c>
      <c r="X582" s="13">
        <f t="shared" si="84"/>
        <v>100</v>
      </c>
      <c r="Y582" s="137">
        <f t="shared" si="84"/>
        <v>97.772714618465827</v>
      </c>
      <c r="Z582" s="137">
        <f t="shared" si="84"/>
        <v>100</v>
      </c>
      <c r="AA582" s="137">
        <f t="shared" si="84"/>
        <v>100</v>
      </c>
    </row>
    <row r="583" spans="1:27" ht="12.95" customHeight="1" x14ac:dyDescent="0.25">
      <c r="A583" s="133">
        <v>575</v>
      </c>
      <c r="B583" s="139" t="s">
        <v>1400</v>
      </c>
      <c r="C583" s="140">
        <f t="shared" si="85"/>
        <v>271602.30000000005</v>
      </c>
      <c r="D583" s="140">
        <v>38914.199999999997</v>
      </c>
      <c r="E583" s="140">
        <v>222716.7</v>
      </c>
      <c r="F583" s="140">
        <v>9971.4</v>
      </c>
      <c r="G583" s="140">
        <v>0</v>
      </c>
      <c r="H583" s="140">
        <f t="shared" si="86"/>
        <v>303974.7</v>
      </c>
      <c r="I583" s="141">
        <v>38914.199999999997</v>
      </c>
      <c r="J583" s="141">
        <v>253685.1</v>
      </c>
      <c r="K583" s="141">
        <v>9971.4</v>
      </c>
      <c r="L583" s="141">
        <v>1404</v>
      </c>
      <c r="M583" s="140">
        <f t="shared" si="87"/>
        <v>301067.26060000004</v>
      </c>
      <c r="N583" s="141">
        <v>38914.199999999997</v>
      </c>
      <c r="O583" s="141">
        <v>250777.6606</v>
      </c>
      <c r="P583" s="141">
        <v>9971.4</v>
      </c>
      <c r="Q583" s="10">
        <v>1404</v>
      </c>
      <c r="R583" s="10">
        <f t="shared" si="88"/>
        <v>-2907.4393999999738</v>
      </c>
      <c r="S583" s="10">
        <f t="shared" si="88"/>
        <v>0</v>
      </c>
      <c r="T583" s="10">
        <f t="shared" si="88"/>
        <v>-2907.4394000000029</v>
      </c>
      <c r="U583" s="10">
        <f t="shared" si="88"/>
        <v>0</v>
      </c>
      <c r="V583" s="10">
        <f t="shared" si="88"/>
        <v>0</v>
      </c>
      <c r="W583" s="10">
        <f t="shared" si="84"/>
        <v>99.043525859224474</v>
      </c>
      <c r="X583" s="10">
        <f t="shared" si="84"/>
        <v>100</v>
      </c>
      <c r="Y583" s="142">
        <f t="shared" si="84"/>
        <v>98.853917947881058</v>
      </c>
      <c r="Z583" s="142">
        <f t="shared" si="84"/>
        <v>100</v>
      </c>
      <c r="AA583" s="142">
        <f t="shared" si="84"/>
        <v>100</v>
      </c>
    </row>
    <row r="584" spans="1:27" ht="12.95" customHeight="1" x14ac:dyDescent="0.25">
      <c r="A584" s="133">
        <v>576</v>
      </c>
      <c r="B584" s="139" t="s">
        <v>1835</v>
      </c>
      <c r="C584" s="140">
        <f t="shared" si="85"/>
        <v>10193.4</v>
      </c>
      <c r="D584" s="140">
        <v>893.4</v>
      </c>
      <c r="E584" s="140">
        <v>9300</v>
      </c>
      <c r="F584" s="140">
        <v>0</v>
      </c>
      <c r="G584" s="140">
        <v>0</v>
      </c>
      <c r="H584" s="140">
        <f t="shared" si="86"/>
        <v>11281.199999999999</v>
      </c>
      <c r="I584" s="141">
        <v>893.4</v>
      </c>
      <c r="J584" s="141">
        <v>10342.799999999999</v>
      </c>
      <c r="K584" s="141">
        <v>0</v>
      </c>
      <c r="L584" s="141">
        <v>45</v>
      </c>
      <c r="M584" s="140">
        <f t="shared" si="87"/>
        <v>10716.7834</v>
      </c>
      <c r="N584" s="141">
        <v>893.4</v>
      </c>
      <c r="O584" s="141">
        <v>9778.3834000000006</v>
      </c>
      <c r="P584" s="141">
        <v>0</v>
      </c>
      <c r="Q584" s="10">
        <v>45</v>
      </c>
      <c r="R584" s="10">
        <f t="shared" si="88"/>
        <v>-564.41659999999865</v>
      </c>
      <c r="S584" s="10">
        <f t="shared" si="88"/>
        <v>0</v>
      </c>
      <c r="T584" s="10">
        <f t="shared" si="88"/>
        <v>-564.41659999999865</v>
      </c>
      <c r="U584" s="10">
        <f t="shared" si="88"/>
        <v>0</v>
      </c>
      <c r="V584" s="10">
        <f t="shared" si="88"/>
        <v>0</v>
      </c>
      <c r="W584" s="10">
        <f t="shared" si="84"/>
        <v>94.996838988760075</v>
      </c>
      <c r="X584" s="10">
        <f t="shared" si="84"/>
        <v>100</v>
      </c>
      <c r="Y584" s="142">
        <f t="shared" si="84"/>
        <v>94.542903275708724</v>
      </c>
      <c r="Z584" s="142">
        <f t="shared" si="84"/>
        <v>0</v>
      </c>
      <c r="AA584" s="142">
        <f t="shared" si="84"/>
        <v>100</v>
      </c>
    </row>
    <row r="585" spans="1:27" ht="12.95" customHeight="1" x14ac:dyDescent="0.25">
      <c r="A585" s="133">
        <v>577</v>
      </c>
      <c r="B585" s="139" t="s">
        <v>1836</v>
      </c>
      <c r="C585" s="140">
        <f t="shared" si="85"/>
        <v>4450.6000000000004</v>
      </c>
      <c r="D585" s="140">
        <v>1086.8</v>
      </c>
      <c r="E585" s="140">
        <v>3320.2</v>
      </c>
      <c r="F585" s="140">
        <v>43.6</v>
      </c>
      <c r="G585" s="140">
        <v>0</v>
      </c>
      <c r="H585" s="140">
        <f t="shared" si="86"/>
        <v>4940.5</v>
      </c>
      <c r="I585" s="141">
        <v>1086.8</v>
      </c>
      <c r="J585" s="141">
        <v>3768.1</v>
      </c>
      <c r="K585" s="141">
        <v>43.6</v>
      </c>
      <c r="L585" s="141">
        <v>42</v>
      </c>
      <c r="M585" s="140">
        <f t="shared" si="87"/>
        <v>4873.2674000000006</v>
      </c>
      <c r="N585" s="141">
        <v>1086.8</v>
      </c>
      <c r="O585" s="141">
        <v>3700.8674000000001</v>
      </c>
      <c r="P585" s="141">
        <v>43.6</v>
      </c>
      <c r="Q585" s="10">
        <v>42</v>
      </c>
      <c r="R585" s="10">
        <f t="shared" si="88"/>
        <v>-67.232599999999366</v>
      </c>
      <c r="S585" s="10">
        <f t="shared" si="88"/>
        <v>0</v>
      </c>
      <c r="T585" s="10">
        <f t="shared" si="88"/>
        <v>-67.23259999999982</v>
      </c>
      <c r="U585" s="10">
        <f t="shared" si="88"/>
        <v>0</v>
      </c>
      <c r="V585" s="10">
        <f t="shared" si="88"/>
        <v>0</v>
      </c>
      <c r="W585" s="10">
        <f t="shared" si="84"/>
        <v>98.639153931788286</v>
      </c>
      <c r="X585" s="10">
        <f t="shared" si="84"/>
        <v>100</v>
      </c>
      <c r="Y585" s="142">
        <f t="shared" si="84"/>
        <v>98.215742681988274</v>
      </c>
      <c r="Z585" s="142">
        <f t="shared" si="84"/>
        <v>100</v>
      </c>
      <c r="AA585" s="142">
        <f t="shared" si="84"/>
        <v>100</v>
      </c>
    </row>
    <row r="586" spans="1:27" ht="12.95" customHeight="1" x14ac:dyDescent="0.25">
      <c r="A586" s="133">
        <v>578</v>
      </c>
      <c r="B586" s="139" t="s">
        <v>1837</v>
      </c>
      <c r="C586" s="140">
        <f t="shared" si="85"/>
        <v>5931</v>
      </c>
      <c r="D586" s="140">
        <v>1165.0999999999999</v>
      </c>
      <c r="E586" s="140">
        <v>4720.8999999999996</v>
      </c>
      <c r="F586" s="140">
        <v>45</v>
      </c>
      <c r="G586" s="140">
        <v>0</v>
      </c>
      <c r="H586" s="140">
        <f t="shared" si="86"/>
        <v>6822.9</v>
      </c>
      <c r="I586" s="141">
        <v>1165.0999999999999</v>
      </c>
      <c r="J586" s="141">
        <v>5576.8</v>
      </c>
      <c r="K586" s="141">
        <v>45</v>
      </c>
      <c r="L586" s="141">
        <v>36</v>
      </c>
      <c r="M586" s="140">
        <f t="shared" si="87"/>
        <v>6822.9</v>
      </c>
      <c r="N586" s="141">
        <v>1165.0999999999999</v>
      </c>
      <c r="O586" s="141">
        <v>5576.8</v>
      </c>
      <c r="P586" s="141">
        <v>45</v>
      </c>
      <c r="Q586" s="10">
        <v>36</v>
      </c>
      <c r="R586" s="10">
        <f t="shared" si="88"/>
        <v>0</v>
      </c>
      <c r="S586" s="10">
        <f t="shared" si="88"/>
        <v>0</v>
      </c>
      <c r="T586" s="10">
        <f t="shared" si="88"/>
        <v>0</v>
      </c>
      <c r="U586" s="10">
        <f t="shared" si="88"/>
        <v>0</v>
      </c>
      <c r="V586" s="10">
        <f t="shared" si="88"/>
        <v>0</v>
      </c>
      <c r="W586" s="10">
        <f t="shared" si="84"/>
        <v>100</v>
      </c>
      <c r="X586" s="10">
        <f t="shared" si="84"/>
        <v>100</v>
      </c>
      <c r="Y586" s="142">
        <f t="shared" si="84"/>
        <v>100</v>
      </c>
      <c r="Z586" s="142">
        <f t="shared" si="84"/>
        <v>100</v>
      </c>
      <c r="AA586" s="142">
        <f t="shared" si="84"/>
        <v>100</v>
      </c>
    </row>
    <row r="587" spans="1:27" ht="12.95" customHeight="1" x14ac:dyDescent="0.25">
      <c r="A587" s="133">
        <v>579</v>
      </c>
      <c r="B587" s="139" t="s">
        <v>1838</v>
      </c>
      <c r="C587" s="140">
        <f t="shared" si="85"/>
        <v>20910.099999999999</v>
      </c>
      <c r="D587" s="140">
        <v>1932.3</v>
      </c>
      <c r="E587" s="140">
        <v>18977.8</v>
      </c>
      <c r="F587" s="140">
        <v>0</v>
      </c>
      <c r="G587" s="140">
        <v>0</v>
      </c>
      <c r="H587" s="140">
        <f t="shared" si="86"/>
        <v>23957.5</v>
      </c>
      <c r="I587" s="141">
        <v>1932.3</v>
      </c>
      <c r="J587" s="141">
        <v>21968.2</v>
      </c>
      <c r="K587" s="141">
        <v>0</v>
      </c>
      <c r="L587" s="141">
        <v>57</v>
      </c>
      <c r="M587" s="140">
        <f t="shared" si="87"/>
        <v>23651.3145</v>
      </c>
      <c r="N587" s="141">
        <v>1932.3</v>
      </c>
      <c r="O587" s="141">
        <v>21662.014500000001</v>
      </c>
      <c r="P587" s="141">
        <v>0</v>
      </c>
      <c r="Q587" s="10">
        <v>57</v>
      </c>
      <c r="R587" s="10">
        <f t="shared" si="88"/>
        <v>-306.18549999999959</v>
      </c>
      <c r="S587" s="10">
        <f t="shared" si="88"/>
        <v>0</v>
      </c>
      <c r="T587" s="10">
        <f t="shared" si="88"/>
        <v>-306.18549999999959</v>
      </c>
      <c r="U587" s="10">
        <f t="shared" si="88"/>
        <v>0</v>
      </c>
      <c r="V587" s="10">
        <f t="shared" si="88"/>
        <v>0</v>
      </c>
      <c r="W587" s="10">
        <f t="shared" si="84"/>
        <v>98.721963894396325</v>
      </c>
      <c r="X587" s="10">
        <f t="shared" si="84"/>
        <v>100</v>
      </c>
      <c r="Y587" s="142">
        <f t="shared" si="84"/>
        <v>98.606233100572652</v>
      </c>
      <c r="Z587" s="142">
        <f t="shared" si="84"/>
        <v>0</v>
      </c>
      <c r="AA587" s="142">
        <f t="shared" si="84"/>
        <v>100</v>
      </c>
    </row>
    <row r="588" spans="1:27" ht="12.95" customHeight="1" x14ac:dyDescent="0.25">
      <c r="A588" s="133">
        <v>580</v>
      </c>
      <c r="B588" s="139" t="s">
        <v>1839</v>
      </c>
      <c r="C588" s="140">
        <f t="shared" si="85"/>
        <v>4056.7999999999997</v>
      </c>
      <c r="D588" s="140">
        <v>932.2</v>
      </c>
      <c r="E588" s="140">
        <v>3046</v>
      </c>
      <c r="F588" s="140">
        <v>78.599999999999994</v>
      </c>
      <c r="G588" s="140">
        <v>0</v>
      </c>
      <c r="H588" s="140">
        <f t="shared" si="86"/>
        <v>4702.6000000000004</v>
      </c>
      <c r="I588" s="141">
        <v>932.2</v>
      </c>
      <c r="J588" s="141">
        <v>3625.8</v>
      </c>
      <c r="K588" s="141">
        <v>78.599999999999994</v>
      </c>
      <c r="L588" s="141">
        <v>66</v>
      </c>
      <c r="M588" s="140">
        <f t="shared" si="87"/>
        <v>4531.6539000000002</v>
      </c>
      <c r="N588" s="141">
        <v>932.2</v>
      </c>
      <c r="O588" s="141">
        <v>3454.8539000000001</v>
      </c>
      <c r="P588" s="141">
        <v>78.599999999999994</v>
      </c>
      <c r="Q588" s="10">
        <v>66</v>
      </c>
      <c r="R588" s="10">
        <f t="shared" si="88"/>
        <v>-170.94610000000011</v>
      </c>
      <c r="S588" s="10">
        <f t="shared" si="88"/>
        <v>0</v>
      </c>
      <c r="T588" s="10">
        <f t="shared" si="88"/>
        <v>-170.94610000000011</v>
      </c>
      <c r="U588" s="10">
        <f t="shared" si="88"/>
        <v>0</v>
      </c>
      <c r="V588" s="10">
        <f t="shared" si="88"/>
        <v>0</v>
      </c>
      <c r="W588" s="10">
        <f t="shared" si="84"/>
        <v>96.364859864755672</v>
      </c>
      <c r="X588" s="10">
        <f t="shared" si="84"/>
        <v>100</v>
      </c>
      <c r="Y588" s="142">
        <f t="shared" si="84"/>
        <v>95.285286005846984</v>
      </c>
      <c r="Z588" s="142">
        <f t="shared" si="84"/>
        <v>100</v>
      </c>
      <c r="AA588" s="142">
        <f t="shared" si="84"/>
        <v>100</v>
      </c>
    </row>
    <row r="589" spans="1:27" ht="12.95" customHeight="1" x14ac:dyDescent="0.25">
      <c r="A589" s="133">
        <v>581</v>
      </c>
      <c r="B589" s="139" t="s">
        <v>1840</v>
      </c>
      <c r="C589" s="140">
        <f t="shared" si="85"/>
        <v>4057.6000000000004</v>
      </c>
      <c r="D589" s="140">
        <v>973.8</v>
      </c>
      <c r="E589" s="140">
        <v>3083.8</v>
      </c>
      <c r="F589" s="140">
        <v>0</v>
      </c>
      <c r="G589" s="140">
        <v>0</v>
      </c>
      <c r="H589" s="140">
        <f t="shared" si="86"/>
        <v>4626.1000000000004</v>
      </c>
      <c r="I589" s="141">
        <v>973.8</v>
      </c>
      <c r="J589" s="141">
        <v>3589.3</v>
      </c>
      <c r="K589" s="141">
        <v>0</v>
      </c>
      <c r="L589" s="141">
        <v>63</v>
      </c>
      <c r="M589" s="140">
        <f t="shared" si="87"/>
        <v>4612.7012999999997</v>
      </c>
      <c r="N589" s="141">
        <v>973.8</v>
      </c>
      <c r="O589" s="141">
        <v>3575.9013</v>
      </c>
      <c r="P589" s="141">
        <v>0</v>
      </c>
      <c r="Q589" s="10">
        <v>63</v>
      </c>
      <c r="R589" s="10">
        <f t="shared" si="88"/>
        <v>-13.398700000000645</v>
      </c>
      <c r="S589" s="10">
        <f t="shared" si="88"/>
        <v>0</v>
      </c>
      <c r="T589" s="10">
        <f t="shared" si="88"/>
        <v>-13.39870000000019</v>
      </c>
      <c r="U589" s="10">
        <f t="shared" si="88"/>
        <v>0</v>
      </c>
      <c r="V589" s="10">
        <f t="shared" si="88"/>
        <v>0</v>
      </c>
      <c r="W589" s="10">
        <f t="shared" si="84"/>
        <v>99.710367264002059</v>
      </c>
      <c r="X589" s="10">
        <f t="shared" si="84"/>
        <v>100</v>
      </c>
      <c r="Y589" s="142">
        <f t="shared" si="84"/>
        <v>99.626704371325886</v>
      </c>
      <c r="Z589" s="142">
        <f t="shared" si="84"/>
        <v>0</v>
      </c>
      <c r="AA589" s="142">
        <f t="shared" si="84"/>
        <v>100</v>
      </c>
    </row>
    <row r="590" spans="1:27" ht="12.95" customHeight="1" x14ac:dyDescent="0.25">
      <c r="A590" s="133">
        <v>582</v>
      </c>
      <c r="B590" s="139" t="s">
        <v>1841</v>
      </c>
      <c r="C590" s="140">
        <f t="shared" si="85"/>
        <v>3164.1000000000004</v>
      </c>
      <c r="D590" s="140">
        <v>844.2</v>
      </c>
      <c r="E590" s="140">
        <v>2266.4</v>
      </c>
      <c r="F590" s="140">
        <v>53.5</v>
      </c>
      <c r="G590" s="140">
        <v>0</v>
      </c>
      <c r="H590" s="140">
        <f t="shared" si="86"/>
        <v>3358.7</v>
      </c>
      <c r="I590" s="141">
        <v>844.2</v>
      </c>
      <c r="J590" s="141">
        <v>2413</v>
      </c>
      <c r="K590" s="141">
        <v>53.5</v>
      </c>
      <c r="L590" s="141">
        <v>48</v>
      </c>
      <c r="M590" s="140">
        <f t="shared" si="87"/>
        <v>3358.0789000000004</v>
      </c>
      <c r="N590" s="141">
        <v>844.2</v>
      </c>
      <c r="O590" s="141">
        <v>2412.3789000000002</v>
      </c>
      <c r="P590" s="141">
        <v>53.5</v>
      </c>
      <c r="Q590" s="10">
        <v>48</v>
      </c>
      <c r="R590" s="10">
        <f t="shared" si="88"/>
        <v>-0.62109999999938736</v>
      </c>
      <c r="S590" s="10">
        <f t="shared" si="88"/>
        <v>0</v>
      </c>
      <c r="T590" s="10">
        <f t="shared" si="88"/>
        <v>-0.62109999999984211</v>
      </c>
      <c r="U590" s="10">
        <f t="shared" si="88"/>
        <v>0</v>
      </c>
      <c r="V590" s="10">
        <f t="shared" si="88"/>
        <v>0</v>
      </c>
      <c r="W590" s="10">
        <f t="shared" si="84"/>
        <v>99.981507726203617</v>
      </c>
      <c r="X590" s="10">
        <f t="shared" si="84"/>
        <v>100</v>
      </c>
      <c r="Y590" s="142">
        <f t="shared" si="84"/>
        <v>99.974260256941577</v>
      </c>
      <c r="Z590" s="142">
        <f t="shared" si="84"/>
        <v>100</v>
      </c>
      <c r="AA590" s="142">
        <f t="shared" si="84"/>
        <v>100</v>
      </c>
    </row>
    <row r="591" spans="1:27" ht="12.95" customHeight="1" x14ac:dyDescent="0.25">
      <c r="A591" s="133">
        <v>583</v>
      </c>
      <c r="B591" s="139" t="s">
        <v>1728</v>
      </c>
      <c r="C591" s="140">
        <f t="shared" si="85"/>
        <v>6334.2999999999993</v>
      </c>
      <c r="D591" s="140">
        <v>992.5</v>
      </c>
      <c r="E591" s="140">
        <v>5227.3999999999996</v>
      </c>
      <c r="F591" s="140">
        <v>114.4</v>
      </c>
      <c r="G591" s="140">
        <v>0</v>
      </c>
      <c r="H591" s="140">
        <f t="shared" si="86"/>
        <v>7037.2</v>
      </c>
      <c r="I591" s="141">
        <v>992.5</v>
      </c>
      <c r="J591" s="141">
        <v>5858.3</v>
      </c>
      <c r="K591" s="141">
        <v>114.4</v>
      </c>
      <c r="L591" s="141">
        <v>72</v>
      </c>
      <c r="M591" s="140">
        <f t="shared" si="87"/>
        <v>7023.7379000000001</v>
      </c>
      <c r="N591" s="141">
        <v>992.5</v>
      </c>
      <c r="O591" s="141">
        <v>5844.8379000000004</v>
      </c>
      <c r="P591" s="141">
        <v>114.4</v>
      </c>
      <c r="Q591" s="10">
        <v>72</v>
      </c>
      <c r="R591" s="10">
        <f t="shared" si="88"/>
        <v>-13.462099999999737</v>
      </c>
      <c r="S591" s="10">
        <f t="shared" si="88"/>
        <v>0</v>
      </c>
      <c r="T591" s="10">
        <f t="shared" si="88"/>
        <v>-13.462099999999737</v>
      </c>
      <c r="U591" s="10">
        <f t="shared" si="88"/>
        <v>0</v>
      </c>
      <c r="V591" s="10">
        <f t="shared" si="88"/>
        <v>0</v>
      </c>
      <c r="W591" s="10">
        <f t="shared" si="84"/>
        <v>99.808700903768539</v>
      </c>
      <c r="X591" s="10">
        <f t="shared" si="84"/>
        <v>100</v>
      </c>
      <c r="Y591" s="142">
        <f t="shared" si="84"/>
        <v>99.77020466688289</v>
      </c>
      <c r="Z591" s="142">
        <f t="shared" si="84"/>
        <v>100</v>
      </c>
      <c r="AA591" s="142">
        <f t="shared" si="84"/>
        <v>100</v>
      </c>
    </row>
    <row r="592" spans="1:27" ht="12.95" customHeight="1" x14ac:dyDescent="0.25">
      <c r="A592" s="133">
        <v>584</v>
      </c>
      <c r="B592" s="139" t="s">
        <v>1842</v>
      </c>
      <c r="C592" s="140">
        <f t="shared" si="85"/>
        <v>1528.2</v>
      </c>
      <c r="D592" s="140">
        <v>898.3</v>
      </c>
      <c r="E592" s="140">
        <v>606</v>
      </c>
      <c r="F592" s="140">
        <v>23.9</v>
      </c>
      <c r="G592" s="140">
        <v>0</v>
      </c>
      <c r="H592" s="140">
        <f t="shared" si="86"/>
        <v>1558.2</v>
      </c>
      <c r="I592" s="141">
        <v>898.3</v>
      </c>
      <c r="J592" s="141">
        <v>606</v>
      </c>
      <c r="K592" s="141">
        <v>23.9</v>
      </c>
      <c r="L592" s="141">
        <v>30</v>
      </c>
      <c r="M592" s="140">
        <f t="shared" si="87"/>
        <v>1556.2930000000001</v>
      </c>
      <c r="N592" s="141">
        <v>898.3</v>
      </c>
      <c r="O592" s="141">
        <v>604.09299999999996</v>
      </c>
      <c r="P592" s="141">
        <v>23.9</v>
      </c>
      <c r="Q592" s="10">
        <v>30</v>
      </c>
      <c r="R592" s="10">
        <f t="shared" si="88"/>
        <v>-1.9069999999999254</v>
      </c>
      <c r="S592" s="10">
        <f t="shared" si="88"/>
        <v>0</v>
      </c>
      <c r="T592" s="10">
        <f t="shared" si="88"/>
        <v>-1.9070000000000391</v>
      </c>
      <c r="U592" s="10">
        <f t="shared" si="88"/>
        <v>0</v>
      </c>
      <c r="V592" s="10">
        <f t="shared" si="88"/>
        <v>0</v>
      </c>
      <c r="W592" s="10">
        <f t="shared" si="84"/>
        <v>99.877615197022209</v>
      </c>
      <c r="X592" s="10">
        <f t="shared" si="84"/>
        <v>100</v>
      </c>
      <c r="Y592" s="142">
        <f t="shared" si="84"/>
        <v>99.685313531353131</v>
      </c>
      <c r="Z592" s="142">
        <f t="shared" si="84"/>
        <v>100</v>
      </c>
      <c r="AA592" s="142">
        <f t="shared" si="84"/>
        <v>100</v>
      </c>
    </row>
    <row r="593" spans="1:27" ht="12.95" customHeight="1" x14ac:dyDescent="0.25">
      <c r="A593" s="133">
        <v>585</v>
      </c>
      <c r="B593" s="139" t="s">
        <v>1834</v>
      </c>
      <c r="C593" s="140">
        <f t="shared" si="85"/>
        <v>30242.899999999998</v>
      </c>
      <c r="D593" s="140">
        <v>1780.6</v>
      </c>
      <c r="E593" s="140">
        <v>28462.3</v>
      </c>
      <c r="F593" s="140">
        <v>0</v>
      </c>
      <c r="G593" s="140">
        <v>0</v>
      </c>
      <c r="H593" s="140">
        <f t="shared" si="86"/>
        <v>36038.299999999996</v>
      </c>
      <c r="I593" s="141">
        <v>1780.6</v>
      </c>
      <c r="J593" s="141">
        <v>34131.699999999997</v>
      </c>
      <c r="K593" s="141">
        <v>0</v>
      </c>
      <c r="L593" s="141">
        <v>126</v>
      </c>
      <c r="M593" s="140">
        <f t="shared" si="87"/>
        <v>36036.069199999998</v>
      </c>
      <c r="N593" s="141">
        <v>1780.6</v>
      </c>
      <c r="O593" s="141">
        <v>34129.4692</v>
      </c>
      <c r="P593" s="141">
        <v>0</v>
      </c>
      <c r="Q593" s="10">
        <v>126</v>
      </c>
      <c r="R593" s="10">
        <f t="shared" si="88"/>
        <v>-2.2307999999975436</v>
      </c>
      <c r="S593" s="10">
        <f t="shared" si="88"/>
        <v>0</v>
      </c>
      <c r="T593" s="10">
        <f t="shared" si="88"/>
        <v>-2.2307999999975436</v>
      </c>
      <c r="U593" s="10">
        <f t="shared" si="88"/>
        <v>0</v>
      </c>
      <c r="V593" s="10">
        <f t="shared" si="88"/>
        <v>0</v>
      </c>
      <c r="W593" s="10">
        <f t="shared" si="84"/>
        <v>99.993809918891856</v>
      </c>
      <c r="X593" s="10">
        <f t="shared" si="84"/>
        <v>100</v>
      </c>
      <c r="Y593" s="142">
        <f t="shared" si="84"/>
        <v>99.993464140373916</v>
      </c>
      <c r="Z593" s="142">
        <f t="shared" si="84"/>
        <v>0</v>
      </c>
      <c r="AA593" s="142">
        <f t="shared" si="84"/>
        <v>100</v>
      </c>
    </row>
    <row r="594" spans="1:27" ht="12.95" customHeight="1" x14ac:dyDescent="0.25">
      <c r="A594" s="133">
        <v>586</v>
      </c>
      <c r="B594" s="139" t="s">
        <v>1843</v>
      </c>
      <c r="C594" s="140">
        <f t="shared" si="85"/>
        <v>5412</v>
      </c>
      <c r="D594" s="140">
        <v>1056</v>
      </c>
      <c r="E594" s="140">
        <v>4356</v>
      </c>
      <c r="F594" s="140">
        <v>0</v>
      </c>
      <c r="G594" s="140">
        <v>0</v>
      </c>
      <c r="H594" s="140">
        <f t="shared" si="86"/>
        <v>6201.8</v>
      </c>
      <c r="I594" s="141">
        <v>1056</v>
      </c>
      <c r="J594" s="141">
        <v>5100.8</v>
      </c>
      <c r="K594" s="141">
        <v>0</v>
      </c>
      <c r="L594" s="141">
        <v>45</v>
      </c>
      <c r="M594" s="140">
        <f t="shared" si="87"/>
        <v>6107.7214999999997</v>
      </c>
      <c r="N594" s="141">
        <v>1056</v>
      </c>
      <c r="O594" s="141">
        <v>5006.7214999999997</v>
      </c>
      <c r="P594" s="141">
        <v>0</v>
      </c>
      <c r="Q594" s="10">
        <v>45</v>
      </c>
      <c r="R594" s="10">
        <f t="shared" si="88"/>
        <v>-94.078500000000531</v>
      </c>
      <c r="S594" s="10">
        <f t="shared" si="88"/>
        <v>0</v>
      </c>
      <c r="T594" s="10">
        <f t="shared" si="88"/>
        <v>-94.078500000000531</v>
      </c>
      <c r="U594" s="10">
        <f t="shared" si="88"/>
        <v>0</v>
      </c>
      <c r="V594" s="10">
        <f t="shared" si="88"/>
        <v>0</v>
      </c>
      <c r="W594" s="10">
        <f t="shared" si="84"/>
        <v>98.483045244928874</v>
      </c>
      <c r="X594" s="10">
        <f t="shared" si="84"/>
        <v>100</v>
      </c>
      <c r="Y594" s="142">
        <f t="shared" si="84"/>
        <v>98.155612845043905</v>
      </c>
      <c r="Z594" s="142">
        <f t="shared" si="84"/>
        <v>0</v>
      </c>
      <c r="AA594" s="142">
        <f t="shared" si="84"/>
        <v>100</v>
      </c>
    </row>
    <row r="595" spans="1:27" ht="12.95" customHeight="1" x14ac:dyDescent="0.25">
      <c r="A595" s="133">
        <v>587</v>
      </c>
      <c r="B595" s="139" t="s">
        <v>1844</v>
      </c>
      <c r="C595" s="140">
        <f t="shared" si="85"/>
        <v>8520.4</v>
      </c>
      <c r="D595" s="140">
        <v>1135.9000000000001</v>
      </c>
      <c r="E595" s="140">
        <v>7384.5</v>
      </c>
      <c r="F595" s="140">
        <v>0</v>
      </c>
      <c r="G595" s="140">
        <v>0</v>
      </c>
      <c r="H595" s="140">
        <f t="shared" si="86"/>
        <v>9528.2999999999993</v>
      </c>
      <c r="I595" s="141">
        <v>1135.9000000000001</v>
      </c>
      <c r="J595" s="141">
        <v>8350.4</v>
      </c>
      <c r="K595" s="141">
        <v>0</v>
      </c>
      <c r="L595" s="141">
        <v>42</v>
      </c>
      <c r="M595" s="140">
        <f t="shared" si="87"/>
        <v>9091.4110000000001</v>
      </c>
      <c r="N595" s="141">
        <v>1135.9000000000001</v>
      </c>
      <c r="O595" s="141">
        <v>7913.5110000000004</v>
      </c>
      <c r="P595" s="141">
        <v>0</v>
      </c>
      <c r="Q595" s="10">
        <v>42</v>
      </c>
      <c r="R595" s="10">
        <f t="shared" si="88"/>
        <v>-436.88899999999921</v>
      </c>
      <c r="S595" s="10">
        <f t="shared" si="88"/>
        <v>0</v>
      </c>
      <c r="T595" s="10">
        <f t="shared" si="88"/>
        <v>-436.88899999999921</v>
      </c>
      <c r="U595" s="10">
        <f t="shared" si="88"/>
        <v>0</v>
      </c>
      <c r="V595" s="10">
        <f t="shared" si="88"/>
        <v>0</v>
      </c>
      <c r="W595" s="10">
        <f t="shared" si="84"/>
        <v>95.414827408876718</v>
      </c>
      <c r="X595" s="10">
        <f t="shared" si="84"/>
        <v>100</v>
      </c>
      <c r="Y595" s="142">
        <f t="shared" si="84"/>
        <v>94.76804703966279</v>
      </c>
      <c r="Z595" s="142">
        <f t="shared" si="84"/>
        <v>0</v>
      </c>
      <c r="AA595" s="142">
        <f t="shared" si="84"/>
        <v>100</v>
      </c>
    </row>
    <row r="596" spans="1:27" ht="12.95" customHeight="1" x14ac:dyDescent="0.25">
      <c r="A596" s="133">
        <v>588</v>
      </c>
      <c r="B596" s="139" t="s">
        <v>1845</v>
      </c>
      <c r="C596" s="140">
        <f t="shared" si="85"/>
        <v>5962.3</v>
      </c>
      <c r="D596" s="140">
        <v>1118.5</v>
      </c>
      <c r="E596" s="140">
        <v>4842.6000000000004</v>
      </c>
      <c r="F596" s="140">
        <v>1.2</v>
      </c>
      <c r="G596" s="140">
        <v>0</v>
      </c>
      <c r="H596" s="140">
        <f t="shared" si="86"/>
        <v>6639.5999999999995</v>
      </c>
      <c r="I596" s="141">
        <v>1118.5</v>
      </c>
      <c r="J596" s="141">
        <v>5477.9</v>
      </c>
      <c r="K596" s="141">
        <v>1.2</v>
      </c>
      <c r="L596" s="141">
        <v>42</v>
      </c>
      <c r="M596" s="140">
        <f t="shared" si="87"/>
        <v>6598.4776999999995</v>
      </c>
      <c r="N596" s="141">
        <v>1118.5</v>
      </c>
      <c r="O596" s="141">
        <v>5436.7776999999996</v>
      </c>
      <c r="P596" s="141">
        <v>1.2</v>
      </c>
      <c r="Q596" s="10">
        <v>42</v>
      </c>
      <c r="R596" s="10">
        <f t="shared" si="88"/>
        <v>-41.122299999999996</v>
      </c>
      <c r="S596" s="10">
        <f t="shared" si="88"/>
        <v>0</v>
      </c>
      <c r="T596" s="10">
        <f t="shared" si="88"/>
        <v>-41.122299999999996</v>
      </c>
      <c r="U596" s="10">
        <f t="shared" si="88"/>
        <v>0</v>
      </c>
      <c r="V596" s="10">
        <f t="shared" si="88"/>
        <v>0</v>
      </c>
      <c r="W596" s="10">
        <f t="shared" si="84"/>
        <v>99.380650942827884</v>
      </c>
      <c r="X596" s="10">
        <f t="shared" si="84"/>
        <v>100</v>
      </c>
      <c r="Y596" s="142">
        <f t="shared" si="84"/>
        <v>99.249305390751928</v>
      </c>
      <c r="Z596" s="142">
        <f t="shared" si="84"/>
        <v>100</v>
      </c>
      <c r="AA596" s="142">
        <f t="shared" si="84"/>
        <v>100</v>
      </c>
    </row>
    <row r="597" spans="1:27" ht="12.95" customHeight="1" x14ac:dyDescent="0.25">
      <c r="A597" s="133">
        <v>589</v>
      </c>
      <c r="B597" s="139" t="s">
        <v>1846</v>
      </c>
      <c r="C597" s="140">
        <f t="shared" si="85"/>
        <v>3883.2</v>
      </c>
      <c r="D597" s="140">
        <v>777.5</v>
      </c>
      <c r="E597" s="140">
        <v>3105.7</v>
      </c>
      <c r="F597" s="140">
        <v>0</v>
      </c>
      <c r="G597" s="140">
        <v>0</v>
      </c>
      <c r="H597" s="140">
        <f t="shared" si="86"/>
        <v>4352.3</v>
      </c>
      <c r="I597" s="141">
        <v>777.5</v>
      </c>
      <c r="J597" s="141">
        <v>3541.8</v>
      </c>
      <c r="K597" s="141">
        <v>0</v>
      </c>
      <c r="L597" s="141">
        <v>33</v>
      </c>
      <c r="M597" s="140">
        <f t="shared" si="87"/>
        <v>4274.49</v>
      </c>
      <c r="N597" s="141">
        <v>777.5</v>
      </c>
      <c r="O597" s="141">
        <v>3463.99</v>
      </c>
      <c r="P597" s="141">
        <v>0</v>
      </c>
      <c r="Q597" s="10">
        <v>33</v>
      </c>
      <c r="R597" s="10">
        <f t="shared" si="88"/>
        <v>-77.8100000000004</v>
      </c>
      <c r="S597" s="10">
        <f t="shared" si="88"/>
        <v>0</v>
      </c>
      <c r="T597" s="10">
        <f t="shared" si="88"/>
        <v>-77.8100000000004</v>
      </c>
      <c r="U597" s="10">
        <f t="shared" si="88"/>
        <v>0</v>
      </c>
      <c r="V597" s="10">
        <f t="shared" si="88"/>
        <v>0</v>
      </c>
      <c r="W597" s="10">
        <f t="shared" si="84"/>
        <v>98.212209636284257</v>
      </c>
      <c r="X597" s="10">
        <f t="shared" si="84"/>
        <v>100</v>
      </c>
      <c r="Y597" s="142">
        <f t="shared" si="84"/>
        <v>97.803094471737523</v>
      </c>
      <c r="Z597" s="142">
        <f t="shared" si="84"/>
        <v>0</v>
      </c>
      <c r="AA597" s="142">
        <f t="shared" si="84"/>
        <v>100</v>
      </c>
    </row>
    <row r="598" spans="1:27" ht="12.95" customHeight="1" x14ac:dyDescent="0.25">
      <c r="A598" s="133">
        <v>590</v>
      </c>
      <c r="B598" s="139" t="s">
        <v>1847</v>
      </c>
      <c r="C598" s="140">
        <f t="shared" si="85"/>
        <v>2323.4</v>
      </c>
      <c r="D598" s="140">
        <v>948.2</v>
      </c>
      <c r="E598" s="140">
        <v>1315.1</v>
      </c>
      <c r="F598" s="140">
        <v>60.1</v>
      </c>
      <c r="G598" s="140">
        <v>0</v>
      </c>
      <c r="H598" s="140">
        <f t="shared" si="86"/>
        <v>2457.7999999999997</v>
      </c>
      <c r="I598" s="141">
        <v>948.2</v>
      </c>
      <c r="J598" s="141">
        <v>1422.5</v>
      </c>
      <c r="K598" s="141">
        <v>60.1</v>
      </c>
      <c r="L598" s="141">
        <v>27</v>
      </c>
      <c r="M598" s="140">
        <f t="shared" si="87"/>
        <v>2457.65</v>
      </c>
      <c r="N598" s="141">
        <v>948.2</v>
      </c>
      <c r="O598" s="141">
        <v>1422.35</v>
      </c>
      <c r="P598" s="141">
        <v>60.1</v>
      </c>
      <c r="Q598" s="10">
        <v>27</v>
      </c>
      <c r="R598" s="10">
        <f t="shared" si="88"/>
        <v>-0.1499999999996362</v>
      </c>
      <c r="S598" s="10">
        <f t="shared" si="88"/>
        <v>0</v>
      </c>
      <c r="T598" s="10">
        <f t="shared" si="88"/>
        <v>-0.15000000000009095</v>
      </c>
      <c r="U598" s="10">
        <f t="shared" si="88"/>
        <v>0</v>
      </c>
      <c r="V598" s="10">
        <f t="shared" si="88"/>
        <v>0</v>
      </c>
      <c r="W598" s="10">
        <f t="shared" si="84"/>
        <v>99.993896981039967</v>
      </c>
      <c r="X598" s="10">
        <f t="shared" si="84"/>
        <v>100</v>
      </c>
      <c r="Y598" s="142">
        <f t="shared" si="84"/>
        <v>99.989455184534265</v>
      </c>
      <c r="Z598" s="142">
        <f t="shared" si="84"/>
        <v>100</v>
      </c>
      <c r="AA598" s="142">
        <f t="shared" si="84"/>
        <v>100</v>
      </c>
    </row>
    <row r="599" spans="1:27" ht="12.95" customHeight="1" x14ac:dyDescent="0.25">
      <c r="A599" s="133">
        <v>591</v>
      </c>
      <c r="B599" s="139" t="s">
        <v>1848</v>
      </c>
      <c r="C599" s="140">
        <f t="shared" si="85"/>
        <v>10527.3</v>
      </c>
      <c r="D599" s="140">
        <v>1252</v>
      </c>
      <c r="E599" s="140">
        <v>9275.2999999999993</v>
      </c>
      <c r="F599" s="140">
        <v>0</v>
      </c>
      <c r="G599" s="140">
        <v>0</v>
      </c>
      <c r="H599" s="140">
        <f t="shared" si="86"/>
        <v>11551.2</v>
      </c>
      <c r="I599" s="141">
        <v>1252</v>
      </c>
      <c r="J599" s="141">
        <v>10236.200000000001</v>
      </c>
      <c r="K599" s="141">
        <v>0</v>
      </c>
      <c r="L599" s="141">
        <v>63</v>
      </c>
      <c r="M599" s="140">
        <f t="shared" si="87"/>
        <v>11305.828</v>
      </c>
      <c r="N599" s="141">
        <v>1252</v>
      </c>
      <c r="O599" s="141">
        <v>9990.8279999999995</v>
      </c>
      <c r="P599" s="141">
        <v>0</v>
      </c>
      <c r="Q599" s="10">
        <v>63</v>
      </c>
      <c r="R599" s="10">
        <f t="shared" si="88"/>
        <v>-245.37200000000121</v>
      </c>
      <c r="S599" s="10">
        <f t="shared" si="88"/>
        <v>0</v>
      </c>
      <c r="T599" s="10">
        <f t="shared" si="88"/>
        <v>-245.37200000000121</v>
      </c>
      <c r="U599" s="10">
        <f t="shared" si="88"/>
        <v>0</v>
      </c>
      <c r="V599" s="10">
        <f t="shared" si="88"/>
        <v>0</v>
      </c>
      <c r="W599" s="10">
        <f t="shared" si="84"/>
        <v>97.875787796938837</v>
      </c>
      <c r="X599" s="10">
        <f t="shared" si="84"/>
        <v>100</v>
      </c>
      <c r="Y599" s="142">
        <f t="shared" si="84"/>
        <v>97.602899513491323</v>
      </c>
      <c r="Z599" s="142">
        <f t="shared" si="84"/>
        <v>0</v>
      </c>
      <c r="AA599" s="142">
        <f t="shared" si="84"/>
        <v>100</v>
      </c>
    </row>
    <row r="600" spans="1:27" ht="12.95" customHeight="1" x14ac:dyDescent="0.25">
      <c r="A600" s="133">
        <v>592</v>
      </c>
      <c r="B600" s="139" t="s">
        <v>1849</v>
      </c>
      <c r="C600" s="140">
        <f t="shared" si="85"/>
        <v>12987.2</v>
      </c>
      <c r="D600" s="140">
        <v>1559.5</v>
      </c>
      <c r="E600" s="140">
        <v>11427.7</v>
      </c>
      <c r="F600" s="140">
        <v>0</v>
      </c>
      <c r="G600" s="140">
        <v>0</v>
      </c>
      <c r="H600" s="140">
        <f t="shared" si="86"/>
        <v>14438.9</v>
      </c>
      <c r="I600" s="141">
        <v>1559.5</v>
      </c>
      <c r="J600" s="141">
        <v>12798.4</v>
      </c>
      <c r="K600" s="141">
        <v>0</v>
      </c>
      <c r="L600" s="141">
        <v>81</v>
      </c>
      <c r="M600" s="140">
        <f t="shared" si="87"/>
        <v>14087.9545</v>
      </c>
      <c r="N600" s="141">
        <v>1559.5</v>
      </c>
      <c r="O600" s="141">
        <v>12447.4545</v>
      </c>
      <c r="P600" s="141">
        <v>0</v>
      </c>
      <c r="Q600" s="10">
        <v>81</v>
      </c>
      <c r="R600" s="10">
        <f t="shared" si="88"/>
        <v>-350.94549999999981</v>
      </c>
      <c r="S600" s="10">
        <f t="shared" si="88"/>
        <v>0</v>
      </c>
      <c r="T600" s="10">
        <f t="shared" si="88"/>
        <v>-350.94549999999981</v>
      </c>
      <c r="U600" s="10">
        <f t="shared" si="88"/>
        <v>0</v>
      </c>
      <c r="V600" s="10">
        <f t="shared" si="88"/>
        <v>0</v>
      </c>
      <c r="W600" s="10">
        <f t="shared" ref="W600:AA652" si="89">IF(H600=0,0,M600/H600*100)</f>
        <v>97.569444348253683</v>
      </c>
      <c r="X600" s="10">
        <f t="shared" si="89"/>
        <v>100</v>
      </c>
      <c r="Y600" s="142">
        <f t="shared" si="89"/>
        <v>97.25789551818977</v>
      </c>
      <c r="Z600" s="142">
        <f t="shared" si="89"/>
        <v>0</v>
      </c>
      <c r="AA600" s="142">
        <f t="shared" si="89"/>
        <v>100</v>
      </c>
    </row>
    <row r="601" spans="1:27" ht="12.95" customHeight="1" x14ac:dyDescent="0.25">
      <c r="A601" s="133">
        <v>593</v>
      </c>
      <c r="B601" s="139" t="s">
        <v>1850</v>
      </c>
      <c r="C601" s="140">
        <f t="shared" si="85"/>
        <v>8469</v>
      </c>
      <c r="D601" s="140">
        <v>1434.2</v>
      </c>
      <c r="E601" s="140">
        <v>7034.8</v>
      </c>
      <c r="F601" s="140">
        <v>0</v>
      </c>
      <c r="G601" s="140">
        <v>0</v>
      </c>
      <c r="H601" s="140">
        <f t="shared" si="86"/>
        <v>8982.3000000000011</v>
      </c>
      <c r="I601" s="141">
        <v>1434.2</v>
      </c>
      <c r="J601" s="141">
        <v>7488.1</v>
      </c>
      <c r="K601" s="141">
        <v>0</v>
      </c>
      <c r="L601" s="141">
        <v>60</v>
      </c>
      <c r="M601" s="140">
        <f t="shared" si="87"/>
        <v>8674.6494999999995</v>
      </c>
      <c r="N601" s="141">
        <v>1434.2</v>
      </c>
      <c r="O601" s="141">
        <v>7180.4494999999997</v>
      </c>
      <c r="P601" s="141">
        <v>0</v>
      </c>
      <c r="Q601" s="10">
        <v>60</v>
      </c>
      <c r="R601" s="10">
        <f t="shared" si="88"/>
        <v>-307.65050000000156</v>
      </c>
      <c r="S601" s="10">
        <f t="shared" si="88"/>
        <v>0</v>
      </c>
      <c r="T601" s="10">
        <f t="shared" si="88"/>
        <v>-307.65050000000065</v>
      </c>
      <c r="U601" s="10">
        <f t="shared" si="88"/>
        <v>0</v>
      </c>
      <c r="V601" s="10">
        <f t="shared" si="88"/>
        <v>0</v>
      </c>
      <c r="W601" s="10">
        <f t="shared" si="89"/>
        <v>96.574925130534481</v>
      </c>
      <c r="X601" s="10">
        <f t="shared" si="89"/>
        <v>100</v>
      </c>
      <c r="Y601" s="142">
        <f t="shared" si="89"/>
        <v>95.891474472830225</v>
      </c>
      <c r="Z601" s="142">
        <f t="shared" si="89"/>
        <v>0</v>
      </c>
      <c r="AA601" s="142">
        <f t="shared" si="89"/>
        <v>100</v>
      </c>
    </row>
    <row r="602" spans="1:27" ht="12.95" customHeight="1" x14ac:dyDescent="0.25">
      <c r="A602" s="133">
        <v>594</v>
      </c>
      <c r="B602" s="139" t="s">
        <v>1851</v>
      </c>
      <c r="C602" s="140">
        <f t="shared" si="85"/>
        <v>2828.4</v>
      </c>
      <c r="D602" s="140">
        <v>213.8</v>
      </c>
      <c r="E602" s="140">
        <v>2614.6</v>
      </c>
      <c r="F602" s="140">
        <v>0</v>
      </c>
      <c r="G602" s="140">
        <v>0</v>
      </c>
      <c r="H602" s="140">
        <f t="shared" si="86"/>
        <v>3432.1000000000004</v>
      </c>
      <c r="I602" s="141">
        <v>213.8</v>
      </c>
      <c r="J602" s="141">
        <v>3185.3</v>
      </c>
      <c r="K602" s="141">
        <v>0</v>
      </c>
      <c r="L602" s="141">
        <v>33</v>
      </c>
      <c r="M602" s="140">
        <f t="shared" si="87"/>
        <v>3114.8572000000004</v>
      </c>
      <c r="N602" s="141">
        <v>213.8</v>
      </c>
      <c r="O602" s="141">
        <v>2868.0572000000002</v>
      </c>
      <c r="P602" s="141">
        <v>0</v>
      </c>
      <c r="Q602" s="10">
        <v>33</v>
      </c>
      <c r="R602" s="10">
        <f t="shared" si="88"/>
        <v>-317.24279999999999</v>
      </c>
      <c r="S602" s="10">
        <f t="shared" si="88"/>
        <v>0</v>
      </c>
      <c r="T602" s="10">
        <f t="shared" si="88"/>
        <v>-317.24279999999999</v>
      </c>
      <c r="U602" s="10">
        <f t="shared" si="88"/>
        <v>0</v>
      </c>
      <c r="V602" s="10">
        <f t="shared" si="88"/>
        <v>0</v>
      </c>
      <c r="W602" s="10">
        <f t="shared" si="89"/>
        <v>90.756598001223736</v>
      </c>
      <c r="X602" s="10">
        <f t="shared" si="89"/>
        <v>100</v>
      </c>
      <c r="Y602" s="142">
        <f t="shared" si="89"/>
        <v>90.040410636360775</v>
      </c>
      <c r="Z602" s="142">
        <f t="shared" si="89"/>
        <v>0</v>
      </c>
      <c r="AA602" s="142">
        <f t="shared" si="89"/>
        <v>100</v>
      </c>
    </row>
    <row r="603" spans="1:27" ht="12.95" customHeight="1" x14ac:dyDescent="0.25">
      <c r="A603" s="133">
        <v>595</v>
      </c>
      <c r="B603" s="139" t="s">
        <v>1852</v>
      </c>
      <c r="C603" s="140">
        <f t="shared" si="85"/>
        <v>5655.2000000000007</v>
      </c>
      <c r="D603" s="140">
        <v>981.3</v>
      </c>
      <c r="E603" s="140">
        <v>4635.8</v>
      </c>
      <c r="F603" s="140">
        <v>38.1</v>
      </c>
      <c r="G603" s="140">
        <v>0</v>
      </c>
      <c r="H603" s="140">
        <f t="shared" si="86"/>
        <v>6276.8</v>
      </c>
      <c r="I603" s="141">
        <v>981.3</v>
      </c>
      <c r="J603" s="141">
        <v>5200.3999999999996</v>
      </c>
      <c r="K603" s="141">
        <v>38.1</v>
      </c>
      <c r="L603" s="141">
        <v>57</v>
      </c>
      <c r="M603" s="140">
        <f t="shared" si="87"/>
        <v>6249.1740000000009</v>
      </c>
      <c r="N603" s="141">
        <v>981.3</v>
      </c>
      <c r="O603" s="141">
        <v>5172.7740000000003</v>
      </c>
      <c r="P603" s="141">
        <v>38.1</v>
      </c>
      <c r="Q603" s="10">
        <v>57</v>
      </c>
      <c r="R603" s="10">
        <f t="shared" si="88"/>
        <v>-27.625999999999294</v>
      </c>
      <c r="S603" s="10">
        <f t="shared" si="88"/>
        <v>0</v>
      </c>
      <c r="T603" s="10">
        <f t="shared" si="88"/>
        <v>-27.625999999999294</v>
      </c>
      <c r="U603" s="10">
        <f t="shared" si="88"/>
        <v>0</v>
      </c>
      <c r="V603" s="10">
        <f t="shared" si="88"/>
        <v>0</v>
      </c>
      <c r="W603" s="10">
        <f t="shared" si="89"/>
        <v>99.559871271985728</v>
      </c>
      <c r="X603" s="10">
        <f t="shared" si="89"/>
        <v>100</v>
      </c>
      <c r="Y603" s="142">
        <f t="shared" si="89"/>
        <v>99.468771632951331</v>
      </c>
      <c r="Z603" s="142">
        <f t="shared" si="89"/>
        <v>100</v>
      </c>
      <c r="AA603" s="142">
        <f t="shared" si="89"/>
        <v>100</v>
      </c>
    </row>
    <row r="604" spans="1:27" ht="12.95" customHeight="1" x14ac:dyDescent="0.25">
      <c r="A604" s="133">
        <v>596</v>
      </c>
      <c r="B604" s="139" t="s">
        <v>1853</v>
      </c>
      <c r="C604" s="140">
        <f t="shared" si="85"/>
        <v>8608.2999999999993</v>
      </c>
      <c r="D604" s="140">
        <v>1193.3</v>
      </c>
      <c r="E604" s="140">
        <v>7415</v>
      </c>
      <c r="F604" s="140">
        <v>0</v>
      </c>
      <c r="G604" s="140">
        <v>0</v>
      </c>
      <c r="H604" s="140">
        <f t="shared" si="86"/>
        <v>9632.1999999999989</v>
      </c>
      <c r="I604" s="141">
        <v>1193.3</v>
      </c>
      <c r="J604" s="141">
        <v>8384.9</v>
      </c>
      <c r="K604" s="141">
        <v>0</v>
      </c>
      <c r="L604" s="141">
        <v>54</v>
      </c>
      <c r="M604" s="140">
        <f t="shared" si="87"/>
        <v>9632.1996999999992</v>
      </c>
      <c r="N604" s="141">
        <v>1193.3</v>
      </c>
      <c r="O604" s="141">
        <v>8384.8996999999999</v>
      </c>
      <c r="P604" s="141">
        <v>0</v>
      </c>
      <c r="Q604" s="10">
        <v>54</v>
      </c>
      <c r="R604" s="10">
        <f t="shared" si="88"/>
        <v>-2.9999999969732016E-4</v>
      </c>
      <c r="S604" s="10">
        <f t="shared" si="88"/>
        <v>0</v>
      </c>
      <c r="T604" s="10">
        <f t="shared" si="88"/>
        <v>-2.9999999969732016E-4</v>
      </c>
      <c r="U604" s="10">
        <f t="shared" si="88"/>
        <v>0</v>
      </c>
      <c r="V604" s="10">
        <f t="shared" si="88"/>
        <v>0</v>
      </c>
      <c r="W604" s="10">
        <f t="shared" si="89"/>
        <v>99.999996885446734</v>
      </c>
      <c r="X604" s="10">
        <f t="shared" si="89"/>
        <v>100</v>
      </c>
      <c r="Y604" s="142">
        <f t="shared" si="89"/>
        <v>99.999996422139802</v>
      </c>
      <c r="Z604" s="142">
        <f t="shared" si="89"/>
        <v>0</v>
      </c>
      <c r="AA604" s="142">
        <f t="shared" si="89"/>
        <v>100</v>
      </c>
    </row>
    <row r="605" spans="1:27" ht="12.95" customHeight="1" x14ac:dyDescent="0.25">
      <c r="A605" s="133">
        <v>597</v>
      </c>
      <c r="B605" s="139" t="s">
        <v>1854</v>
      </c>
      <c r="C605" s="140">
        <f t="shared" si="85"/>
        <v>5105.3999999999996</v>
      </c>
      <c r="D605" s="140">
        <v>1125.2</v>
      </c>
      <c r="E605" s="140">
        <v>3905.3</v>
      </c>
      <c r="F605" s="140">
        <v>74.900000000000006</v>
      </c>
      <c r="G605" s="140">
        <v>0</v>
      </c>
      <c r="H605" s="140">
        <f t="shared" si="86"/>
        <v>5666.2999999999993</v>
      </c>
      <c r="I605" s="141">
        <v>1125.2</v>
      </c>
      <c r="J605" s="141">
        <v>4409.2</v>
      </c>
      <c r="K605" s="141">
        <v>74.900000000000006</v>
      </c>
      <c r="L605" s="141">
        <v>57</v>
      </c>
      <c r="M605" s="140">
        <f t="shared" si="87"/>
        <v>5452.7201999999997</v>
      </c>
      <c r="N605" s="141">
        <v>1125.2</v>
      </c>
      <c r="O605" s="141">
        <v>4195.6202000000003</v>
      </c>
      <c r="P605" s="141">
        <v>74.900000000000006</v>
      </c>
      <c r="Q605" s="10">
        <v>57</v>
      </c>
      <c r="R605" s="10">
        <f t="shared" si="88"/>
        <v>-213.57979999999952</v>
      </c>
      <c r="S605" s="10">
        <f t="shared" si="88"/>
        <v>0</v>
      </c>
      <c r="T605" s="10">
        <f t="shared" si="88"/>
        <v>-213.57979999999952</v>
      </c>
      <c r="U605" s="10">
        <f t="shared" si="88"/>
        <v>0</v>
      </c>
      <c r="V605" s="10">
        <f t="shared" si="88"/>
        <v>0</v>
      </c>
      <c r="W605" s="10">
        <f t="shared" si="89"/>
        <v>96.230700810052426</v>
      </c>
      <c r="X605" s="10">
        <f t="shared" si="89"/>
        <v>100</v>
      </c>
      <c r="Y605" s="142">
        <f t="shared" si="89"/>
        <v>95.156041912365069</v>
      </c>
      <c r="Z605" s="142">
        <f t="shared" si="89"/>
        <v>100</v>
      </c>
      <c r="AA605" s="142">
        <f t="shared" si="89"/>
        <v>100</v>
      </c>
    </row>
    <row r="606" spans="1:27" ht="12.95" customHeight="1" x14ac:dyDescent="0.25">
      <c r="A606" s="133">
        <v>598</v>
      </c>
      <c r="B606" s="139" t="s">
        <v>1855</v>
      </c>
      <c r="C606" s="140">
        <f t="shared" si="85"/>
        <v>7744.9</v>
      </c>
      <c r="D606" s="140">
        <v>1145.7</v>
      </c>
      <c r="E606" s="140">
        <v>6599.2</v>
      </c>
      <c r="F606" s="140">
        <v>0</v>
      </c>
      <c r="G606" s="140">
        <v>0</v>
      </c>
      <c r="H606" s="140">
        <f t="shared" si="86"/>
        <v>8755.6</v>
      </c>
      <c r="I606" s="141">
        <v>1145.7</v>
      </c>
      <c r="J606" s="141">
        <v>7546.9</v>
      </c>
      <c r="K606" s="141">
        <v>0</v>
      </c>
      <c r="L606" s="141">
        <v>63</v>
      </c>
      <c r="M606" s="140">
        <f t="shared" si="87"/>
        <v>7957.7719999999999</v>
      </c>
      <c r="N606" s="141">
        <v>1145.7</v>
      </c>
      <c r="O606" s="141">
        <v>6749.0720000000001</v>
      </c>
      <c r="P606" s="141">
        <v>0</v>
      </c>
      <c r="Q606" s="10">
        <v>63</v>
      </c>
      <c r="R606" s="10">
        <f t="shared" si="88"/>
        <v>-797.82800000000043</v>
      </c>
      <c r="S606" s="10">
        <f t="shared" si="88"/>
        <v>0</v>
      </c>
      <c r="T606" s="10">
        <f t="shared" si="88"/>
        <v>-797.82799999999952</v>
      </c>
      <c r="U606" s="10">
        <f t="shared" si="88"/>
        <v>0</v>
      </c>
      <c r="V606" s="10">
        <f t="shared" si="88"/>
        <v>0</v>
      </c>
      <c r="W606" s="10">
        <f t="shared" si="89"/>
        <v>90.887797523870432</v>
      </c>
      <c r="X606" s="10">
        <f t="shared" si="89"/>
        <v>100</v>
      </c>
      <c r="Y606" s="142">
        <f t="shared" si="89"/>
        <v>89.428401065338093</v>
      </c>
      <c r="Z606" s="142">
        <f t="shared" si="89"/>
        <v>0</v>
      </c>
      <c r="AA606" s="142">
        <f t="shared" si="89"/>
        <v>100</v>
      </c>
    </row>
    <row r="607" spans="1:27" ht="12.95" customHeight="1" x14ac:dyDescent="0.25">
      <c r="A607" s="133">
        <v>599</v>
      </c>
      <c r="B607" s="139" t="s">
        <v>1856</v>
      </c>
      <c r="C607" s="140">
        <f t="shared" si="85"/>
        <v>3166.1000000000004</v>
      </c>
      <c r="D607" s="140">
        <v>682.7</v>
      </c>
      <c r="E607" s="140">
        <v>2483.4</v>
      </c>
      <c r="F607" s="140">
        <v>0</v>
      </c>
      <c r="G607" s="140">
        <v>0</v>
      </c>
      <c r="H607" s="140">
        <f t="shared" si="86"/>
        <v>3589.7</v>
      </c>
      <c r="I607" s="141">
        <v>682.7</v>
      </c>
      <c r="J607" s="141">
        <v>2880</v>
      </c>
      <c r="K607" s="141">
        <v>0</v>
      </c>
      <c r="L607" s="141">
        <v>27</v>
      </c>
      <c r="M607" s="140">
        <f t="shared" si="87"/>
        <v>3589.6993000000002</v>
      </c>
      <c r="N607" s="141">
        <v>682.7</v>
      </c>
      <c r="O607" s="141">
        <v>2879.9992999999999</v>
      </c>
      <c r="P607" s="141">
        <v>0</v>
      </c>
      <c r="Q607" s="10">
        <v>27</v>
      </c>
      <c r="R607" s="10">
        <f t="shared" si="88"/>
        <v>-6.9999999959691195E-4</v>
      </c>
      <c r="S607" s="10">
        <f t="shared" si="88"/>
        <v>0</v>
      </c>
      <c r="T607" s="10">
        <f t="shared" si="88"/>
        <v>-7.000000000516593E-4</v>
      </c>
      <c r="U607" s="10">
        <f t="shared" si="88"/>
        <v>0</v>
      </c>
      <c r="V607" s="10">
        <f t="shared" si="88"/>
        <v>0</v>
      </c>
      <c r="W607" s="10">
        <f t="shared" si="89"/>
        <v>99.999980499763225</v>
      </c>
      <c r="X607" s="10">
        <f t="shared" si="89"/>
        <v>100</v>
      </c>
      <c r="Y607" s="142">
        <f t="shared" si="89"/>
        <v>99.999975694444444</v>
      </c>
      <c r="Z607" s="142">
        <f t="shared" si="89"/>
        <v>0</v>
      </c>
      <c r="AA607" s="142">
        <f t="shared" si="89"/>
        <v>100</v>
      </c>
    </row>
    <row r="608" spans="1:27" ht="12.95" customHeight="1" x14ac:dyDescent="0.25">
      <c r="A608" s="133">
        <v>600</v>
      </c>
      <c r="B608" s="139" t="s">
        <v>1857</v>
      </c>
      <c r="C608" s="140">
        <f t="shared" si="85"/>
        <v>5240.3999999999996</v>
      </c>
      <c r="D608" s="140">
        <v>1049.7</v>
      </c>
      <c r="E608" s="140">
        <v>4190.7</v>
      </c>
      <c r="F608" s="140">
        <v>0</v>
      </c>
      <c r="G608" s="140">
        <v>0</v>
      </c>
      <c r="H608" s="140">
        <f t="shared" si="86"/>
        <v>5757.0999999999995</v>
      </c>
      <c r="I608" s="141">
        <v>1049.7</v>
      </c>
      <c r="J608" s="141">
        <v>4644.3999999999996</v>
      </c>
      <c r="K608" s="141">
        <v>0</v>
      </c>
      <c r="L608" s="141">
        <v>63</v>
      </c>
      <c r="M608" s="140">
        <f t="shared" si="87"/>
        <v>5741.9488000000001</v>
      </c>
      <c r="N608" s="141">
        <v>1049.7</v>
      </c>
      <c r="O608" s="141">
        <v>4629.2488000000003</v>
      </c>
      <c r="P608" s="141">
        <v>0</v>
      </c>
      <c r="Q608" s="10">
        <v>63</v>
      </c>
      <c r="R608" s="10">
        <f t="shared" si="88"/>
        <v>-15.151199999999335</v>
      </c>
      <c r="S608" s="10">
        <f t="shared" si="88"/>
        <v>0</v>
      </c>
      <c r="T608" s="10">
        <f t="shared" si="88"/>
        <v>-15.151199999999335</v>
      </c>
      <c r="U608" s="10">
        <f t="shared" si="88"/>
        <v>0</v>
      </c>
      <c r="V608" s="10">
        <f t="shared" si="88"/>
        <v>0</v>
      </c>
      <c r="W608" s="10">
        <f t="shared" si="89"/>
        <v>99.736825832450378</v>
      </c>
      <c r="X608" s="10">
        <f t="shared" si="89"/>
        <v>100</v>
      </c>
      <c r="Y608" s="142">
        <f t="shared" si="89"/>
        <v>99.673774868659052</v>
      </c>
      <c r="Z608" s="142">
        <f t="shared" si="89"/>
        <v>0</v>
      </c>
      <c r="AA608" s="142">
        <f t="shared" si="89"/>
        <v>100</v>
      </c>
    </row>
    <row r="609" spans="1:27" ht="12.95" customHeight="1" x14ac:dyDescent="0.25">
      <c r="A609" s="133">
        <v>601</v>
      </c>
      <c r="B609" s="139"/>
      <c r="C609" s="140"/>
      <c r="D609" s="140"/>
      <c r="E609" s="140"/>
      <c r="F609" s="140"/>
      <c r="G609" s="140"/>
      <c r="H609" s="140"/>
      <c r="I609" s="141"/>
      <c r="J609" s="141"/>
      <c r="K609" s="141"/>
      <c r="L609" s="141"/>
      <c r="M609" s="141"/>
      <c r="N609" s="141"/>
      <c r="O609" s="141"/>
      <c r="P609" s="141"/>
      <c r="Q609" s="10"/>
      <c r="R609" s="10"/>
      <c r="S609" s="10"/>
      <c r="T609" s="10"/>
      <c r="U609" s="10"/>
      <c r="V609" s="10"/>
      <c r="W609" s="10"/>
      <c r="X609" s="10"/>
      <c r="Y609" s="142"/>
      <c r="Z609" s="142"/>
      <c r="AA609" s="142"/>
    </row>
    <row r="610" spans="1:27" ht="12.95" customHeight="1" x14ac:dyDescent="0.25">
      <c r="A610" s="133">
        <v>602</v>
      </c>
      <c r="B610" s="134" t="s">
        <v>1858</v>
      </c>
      <c r="C610" s="135">
        <f t="shared" ref="C610:C638" si="90">SUM(D610:G610)</f>
        <v>227674</v>
      </c>
      <c r="D610" s="135">
        <f>D611+D612</f>
        <v>48427.799999999996</v>
      </c>
      <c r="E610" s="135">
        <f>E611+E612</f>
        <v>176030</v>
      </c>
      <c r="F610" s="135">
        <f>F611+F612</f>
        <v>3216.2000000000003</v>
      </c>
      <c r="G610" s="135">
        <f>G611+G612</f>
        <v>0</v>
      </c>
      <c r="H610" s="135">
        <f t="shared" ref="H610:H638" si="91">SUM(I610:L610)</f>
        <v>251327.40000000002</v>
      </c>
      <c r="I610" s="135">
        <f>I611+I612</f>
        <v>48427.799999999996</v>
      </c>
      <c r="J610" s="135">
        <f>J611+J612</f>
        <v>197691.40000000002</v>
      </c>
      <c r="K610" s="135">
        <f>K611+K612</f>
        <v>3216.2000000000003</v>
      </c>
      <c r="L610" s="135">
        <f>L611+L612</f>
        <v>1992</v>
      </c>
      <c r="M610" s="135">
        <f t="shared" ref="M610:M638" si="92">SUM(N610:Q610)</f>
        <v>245415.21919999999</v>
      </c>
      <c r="N610" s="135">
        <f>N611+N612</f>
        <v>48427.799999999996</v>
      </c>
      <c r="O610" s="135">
        <f>O611+O612</f>
        <v>191779.21919999999</v>
      </c>
      <c r="P610" s="135">
        <f>P611+P612</f>
        <v>3216.2000000000003</v>
      </c>
      <c r="Q610" s="135">
        <f>Q611+Q612</f>
        <v>1992</v>
      </c>
      <c r="R610" s="13">
        <f t="shared" ref="R610:V638" si="93">M610-H610</f>
        <v>-5912.180800000031</v>
      </c>
      <c r="S610" s="13">
        <f t="shared" si="93"/>
        <v>0</v>
      </c>
      <c r="T610" s="13">
        <f t="shared" si="93"/>
        <v>-5912.180800000031</v>
      </c>
      <c r="U610" s="13">
        <f t="shared" si="93"/>
        <v>0</v>
      </c>
      <c r="V610" s="13">
        <f t="shared" si="93"/>
        <v>0</v>
      </c>
      <c r="W610" s="13">
        <f t="shared" si="89"/>
        <v>97.647617888061532</v>
      </c>
      <c r="X610" s="13">
        <f t="shared" si="89"/>
        <v>100</v>
      </c>
      <c r="Y610" s="137">
        <f t="shared" si="89"/>
        <v>97.009388976961048</v>
      </c>
      <c r="Z610" s="137">
        <f t="shared" si="89"/>
        <v>100</v>
      </c>
      <c r="AA610" s="137">
        <f t="shared" si="89"/>
        <v>100</v>
      </c>
    </row>
    <row r="611" spans="1:27" s="138" customFormat="1" ht="12.95" customHeight="1" x14ac:dyDescent="0.2">
      <c r="A611" s="133">
        <v>603</v>
      </c>
      <c r="B611" s="134" t="s">
        <v>1374</v>
      </c>
      <c r="C611" s="135">
        <f t="shared" si="90"/>
        <v>137497.9</v>
      </c>
      <c r="D611" s="135">
        <f>D613</f>
        <v>24761.599999999999</v>
      </c>
      <c r="E611" s="135">
        <f>E613</f>
        <v>111417.4</v>
      </c>
      <c r="F611" s="135">
        <f>F613</f>
        <v>1318.9</v>
      </c>
      <c r="G611" s="135">
        <f>G613</f>
        <v>0</v>
      </c>
      <c r="H611" s="135">
        <f t="shared" si="91"/>
        <v>153019.79999999999</v>
      </c>
      <c r="I611" s="135">
        <f>I613</f>
        <v>24761.599999999999</v>
      </c>
      <c r="J611" s="135">
        <f>J613</f>
        <v>126150.3</v>
      </c>
      <c r="K611" s="135">
        <f>K613</f>
        <v>1318.9</v>
      </c>
      <c r="L611" s="135">
        <f>L613</f>
        <v>789</v>
      </c>
      <c r="M611" s="135">
        <f t="shared" si="92"/>
        <v>150064.88159999999</v>
      </c>
      <c r="N611" s="135">
        <f>N613</f>
        <v>24761.599999999999</v>
      </c>
      <c r="O611" s="135">
        <f>O613</f>
        <v>123195.38159999999</v>
      </c>
      <c r="P611" s="135">
        <f>P613</f>
        <v>1318.9</v>
      </c>
      <c r="Q611" s="135">
        <f>Q613</f>
        <v>789</v>
      </c>
      <c r="R611" s="13">
        <f t="shared" si="93"/>
        <v>-2954.918399999995</v>
      </c>
      <c r="S611" s="13">
        <f t="shared" si="93"/>
        <v>0</v>
      </c>
      <c r="T611" s="13">
        <f t="shared" si="93"/>
        <v>-2954.9184000000096</v>
      </c>
      <c r="U611" s="13">
        <f t="shared" si="93"/>
        <v>0</v>
      </c>
      <c r="V611" s="13">
        <f t="shared" si="93"/>
        <v>0</v>
      </c>
      <c r="W611" s="13">
        <f t="shared" si="89"/>
        <v>98.068930687401249</v>
      </c>
      <c r="X611" s="13">
        <f t="shared" si="89"/>
        <v>100</v>
      </c>
      <c r="Y611" s="137">
        <f t="shared" si="89"/>
        <v>97.65762079043806</v>
      </c>
      <c r="Z611" s="137">
        <f t="shared" si="89"/>
        <v>100</v>
      </c>
      <c r="AA611" s="137">
        <f t="shared" si="89"/>
        <v>100</v>
      </c>
    </row>
    <row r="612" spans="1:27" s="138" customFormat="1" ht="12.95" customHeight="1" x14ac:dyDescent="0.2">
      <c r="A612" s="133">
        <v>604</v>
      </c>
      <c r="B612" s="134" t="s">
        <v>1375</v>
      </c>
      <c r="C612" s="135">
        <f t="shared" si="90"/>
        <v>90176.099999999991</v>
      </c>
      <c r="D612" s="135">
        <f>SUBTOTAL(9,D614:D638)</f>
        <v>23666.199999999997</v>
      </c>
      <c r="E612" s="135">
        <f>SUBTOTAL(9,E614:E638)</f>
        <v>64612.6</v>
      </c>
      <c r="F612" s="135">
        <f>SUBTOTAL(9,F614:F638)</f>
        <v>1897.3000000000002</v>
      </c>
      <c r="G612" s="135">
        <f>SUBTOTAL(9,G614:G638)</f>
        <v>0</v>
      </c>
      <c r="H612" s="135">
        <f t="shared" si="91"/>
        <v>98307.60000000002</v>
      </c>
      <c r="I612" s="135">
        <f>SUBTOTAL(9,I614:I638)</f>
        <v>23666.199999999997</v>
      </c>
      <c r="J612" s="135">
        <f>SUBTOTAL(9,J614:J638)</f>
        <v>71541.10000000002</v>
      </c>
      <c r="K612" s="135">
        <f>SUBTOTAL(9,K614:K638)</f>
        <v>1897.3000000000002</v>
      </c>
      <c r="L612" s="135">
        <f>SUBTOTAL(9,L614:L638)</f>
        <v>1203</v>
      </c>
      <c r="M612" s="135">
        <f t="shared" si="92"/>
        <v>95350.337599999999</v>
      </c>
      <c r="N612" s="135">
        <f>SUBTOTAL(9,N614:N638)</f>
        <v>23666.199999999997</v>
      </c>
      <c r="O612" s="135">
        <f>SUBTOTAL(9,O614:O638)</f>
        <v>68583.837599999999</v>
      </c>
      <c r="P612" s="135">
        <f>SUBTOTAL(9,P614:P638)</f>
        <v>1897.3000000000002</v>
      </c>
      <c r="Q612" s="135">
        <f>SUBTOTAL(9,Q614:Q638)</f>
        <v>1203</v>
      </c>
      <c r="R612" s="13">
        <f t="shared" si="93"/>
        <v>-2957.2624000000214</v>
      </c>
      <c r="S612" s="13">
        <f t="shared" si="93"/>
        <v>0</v>
      </c>
      <c r="T612" s="13">
        <f t="shared" si="93"/>
        <v>-2957.2624000000214</v>
      </c>
      <c r="U612" s="13">
        <f t="shared" si="93"/>
        <v>0</v>
      </c>
      <c r="V612" s="13">
        <f t="shared" si="93"/>
        <v>0</v>
      </c>
      <c r="W612" s="13">
        <f t="shared" si="89"/>
        <v>96.991827284970825</v>
      </c>
      <c r="X612" s="13">
        <f t="shared" si="89"/>
        <v>100</v>
      </c>
      <c r="Y612" s="137">
        <f t="shared" si="89"/>
        <v>95.866344800401421</v>
      </c>
      <c r="Z612" s="137">
        <f t="shared" si="89"/>
        <v>100</v>
      </c>
      <c r="AA612" s="137">
        <f t="shared" si="89"/>
        <v>100</v>
      </c>
    </row>
    <row r="613" spans="1:27" ht="12.95" customHeight="1" x14ac:dyDescent="0.25">
      <c r="A613" s="133">
        <v>605</v>
      </c>
      <c r="B613" s="139" t="s">
        <v>1400</v>
      </c>
      <c r="C613" s="140">
        <f t="shared" si="90"/>
        <v>137497.9</v>
      </c>
      <c r="D613" s="140">
        <v>24761.599999999999</v>
      </c>
      <c r="E613" s="140">
        <v>111417.4</v>
      </c>
      <c r="F613" s="140">
        <v>1318.9</v>
      </c>
      <c r="G613" s="140">
        <v>0</v>
      </c>
      <c r="H613" s="140">
        <f t="shared" si="91"/>
        <v>153019.79999999999</v>
      </c>
      <c r="I613" s="141">
        <v>24761.599999999999</v>
      </c>
      <c r="J613" s="141">
        <v>126150.3</v>
      </c>
      <c r="K613" s="141">
        <v>1318.9</v>
      </c>
      <c r="L613" s="141">
        <v>789</v>
      </c>
      <c r="M613" s="140">
        <f t="shared" si="92"/>
        <v>150064.88159999999</v>
      </c>
      <c r="N613" s="141">
        <v>24761.599999999999</v>
      </c>
      <c r="O613" s="141">
        <v>123195.38159999999</v>
      </c>
      <c r="P613" s="141">
        <v>1318.9</v>
      </c>
      <c r="Q613" s="10">
        <v>789</v>
      </c>
      <c r="R613" s="10">
        <f t="shared" si="93"/>
        <v>-2954.918399999995</v>
      </c>
      <c r="S613" s="10">
        <f t="shared" si="93"/>
        <v>0</v>
      </c>
      <c r="T613" s="10">
        <f t="shared" si="93"/>
        <v>-2954.9184000000096</v>
      </c>
      <c r="U613" s="10">
        <f t="shared" si="93"/>
        <v>0</v>
      </c>
      <c r="V613" s="10">
        <f t="shared" si="93"/>
        <v>0</v>
      </c>
      <c r="W613" s="10">
        <f t="shared" si="89"/>
        <v>98.068930687401249</v>
      </c>
      <c r="X613" s="10">
        <f t="shared" si="89"/>
        <v>100</v>
      </c>
      <c r="Y613" s="142">
        <f t="shared" si="89"/>
        <v>97.65762079043806</v>
      </c>
      <c r="Z613" s="142">
        <f t="shared" si="89"/>
        <v>100</v>
      </c>
      <c r="AA613" s="142">
        <f t="shared" si="89"/>
        <v>100</v>
      </c>
    </row>
    <row r="614" spans="1:27" ht="12.95" customHeight="1" x14ac:dyDescent="0.25">
      <c r="A614" s="133">
        <v>606</v>
      </c>
      <c r="B614" s="139" t="s">
        <v>1859</v>
      </c>
      <c r="C614" s="140">
        <f t="shared" si="90"/>
        <v>2268.1</v>
      </c>
      <c r="D614" s="140">
        <v>911.5</v>
      </c>
      <c r="E614" s="140">
        <v>1351.6</v>
      </c>
      <c r="F614" s="140">
        <v>5</v>
      </c>
      <c r="G614" s="140">
        <v>0</v>
      </c>
      <c r="H614" s="140">
        <f t="shared" si="91"/>
        <v>2489.3000000000002</v>
      </c>
      <c r="I614" s="141">
        <v>911.5</v>
      </c>
      <c r="J614" s="141">
        <v>1536.8</v>
      </c>
      <c r="K614" s="141">
        <v>5</v>
      </c>
      <c r="L614" s="141">
        <v>36</v>
      </c>
      <c r="M614" s="140">
        <f t="shared" si="92"/>
        <v>2373.8553000000002</v>
      </c>
      <c r="N614" s="141">
        <v>911.5</v>
      </c>
      <c r="O614" s="141">
        <v>1421.3552999999999</v>
      </c>
      <c r="P614" s="141">
        <v>5</v>
      </c>
      <c r="Q614" s="10">
        <v>36</v>
      </c>
      <c r="R614" s="10">
        <f t="shared" si="93"/>
        <v>-115.44470000000001</v>
      </c>
      <c r="S614" s="10">
        <f t="shared" si="93"/>
        <v>0</v>
      </c>
      <c r="T614" s="10">
        <f t="shared" si="93"/>
        <v>-115.44470000000001</v>
      </c>
      <c r="U614" s="10">
        <f t="shared" si="93"/>
        <v>0</v>
      </c>
      <c r="V614" s="10">
        <f t="shared" si="93"/>
        <v>0</v>
      </c>
      <c r="W614" s="10">
        <f t="shared" si="89"/>
        <v>95.362362913268797</v>
      </c>
      <c r="X614" s="10">
        <f t="shared" si="89"/>
        <v>100</v>
      </c>
      <c r="Y614" s="142">
        <f t="shared" si="89"/>
        <v>92.487981520041643</v>
      </c>
      <c r="Z614" s="142">
        <f t="shared" si="89"/>
        <v>100</v>
      </c>
      <c r="AA614" s="142">
        <f t="shared" si="89"/>
        <v>100</v>
      </c>
    </row>
    <row r="615" spans="1:27" ht="12.95" customHeight="1" x14ac:dyDescent="0.25">
      <c r="A615" s="133">
        <v>607</v>
      </c>
      <c r="B615" s="139" t="s">
        <v>1860</v>
      </c>
      <c r="C615" s="140">
        <f t="shared" si="90"/>
        <v>2109.6999999999998</v>
      </c>
      <c r="D615" s="140">
        <v>893.2</v>
      </c>
      <c r="E615" s="140">
        <v>1117</v>
      </c>
      <c r="F615" s="140">
        <v>99.5</v>
      </c>
      <c r="G615" s="140">
        <v>0</v>
      </c>
      <c r="H615" s="140">
        <f t="shared" si="91"/>
        <v>2253.6999999999998</v>
      </c>
      <c r="I615" s="141">
        <v>893.2</v>
      </c>
      <c r="J615" s="141">
        <v>1198</v>
      </c>
      <c r="K615" s="141">
        <v>99.5</v>
      </c>
      <c r="L615" s="141">
        <v>63</v>
      </c>
      <c r="M615" s="140">
        <f t="shared" si="92"/>
        <v>2189.2384000000002</v>
      </c>
      <c r="N615" s="141">
        <v>893.2</v>
      </c>
      <c r="O615" s="141">
        <v>1133.5383999999999</v>
      </c>
      <c r="P615" s="141">
        <v>99.5</v>
      </c>
      <c r="Q615" s="10">
        <v>63</v>
      </c>
      <c r="R615" s="10">
        <f t="shared" si="93"/>
        <v>-64.461599999999635</v>
      </c>
      <c r="S615" s="10">
        <f t="shared" si="93"/>
        <v>0</v>
      </c>
      <c r="T615" s="10">
        <f t="shared" si="93"/>
        <v>-64.461600000000089</v>
      </c>
      <c r="U615" s="10">
        <f t="shared" si="93"/>
        <v>0</v>
      </c>
      <c r="V615" s="10">
        <f t="shared" si="93"/>
        <v>0</v>
      </c>
      <c r="W615" s="10">
        <f t="shared" si="89"/>
        <v>97.139743532857096</v>
      </c>
      <c r="X615" s="10">
        <f t="shared" si="89"/>
        <v>100</v>
      </c>
      <c r="Y615" s="142">
        <f t="shared" si="89"/>
        <v>94.619232053422365</v>
      </c>
      <c r="Z615" s="142">
        <f t="shared" si="89"/>
        <v>100</v>
      </c>
      <c r="AA615" s="142">
        <f t="shared" si="89"/>
        <v>100</v>
      </c>
    </row>
    <row r="616" spans="1:27" ht="12.95" customHeight="1" x14ac:dyDescent="0.25">
      <c r="A616" s="133">
        <v>608</v>
      </c>
      <c r="B616" s="139" t="s">
        <v>1861</v>
      </c>
      <c r="C616" s="140">
        <f t="shared" si="90"/>
        <v>6209</v>
      </c>
      <c r="D616" s="140">
        <v>1383.8</v>
      </c>
      <c r="E616" s="140">
        <v>4816</v>
      </c>
      <c r="F616" s="140">
        <v>9.1999999999999993</v>
      </c>
      <c r="G616" s="140">
        <v>0</v>
      </c>
      <c r="H616" s="140">
        <f t="shared" si="91"/>
        <v>6958.7</v>
      </c>
      <c r="I616" s="141">
        <v>1383.8</v>
      </c>
      <c r="J616" s="141">
        <v>5511.7</v>
      </c>
      <c r="K616" s="141">
        <v>9.1999999999999993</v>
      </c>
      <c r="L616" s="141">
        <v>54</v>
      </c>
      <c r="M616" s="140">
        <f t="shared" si="92"/>
        <v>6958.7</v>
      </c>
      <c r="N616" s="141">
        <v>1383.8</v>
      </c>
      <c r="O616" s="141">
        <v>5511.7</v>
      </c>
      <c r="P616" s="141">
        <v>9.1999999999999993</v>
      </c>
      <c r="Q616" s="10">
        <v>54</v>
      </c>
      <c r="R616" s="10">
        <f t="shared" si="93"/>
        <v>0</v>
      </c>
      <c r="S616" s="10">
        <f t="shared" si="93"/>
        <v>0</v>
      </c>
      <c r="T616" s="10">
        <f t="shared" si="93"/>
        <v>0</v>
      </c>
      <c r="U616" s="10">
        <f t="shared" si="93"/>
        <v>0</v>
      </c>
      <c r="V616" s="10">
        <f t="shared" si="93"/>
        <v>0</v>
      </c>
      <c r="W616" s="10">
        <f t="shared" si="89"/>
        <v>100</v>
      </c>
      <c r="X616" s="10">
        <f t="shared" si="89"/>
        <v>100</v>
      </c>
      <c r="Y616" s="142">
        <f t="shared" si="89"/>
        <v>100</v>
      </c>
      <c r="Z616" s="142">
        <f t="shared" si="89"/>
        <v>100</v>
      </c>
      <c r="AA616" s="142">
        <f t="shared" si="89"/>
        <v>100</v>
      </c>
    </row>
    <row r="617" spans="1:27" ht="12.95" customHeight="1" x14ac:dyDescent="0.25">
      <c r="A617" s="133">
        <v>609</v>
      </c>
      <c r="B617" s="139" t="s">
        <v>1862</v>
      </c>
      <c r="C617" s="140">
        <f t="shared" si="90"/>
        <v>4093.5000000000005</v>
      </c>
      <c r="D617" s="140">
        <v>679.7</v>
      </c>
      <c r="E617" s="140">
        <v>2737.4</v>
      </c>
      <c r="F617" s="140">
        <v>676.4</v>
      </c>
      <c r="G617" s="140">
        <v>0</v>
      </c>
      <c r="H617" s="140">
        <f t="shared" si="91"/>
        <v>4390.7</v>
      </c>
      <c r="I617" s="141">
        <v>679.7</v>
      </c>
      <c r="J617" s="141">
        <v>2989.6</v>
      </c>
      <c r="K617" s="141">
        <v>676.4</v>
      </c>
      <c r="L617" s="141">
        <v>45</v>
      </c>
      <c r="M617" s="140">
        <f t="shared" si="92"/>
        <v>4390.7</v>
      </c>
      <c r="N617" s="141">
        <v>679.7</v>
      </c>
      <c r="O617" s="141">
        <v>2989.6</v>
      </c>
      <c r="P617" s="141">
        <v>676.4</v>
      </c>
      <c r="Q617" s="10">
        <v>45</v>
      </c>
      <c r="R617" s="10">
        <f t="shared" si="93"/>
        <v>0</v>
      </c>
      <c r="S617" s="10">
        <f t="shared" si="93"/>
        <v>0</v>
      </c>
      <c r="T617" s="10">
        <f t="shared" si="93"/>
        <v>0</v>
      </c>
      <c r="U617" s="10">
        <f t="shared" si="93"/>
        <v>0</v>
      </c>
      <c r="V617" s="10">
        <f t="shared" si="93"/>
        <v>0</v>
      </c>
      <c r="W617" s="10">
        <f t="shared" si="89"/>
        <v>100</v>
      </c>
      <c r="X617" s="10">
        <f t="shared" si="89"/>
        <v>100</v>
      </c>
      <c r="Y617" s="142">
        <f t="shared" si="89"/>
        <v>100</v>
      </c>
      <c r="Z617" s="142">
        <f t="shared" si="89"/>
        <v>100</v>
      </c>
      <c r="AA617" s="142">
        <f t="shared" si="89"/>
        <v>100</v>
      </c>
    </row>
    <row r="618" spans="1:27" ht="12.95" customHeight="1" x14ac:dyDescent="0.25">
      <c r="A618" s="133">
        <v>610</v>
      </c>
      <c r="B618" s="139" t="s">
        <v>1863</v>
      </c>
      <c r="C618" s="140">
        <f t="shared" si="90"/>
        <v>3472.8</v>
      </c>
      <c r="D618" s="140">
        <v>899.9</v>
      </c>
      <c r="E618" s="140">
        <v>2478.3000000000002</v>
      </c>
      <c r="F618" s="140">
        <v>94.6</v>
      </c>
      <c r="G618" s="140">
        <v>0</v>
      </c>
      <c r="H618" s="140">
        <f t="shared" si="91"/>
        <v>3743.5</v>
      </c>
      <c r="I618" s="141">
        <v>899.9</v>
      </c>
      <c r="J618" s="141">
        <v>2719</v>
      </c>
      <c r="K618" s="141">
        <v>94.6</v>
      </c>
      <c r="L618" s="141">
        <v>30</v>
      </c>
      <c r="M618" s="140">
        <f t="shared" si="92"/>
        <v>3686.8960000000002</v>
      </c>
      <c r="N618" s="141">
        <v>899.9</v>
      </c>
      <c r="O618" s="141">
        <v>2662.3960000000002</v>
      </c>
      <c r="P618" s="141">
        <v>94.6</v>
      </c>
      <c r="Q618" s="10">
        <v>30</v>
      </c>
      <c r="R618" s="10">
        <f t="shared" si="93"/>
        <v>-56.603999999999814</v>
      </c>
      <c r="S618" s="10">
        <f t="shared" si="93"/>
        <v>0</v>
      </c>
      <c r="T618" s="10">
        <f t="shared" si="93"/>
        <v>-56.603999999999814</v>
      </c>
      <c r="U618" s="10">
        <f t="shared" si="93"/>
        <v>0</v>
      </c>
      <c r="V618" s="10">
        <f t="shared" si="93"/>
        <v>0</v>
      </c>
      <c r="W618" s="10">
        <f t="shared" si="89"/>
        <v>98.487939094430359</v>
      </c>
      <c r="X618" s="10">
        <f t="shared" si="89"/>
        <v>100</v>
      </c>
      <c r="Y618" s="142">
        <f t="shared" si="89"/>
        <v>97.918205222508277</v>
      </c>
      <c r="Z618" s="142">
        <f t="shared" si="89"/>
        <v>100</v>
      </c>
      <c r="AA618" s="142">
        <f t="shared" si="89"/>
        <v>100</v>
      </c>
    </row>
    <row r="619" spans="1:27" ht="12.95" customHeight="1" x14ac:dyDescent="0.25">
      <c r="A619" s="133">
        <v>611</v>
      </c>
      <c r="B619" s="139" t="s">
        <v>1864</v>
      </c>
      <c r="C619" s="140">
        <f t="shared" si="90"/>
        <v>1844.2000000000003</v>
      </c>
      <c r="D619" s="140">
        <v>751.1</v>
      </c>
      <c r="E619" s="140">
        <v>1063.2</v>
      </c>
      <c r="F619" s="140">
        <v>29.9</v>
      </c>
      <c r="G619" s="140">
        <v>0</v>
      </c>
      <c r="H619" s="140">
        <f t="shared" si="91"/>
        <v>1966.6</v>
      </c>
      <c r="I619" s="141">
        <v>751.1</v>
      </c>
      <c r="J619" s="141">
        <v>1134.5999999999999</v>
      </c>
      <c r="K619" s="141">
        <v>29.9</v>
      </c>
      <c r="L619" s="141">
        <v>51</v>
      </c>
      <c r="M619" s="140">
        <f t="shared" si="92"/>
        <v>1966.6</v>
      </c>
      <c r="N619" s="141">
        <v>751.1</v>
      </c>
      <c r="O619" s="141">
        <v>1134.5999999999999</v>
      </c>
      <c r="P619" s="141">
        <v>29.9</v>
      </c>
      <c r="Q619" s="10">
        <v>51</v>
      </c>
      <c r="R619" s="10">
        <f t="shared" si="93"/>
        <v>0</v>
      </c>
      <c r="S619" s="10">
        <f t="shared" si="93"/>
        <v>0</v>
      </c>
      <c r="T619" s="10">
        <f t="shared" si="93"/>
        <v>0</v>
      </c>
      <c r="U619" s="10">
        <f t="shared" si="93"/>
        <v>0</v>
      </c>
      <c r="V619" s="10">
        <f t="shared" si="93"/>
        <v>0</v>
      </c>
      <c r="W619" s="10">
        <f t="shared" si="89"/>
        <v>100</v>
      </c>
      <c r="X619" s="10">
        <f t="shared" si="89"/>
        <v>100</v>
      </c>
      <c r="Y619" s="142">
        <f t="shared" si="89"/>
        <v>100</v>
      </c>
      <c r="Z619" s="142">
        <f t="shared" si="89"/>
        <v>100</v>
      </c>
      <c r="AA619" s="142">
        <f t="shared" si="89"/>
        <v>100</v>
      </c>
    </row>
    <row r="620" spans="1:27" ht="12.95" customHeight="1" x14ac:dyDescent="0.25">
      <c r="A620" s="133">
        <v>612</v>
      </c>
      <c r="B620" s="139" t="s">
        <v>1865</v>
      </c>
      <c r="C620" s="140">
        <f t="shared" si="90"/>
        <v>2395.3000000000002</v>
      </c>
      <c r="D620" s="140">
        <v>926.4</v>
      </c>
      <c r="E620" s="140">
        <v>1358.4</v>
      </c>
      <c r="F620" s="140">
        <v>110.5</v>
      </c>
      <c r="G620" s="140">
        <v>0</v>
      </c>
      <c r="H620" s="140">
        <f t="shared" si="91"/>
        <v>2614.3000000000002</v>
      </c>
      <c r="I620" s="141">
        <v>926.4</v>
      </c>
      <c r="J620" s="141">
        <v>1532.4</v>
      </c>
      <c r="K620" s="141">
        <v>110.5</v>
      </c>
      <c r="L620" s="141">
        <v>45</v>
      </c>
      <c r="M620" s="140">
        <f t="shared" si="92"/>
        <v>2546.8746000000001</v>
      </c>
      <c r="N620" s="141">
        <v>926.4</v>
      </c>
      <c r="O620" s="141">
        <v>1464.9746</v>
      </c>
      <c r="P620" s="141">
        <v>110.5</v>
      </c>
      <c r="Q620" s="10">
        <v>45</v>
      </c>
      <c r="R620" s="10">
        <f t="shared" si="93"/>
        <v>-67.425400000000081</v>
      </c>
      <c r="S620" s="10">
        <f t="shared" si="93"/>
        <v>0</v>
      </c>
      <c r="T620" s="10">
        <f t="shared" si="93"/>
        <v>-67.425400000000081</v>
      </c>
      <c r="U620" s="10">
        <f t="shared" si="93"/>
        <v>0</v>
      </c>
      <c r="V620" s="10">
        <f t="shared" si="93"/>
        <v>0</v>
      </c>
      <c r="W620" s="10">
        <f t="shared" si="89"/>
        <v>97.420900432238071</v>
      </c>
      <c r="X620" s="10">
        <f t="shared" si="89"/>
        <v>100</v>
      </c>
      <c r="Y620" s="142">
        <f t="shared" si="89"/>
        <v>95.600013051422607</v>
      </c>
      <c r="Z620" s="142">
        <f t="shared" si="89"/>
        <v>100</v>
      </c>
      <c r="AA620" s="142">
        <f t="shared" si="89"/>
        <v>100</v>
      </c>
    </row>
    <row r="621" spans="1:27" ht="12.95" customHeight="1" x14ac:dyDescent="0.25">
      <c r="A621" s="133">
        <v>613</v>
      </c>
      <c r="B621" s="139" t="s">
        <v>1866</v>
      </c>
      <c r="C621" s="140">
        <f t="shared" si="90"/>
        <v>3190.9</v>
      </c>
      <c r="D621" s="140">
        <v>1030.0999999999999</v>
      </c>
      <c r="E621" s="140">
        <v>2077.4</v>
      </c>
      <c r="F621" s="140">
        <v>83.4</v>
      </c>
      <c r="G621" s="140">
        <v>0</v>
      </c>
      <c r="H621" s="140">
        <f t="shared" si="91"/>
        <v>3356.4</v>
      </c>
      <c r="I621" s="141">
        <v>1030.0999999999999</v>
      </c>
      <c r="J621" s="141">
        <v>2206.9</v>
      </c>
      <c r="K621" s="141">
        <v>83.4</v>
      </c>
      <c r="L621" s="141">
        <v>36</v>
      </c>
      <c r="M621" s="140">
        <f t="shared" si="92"/>
        <v>3150.9178999999999</v>
      </c>
      <c r="N621" s="141">
        <v>1030.0999999999999</v>
      </c>
      <c r="O621" s="141">
        <v>2001.4178999999999</v>
      </c>
      <c r="P621" s="141">
        <v>83.4</v>
      </c>
      <c r="Q621" s="10">
        <v>36</v>
      </c>
      <c r="R621" s="10">
        <f t="shared" si="93"/>
        <v>-205.48210000000017</v>
      </c>
      <c r="S621" s="10">
        <f t="shared" si="93"/>
        <v>0</v>
      </c>
      <c r="T621" s="10">
        <f t="shared" si="93"/>
        <v>-205.48210000000017</v>
      </c>
      <c r="U621" s="10">
        <f t="shared" si="93"/>
        <v>0</v>
      </c>
      <c r="V621" s="10">
        <f t="shared" si="93"/>
        <v>0</v>
      </c>
      <c r="W621" s="10">
        <f t="shared" si="89"/>
        <v>93.877901918722443</v>
      </c>
      <c r="X621" s="10">
        <f t="shared" si="89"/>
        <v>100</v>
      </c>
      <c r="Y621" s="142">
        <f t="shared" si="89"/>
        <v>90.689106892020476</v>
      </c>
      <c r="Z621" s="142">
        <f t="shared" si="89"/>
        <v>100</v>
      </c>
      <c r="AA621" s="142">
        <f t="shared" si="89"/>
        <v>100</v>
      </c>
    </row>
    <row r="622" spans="1:27" ht="12.95" customHeight="1" x14ac:dyDescent="0.25">
      <c r="A622" s="133">
        <v>614</v>
      </c>
      <c r="B622" s="139" t="s">
        <v>1867</v>
      </c>
      <c r="C622" s="140">
        <f t="shared" si="90"/>
        <v>2989.1</v>
      </c>
      <c r="D622" s="140">
        <v>934.7</v>
      </c>
      <c r="E622" s="140">
        <v>2047.7</v>
      </c>
      <c r="F622" s="140">
        <v>6.7</v>
      </c>
      <c r="G622" s="140">
        <v>0</v>
      </c>
      <c r="H622" s="140">
        <f t="shared" si="91"/>
        <v>3235.5999999999995</v>
      </c>
      <c r="I622" s="141">
        <v>934.7</v>
      </c>
      <c r="J622" s="141">
        <v>2258.1999999999998</v>
      </c>
      <c r="K622" s="141">
        <v>6.7</v>
      </c>
      <c r="L622" s="141">
        <v>36</v>
      </c>
      <c r="M622" s="140">
        <f t="shared" si="92"/>
        <v>3214.6610000000001</v>
      </c>
      <c r="N622" s="141">
        <v>934.7</v>
      </c>
      <c r="O622" s="141">
        <v>2237.261</v>
      </c>
      <c r="P622" s="141">
        <v>6.7</v>
      </c>
      <c r="Q622" s="10">
        <v>36</v>
      </c>
      <c r="R622" s="10">
        <f t="shared" si="93"/>
        <v>-20.938999999999396</v>
      </c>
      <c r="S622" s="10">
        <f t="shared" si="93"/>
        <v>0</v>
      </c>
      <c r="T622" s="10">
        <f t="shared" si="93"/>
        <v>-20.938999999999851</v>
      </c>
      <c r="U622" s="10">
        <f t="shared" si="93"/>
        <v>0</v>
      </c>
      <c r="V622" s="10">
        <f t="shared" si="93"/>
        <v>0</v>
      </c>
      <c r="W622" s="10">
        <f t="shared" si="89"/>
        <v>99.352855730003725</v>
      </c>
      <c r="X622" s="10">
        <f t="shared" si="89"/>
        <v>100</v>
      </c>
      <c r="Y622" s="142">
        <f t="shared" si="89"/>
        <v>99.072757063147648</v>
      </c>
      <c r="Z622" s="142">
        <f t="shared" si="89"/>
        <v>100</v>
      </c>
      <c r="AA622" s="142">
        <f t="shared" si="89"/>
        <v>100</v>
      </c>
    </row>
    <row r="623" spans="1:27" ht="12.95" customHeight="1" x14ac:dyDescent="0.25">
      <c r="A623" s="133">
        <v>615</v>
      </c>
      <c r="B623" s="139" t="s">
        <v>1868</v>
      </c>
      <c r="C623" s="140">
        <f t="shared" si="90"/>
        <v>5829.3</v>
      </c>
      <c r="D623" s="140">
        <v>1223.3</v>
      </c>
      <c r="E623" s="140">
        <v>4606</v>
      </c>
      <c r="F623" s="140">
        <v>0</v>
      </c>
      <c r="G623" s="140">
        <v>0</v>
      </c>
      <c r="H623" s="140">
        <f t="shared" si="91"/>
        <v>6340.5</v>
      </c>
      <c r="I623" s="141">
        <v>1223.3</v>
      </c>
      <c r="J623" s="141">
        <v>5057.2</v>
      </c>
      <c r="K623" s="141">
        <v>0</v>
      </c>
      <c r="L623" s="141">
        <v>60</v>
      </c>
      <c r="M623" s="140">
        <f t="shared" si="92"/>
        <v>6194.2888000000003</v>
      </c>
      <c r="N623" s="141">
        <v>1223.3</v>
      </c>
      <c r="O623" s="141">
        <v>4910.9888000000001</v>
      </c>
      <c r="P623" s="141">
        <v>0</v>
      </c>
      <c r="Q623" s="10">
        <v>60</v>
      </c>
      <c r="R623" s="10">
        <f t="shared" si="93"/>
        <v>-146.21119999999974</v>
      </c>
      <c r="S623" s="10">
        <f t="shared" si="93"/>
        <v>0</v>
      </c>
      <c r="T623" s="10">
        <f t="shared" si="93"/>
        <v>-146.21119999999974</v>
      </c>
      <c r="U623" s="10">
        <f t="shared" si="93"/>
        <v>0</v>
      </c>
      <c r="V623" s="10">
        <f t="shared" si="93"/>
        <v>0</v>
      </c>
      <c r="W623" s="10">
        <f t="shared" si="89"/>
        <v>97.694011513287606</v>
      </c>
      <c r="X623" s="10">
        <f t="shared" si="89"/>
        <v>100</v>
      </c>
      <c r="Y623" s="142">
        <f t="shared" si="89"/>
        <v>97.108850747449182</v>
      </c>
      <c r="Z623" s="142">
        <f t="shared" si="89"/>
        <v>0</v>
      </c>
      <c r="AA623" s="142">
        <f t="shared" si="89"/>
        <v>100</v>
      </c>
    </row>
    <row r="624" spans="1:27" ht="12.95" customHeight="1" x14ac:dyDescent="0.25">
      <c r="A624" s="133">
        <v>616</v>
      </c>
      <c r="B624" s="139" t="s">
        <v>1869</v>
      </c>
      <c r="C624" s="140">
        <f t="shared" si="90"/>
        <v>2208.6999999999998</v>
      </c>
      <c r="D624" s="140">
        <v>886.3</v>
      </c>
      <c r="E624" s="140">
        <v>1150.7</v>
      </c>
      <c r="F624" s="140">
        <v>171.7</v>
      </c>
      <c r="G624" s="140">
        <v>0</v>
      </c>
      <c r="H624" s="140">
        <f t="shared" si="91"/>
        <v>2384.6999999999998</v>
      </c>
      <c r="I624" s="141">
        <v>886.3</v>
      </c>
      <c r="J624" s="141">
        <v>1281.7</v>
      </c>
      <c r="K624" s="141">
        <v>171.7</v>
      </c>
      <c r="L624" s="141">
        <v>45</v>
      </c>
      <c r="M624" s="140">
        <f t="shared" si="92"/>
        <v>2243.6704999999997</v>
      </c>
      <c r="N624" s="141">
        <v>886.3</v>
      </c>
      <c r="O624" s="141">
        <v>1140.6704999999999</v>
      </c>
      <c r="P624" s="141">
        <v>171.7</v>
      </c>
      <c r="Q624" s="10">
        <v>45</v>
      </c>
      <c r="R624" s="10">
        <f t="shared" si="93"/>
        <v>-141.0295000000001</v>
      </c>
      <c r="S624" s="10">
        <f t="shared" si="93"/>
        <v>0</v>
      </c>
      <c r="T624" s="10">
        <f t="shared" si="93"/>
        <v>-141.0295000000001</v>
      </c>
      <c r="U624" s="10">
        <f t="shared" si="93"/>
        <v>0</v>
      </c>
      <c r="V624" s="10">
        <f t="shared" si="93"/>
        <v>0</v>
      </c>
      <c r="W624" s="10">
        <f t="shared" si="89"/>
        <v>94.086069526565183</v>
      </c>
      <c r="X624" s="10">
        <f t="shared" si="89"/>
        <v>100</v>
      </c>
      <c r="Y624" s="142">
        <f t="shared" si="89"/>
        <v>88.996684091441054</v>
      </c>
      <c r="Z624" s="142">
        <f t="shared" si="89"/>
        <v>100</v>
      </c>
      <c r="AA624" s="142">
        <f t="shared" si="89"/>
        <v>100</v>
      </c>
    </row>
    <row r="625" spans="1:27" ht="12.95" customHeight="1" x14ac:dyDescent="0.25">
      <c r="A625" s="133">
        <v>617</v>
      </c>
      <c r="B625" s="139" t="s">
        <v>1870</v>
      </c>
      <c r="C625" s="140">
        <f t="shared" si="90"/>
        <v>5885</v>
      </c>
      <c r="D625" s="140">
        <v>1043.2</v>
      </c>
      <c r="E625" s="140">
        <v>4841.8</v>
      </c>
      <c r="F625" s="140">
        <v>0</v>
      </c>
      <c r="G625" s="140">
        <v>0</v>
      </c>
      <c r="H625" s="140">
        <f t="shared" si="91"/>
        <v>6287.7</v>
      </c>
      <c r="I625" s="141">
        <v>1043.2</v>
      </c>
      <c r="J625" s="141">
        <v>5169.5</v>
      </c>
      <c r="K625" s="141">
        <v>0</v>
      </c>
      <c r="L625" s="141">
        <v>75</v>
      </c>
      <c r="M625" s="140">
        <f t="shared" si="92"/>
        <v>6152.2390999999998</v>
      </c>
      <c r="N625" s="141">
        <v>1043.2</v>
      </c>
      <c r="O625" s="141">
        <v>5034.0391</v>
      </c>
      <c r="P625" s="141">
        <v>0</v>
      </c>
      <c r="Q625" s="10">
        <v>75</v>
      </c>
      <c r="R625" s="10">
        <f t="shared" si="93"/>
        <v>-135.46090000000004</v>
      </c>
      <c r="S625" s="10">
        <f t="shared" si="93"/>
        <v>0</v>
      </c>
      <c r="T625" s="10">
        <f t="shared" si="93"/>
        <v>-135.46090000000004</v>
      </c>
      <c r="U625" s="10">
        <f t="shared" si="93"/>
        <v>0</v>
      </c>
      <c r="V625" s="10">
        <f t="shared" si="93"/>
        <v>0</v>
      </c>
      <c r="W625" s="10">
        <f t="shared" si="89"/>
        <v>97.845620815242455</v>
      </c>
      <c r="X625" s="10">
        <f t="shared" si="89"/>
        <v>100</v>
      </c>
      <c r="Y625" s="142">
        <f t="shared" si="89"/>
        <v>97.379613115388324</v>
      </c>
      <c r="Z625" s="142">
        <f t="shared" si="89"/>
        <v>0</v>
      </c>
      <c r="AA625" s="142">
        <f t="shared" si="89"/>
        <v>100</v>
      </c>
    </row>
    <row r="626" spans="1:27" ht="12.95" customHeight="1" x14ac:dyDescent="0.25">
      <c r="A626" s="133">
        <v>618</v>
      </c>
      <c r="B626" s="139" t="s">
        <v>1858</v>
      </c>
      <c r="C626" s="140">
        <f t="shared" si="90"/>
        <v>15819.900000000001</v>
      </c>
      <c r="D626" s="140">
        <v>1137.7</v>
      </c>
      <c r="E626" s="140">
        <v>14682.2</v>
      </c>
      <c r="F626" s="140">
        <v>0</v>
      </c>
      <c r="G626" s="140">
        <v>0</v>
      </c>
      <c r="H626" s="140">
        <f t="shared" si="91"/>
        <v>17893.400000000001</v>
      </c>
      <c r="I626" s="141">
        <v>1137.7</v>
      </c>
      <c r="J626" s="141">
        <v>16602.7</v>
      </c>
      <c r="K626" s="141">
        <v>0</v>
      </c>
      <c r="L626" s="141">
        <v>153</v>
      </c>
      <c r="M626" s="140">
        <f t="shared" si="92"/>
        <v>17225.742200000001</v>
      </c>
      <c r="N626" s="141">
        <v>1137.7</v>
      </c>
      <c r="O626" s="141">
        <v>15935.0422</v>
      </c>
      <c r="P626" s="141">
        <v>0</v>
      </c>
      <c r="Q626" s="10">
        <v>153</v>
      </c>
      <c r="R626" s="10">
        <f t="shared" si="93"/>
        <v>-667.65780000000086</v>
      </c>
      <c r="S626" s="10">
        <f t="shared" si="93"/>
        <v>0</v>
      </c>
      <c r="T626" s="10">
        <f t="shared" si="93"/>
        <v>-667.65780000000086</v>
      </c>
      <c r="U626" s="10">
        <f t="shared" si="93"/>
        <v>0</v>
      </c>
      <c r="V626" s="10">
        <f t="shared" si="93"/>
        <v>0</v>
      </c>
      <c r="W626" s="10">
        <f t="shared" si="89"/>
        <v>96.268692367018005</v>
      </c>
      <c r="X626" s="10">
        <f t="shared" si="89"/>
        <v>100</v>
      </c>
      <c r="Y626" s="142">
        <f t="shared" si="89"/>
        <v>95.978619140260307</v>
      </c>
      <c r="Z626" s="142">
        <f t="shared" si="89"/>
        <v>0</v>
      </c>
      <c r="AA626" s="142">
        <f t="shared" si="89"/>
        <v>100</v>
      </c>
    </row>
    <row r="627" spans="1:27" ht="12.95" customHeight="1" x14ac:dyDescent="0.25">
      <c r="A627" s="133">
        <v>619</v>
      </c>
      <c r="B627" s="139" t="s">
        <v>1871</v>
      </c>
      <c r="C627" s="140">
        <f t="shared" si="90"/>
        <v>2375.5</v>
      </c>
      <c r="D627" s="140">
        <v>924.3</v>
      </c>
      <c r="E627" s="140">
        <v>1415.4</v>
      </c>
      <c r="F627" s="140">
        <v>35.799999999999997</v>
      </c>
      <c r="G627" s="140">
        <v>0</v>
      </c>
      <c r="H627" s="140">
        <f t="shared" si="91"/>
        <v>2505</v>
      </c>
      <c r="I627" s="141">
        <v>924.3</v>
      </c>
      <c r="J627" s="141">
        <v>1511.9</v>
      </c>
      <c r="K627" s="141">
        <v>35.799999999999997</v>
      </c>
      <c r="L627" s="141">
        <v>33</v>
      </c>
      <c r="M627" s="140">
        <f t="shared" si="92"/>
        <v>2357.2944000000002</v>
      </c>
      <c r="N627" s="141">
        <v>924.3</v>
      </c>
      <c r="O627" s="141">
        <v>1364.1944000000001</v>
      </c>
      <c r="P627" s="141">
        <v>35.799999999999997</v>
      </c>
      <c r="Q627" s="10">
        <v>33</v>
      </c>
      <c r="R627" s="10">
        <f t="shared" si="93"/>
        <v>-147.70559999999978</v>
      </c>
      <c r="S627" s="10">
        <f t="shared" si="93"/>
        <v>0</v>
      </c>
      <c r="T627" s="10">
        <f t="shared" si="93"/>
        <v>-147.7056</v>
      </c>
      <c r="U627" s="10">
        <f t="shared" si="93"/>
        <v>0</v>
      </c>
      <c r="V627" s="10">
        <f t="shared" si="93"/>
        <v>0</v>
      </c>
      <c r="W627" s="10">
        <f t="shared" si="89"/>
        <v>94.103568862275452</v>
      </c>
      <c r="X627" s="10">
        <f t="shared" si="89"/>
        <v>100</v>
      </c>
      <c r="Y627" s="142">
        <f t="shared" si="89"/>
        <v>90.230464977842445</v>
      </c>
      <c r="Z627" s="142">
        <f t="shared" si="89"/>
        <v>100</v>
      </c>
      <c r="AA627" s="142">
        <f t="shared" si="89"/>
        <v>100</v>
      </c>
    </row>
    <row r="628" spans="1:27" ht="12.95" customHeight="1" x14ac:dyDescent="0.25">
      <c r="A628" s="133">
        <v>620</v>
      </c>
      <c r="B628" s="139" t="s">
        <v>1872</v>
      </c>
      <c r="C628" s="140">
        <f t="shared" si="90"/>
        <v>1710.8</v>
      </c>
      <c r="D628" s="140">
        <v>893.1</v>
      </c>
      <c r="E628" s="140">
        <v>784</v>
      </c>
      <c r="F628" s="140">
        <v>33.700000000000003</v>
      </c>
      <c r="G628" s="140">
        <v>0</v>
      </c>
      <c r="H628" s="140">
        <f t="shared" si="91"/>
        <v>2026.0000000000002</v>
      </c>
      <c r="I628" s="141">
        <v>893.1</v>
      </c>
      <c r="J628" s="141">
        <v>1078.2</v>
      </c>
      <c r="K628" s="141">
        <v>33.700000000000003</v>
      </c>
      <c r="L628" s="141">
        <v>21</v>
      </c>
      <c r="M628" s="140">
        <f t="shared" si="92"/>
        <v>2019.0424</v>
      </c>
      <c r="N628" s="141">
        <v>893.1</v>
      </c>
      <c r="O628" s="141">
        <v>1071.2424000000001</v>
      </c>
      <c r="P628" s="141">
        <v>33.700000000000003</v>
      </c>
      <c r="Q628" s="10">
        <v>21</v>
      </c>
      <c r="R628" s="10">
        <f t="shared" si="93"/>
        <v>-6.9576000000001841</v>
      </c>
      <c r="S628" s="10">
        <f t="shared" si="93"/>
        <v>0</v>
      </c>
      <c r="T628" s="10">
        <f t="shared" si="93"/>
        <v>-6.9575999999999567</v>
      </c>
      <c r="U628" s="10">
        <f t="shared" si="93"/>
        <v>0</v>
      </c>
      <c r="V628" s="10">
        <f t="shared" si="93"/>
        <v>0</v>
      </c>
      <c r="W628" s="10">
        <f t="shared" si="89"/>
        <v>99.656584402764054</v>
      </c>
      <c r="X628" s="10">
        <f t="shared" si="89"/>
        <v>100</v>
      </c>
      <c r="Y628" s="142">
        <f t="shared" si="89"/>
        <v>99.354702281580416</v>
      </c>
      <c r="Z628" s="142">
        <f t="shared" si="89"/>
        <v>100</v>
      </c>
      <c r="AA628" s="142">
        <f t="shared" si="89"/>
        <v>100</v>
      </c>
    </row>
    <row r="629" spans="1:27" ht="12.95" customHeight="1" x14ac:dyDescent="0.25">
      <c r="A629" s="133">
        <v>621</v>
      </c>
      <c r="B629" s="139" t="s">
        <v>1873</v>
      </c>
      <c r="C629" s="140">
        <f t="shared" si="90"/>
        <v>2426.4</v>
      </c>
      <c r="D629" s="140">
        <v>675.1</v>
      </c>
      <c r="E629" s="140">
        <v>1751.3</v>
      </c>
      <c r="F629" s="140">
        <v>0</v>
      </c>
      <c r="G629" s="140">
        <v>0</v>
      </c>
      <c r="H629" s="140">
        <f t="shared" si="91"/>
        <v>2580.4</v>
      </c>
      <c r="I629" s="141">
        <v>675.1</v>
      </c>
      <c r="J629" s="141">
        <v>1860.3</v>
      </c>
      <c r="K629" s="141">
        <v>0</v>
      </c>
      <c r="L629" s="141">
        <v>45</v>
      </c>
      <c r="M629" s="140">
        <f t="shared" si="92"/>
        <v>2576.2638999999999</v>
      </c>
      <c r="N629" s="141">
        <v>675.1</v>
      </c>
      <c r="O629" s="141">
        <v>1856.1639</v>
      </c>
      <c r="P629" s="141">
        <v>0</v>
      </c>
      <c r="Q629" s="10">
        <v>45</v>
      </c>
      <c r="R629" s="10">
        <f t="shared" si="93"/>
        <v>-4.1361000000001695</v>
      </c>
      <c r="S629" s="10">
        <f t="shared" si="93"/>
        <v>0</v>
      </c>
      <c r="T629" s="10">
        <f t="shared" si="93"/>
        <v>-4.1360999999999422</v>
      </c>
      <c r="U629" s="10">
        <f t="shared" si="93"/>
        <v>0</v>
      </c>
      <c r="V629" s="10">
        <f t="shared" si="93"/>
        <v>0</v>
      </c>
      <c r="W629" s="10">
        <f t="shared" si="89"/>
        <v>99.839710897535255</v>
      </c>
      <c r="X629" s="10">
        <f t="shared" si="89"/>
        <v>100</v>
      </c>
      <c r="Y629" s="142">
        <f t="shared" si="89"/>
        <v>99.777664892759233</v>
      </c>
      <c r="Z629" s="142">
        <f t="shared" si="89"/>
        <v>0</v>
      </c>
      <c r="AA629" s="142">
        <f t="shared" si="89"/>
        <v>100</v>
      </c>
    </row>
    <row r="630" spans="1:27" ht="12.95" customHeight="1" x14ac:dyDescent="0.25">
      <c r="A630" s="133">
        <v>622</v>
      </c>
      <c r="B630" s="139" t="s">
        <v>1874</v>
      </c>
      <c r="C630" s="140">
        <f t="shared" si="90"/>
        <v>2130.6</v>
      </c>
      <c r="D630" s="140">
        <v>1003</v>
      </c>
      <c r="E630" s="140">
        <v>1067.4000000000001</v>
      </c>
      <c r="F630" s="140">
        <v>60.2</v>
      </c>
      <c r="G630" s="140">
        <v>0</v>
      </c>
      <c r="H630" s="140">
        <f t="shared" si="91"/>
        <v>2217</v>
      </c>
      <c r="I630" s="141">
        <v>1003</v>
      </c>
      <c r="J630" s="141">
        <v>1123.8</v>
      </c>
      <c r="K630" s="141">
        <v>60.2</v>
      </c>
      <c r="L630" s="141">
        <v>30</v>
      </c>
      <c r="M630" s="140">
        <f t="shared" si="92"/>
        <v>2200.0405999999998</v>
      </c>
      <c r="N630" s="141">
        <v>1003</v>
      </c>
      <c r="O630" s="141">
        <v>1106.8406</v>
      </c>
      <c r="P630" s="141">
        <v>60.2</v>
      </c>
      <c r="Q630" s="10">
        <v>30</v>
      </c>
      <c r="R630" s="10">
        <f t="shared" si="93"/>
        <v>-16.959400000000187</v>
      </c>
      <c r="S630" s="10">
        <f t="shared" si="93"/>
        <v>0</v>
      </c>
      <c r="T630" s="10">
        <f t="shared" si="93"/>
        <v>-16.95939999999996</v>
      </c>
      <c r="U630" s="10">
        <f t="shared" si="93"/>
        <v>0</v>
      </c>
      <c r="V630" s="10">
        <f t="shared" si="93"/>
        <v>0</v>
      </c>
      <c r="W630" s="10">
        <f t="shared" si="89"/>
        <v>99.235029318899407</v>
      </c>
      <c r="X630" s="10">
        <f t="shared" si="89"/>
        <v>100</v>
      </c>
      <c r="Y630" s="142">
        <f t="shared" si="89"/>
        <v>98.490888058373386</v>
      </c>
      <c r="Z630" s="142">
        <f t="shared" si="89"/>
        <v>100</v>
      </c>
      <c r="AA630" s="142">
        <f t="shared" si="89"/>
        <v>100</v>
      </c>
    </row>
    <row r="631" spans="1:27" ht="12.95" customHeight="1" x14ac:dyDescent="0.25">
      <c r="A631" s="133">
        <v>623</v>
      </c>
      <c r="B631" s="139" t="s">
        <v>1875</v>
      </c>
      <c r="C631" s="140">
        <f t="shared" si="90"/>
        <v>2137.3000000000002</v>
      </c>
      <c r="D631" s="140">
        <v>689.9</v>
      </c>
      <c r="E631" s="140">
        <v>1399.1</v>
      </c>
      <c r="F631" s="140">
        <v>48.3</v>
      </c>
      <c r="G631" s="140">
        <v>0</v>
      </c>
      <c r="H631" s="140">
        <f t="shared" si="91"/>
        <v>2273</v>
      </c>
      <c r="I631" s="141">
        <v>689.9</v>
      </c>
      <c r="J631" s="141">
        <v>1504.8</v>
      </c>
      <c r="K631" s="141">
        <v>48.3</v>
      </c>
      <c r="L631" s="141">
        <v>30</v>
      </c>
      <c r="M631" s="140">
        <f t="shared" si="92"/>
        <v>2093.4851000000003</v>
      </c>
      <c r="N631" s="141">
        <v>689.9</v>
      </c>
      <c r="O631" s="141">
        <v>1325.2851000000001</v>
      </c>
      <c r="P631" s="141">
        <v>48.3</v>
      </c>
      <c r="Q631" s="10">
        <v>30</v>
      </c>
      <c r="R631" s="10">
        <f t="shared" si="93"/>
        <v>-179.51489999999967</v>
      </c>
      <c r="S631" s="10">
        <f t="shared" si="93"/>
        <v>0</v>
      </c>
      <c r="T631" s="10">
        <f t="shared" si="93"/>
        <v>-179.5148999999999</v>
      </c>
      <c r="U631" s="10">
        <f t="shared" si="93"/>
        <v>0</v>
      </c>
      <c r="V631" s="10">
        <f t="shared" si="93"/>
        <v>0</v>
      </c>
      <c r="W631" s="10">
        <f t="shared" si="89"/>
        <v>92.102292124945023</v>
      </c>
      <c r="X631" s="10">
        <f t="shared" si="89"/>
        <v>100</v>
      </c>
      <c r="Y631" s="142">
        <f t="shared" si="89"/>
        <v>88.070514354066987</v>
      </c>
      <c r="Z631" s="142">
        <f t="shared" si="89"/>
        <v>100</v>
      </c>
      <c r="AA631" s="142">
        <f t="shared" si="89"/>
        <v>100</v>
      </c>
    </row>
    <row r="632" spans="1:27" ht="12.95" customHeight="1" x14ac:dyDescent="0.25">
      <c r="A632" s="133">
        <v>624</v>
      </c>
      <c r="B632" s="139" t="s">
        <v>1876</v>
      </c>
      <c r="C632" s="140">
        <f t="shared" si="90"/>
        <v>2559.1999999999998</v>
      </c>
      <c r="D632" s="140">
        <v>884.3</v>
      </c>
      <c r="E632" s="140">
        <v>1450.1</v>
      </c>
      <c r="F632" s="140">
        <v>224.8</v>
      </c>
      <c r="G632" s="140">
        <v>0</v>
      </c>
      <c r="H632" s="140">
        <f t="shared" si="91"/>
        <v>2747.1000000000004</v>
      </c>
      <c r="I632" s="141">
        <v>884.3</v>
      </c>
      <c r="J632" s="141">
        <v>1581</v>
      </c>
      <c r="K632" s="141">
        <v>224.8</v>
      </c>
      <c r="L632" s="141">
        <v>57</v>
      </c>
      <c r="M632" s="140">
        <f t="shared" si="92"/>
        <v>2747.0998</v>
      </c>
      <c r="N632" s="141">
        <v>884.3</v>
      </c>
      <c r="O632" s="141">
        <v>1580.9998000000001</v>
      </c>
      <c r="P632" s="141">
        <v>224.8</v>
      </c>
      <c r="Q632" s="10">
        <v>57</v>
      </c>
      <c r="R632" s="10">
        <f t="shared" si="93"/>
        <v>-2.0000000040454324E-4</v>
      </c>
      <c r="S632" s="10">
        <f t="shared" si="93"/>
        <v>0</v>
      </c>
      <c r="T632" s="10">
        <f t="shared" si="93"/>
        <v>-1.9999999994979589E-4</v>
      </c>
      <c r="U632" s="10">
        <f t="shared" si="93"/>
        <v>0</v>
      </c>
      <c r="V632" s="10">
        <f t="shared" si="93"/>
        <v>0</v>
      </c>
      <c r="W632" s="10">
        <f t="shared" si="89"/>
        <v>99.999992719595198</v>
      </c>
      <c r="X632" s="10">
        <f t="shared" si="89"/>
        <v>100</v>
      </c>
      <c r="Y632" s="142">
        <f t="shared" si="89"/>
        <v>99.999987349778635</v>
      </c>
      <c r="Z632" s="142">
        <f t="shared" si="89"/>
        <v>100</v>
      </c>
      <c r="AA632" s="142">
        <f t="shared" si="89"/>
        <v>100</v>
      </c>
    </row>
    <row r="633" spans="1:27" ht="12.95" customHeight="1" x14ac:dyDescent="0.25">
      <c r="A633" s="133">
        <v>625</v>
      </c>
      <c r="B633" s="139" t="s">
        <v>1877</v>
      </c>
      <c r="C633" s="140">
        <f t="shared" si="90"/>
        <v>2838.7</v>
      </c>
      <c r="D633" s="140">
        <v>848.5</v>
      </c>
      <c r="E633" s="140">
        <v>1954</v>
      </c>
      <c r="F633" s="140">
        <v>36.200000000000003</v>
      </c>
      <c r="G633" s="140">
        <v>0</v>
      </c>
      <c r="H633" s="140">
        <f t="shared" si="91"/>
        <v>3057.2999999999997</v>
      </c>
      <c r="I633" s="141">
        <v>848.5</v>
      </c>
      <c r="J633" s="141">
        <v>2145.6</v>
      </c>
      <c r="K633" s="141">
        <v>36.200000000000003</v>
      </c>
      <c r="L633" s="141">
        <v>27</v>
      </c>
      <c r="M633" s="140">
        <f t="shared" si="92"/>
        <v>3017.9995999999996</v>
      </c>
      <c r="N633" s="141">
        <v>848.5</v>
      </c>
      <c r="O633" s="141">
        <v>2106.2995999999998</v>
      </c>
      <c r="P633" s="141">
        <v>36.200000000000003</v>
      </c>
      <c r="Q633" s="10">
        <v>27</v>
      </c>
      <c r="R633" s="10">
        <f t="shared" si="93"/>
        <v>-39.300400000000081</v>
      </c>
      <c r="S633" s="10">
        <f t="shared" si="93"/>
        <v>0</v>
      </c>
      <c r="T633" s="10">
        <f t="shared" si="93"/>
        <v>-39.300400000000081</v>
      </c>
      <c r="U633" s="10">
        <f t="shared" si="93"/>
        <v>0</v>
      </c>
      <c r="V633" s="10">
        <f t="shared" si="93"/>
        <v>0</v>
      </c>
      <c r="W633" s="10">
        <f t="shared" si="89"/>
        <v>98.714538972295813</v>
      </c>
      <c r="X633" s="10">
        <f t="shared" si="89"/>
        <v>100</v>
      </c>
      <c r="Y633" s="142">
        <f t="shared" si="89"/>
        <v>98.168325876211782</v>
      </c>
      <c r="Z633" s="142">
        <f t="shared" si="89"/>
        <v>100</v>
      </c>
      <c r="AA633" s="142">
        <f t="shared" si="89"/>
        <v>100</v>
      </c>
    </row>
    <row r="634" spans="1:27" ht="12.95" customHeight="1" x14ac:dyDescent="0.25">
      <c r="A634" s="133">
        <v>626</v>
      </c>
      <c r="B634" s="139" t="s">
        <v>1878</v>
      </c>
      <c r="C634" s="140">
        <f t="shared" si="90"/>
        <v>4026.3999999999996</v>
      </c>
      <c r="D634" s="140">
        <v>966.2</v>
      </c>
      <c r="E634" s="140">
        <v>3060.2</v>
      </c>
      <c r="F634" s="140">
        <v>0</v>
      </c>
      <c r="G634" s="140">
        <v>0</v>
      </c>
      <c r="H634" s="140">
        <f t="shared" si="91"/>
        <v>4431</v>
      </c>
      <c r="I634" s="141">
        <v>966.2</v>
      </c>
      <c r="J634" s="141">
        <v>3416.8</v>
      </c>
      <c r="K634" s="141">
        <v>0</v>
      </c>
      <c r="L634" s="141">
        <v>48</v>
      </c>
      <c r="M634" s="140">
        <f t="shared" si="92"/>
        <v>4059.2046</v>
      </c>
      <c r="N634" s="141">
        <v>966.2</v>
      </c>
      <c r="O634" s="141">
        <v>3045.0046000000002</v>
      </c>
      <c r="P634" s="141">
        <v>0</v>
      </c>
      <c r="Q634" s="10">
        <v>48</v>
      </c>
      <c r="R634" s="10">
        <f t="shared" si="93"/>
        <v>-371.79539999999997</v>
      </c>
      <c r="S634" s="10">
        <f t="shared" si="93"/>
        <v>0</v>
      </c>
      <c r="T634" s="10">
        <f t="shared" si="93"/>
        <v>-371.79539999999997</v>
      </c>
      <c r="U634" s="10">
        <f t="shared" si="93"/>
        <v>0</v>
      </c>
      <c r="V634" s="10">
        <f t="shared" si="93"/>
        <v>0</v>
      </c>
      <c r="W634" s="10">
        <f t="shared" si="89"/>
        <v>91.609221394719015</v>
      </c>
      <c r="X634" s="10">
        <f t="shared" si="89"/>
        <v>100</v>
      </c>
      <c r="Y634" s="142">
        <f t="shared" si="89"/>
        <v>89.118608054319836</v>
      </c>
      <c r="Z634" s="142">
        <f t="shared" si="89"/>
        <v>0</v>
      </c>
      <c r="AA634" s="142">
        <f t="shared" si="89"/>
        <v>100</v>
      </c>
    </row>
    <row r="635" spans="1:27" ht="12.95" customHeight="1" x14ac:dyDescent="0.25">
      <c r="A635" s="133">
        <v>627</v>
      </c>
      <c r="B635" s="139" t="s">
        <v>1879</v>
      </c>
      <c r="C635" s="140">
        <f t="shared" si="90"/>
        <v>2409.6</v>
      </c>
      <c r="D635" s="140">
        <v>890.7</v>
      </c>
      <c r="E635" s="140">
        <v>1513</v>
      </c>
      <c r="F635" s="140">
        <v>5.9</v>
      </c>
      <c r="G635" s="140">
        <v>0</v>
      </c>
      <c r="H635" s="140">
        <f t="shared" si="91"/>
        <v>2520.2000000000003</v>
      </c>
      <c r="I635" s="141">
        <v>890.7</v>
      </c>
      <c r="J635" s="141">
        <v>1590.6</v>
      </c>
      <c r="K635" s="141">
        <v>5.9</v>
      </c>
      <c r="L635" s="141">
        <v>33</v>
      </c>
      <c r="M635" s="140">
        <f t="shared" si="92"/>
        <v>2510.5996</v>
      </c>
      <c r="N635" s="141">
        <v>890.7</v>
      </c>
      <c r="O635" s="141">
        <v>1580.9996000000001</v>
      </c>
      <c r="P635" s="141">
        <v>5.9</v>
      </c>
      <c r="Q635" s="10">
        <v>33</v>
      </c>
      <c r="R635" s="10">
        <f t="shared" si="93"/>
        <v>-9.6004000000002634</v>
      </c>
      <c r="S635" s="10">
        <f t="shared" si="93"/>
        <v>0</v>
      </c>
      <c r="T635" s="10">
        <f t="shared" si="93"/>
        <v>-9.6003999999998086</v>
      </c>
      <c r="U635" s="10">
        <f t="shared" si="93"/>
        <v>0</v>
      </c>
      <c r="V635" s="10">
        <f t="shared" si="93"/>
        <v>0</v>
      </c>
      <c r="W635" s="10">
        <f t="shared" si="89"/>
        <v>99.619061979207984</v>
      </c>
      <c r="X635" s="10">
        <f t="shared" si="89"/>
        <v>100</v>
      </c>
      <c r="Y635" s="142">
        <f t="shared" si="89"/>
        <v>99.396429020495418</v>
      </c>
      <c r="Z635" s="142">
        <f t="shared" si="89"/>
        <v>100</v>
      </c>
      <c r="AA635" s="142">
        <f t="shared" si="89"/>
        <v>100</v>
      </c>
    </row>
    <row r="636" spans="1:27" ht="12.95" customHeight="1" x14ac:dyDescent="0.25">
      <c r="A636" s="133">
        <v>628</v>
      </c>
      <c r="B636" s="139" t="s">
        <v>1880</v>
      </c>
      <c r="C636" s="140">
        <f t="shared" si="90"/>
        <v>4879.2</v>
      </c>
      <c r="D636" s="140">
        <v>1281.0999999999999</v>
      </c>
      <c r="E636" s="140">
        <v>3592.4</v>
      </c>
      <c r="F636" s="140">
        <v>5.7</v>
      </c>
      <c r="G636" s="140">
        <v>0</v>
      </c>
      <c r="H636" s="140">
        <f t="shared" si="91"/>
        <v>5363.4999999999991</v>
      </c>
      <c r="I636" s="141">
        <v>1281.0999999999999</v>
      </c>
      <c r="J636" s="141">
        <v>4019.7</v>
      </c>
      <c r="K636" s="141">
        <v>5.7</v>
      </c>
      <c r="L636" s="141">
        <v>57</v>
      </c>
      <c r="M636" s="140">
        <f t="shared" si="92"/>
        <v>4919.6498000000001</v>
      </c>
      <c r="N636" s="141">
        <v>1281.0999999999999</v>
      </c>
      <c r="O636" s="141">
        <v>3575.8498</v>
      </c>
      <c r="P636" s="141">
        <v>5.7</v>
      </c>
      <c r="Q636" s="10">
        <v>57</v>
      </c>
      <c r="R636" s="10">
        <f t="shared" si="93"/>
        <v>-443.85019999999895</v>
      </c>
      <c r="S636" s="10">
        <f t="shared" si="93"/>
        <v>0</v>
      </c>
      <c r="T636" s="10">
        <f t="shared" si="93"/>
        <v>-443.85019999999986</v>
      </c>
      <c r="U636" s="10">
        <f t="shared" si="93"/>
        <v>0</v>
      </c>
      <c r="V636" s="10">
        <f t="shared" si="93"/>
        <v>0</v>
      </c>
      <c r="W636" s="10">
        <f t="shared" si="89"/>
        <v>91.724616388552278</v>
      </c>
      <c r="X636" s="10">
        <f t="shared" si="89"/>
        <v>100</v>
      </c>
      <c r="Y636" s="142">
        <f t="shared" si="89"/>
        <v>88.958126228325497</v>
      </c>
      <c r="Z636" s="142">
        <f t="shared" si="89"/>
        <v>100</v>
      </c>
      <c r="AA636" s="142">
        <f t="shared" si="89"/>
        <v>100</v>
      </c>
    </row>
    <row r="637" spans="1:27" ht="12.95" customHeight="1" x14ac:dyDescent="0.25">
      <c r="A637" s="133">
        <v>629</v>
      </c>
      <c r="B637" s="139" t="s">
        <v>1881</v>
      </c>
      <c r="C637" s="140">
        <f t="shared" si="90"/>
        <v>1902.8999999999999</v>
      </c>
      <c r="D637" s="140">
        <v>899.1</v>
      </c>
      <c r="E637" s="140">
        <v>926</v>
      </c>
      <c r="F637" s="140">
        <v>77.8</v>
      </c>
      <c r="G637" s="140">
        <v>0</v>
      </c>
      <c r="H637" s="140">
        <f t="shared" si="91"/>
        <v>2061</v>
      </c>
      <c r="I637" s="141">
        <v>899.1</v>
      </c>
      <c r="J637" s="141">
        <v>1033.0999999999999</v>
      </c>
      <c r="K637" s="141">
        <v>77.8</v>
      </c>
      <c r="L637" s="141">
        <v>51</v>
      </c>
      <c r="M637" s="140">
        <f t="shared" si="92"/>
        <v>1977.5644</v>
      </c>
      <c r="N637" s="141">
        <v>899.1</v>
      </c>
      <c r="O637" s="141">
        <v>949.6644</v>
      </c>
      <c r="P637" s="141">
        <v>77.8</v>
      </c>
      <c r="Q637" s="10">
        <v>51</v>
      </c>
      <c r="R637" s="10">
        <f t="shared" si="93"/>
        <v>-83.435600000000022</v>
      </c>
      <c r="S637" s="10">
        <f t="shared" si="93"/>
        <v>0</v>
      </c>
      <c r="T637" s="10">
        <f t="shared" si="93"/>
        <v>-83.435599999999909</v>
      </c>
      <c r="U637" s="10">
        <f t="shared" si="93"/>
        <v>0</v>
      </c>
      <c r="V637" s="10">
        <f t="shared" si="93"/>
        <v>0</v>
      </c>
      <c r="W637" s="10">
        <f t="shared" si="89"/>
        <v>95.951693352741387</v>
      </c>
      <c r="X637" s="10">
        <f t="shared" si="89"/>
        <v>100</v>
      </c>
      <c r="Y637" s="142">
        <f t="shared" si="89"/>
        <v>91.923763430452041</v>
      </c>
      <c r="Z637" s="142">
        <f t="shared" si="89"/>
        <v>100</v>
      </c>
      <c r="AA637" s="142">
        <f t="shared" si="89"/>
        <v>100</v>
      </c>
    </row>
    <row r="638" spans="1:27" ht="12.95" customHeight="1" x14ac:dyDescent="0.25">
      <c r="A638" s="133">
        <v>630</v>
      </c>
      <c r="B638" s="139" t="s">
        <v>1882</v>
      </c>
      <c r="C638" s="140">
        <f t="shared" si="90"/>
        <v>2464</v>
      </c>
      <c r="D638" s="140">
        <v>1010</v>
      </c>
      <c r="E638" s="140">
        <v>1372</v>
      </c>
      <c r="F638" s="140">
        <v>82</v>
      </c>
      <c r="G638" s="140">
        <v>0</v>
      </c>
      <c r="H638" s="140">
        <f t="shared" si="91"/>
        <v>2611</v>
      </c>
      <c r="I638" s="141">
        <v>1010</v>
      </c>
      <c r="J638" s="141">
        <v>1477</v>
      </c>
      <c r="K638" s="141">
        <v>82</v>
      </c>
      <c r="L638" s="141">
        <v>42</v>
      </c>
      <c r="M638" s="140">
        <f t="shared" si="92"/>
        <v>2577.7096000000001</v>
      </c>
      <c r="N638" s="141">
        <v>1010</v>
      </c>
      <c r="O638" s="141">
        <v>1443.7095999999999</v>
      </c>
      <c r="P638" s="141">
        <v>82</v>
      </c>
      <c r="Q638" s="10">
        <v>42</v>
      </c>
      <c r="R638" s="10">
        <f t="shared" si="93"/>
        <v>-33.290399999999863</v>
      </c>
      <c r="S638" s="10">
        <f t="shared" si="93"/>
        <v>0</v>
      </c>
      <c r="T638" s="10">
        <f t="shared" si="93"/>
        <v>-33.290400000000091</v>
      </c>
      <c r="U638" s="10">
        <f t="shared" si="93"/>
        <v>0</v>
      </c>
      <c r="V638" s="10">
        <f t="shared" si="93"/>
        <v>0</v>
      </c>
      <c r="W638" s="10">
        <f t="shared" si="89"/>
        <v>98.724994255074691</v>
      </c>
      <c r="X638" s="10">
        <f t="shared" si="89"/>
        <v>100</v>
      </c>
      <c r="Y638" s="142">
        <f t="shared" si="89"/>
        <v>97.746079891672295</v>
      </c>
      <c r="Z638" s="142">
        <f t="shared" si="89"/>
        <v>100</v>
      </c>
      <c r="AA638" s="142">
        <f t="shared" si="89"/>
        <v>100</v>
      </c>
    </row>
    <row r="639" spans="1:27" ht="12.95" customHeight="1" x14ac:dyDescent="0.25">
      <c r="A639" s="133">
        <v>631</v>
      </c>
      <c r="B639" s="139"/>
      <c r="C639" s="140"/>
      <c r="D639" s="140"/>
      <c r="E639" s="140"/>
      <c r="F639" s="140"/>
      <c r="G639" s="140"/>
      <c r="H639" s="140"/>
      <c r="I639" s="141"/>
      <c r="J639" s="141"/>
      <c r="K639" s="141"/>
      <c r="L639" s="141"/>
      <c r="M639" s="141"/>
      <c r="N639" s="141"/>
      <c r="O639" s="141"/>
      <c r="P639" s="141"/>
      <c r="Q639" s="10"/>
      <c r="R639" s="10"/>
      <c r="S639" s="10"/>
      <c r="T639" s="10"/>
      <c r="U639" s="10"/>
      <c r="V639" s="10"/>
      <c r="W639" s="10"/>
      <c r="X639" s="10"/>
      <c r="Y639" s="142"/>
      <c r="Z639" s="142"/>
      <c r="AA639" s="142"/>
    </row>
    <row r="640" spans="1:27" ht="12.95" customHeight="1" x14ac:dyDescent="0.25">
      <c r="A640" s="133">
        <v>632</v>
      </c>
      <c r="B640" s="134" t="s">
        <v>1883</v>
      </c>
      <c r="C640" s="135">
        <f t="shared" ref="C640:C666" si="94">SUM(D640:G640)</f>
        <v>272448.99999999994</v>
      </c>
      <c r="D640" s="135">
        <f>D641+D642</f>
        <v>49283.3</v>
      </c>
      <c r="E640" s="135">
        <f>E641+E642</f>
        <v>218618.09999999998</v>
      </c>
      <c r="F640" s="135">
        <f>F641+F642</f>
        <v>4547.5999999999995</v>
      </c>
      <c r="G640" s="135">
        <f>G641+G642</f>
        <v>0</v>
      </c>
      <c r="H640" s="135">
        <f t="shared" ref="H640:H666" si="95">SUM(I640:L640)</f>
        <v>309858.19999999995</v>
      </c>
      <c r="I640" s="135">
        <f>I641+I642</f>
        <v>49283.3</v>
      </c>
      <c r="J640" s="135">
        <f>J641+J642</f>
        <v>253777.3</v>
      </c>
      <c r="K640" s="135">
        <f>K641+K642</f>
        <v>4547.5999999999995</v>
      </c>
      <c r="L640" s="135">
        <f>L641+L642</f>
        <v>2250</v>
      </c>
      <c r="M640" s="135">
        <f>SUM(N640:Q640)</f>
        <v>306545.27019999997</v>
      </c>
      <c r="N640" s="135">
        <f>N641+N642</f>
        <v>49283.3</v>
      </c>
      <c r="O640" s="135">
        <f>O641+O642</f>
        <v>250464.3702</v>
      </c>
      <c r="P640" s="135">
        <f>P641+P642</f>
        <v>4547.5999999999995</v>
      </c>
      <c r="Q640" s="135">
        <f>Q641+Q642</f>
        <v>2250</v>
      </c>
      <c r="R640" s="13">
        <f t="shared" ref="R640:V666" si="96">M640-H640</f>
        <v>-3312.9297999999835</v>
      </c>
      <c r="S640" s="13">
        <f t="shared" si="96"/>
        <v>0</v>
      </c>
      <c r="T640" s="13">
        <f t="shared" si="96"/>
        <v>-3312.9297999999835</v>
      </c>
      <c r="U640" s="13">
        <f t="shared" si="96"/>
        <v>0</v>
      </c>
      <c r="V640" s="13">
        <f t="shared" si="96"/>
        <v>0</v>
      </c>
      <c r="W640" s="13">
        <f t="shared" si="89"/>
        <v>98.93082390590277</v>
      </c>
      <c r="X640" s="13">
        <f t="shared" si="89"/>
        <v>100</v>
      </c>
      <c r="Y640" s="137">
        <f t="shared" si="89"/>
        <v>98.69455234963884</v>
      </c>
      <c r="Z640" s="137">
        <f t="shared" si="89"/>
        <v>100</v>
      </c>
      <c r="AA640" s="137">
        <f t="shared" si="89"/>
        <v>100</v>
      </c>
    </row>
    <row r="641" spans="1:27" s="138" customFormat="1" ht="12.95" customHeight="1" x14ac:dyDescent="0.2">
      <c r="A641" s="133">
        <v>633</v>
      </c>
      <c r="B641" s="134" t="s">
        <v>1374</v>
      </c>
      <c r="C641" s="135">
        <f t="shared" si="94"/>
        <v>176926.6</v>
      </c>
      <c r="D641" s="135">
        <f>D643</f>
        <v>25212.1</v>
      </c>
      <c r="E641" s="135">
        <f>E643</f>
        <v>148749.4</v>
      </c>
      <c r="F641" s="135">
        <f>F643</f>
        <v>2965.1</v>
      </c>
      <c r="G641" s="135">
        <f>G643</f>
        <v>0</v>
      </c>
      <c r="H641" s="135">
        <f t="shared" si="95"/>
        <v>204529.7</v>
      </c>
      <c r="I641" s="135">
        <f>I643</f>
        <v>25212.1</v>
      </c>
      <c r="J641" s="135">
        <f>J643</f>
        <v>175140.5</v>
      </c>
      <c r="K641" s="135">
        <f>K643</f>
        <v>2965.1</v>
      </c>
      <c r="L641" s="135">
        <f>L643</f>
        <v>1212</v>
      </c>
      <c r="M641" s="135">
        <f t="shared" ref="M641:M666" si="97">SUM(N641:Q641)</f>
        <v>202312.06790000002</v>
      </c>
      <c r="N641" s="135">
        <f>N643</f>
        <v>25212.1</v>
      </c>
      <c r="O641" s="135">
        <f>O643</f>
        <v>172922.86790000001</v>
      </c>
      <c r="P641" s="135">
        <f>P643</f>
        <v>2965.1</v>
      </c>
      <c r="Q641" s="135">
        <f>Q643</f>
        <v>1212</v>
      </c>
      <c r="R641" s="13">
        <f t="shared" si="96"/>
        <v>-2217.632099999988</v>
      </c>
      <c r="S641" s="13">
        <f t="shared" si="96"/>
        <v>0</v>
      </c>
      <c r="T641" s="13">
        <f t="shared" si="96"/>
        <v>-2217.632099999988</v>
      </c>
      <c r="U641" s="13">
        <f t="shared" si="96"/>
        <v>0</v>
      </c>
      <c r="V641" s="13">
        <f t="shared" si="96"/>
        <v>0</v>
      </c>
      <c r="W641" s="13">
        <f t="shared" si="89"/>
        <v>98.9157407946132</v>
      </c>
      <c r="X641" s="13">
        <f t="shared" si="89"/>
        <v>100</v>
      </c>
      <c r="Y641" s="137">
        <f t="shared" si="89"/>
        <v>98.733798236273174</v>
      </c>
      <c r="Z641" s="137">
        <f t="shared" si="89"/>
        <v>100</v>
      </c>
      <c r="AA641" s="137">
        <f t="shared" si="89"/>
        <v>100</v>
      </c>
    </row>
    <row r="642" spans="1:27" s="138" customFormat="1" ht="12.95" customHeight="1" x14ac:dyDescent="0.2">
      <c r="A642" s="133">
        <v>634</v>
      </c>
      <c r="B642" s="134" t="s">
        <v>1375</v>
      </c>
      <c r="C642" s="135">
        <f t="shared" si="94"/>
        <v>95522.4</v>
      </c>
      <c r="D642" s="135">
        <f>SUBTOTAL(9,D644:D666)</f>
        <v>24071.200000000001</v>
      </c>
      <c r="E642" s="135">
        <f>SUBTOTAL(9,E644:E666)</f>
        <v>69868.7</v>
      </c>
      <c r="F642" s="135">
        <f>SUBTOTAL(9,F644:F666)</f>
        <v>1582.4999999999998</v>
      </c>
      <c r="G642" s="135">
        <f>SUBTOTAL(9,G644:G666)</f>
        <v>0</v>
      </c>
      <c r="H642" s="135">
        <f t="shared" si="95"/>
        <v>105328.5</v>
      </c>
      <c r="I642" s="135">
        <f>SUBTOTAL(9,I644:I666)</f>
        <v>24071.200000000001</v>
      </c>
      <c r="J642" s="135">
        <f>SUBTOTAL(9,J644:J666)</f>
        <v>78636.800000000003</v>
      </c>
      <c r="K642" s="135">
        <f>SUBTOTAL(9,K644:K666)</f>
        <v>1582.4999999999998</v>
      </c>
      <c r="L642" s="135">
        <f>SUBTOTAL(9,L644:L666)</f>
        <v>1038</v>
      </c>
      <c r="M642" s="135">
        <f t="shared" si="97"/>
        <v>104233.20229999999</v>
      </c>
      <c r="N642" s="135">
        <f>SUBTOTAL(9,N644:N666)</f>
        <v>24071.200000000001</v>
      </c>
      <c r="O642" s="135">
        <f>SUBTOTAL(9,O644:O666)</f>
        <v>77541.502299999993</v>
      </c>
      <c r="P642" s="135">
        <f>SUBTOTAL(9,P644:P666)</f>
        <v>1582.4999999999998</v>
      </c>
      <c r="Q642" s="135">
        <f>SUBTOTAL(9,Q644:Q666)</f>
        <v>1038</v>
      </c>
      <c r="R642" s="13">
        <f t="shared" si="96"/>
        <v>-1095.2977000000101</v>
      </c>
      <c r="S642" s="13">
        <f t="shared" si="96"/>
        <v>0</v>
      </c>
      <c r="T642" s="13">
        <f t="shared" si="96"/>
        <v>-1095.2977000000101</v>
      </c>
      <c r="U642" s="13">
        <f t="shared" si="96"/>
        <v>0</v>
      </c>
      <c r="V642" s="13">
        <f t="shared" si="96"/>
        <v>0</v>
      </c>
      <c r="W642" s="13">
        <f t="shared" si="89"/>
        <v>98.960112695044543</v>
      </c>
      <c r="X642" s="13">
        <f t="shared" si="89"/>
        <v>100</v>
      </c>
      <c r="Y642" s="137">
        <f t="shared" si="89"/>
        <v>98.607143601977683</v>
      </c>
      <c r="Z642" s="137">
        <f t="shared" si="89"/>
        <v>100</v>
      </c>
      <c r="AA642" s="137">
        <f t="shared" si="89"/>
        <v>100</v>
      </c>
    </row>
    <row r="643" spans="1:27" ht="12.95" customHeight="1" x14ac:dyDescent="0.25">
      <c r="A643" s="133">
        <v>635</v>
      </c>
      <c r="B643" s="139" t="s">
        <v>1400</v>
      </c>
      <c r="C643" s="140">
        <f t="shared" si="94"/>
        <v>176926.6</v>
      </c>
      <c r="D643" s="140">
        <v>25212.1</v>
      </c>
      <c r="E643" s="140">
        <v>148749.4</v>
      </c>
      <c r="F643" s="140">
        <v>2965.1</v>
      </c>
      <c r="G643" s="140">
        <v>0</v>
      </c>
      <c r="H643" s="140">
        <f t="shared" si="95"/>
        <v>204529.7</v>
      </c>
      <c r="I643" s="141">
        <v>25212.1</v>
      </c>
      <c r="J643" s="141">
        <v>175140.5</v>
      </c>
      <c r="K643" s="141">
        <v>2965.1</v>
      </c>
      <c r="L643" s="141">
        <v>1212</v>
      </c>
      <c r="M643" s="140">
        <f t="shared" si="97"/>
        <v>202312.06790000002</v>
      </c>
      <c r="N643" s="141">
        <v>25212.1</v>
      </c>
      <c r="O643" s="141">
        <v>172922.86790000001</v>
      </c>
      <c r="P643" s="141">
        <v>2965.1</v>
      </c>
      <c r="Q643" s="10">
        <v>1212</v>
      </c>
      <c r="R643" s="10">
        <f t="shared" si="96"/>
        <v>-2217.632099999988</v>
      </c>
      <c r="S643" s="10">
        <f t="shared" si="96"/>
        <v>0</v>
      </c>
      <c r="T643" s="10">
        <f t="shared" si="96"/>
        <v>-2217.632099999988</v>
      </c>
      <c r="U643" s="10">
        <f t="shared" si="96"/>
        <v>0</v>
      </c>
      <c r="V643" s="10">
        <f t="shared" si="96"/>
        <v>0</v>
      </c>
      <c r="W643" s="10">
        <f t="shared" si="89"/>
        <v>98.9157407946132</v>
      </c>
      <c r="X643" s="10">
        <f t="shared" si="89"/>
        <v>100</v>
      </c>
      <c r="Y643" s="142">
        <f t="shared" si="89"/>
        <v>98.733798236273174</v>
      </c>
      <c r="Z643" s="142">
        <f t="shared" si="89"/>
        <v>100</v>
      </c>
      <c r="AA643" s="142">
        <f t="shared" si="89"/>
        <v>100</v>
      </c>
    </row>
    <row r="644" spans="1:27" ht="12.95" customHeight="1" x14ac:dyDescent="0.25">
      <c r="A644" s="133">
        <v>636</v>
      </c>
      <c r="B644" s="139" t="s">
        <v>1884</v>
      </c>
      <c r="C644" s="140">
        <f t="shared" si="94"/>
        <v>3957</v>
      </c>
      <c r="D644" s="140">
        <v>1080.5999999999999</v>
      </c>
      <c r="E644" s="140">
        <v>2638.1</v>
      </c>
      <c r="F644" s="140">
        <v>238.3</v>
      </c>
      <c r="G644" s="140">
        <v>0</v>
      </c>
      <c r="H644" s="140">
        <f t="shared" si="95"/>
        <v>4464.7</v>
      </c>
      <c r="I644" s="141">
        <v>1080.5999999999999</v>
      </c>
      <c r="J644" s="141">
        <v>3112.8</v>
      </c>
      <c r="K644" s="141">
        <v>238.3</v>
      </c>
      <c r="L644" s="141">
        <v>33</v>
      </c>
      <c r="M644" s="140">
        <f t="shared" si="97"/>
        <v>4464.7</v>
      </c>
      <c r="N644" s="141">
        <v>1080.5999999999999</v>
      </c>
      <c r="O644" s="141">
        <v>3112.8</v>
      </c>
      <c r="P644" s="141">
        <v>238.3</v>
      </c>
      <c r="Q644" s="10">
        <v>33</v>
      </c>
      <c r="R644" s="10">
        <f t="shared" si="96"/>
        <v>0</v>
      </c>
      <c r="S644" s="10">
        <f t="shared" si="96"/>
        <v>0</v>
      </c>
      <c r="T644" s="10">
        <f t="shared" si="96"/>
        <v>0</v>
      </c>
      <c r="U644" s="10">
        <f t="shared" si="96"/>
        <v>0</v>
      </c>
      <c r="V644" s="10">
        <f t="shared" si="96"/>
        <v>0</v>
      </c>
      <c r="W644" s="10">
        <f t="shared" si="89"/>
        <v>100</v>
      </c>
      <c r="X644" s="10">
        <f t="shared" si="89"/>
        <v>100</v>
      </c>
      <c r="Y644" s="142">
        <f t="shared" si="89"/>
        <v>100</v>
      </c>
      <c r="Z644" s="142">
        <f t="shared" si="89"/>
        <v>100</v>
      </c>
      <c r="AA644" s="142">
        <f t="shared" si="89"/>
        <v>100</v>
      </c>
    </row>
    <row r="645" spans="1:27" ht="12.95" customHeight="1" x14ac:dyDescent="0.25">
      <c r="A645" s="133">
        <v>637</v>
      </c>
      <c r="B645" s="139" t="s">
        <v>1885</v>
      </c>
      <c r="C645" s="140">
        <f t="shared" si="94"/>
        <v>3496.2</v>
      </c>
      <c r="D645" s="140">
        <v>1141.2</v>
      </c>
      <c r="E645" s="140">
        <v>2347.8000000000002</v>
      </c>
      <c r="F645" s="140">
        <v>7.2</v>
      </c>
      <c r="G645" s="140">
        <v>0</v>
      </c>
      <c r="H645" s="140">
        <f t="shared" si="95"/>
        <v>3710</v>
      </c>
      <c r="I645" s="141">
        <v>1141.2</v>
      </c>
      <c r="J645" s="141">
        <v>2522.6</v>
      </c>
      <c r="K645" s="141">
        <v>7.2</v>
      </c>
      <c r="L645" s="141">
        <v>39</v>
      </c>
      <c r="M645" s="140">
        <f t="shared" si="97"/>
        <v>3690.8044</v>
      </c>
      <c r="N645" s="141">
        <v>1141.2</v>
      </c>
      <c r="O645" s="141">
        <v>2503.4043999999999</v>
      </c>
      <c r="P645" s="141">
        <v>7.2</v>
      </c>
      <c r="Q645" s="10">
        <v>39</v>
      </c>
      <c r="R645" s="10">
        <f t="shared" si="96"/>
        <v>-19.195600000000013</v>
      </c>
      <c r="S645" s="10">
        <f t="shared" si="96"/>
        <v>0</v>
      </c>
      <c r="T645" s="10">
        <f t="shared" si="96"/>
        <v>-19.195600000000013</v>
      </c>
      <c r="U645" s="10">
        <f t="shared" si="96"/>
        <v>0</v>
      </c>
      <c r="V645" s="10">
        <f t="shared" si="96"/>
        <v>0</v>
      </c>
      <c r="W645" s="10">
        <f t="shared" si="89"/>
        <v>99.482598382749316</v>
      </c>
      <c r="X645" s="10">
        <f t="shared" si="89"/>
        <v>100</v>
      </c>
      <c r="Y645" s="142">
        <f t="shared" si="89"/>
        <v>99.239054943312453</v>
      </c>
      <c r="Z645" s="142">
        <f t="shared" si="89"/>
        <v>100</v>
      </c>
      <c r="AA645" s="142">
        <f t="shared" si="89"/>
        <v>100</v>
      </c>
    </row>
    <row r="646" spans="1:27" ht="12.95" customHeight="1" x14ac:dyDescent="0.25">
      <c r="A646" s="133">
        <v>638</v>
      </c>
      <c r="B646" s="139" t="s">
        <v>1886</v>
      </c>
      <c r="C646" s="140">
        <f t="shared" si="94"/>
        <v>2164.6</v>
      </c>
      <c r="D646" s="140">
        <v>796.5</v>
      </c>
      <c r="E646" s="140">
        <v>1349.5</v>
      </c>
      <c r="F646" s="140">
        <v>18.600000000000001</v>
      </c>
      <c r="G646" s="140">
        <v>0</v>
      </c>
      <c r="H646" s="140">
        <f t="shared" si="95"/>
        <v>2368.6999999999998</v>
      </c>
      <c r="I646" s="141">
        <v>796.5</v>
      </c>
      <c r="J646" s="141">
        <v>1520.6</v>
      </c>
      <c r="K646" s="141">
        <v>18.600000000000001</v>
      </c>
      <c r="L646" s="141">
        <v>33</v>
      </c>
      <c r="M646" s="140">
        <f t="shared" si="97"/>
        <v>2368.6999999999998</v>
      </c>
      <c r="N646" s="141">
        <v>796.5</v>
      </c>
      <c r="O646" s="141">
        <v>1520.6</v>
      </c>
      <c r="P646" s="141">
        <v>18.600000000000001</v>
      </c>
      <c r="Q646" s="10">
        <v>33</v>
      </c>
      <c r="R646" s="10">
        <f t="shared" si="96"/>
        <v>0</v>
      </c>
      <c r="S646" s="10">
        <f t="shared" si="96"/>
        <v>0</v>
      </c>
      <c r="T646" s="10">
        <f t="shared" si="96"/>
        <v>0</v>
      </c>
      <c r="U646" s="10">
        <f t="shared" si="96"/>
        <v>0</v>
      </c>
      <c r="V646" s="10">
        <f t="shared" si="96"/>
        <v>0</v>
      </c>
      <c r="W646" s="10">
        <f t="shared" si="89"/>
        <v>100</v>
      </c>
      <c r="X646" s="10">
        <f t="shared" si="89"/>
        <v>100</v>
      </c>
      <c r="Y646" s="142">
        <f t="shared" si="89"/>
        <v>100</v>
      </c>
      <c r="Z646" s="142">
        <f t="shared" si="89"/>
        <v>100</v>
      </c>
      <c r="AA646" s="142">
        <f t="shared" si="89"/>
        <v>100</v>
      </c>
    </row>
    <row r="647" spans="1:27" ht="12.95" customHeight="1" x14ac:dyDescent="0.25">
      <c r="A647" s="133">
        <v>639</v>
      </c>
      <c r="B647" s="139" t="s">
        <v>1887</v>
      </c>
      <c r="C647" s="140">
        <f t="shared" si="94"/>
        <v>4475.7</v>
      </c>
      <c r="D647" s="140">
        <v>1349.1</v>
      </c>
      <c r="E647" s="140">
        <v>3126.6</v>
      </c>
      <c r="F647" s="140">
        <v>0</v>
      </c>
      <c r="G647" s="140">
        <v>0</v>
      </c>
      <c r="H647" s="140">
        <f t="shared" si="95"/>
        <v>4944</v>
      </c>
      <c r="I647" s="141">
        <v>1349.1</v>
      </c>
      <c r="J647" s="141">
        <v>3546.9</v>
      </c>
      <c r="K647" s="141">
        <v>0</v>
      </c>
      <c r="L647" s="141">
        <v>48</v>
      </c>
      <c r="M647" s="140">
        <f t="shared" si="97"/>
        <v>4647.7662999999993</v>
      </c>
      <c r="N647" s="141">
        <v>1349.1</v>
      </c>
      <c r="O647" s="141">
        <v>3250.6662999999999</v>
      </c>
      <c r="P647" s="141">
        <v>0</v>
      </c>
      <c r="Q647" s="10">
        <v>48</v>
      </c>
      <c r="R647" s="10">
        <f t="shared" si="96"/>
        <v>-296.23370000000068</v>
      </c>
      <c r="S647" s="10">
        <f t="shared" si="96"/>
        <v>0</v>
      </c>
      <c r="T647" s="10">
        <f t="shared" si="96"/>
        <v>-296.23370000000023</v>
      </c>
      <c r="U647" s="10">
        <f t="shared" si="96"/>
        <v>0</v>
      </c>
      <c r="V647" s="10">
        <f t="shared" si="96"/>
        <v>0</v>
      </c>
      <c r="W647" s="10">
        <f t="shared" si="89"/>
        <v>94.008218042071178</v>
      </c>
      <c r="X647" s="10">
        <f t="shared" si="89"/>
        <v>100</v>
      </c>
      <c r="Y647" s="142">
        <f t="shared" si="89"/>
        <v>91.648095520031575</v>
      </c>
      <c r="Z647" s="142">
        <f t="shared" si="89"/>
        <v>0</v>
      </c>
      <c r="AA647" s="142">
        <f t="shared" si="89"/>
        <v>100</v>
      </c>
    </row>
    <row r="648" spans="1:27" ht="12.95" customHeight="1" x14ac:dyDescent="0.25">
      <c r="A648" s="133">
        <v>640</v>
      </c>
      <c r="B648" s="139" t="s">
        <v>1888</v>
      </c>
      <c r="C648" s="140">
        <f t="shared" si="94"/>
        <v>2694.5</v>
      </c>
      <c r="D648" s="140">
        <v>917</v>
      </c>
      <c r="E648" s="140">
        <v>1732.4</v>
      </c>
      <c r="F648" s="140">
        <v>45.1</v>
      </c>
      <c r="G648" s="140">
        <v>0</v>
      </c>
      <c r="H648" s="140">
        <f t="shared" si="95"/>
        <v>3069.5</v>
      </c>
      <c r="I648" s="141">
        <v>917</v>
      </c>
      <c r="J648" s="141">
        <v>2080.4</v>
      </c>
      <c r="K648" s="141">
        <v>45.1</v>
      </c>
      <c r="L648" s="141">
        <v>27</v>
      </c>
      <c r="M648" s="140">
        <f t="shared" si="97"/>
        <v>3069.1974999999998</v>
      </c>
      <c r="N648" s="141">
        <v>917</v>
      </c>
      <c r="O648" s="141">
        <v>2080.0974999999999</v>
      </c>
      <c r="P648" s="141">
        <v>45.1</v>
      </c>
      <c r="Q648" s="10">
        <v>27</v>
      </c>
      <c r="R648" s="10">
        <f t="shared" si="96"/>
        <v>-0.30250000000023647</v>
      </c>
      <c r="S648" s="10">
        <f t="shared" si="96"/>
        <v>0</v>
      </c>
      <c r="T648" s="10">
        <f t="shared" si="96"/>
        <v>-0.30250000000023647</v>
      </c>
      <c r="U648" s="10">
        <f t="shared" si="96"/>
        <v>0</v>
      </c>
      <c r="V648" s="10">
        <f t="shared" si="96"/>
        <v>0</v>
      </c>
      <c r="W648" s="10">
        <f t="shared" si="89"/>
        <v>99.990144974751587</v>
      </c>
      <c r="X648" s="10">
        <f t="shared" si="89"/>
        <v>100</v>
      </c>
      <c r="Y648" s="142">
        <f t="shared" si="89"/>
        <v>99.985459527014015</v>
      </c>
      <c r="Z648" s="142">
        <f t="shared" si="89"/>
        <v>100</v>
      </c>
      <c r="AA648" s="142">
        <f t="shared" si="89"/>
        <v>100</v>
      </c>
    </row>
    <row r="649" spans="1:27" ht="12.95" customHeight="1" x14ac:dyDescent="0.25">
      <c r="A649" s="133">
        <v>641</v>
      </c>
      <c r="B649" s="139" t="s">
        <v>1889</v>
      </c>
      <c r="C649" s="140">
        <f t="shared" si="94"/>
        <v>3672.9</v>
      </c>
      <c r="D649" s="140">
        <v>1053.5999999999999</v>
      </c>
      <c r="E649" s="140">
        <v>2387</v>
      </c>
      <c r="F649" s="140">
        <v>232.3</v>
      </c>
      <c r="G649" s="140">
        <v>0</v>
      </c>
      <c r="H649" s="140">
        <f t="shared" si="95"/>
        <v>3950.4</v>
      </c>
      <c r="I649" s="141">
        <v>1053.5999999999999</v>
      </c>
      <c r="J649" s="141">
        <v>2622.5</v>
      </c>
      <c r="K649" s="141">
        <v>232.3</v>
      </c>
      <c r="L649" s="141">
        <v>42</v>
      </c>
      <c r="M649" s="140">
        <f t="shared" si="97"/>
        <v>3950.3989999999999</v>
      </c>
      <c r="N649" s="141">
        <v>1053.5999999999999</v>
      </c>
      <c r="O649" s="141">
        <v>2622.4989999999998</v>
      </c>
      <c r="P649" s="141">
        <v>232.3</v>
      </c>
      <c r="Q649" s="10">
        <v>42</v>
      </c>
      <c r="R649" s="10">
        <f t="shared" si="96"/>
        <v>-1.0000000002037268E-3</v>
      </c>
      <c r="S649" s="10">
        <f t="shared" si="96"/>
        <v>0</v>
      </c>
      <c r="T649" s="10">
        <f t="shared" si="96"/>
        <v>-1.0000000002037268E-3</v>
      </c>
      <c r="U649" s="10">
        <f t="shared" si="96"/>
        <v>0</v>
      </c>
      <c r="V649" s="10">
        <f t="shared" si="96"/>
        <v>0</v>
      </c>
      <c r="W649" s="10">
        <f t="shared" si="89"/>
        <v>99.999974686107734</v>
      </c>
      <c r="X649" s="10">
        <f t="shared" si="89"/>
        <v>100</v>
      </c>
      <c r="Y649" s="142">
        <f t="shared" si="89"/>
        <v>99.999961868446135</v>
      </c>
      <c r="Z649" s="142">
        <f t="shared" si="89"/>
        <v>100</v>
      </c>
      <c r="AA649" s="142">
        <f t="shared" si="89"/>
        <v>100</v>
      </c>
    </row>
    <row r="650" spans="1:27" ht="12.95" customHeight="1" x14ac:dyDescent="0.25">
      <c r="A650" s="133">
        <v>642</v>
      </c>
      <c r="B650" s="139" t="s">
        <v>1890</v>
      </c>
      <c r="C650" s="140">
        <f t="shared" si="94"/>
        <v>2137.3000000000002</v>
      </c>
      <c r="D650" s="140">
        <v>872.4</v>
      </c>
      <c r="E650" s="140">
        <v>1240.5999999999999</v>
      </c>
      <c r="F650" s="140">
        <v>24.3</v>
      </c>
      <c r="G650" s="140">
        <v>0</v>
      </c>
      <c r="H650" s="140">
        <f t="shared" si="95"/>
        <v>2249.1000000000004</v>
      </c>
      <c r="I650" s="141">
        <v>872.4</v>
      </c>
      <c r="J650" s="141">
        <v>1322.4</v>
      </c>
      <c r="K650" s="141">
        <v>24.3</v>
      </c>
      <c r="L650" s="141">
        <v>30</v>
      </c>
      <c r="M650" s="140">
        <f t="shared" si="97"/>
        <v>2170.9168</v>
      </c>
      <c r="N650" s="141">
        <v>872.4</v>
      </c>
      <c r="O650" s="141">
        <v>1244.2167999999999</v>
      </c>
      <c r="P650" s="141">
        <v>24.3</v>
      </c>
      <c r="Q650" s="10">
        <v>30</v>
      </c>
      <c r="R650" s="10">
        <f t="shared" si="96"/>
        <v>-78.183200000000397</v>
      </c>
      <c r="S650" s="10">
        <f t="shared" si="96"/>
        <v>0</v>
      </c>
      <c r="T650" s="10">
        <f t="shared" si="96"/>
        <v>-78.18320000000017</v>
      </c>
      <c r="U650" s="10">
        <f t="shared" si="96"/>
        <v>0</v>
      </c>
      <c r="V650" s="10">
        <f t="shared" si="96"/>
        <v>0</v>
      </c>
      <c r="W650" s="10">
        <f t="shared" si="89"/>
        <v>96.523800631363642</v>
      </c>
      <c r="X650" s="10">
        <f t="shared" si="89"/>
        <v>100</v>
      </c>
      <c r="Y650" s="142">
        <f t="shared" si="89"/>
        <v>94.087779794313349</v>
      </c>
      <c r="Z650" s="142">
        <f t="shared" si="89"/>
        <v>100</v>
      </c>
      <c r="AA650" s="142">
        <f t="shared" si="89"/>
        <v>100</v>
      </c>
    </row>
    <row r="651" spans="1:27" ht="12.95" customHeight="1" x14ac:dyDescent="0.25">
      <c r="A651" s="133">
        <v>643</v>
      </c>
      <c r="B651" s="139" t="s">
        <v>1891</v>
      </c>
      <c r="C651" s="140">
        <f t="shared" si="94"/>
        <v>2298.6</v>
      </c>
      <c r="D651" s="140">
        <v>894.7</v>
      </c>
      <c r="E651" s="140">
        <v>1352.5</v>
      </c>
      <c r="F651" s="140">
        <v>51.4</v>
      </c>
      <c r="G651" s="140">
        <v>0</v>
      </c>
      <c r="H651" s="140">
        <f t="shared" si="95"/>
        <v>2559.1</v>
      </c>
      <c r="I651" s="141">
        <v>894.7</v>
      </c>
      <c r="J651" s="141">
        <v>1583</v>
      </c>
      <c r="K651" s="141">
        <v>51.4</v>
      </c>
      <c r="L651" s="141">
        <v>30</v>
      </c>
      <c r="M651" s="140">
        <f t="shared" si="97"/>
        <v>2558.6</v>
      </c>
      <c r="N651" s="141">
        <v>894.7</v>
      </c>
      <c r="O651" s="141">
        <v>1582.5</v>
      </c>
      <c r="P651" s="141">
        <v>51.4</v>
      </c>
      <c r="Q651" s="10">
        <v>30</v>
      </c>
      <c r="R651" s="10">
        <f t="shared" si="96"/>
        <v>-0.5</v>
      </c>
      <c r="S651" s="10">
        <f t="shared" si="96"/>
        <v>0</v>
      </c>
      <c r="T651" s="10">
        <f t="shared" si="96"/>
        <v>-0.5</v>
      </c>
      <c r="U651" s="10">
        <f t="shared" si="96"/>
        <v>0</v>
      </c>
      <c r="V651" s="10">
        <f t="shared" si="96"/>
        <v>0</v>
      </c>
      <c r="W651" s="10">
        <f t="shared" si="89"/>
        <v>99.980461881130083</v>
      </c>
      <c r="X651" s="10">
        <f t="shared" si="89"/>
        <v>100</v>
      </c>
      <c r="Y651" s="142">
        <f t="shared" si="89"/>
        <v>99.968414403032213</v>
      </c>
      <c r="Z651" s="142">
        <f t="shared" si="89"/>
        <v>100</v>
      </c>
      <c r="AA651" s="142">
        <f t="shared" si="89"/>
        <v>100</v>
      </c>
    </row>
    <row r="652" spans="1:27" ht="12.95" customHeight="1" x14ac:dyDescent="0.25">
      <c r="A652" s="133">
        <v>644</v>
      </c>
      <c r="B652" s="139" t="s">
        <v>1892</v>
      </c>
      <c r="C652" s="140">
        <f t="shared" si="94"/>
        <v>5297.8</v>
      </c>
      <c r="D652" s="140">
        <v>1312</v>
      </c>
      <c r="E652" s="140">
        <v>3936</v>
      </c>
      <c r="F652" s="140">
        <v>49.8</v>
      </c>
      <c r="G652" s="140">
        <v>0</v>
      </c>
      <c r="H652" s="140">
        <f t="shared" si="95"/>
        <v>5742.4000000000005</v>
      </c>
      <c r="I652" s="141">
        <v>1312</v>
      </c>
      <c r="J652" s="141">
        <v>4359.6000000000004</v>
      </c>
      <c r="K652" s="141">
        <v>49.8</v>
      </c>
      <c r="L652" s="141">
        <v>21</v>
      </c>
      <c r="M652" s="140">
        <f t="shared" si="97"/>
        <v>5730.1563999999998</v>
      </c>
      <c r="N652" s="141">
        <v>1312</v>
      </c>
      <c r="O652" s="141">
        <v>4347.3563999999997</v>
      </c>
      <c r="P652" s="141">
        <v>49.8</v>
      </c>
      <c r="Q652" s="10">
        <v>21</v>
      </c>
      <c r="R652" s="10">
        <f t="shared" si="96"/>
        <v>-12.243600000000697</v>
      </c>
      <c r="S652" s="10">
        <f t="shared" si="96"/>
        <v>0</v>
      </c>
      <c r="T652" s="10">
        <f t="shared" si="96"/>
        <v>-12.243600000000697</v>
      </c>
      <c r="U652" s="10">
        <f t="shared" si="96"/>
        <v>0</v>
      </c>
      <c r="V652" s="10">
        <f t="shared" si="96"/>
        <v>0</v>
      </c>
      <c r="W652" s="10">
        <f t="shared" si="89"/>
        <v>99.786786012816933</v>
      </c>
      <c r="X652" s="10">
        <f t="shared" si="89"/>
        <v>100</v>
      </c>
      <c r="Y652" s="142">
        <f t="shared" si="89"/>
        <v>99.719157720891801</v>
      </c>
      <c r="Z652" s="142">
        <f t="shared" si="89"/>
        <v>100</v>
      </c>
      <c r="AA652" s="142">
        <f t="shared" si="89"/>
        <v>100</v>
      </c>
    </row>
    <row r="653" spans="1:27" ht="12.95" customHeight="1" x14ac:dyDescent="0.25">
      <c r="A653" s="133">
        <v>645</v>
      </c>
      <c r="B653" s="139" t="s">
        <v>1893</v>
      </c>
      <c r="C653" s="140">
        <f t="shared" si="94"/>
        <v>2923.1000000000004</v>
      </c>
      <c r="D653" s="140">
        <v>1048</v>
      </c>
      <c r="E653" s="140">
        <v>1820.3</v>
      </c>
      <c r="F653" s="140">
        <v>54.8</v>
      </c>
      <c r="G653" s="140">
        <v>0</v>
      </c>
      <c r="H653" s="140">
        <f t="shared" si="95"/>
        <v>3125</v>
      </c>
      <c r="I653" s="141">
        <v>1048</v>
      </c>
      <c r="J653" s="141">
        <v>1977.2</v>
      </c>
      <c r="K653" s="141">
        <v>54.8</v>
      </c>
      <c r="L653" s="141">
        <v>45</v>
      </c>
      <c r="M653" s="140">
        <f t="shared" si="97"/>
        <v>3000.0655999999999</v>
      </c>
      <c r="N653" s="141">
        <v>1048</v>
      </c>
      <c r="O653" s="141">
        <v>1852.2655999999999</v>
      </c>
      <c r="P653" s="141">
        <v>54.8</v>
      </c>
      <c r="Q653" s="10">
        <v>45</v>
      </c>
      <c r="R653" s="10">
        <f t="shared" si="96"/>
        <v>-124.9344000000001</v>
      </c>
      <c r="S653" s="10">
        <f t="shared" si="96"/>
        <v>0</v>
      </c>
      <c r="T653" s="10">
        <f t="shared" si="96"/>
        <v>-124.9344000000001</v>
      </c>
      <c r="U653" s="10">
        <f t="shared" si="96"/>
        <v>0</v>
      </c>
      <c r="V653" s="10">
        <f t="shared" si="96"/>
        <v>0</v>
      </c>
      <c r="W653" s="10">
        <f t="shared" ref="W653:AA705" si="98">IF(H653=0,0,M653/H653*100)</f>
        <v>96.002099200000004</v>
      </c>
      <c r="X653" s="10">
        <f t="shared" si="98"/>
        <v>100</v>
      </c>
      <c r="Y653" s="142">
        <f t="shared" si="98"/>
        <v>93.681246206757024</v>
      </c>
      <c r="Z653" s="142">
        <f t="shared" si="98"/>
        <v>100</v>
      </c>
      <c r="AA653" s="142">
        <f t="shared" si="98"/>
        <v>100</v>
      </c>
    </row>
    <row r="654" spans="1:27" ht="12.95" customHeight="1" x14ac:dyDescent="0.25">
      <c r="A654" s="133">
        <v>646</v>
      </c>
      <c r="B654" s="139" t="s">
        <v>1894</v>
      </c>
      <c r="C654" s="140">
        <f t="shared" si="94"/>
        <v>2315.1999999999998</v>
      </c>
      <c r="D654" s="140">
        <v>518.4</v>
      </c>
      <c r="E654" s="140">
        <v>1796.8</v>
      </c>
      <c r="F654" s="140">
        <v>0</v>
      </c>
      <c r="G654" s="140">
        <v>0</v>
      </c>
      <c r="H654" s="140">
        <f t="shared" si="95"/>
        <v>2552</v>
      </c>
      <c r="I654" s="141">
        <v>518.4</v>
      </c>
      <c r="J654" s="141">
        <v>1994.6</v>
      </c>
      <c r="K654" s="141">
        <v>0</v>
      </c>
      <c r="L654" s="141">
        <v>39</v>
      </c>
      <c r="M654" s="140">
        <f t="shared" si="97"/>
        <v>2551.3687</v>
      </c>
      <c r="N654" s="141">
        <v>518.4</v>
      </c>
      <c r="O654" s="141">
        <v>1993.9686999999999</v>
      </c>
      <c r="P654" s="141">
        <v>0</v>
      </c>
      <c r="Q654" s="10">
        <v>39</v>
      </c>
      <c r="R654" s="10">
        <f t="shared" si="96"/>
        <v>-0.63130000000001019</v>
      </c>
      <c r="S654" s="10">
        <f t="shared" si="96"/>
        <v>0</v>
      </c>
      <c r="T654" s="10">
        <f t="shared" si="96"/>
        <v>-0.63130000000001019</v>
      </c>
      <c r="U654" s="10">
        <f t="shared" si="96"/>
        <v>0</v>
      </c>
      <c r="V654" s="10">
        <f t="shared" si="96"/>
        <v>0</v>
      </c>
      <c r="W654" s="10">
        <f t="shared" si="98"/>
        <v>99.975262539184953</v>
      </c>
      <c r="X654" s="10">
        <f t="shared" si="98"/>
        <v>100</v>
      </c>
      <c r="Y654" s="142">
        <f t="shared" si="98"/>
        <v>99.96834954376817</v>
      </c>
      <c r="Z654" s="142">
        <f t="shared" si="98"/>
        <v>0</v>
      </c>
      <c r="AA654" s="142">
        <f t="shared" si="98"/>
        <v>100</v>
      </c>
    </row>
    <row r="655" spans="1:27" ht="12.95" customHeight="1" x14ac:dyDescent="0.25">
      <c r="A655" s="133">
        <v>647</v>
      </c>
      <c r="B655" s="139" t="s">
        <v>1895</v>
      </c>
      <c r="C655" s="140">
        <f t="shared" si="94"/>
        <v>3047.7999999999997</v>
      </c>
      <c r="D655" s="140">
        <v>876.6</v>
      </c>
      <c r="E655" s="140">
        <v>2171.1999999999998</v>
      </c>
      <c r="F655" s="140">
        <v>0</v>
      </c>
      <c r="G655" s="140">
        <v>0</v>
      </c>
      <c r="H655" s="140">
        <f t="shared" si="95"/>
        <v>3269.2</v>
      </c>
      <c r="I655" s="141">
        <v>876.6</v>
      </c>
      <c r="J655" s="141">
        <v>2356.6</v>
      </c>
      <c r="K655" s="141">
        <v>0</v>
      </c>
      <c r="L655" s="141">
        <v>36</v>
      </c>
      <c r="M655" s="140">
        <f t="shared" si="97"/>
        <v>3269.1188999999999</v>
      </c>
      <c r="N655" s="141">
        <v>876.6</v>
      </c>
      <c r="O655" s="141">
        <v>2356.5189</v>
      </c>
      <c r="P655" s="141">
        <v>0</v>
      </c>
      <c r="Q655" s="10">
        <v>36</v>
      </c>
      <c r="R655" s="10">
        <f t="shared" si="96"/>
        <v>-8.1099999999878492E-2</v>
      </c>
      <c r="S655" s="10">
        <f t="shared" si="96"/>
        <v>0</v>
      </c>
      <c r="T655" s="10">
        <f t="shared" si="96"/>
        <v>-8.1099999999878492E-2</v>
      </c>
      <c r="U655" s="10">
        <f t="shared" si="96"/>
        <v>0</v>
      </c>
      <c r="V655" s="10">
        <f t="shared" si="96"/>
        <v>0</v>
      </c>
      <c r="W655" s="10">
        <f t="shared" si="98"/>
        <v>99.997519270769601</v>
      </c>
      <c r="X655" s="10">
        <f t="shared" si="98"/>
        <v>100</v>
      </c>
      <c r="Y655" s="142">
        <f t="shared" si="98"/>
        <v>99.996558601374858</v>
      </c>
      <c r="Z655" s="142">
        <f t="shared" si="98"/>
        <v>0</v>
      </c>
      <c r="AA655" s="142">
        <f t="shared" si="98"/>
        <v>100</v>
      </c>
    </row>
    <row r="656" spans="1:27" ht="12.95" customHeight="1" x14ac:dyDescent="0.25">
      <c r="A656" s="133">
        <v>648</v>
      </c>
      <c r="B656" s="139" t="s">
        <v>1896</v>
      </c>
      <c r="C656" s="140">
        <f t="shared" si="94"/>
        <v>3432</v>
      </c>
      <c r="D656" s="140">
        <v>998.4</v>
      </c>
      <c r="E656" s="140">
        <v>2433.1999999999998</v>
      </c>
      <c r="F656" s="140">
        <v>0.4</v>
      </c>
      <c r="G656" s="140">
        <v>0</v>
      </c>
      <c r="H656" s="140">
        <f t="shared" si="95"/>
        <v>4026.5</v>
      </c>
      <c r="I656" s="141">
        <v>998.4</v>
      </c>
      <c r="J656" s="141">
        <v>2979.7</v>
      </c>
      <c r="K656" s="141">
        <v>0.4</v>
      </c>
      <c r="L656" s="141">
        <v>48</v>
      </c>
      <c r="M656" s="140">
        <f t="shared" si="97"/>
        <v>4017.8763000000004</v>
      </c>
      <c r="N656" s="141">
        <v>998.4</v>
      </c>
      <c r="O656" s="141">
        <v>2971.0763000000002</v>
      </c>
      <c r="P656" s="141">
        <v>0.4</v>
      </c>
      <c r="Q656" s="10">
        <v>48</v>
      </c>
      <c r="R656" s="10">
        <f t="shared" si="96"/>
        <v>-8.6236999999996442</v>
      </c>
      <c r="S656" s="10">
        <f t="shared" si="96"/>
        <v>0</v>
      </c>
      <c r="T656" s="10">
        <f t="shared" si="96"/>
        <v>-8.6236999999996442</v>
      </c>
      <c r="U656" s="10">
        <f t="shared" si="96"/>
        <v>0</v>
      </c>
      <c r="V656" s="10">
        <f t="shared" si="96"/>
        <v>0</v>
      </c>
      <c r="W656" s="10">
        <f t="shared" si="98"/>
        <v>99.785826400099353</v>
      </c>
      <c r="X656" s="10">
        <f t="shared" si="98"/>
        <v>100</v>
      </c>
      <c r="Y656" s="142">
        <f t="shared" si="98"/>
        <v>99.710584958217282</v>
      </c>
      <c r="Z656" s="142">
        <f t="shared" si="98"/>
        <v>100</v>
      </c>
      <c r="AA656" s="142">
        <f t="shared" si="98"/>
        <v>100</v>
      </c>
    </row>
    <row r="657" spans="1:27" ht="12.95" customHeight="1" x14ac:dyDescent="0.25">
      <c r="A657" s="133">
        <v>649</v>
      </c>
      <c r="B657" s="139" t="s">
        <v>1897</v>
      </c>
      <c r="C657" s="140">
        <f t="shared" si="94"/>
        <v>3800</v>
      </c>
      <c r="D657" s="140">
        <v>1071.7</v>
      </c>
      <c r="E657" s="140">
        <v>2728.3</v>
      </c>
      <c r="F657" s="140">
        <v>0</v>
      </c>
      <c r="G657" s="140">
        <v>0</v>
      </c>
      <c r="H657" s="140">
        <f t="shared" si="95"/>
        <v>4234.2</v>
      </c>
      <c r="I657" s="141">
        <v>1071.7</v>
      </c>
      <c r="J657" s="141">
        <v>3126.5</v>
      </c>
      <c r="K657" s="141">
        <v>0</v>
      </c>
      <c r="L657" s="141">
        <v>36</v>
      </c>
      <c r="M657" s="140">
        <f t="shared" si="97"/>
        <v>4164.2290000000003</v>
      </c>
      <c r="N657" s="141">
        <v>1071.7</v>
      </c>
      <c r="O657" s="141">
        <v>3056.529</v>
      </c>
      <c r="P657" s="141">
        <v>0</v>
      </c>
      <c r="Q657" s="10">
        <v>36</v>
      </c>
      <c r="R657" s="10">
        <f t="shared" si="96"/>
        <v>-69.970999999999549</v>
      </c>
      <c r="S657" s="10">
        <f t="shared" si="96"/>
        <v>0</v>
      </c>
      <c r="T657" s="10">
        <f t="shared" si="96"/>
        <v>-69.971000000000004</v>
      </c>
      <c r="U657" s="10">
        <f t="shared" si="96"/>
        <v>0</v>
      </c>
      <c r="V657" s="10">
        <f t="shared" si="96"/>
        <v>0</v>
      </c>
      <c r="W657" s="10">
        <f t="shared" si="98"/>
        <v>98.347480043455676</v>
      </c>
      <c r="X657" s="10">
        <f t="shared" si="98"/>
        <v>100</v>
      </c>
      <c r="Y657" s="142">
        <f t="shared" si="98"/>
        <v>97.762002238925319</v>
      </c>
      <c r="Z657" s="142">
        <f t="shared" si="98"/>
        <v>0</v>
      </c>
      <c r="AA657" s="142">
        <f t="shared" si="98"/>
        <v>100</v>
      </c>
    </row>
    <row r="658" spans="1:27" ht="12.95" customHeight="1" x14ac:dyDescent="0.25">
      <c r="A658" s="133">
        <v>650</v>
      </c>
      <c r="B658" s="139" t="s">
        <v>1898</v>
      </c>
      <c r="C658" s="140">
        <f t="shared" si="94"/>
        <v>4682.7</v>
      </c>
      <c r="D658" s="140">
        <v>1236.8</v>
      </c>
      <c r="E658" s="140">
        <v>3013.9</v>
      </c>
      <c r="F658" s="140">
        <v>432</v>
      </c>
      <c r="G658" s="140">
        <v>0</v>
      </c>
      <c r="H658" s="140">
        <f t="shared" si="95"/>
        <v>5249.7</v>
      </c>
      <c r="I658" s="141">
        <v>1236.8</v>
      </c>
      <c r="J658" s="141">
        <v>3514.9</v>
      </c>
      <c r="K658" s="141">
        <v>432</v>
      </c>
      <c r="L658" s="141">
        <v>66</v>
      </c>
      <c r="M658" s="140">
        <f t="shared" si="97"/>
        <v>5080.3850000000002</v>
      </c>
      <c r="N658" s="141">
        <v>1236.8</v>
      </c>
      <c r="O658" s="141">
        <v>3345.585</v>
      </c>
      <c r="P658" s="141">
        <v>432</v>
      </c>
      <c r="Q658" s="10">
        <v>66</v>
      </c>
      <c r="R658" s="10">
        <f t="shared" si="96"/>
        <v>-169.3149999999996</v>
      </c>
      <c r="S658" s="10">
        <f t="shared" si="96"/>
        <v>0</v>
      </c>
      <c r="T658" s="10">
        <f t="shared" si="96"/>
        <v>-169.31500000000005</v>
      </c>
      <c r="U658" s="10">
        <f t="shared" si="96"/>
        <v>0</v>
      </c>
      <c r="V658" s="10">
        <f t="shared" si="96"/>
        <v>0</v>
      </c>
      <c r="W658" s="10">
        <f t="shared" si="98"/>
        <v>96.774768081985641</v>
      </c>
      <c r="X658" s="10">
        <f t="shared" si="98"/>
        <v>100</v>
      </c>
      <c r="Y658" s="142">
        <f t="shared" si="98"/>
        <v>95.182935503143767</v>
      </c>
      <c r="Z658" s="142">
        <f t="shared" si="98"/>
        <v>100</v>
      </c>
      <c r="AA658" s="142">
        <f t="shared" si="98"/>
        <v>100</v>
      </c>
    </row>
    <row r="659" spans="1:27" ht="12.95" customHeight="1" x14ac:dyDescent="0.25">
      <c r="A659" s="133">
        <v>651</v>
      </c>
      <c r="B659" s="139" t="s">
        <v>1883</v>
      </c>
      <c r="C659" s="140">
        <f t="shared" si="94"/>
        <v>17653</v>
      </c>
      <c r="D659" s="140">
        <v>1468.7</v>
      </c>
      <c r="E659" s="140">
        <v>16184.3</v>
      </c>
      <c r="F659" s="140">
        <v>0</v>
      </c>
      <c r="G659" s="140">
        <v>0</v>
      </c>
      <c r="H659" s="140">
        <f t="shared" si="95"/>
        <v>20047.600000000002</v>
      </c>
      <c r="I659" s="141">
        <v>1468.7</v>
      </c>
      <c r="J659" s="141">
        <v>18425.900000000001</v>
      </c>
      <c r="K659" s="141">
        <v>0</v>
      </c>
      <c r="L659" s="141">
        <v>153</v>
      </c>
      <c r="M659" s="140">
        <f t="shared" si="97"/>
        <v>20029.181</v>
      </c>
      <c r="N659" s="141">
        <v>1468.7</v>
      </c>
      <c r="O659" s="141">
        <v>18407.481</v>
      </c>
      <c r="P659" s="141">
        <v>0</v>
      </c>
      <c r="Q659" s="10">
        <v>153</v>
      </c>
      <c r="R659" s="10">
        <f t="shared" si="96"/>
        <v>-18.419000000001688</v>
      </c>
      <c r="S659" s="10">
        <f t="shared" si="96"/>
        <v>0</v>
      </c>
      <c r="T659" s="10">
        <f t="shared" si="96"/>
        <v>-18.419000000001688</v>
      </c>
      <c r="U659" s="10">
        <f t="shared" si="96"/>
        <v>0</v>
      </c>
      <c r="V659" s="10">
        <f t="shared" si="96"/>
        <v>0</v>
      </c>
      <c r="W659" s="10">
        <f t="shared" si="98"/>
        <v>99.908123665675689</v>
      </c>
      <c r="X659" s="10">
        <f t="shared" si="98"/>
        <v>100</v>
      </c>
      <c r="Y659" s="142">
        <f t="shared" si="98"/>
        <v>99.900037447288852</v>
      </c>
      <c r="Z659" s="142">
        <f t="shared" si="98"/>
        <v>0</v>
      </c>
      <c r="AA659" s="142">
        <f t="shared" si="98"/>
        <v>100</v>
      </c>
    </row>
    <row r="660" spans="1:27" ht="12.95" customHeight="1" x14ac:dyDescent="0.25">
      <c r="A660" s="133">
        <v>652</v>
      </c>
      <c r="B660" s="139" t="s">
        <v>1899</v>
      </c>
      <c r="C660" s="140">
        <f t="shared" si="94"/>
        <v>3591</v>
      </c>
      <c r="D660" s="140">
        <v>1103.9000000000001</v>
      </c>
      <c r="E660" s="140">
        <v>2487.1</v>
      </c>
      <c r="F660" s="140">
        <v>0</v>
      </c>
      <c r="G660" s="140">
        <v>0</v>
      </c>
      <c r="H660" s="140">
        <f t="shared" si="95"/>
        <v>3791.7000000000003</v>
      </c>
      <c r="I660" s="141">
        <v>1103.9000000000001</v>
      </c>
      <c r="J660" s="141">
        <v>2654.8</v>
      </c>
      <c r="K660" s="141">
        <v>0</v>
      </c>
      <c r="L660" s="141">
        <v>33</v>
      </c>
      <c r="M660" s="140">
        <f t="shared" si="97"/>
        <v>3546.5341000000003</v>
      </c>
      <c r="N660" s="141">
        <v>1103.9000000000001</v>
      </c>
      <c r="O660" s="141">
        <v>2409.6341000000002</v>
      </c>
      <c r="P660" s="141">
        <v>0</v>
      </c>
      <c r="Q660" s="10">
        <v>33</v>
      </c>
      <c r="R660" s="10">
        <f t="shared" si="96"/>
        <v>-245.16589999999997</v>
      </c>
      <c r="S660" s="10">
        <f t="shared" si="96"/>
        <v>0</v>
      </c>
      <c r="T660" s="10">
        <f t="shared" si="96"/>
        <v>-245.16589999999997</v>
      </c>
      <c r="U660" s="10">
        <f t="shared" si="96"/>
        <v>0</v>
      </c>
      <c r="V660" s="10">
        <f t="shared" si="96"/>
        <v>0</v>
      </c>
      <c r="W660" s="10">
        <f t="shared" si="98"/>
        <v>93.534142996545086</v>
      </c>
      <c r="X660" s="10">
        <f t="shared" si="98"/>
        <v>100</v>
      </c>
      <c r="Y660" s="142">
        <f t="shared" si="98"/>
        <v>90.765183817990064</v>
      </c>
      <c r="Z660" s="142">
        <f t="shared" si="98"/>
        <v>0</v>
      </c>
      <c r="AA660" s="142">
        <f t="shared" si="98"/>
        <v>100</v>
      </c>
    </row>
    <row r="661" spans="1:27" ht="12.95" customHeight="1" x14ac:dyDescent="0.25">
      <c r="A661" s="133">
        <v>653</v>
      </c>
      <c r="B661" s="139" t="s">
        <v>1900</v>
      </c>
      <c r="C661" s="140">
        <f t="shared" si="94"/>
        <v>2898.3</v>
      </c>
      <c r="D661" s="140">
        <v>672.4</v>
      </c>
      <c r="E661" s="140">
        <v>2225.9</v>
      </c>
      <c r="F661" s="140">
        <v>0</v>
      </c>
      <c r="G661" s="140">
        <v>0</v>
      </c>
      <c r="H661" s="140">
        <f t="shared" si="95"/>
        <v>3096.9</v>
      </c>
      <c r="I661" s="141">
        <v>672.4</v>
      </c>
      <c r="J661" s="141">
        <v>2391.5</v>
      </c>
      <c r="K661" s="141">
        <v>0</v>
      </c>
      <c r="L661" s="141">
        <v>33</v>
      </c>
      <c r="M661" s="140">
        <f t="shared" si="97"/>
        <v>3096.9</v>
      </c>
      <c r="N661" s="141">
        <v>672.4</v>
      </c>
      <c r="O661" s="141">
        <v>2391.5</v>
      </c>
      <c r="P661" s="141">
        <v>0</v>
      </c>
      <c r="Q661" s="10">
        <v>33</v>
      </c>
      <c r="R661" s="10">
        <f t="shared" si="96"/>
        <v>0</v>
      </c>
      <c r="S661" s="10">
        <f t="shared" si="96"/>
        <v>0</v>
      </c>
      <c r="T661" s="10">
        <f t="shared" si="96"/>
        <v>0</v>
      </c>
      <c r="U661" s="10">
        <f t="shared" si="96"/>
        <v>0</v>
      </c>
      <c r="V661" s="10">
        <f t="shared" si="96"/>
        <v>0</v>
      </c>
      <c r="W661" s="10">
        <f t="shared" si="98"/>
        <v>100</v>
      </c>
      <c r="X661" s="10">
        <f t="shared" si="98"/>
        <v>100</v>
      </c>
      <c r="Y661" s="142">
        <f t="shared" si="98"/>
        <v>100</v>
      </c>
      <c r="Z661" s="142">
        <f t="shared" si="98"/>
        <v>0</v>
      </c>
      <c r="AA661" s="142">
        <f t="shared" si="98"/>
        <v>100</v>
      </c>
    </row>
    <row r="662" spans="1:27" ht="12.95" customHeight="1" x14ac:dyDescent="0.25">
      <c r="A662" s="133">
        <v>654</v>
      </c>
      <c r="B662" s="139" t="s">
        <v>1901</v>
      </c>
      <c r="C662" s="140">
        <f t="shared" si="94"/>
        <v>5061.7000000000007</v>
      </c>
      <c r="D662" s="140">
        <v>1131.4000000000001</v>
      </c>
      <c r="E662" s="140">
        <v>3624.7</v>
      </c>
      <c r="F662" s="140">
        <v>305.60000000000002</v>
      </c>
      <c r="G662" s="140">
        <v>0</v>
      </c>
      <c r="H662" s="140">
        <f t="shared" si="95"/>
        <v>5543.4000000000005</v>
      </c>
      <c r="I662" s="141">
        <v>1131.4000000000001</v>
      </c>
      <c r="J662" s="141">
        <v>4061.4</v>
      </c>
      <c r="K662" s="141">
        <v>305.60000000000002</v>
      </c>
      <c r="L662" s="141">
        <v>45</v>
      </c>
      <c r="M662" s="140">
        <f t="shared" si="97"/>
        <v>5539.4369000000006</v>
      </c>
      <c r="N662" s="141">
        <v>1131.4000000000001</v>
      </c>
      <c r="O662" s="141">
        <v>4057.4369000000002</v>
      </c>
      <c r="P662" s="141">
        <v>305.60000000000002</v>
      </c>
      <c r="Q662" s="10">
        <v>45</v>
      </c>
      <c r="R662" s="10">
        <f t="shared" si="96"/>
        <v>-3.9630999999999403</v>
      </c>
      <c r="S662" s="10">
        <f t="shared" si="96"/>
        <v>0</v>
      </c>
      <c r="T662" s="10">
        <f t="shared" si="96"/>
        <v>-3.9630999999999403</v>
      </c>
      <c r="U662" s="10">
        <f t="shared" si="96"/>
        <v>0</v>
      </c>
      <c r="V662" s="10">
        <f t="shared" si="96"/>
        <v>0</v>
      </c>
      <c r="W662" s="10">
        <f t="shared" si="98"/>
        <v>99.928507775011724</v>
      </c>
      <c r="X662" s="10">
        <f t="shared" si="98"/>
        <v>100</v>
      </c>
      <c r="Y662" s="142">
        <f t="shared" si="98"/>
        <v>99.902420347663366</v>
      </c>
      <c r="Z662" s="142">
        <f t="shared" si="98"/>
        <v>100</v>
      </c>
      <c r="AA662" s="142">
        <f t="shared" si="98"/>
        <v>100</v>
      </c>
    </row>
    <row r="663" spans="1:27" ht="12.95" customHeight="1" x14ac:dyDescent="0.25">
      <c r="A663" s="133">
        <v>655</v>
      </c>
      <c r="B663" s="139" t="s">
        <v>1902</v>
      </c>
      <c r="C663" s="140">
        <f t="shared" si="94"/>
        <v>2218.9</v>
      </c>
      <c r="D663" s="140">
        <v>1036</v>
      </c>
      <c r="E663" s="140">
        <v>1154.5999999999999</v>
      </c>
      <c r="F663" s="140">
        <v>28.3</v>
      </c>
      <c r="G663" s="140">
        <v>0</v>
      </c>
      <c r="H663" s="140">
        <f t="shared" si="95"/>
        <v>2432.9</v>
      </c>
      <c r="I663" s="141">
        <v>1036</v>
      </c>
      <c r="J663" s="141">
        <v>1329.6</v>
      </c>
      <c r="K663" s="141">
        <v>28.3</v>
      </c>
      <c r="L663" s="141">
        <v>39</v>
      </c>
      <c r="M663" s="140">
        <f t="shared" si="97"/>
        <v>2406.2748000000001</v>
      </c>
      <c r="N663" s="141">
        <v>1036</v>
      </c>
      <c r="O663" s="141">
        <v>1302.9748</v>
      </c>
      <c r="P663" s="141">
        <v>28.3</v>
      </c>
      <c r="Q663" s="10">
        <v>39</v>
      </c>
      <c r="R663" s="10">
        <f t="shared" si="96"/>
        <v>-26.62519999999995</v>
      </c>
      <c r="S663" s="10">
        <f t="shared" si="96"/>
        <v>0</v>
      </c>
      <c r="T663" s="10">
        <f t="shared" si="96"/>
        <v>-26.62519999999995</v>
      </c>
      <c r="U663" s="10">
        <f t="shared" si="96"/>
        <v>0</v>
      </c>
      <c r="V663" s="10">
        <f t="shared" si="96"/>
        <v>0</v>
      </c>
      <c r="W663" s="10">
        <f t="shared" si="98"/>
        <v>98.905618808828976</v>
      </c>
      <c r="X663" s="10">
        <f t="shared" si="98"/>
        <v>100</v>
      </c>
      <c r="Y663" s="142">
        <f t="shared" si="98"/>
        <v>97.997503008423593</v>
      </c>
      <c r="Z663" s="142">
        <f t="shared" si="98"/>
        <v>100</v>
      </c>
      <c r="AA663" s="142">
        <f t="shared" si="98"/>
        <v>100</v>
      </c>
    </row>
    <row r="664" spans="1:27" ht="12.95" customHeight="1" x14ac:dyDescent="0.25">
      <c r="A664" s="133">
        <v>656</v>
      </c>
      <c r="B664" s="139" t="s">
        <v>1903</v>
      </c>
      <c r="C664" s="140">
        <f t="shared" si="94"/>
        <v>8763.4</v>
      </c>
      <c r="D664" s="140">
        <v>1594.8</v>
      </c>
      <c r="E664" s="140">
        <v>7152.9</v>
      </c>
      <c r="F664" s="140">
        <v>15.7</v>
      </c>
      <c r="G664" s="140">
        <v>0</v>
      </c>
      <c r="H664" s="140">
        <f t="shared" si="95"/>
        <v>9497.7000000000007</v>
      </c>
      <c r="I664" s="141">
        <v>1594.8</v>
      </c>
      <c r="J664" s="141">
        <v>7785.2</v>
      </c>
      <c r="K664" s="141">
        <v>15.7</v>
      </c>
      <c r="L664" s="141">
        <v>102</v>
      </c>
      <c r="M664" s="140">
        <f t="shared" si="97"/>
        <v>9476.7916000000005</v>
      </c>
      <c r="N664" s="141">
        <v>1594.8</v>
      </c>
      <c r="O664" s="141">
        <v>7764.2915999999996</v>
      </c>
      <c r="P664" s="141">
        <v>15.7</v>
      </c>
      <c r="Q664" s="10">
        <v>102</v>
      </c>
      <c r="R664" s="10">
        <f t="shared" si="96"/>
        <v>-20.908400000000256</v>
      </c>
      <c r="S664" s="10">
        <f t="shared" si="96"/>
        <v>0</v>
      </c>
      <c r="T664" s="10">
        <f t="shared" si="96"/>
        <v>-20.908400000000256</v>
      </c>
      <c r="U664" s="10">
        <f t="shared" si="96"/>
        <v>0</v>
      </c>
      <c r="V664" s="10">
        <f t="shared" si="96"/>
        <v>0</v>
      </c>
      <c r="W664" s="10">
        <f t="shared" si="98"/>
        <v>99.779858281478667</v>
      </c>
      <c r="X664" s="10">
        <f t="shared" si="98"/>
        <v>100</v>
      </c>
      <c r="Y664" s="142">
        <f t="shared" si="98"/>
        <v>99.731434002980009</v>
      </c>
      <c r="Z664" s="142">
        <f t="shared" si="98"/>
        <v>100</v>
      </c>
      <c r="AA664" s="142">
        <f t="shared" si="98"/>
        <v>100</v>
      </c>
    </row>
    <row r="665" spans="1:27" ht="12.95" customHeight="1" x14ac:dyDescent="0.25">
      <c r="A665" s="133">
        <v>657</v>
      </c>
      <c r="B665" s="139" t="s">
        <v>1904</v>
      </c>
      <c r="C665" s="140">
        <f t="shared" si="94"/>
        <v>2039.2</v>
      </c>
      <c r="D665" s="140">
        <v>880.2</v>
      </c>
      <c r="E665" s="140">
        <v>1121.5999999999999</v>
      </c>
      <c r="F665" s="140">
        <v>37.4</v>
      </c>
      <c r="G665" s="140">
        <v>0</v>
      </c>
      <c r="H665" s="140">
        <f t="shared" si="95"/>
        <v>2320.8000000000002</v>
      </c>
      <c r="I665" s="141">
        <v>880.2</v>
      </c>
      <c r="J665" s="141">
        <v>1376.2</v>
      </c>
      <c r="K665" s="141">
        <v>37.4</v>
      </c>
      <c r="L665" s="141">
        <v>27</v>
      </c>
      <c r="M665" s="140">
        <f t="shared" si="97"/>
        <v>2320.8000000000002</v>
      </c>
      <c r="N665" s="141">
        <v>880.2</v>
      </c>
      <c r="O665" s="141">
        <v>1376.2</v>
      </c>
      <c r="P665" s="141">
        <v>37.4</v>
      </c>
      <c r="Q665" s="10">
        <v>27</v>
      </c>
      <c r="R665" s="10">
        <f t="shared" si="96"/>
        <v>0</v>
      </c>
      <c r="S665" s="10">
        <f t="shared" si="96"/>
        <v>0</v>
      </c>
      <c r="T665" s="10">
        <f t="shared" si="96"/>
        <v>0</v>
      </c>
      <c r="U665" s="10">
        <f t="shared" si="96"/>
        <v>0</v>
      </c>
      <c r="V665" s="10">
        <f t="shared" si="96"/>
        <v>0</v>
      </c>
      <c r="W665" s="10">
        <f t="shared" si="98"/>
        <v>100</v>
      </c>
      <c r="X665" s="10">
        <f t="shared" si="98"/>
        <v>100</v>
      </c>
      <c r="Y665" s="142">
        <f t="shared" si="98"/>
        <v>100</v>
      </c>
      <c r="Z665" s="142">
        <f t="shared" si="98"/>
        <v>100</v>
      </c>
      <c r="AA665" s="142">
        <f t="shared" si="98"/>
        <v>100</v>
      </c>
    </row>
    <row r="666" spans="1:27" ht="12.95" customHeight="1" x14ac:dyDescent="0.25">
      <c r="A666" s="133">
        <v>658</v>
      </c>
      <c r="B666" s="139" t="s">
        <v>1905</v>
      </c>
      <c r="C666" s="140">
        <f t="shared" si="94"/>
        <v>2901.5</v>
      </c>
      <c r="D666" s="140">
        <v>1016.8</v>
      </c>
      <c r="E666" s="140">
        <v>1843.4</v>
      </c>
      <c r="F666" s="140">
        <v>41.3</v>
      </c>
      <c r="G666" s="140">
        <v>0</v>
      </c>
      <c r="H666" s="140">
        <f t="shared" si="95"/>
        <v>3083</v>
      </c>
      <c r="I666" s="141">
        <v>1016.8</v>
      </c>
      <c r="J666" s="141">
        <v>1991.9</v>
      </c>
      <c r="K666" s="141">
        <v>41.3</v>
      </c>
      <c r="L666" s="141">
        <v>33</v>
      </c>
      <c r="M666" s="140">
        <f t="shared" si="97"/>
        <v>3083</v>
      </c>
      <c r="N666" s="141">
        <v>1016.8</v>
      </c>
      <c r="O666" s="141">
        <v>1991.9</v>
      </c>
      <c r="P666" s="141">
        <v>41.3</v>
      </c>
      <c r="Q666" s="10">
        <v>33</v>
      </c>
      <c r="R666" s="10">
        <f t="shared" si="96"/>
        <v>0</v>
      </c>
      <c r="S666" s="10">
        <f t="shared" si="96"/>
        <v>0</v>
      </c>
      <c r="T666" s="10">
        <f t="shared" si="96"/>
        <v>0</v>
      </c>
      <c r="U666" s="10">
        <f t="shared" si="96"/>
        <v>0</v>
      </c>
      <c r="V666" s="10">
        <f t="shared" si="96"/>
        <v>0</v>
      </c>
      <c r="W666" s="10">
        <f t="shared" si="98"/>
        <v>100</v>
      </c>
      <c r="X666" s="10">
        <f t="shared" si="98"/>
        <v>100</v>
      </c>
      <c r="Y666" s="142">
        <f t="shared" si="98"/>
        <v>100</v>
      </c>
      <c r="Z666" s="142">
        <f t="shared" si="98"/>
        <v>100</v>
      </c>
      <c r="AA666" s="142">
        <f t="shared" si="98"/>
        <v>100</v>
      </c>
    </row>
    <row r="667" spans="1:27" ht="12.95" customHeight="1" x14ac:dyDescent="0.25">
      <c r="A667" s="133">
        <v>659</v>
      </c>
      <c r="B667" s="139"/>
      <c r="C667" s="140"/>
      <c r="D667" s="140"/>
      <c r="E667" s="140"/>
      <c r="F667" s="140"/>
      <c r="G667" s="140"/>
      <c r="H667" s="140"/>
      <c r="I667" s="141"/>
      <c r="J667" s="141"/>
      <c r="K667" s="141"/>
      <c r="L667" s="141"/>
      <c r="M667" s="141"/>
      <c r="N667" s="141"/>
      <c r="O667" s="141"/>
      <c r="P667" s="141"/>
      <c r="Q667" s="10"/>
      <c r="R667" s="10"/>
      <c r="S667" s="10"/>
      <c r="T667" s="10"/>
      <c r="U667" s="10"/>
      <c r="V667" s="10"/>
      <c r="W667" s="10"/>
      <c r="X667" s="10"/>
      <c r="Y667" s="142"/>
      <c r="Z667" s="142"/>
      <c r="AA667" s="142"/>
    </row>
    <row r="668" spans="1:27" ht="12.95" customHeight="1" x14ac:dyDescent="0.25">
      <c r="A668" s="133">
        <v>660</v>
      </c>
      <c r="B668" s="134" t="s">
        <v>1906</v>
      </c>
      <c r="C668" s="135">
        <f t="shared" ref="C668:C692" si="99">SUM(D668:G668)</f>
        <v>211522.3</v>
      </c>
      <c r="D668" s="135">
        <f>D669+D670</f>
        <v>42000.9</v>
      </c>
      <c r="E668" s="135">
        <f>E669+E670</f>
        <v>163851</v>
      </c>
      <c r="F668" s="135">
        <f>F669+F670</f>
        <v>5670.4</v>
      </c>
      <c r="G668" s="135">
        <f>G669+G670</f>
        <v>0</v>
      </c>
      <c r="H668" s="135">
        <f t="shared" ref="H668:H692" si="100">SUM(I668:L668)</f>
        <v>230879.69999999998</v>
      </c>
      <c r="I668" s="135">
        <f>I669+I670</f>
        <v>42000.9</v>
      </c>
      <c r="J668" s="135">
        <f>J669+J670</f>
        <v>181360.4</v>
      </c>
      <c r="K668" s="135">
        <f>K669+K670</f>
        <v>5670.4</v>
      </c>
      <c r="L668" s="135">
        <f>L669+L670</f>
        <v>1848</v>
      </c>
      <c r="M668" s="135">
        <f t="shared" ref="M668:M692" si="101">SUM(N668:Q668)</f>
        <v>226936.91859999998</v>
      </c>
      <c r="N668" s="135">
        <f>N669+N670</f>
        <v>42000.9</v>
      </c>
      <c r="O668" s="135">
        <f>O669+O670</f>
        <v>177417.61859999999</v>
      </c>
      <c r="P668" s="135">
        <f>P669+P670</f>
        <v>5670.4</v>
      </c>
      <c r="Q668" s="135">
        <f>Q669+Q670</f>
        <v>1848</v>
      </c>
      <c r="R668" s="13">
        <f t="shared" ref="R668:V692" si="102">M668-H668</f>
        <v>-3942.7814000000071</v>
      </c>
      <c r="S668" s="13">
        <f t="shared" si="102"/>
        <v>0</v>
      </c>
      <c r="T668" s="13">
        <f t="shared" si="102"/>
        <v>-3942.7814000000071</v>
      </c>
      <c r="U668" s="13">
        <f t="shared" si="102"/>
        <v>0</v>
      </c>
      <c r="V668" s="13">
        <f t="shared" si="102"/>
        <v>0</v>
      </c>
      <c r="W668" s="13">
        <f t="shared" si="98"/>
        <v>98.292278879433752</v>
      </c>
      <c r="X668" s="13">
        <f t="shared" si="98"/>
        <v>100</v>
      </c>
      <c r="Y668" s="137">
        <f t="shared" si="98"/>
        <v>97.825996524048236</v>
      </c>
      <c r="Z668" s="137">
        <f t="shared" si="98"/>
        <v>100</v>
      </c>
      <c r="AA668" s="137">
        <f t="shared" si="98"/>
        <v>100</v>
      </c>
    </row>
    <row r="669" spans="1:27" s="138" customFormat="1" ht="12.95" customHeight="1" x14ac:dyDescent="0.2">
      <c r="A669" s="133">
        <v>661</v>
      </c>
      <c r="B669" s="134" t="s">
        <v>1374</v>
      </c>
      <c r="C669" s="135">
        <f t="shared" si="99"/>
        <v>141956.6</v>
      </c>
      <c r="D669" s="135">
        <f>D671</f>
        <v>22867.9</v>
      </c>
      <c r="E669" s="135">
        <f>E671</f>
        <v>114708</v>
      </c>
      <c r="F669" s="135">
        <f>F671</f>
        <v>4380.7</v>
      </c>
      <c r="G669" s="135">
        <f>G671</f>
        <v>0</v>
      </c>
      <c r="H669" s="135">
        <f t="shared" si="100"/>
        <v>156840.6</v>
      </c>
      <c r="I669" s="135">
        <f>I671</f>
        <v>22867.9</v>
      </c>
      <c r="J669" s="135">
        <f>J671</f>
        <v>128656</v>
      </c>
      <c r="K669" s="135">
        <f>K671</f>
        <v>4380.7</v>
      </c>
      <c r="L669" s="135">
        <f>L671</f>
        <v>936</v>
      </c>
      <c r="M669" s="135">
        <f t="shared" si="101"/>
        <v>154062.7887</v>
      </c>
      <c r="N669" s="135">
        <f>N671</f>
        <v>22867.9</v>
      </c>
      <c r="O669" s="135">
        <f>O671</f>
        <v>125878.1887</v>
      </c>
      <c r="P669" s="135">
        <f>P671</f>
        <v>4380.7</v>
      </c>
      <c r="Q669" s="135">
        <f>Q671</f>
        <v>936</v>
      </c>
      <c r="R669" s="13">
        <f t="shared" si="102"/>
        <v>-2777.8113000000012</v>
      </c>
      <c r="S669" s="13">
        <f t="shared" si="102"/>
        <v>0</v>
      </c>
      <c r="T669" s="13">
        <f t="shared" si="102"/>
        <v>-2777.8113000000012</v>
      </c>
      <c r="U669" s="13">
        <f t="shared" si="102"/>
        <v>0</v>
      </c>
      <c r="V669" s="13">
        <f t="shared" si="102"/>
        <v>0</v>
      </c>
      <c r="W669" s="13">
        <f t="shared" si="98"/>
        <v>98.228895260538408</v>
      </c>
      <c r="X669" s="13">
        <f t="shared" si="98"/>
        <v>100</v>
      </c>
      <c r="Y669" s="137">
        <f t="shared" si="98"/>
        <v>97.84090030779754</v>
      </c>
      <c r="Z669" s="137">
        <f t="shared" si="98"/>
        <v>100</v>
      </c>
      <c r="AA669" s="137">
        <f t="shared" si="98"/>
        <v>100</v>
      </c>
    </row>
    <row r="670" spans="1:27" s="138" customFormat="1" ht="12.95" customHeight="1" x14ac:dyDescent="0.2">
      <c r="A670" s="133">
        <v>662</v>
      </c>
      <c r="B670" s="134" t="s">
        <v>1375</v>
      </c>
      <c r="C670" s="135">
        <f t="shared" si="99"/>
        <v>69565.7</v>
      </c>
      <c r="D670" s="135">
        <f>SUBTOTAL(9,D672:D692)</f>
        <v>19133</v>
      </c>
      <c r="E670" s="135">
        <f>SUBTOTAL(9,E672:E692)</f>
        <v>49143</v>
      </c>
      <c r="F670" s="135">
        <f>SUBTOTAL(9,F672:F692)</f>
        <v>1289.7000000000003</v>
      </c>
      <c r="G670" s="135">
        <f>SUBTOTAL(9,G672:G692)</f>
        <v>0</v>
      </c>
      <c r="H670" s="135">
        <f t="shared" si="100"/>
        <v>74039.099999999991</v>
      </c>
      <c r="I670" s="135">
        <f>SUBTOTAL(9,I672:I692)</f>
        <v>19133</v>
      </c>
      <c r="J670" s="135">
        <f>SUBTOTAL(9,J672:J692)</f>
        <v>52704.399999999994</v>
      </c>
      <c r="K670" s="135">
        <f>SUBTOTAL(9,K672:K692)</f>
        <v>1289.7000000000003</v>
      </c>
      <c r="L670" s="135">
        <f>SUBTOTAL(9,L672:L692)</f>
        <v>912</v>
      </c>
      <c r="M670" s="135">
        <f t="shared" si="101"/>
        <v>72874.1299</v>
      </c>
      <c r="N670" s="135">
        <f>SUBTOTAL(9,N672:N692)</f>
        <v>19133</v>
      </c>
      <c r="O670" s="135">
        <f>SUBTOTAL(9,O672:O692)</f>
        <v>51539.429900000003</v>
      </c>
      <c r="P670" s="135">
        <f>SUBTOTAL(9,P672:P692)</f>
        <v>1289.7000000000003</v>
      </c>
      <c r="Q670" s="135">
        <f>SUBTOTAL(9,Q672:Q692)</f>
        <v>912</v>
      </c>
      <c r="R670" s="13">
        <f t="shared" si="102"/>
        <v>-1164.9700999999914</v>
      </c>
      <c r="S670" s="13">
        <f t="shared" si="102"/>
        <v>0</v>
      </c>
      <c r="T670" s="13">
        <f t="shared" si="102"/>
        <v>-1164.9700999999914</v>
      </c>
      <c r="U670" s="13">
        <f t="shared" si="102"/>
        <v>0</v>
      </c>
      <c r="V670" s="13">
        <f t="shared" si="102"/>
        <v>0</v>
      </c>
      <c r="W670" s="13">
        <f t="shared" si="98"/>
        <v>98.426547459382959</v>
      </c>
      <c r="X670" s="13">
        <f t="shared" si="98"/>
        <v>100</v>
      </c>
      <c r="Y670" s="137">
        <f t="shared" si="98"/>
        <v>97.78961509854966</v>
      </c>
      <c r="Z670" s="137">
        <f t="shared" si="98"/>
        <v>100</v>
      </c>
      <c r="AA670" s="137">
        <f t="shared" si="98"/>
        <v>100</v>
      </c>
    </row>
    <row r="671" spans="1:27" ht="12.95" customHeight="1" x14ac:dyDescent="0.25">
      <c r="A671" s="133">
        <v>663</v>
      </c>
      <c r="B671" s="139" t="s">
        <v>1400</v>
      </c>
      <c r="C671" s="140">
        <f t="shared" si="99"/>
        <v>141956.6</v>
      </c>
      <c r="D671" s="140">
        <v>22867.9</v>
      </c>
      <c r="E671" s="140">
        <v>114708</v>
      </c>
      <c r="F671" s="140">
        <v>4380.7</v>
      </c>
      <c r="G671" s="140">
        <v>0</v>
      </c>
      <c r="H671" s="140">
        <f t="shared" si="100"/>
        <v>156840.6</v>
      </c>
      <c r="I671" s="141">
        <v>22867.9</v>
      </c>
      <c r="J671" s="141">
        <v>128656</v>
      </c>
      <c r="K671" s="141">
        <v>4380.7</v>
      </c>
      <c r="L671" s="141">
        <v>936</v>
      </c>
      <c r="M671" s="140">
        <f t="shared" si="101"/>
        <v>154062.7887</v>
      </c>
      <c r="N671" s="141">
        <v>22867.9</v>
      </c>
      <c r="O671" s="141">
        <v>125878.1887</v>
      </c>
      <c r="P671" s="141">
        <v>4380.7</v>
      </c>
      <c r="Q671" s="10">
        <v>936</v>
      </c>
      <c r="R671" s="10">
        <f t="shared" si="102"/>
        <v>-2777.8113000000012</v>
      </c>
      <c r="S671" s="10">
        <f t="shared" si="102"/>
        <v>0</v>
      </c>
      <c r="T671" s="10">
        <f t="shared" si="102"/>
        <v>-2777.8113000000012</v>
      </c>
      <c r="U671" s="10">
        <f t="shared" si="102"/>
        <v>0</v>
      </c>
      <c r="V671" s="10">
        <f t="shared" si="102"/>
        <v>0</v>
      </c>
      <c r="W671" s="10">
        <f t="shared" si="98"/>
        <v>98.228895260538408</v>
      </c>
      <c r="X671" s="10">
        <f t="shared" si="98"/>
        <v>100</v>
      </c>
      <c r="Y671" s="142">
        <f t="shared" si="98"/>
        <v>97.84090030779754</v>
      </c>
      <c r="Z671" s="142">
        <f t="shared" si="98"/>
        <v>100</v>
      </c>
      <c r="AA671" s="142">
        <f t="shared" si="98"/>
        <v>100</v>
      </c>
    </row>
    <row r="672" spans="1:27" ht="12.95" customHeight="1" x14ac:dyDescent="0.25">
      <c r="A672" s="133">
        <v>664</v>
      </c>
      <c r="B672" s="139" t="s">
        <v>1907</v>
      </c>
      <c r="C672" s="140">
        <f t="shared" si="99"/>
        <v>4305</v>
      </c>
      <c r="D672" s="140">
        <v>645.9</v>
      </c>
      <c r="E672" s="140">
        <v>3659.1</v>
      </c>
      <c r="F672" s="140">
        <v>0</v>
      </c>
      <c r="G672" s="140">
        <v>0</v>
      </c>
      <c r="H672" s="140">
        <f t="shared" si="100"/>
        <v>4659.8999999999996</v>
      </c>
      <c r="I672" s="141">
        <v>645.9</v>
      </c>
      <c r="J672" s="141">
        <v>3960</v>
      </c>
      <c r="K672" s="141">
        <v>0</v>
      </c>
      <c r="L672" s="141">
        <v>54</v>
      </c>
      <c r="M672" s="140">
        <f t="shared" si="101"/>
        <v>4659.8629000000001</v>
      </c>
      <c r="N672" s="141">
        <v>645.9</v>
      </c>
      <c r="O672" s="141">
        <v>3959.9629</v>
      </c>
      <c r="P672" s="141">
        <v>0</v>
      </c>
      <c r="Q672" s="10">
        <v>54</v>
      </c>
      <c r="R672" s="10">
        <f t="shared" si="102"/>
        <v>-3.7099999999554711E-2</v>
      </c>
      <c r="S672" s="10">
        <f t="shared" si="102"/>
        <v>0</v>
      </c>
      <c r="T672" s="10">
        <f t="shared" si="102"/>
        <v>-3.7100000000009459E-2</v>
      </c>
      <c r="U672" s="10">
        <f t="shared" si="102"/>
        <v>0</v>
      </c>
      <c r="V672" s="10">
        <f t="shared" si="102"/>
        <v>0</v>
      </c>
      <c r="W672" s="10">
        <f t="shared" si="98"/>
        <v>99.999203845576091</v>
      </c>
      <c r="X672" s="10">
        <f t="shared" si="98"/>
        <v>100</v>
      </c>
      <c r="Y672" s="142">
        <f t="shared" si="98"/>
        <v>99.999063131313122</v>
      </c>
      <c r="Z672" s="142">
        <f t="shared" si="98"/>
        <v>0</v>
      </c>
      <c r="AA672" s="142">
        <f t="shared" si="98"/>
        <v>100</v>
      </c>
    </row>
    <row r="673" spans="1:27" ht="12.95" customHeight="1" x14ac:dyDescent="0.25">
      <c r="A673" s="133">
        <v>665</v>
      </c>
      <c r="B673" s="139" t="s">
        <v>1908</v>
      </c>
      <c r="C673" s="140">
        <f t="shared" si="99"/>
        <v>3534.4</v>
      </c>
      <c r="D673" s="140">
        <v>989.5</v>
      </c>
      <c r="E673" s="140">
        <v>2544.9</v>
      </c>
      <c r="F673" s="140">
        <v>0</v>
      </c>
      <c r="G673" s="140">
        <v>0</v>
      </c>
      <c r="H673" s="140">
        <f t="shared" si="100"/>
        <v>3718.4</v>
      </c>
      <c r="I673" s="141">
        <v>989.5</v>
      </c>
      <c r="J673" s="141">
        <v>2695.9</v>
      </c>
      <c r="K673" s="141">
        <v>0</v>
      </c>
      <c r="L673" s="141">
        <v>33</v>
      </c>
      <c r="M673" s="140">
        <f t="shared" si="101"/>
        <v>3718.3989999999999</v>
      </c>
      <c r="N673" s="141">
        <v>989.5</v>
      </c>
      <c r="O673" s="141">
        <v>2695.8989999999999</v>
      </c>
      <c r="P673" s="141">
        <v>0</v>
      </c>
      <c r="Q673" s="10">
        <v>33</v>
      </c>
      <c r="R673" s="10">
        <f t="shared" si="102"/>
        <v>-1.0000000002037268E-3</v>
      </c>
      <c r="S673" s="10">
        <f t="shared" si="102"/>
        <v>0</v>
      </c>
      <c r="T673" s="10">
        <f t="shared" si="102"/>
        <v>-1.0000000002037268E-3</v>
      </c>
      <c r="U673" s="10">
        <f t="shared" si="102"/>
        <v>0</v>
      </c>
      <c r="V673" s="10">
        <f t="shared" si="102"/>
        <v>0</v>
      </c>
      <c r="W673" s="10">
        <f t="shared" si="98"/>
        <v>99.999973106712559</v>
      </c>
      <c r="X673" s="10">
        <f t="shared" si="98"/>
        <v>100</v>
      </c>
      <c r="Y673" s="142">
        <f t="shared" si="98"/>
        <v>99.999962906636</v>
      </c>
      <c r="Z673" s="142">
        <f t="shared" si="98"/>
        <v>0</v>
      </c>
      <c r="AA673" s="142">
        <f t="shared" si="98"/>
        <v>100</v>
      </c>
    </row>
    <row r="674" spans="1:27" ht="12.95" customHeight="1" x14ac:dyDescent="0.25">
      <c r="A674" s="133">
        <v>666</v>
      </c>
      <c r="B674" s="139" t="s">
        <v>1909</v>
      </c>
      <c r="C674" s="140">
        <f t="shared" si="99"/>
        <v>2224.6999999999998</v>
      </c>
      <c r="D674" s="140">
        <v>800.9</v>
      </c>
      <c r="E674" s="140">
        <v>1423.8</v>
      </c>
      <c r="F674" s="140">
        <v>0</v>
      </c>
      <c r="G674" s="140">
        <v>0</v>
      </c>
      <c r="H674" s="140">
        <f t="shared" si="100"/>
        <v>2317.8000000000002</v>
      </c>
      <c r="I674" s="141">
        <v>800.9</v>
      </c>
      <c r="J674" s="141">
        <v>1486.9</v>
      </c>
      <c r="K674" s="141">
        <v>0</v>
      </c>
      <c r="L674" s="141">
        <v>30</v>
      </c>
      <c r="M674" s="140">
        <f t="shared" si="101"/>
        <v>2317.8000000000002</v>
      </c>
      <c r="N674" s="141">
        <v>800.9</v>
      </c>
      <c r="O674" s="141">
        <v>1486.9</v>
      </c>
      <c r="P674" s="141">
        <v>0</v>
      </c>
      <c r="Q674" s="10">
        <v>30</v>
      </c>
      <c r="R674" s="10">
        <f t="shared" si="102"/>
        <v>0</v>
      </c>
      <c r="S674" s="10">
        <f t="shared" si="102"/>
        <v>0</v>
      </c>
      <c r="T674" s="10">
        <f t="shared" si="102"/>
        <v>0</v>
      </c>
      <c r="U674" s="10">
        <f t="shared" si="102"/>
        <v>0</v>
      </c>
      <c r="V674" s="10">
        <f t="shared" si="102"/>
        <v>0</v>
      </c>
      <c r="W674" s="10">
        <f t="shared" si="98"/>
        <v>100</v>
      </c>
      <c r="X674" s="10">
        <f t="shared" si="98"/>
        <v>100</v>
      </c>
      <c r="Y674" s="142">
        <f t="shared" si="98"/>
        <v>100</v>
      </c>
      <c r="Z674" s="142">
        <f t="shared" si="98"/>
        <v>0</v>
      </c>
      <c r="AA674" s="142">
        <f t="shared" si="98"/>
        <v>100</v>
      </c>
    </row>
    <row r="675" spans="1:27" ht="12.95" customHeight="1" x14ac:dyDescent="0.25">
      <c r="A675" s="133">
        <v>667</v>
      </c>
      <c r="B675" s="139" t="s">
        <v>1910</v>
      </c>
      <c r="C675" s="140">
        <f t="shared" si="99"/>
        <v>3613.6000000000004</v>
      </c>
      <c r="D675" s="140">
        <v>1088.7</v>
      </c>
      <c r="E675" s="140">
        <v>2457.6</v>
      </c>
      <c r="F675" s="140">
        <v>67.3</v>
      </c>
      <c r="G675" s="140">
        <v>0</v>
      </c>
      <c r="H675" s="140">
        <f t="shared" si="100"/>
        <v>3757.1000000000004</v>
      </c>
      <c r="I675" s="141">
        <v>1088.7</v>
      </c>
      <c r="J675" s="141">
        <v>2553.1</v>
      </c>
      <c r="K675" s="141">
        <v>67.3</v>
      </c>
      <c r="L675" s="141">
        <v>48</v>
      </c>
      <c r="M675" s="140">
        <f t="shared" si="101"/>
        <v>3720.2368000000006</v>
      </c>
      <c r="N675" s="141">
        <v>1088.7</v>
      </c>
      <c r="O675" s="141">
        <v>2516.2368000000001</v>
      </c>
      <c r="P675" s="141">
        <v>67.3</v>
      </c>
      <c r="Q675" s="10">
        <v>48</v>
      </c>
      <c r="R675" s="10">
        <f t="shared" si="102"/>
        <v>-36.863199999999779</v>
      </c>
      <c r="S675" s="10">
        <f t="shared" si="102"/>
        <v>0</v>
      </c>
      <c r="T675" s="10">
        <f t="shared" si="102"/>
        <v>-36.863199999999779</v>
      </c>
      <c r="U675" s="10">
        <f t="shared" si="102"/>
        <v>0</v>
      </c>
      <c r="V675" s="10">
        <f t="shared" si="102"/>
        <v>0</v>
      </c>
      <c r="W675" s="10">
        <f t="shared" si="98"/>
        <v>99.018838998163488</v>
      </c>
      <c r="X675" s="10">
        <f t="shared" si="98"/>
        <v>100</v>
      </c>
      <c r="Y675" s="142">
        <f t="shared" si="98"/>
        <v>98.556139595002165</v>
      </c>
      <c r="Z675" s="142">
        <f t="shared" si="98"/>
        <v>100</v>
      </c>
      <c r="AA675" s="142">
        <f t="shared" si="98"/>
        <v>100</v>
      </c>
    </row>
    <row r="676" spans="1:27" ht="12.95" customHeight="1" x14ac:dyDescent="0.25">
      <c r="A676" s="133">
        <v>668</v>
      </c>
      <c r="B676" s="139" t="s">
        <v>1911</v>
      </c>
      <c r="C676" s="140">
        <f t="shared" si="99"/>
        <v>2130.9</v>
      </c>
      <c r="D676" s="140">
        <v>834.8</v>
      </c>
      <c r="E676" s="140">
        <v>1080.7</v>
      </c>
      <c r="F676" s="140">
        <v>215.4</v>
      </c>
      <c r="G676" s="140">
        <v>0</v>
      </c>
      <c r="H676" s="140">
        <f t="shared" si="100"/>
        <v>2219.5</v>
      </c>
      <c r="I676" s="141">
        <v>834.8</v>
      </c>
      <c r="J676" s="141">
        <v>1136.3</v>
      </c>
      <c r="K676" s="141">
        <v>215.4</v>
      </c>
      <c r="L676" s="141">
        <v>33</v>
      </c>
      <c r="M676" s="140">
        <f t="shared" si="101"/>
        <v>2219.5</v>
      </c>
      <c r="N676" s="141">
        <v>834.8</v>
      </c>
      <c r="O676" s="141">
        <v>1136.3</v>
      </c>
      <c r="P676" s="141">
        <v>215.4</v>
      </c>
      <c r="Q676" s="10">
        <v>33</v>
      </c>
      <c r="R676" s="10">
        <f t="shared" si="102"/>
        <v>0</v>
      </c>
      <c r="S676" s="10">
        <f t="shared" si="102"/>
        <v>0</v>
      </c>
      <c r="T676" s="10">
        <f t="shared" si="102"/>
        <v>0</v>
      </c>
      <c r="U676" s="10">
        <f t="shared" si="102"/>
        <v>0</v>
      </c>
      <c r="V676" s="10">
        <f t="shared" si="102"/>
        <v>0</v>
      </c>
      <c r="W676" s="10">
        <f t="shared" si="98"/>
        <v>100</v>
      </c>
      <c r="X676" s="10">
        <f t="shared" si="98"/>
        <v>100</v>
      </c>
      <c r="Y676" s="142">
        <f t="shared" si="98"/>
        <v>100</v>
      </c>
      <c r="Z676" s="142">
        <f t="shared" si="98"/>
        <v>100</v>
      </c>
      <c r="AA676" s="142">
        <f t="shared" si="98"/>
        <v>100</v>
      </c>
    </row>
    <row r="677" spans="1:27" ht="12.95" customHeight="1" x14ac:dyDescent="0.25">
      <c r="A677" s="133">
        <v>669</v>
      </c>
      <c r="B677" s="139" t="s">
        <v>1912</v>
      </c>
      <c r="C677" s="140">
        <f t="shared" si="99"/>
        <v>2380.3000000000002</v>
      </c>
      <c r="D677" s="140">
        <v>839.9</v>
      </c>
      <c r="E677" s="140">
        <v>1540.4</v>
      </c>
      <c r="F677" s="140">
        <v>0</v>
      </c>
      <c r="G677" s="140">
        <v>0</v>
      </c>
      <c r="H677" s="140">
        <f t="shared" si="100"/>
        <v>2473.8000000000002</v>
      </c>
      <c r="I677" s="141">
        <v>839.9</v>
      </c>
      <c r="J677" s="141">
        <v>1603.9</v>
      </c>
      <c r="K677" s="141">
        <v>0</v>
      </c>
      <c r="L677" s="141">
        <v>30</v>
      </c>
      <c r="M677" s="140">
        <f t="shared" si="101"/>
        <v>2458.1190000000001</v>
      </c>
      <c r="N677" s="141">
        <v>839.9</v>
      </c>
      <c r="O677" s="141">
        <v>1588.2190000000001</v>
      </c>
      <c r="P677" s="141">
        <v>0</v>
      </c>
      <c r="Q677" s="10">
        <v>30</v>
      </c>
      <c r="R677" s="10">
        <f t="shared" si="102"/>
        <v>-15.68100000000004</v>
      </c>
      <c r="S677" s="10">
        <f t="shared" si="102"/>
        <v>0</v>
      </c>
      <c r="T677" s="10">
        <f t="shared" si="102"/>
        <v>-15.68100000000004</v>
      </c>
      <c r="U677" s="10">
        <f t="shared" si="102"/>
        <v>0</v>
      </c>
      <c r="V677" s="10">
        <f t="shared" si="102"/>
        <v>0</v>
      </c>
      <c r="W677" s="10">
        <f t="shared" si="98"/>
        <v>99.366116905166137</v>
      </c>
      <c r="X677" s="10">
        <f t="shared" si="98"/>
        <v>100</v>
      </c>
      <c r="Y677" s="142">
        <f t="shared" si="98"/>
        <v>99.022320593553218</v>
      </c>
      <c r="Z677" s="142">
        <f t="shared" si="98"/>
        <v>0</v>
      </c>
      <c r="AA677" s="142">
        <f t="shared" si="98"/>
        <v>100</v>
      </c>
    </row>
    <row r="678" spans="1:27" ht="12.95" customHeight="1" x14ac:dyDescent="0.25">
      <c r="A678" s="133">
        <v>670</v>
      </c>
      <c r="B678" s="139" t="s">
        <v>1913</v>
      </c>
      <c r="C678" s="140">
        <f t="shared" si="99"/>
        <v>1123.5999999999999</v>
      </c>
      <c r="D678" s="140">
        <v>816.9</v>
      </c>
      <c r="E678" s="140">
        <v>290.7</v>
      </c>
      <c r="F678" s="140">
        <v>16</v>
      </c>
      <c r="G678" s="140">
        <v>0</v>
      </c>
      <c r="H678" s="140">
        <f t="shared" si="100"/>
        <v>1150.5999999999999</v>
      </c>
      <c r="I678" s="141">
        <v>816.9</v>
      </c>
      <c r="J678" s="141">
        <v>290.7</v>
      </c>
      <c r="K678" s="141">
        <v>16</v>
      </c>
      <c r="L678" s="141">
        <v>27</v>
      </c>
      <c r="M678" s="140">
        <f t="shared" si="101"/>
        <v>1015.0451</v>
      </c>
      <c r="N678" s="141">
        <v>816.9</v>
      </c>
      <c r="O678" s="141">
        <v>155.14510000000001</v>
      </c>
      <c r="P678" s="141">
        <v>16</v>
      </c>
      <c r="Q678" s="10">
        <v>27</v>
      </c>
      <c r="R678" s="10">
        <f t="shared" si="102"/>
        <v>-135.55489999999986</v>
      </c>
      <c r="S678" s="10">
        <f t="shared" si="102"/>
        <v>0</v>
      </c>
      <c r="T678" s="10">
        <f t="shared" si="102"/>
        <v>-135.55489999999998</v>
      </c>
      <c r="U678" s="10">
        <f t="shared" si="102"/>
        <v>0</v>
      </c>
      <c r="V678" s="10">
        <f t="shared" si="102"/>
        <v>0</v>
      </c>
      <c r="W678" s="10">
        <f t="shared" si="98"/>
        <v>88.218764123066236</v>
      </c>
      <c r="X678" s="10">
        <f t="shared" si="98"/>
        <v>100</v>
      </c>
      <c r="Y678" s="142">
        <f t="shared" si="98"/>
        <v>53.36948744410045</v>
      </c>
      <c r="Z678" s="142">
        <f t="shared" si="98"/>
        <v>100</v>
      </c>
      <c r="AA678" s="142">
        <f t="shared" si="98"/>
        <v>100</v>
      </c>
    </row>
    <row r="679" spans="1:27" ht="12.95" customHeight="1" x14ac:dyDescent="0.25">
      <c r="A679" s="133">
        <v>671</v>
      </c>
      <c r="B679" s="139" t="s">
        <v>1914</v>
      </c>
      <c r="C679" s="140">
        <f t="shared" si="99"/>
        <v>2236.2999999999997</v>
      </c>
      <c r="D679" s="140">
        <v>796.6</v>
      </c>
      <c r="E679" s="140">
        <v>1416.1</v>
      </c>
      <c r="F679" s="140">
        <v>23.6</v>
      </c>
      <c r="G679" s="140">
        <v>0</v>
      </c>
      <c r="H679" s="140">
        <f t="shared" si="100"/>
        <v>2381</v>
      </c>
      <c r="I679" s="141">
        <v>796.6</v>
      </c>
      <c r="J679" s="141">
        <v>1530.8</v>
      </c>
      <c r="K679" s="141">
        <v>23.6</v>
      </c>
      <c r="L679" s="141">
        <v>30</v>
      </c>
      <c r="M679" s="140">
        <f t="shared" si="101"/>
        <v>2358.6534000000001</v>
      </c>
      <c r="N679" s="141">
        <v>796.6</v>
      </c>
      <c r="O679" s="141">
        <v>1508.4534000000001</v>
      </c>
      <c r="P679" s="141">
        <v>23.6</v>
      </c>
      <c r="Q679" s="10">
        <v>30</v>
      </c>
      <c r="R679" s="10">
        <f t="shared" si="102"/>
        <v>-22.346599999999853</v>
      </c>
      <c r="S679" s="10">
        <f t="shared" si="102"/>
        <v>0</v>
      </c>
      <c r="T679" s="10">
        <f t="shared" si="102"/>
        <v>-22.346599999999853</v>
      </c>
      <c r="U679" s="10">
        <f t="shared" si="102"/>
        <v>0</v>
      </c>
      <c r="V679" s="10">
        <f t="shared" si="102"/>
        <v>0</v>
      </c>
      <c r="W679" s="10">
        <f t="shared" si="98"/>
        <v>99.0614615707686</v>
      </c>
      <c r="X679" s="10">
        <f t="shared" si="98"/>
        <v>100</v>
      </c>
      <c r="Y679" s="142">
        <f t="shared" si="98"/>
        <v>98.540201201985894</v>
      </c>
      <c r="Z679" s="142">
        <f t="shared" si="98"/>
        <v>100</v>
      </c>
      <c r="AA679" s="142">
        <f t="shared" si="98"/>
        <v>100</v>
      </c>
    </row>
    <row r="680" spans="1:27" ht="12.95" customHeight="1" x14ac:dyDescent="0.25">
      <c r="A680" s="133">
        <v>672</v>
      </c>
      <c r="B680" s="139" t="s">
        <v>1915</v>
      </c>
      <c r="C680" s="140">
        <f t="shared" si="99"/>
        <v>3026.7999999999997</v>
      </c>
      <c r="D680" s="140">
        <v>978.4</v>
      </c>
      <c r="E680" s="140">
        <v>1855.7</v>
      </c>
      <c r="F680" s="140">
        <v>192.7</v>
      </c>
      <c r="G680" s="140">
        <v>0</v>
      </c>
      <c r="H680" s="140">
        <f t="shared" si="100"/>
        <v>3355.2</v>
      </c>
      <c r="I680" s="141">
        <v>978.4</v>
      </c>
      <c r="J680" s="141">
        <v>2139.1</v>
      </c>
      <c r="K680" s="141">
        <v>192.7</v>
      </c>
      <c r="L680" s="141">
        <v>45</v>
      </c>
      <c r="M680" s="140">
        <f t="shared" si="101"/>
        <v>3278.0463</v>
      </c>
      <c r="N680" s="141">
        <v>978.4</v>
      </c>
      <c r="O680" s="141">
        <v>2061.9463000000001</v>
      </c>
      <c r="P680" s="141">
        <v>192.7</v>
      </c>
      <c r="Q680" s="10">
        <v>45</v>
      </c>
      <c r="R680" s="10">
        <f t="shared" si="102"/>
        <v>-77.153699999999844</v>
      </c>
      <c r="S680" s="10">
        <f t="shared" si="102"/>
        <v>0</v>
      </c>
      <c r="T680" s="10">
        <f t="shared" si="102"/>
        <v>-77.153699999999844</v>
      </c>
      <c r="U680" s="10">
        <f t="shared" si="102"/>
        <v>0</v>
      </c>
      <c r="V680" s="10">
        <f t="shared" si="102"/>
        <v>0</v>
      </c>
      <c r="W680" s="10">
        <f t="shared" si="98"/>
        <v>97.700473891273248</v>
      </c>
      <c r="X680" s="10">
        <f t="shared" si="98"/>
        <v>100</v>
      </c>
      <c r="Y680" s="142">
        <f t="shared" si="98"/>
        <v>96.393170024776794</v>
      </c>
      <c r="Z680" s="142">
        <f t="shared" si="98"/>
        <v>100</v>
      </c>
      <c r="AA680" s="142">
        <f t="shared" si="98"/>
        <v>100</v>
      </c>
    </row>
    <row r="681" spans="1:27" ht="12.95" customHeight="1" x14ac:dyDescent="0.25">
      <c r="A681" s="133">
        <v>673</v>
      </c>
      <c r="B681" s="139" t="s">
        <v>1916</v>
      </c>
      <c r="C681" s="140">
        <f t="shared" si="99"/>
        <v>1179.8000000000002</v>
      </c>
      <c r="D681" s="140">
        <v>714.7</v>
      </c>
      <c r="E681" s="140">
        <v>465.1</v>
      </c>
      <c r="F681" s="140">
        <v>0</v>
      </c>
      <c r="G681" s="140">
        <v>0</v>
      </c>
      <c r="H681" s="140">
        <f t="shared" si="100"/>
        <v>1224.8000000000002</v>
      </c>
      <c r="I681" s="141">
        <v>714.7</v>
      </c>
      <c r="J681" s="141">
        <v>465.1</v>
      </c>
      <c r="K681" s="141">
        <v>0</v>
      </c>
      <c r="L681" s="141">
        <v>45</v>
      </c>
      <c r="M681" s="140">
        <f t="shared" si="101"/>
        <v>1224.4884999999999</v>
      </c>
      <c r="N681" s="141">
        <v>714.7</v>
      </c>
      <c r="O681" s="141">
        <v>464.7885</v>
      </c>
      <c r="P681" s="141">
        <v>0</v>
      </c>
      <c r="Q681" s="10">
        <v>45</v>
      </c>
      <c r="R681" s="10">
        <f t="shared" si="102"/>
        <v>-0.31150000000025102</v>
      </c>
      <c r="S681" s="10">
        <f t="shared" si="102"/>
        <v>0</v>
      </c>
      <c r="T681" s="10">
        <f t="shared" si="102"/>
        <v>-0.31150000000002365</v>
      </c>
      <c r="U681" s="10">
        <f t="shared" si="102"/>
        <v>0</v>
      </c>
      <c r="V681" s="10">
        <f t="shared" si="102"/>
        <v>0</v>
      </c>
      <c r="W681" s="10">
        <f t="shared" si="98"/>
        <v>99.974567276289989</v>
      </c>
      <c r="X681" s="10">
        <f t="shared" si="98"/>
        <v>100</v>
      </c>
      <c r="Y681" s="142">
        <f t="shared" si="98"/>
        <v>99.933025155880443</v>
      </c>
      <c r="Z681" s="142">
        <f t="shared" si="98"/>
        <v>0</v>
      </c>
      <c r="AA681" s="142">
        <f t="shared" si="98"/>
        <v>100</v>
      </c>
    </row>
    <row r="682" spans="1:27" ht="12.95" customHeight="1" x14ac:dyDescent="0.25">
      <c r="A682" s="133">
        <v>674</v>
      </c>
      <c r="B682" s="139" t="s">
        <v>1917</v>
      </c>
      <c r="C682" s="140">
        <f t="shared" si="99"/>
        <v>2349.4</v>
      </c>
      <c r="D682" s="140">
        <v>964.6</v>
      </c>
      <c r="E682" s="140">
        <v>1381.7</v>
      </c>
      <c r="F682" s="140">
        <v>3.1</v>
      </c>
      <c r="G682" s="140">
        <v>0</v>
      </c>
      <c r="H682" s="140">
        <f t="shared" si="100"/>
        <v>2450.2999999999997</v>
      </c>
      <c r="I682" s="141">
        <v>964.6</v>
      </c>
      <c r="J682" s="141">
        <v>1446.6</v>
      </c>
      <c r="K682" s="141">
        <v>3.1</v>
      </c>
      <c r="L682" s="141">
        <v>36</v>
      </c>
      <c r="M682" s="140">
        <f t="shared" si="101"/>
        <v>2317.4492999999998</v>
      </c>
      <c r="N682" s="141">
        <v>964.6</v>
      </c>
      <c r="O682" s="141">
        <v>1313.7492999999999</v>
      </c>
      <c r="P682" s="141">
        <v>3.1</v>
      </c>
      <c r="Q682" s="10">
        <v>36</v>
      </c>
      <c r="R682" s="10">
        <f t="shared" si="102"/>
        <v>-132.85069999999996</v>
      </c>
      <c r="S682" s="10">
        <f t="shared" si="102"/>
        <v>0</v>
      </c>
      <c r="T682" s="10">
        <f t="shared" si="102"/>
        <v>-132.85069999999996</v>
      </c>
      <c r="U682" s="10">
        <f t="shared" si="102"/>
        <v>0</v>
      </c>
      <c r="V682" s="10">
        <f t="shared" si="102"/>
        <v>0</v>
      </c>
      <c r="W682" s="10">
        <f t="shared" si="98"/>
        <v>94.578186344529243</v>
      </c>
      <c r="X682" s="10">
        <f t="shared" si="98"/>
        <v>100</v>
      </c>
      <c r="Y682" s="142">
        <f t="shared" si="98"/>
        <v>90.816348679662667</v>
      </c>
      <c r="Z682" s="142">
        <f t="shared" si="98"/>
        <v>100</v>
      </c>
      <c r="AA682" s="142">
        <f t="shared" si="98"/>
        <v>100</v>
      </c>
    </row>
    <row r="683" spans="1:27" ht="12.95" customHeight="1" x14ac:dyDescent="0.25">
      <c r="A683" s="133">
        <v>675</v>
      </c>
      <c r="B683" s="139" t="s">
        <v>1918</v>
      </c>
      <c r="C683" s="140">
        <f t="shared" si="99"/>
        <v>4117.8999999999996</v>
      </c>
      <c r="D683" s="140">
        <v>1257</v>
      </c>
      <c r="E683" s="140">
        <v>2552.6</v>
      </c>
      <c r="F683" s="140">
        <v>308.3</v>
      </c>
      <c r="G683" s="140">
        <v>0</v>
      </c>
      <c r="H683" s="140">
        <f t="shared" si="100"/>
        <v>4278.8999999999996</v>
      </c>
      <c r="I683" s="141">
        <v>1257</v>
      </c>
      <c r="J683" s="141">
        <v>2668.6</v>
      </c>
      <c r="K683" s="141">
        <v>308.3</v>
      </c>
      <c r="L683" s="141">
        <v>45</v>
      </c>
      <c r="M683" s="140">
        <f t="shared" si="101"/>
        <v>4074.0701000000004</v>
      </c>
      <c r="N683" s="141">
        <v>1257</v>
      </c>
      <c r="O683" s="141">
        <v>2463.7701000000002</v>
      </c>
      <c r="P683" s="141">
        <v>308.3</v>
      </c>
      <c r="Q683" s="10">
        <v>45</v>
      </c>
      <c r="R683" s="10">
        <f t="shared" si="102"/>
        <v>-204.82989999999927</v>
      </c>
      <c r="S683" s="10">
        <f t="shared" si="102"/>
        <v>0</v>
      </c>
      <c r="T683" s="10">
        <f t="shared" si="102"/>
        <v>-204.82989999999972</v>
      </c>
      <c r="U683" s="10">
        <f t="shared" si="102"/>
        <v>0</v>
      </c>
      <c r="V683" s="10">
        <f t="shared" si="102"/>
        <v>0</v>
      </c>
      <c r="W683" s="10">
        <f t="shared" si="98"/>
        <v>95.213024375423601</v>
      </c>
      <c r="X683" s="10">
        <f t="shared" si="98"/>
        <v>100</v>
      </c>
      <c r="Y683" s="142">
        <f t="shared" si="98"/>
        <v>92.32444352844189</v>
      </c>
      <c r="Z683" s="142">
        <f t="shared" si="98"/>
        <v>100</v>
      </c>
      <c r="AA683" s="142">
        <f t="shared" si="98"/>
        <v>100</v>
      </c>
    </row>
    <row r="684" spans="1:27" ht="12.95" customHeight="1" x14ac:dyDescent="0.25">
      <c r="A684" s="133">
        <v>676</v>
      </c>
      <c r="B684" s="139" t="s">
        <v>1919</v>
      </c>
      <c r="C684" s="140">
        <f t="shared" si="99"/>
        <v>2655.7</v>
      </c>
      <c r="D684" s="140">
        <v>890.6</v>
      </c>
      <c r="E684" s="140">
        <v>1740.4</v>
      </c>
      <c r="F684" s="140">
        <v>24.7</v>
      </c>
      <c r="G684" s="140">
        <v>0</v>
      </c>
      <c r="H684" s="140">
        <f t="shared" si="100"/>
        <v>2869.3999999999996</v>
      </c>
      <c r="I684" s="141">
        <v>890.6</v>
      </c>
      <c r="J684" s="141">
        <v>1930.1</v>
      </c>
      <c r="K684" s="141">
        <v>24.7</v>
      </c>
      <c r="L684" s="141">
        <v>24</v>
      </c>
      <c r="M684" s="140">
        <f t="shared" si="101"/>
        <v>2847.8338999999996</v>
      </c>
      <c r="N684" s="141">
        <v>890.6</v>
      </c>
      <c r="O684" s="141">
        <v>1908.5338999999999</v>
      </c>
      <c r="P684" s="141">
        <v>24.7</v>
      </c>
      <c r="Q684" s="10">
        <v>24</v>
      </c>
      <c r="R684" s="10">
        <f t="shared" si="102"/>
        <v>-21.566100000000006</v>
      </c>
      <c r="S684" s="10">
        <f t="shared" si="102"/>
        <v>0</v>
      </c>
      <c r="T684" s="10">
        <f t="shared" si="102"/>
        <v>-21.566100000000006</v>
      </c>
      <c r="U684" s="10">
        <f t="shared" si="102"/>
        <v>0</v>
      </c>
      <c r="V684" s="10">
        <f t="shared" si="102"/>
        <v>0</v>
      </c>
      <c r="W684" s="10">
        <f t="shared" si="98"/>
        <v>99.248410817592529</v>
      </c>
      <c r="X684" s="10">
        <f t="shared" si="98"/>
        <v>100</v>
      </c>
      <c r="Y684" s="142">
        <f t="shared" si="98"/>
        <v>98.882643386353038</v>
      </c>
      <c r="Z684" s="142">
        <f t="shared" si="98"/>
        <v>100</v>
      </c>
      <c r="AA684" s="142">
        <f t="shared" si="98"/>
        <v>100</v>
      </c>
    </row>
    <row r="685" spans="1:27" ht="12.95" customHeight="1" x14ac:dyDescent="0.25">
      <c r="A685" s="133">
        <v>677</v>
      </c>
      <c r="B685" s="139" t="s">
        <v>1920</v>
      </c>
      <c r="C685" s="140">
        <f t="shared" si="99"/>
        <v>2341.1999999999998</v>
      </c>
      <c r="D685" s="140">
        <v>701.4</v>
      </c>
      <c r="E685" s="140">
        <v>1639.8</v>
      </c>
      <c r="F685" s="140">
        <v>0</v>
      </c>
      <c r="G685" s="140">
        <v>0</v>
      </c>
      <c r="H685" s="140">
        <f t="shared" si="100"/>
        <v>2602.6</v>
      </c>
      <c r="I685" s="141">
        <v>701.4</v>
      </c>
      <c r="J685" s="141">
        <v>1868.2</v>
      </c>
      <c r="K685" s="141">
        <v>0</v>
      </c>
      <c r="L685" s="141">
        <v>33</v>
      </c>
      <c r="M685" s="140">
        <f t="shared" si="101"/>
        <v>2518.1781000000001</v>
      </c>
      <c r="N685" s="141">
        <v>701.4</v>
      </c>
      <c r="O685" s="141">
        <v>1783.7781</v>
      </c>
      <c r="P685" s="141">
        <v>0</v>
      </c>
      <c r="Q685" s="10">
        <v>33</v>
      </c>
      <c r="R685" s="10">
        <f t="shared" si="102"/>
        <v>-84.421899999999823</v>
      </c>
      <c r="S685" s="10">
        <f t="shared" si="102"/>
        <v>0</v>
      </c>
      <c r="T685" s="10">
        <f t="shared" si="102"/>
        <v>-84.421900000000051</v>
      </c>
      <c r="U685" s="10">
        <f t="shared" si="102"/>
        <v>0</v>
      </c>
      <c r="V685" s="10">
        <f t="shared" si="102"/>
        <v>0</v>
      </c>
      <c r="W685" s="10">
        <f t="shared" si="98"/>
        <v>96.756247598555305</v>
      </c>
      <c r="X685" s="10">
        <f t="shared" si="98"/>
        <v>100</v>
      </c>
      <c r="Y685" s="142">
        <f t="shared" si="98"/>
        <v>95.481110159511829</v>
      </c>
      <c r="Z685" s="142">
        <f t="shared" si="98"/>
        <v>0</v>
      </c>
      <c r="AA685" s="142">
        <f t="shared" si="98"/>
        <v>100</v>
      </c>
    </row>
    <row r="686" spans="1:27" ht="12.95" customHeight="1" x14ac:dyDescent="0.25">
      <c r="A686" s="133">
        <v>678</v>
      </c>
      <c r="B686" s="139" t="s">
        <v>1921</v>
      </c>
      <c r="C686" s="140">
        <f t="shared" si="99"/>
        <v>1680.3000000000002</v>
      </c>
      <c r="D686" s="140">
        <v>743.2</v>
      </c>
      <c r="E686" s="140">
        <v>909.6</v>
      </c>
      <c r="F686" s="140">
        <v>27.5</v>
      </c>
      <c r="G686" s="140">
        <v>0</v>
      </c>
      <c r="H686" s="140">
        <f t="shared" si="100"/>
        <v>1797.8000000000002</v>
      </c>
      <c r="I686" s="141">
        <v>743.2</v>
      </c>
      <c r="J686" s="141">
        <v>997.1</v>
      </c>
      <c r="K686" s="141">
        <v>27.5</v>
      </c>
      <c r="L686" s="141">
        <v>30</v>
      </c>
      <c r="M686" s="140">
        <f t="shared" si="101"/>
        <v>1779.6333</v>
      </c>
      <c r="N686" s="141">
        <v>743.2</v>
      </c>
      <c r="O686" s="141">
        <v>978.93330000000003</v>
      </c>
      <c r="P686" s="141">
        <v>27.5</v>
      </c>
      <c r="Q686" s="10">
        <v>30</v>
      </c>
      <c r="R686" s="10">
        <f t="shared" si="102"/>
        <v>-18.166700000000219</v>
      </c>
      <c r="S686" s="10">
        <f t="shared" si="102"/>
        <v>0</v>
      </c>
      <c r="T686" s="10">
        <f t="shared" si="102"/>
        <v>-18.166699999999992</v>
      </c>
      <c r="U686" s="10">
        <f t="shared" si="102"/>
        <v>0</v>
      </c>
      <c r="V686" s="10">
        <f t="shared" si="102"/>
        <v>0</v>
      </c>
      <c r="W686" s="10">
        <f t="shared" si="98"/>
        <v>98.989503838024234</v>
      </c>
      <c r="X686" s="10">
        <f t="shared" si="98"/>
        <v>100</v>
      </c>
      <c r="Y686" s="142">
        <f t="shared" si="98"/>
        <v>98.178046334369668</v>
      </c>
      <c r="Z686" s="142">
        <f t="shared" si="98"/>
        <v>100</v>
      </c>
      <c r="AA686" s="142">
        <f t="shared" si="98"/>
        <v>100</v>
      </c>
    </row>
    <row r="687" spans="1:27" ht="12.95" customHeight="1" x14ac:dyDescent="0.25">
      <c r="A687" s="133">
        <v>679</v>
      </c>
      <c r="B687" s="139" t="s">
        <v>1906</v>
      </c>
      <c r="C687" s="140">
        <f t="shared" si="99"/>
        <v>5124.6000000000004</v>
      </c>
      <c r="D687" s="140">
        <v>1155.4000000000001</v>
      </c>
      <c r="E687" s="140">
        <v>3702.6</v>
      </c>
      <c r="F687" s="140">
        <v>266.60000000000002</v>
      </c>
      <c r="G687" s="140">
        <v>0</v>
      </c>
      <c r="H687" s="140">
        <f t="shared" si="100"/>
        <v>5723.4</v>
      </c>
      <c r="I687" s="141">
        <v>1155.4000000000001</v>
      </c>
      <c r="J687" s="141">
        <v>4244.3999999999996</v>
      </c>
      <c r="K687" s="141">
        <v>266.60000000000002</v>
      </c>
      <c r="L687" s="141">
        <v>57</v>
      </c>
      <c r="M687" s="140">
        <f t="shared" si="101"/>
        <v>5722.7789000000012</v>
      </c>
      <c r="N687" s="141">
        <v>1155.4000000000001</v>
      </c>
      <c r="O687" s="141">
        <v>4243.7789000000002</v>
      </c>
      <c r="P687" s="141">
        <v>266.60000000000002</v>
      </c>
      <c r="Q687" s="10">
        <v>57</v>
      </c>
      <c r="R687" s="10">
        <f t="shared" si="102"/>
        <v>-0.62109999999847787</v>
      </c>
      <c r="S687" s="10">
        <f t="shared" si="102"/>
        <v>0</v>
      </c>
      <c r="T687" s="10">
        <f t="shared" si="102"/>
        <v>-0.62109999999938736</v>
      </c>
      <c r="U687" s="10">
        <f t="shared" si="102"/>
        <v>0</v>
      </c>
      <c r="V687" s="10">
        <f t="shared" si="102"/>
        <v>0</v>
      </c>
      <c r="W687" s="10">
        <f t="shared" si="98"/>
        <v>99.989148058846169</v>
      </c>
      <c r="X687" s="10">
        <f t="shared" si="98"/>
        <v>100</v>
      </c>
      <c r="Y687" s="142">
        <f t="shared" si="98"/>
        <v>99.985366600697404</v>
      </c>
      <c r="Z687" s="142">
        <f t="shared" si="98"/>
        <v>100</v>
      </c>
      <c r="AA687" s="142">
        <f t="shared" si="98"/>
        <v>100</v>
      </c>
    </row>
    <row r="688" spans="1:27" ht="12.95" customHeight="1" x14ac:dyDescent="0.25">
      <c r="A688" s="133">
        <v>680</v>
      </c>
      <c r="B688" s="139" t="s">
        <v>1922</v>
      </c>
      <c r="C688" s="140">
        <f t="shared" si="99"/>
        <v>9572</v>
      </c>
      <c r="D688" s="140">
        <v>943.5</v>
      </c>
      <c r="E688" s="140">
        <v>8628.5</v>
      </c>
      <c r="F688" s="140">
        <v>0</v>
      </c>
      <c r="G688" s="140">
        <v>0</v>
      </c>
      <c r="H688" s="140">
        <f t="shared" si="100"/>
        <v>10098.799999999999</v>
      </c>
      <c r="I688" s="141">
        <v>943.5</v>
      </c>
      <c r="J688" s="141">
        <v>9047.2999999999993</v>
      </c>
      <c r="K688" s="141">
        <v>0</v>
      </c>
      <c r="L688" s="141">
        <v>108</v>
      </c>
      <c r="M688" s="140">
        <f t="shared" si="101"/>
        <v>10098.799999999999</v>
      </c>
      <c r="N688" s="141">
        <v>943.5</v>
      </c>
      <c r="O688" s="141">
        <v>9047.2999999999993</v>
      </c>
      <c r="P688" s="141">
        <v>0</v>
      </c>
      <c r="Q688" s="10">
        <v>108</v>
      </c>
      <c r="R688" s="10">
        <f t="shared" si="102"/>
        <v>0</v>
      </c>
      <c r="S688" s="10">
        <f t="shared" si="102"/>
        <v>0</v>
      </c>
      <c r="T688" s="10">
        <f t="shared" si="102"/>
        <v>0</v>
      </c>
      <c r="U688" s="10">
        <f t="shared" si="102"/>
        <v>0</v>
      </c>
      <c r="V688" s="10">
        <f t="shared" si="102"/>
        <v>0</v>
      </c>
      <c r="W688" s="10">
        <f t="shared" si="98"/>
        <v>100</v>
      </c>
      <c r="X688" s="10">
        <f t="shared" si="98"/>
        <v>100</v>
      </c>
      <c r="Y688" s="142">
        <f t="shared" si="98"/>
        <v>100</v>
      </c>
      <c r="Z688" s="142">
        <f t="shared" si="98"/>
        <v>0</v>
      </c>
      <c r="AA688" s="142">
        <f t="shared" si="98"/>
        <v>100</v>
      </c>
    </row>
    <row r="689" spans="1:27" ht="12.95" customHeight="1" x14ac:dyDescent="0.25">
      <c r="A689" s="133">
        <v>681</v>
      </c>
      <c r="B689" s="139" t="s">
        <v>1923</v>
      </c>
      <c r="C689" s="140">
        <f t="shared" si="99"/>
        <v>7473.7</v>
      </c>
      <c r="D689" s="140">
        <v>1265.5</v>
      </c>
      <c r="E689" s="140">
        <v>6208.2</v>
      </c>
      <c r="F689" s="140">
        <v>0</v>
      </c>
      <c r="G689" s="140">
        <v>0</v>
      </c>
      <c r="H689" s="140">
        <f t="shared" si="100"/>
        <v>7988.4</v>
      </c>
      <c r="I689" s="141">
        <v>1265.5</v>
      </c>
      <c r="J689" s="141">
        <v>6644.9</v>
      </c>
      <c r="K689" s="141">
        <v>0</v>
      </c>
      <c r="L689" s="141">
        <v>78</v>
      </c>
      <c r="M689" s="140">
        <f t="shared" si="101"/>
        <v>7802.2664999999997</v>
      </c>
      <c r="N689" s="141">
        <v>1265.5</v>
      </c>
      <c r="O689" s="141">
        <v>6458.7664999999997</v>
      </c>
      <c r="P689" s="141">
        <v>0</v>
      </c>
      <c r="Q689" s="10">
        <v>78</v>
      </c>
      <c r="R689" s="10">
        <f t="shared" si="102"/>
        <v>-186.13349999999991</v>
      </c>
      <c r="S689" s="10">
        <f t="shared" si="102"/>
        <v>0</v>
      </c>
      <c r="T689" s="10">
        <f t="shared" si="102"/>
        <v>-186.13349999999991</v>
      </c>
      <c r="U689" s="10">
        <f t="shared" si="102"/>
        <v>0</v>
      </c>
      <c r="V689" s="10">
        <f t="shared" si="102"/>
        <v>0</v>
      </c>
      <c r="W689" s="10">
        <f t="shared" si="98"/>
        <v>97.669952681388011</v>
      </c>
      <c r="X689" s="10">
        <f t="shared" si="98"/>
        <v>100</v>
      </c>
      <c r="Y689" s="142">
        <f t="shared" si="98"/>
        <v>97.198851750966909</v>
      </c>
      <c r="Z689" s="142">
        <f t="shared" si="98"/>
        <v>0</v>
      </c>
      <c r="AA689" s="142">
        <f t="shared" si="98"/>
        <v>100</v>
      </c>
    </row>
    <row r="690" spans="1:27" ht="12.95" customHeight="1" x14ac:dyDescent="0.25">
      <c r="A690" s="133">
        <v>682</v>
      </c>
      <c r="B690" s="139" t="s">
        <v>1924</v>
      </c>
      <c r="C690" s="140">
        <f t="shared" si="99"/>
        <v>3309.7</v>
      </c>
      <c r="D690" s="140">
        <v>956.1</v>
      </c>
      <c r="E690" s="140">
        <v>2289.1</v>
      </c>
      <c r="F690" s="140">
        <v>64.5</v>
      </c>
      <c r="G690" s="140">
        <v>0</v>
      </c>
      <c r="H690" s="140">
        <f t="shared" si="100"/>
        <v>3474.6</v>
      </c>
      <c r="I690" s="141">
        <v>956.1</v>
      </c>
      <c r="J690" s="141">
        <v>2409</v>
      </c>
      <c r="K690" s="141">
        <v>64.5</v>
      </c>
      <c r="L690" s="141">
        <v>45</v>
      </c>
      <c r="M690" s="140">
        <f t="shared" si="101"/>
        <v>3298.2588999999998</v>
      </c>
      <c r="N690" s="141">
        <v>956.1</v>
      </c>
      <c r="O690" s="141">
        <v>2232.6588999999999</v>
      </c>
      <c r="P690" s="141">
        <v>64.5</v>
      </c>
      <c r="Q690" s="10">
        <v>45</v>
      </c>
      <c r="R690" s="10">
        <f t="shared" si="102"/>
        <v>-176.3411000000001</v>
      </c>
      <c r="S690" s="10">
        <f t="shared" si="102"/>
        <v>0</v>
      </c>
      <c r="T690" s="10">
        <f t="shared" si="102"/>
        <v>-176.3411000000001</v>
      </c>
      <c r="U690" s="10">
        <f t="shared" si="102"/>
        <v>0</v>
      </c>
      <c r="V690" s="10">
        <f t="shared" si="102"/>
        <v>0</v>
      </c>
      <c r="W690" s="10">
        <f t="shared" si="98"/>
        <v>94.924851781500024</v>
      </c>
      <c r="X690" s="10">
        <f t="shared" si="98"/>
        <v>100</v>
      </c>
      <c r="Y690" s="142">
        <f t="shared" si="98"/>
        <v>92.67990452469904</v>
      </c>
      <c r="Z690" s="142">
        <f t="shared" si="98"/>
        <v>100</v>
      </c>
      <c r="AA690" s="142">
        <f t="shared" si="98"/>
        <v>100</v>
      </c>
    </row>
    <row r="691" spans="1:27" ht="12.95" customHeight="1" x14ac:dyDescent="0.25">
      <c r="A691" s="133">
        <v>683</v>
      </c>
      <c r="B691" s="139" t="s">
        <v>1925</v>
      </c>
      <c r="C691" s="140">
        <f t="shared" si="99"/>
        <v>2429.4</v>
      </c>
      <c r="D691" s="140">
        <v>919</v>
      </c>
      <c r="E691" s="140">
        <v>1430.4</v>
      </c>
      <c r="F691" s="140">
        <v>80</v>
      </c>
      <c r="G691" s="140">
        <v>0</v>
      </c>
      <c r="H691" s="140">
        <f t="shared" si="100"/>
        <v>2581.8000000000002</v>
      </c>
      <c r="I691" s="141">
        <v>919</v>
      </c>
      <c r="J691" s="141">
        <v>1543.8</v>
      </c>
      <c r="K691" s="141">
        <v>80</v>
      </c>
      <c r="L691" s="141">
        <v>39</v>
      </c>
      <c r="M691" s="140">
        <f t="shared" si="101"/>
        <v>2540.5549000000001</v>
      </c>
      <c r="N691" s="141">
        <v>919</v>
      </c>
      <c r="O691" s="141">
        <v>1502.5549000000001</v>
      </c>
      <c r="P691" s="141">
        <v>80</v>
      </c>
      <c r="Q691" s="10">
        <v>39</v>
      </c>
      <c r="R691" s="10">
        <f t="shared" si="102"/>
        <v>-41.245100000000093</v>
      </c>
      <c r="S691" s="10">
        <f t="shared" si="102"/>
        <v>0</v>
      </c>
      <c r="T691" s="10">
        <f t="shared" si="102"/>
        <v>-41.245099999999866</v>
      </c>
      <c r="U691" s="10">
        <f t="shared" si="102"/>
        <v>0</v>
      </c>
      <c r="V691" s="10">
        <f t="shared" si="102"/>
        <v>0</v>
      </c>
      <c r="W691" s="10">
        <f t="shared" si="98"/>
        <v>98.402467270896267</v>
      </c>
      <c r="X691" s="10">
        <f t="shared" si="98"/>
        <v>100</v>
      </c>
      <c r="Y691" s="142">
        <f t="shared" si="98"/>
        <v>97.328339163104033</v>
      </c>
      <c r="Z691" s="142">
        <f t="shared" si="98"/>
        <v>100</v>
      </c>
      <c r="AA691" s="142">
        <f t="shared" si="98"/>
        <v>100</v>
      </c>
    </row>
    <row r="692" spans="1:27" ht="12.95" customHeight="1" x14ac:dyDescent="0.25">
      <c r="A692" s="133">
        <v>684</v>
      </c>
      <c r="B692" s="139" t="s">
        <v>1550</v>
      </c>
      <c r="C692" s="140">
        <f t="shared" si="99"/>
        <v>2756.4</v>
      </c>
      <c r="D692" s="140">
        <v>830.4</v>
      </c>
      <c r="E692" s="140">
        <v>1926</v>
      </c>
      <c r="F692" s="140">
        <v>0</v>
      </c>
      <c r="G692" s="140">
        <v>0</v>
      </c>
      <c r="H692" s="140">
        <f t="shared" si="100"/>
        <v>2915</v>
      </c>
      <c r="I692" s="141">
        <v>830.4</v>
      </c>
      <c r="J692" s="141">
        <v>2042.6</v>
      </c>
      <c r="K692" s="141">
        <v>0</v>
      </c>
      <c r="L692" s="141">
        <v>42</v>
      </c>
      <c r="M692" s="140">
        <f t="shared" si="101"/>
        <v>2904.1550000000002</v>
      </c>
      <c r="N692" s="141">
        <v>830.4</v>
      </c>
      <c r="O692" s="141">
        <v>2031.7550000000001</v>
      </c>
      <c r="P692" s="141">
        <v>0</v>
      </c>
      <c r="Q692" s="10">
        <v>42</v>
      </c>
      <c r="R692" s="10">
        <f t="shared" si="102"/>
        <v>-10.8449999999998</v>
      </c>
      <c r="S692" s="10">
        <f t="shared" si="102"/>
        <v>0</v>
      </c>
      <c r="T692" s="10">
        <f t="shared" si="102"/>
        <v>-10.8449999999998</v>
      </c>
      <c r="U692" s="10">
        <f t="shared" si="102"/>
        <v>0</v>
      </c>
      <c r="V692" s="10">
        <f t="shared" si="102"/>
        <v>0</v>
      </c>
      <c r="W692" s="10">
        <f t="shared" si="98"/>
        <v>99.627958833619218</v>
      </c>
      <c r="X692" s="10">
        <f t="shared" si="98"/>
        <v>100</v>
      </c>
      <c r="Y692" s="142">
        <f t="shared" si="98"/>
        <v>99.469059042396964</v>
      </c>
      <c r="Z692" s="142">
        <f t="shared" si="98"/>
        <v>0</v>
      </c>
      <c r="AA692" s="142">
        <f t="shared" si="98"/>
        <v>100</v>
      </c>
    </row>
    <row r="693" spans="1:27" ht="12.95" customHeight="1" x14ac:dyDescent="0.25">
      <c r="A693" s="133">
        <v>685</v>
      </c>
      <c r="B693" s="139"/>
      <c r="C693" s="140"/>
      <c r="D693" s="140"/>
      <c r="E693" s="140"/>
      <c r="F693" s="140"/>
      <c r="G693" s="140"/>
      <c r="H693" s="140"/>
      <c r="I693" s="141"/>
      <c r="J693" s="141"/>
      <c r="K693" s="141"/>
      <c r="L693" s="141"/>
      <c r="M693" s="141"/>
      <c r="N693" s="141"/>
      <c r="O693" s="141"/>
      <c r="P693" s="141"/>
      <c r="Q693" s="10"/>
      <c r="R693" s="10"/>
      <c r="S693" s="10"/>
      <c r="T693" s="10"/>
      <c r="U693" s="10"/>
      <c r="V693" s="10"/>
      <c r="W693" s="10"/>
      <c r="X693" s="10"/>
      <c r="Y693" s="142"/>
      <c r="Z693" s="142"/>
      <c r="AA693" s="142"/>
    </row>
    <row r="694" spans="1:27" ht="12.95" customHeight="1" x14ac:dyDescent="0.25">
      <c r="A694" s="133">
        <v>686</v>
      </c>
      <c r="B694" s="134" t="s">
        <v>1926</v>
      </c>
      <c r="C694" s="135">
        <f t="shared" ref="C694:C735" si="103">SUM(D694:G694)</f>
        <v>510840.20000000007</v>
      </c>
      <c r="D694" s="135">
        <f>D695+D696</f>
        <v>86862.400000000009</v>
      </c>
      <c r="E694" s="135">
        <f>E695+E696</f>
        <v>414346.9</v>
      </c>
      <c r="F694" s="135">
        <f>F695+F696</f>
        <v>9630.9</v>
      </c>
      <c r="G694" s="135">
        <f>G695+G696</f>
        <v>0</v>
      </c>
      <c r="H694" s="135">
        <f t="shared" ref="H694:H735" si="104">SUM(I694:L694)</f>
        <v>567989.70000000007</v>
      </c>
      <c r="I694" s="135">
        <f>I695+I696</f>
        <v>86862.400000000009</v>
      </c>
      <c r="J694" s="135">
        <f>J695+J696</f>
        <v>467956.4</v>
      </c>
      <c r="K694" s="135">
        <f>K695+K696</f>
        <v>9630.9</v>
      </c>
      <c r="L694" s="135">
        <f>L695+L696</f>
        <v>3540</v>
      </c>
      <c r="M694" s="135">
        <f t="shared" ref="M694:M735" si="105">SUM(N694:Q694)</f>
        <v>543849.83090000006</v>
      </c>
      <c r="N694" s="135">
        <f>N695+N696</f>
        <v>86862.400000000009</v>
      </c>
      <c r="O694" s="135">
        <f>O695+O696</f>
        <v>443816.53090000001</v>
      </c>
      <c r="P694" s="135">
        <f>P695+P696</f>
        <v>9630.9</v>
      </c>
      <c r="Q694" s="135">
        <f>Q695+Q696</f>
        <v>3540</v>
      </c>
      <c r="R694" s="13">
        <f t="shared" ref="R694:V735" si="106">M694-H694</f>
        <v>-24139.869100000011</v>
      </c>
      <c r="S694" s="13">
        <f t="shared" si="106"/>
        <v>0</v>
      </c>
      <c r="T694" s="13">
        <f t="shared" si="106"/>
        <v>-24139.869100000011</v>
      </c>
      <c r="U694" s="13">
        <f t="shared" si="106"/>
        <v>0</v>
      </c>
      <c r="V694" s="13">
        <f t="shared" si="106"/>
        <v>0</v>
      </c>
      <c r="W694" s="13">
        <f t="shared" si="98"/>
        <v>95.74994597613302</v>
      </c>
      <c r="X694" s="13">
        <f t="shared" si="98"/>
        <v>100</v>
      </c>
      <c r="Y694" s="137">
        <f t="shared" si="98"/>
        <v>94.841427727027565</v>
      </c>
      <c r="Z694" s="137">
        <f t="shared" si="98"/>
        <v>100</v>
      </c>
      <c r="AA694" s="137">
        <f t="shared" si="98"/>
        <v>100</v>
      </c>
    </row>
    <row r="695" spans="1:27" s="138" customFormat="1" ht="12.95" customHeight="1" x14ac:dyDescent="0.2">
      <c r="A695" s="133">
        <v>687</v>
      </c>
      <c r="B695" s="134" t="s">
        <v>1374</v>
      </c>
      <c r="C695" s="135">
        <f t="shared" si="103"/>
        <v>316073.3</v>
      </c>
      <c r="D695" s="135">
        <f>D697</f>
        <v>48086.7</v>
      </c>
      <c r="E695" s="135">
        <f>E697</f>
        <v>260423.8</v>
      </c>
      <c r="F695" s="135">
        <f>F697</f>
        <v>7562.8</v>
      </c>
      <c r="G695" s="135">
        <f>G697</f>
        <v>0</v>
      </c>
      <c r="H695" s="135">
        <f t="shared" si="104"/>
        <v>349197.3</v>
      </c>
      <c r="I695" s="135">
        <f>I697</f>
        <v>48086.7</v>
      </c>
      <c r="J695" s="135">
        <f>J697</f>
        <v>291876.8</v>
      </c>
      <c r="K695" s="135">
        <f>K697</f>
        <v>7562.8</v>
      </c>
      <c r="L695" s="135">
        <f>L697</f>
        <v>1671</v>
      </c>
      <c r="M695" s="135">
        <f t="shared" si="105"/>
        <v>329647.8922</v>
      </c>
      <c r="N695" s="135">
        <f>N697</f>
        <v>48086.7</v>
      </c>
      <c r="O695" s="135">
        <f>O697</f>
        <v>272327.3922</v>
      </c>
      <c r="P695" s="135">
        <f>P697</f>
        <v>7562.8</v>
      </c>
      <c r="Q695" s="135">
        <f>Q697</f>
        <v>1671</v>
      </c>
      <c r="R695" s="13">
        <f t="shared" si="106"/>
        <v>-19549.407799999986</v>
      </c>
      <c r="S695" s="13">
        <f t="shared" si="106"/>
        <v>0</v>
      </c>
      <c r="T695" s="13">
        <f t="shared" si="106"/>
        <v>-19549.407799999986</v>
      </c>
      <c r="U695" s="13">
        <f t="shared" si="106"/>
        <v>0</v>
      </c>
      <c r="V695" s="13">
        <f t="shared" si="106"/>
        <v>0</v>
      </c>
      <c r="W695" s="13">
        <f t="shared" si="98"/>
        <v>94.401615419134117</v>
      </c>
      <c r="X695" s="13">
        <f t="shared" si="98"/>
        <v>100</v>
      </c>
      <c r="Y695" s="137">
        <f t="shared" si="98"/>
        <v>93.302171395602528</v>
      </c>
      <c r="Z695" s="137">
        <f t="shared" si="98"/>
        <v>100</v>
      </c>
      <c r="AA695" s="137">
        <f t="shared" si="98"/>
        <v>100</v>
      </c>
    </row>
    <row r="696" spans="1:27" s="138" customFormat="1" ht="12.95" customHeight="1" x14ac:dyDescent="0.2">
      <c r="A696" s="133">
        <v>688</v>
      </c>
      <c r="B696" s="134" t="s">
        <v>1375</v>
      </c>
      <c r="C696" s="135">
        <f t="shared" si="103"/>
        <v>194766.90000000002</v>
      </c>
      <c r="D696" s="135">
        <f>SUBTOTAL(9,D698:D735)</f>
        <v>38775.700000000012</v>
      </c>
      <c r="E696" s="135">
        <f>SUBTOTAL(9,E698:E735)</f>
        <v>153923.1</v>
      </c>
      <c r="F696" s="135">
        <f>SUBTOTAL(9,F698:F735)</f>
        <v>2068.1</v>
      </c>
      <c r="G696" s="135">
        <f>SUBTOTAL(9,G698:G735)</f>
        <v>0</v>
      </c>
      <c r="H696" s="135">
        <f t="shared" si="104"/>
        <v>218792.40000000002</v>
      </c>
      <c r="I696" s="135">
        <f>SUBTOTAL(9,I698:I735)</f>
        <v>38775.700000000012</v>
      </c>
      <c r="J696" s="135">
        <f>SUBTOTAL(9,J698:J735)</f>
        <v>176079.6</v>
      </c>
      <c r="K696" s="135">
        <f>SUBTOTAL(9,K698:K735)</f>
        <v>2068.1</v>
      </c>
      <c r="L696" s="135">
        <f>SUBTOTAL(9,L698:L735)</f>
        <v>1869</v>
      </c>
      <c r="M696" s="135">
        <f t="shared" si="105"/>
        <v>214201.93870000003</v>
      </c>
      <c r="N696" s="135">
        <f>SUBTOTAL(9,N698:N735)</f>
        <v>38775.700000000012</v>
      </c>
      <c r="O696" s="135">
        <f>SUBTOTAL(9,O698:O735)</f>
        <v>171489.13870000001</v>
      </c>
      <c r="P696" s="135">
        <f>SUBTOTAL(9,P698:P735)</f>
        <v>2068.1</v>
      </c>
      <c r="Q696" s="135">
        <f>SUBTOTAL(9,Q698:Q735)</f>
        <v>1869</v>
      </c>
      <c r="R696" s="13">
        <f t="shared" si="106"/>
        <v>-4590.4612999999954</v>
      </c>
      <c r="S696" s="13">
        <f t="shared" si="106"/>
        <v>0</v>
      </c>
      <c r="T696" s="13">
        <f t="shared" si="106"/>
        <v>-4590.4612999999954</v>
      </c>
      <c r="U696" s="13">
        <f t="shared" si="106"/>
        <v>0</v>
      </c>
      <c r="V696" s="13">
        <f t="shared" si="106"/>
        <v>0</v>
      </c>
      <c r="W696" s="13">
        <f t="shared" si="98"/>
        <v>97.901910075487081</v>
      </c>
      <c r="X696" s="13">
        <f t="shared" si="98"/>
        <v>100</v>
      </c>
      <c r="Y696" s="137">
        <f t="shared" si="98"/>
        <v>97.392962444258174</v>
      </c>
      <c r="Z696" s="137">
        <f t="shared" si="98"/>
        <v>100</v>
      </c>
      <c r="AA696" s="137">
        <f t="shared" si="98"/>
        <v>100</v>
      </c>
    </row>
    <row r="697" spans="1:27" ht="12.95" customHeight="1" x14ac:dyDescent="0.25">
      <c r="A697" s="133">
        <v>689</v>
      </c>
      <c r="B697" s="139" t="s">
        <v>1400</v>
      </c>
      <c r="C697" s="140">
        <f t="shared" si="103"/>
        <v>316073.3</v>
      </c>
      <c r="D697" s="140">
        <v>48086.7</v>
      </c>
      <c r="E697" s="140">
        <v>260423.8</v>
      </c>
      <c r="F697" s="140">
        <v>7562.8</v>
      </c>
      <c r="G697" s="140">
        <v>0</v>
      </c>
      <c r="H697" s="140">
        <f t="shared" si="104"/>
        <v>349197.3</v>
      </c>
      <c r="I697" s="141">
        <v>48086.7</v>
      </c>
      <c r="J697" s="141">
        <v>291876.8</v>
      </c>
      <c r="K697" s="141">
        <v>7562.8</v>
      </c>
      <c r="L697" s="141">
        <v>1671</v>
      </c>
      <c r="M697" s="140">
        <f t="shared" si="105"/>
        <v>329647.8922</v>
      </c>
      <c r="N697" s="141">
        <v>48086.7</v>
      </c>
      <c r="O697" s="141">
        <v>272327.3922</v>
      </c>
      <c r="P697" s="141">
        <v>7562.8</v>
      </c>
      <c r="Q697" s="10">
        <v>1671</v>
      </c>
      <c r="R697" s="10">
        <f t="shared" si="106"/>
        <v>-19549.407799999986</v>
      </c>
      <c r="S697" s="10">
        <f t="shared" si="106"/>
        <v>0</v>
      </c>
      <c r="T697" s="10">
        <f t="shared" si="106"/>
        <v>-19549.407799999986</v>
      </c>
      <c r="U697" s="10">
        <f t="shared" si="106"/>
        <v>0</v>
      </c>
      <c r="V697" s="10">
        <f t="shared" si="106"/>
        <v>0</v>
      </c>
      <c r="W697" s="10">
        <f t="shared" si="98"/>
        <v>94.401615419134117</v>
      </c>
      <c r="X697" s="10">
        <f t="shared" si="98"/>
        <v>100</v>
      </c>
      <c r="Y697" s="142">
        <f t="shared" si="98"/>
        <v>93.302171395602528</v>
      </c>
      <c r="Z697" s="142">
        <f t="shared" si="98"/>
        <v>100</v>
      </c>
      <c r="AA697" s="142">
        <f t="shared" si="98"/>
        <v>100</v>
      </c>
    </row>
    <row r="698" spans="1:27" ht="12.95" customHeight="1" x14ac:dyDescent="0.25">
      <c r="A698" s="133">
        <v>690</v>
      </c>
      <c r="B698" s="139" t="s">
        <v>1927</v>
      </c>
      <c r="C698" s="140">
        <f t="shared" si="103"/>
        <v>3323.6</v>
      </c>
      <c r="D698" s="140">
        <v>1038.9000000000001</v>
      </c>
      <c r="E698" s="140">
        <v>2176.1</v>
      </c>
      <c r="F698" s="140">
        <v>108.6</v>
      </c>
      <c r="G698" s="140">
        <v>0</v>
      </c>
      <c r="H698" s="140">
        <f t="shared" si="104"/>
        <v>3663.7</v>
      </c>
      <c r="I698" s="141">
        <v>1038.9000000000001</v>
      </c>
      <c r="J698" s="141">
        <v>2471.1999999999998</v>
      </c>
      <c r="K698" s="141">
        <v>108.6</v>
      </c>
      <c r="L698" s="141">
        <v>45</v>
      </c>
      <c r="M698" s="140">
        <f t="shared" si="105"/>
        <v>3662.8359999999998</v>
      </c>
      <c r="N698" s="141">
        <v>1038.9000000000001</v>
      </c>
      <c r="O698" s="141">
        <v>2470.3359999999998</v>
      </c>
      <c r="P698" s="141">
        <v>108.6</v>
      </c>
      <c r="Q698" s="10">
        <v>45</v>
      </c>
      <c r="R698" s="10">
        <f t="shared" si="106"/>
        <v>-0.86400000000003274</v>
      </c>
      <c r="S698" s="10">
        <f t="shared" si="106"/>
        <v>0</v>
      </c>
      <c r="T698" s="10">
        <f t="shared" si="106"/>
        <v>-0.86400000000003274</v>
      </c>
      <c r="U698" s="10">
        <f t="shared" si="106"/>
        <v>0</v>
      </c>
      <c r="V698" s="10">
        <f t="shared" si="106"/>
        <v>0</v>
      </c>
      <c r="W698" s="10">
        <f t="shared" si="98"/>
        <v>99.976417283074483</v>
      </c>
      <c r="X698" s="10">
        <f t="shared" si="98"/>
        <v>100</v>
      </c>
      <c r="Y698" s="142">
        <f t="shared" si="98"/>
        <v>99.965037228876668</v>
      </c>
      <c r="Z698" s="142">
        <f t="shared" si="98"/>
        <v>100</v>
      </c>
      <c r="AA698" s="142">
        <f t="shared" si="98"/>
        <v>100</v>
      </c>
    </row>
    <row r="699" spans="1:27" ht="12.95" customHeight="1" x14ac:dyDescent="0.25">
      <c r="A699" s="133">
        <v>691</v>
      </c>
      <c r="B699" s="139" t="s">
        <v>1928</v>
      </c>
      <c r="C699" s="140">
        <f t="shared" si="103"/>
        <v>4194.5</v>
      </c>
      <c r="D699" s="140">
        <v>1152.5</v>
      </c>
      <c r="E699" s="140">
        <v>3042</v>
      </c>
      <c r="F699" s="140">
        <v>0</v>
      </c>
      <c r="G699" s="140">
        <v>0</v>
      </c>
      <c r="H699" s="140">
        <f t="shared" si="104"/>
        <v>4501.3</v>
      </c>
      <c r="I699" s="141">
        <v>1152.5</v>
      </c>
      <c r="J699" s="141">
        <v>3315.8</v>
      </c>
      <c r="K699" s="141">
        <v>0</v>
      </c>
      <c r="L699" s="141">
        <v>33</v>
      </c>
      <c r="M699" s="140">
        <f t="shared" si="105"/>
        <v>4311.1013000000003</v>
      </c>
      <c r="N699" s="141">
        <v>1152.5</v>
      </c>
      <c r="O699" s="141">
        <v>3125.6012999999998</v>
      </c>
      <c r="P699" s="141">
        <v>0</v>
      </c>
      <c r="Q699" s="10">
        <v>33</v>
      </c>
      <c r="R699" s="10">
        <f t="shared" si="106"/>
        <v>-190.19869999999992</v>
      </c>
      <c r="S699" s="10">
        <f t="shared" si="106"/>
        <v>0</v>
      </c>
      <c r="T699" s="10">
        <f t="shared" si="106"/>
        <v>-190.19870000000037</v>
      </c>
      <c r="U699" s="10">
        <f t="shared" si="106"/>
        <v>0</v>
      </c>
      <c r="V699" s="10">
        <f t="shared" si="106"/>
        <v>0</v>
      </c>
      <c r="W699" s="10">
        <f t="shared" si="98"/>
        <v>95.774582898273835</v>
      </c>
      <c r="X699" s="10">
        <f t="shared" si="98"/>
        <v>100</v>
      </c>
      <c r="Y699" s="142">
        <f t="shared" si="98"/>
        <v>94.263866940104947</v>
      </c>
      <c r="Z699" s="142">
        <f t="shared" si="98"/>
        <v>0</v>
      </c>
      <c r="AA699" s="142">
        <f t="shared" si="98"/>
        <v>100</v>
      </c>
    </row>
    <row r="700" spans="1:27" ht="12.95" customHeight="1" x14ac:dyDescent="0.25">
      <c r="A700" s="133">
        <v>692</v>
      </c>
      <c r="B700" s="139" t="s">
        <v>1929</v>
      </c>
      <c r="C700" s="140">
        <f t="shared" si="103"/>
        <v>2707</v>
      </c>
      <c r="D700" s="140">
        <v>813.1</v>
      </c>
      <c r="E700" s="140">
        <v>1893.9</v>
      </c>
      <c r="F700" s="140">
        <v>0</v>
      </c>
      <c r="G700" s="140">
        <v>0</v>
      </c>
      <c r="H700" s="140">
        <f t="shared" si="104"/>
        <v>3038.4</v>
      </c>
      <c r="I700" s="141">
        <v>813.1</v>
      </c>
      <c r="J700" s="141">
        <v>2192.3000000000002</v>
      </c>
      <c r="K700" s="141">
        <v>0</v>
      </c>
      <c r="L700" s="141">
        <v>33</v>
      </c>
      <c r="M700" s="140">
        <f t="shared" si="105"/>
        <v>3034.47</v>
      </c>
      <c r="N700" s="141">
        <v>813.1</v>
      </c>
      <c r="O700" s="141">
        <v>2188.37</v>
      </c>
      <c r="P700" s="141">
        <v>0</v>
      </c>
      <c r="Q700" s="10">
        <v>33</v>
      </c>
      <c r="R700" s="10">
        <f t="shared" si="106"/>
        <v>-3.930000000000291</v>
      </c>
      <c r="S700" s="10">
        <f t="shared" si="106"/>
        <v>0</v>
      </c>
      <c r="T700" s="10">
        <f t="shared" si="106"/>
        <v>-3.930000000000291</v>
      </c>
      <c r="U700" s="10">
        <f t="shared" si="106"/>
        <v>0</v>
      </c>
      <c r="V700" s="10">
        <f t="shared" si="106"/>
        <v>0</v>
      </c>
      <c r="W700" s="10">
        <f t="shared" si="98"/>
        <v>99.870655608214847</v>
      </c>
      <c r="X700" s="10">
        <f t="shared" si="98"/>
        <v>100</v>
      </c>
      <c r="Y700" s="142">
        <f t="shared" si="98"/>
        <v>99.820736213109512</v>
      </c>
      <c r="Z700" s="142">
        <f t="shared" si="98"/>
        <v>0</v>
      </c>
      <c r="AA700" s="142">
        <f t="shared" si="98"/>
        <v>100</v>
      </c>
    </row>
    <row r="701" spans="1:27" ht="12.95" customHeight="1" x14ac:dyDescent="0.25">
      <c r="A701" s="133">
        <v>693</v>
      </c>
      <c r="B701" s="139" t="s">
        <v>1930</v>
      </c>
      <c r="C701" s="140">
        <f t="shared" si="103"/>
        <v>3237.2000000000003</v>
      </c>
      <c r="D701" s="140">
        <v>953.3</v>
      </c>
      <c r="E701" s="140">
        <v>2263.5</v>
      </c>
      <c r="F701" s="140">
        <v>20.399999999999999</v>
      </c>
      <c r="G701" s="140">
        <v>0</v>
      </c>
      <c r="H701" s="140">
        <f t="shared" si="104"/>
        <v>3711.7000000000003</v>
      </c>
      <c r="I701" s="141">
        <v>953.3</v>
      </c>
      <c r="J701" s="141">
        <v>2702</v>
      </c>
      <c r="K701" s="141">
        <v>20.399999999999999</v>
      </c>
      <c r="L701" s="141">
        <v>36</v>
      </c>
      <c r="M701" s="140">
        <f t="shared" si="105"/>
        <v>3593.7928999999999</v>
      </c>
      <c r="N701" s="141">
        <v>953.3</v>
      </c>
      <c r="O701" s="141">
        <v>2584.0929000000001</v>
      </c>
      <c r="P701" s="141">
        <v>20.399999999999999</v>
      </c>
      <c r="Q701" s="10">
        <v>36</v>
      </c>
      <c r="R701" s="10">
        <f t="shared" si="106"/>
        <v>-117.90710000000036</v>
      </c>
      <c r="S701" s="10">
        <f t="shared" si="106"/>
        <v>0</v>
      </c>
      <c r="T701" s="10">
        <f t="shared" si="106"/>
        <v>-117.9070999999999</v>
      </c>
      <c r="U701" s="10">
        <f t="shared" si="106"/>
        <v>0</v>
      </c>
      <c r="V701" s="10">
        <f t="shared" si="106"/>
        <v>0</v>
      </c>
      <c r="W701" s="10">
        <f t="shared" si="98"/>
        <v>96.823366651399624</v>
      </c>
      <c r="X701" s="10">
        <f t="shared" si="98"/>
        <v>100</v>
      </c>
      <c r="Y701" s="142">
        <f t="shared" si="98"/>
        <v>95.636302738712061</v>
      </c>
      <c r="Z701" s="142">
        <f t="shared" si="98"/>
        <v>100</v>
      </c>
      <c r="AA701" s="142">
        <f t="shared" si="98"/>
        <v>100</v>
      </c>
    </row>
    <row r="702" spans="1:27" ht="12.95" customHeight="1" x14ac:dyDescent="0.25">
      <c r="A702" s="133">
        <v>694</v>
      </c>
      <c r="B702" s="139" t="s">
        <v>1931</v>
      </c>
      <c r="C702" s="140">
        <f t="shared" si="103"/>
        <v>1337.3</v>
      </c>
      <c r="D702" s="140">
        <v>823.4</v>
      </c>
      <c r="E702" s="140">
        <v>358.9</v>
      </c>
      <c r="F702" s="140">
        <v>155</v>
      </c>
      <c r="G702" s="140">
        <v>0</v>
      </c>
      <c r="H702" s="140">
        <f t="shared" si="104"/>
        <v>1385.3</v>
      </c>
      <c r="I702" s="141">
        <v>823.4</v>
      </c>
      <c r="J702" s="141">
        <v>358.9</v>
      </c>
      <c r="K702" s="141">
        <v>155</v>
      </c>
      <c r="L702" s="141">
        <v>48</v>
      </c>
      <c r="M702" s="140">
        <f t="shared" si="105"/>
        <v>1385.3</v>
      </c>
      <c r="N702" s="141">
        <v>823.4</v>
      </c>
      <c r="O702" s="141">
        <v>358.9</v>
      </c>
      <c r="P702" s="141">
        <v>155</v>
      </c>
      <c r="Q702" s="10">
        <v>48</v>
      </c>
      <c r="R702" s="10">
        <f t="shared" si="106"/>
        <v>0</v>
      </c>
      <c r="S702" s="10">
        <f t="shared" si="106"/>
        <v>0</v>
      </c>
      <c r="T702" s="10">
        <f t="shared" si="106"/>
        <v>0</v>
      </c>
      <c r="U702" s="10">
        <f t="shared" si="106"/>
        <v>0</v>
      </c>
      <c r="V702" s="10">
        <f t="shared" si="106"/>
        <v>0</v>
      </c>
      <c r="W702" s="10">
        <f t="shared" si="98"/>
        <v>100</v>
      </c>
      <c r="X702" s="10">
        <f t="shared" si="98"/>
        <v>100</v>
      </c>
      <c r="Y702" s="142">
        <f t="shared" si="98"/>
        <v>100</v>
      </c>
      <c r="Z702" s="142">
        <f t="shared" si="98"/>
        <v>100</v>
      </c>
      <c r="AA702" s="142">
        <f t="shared" si="98"/>
        <v>100</v>
      </c>
    </row>
    <row r="703" spans="1:27" ht="12.95" customHeight="1" x14ac:dyDescent="0.25">
      <c r="A703" s="133">
        <v>695</v>
      </c>
      <c r="B703" s="139" t="s">
        <v>1932</v>
      </c>
      <c r="C703" s="140">
        <f t="shared" si="103"/>
        <v>4688</v>
      </c>
      <c r="D703" s="140">
        <v>1096</v>
      </c>
      <c r="E703" s="140">
        <v>3592</v>
      </c>
      <c r="F703" s="140">
        <v>0</v>
      </c>
      <c r="G703" s="140">
        <v>0</v>
      </c>
      <c r="H703" s="140">
        <f t="shared" si="104"/>
        <v>5493.4</v>
      </c>
      <c r="I703" s="141">
        <v>1096</v>
      </c>
      <c r="J703" s="141">
        <v>4352.3999999999996</v>
      </c>
      <c r="K703" s="141">
        <v>0</v>
      </c>
      <c r="L703" s="141">
        <v>45</v>
      </c>
      <c r="M703" s="140">
        <f t="shared" si="105"/>
        <v>4559.9760000000006</v>
      </c>
      <c r="N703" s="141">
        <v>1096</v>
      </c>
      <c r="O703" s="141">
        <v>3418.9760000000001</v>
      </c>
      <c r="P703" s="141">
        <v>0</v>
      </c>
      <c r="Q703" s="10">
        <v>45</v>
      </c>
      <c r="R703" s="10">
        <f t="shared" si="106"/>
        <v>-933.42399999999907</v>
      </c>
      <c r="S703" s="10">
        <f t="shared" si="106"/>
        <v>0</v>
      </c>
      <c r="T703" s="10">
        <f t="shared" si="106"/>
        <v>-933.42399999999952</v>
      </c>
      <c r="U703" s="10">
        <f t="shared" si="106"/>
        <v>0</v>
      </c>
      <c r="V703" s="10">
        <f t="shared" si="106"/>
        <v>0</v>
      </c>
      <c r="W703" s="10">
        <f t="shared" si="98"/>
        <v>83.008264462809933</v>
      </c>
      <c r="X703" s="10">
        <f t="shared" si="98"/>
        <v>100</v>
      </c>
      <c r="Y703" s="142">
        <f t="shared" si="98"/>
        <v>78.553809392519085</v>
      </c>
      <c r="Z703" s="142">
        <f t="shared" si="98"/>
        <v>0</v>
      </c>
      <c r="AA703" s="142">
        <f t="shared" si="98"/>
        <v>100</v>
      </c>
    </row>
    <row r="704" spans="1:27" ht="12.95" customHeight="1" x14ac:dyDescent="0.25">
      <c r="A704" s="133">
        <v>696</v>
      </c>
      <c r="B704" s="139" t="s">
        <v>1933</v>
      </c>
      <c r="C704" s="140">
        <f t="shared" si="103"/>
        <v>4738.3999999999996</v>
      </c>
      <c r="D704" s="140">
        <v>1144.2</v>
      </c>
      <c r="E704" s="140">
        <v>3512.2</v>
      </c>
      <c r="F704" s="140">
        <v>82</v>
      </c>
      <c r="G704" s="140">
        <v>0</v>
      </c>
      <c r="H704" s="140">
        <f t="shared" si="104"/>
        <v>5240.1000000000004</v>
      </c>
      <c r="I704" s="141">
        <v>1144.2</v>
      </c>
      <c r="J704" s="141">
        <v>3965.9</v>
      </c>
      <c r="K704" s="141">
        <v>82</v>
      </c>
      <c r="L704" s="141">
        <v>48</v>
      </c>
      <c r="M704" s="140">
        <f t="shared" si="105"/>
        <v>5212.6549000000005</v>
      </c>
      <c r="N704" s="141">
        <v>1144.2</v>
      </c>
      <c r="O704" s="141">
        <v>3938.4549000000002</v>
      </c>
      <c r="P704" s="141">
        <v>82</v>
      </c>
      <c r="Q704" s="10">
        <v>48</v>
      </c>
      <c r="R704" s="10">
        <f t="shared" si="106"/>
        <v>-27.445099999999911</v>
      </c>
      <c r="S704" s="10">
        <f t="shared" si="106"/>
        <v>0</v>
      </c>
      <c r="T704" s="10">
        <f t="shared" si="106"/>
        <v>-27.445099999999911</v>
      </c>
      <c r="U704" s="10">
        <f t="shared" si="106"/>
        <v>0</v>
      </c>
      <c r="V704" s="10">
        <f t="shared" si="106"/>
        <v>0</v>
      </c>
      <c r="W704" s="10">
        <f t="shared" si="98"/>
        <v>99.476248544875105</v>
      </c>
      <c r="X704" s="10">
        <f t="shared" si="98"/>
        <v>100</v>
      </c>
      <c r="Y704" s="142">
        <f t="shared" si="98"/>
        <v>99.307972969565554</v>
      </c>
      <c r="Z704" s="142">
        <f t="shared" si="98"/>
        <v>100</v>
      </c>
      <c r="AA704" s="142">
        <f t="shared" si="98"/>
        <v>100</v>
      </c>
    </row>
    <row r="705" spans="1:27" ht="12.95" customHeight="1" x14ac:dyDescent="0.25">
      <c r="A705" s="133">
        <v>697</v>
      </c>
      <c r="B705" s="139" t="s">
        <v>1934</v>
      </c>
      <c r="C705" s="140">
        <f t="shared" si="103"/>
        <v>2147</v>
      </c>
      <c r="D705" s="140">
        <v>865</v>
      </c>
      <c r="E705" s="140">
        <v>1239.0999999999999</v>
      </c>
      <c r="F705" s="140">
        <v>42.9</v>
      </c>
      <c r="G705" s="140">
        <v>0</v>
      </c>
      <c r="H705" s="140">
        <f t="shared" si="104"/>
        <v>2266.6</v>
      </c>
      <c r="I705" s="141">
        <v>865</v>
      </c>
      <c r="J705" s="141">
        <v>1328.7</v>
      </c>
      <c r="K705" s="141">
        <v>42.9</v>
      </c>
      <c r="L705" s="141">
        <v>30</v>
      </c>
      <c r="M705" s="140">
        <f t="shared" si="105"/>
        <v>2266.1929999999998</v>
      </c>
      <c r="N705" s="141">
        <v>865</v>
      </c>
      <c r="O705" s="141">
        <v>1328.2929999999999</v>
      </c>
      <c r="P705" s="141">
        <v>42.9</v>
      </c>
      <c r="Q705" s="10">
        <v>30</v>
      </c>
      <c r="R705" s="10">
        <f t="shared" si="106"/>
        <v>-0.4070000000001528</v>
      </c>
      <c r="S705" s="10">
        <f t="shared" si="106"/>
        <v>0</v>
      </c>
      <c r="T705" s="10">
        <f t="shared" si="106"/>
        <v>-0.4070000000001528</v>
      </c>
      <c r="U705" s="10">
        <f t="shared" si="106"/>
        <v>0</v>
      </c>
      <c r="V705" s="10">
        <f t="shared" si="106"/>
        <v>0</v>
      </c>
      <c r="W705" s="10">
        <f t="shared" si="98"/>
        <v>99.982043589517332</v>
      </c>
      <c r="X705" s="10">
        <f t="shared" si="98"/>
        <v>100</v>
      </c>
      <c r="Y705" s="142">
        <f t="shared" si="98"/>
        <v>99.969368555731151</v>
      </c>
      <c r="Z705" s="142">
        <f t="shared" si="98"/>
        <v>100</v>
      </c>
      <c r="AA705" s="142">
        <f t="shared" si="98"/>
        <v>100</v>
      </c>
    </row>
    <row r="706" spans="1:27" ht="12.95" customHeight="1" x14ac:dyDescent="0.25">
      <c r="A706" s="133">
        <v>698</v>
      </c>
      <c r="B706" s="139" t="s">
        <v>1935</v>
      </c>
      <c r="C706" s="140">
        <f t="shared" si="103"/>
        <v>1854.2</v>
      </c>
      <c r="D706" s="140">
        <v>931.6</v>
      </c>
      <c r="E706" s="140">
        <v>897.8</v>
      </c>
      <c r="F706" s="140">
        <v>24.8</v>
      </c>
      <c r="G706" s="140">
        <v>0</v>
      </c>
      <c r="H706" s="140">
        <f t="shared" si="104"/>
        <v>1978.2</v>
      </c>
      <c r="I706" s="141">
        <v>931.6</v>
      </c>
      <c r="J706" s="141">
        <v>988.8</v>
      </c>
      <c r="K706" s="141">
        <v>24.8</v>
      </c>
      <c r="L706" s="141">
        <v>33</v>
      </c>
      <c r="M706" s="140">
        <f t="shared" si="105"/>
        <v>1955.7111</v>
      </c>
      <c r="N706" s="141">
        <v>931.6</v>
      </c>
      <c r="O706" s="141">
        <v>966.31110000000001</v>
      </c>
      <c r="P706" s="141">
        <v>24.8</v>
      </c>
      <c r="Q706" s="10">
        <v>33</v>
      </c>
      <c r="R706" s="10">
        <f t="shared" si="106"/>
        <v>-22.488900000000058</v>
      </c>
      <c r="S706" s="10">
        <f t="shared" si="106"/>
        <v>0</v>
      </c>
      <c r="T706" s="10">
        <f t="shared" si="106"/>
        <v>-22.488899999999944</v>
      </c>
      <c r="U706" s="10">
        <f t="shared" si="106"/>
        <v>0</v>
      </c>
      <c r="V706" s="10">
        <f t="shared" si="106"/>
        <v>0</v>
      </c>
      <c r="W706" s="10">
        <f t="shared" ref="W706:AA757" si="107">IF(H706=0,0,M706/H706*100)</f>
        <v>98.863163481953293</v>
      </c>
      <c r="X706" s="10">
        <f t="shared" si="107"/>
        <v>100</v>
      </c>
      <c r="Y706" s="142">
        <f t="shared" si="107"/>
        <v>97.725637135922341</v>
      </c>
      <c r="Z706" s="142">
        <f t="shared" si="107"/>
        <v>100</v>
      </c>
      <c r="AA706" s="142">
        <f t="shared" si="107"/>
        <v>100</v>
      </c>
    </row>
    <row r="707" spans="1:27" ht="12.95" customHeight="1" x14ac:dyDescent="0.25">
      <c r="A707" s="133">
        <v>699</v>
      </c>
      <c r="B707" s="139" t="s">
        <v>1936</v>
      </c>
      <c r="C707" s="140">
        <f t="shared" si="103"/>
        <v>3332.2999999999997</v>
      </c>
      <c r="D707" s="140">
        <v>966.5</v>
      </c>
      <c r="E707" s="140">
        <v>2182.1999999999998</v>
      </c>
      <c r="F707" s="140">
        <v>183.6</v>
      </c>
      <c r="G707" s="140">
        <v>0</v>
      </c>
      <c r="H707" s="140">
        <f t="shared" si="104"/>
        <v>3575.7</v>
      </c>
      <c r="I707" s="141">
        <v>966.5</v>
      </c>
      <c r="J707" s="141">
        <v>2383.6</v>
      </c>
      <c r="K707" s="141">
        <v>183.6</v>
      </c>
      <c r="L707" s="141">
        <v>42</v>
      </c>
      <c r="M707" s="140">
        <f t="shared" si="105"/>
        <v>3560.8444</v>
      </c>
      <c r="N707" s="141">
        <v>966.5</v>
      </c>
      <c r="O707" s="141">
        <v>2368.7444</v>
      </c>
      <c r="P707" s="141">
        <v>183.6</v>
      </c>
      <c r="Q707" s="10">
        <v>42</v>
      </c>
      <c r="R707" s="10">
        <f t="shared" si="106"/>
        <v>-14.855599999999868</v>
      </c>
      <c r="S707" s="10">
        <f t="shared" si="106"/>
        <v>0</v>
      </c>
      <c r="T707" s="10">
        <f t="shared" si="106"/>
        <v>-14.855599999999868</v>
      </c>
      <c r="U707" s="10">
        <f t="shared" si="106"/>
        <v>0</v>
      </c>
      <c r="V707" s="10">
        <f t="shared" si="106"/>
        <v>0</v>
      </c>
      <c r="W707" s="10">
        <f t="shared" si="107"/>
        <v>99.5845400900523</v>
      </c>
      <c r="X707" s="10">
        <f t="shared" si="107"/>
        <v>100</v>
      </c>
      <c r="Y707" s="142">
        <f t="shared" si="107"/>
        <v>99.37675784527606</v>
      </c>
      <c r="Z707" s="142">
        <f t="shared" si="107"/>
        <v>100</v>
      </c>
      <c r="AA707" s="142">
        <f t="shared" si="107"/>
        <v>100</v>
      </c>
    </row>
    <row r="708" spans="1:27" ht="12.95" customHeight="1" x14ac:dyDescent="0.25">
      <c r="A708" s="133">
        <v>700</v>
      </c>
      <c r="B708" s="139" t="s">
        <v>1937</v>
      </c>
      <c r="C708" s="140">
        <f t="shared" si="103"/>
        <v>3721</v>
      </c>
      <c r="D708" s="140">
        <v>1038.4000000000001</v>
      </c>
      <c r="E708" s="140">
        <v>2544.6</v>
      </c>
      <c r="F708" s="140">
        <v>138</v>
      </c>
      <c r="G708" s="140">
        <v>0</v>
      </c>
      <c r="H708" s="140">
        <f t="shared" si="104"/>
        <v>4080.9</v>
      </c>
      <c r="I708" s="141">
        <v>1038.4000000000001</v>
      </c>
      <c r="J708" s="141">
        <v>2856.5</v>
      </c>
      <c r="K708" s="141">
        <v>138</v>
      </c>
      <c r="L708" s="141">
        <v>48</v>
      </c>
      <c r="M708" s="140">
        <f t="shared" si="105"/>
        <v>3966.5745000000002</v>
      </c>
      <c r="N708" s="141">
        <v>1038.4000000000001</v>
      </c>
      <c r="O708" s="141">
        <v>2742.1745000000001</v>
      </c>
      <c r="P708" s="141">
        <v>138</v>
      </c>
      <c r="Q708" s="10">
        <v>48</v>
      </c>
      <c r="R708" s="10">
        <f t="shared" si="106"/>
        <v>-114.32549999999992</v>
      </c>
      <c r="S708" s="10">
        <f t="shared" si="106"/>
        <v>0</v>
      </c>
      <c r="T708" s="10">
        <f t="shared" si="106"/>
        <v>-114.32549999999992</v>
      </c>
      <c r="U708" s="10">
        <f t="shared" si="106"/>
        <v>0</v>
      </c>
      <c r="V708" s="10">
        <f t="shared" si="106"/>
        <v>0</v>
      </c>
      <c r="W708" s="10">
        <f t="shared" si="107"/>
        <v>97.198522384768069</v>
      </c>
      <c r="X708" s="10">
        <f t="shared" si="107"/>
        <v>100</v>
      </c>
      <c r="Y708" s="142">
        <f t="shared" si="107"/>
        <v>95.997706984071414</v>
      </c>
      <c r="Z708" s="142">
        <f t="shared" si="107"/>
        <v>100</v>
      </c>
      <c r="AA708" s="142">
        <f t="shared" si="107"/>
        <v>100</v>
      </c>
    </row>
    <row r="709" spans="1:27" ht="12.95" customHeight="1" x14ac:dyDescent="0.25">
      <c r="A709" s="133">
        <v>701</v>
      </c>
      <c r="B709" s="139" t="s">
        <v>1938</v>
      </c>
      <c r="C709" s="140">
        <f t="shared" si="103"/>
        <v>4511.8</v>
      </c>
      <c r="D709" s="140">
        <v>1134.2</v>
      </c>
      <c r="E709" s="140">
        <v>3340.3</v>
      </c>
      <c r="F709" s="140">
        <v>37.299999999999997</v>
      </c>
      <c r="G709" s="140">
        <v>0</v>
      </c>
      <c r="H709" s="140">
        <f t="shared" si="104"/>
        <v>4826</v>
      </c>
      <c r="I709" s="141">
        <v>1134.2</v>
      </c>
      <c r="J709" s="141">
        <v>3594.5</v>
      </c>
      <c r="K709" s="141">
        <v>37.299999999999997</v>
      </c>
      <c r="L709" s="141">
        <v>60</v>
      </c>
      <c r="M709" s="140">
        <f t="shared" si="105"/>
        <v>4613.4168</v>
      </c>
      <c r="N709" s="141">
        <v>1134.2</v>
      </c>
      <c r="O709" s="141">
        <v>3381.9168</v>
      </c>
      <c r="P709" s="141">
        <v>37.299999999999997</v>
      </c>
      <c r="Q709" s="10">
        <v>60</v>
      </c>
      <c r="R709" s="10">
        <f t="shared" si="106"/>
        <v>-212.58320000000003</v>
      </c>
      <c r="S709" s="10">
        <f t="shared" si="106"/>
        <v>0</v>
      </c>
      <c r="T709" s="10">
        <f t="shared" si="106"/>
        <v>-212.58320000000003</v>
      </c>
      <c r="U709" s="10">
        <f t="shared" si="106"/>
        <v>0</v>
      </c>
      <c r="V709" s="10">
        <f t="shared" si="106"/>
        <v>0</v>
      </c>
      <c r="W709" s="10">
        <f t="shared" si="107"/>
        <v>95.595043514297544</v>
      </c>
      <c r="X709" s="10">
        <f t="shared" si="107"/>
        <v>100</v>
      </c>
      <c r="Y709" s="142">
        <f t="shared" si="107"/>
        <v>94.085875643343996</v>
      </c>
      <c r="Z709" s="142">
        <f t="shared" si="107"/>
        <v>100</v>
      </c>
      <c r="AA709" s="142">
        <f t="shared" si="107"/>
        <v>100</v>
      </c>
    </row>
    <row r="710" spans="1:27" ht="12.95" customHeight="1" x14ac:dyDescent="0.25">
      <c r="A710" s="133">
        <v>702</v>
      </c>
      <c r="B710" s="139" t="s">
        <v>1939</v>
      </c>
      <c r="C710" s="140">
        <f t="shared" si="103"/>
        <v>2638.9</v>
      </c>
      <c r="D710" s="140">
        <v>823.9</v>
      </c>
      <c r="E710" s="140">
        <v>1742.2</v>
      </c>
      <c r="F710" s="140">
        <v>72.8</v>
      </c>
      <c r="G710" s="140">
        <v>0</v>
      </c>
      <c r="H710" s="140">
        <f t="shared" si="104"/>
        <v>2851.7000000000003</v>
      </c>
      <c r="I710" s="141">
        <v>823.9</v>
      </c>
      <c r="J710" s="141">
        <v>1913</v>
      </c>
      <c r="K710" s="141">
        <v>72.8</v>
      </c>
      <c r="L710" s="141">
        <v>42</v>
      </c>
      <c r="M710" s="140">
        <f t="shared" si="105"/>
        <v>2824.1210000000001</v>
      </c>
      <c r="N710" s="141">
        <v>823.9</v>
      </c>
      <c r="O710" s="141">
        <v>1885.421</v>
      </c>
      <c r="P710" s="141">
        <v>72.8</v>
      </c>
      <c r="Q710" s="10">
        <v>42</v>
      </c>
      <c r="R710" s="10">
        <f t="shared" si="106"/>
        <v>-27.579000000000178</v>
      </c>
      <c r="S710" s="10">
        <f t="shared" si="106"/>
        <v>0</v>
      </c>
      <c r="T710" s="10">
        <f t="shared" si="106"/>
        <v>-27.578999999999951</v>
      </c>
      <c r="U710" s="10">
        <f t="shared" si="106"/>
        <v>0</v>
      </c>
      <c r="V710" s="10">
        <f t="shared" si="106"/>
        <v>0</v>
      </c>
      <c r="W710" s="10">
        <f t="shared" si="107"/>
        <v>99.032892660518286</v>
      </c>
      <c r="X710" s="10">
        <f t="shared" si="107"/>
        <v>100</v>
      </c>
      <c r="Y710" s="142">
        <f t="shared" si="107"/>
        <v>98.558337689492944</v>
      </c>
      <c r="Z710" s="142">
        <f t="shared" si="107"/>
        <v>100</v>
      </c>
      <c r="AA710" s="142">
        <f t="shared" si="107"/>
        <v>100</v>
      </c>
    </row>
    <row r="711" spans="1:27" ht="12.95" customHeight="1" x14ac:dyDescent="0.25">
      <c r="A711" s="133">
        <v>703</v>
      </c>
      <c r="B711" s="139" t="s">
        <v>1940</v>
      </c>
      <c r="C711" s="140">
        <f t="shared" si="103"/>
        <v>6579.7999999999993</v>
      </c>
      <c r="D711" s="140">
        <v>1054.0999999999999</v>
      </c>
      <c r="E711" s="140">
        <v>5525.7</v>
      </c>
      <c r="F711" s="140">
        <v>0</v>
      </c>
      <c r="G711" s="140">
        <v>0</v>
      </c>
      <c r="H711" s="140">
        <f t="shared" si="104"/>
        <v>7362.2000000000007</v>
      </c>
      <c r="I711" s="141">
        <v>1054.0999999999999</v>
      </c>
      <c r="J711" s="141">
        <v>6218.1</v>
      </c>
      <c r="K711" s="141">
        <v>0</v>
      </c>
      <c r="L711" s="141">
        <v>90</v>
      </c>
      <c r="M711" s="140">
        <f t="shared" si="105"/>
        <v>7362.2000000000007</v>
      </c>
      <c r="N711" s="141">
        <v>1054.0999999999999</v>
      </c>
      <c r="O711" s="141">
        <v>6218.1</v>
      </c>
      <c r="P711" s="141">
        <v>0</v>
      </c>
      <c r="Q711" s="10">
        <v>90</v>
      </c>
      <c r="R711" s="10">
        <f t="shared" si="106"/>
        <v>0</v>
      </c>
      <c r="S711" s="10">
        <f t="shared" si="106"/>
        <v>0</v>
      </c>
      <c r="T711" s="10">
        <f t="shared" si="106"/>
        <v>0</v>
      </c>
      <c r="U711" s="10">
        <f t="shared" si="106"/>
        <v>0</v>
      </c>
      <c r="V711" s="10">
        <f t="shared" si="106"/>
        <v>0</v>
      </c>
      <c r="W711" s="10">
        <f t="shared" si="107"/>
        <v>100</v>
      </c>
      <c r="X711" s="10">
        <f t="shared" si="107"/>
        <v>100</v>
      </c>
      <c r="Y711" s="142">
        <f t="shared" si="107"/>
        <v>100</v>
      </c>
      <c r="Z711" s="142">
        <f t="shared" si="107"/>
        <v>0</v>
      </c>
      <c r="AA711" s="142">
        <f t="shared" si="107"/>
        <v>100</v>
      </c>
    </row>
    <row r="712" spans="1:27" ht="12.95" customHeight="1" x14ac:dyDescent="0.25">
      <c r="A712" s="133">
        <v>704</v>
      </c>
      <c r="B712" s="139" t="s">
        <v>1941</v>
      </c>
      <c r="C712" s="140">
        <f t="shared" si="103"/>
        <v>6591.2999999999993</v>
      </c>
      <c r="D712" s="140">
        <v>1214.0999999999999</v>
      </c>
      <c r="E712" s="140">
        <v>5262.8</v>
      </c>
      <c r="F712" s="140">
        <v>114.4</v>
      </c>
      <c r="G712" s="140">
        <v>0</v>
      </c>
      <c r="H712" s="140">
        <f t="shared" si="104"/>
        <v>7253.9</v>
      </c>
      <c r="I712" s="141">
        <v>1214.0999999999999</v>
      </c>
      <c r="J712" s="141">
        <v>5868.4</v>
      </c>
      <c r="K712" s="141">
        <v>114.4</v>
      </c>
      <c r="L712" s="141">
        <v>57</v>
      </c>
      <c r="M712" s="140">
        <f t="shared" si="105"/>
        <v>6049.0303999999996</v>
      </c>
      <c r="N712" s="141">
        <v>1214.0999999999999</v>
      </c>
      <c r="O712" s="141">
        <v>4663.5303999999996</v>
      </c>
      <c r="P712" s="141">
        <v>114.4</v>
      </c>
      <c r="Q712" s="10">
        <v>57</v>
      </c>
      <c r="R712" s="10">
        <f t="shared" si="106"/>
        <v>-1204.8696</v>
      </c>
      <c r="S712" s="10">
        <f t="shared" si="106"/>
        <v>0</v>
      </c>
      <c r="T712" s="10">
        <f t="shared" si="106"/>
        <v>-1204.8696</v>
      </c>
      <c r="U712" s="10">
        <f t="shared" si="106"/>
        <v>0</v>
      </c>
      <c r="V712" s="10">
        <f t="shared" si="106"/>
        <v>0</v>
      </c>
      <c r="W712" s="10">
        <f t="shared" si="107"/>
        <v>83.390043976343762</v>
      </c>
      <c r="X712" s="10">
        <f t="shared" si="107"/>
        <v>100</v>
      </c>
      <c r="Y712" s="142">
        <f t="shared" si="107"/>
        <v>79.468516120237197</v>
      </c>
      <c r="Z712" s="142">
        <f t="shared" si="107"/>
        <v>100</v>
      </c>
      <c r="AA712" s="142">
        <f t="shared" si="107"/>
        <v>100</v>
      </c>
    </row>
    <row r="713" spans="1:27" ht="12.95" customHeight="1" x14ac:dyDescent="0.25">
      <c r="A713" s="133">
        <v>705</v>
      </c>
      <c r="B713" s="139" t="s">
        <v>1942</v>
      </c>
      <c r="C713" s="140">
        <f t="shared" si="103"/>
        <v>2843.7000000000003</v>
      </c>
      <c r="D713" s="140">
        <v>685.5</v>
      </c>
      <c r="E713" s="140">
        <v>2104.9</v>
      </c>
      <c r="F713" s="140">
        <v>53.3</v>
      </c>
      <c r="G713" s="140">
        <v>0</v>
      </c>
      <c r="H713" s="140">
        <f t="shared" si="104"/>
        <v>3248.3</v>
      </c>
      <c r="I713" s="141">
        <v>685.5</v>
      </c>
      <c r="J713" s="141">
        <v>2470.5</v>
      </c>
      <c r="K713" s="141">
        <v>53.3</v>
      </c>
      <c r="L713" s="141">
        <v>39</v>
      </c>
      <c r="M713" s="140">
        <f t="shared" si="105"/>
        <v>3212.2866000000004</v>
      </c>
      <c r="N713" s="141">
        <v>685.5</v>
      </c>
      <c r="O713" s="141">
        <v>2434.4866000000002</v>
      </c>
      <c r="P713" s="141">
        <v>53.3</v>
      </c>
      <c r="Q713" s="10">
        <v>39</v>
      </c>
      <c r="R713" s="10">
        <f t="shared" si="106"/>
        <v>-36.01339999999982</v>
      </c>
      <c r="S713" s="10">
        <f t="shared" si="106"/>
        <v>0</v>
      </c>
      <c r="T713" s="10">
        <f t="shared" si="106"/>
        <v>-36.01339999999982</v>
      </c>
      <c r="U713" s="10">
        <f t="shared" si="106"/>
        <v>0</v>
      </c>
      <c r="V713" s="10">
        <f t="shared" si="106"/>
        <v>0</v>
      </c>
      <c r="W713" s="10">
        <f t="shared" si="107"/>
        <v>98.891315457316139</v>
      </c>
      <c r="X713" s="10">
        <f t="shared" si="107"/>
        <v>100</v>
      </c>
      <c r="Y713" s="142">
        <f t="shared" si="107"/>
        <v>98.542262699858341</v>
      </c>
      <c r="Z713" s="142">
        <f t="shared" si="107"/>
        <v>100</v>
      </c>
      <c r="AA713" s="142">
        <f t="shared" si="107"/>
        <v>100</v>
      </c>
    </row>
    <row r="714" spans="1:27" ht="12.95" customHeight="1" x14ac:dyDescent="0.25">
      <c r="A714" s="133">
        <v>706</v>
      </c>
      <c r="B714" s="139" t="s">
        <v>1943</v>
      </c>
      <c r="C714" s="140">
        <f t="shared" si="103"/>
        <v>3490.2</v>
      </c>
      <c r="D714" s="140">
        <v>1096.5999999999999</v>
      </c>
      <c r="E714" s="140">
        <v>2345.6</v>
      </c>
      <c r="F714" s="140">
        <v>48</v>
      </c>
      <c r="G714" s="140">
        <v>0</v>
      </c>
      <c r="H714" s="140">
        <f t="shared" si="104"/>
        <v>3777.1</v>
      </c>
      <c r="I714" s="141">
        <v>1096.5999999999999</v>
      </c>
      <c r="J714" s="141">
        <v>2596.5</v>
      </c>
      <c r="K714" s="141">
        <v>48</v>
      </c>
      <c r="L714" s="141">
        <v>36</v>
      </c>
      <c r="M714" s="140">
        <f t="shared" si="105"/>
        <v>3688.8380999999999</v>
      </c>
      <c r="N714" s="141">
        <v>1096.5999999999999</v>
      </c>
      <c r="O714" s="141">
        <v>2508.2381</v>
      </c>
      <c r="P714" s="141">
        <v>48</v>
      </c>
      <c r="Q714" s="10">
        <v>36</v>
      </c>
      <c r="R714" s="10">
        <f t="shared" si="106"/>
        <v>-88.261899999999969</v>
      </c>
      <c r="S714" s="10">
        <f t="shared" si="106"/>
        <v>0</v>
      </c>
      <c r="T714" s="10">
        <f t="shared" si="106"/>
        <v>-88.261899999999969</v>
      </c>
      <c r="U714" s="10">
        <f t="shared" si="106"/>
        <v>0</v>
      </c>
      <c r="V714" s="10">
        <f t="shared" si="106"/>
        <v>0</v>
      </c>
      <c r="W714" s="10">
        <f t="shared" si="107"/>
        <v>97.663236345344316</v>
      </c>
      <c r="X714" s="10">
        <f t="shared" si="107"/>
        <v>100</v>
      </c>
      <c r="Y714" s="142">
        <f t="shared" si="107"/>
        <v>96.600735605622958</v>
      </c>
      <c r="Z714" s="142">
        <f t="shared" si="107"/>
        <v>100</v>
      </c>
      <c r="AA714" s="142">
        <f t="shared" si="107"/>
        <v>100</v>
      </c>
    </row>
    <row r="715" spans="1:27" ht="12.95" customHeight="1" x14ac:dyDescent="0.25">
      <c r="A715" s="133">
        <v>707</v>
      </c>
      <c r="B715" s="139" t="s">
        <v>1944</v>
      </c>
      <c r="C715" s="140">
        <f t="shared" si="103"/>
        <v>2491.2000000000003</v>
      </c>
      <c r="D715" s="140">
        <v>940.2</v>
      </c>
      <c r="E715" s="140">
        <v>1471.7</v>
      </c>
      <c r="F715" s="140">
        <v>79.3</v>
      </c>
      <c r="G715" s="140">
        <v>0</v>
      </c>
      <c r="H715" s="140">
        <f t="shared" si="104"/>
        <v>2701.5</v>
      </c>
      <c r="I715" s="141">
        <v>940.2</v>
      </c>
      <c r="J715" s="141">
        <v>1640</v>
      </c>
      <c r="K715" s="141">
        <v>79.3</v>
      </c>
      <c r="L715" s="141">
        <v>42</v>
      </c>
      <c r="M715" s="140">
        <f t="shared" si="105"/>
        <v>2684.4701000000005</v>
      </c>
      <c r="N715" s="141">
        <v>940.2</v>
      </c>
      <c r="O715" s="141">
        <v>1622.9701</v>
      </c>
      <c r="P715" s="141">
        <v>79.3</v>
      </c>
      <c r="Q715" s="10">
        <v>42</v>
      </c>
      <c r="R715" s="10">
        <f t="shared" si="106"/>
        <v>-17.029899999999543</v>
      </c>
      <c r="S715" s="10">
        <f t="shared" si="106"/>
        <v>0</v>
      </c>
      <c r="T715" s="10">
        <f t="shared" si="106"/>
        <v>-17.029899999999998</v>
      </c>
      <c r="U715" s="10">
        <f t="shared" si="106"/>
        <v>0</v>
      </c>
      <c r="V715" s="10">
        <f t="shared" si="106"/>
        <v>0</v>
      </c>
      <c r="W715" s="10">
        <f t="shared" si="107"/>
        <v>99.369613177864167</v>
      </c>
      <c r="X715" s="10">
        <f t="shared" si="107"/>
        <v>100</v>
      </c>
      <c r="Y715" s="142">
        <f t="shared" si="107"/>
        <v>98.961591463414635</v>
      </c>
      <c r="Z715" s="142">
        <f t="shared" si="107"/>
        <v>100</v>
      </c>
      <c r="AA715" s="142">
        <f t="shared" si="107"/>
        <v>100</v>
      </c>
    </row>
    <row r="716" spans="1:27" ht="12.95" customHeight="1" x14ac:dyDescent="0.25">
      <c r="A716" s="133">
        <v>708</v>
      </c>
      <c r="B716" s="139" t="s">
        <v>1945</v>
      </c>
      <c r="C716" s="140">
        <f t="shared" si="103"/>
        <v>3123.3999999999996</v>
      </c>
      <c r="D716" s="140">
        <v>988.7</v>
      </c>
      <c r="E716" s="140">
        <v>2134.6999999999998</v>
      </c>
      <c r="F716" s="140">
        <v>0</v>
      </c>
      <c r="G716" s="140">
        <v>0</v>
      </c>
      <c r="H716" s="140">
        <f t="shared" si="104"/>
        <v>3492.7</v>
      </c>
      <c r="I716" s="141">
        <v>988.7</v>
      </c>
      <c r="J716" s="141">
        <v>2468</v>
      </c>
      <c r="K716" s="141">
        <v>0</v>
      </c>
      <c r="L716" s="141">
        <v>36</v>
      </c>
      <c r="M716" s="140">
        <f t="shared" si="105"/>
        <v>3492.6732000000002</v>
      </c>
      <c r="N716" s="141">
        <v>988.7</v>
      </c>
      <c r="O716" s="141">
        <v>2467.9731999999999</v>
      </c>
      <c r="P716" s="141">
        <v>0</v>
      </c>
      <c r="Q716" s="10">
        <v>36</v>
      </c>
      <c r="R716" s="10">
        <f t="shared" si="106"/>
        <v>-2.6799999999639113E-2</v>
      </c>
      <c r="S716" s="10">
        <f t="shared" si="106"/>
        <v>0</v>
      </c>
      <c r="T716" s="10">
        <f t="shared" si="106"/>
        <v>-2.680000000009386E-2</v>
      </c>
      <c r="U716" s="10">
        <f t="shared" si="106"/>
        <v>0</v>
      </c>
      <c r="V716" s="10">
        <f t="shared" si="106"/>
        <v>0</v>
      </c>
      <c r="W716" s="10">
        <f t="shared" si="107"/>
        <v>99.999232685315093</v>
      </c>
      <c r="X716" s="10">
        <f t="shared" si="107"/>
        <v>100</v>
      </c>
      <c r="Y716" s="142">
        <f t="shared" si="107"/>
        <v>99.998914100486218</v>
      </c>
      <c r="Z716" s="142">
        <f t="shared" si="107"/>
        <v>0</v>
      </c>
      <c r="AA716" s="142">
        <f t="shared" si="107"/>
        <v>100</v>
      </c>
    </row>
    <row r="717" spans="1:27" ht="12.95" customHeight="1" x14ac:dyDescent="0.25">
      <c r="A717" s="133">
        <v>709</v>
      </c>
      <c r="B717" s="139" t="s">
        <v>1946</v>
      </c>
      <c r="C717" s="140">
        <f t="shared" si="103"/>
        <v>1376.6</v>
      </c>
      <c r="D717" s="140">
        <v>973.4</v>
      </c>
      <c r="E717" s="140">
        <v>345.1</v>
      </c>
      <c r="F717" s="140">
        <v>58.1</v>
      </c>
      <c r="G717" s="140">
        <v>0</v>
      </c>
      <c r="H717" s="140">
        <f t="shared" si="104"/>
        <v>1412.6</v>
      </c>
      <c r="I717" s="141">
        <v>973.4</v>
      </c>
      <c r="J717" s="141">
        <v>345.1</v>
      </c>
      <c r="K717" s="141">
        <v>58.1</v>
      </c>
      <c r="L717" s="141">
        <v>36</v>
      </c>
      <c r="M717" s="140">
        <f t="shared" si="105"/>
        <v>1412.6</v>
      </c>
      <c r="N717" s="141">
        <v>973.4</v>
      </c>
      <c r="O717" s="141">
        <v>345.1</v>
      </c>
      <c r="P717" s="141">
        <v>58.1</v>
      </c>
      <c r="Q717" s="10">
        <v>36</v>
      </c>
      <c r="R717" s="10">
        <f t="shared" si="106"/>
        <v>0</v>
      </c>
      <c r="S717" s="10">
        <f t="shared" si="106"/>
        <v>0</v>
      </c>
      <c r="T717" s="10">
        <f t="shared" si="106"/>
        <v>0</v>
      </c>
      <c r="U717" s="10">
        <f t="shared" si="106"/>
        <v>0</v>
      </c>
      <c r="V717" s="10">
        <f t="shared" si="106"/>
        <v>0</v>
      </c>
      <c r="W717" s="10">
        <f t="shared" si="107"/>
        <v>100</v>
      </c>
      <c r="X717" s="10">
        <f t="shared" si="107"/>
        <v>100</v>
      </c>
      <c r="Y717" s="142">
        <f t="shared" si="107"/>
        <v>100</v>
      </c>
      <c r="Z717" s="142">
        <f t="shared" si="107"/>
        <v>100</v>
      </c>
      <c r="AA717" s="142">
        <f t="shared" si="107"/>
        <v>100</v>
      </c>
    </row>
    <row r="718" spans="1:27" ht="12.95" customHeight="1" x14ac:dyDescent="0.25">
      <c r="A718" s="133">
        <v>710</v>
      </c>
      <c r="B718" s="139" t="s">
        <v>1926</v>
      </c>
      <c r="C718" s="140">
        <f t="shared" si="103"/>
        <v>53981.7</v>
      </c>
      <c r="D718" s="140">
        <v>2738.6</v>
      </c>
      <c r="E718" s="140">
        <v>51243.1</v>
      </c>
      <c r="F718" s="140">
        <v>0</v>
      </c>
      <c r="G718" s="140">
        <v>0</v>
      </c>
      <c r="H718" s="140">
        <f t="shared" si="104"/>
        <v>63722.799999999996</v>
      </c>
      <c r="I718" s="141">
        <v>2738.6</v>
      </c>
      <c r="J718" s="141">
        <v>60750.2</v>
      </c>
      <c r="K718" s="141">
        <v>0</v>
      </c>
      <c r="L718" s="141">
        <v>234</v>
      </c>
      <c r="M718" s="140">
        <f t="shared" si="105"/>
        <v>63648.3145</v>
      </c>
      <c r="N718" s="141">
        <v>2738.6</v>
      </c>
      <c r="O718" s="141">
        <v>60675.714500000002</v>
      </c>
      <c r="P718" s="141">
        <v>0</v>
      </c>
      <c r="Q718" s="10">
        <v>234</v>
      </c>
      <c r="R718" s="10">
        <f t="shared" si="106"/>
        <v>-74.485499999995227</v>
      </c>
      <c r="S718" s="10">
        <f t="shared" si="106"/>
        <v>0</v>
      </c>
      <c r="T718" s="10">
        <f t="shared" si="106"/>
        <v>-74.485499999995227</v>
      </c>
      <c r="U718" s="10">
        <f t="shared" si="106"/>
        <v>0</v>
      </c>
      <c r="V718" s="10">
        <f t="shared" si="106"/>
        <v>0</v>
      </c>
      <c r="W718" s="10">
        <f t="shared" si="107"/>
        <v>99.883110126987518</v>
      </c>
      <c r="X718" s="10">
        <f t="shared" si="107"/>
        <v>100</v>
      </c>
      <c r="Y718" s="142">
        <f t="shared" si="107"/>
        <v>99.877390527109384</v>
      </c>
      <c r="Z718" s="142">
        <f t="shared" si="107"/>
        <v>0</v>
      </c>
      <c r="AA718" s="142">
        <f t="shared" si="107"/>
        <v>100</v>
      </c>
    </row>
    <row r="719" spans="1:27" ht="12.95" customHeight="1" x14ac:dyDescent="0.25">
      <c r="A719" s="133">
        <v>711</v>
      </c>
      <c r="B719" s="139" t="s">
        <v>1947</v>
      </c>
      <c r="C719" s="140">
        <f t="shared" si="103"/>
        <v>5712.9</v>
      </c>
      <c r="D719" s="140">
        <v>963.4</v>
      </c>
      <c r="E719" s="140">
        <v>4749.5</v>
      </c>
      <c r="F719" s="140">
        <v>0</v>
      </c>
      <c r="G719" s="140">
        <v>0</v>
      </c>
      <c r="H719" s="140">
        <f t="shared" si="104"/>
        <v>6255.2</v>
      </c>
      <c r="I719" s="141">
        <v>963.4</v>
      </c>
      <c r="J719" s="141">
        <v>5249.8</v>
      </c>
      <c r="K719" s="141">
        <v>0</v>
      </c>
      <c r="L719" s="141">
        <v>42</v>
      </c>
      <c r="M719" s="140">
        <f t="shared" si="105"/>
        <v>5905.0693999999994</v>
      </c>
      <c r="N719" s="141">
        <v>963.4</v>
      </c>
      <c r="O719" s="141">
        <v>4899.6693999999998</v>
      </c>
      <c r="P719" s="141">
        <v>0</v>
      </c>
      <c r="Q719" s="10">
        <v>42</v>
      </c>
      <c r="R719" s="10">
        <f t="shared" si="106"/>
        <v>-350.13060000000041</v>
      </c>
      <c r="S719" s="10">
        <f t="shared" si="106"/>
        <v>0</v>
      </c>
      <c r="T719" s="10">
        <f t="shared" si="106"/>
        <v>-350.13060000000041</v>
      </c>
      <c r="U719" s="10">
        <f t="shared" si="106"/>
        <v>0</v>
      </c>
      <c r="V719" s="10">
        <f t="shared" si="106"/>
        <v>0</v>
      </c>
      <c r="W719" s="10">
        <f t="shared" si="107"/>
        <v>94.402567463870056</v>
      </c>
      <c r="X719" s="10">
        <f t="shared" si="107"/>
        <v>100</v>
      </c>
      <c r="Y719" s="142">
        <f t="shared" si="107"/>
        <v>93.330591641586338</v>
      </c>
      <c r="Z719" s="142">
        <f t="shared" si="107"/>
        <v>0</v>
      </c>
      <c r="AA719" s="142">
        <f t="shared" si="107"/>
        <v>100</v>
      </c>
    </row>
    <row r="720" spans="1:27" ht="12.95" customHeight="1" x14ac:dyDescent="0.25">
      <c r="A720" s="133">
        <v>712</v>
      </c>
      <c r="B720" s="139" t="s">
        <v>1948</v>
      </c>
      <c r="C720" s="140">
        <f t="shared" si="103"/>
        <v>11403.5</v>
      </c>
      <c r="D720" s="140">
        <v>1516.2</v>
      </c>
      <c r="E720" s="140">
        <v>9887.2999999999993</v>
      </c>
      <c r="F720" s="140">
        <v>0</v>
      </c>
      <c r="G720" s="140">
        <v>0</v>
      </c>
      <c r="H720" s="140">
        <f t="shared" si="104"/>
        <v>12686.6</v>
      </c>
      <c r="I720" s="141">
        <v>1516.2</v>
      </c>
      <c r="J720" s="141">
        <v>11092.4</v>
      </c>
      <c r="K720" s="141">
        <v>0</v>
      </c>
      <c r="L720" s="141">
        <v>78</v>
      </c>
      <c r="M720" s="140">
        <f t="shared" si="105"/>
        <v>12362.998000000001</v>
      </c>
      <c r="N720" s="141">
        <v>1516.2</v>
      </c>
      <c r="O720" s="141">
        <v>10768.798000000001</v>
      </c>
      <c r="P720" s="141">
        <v>0</v>
      </c>
      <c r="Q720" s="10">
        <v>78</v>
      </c>
      <c r="R720" s="10">
        <f t="shared" si="106"/>
        <v>-323.60199999999895</v>
      </c>
      <c r="S720" s="10">
        <f t="shared" si="106"/>
        <v>0</v>
      </c>
      <c r="T720" s="10">
        <f t="shared" si="106"/>
        <v>-323.60199999999895</v>
      </c>
      <c r="U720" s="10">
        <f t="shared" si="106"/>
        <v>0</v>
      </c>
      <c r="V720" s="10">
        <f t="shared" si="106"/>
        <v>0</v>
      </c>
      <c r="W720" s="10">
        <f t="shared" si="107"/>
        <v>97.449261425441023</v>
      </c>
      <c r="X720" s="10">
        <f t="shared" si="107"/>
        <v>100</v>
      </c>
      <c r="Y720" s="142">
        <f t="shared" si="107"/>
        <v>97.082669214957988</v>
      </c>
      <c r="Z720" s="142">
        <f t="shared" si="107"/>
        <v>0</v>
      </c>
      <c r="AA720" s="142">
        <f t="shared" si="107"/>
        <v>100</v>
      </c>
    </row>
    <row r="721" spans="1:27" ht="12.95" customHeight="1" x14ac:dyDescent="0.25">
      <c r="A721" s="133">
        <v>713</v>
      </c>
      <c r="B721" s="139" t="s">
        <v>1949</v>
      </c>
      <c r="C721" s="140">
        <f t="shared" si="103"/>
        <v>4124.3</v>
      </c>
      <c r="D721" s="140">
        <v>875.3</v>
      </c>
      <c r="E721" s="140">
        <v>3249</v>
      </c>
      <c r="F721" s="140">
        <v>0</v>
      </c>
      <c r="G721" s="140">
        <v>0</v>
      </c>
      <c r="H721" s="140">
        <f t="shared" si="104"/>
        <v>4649.6000000000004</v>
      </c>
      <c r="I721" s="141">
        <v>875.3</v>
      </c>
      <c r="J721" s="141">
        <v>3738.3</v>
      </c>
      <c r="K721" s="141">
        <v>0</v>
      </c>
      <c r="L721" s="141">
        <v>36</v>
      </c>
      <c r="M721" s="140">
        <f t="shared" si="105"/>
        <v>4646.1431999999995</v>
      </c>
      <c r="N721" s="141">
        <v>875.3</v>
      </c>
      <c r="O721" s="141">
        <v>3734.8431999999998</v>
      </c>
      <c r="P721" s="141">
        <v>0</v>
      </c>
      <c r="Q721" s="10">
        <v>36</v>
      </c>
      <c r="R721" s="10">
        <f t="shared" si="106"/>
        <v>-3.4568000000008396</v>
      </c>
      <c r="S721" s="10">
        <f t="shared" si="106"/>
        <v>0</v>
      </c>
      <c r="T721" s="10">
        <f t="shared" si="106"/>
        <v>-3.4568000000003849</v>
      </c>
      <c r="U721" s="10">
        <f t="shared" si="106"/>
        <v>0</v>
      </c>
      <c r="V721" s="10">
        <f t="shared" si="106"/>
        <v>0</v>
      </c>
      <c r="W721" s="10">
        <f t="shared" si="107"/>
        <v>99.92565381968339</v>
      </c>
      <c r="X721" s="10">
        <f t="shared" si="107"/>
        <v>100</v>
      </c>
      <c r="Y721" s="142">
        <f t="shared" si="107"/>
        <v>99.90753016076826</v>
      </c>
      <c r="Z721" s="142">
        <f t="shared" si="107"/>
        <v>0</v>
      </c>
      <c r="AA721" s="142">
        <f t="shared" si="107"/>
        <v>100</v>
      </c>
    </row>
    <row r="722" spans="1:27" ht="12.95" customHeight="1" x14ac:dyDescent="0.25">
      <c r="A722" s="133">
        <v>714</v>
      </c>
      <c r="B722" s="139" t="s">
        <v>1950</v>
      </c>
      <c r="C722" s="140">
        <f t="shared" si="103"/>
        <v>2269</v>
      </c>
      <c r="D722" s="140">
        <v>966</v>
      </c>
      <c r="E722" s="140">
        <v>1220.9000000000001</v>
      </c>
      <c r="F722" s="140">
        <v>82.1</v>
      </c>
      <c r="G722" s="140">
        <v>0</v>
      </c>
      <c r="H722" s="140">
        <f t="shared" si="104"/>
        <v>2507.6999999999998</v>
      </c>
      <c r="I722" s="141">
        <v>966</v>
      </c>
      <c r="J722" s="141">
        <v>1417.6</v>
      </c>
      <c r="K722" s="141">
        <v>82.1</v>
      </c>
      <c r="L722" s="141">
        <v>42</v>
      </c>
      <c r="M722" s="140">
        <f t="shared" si="105"/>
        <v>2459.0835999999999</v>
      </c>
      <c r="N722" s="141">
        <v>966</v>
      </c>
      <c r="O722" s="141">
        <v>1368.9836</v>
      </c>
      <c r="P722" s="141">
        <v>82.1</v>
      </c>
      <c r="Q722" s="10">
        <v>42</v>
      </c>
      <c r="R722" s="10">
        <f t="shared" si="106"/>
        <v>-48.616399999999885</v>
      </c>
      <c r="S722" s="10">
        <f t="shared" si="106"/>
        <v>0</v>
      </c>
      <c r="T722" s="10">
        <f t="shared" si="106"/>
        <v>-48.616399999999885</v>
      </c>
      <c r="U722" s="10">
        <f t="shared" si="106"/>
        <v>0</v>
      </c>
      <c r="V722" s="10">
        <f t="shared" si="106"/>
        <v>0</v>
      </c>
      <c r="W722" s="10">
        <f t="shared" si="107"/>
        <v>98.061315149340032</v>
      </c>
      <c r="X722" s="10">
        <f t="shared" si="107"/>
        <v>100</v>
      </c>
      <c r="Y722" s="142">
        <f t="shared" si="107"/>
        <v>96.57051354401807</v>
      </c>
      <c r="Z722" s="142">
        <f t="shared" si="107"/>
        <v>100</v>
      </c>
      <c r="AA722" s="142">
        <f t="shared" si="107"/>
        <v>100</v>
      </c>
    </row>
    <row r="723" spans="1:27" ht="12.95" customHeight="1" x14ac:dyDescent="0.25">
      <c r="A723" s="133">
        <v>715</v>
      </c>
      <c r="B723" s="139" t="s">
        <v>1951</v>
      </c>
      <c r="C723" s="140">
        <f t="shared" si="103"/>
        <v>2256.1999999999998</v>
      </c>
      <c r="D723" s="140">
        <v>722.8</v>
      </c>
      <c r="E723" s="140">
        <v>1533.4</v>
      </c>
      <c r="F723" s="140">
        <v>0</v>
      </c>
      <c r="G723" s="140">
        <v>0</v>
      </c>
      <c r="H723" s="140">
        <f t="shared" si="104"/>
        <v>2503.5</v>
      </c>
      <c r="I723" s="141">
        <v>722.8</v>
      </c>
      <c r="J723" s="141">
        <v>1744.7</v>
      </c>
      <c r="K723" s="141">
        <v>0</v>
      </c>
      <c r="L723" s="141">
        <v>36</v>
      </c>
      <c r="M723" s="140">
        <f t="shared" si="105"/>
        <v>2446.1044999999999</v>
      </c>
      <c r="N723" s="141">
        <v>722.8</v>
      </c>
      <c r="O723" s="141">
        <v>1687.3045</v>
      </c>
      <c r="P723" s="141">
        <v>0</v>
      </c>
      <c r="Q723" s="10">
        <v>36</v>
      </c>
      <c r="R723" s="10">
        <f t="shared" si="106"/>
        <v>-57.395500000000084</v>
      </c>
      <c r="S723" s="10">
        <f t="shared" si="106"/>
        <v>0</v>
      </c>
      <c r="T723" s="10">
        <f t="shared" si="106"/>
        <v>-57.395500000000084</v>
      </c>
      <c r="U723" s="10">
        <f t="shared" si="106"/>
        <v>0</v>
      </c>
      <c r="V723" s="10">
        <f t="shared" si="106"/>
        <v>0</v>
      </c>
      <c r="W723" s="10">
        <f t="shared" si="107"/>
        <v>97.70738965448372</v>
      </c>
      <c r="X723" s="10">
        <f t="shared" si="107"/>
        <v>100</v>
      </c>
      <c r="Y723" s="142">
        <f t="shared" si="107"/>
        <v>96.710294033358167</v>
      </c>
      <c r="Z723" s="142">
        <f t="shared" si="107"/>
        <v>0</v>
      </c>
      <c r="AA723" s="142">
        <f t="shared" si="107"/>
        <v>100</v>
      </c>
    </row>
    <row r="724" spans="1:27" ht="12.95" customHeight="1" x14ac:dyDescent="0.25">
      <c r="A724" s="133">
        <v>716</v>
      </c>
      <c r="B724" s="139" t="s">
        <v>1952</v>
      </c>
      <c r="C724" s="140">
        <f t="shared" si="103"/>
        <v>5021.7999999999993</v>
      </c>
      <c r="D724" s="140">
        <v>1048.5999999999999</v>
      </c>
      <c r="E724" s="140">
        <v>3751.3</v>
      </c>
      <c r="F724" s="140">
        <v>221.9</v>
      </c>
      <c r="G724" s="140">
        <v>0</v>
      </c>
      <c r="H724" s="140">
        <f t="shared" si="104"/>
        <v>5551.1999999999989</v>
      </c>
      <c r="I724" s="141">
        <v>1048.5999999999999</v>
      </c>
      <c r="J724" s="141">
        <v>4223.7</v>
      </c>
      <c r="K724" s="141">
        <v>221.9</v>
      </c>
      <c r="L724" s="141">
        <v>57</v>
      </c>
      <c r="M724" s="140">
        <f t="shared" si="105"/>
        <v>5542.8742000000002</v>
      </c>
      <c r="N724" s="141">
        <v>1048.5999999999999</v>
      </c>
      <c r="O724" s="141">
        <v>4215.3742000000002</v>
      </c>
      <c r="P724" s="141">
        <v>221.9</v>
      </c>
      <c r="Q724" s="10">
        <v>57</v>
      </c>
      <c r="R724" s="10">
        <f t="shared" si="106"/>
        <v>-8.3257999999987078</v>
      </c>
      <c r="S724" s="10">
        <f t="shared" si="106"/>
        <v>0</v>
      </c>
      <c r="T724" s="10">
        <f t="shared" si="106"/>
        <v>-8.3257999999996173</v>
      </c>
      <c r="U724" s="10">
        <f t="shared" si="106"/>
        <v>0</v>
      </c>
      <c r="V724" s="10">
        <f t="shared" si="106"/>
        <v>0</v>
      </c>
      <c r="W724" s="10">
        <f t="shared" si="107"/>
        <v>99.850018014123094</v>
      </c>
      <c r="X724" s="10">
        <f t="shared" si="107"/>
        <v>100</v>
      </c>
      <c r="Y724" s="142">
        <f t="shared" si="107"/>
        <v>99.802878992352689</v>
      </c>
      <c r="Z724" s="142">
        <f t="shared" si="107"/>
        <v>100</v>
      </c>
      <c r="AA724" s="142">
        <f t="shared" si="107"/>
        <v>100</v>
      </c>
    </row>
    <row r="725" spans="1:27" ht="12.95" customHeight="1" x14ac:dyDescent="0.25">
      <c r="A725" s="133">
        <v>717</v>
      </c>
      <c r="B725" s="139" t="s">
        <v>1953</v>
      </c>
      <c r="C725" s="140">
        <f t="shared" si="103"/>
        <v>4216.5000000000009</v>
      </c>
      <c r="D725" s="140">
        <v>1049.9000000000001</v>
      </c>
      <c r="E725" s="140">
        <v>3139.3</v>
      </c>
      <c r="F725" s="140">
        <v>27.3</v>
      </c>
      <c r="G725" s="140">
        <v>0</v>
      </c>
      <c r="H725" s="140">
        <f t="shared" si="104"/>
        <v>4560.7</v>
      </c>
      <c r="I725" s="141">
        <v>1049.9000000000001</v>
      </c>
      <c r="J725" s="141">
        <v>3435.5</v>
      </c>
      <c r="K725" s="141">
        <v>27.3</v>
      </c>
      <c r="L725" s="141">
        <v>48</v>
      </c>
      <c r="M725" s="140">
        <f t="shared" si="105"/>
        <v>4560.5299000000005</v>
      </c>
      <c r="N725" s="141">
        <v>1049.9000000000001</v>
      </c>
      <c r="O725" s="141">
        <v>3435.3299000000002</v>
      </c>
      <c r="P725" s="141">
        <v>27.3</v>
      </c>
      <c r="Q725" s="10">
        <v>48</v>
      </c>
      <c r="R725" s="10">
        <f t="shared" si="106"/>
        <v>-0.17009999999936554</v>
      </c>
      <c r="S725" s="10">
        <f t="shared" si="106"/>
        <v>0</v>
      </c>
      <c r="T725" s="10">
        <f t="shared" si="106"/>
        <v>-0.17009999999982028</v>
      </c>
      <c r="U725" s="10">
        <f t="shared" si="106"/>
        <v>0</v>
      </c>
      <c r="V725" s="10">
        <f t="shared" si="106"/>
        <v>0</v>
      </c>
      <c r="W725" s="10">
        <f t="shared" si="107"/>
        <v>99.996270309382339</v>
      </c>
      <c r="X725" s="10">
        <f t="shared" si="107"/>
        <v>100</v>
      </c>
      <c r="Y725" s="142">
        <f t="shared" si="107"/>
        <v>99.995048755639644</v>
      </c>
      <c r="Z725" s="142">
        <f t="shared" si="107"/>
        <v>100</v>
      </c>
      <c r="AA725" s="142">
        <f t="shared" si="107"/>
        <v>100</v>
      </c>
    </row>
    <row r="726" spans="1:27" ht="12.95" customHeight="1" x14ac:dyDescent="0.25">
      <c r="A726" s="133">
        <v>718</v>
      </c>
      <c r="B726" s="139" t="s">
        <v>1954</v>
      </c>
      <c r="C726" s="140">
        <f t="shared" si="103"/>
        <v>2132.6999999999998</v>
      </c>
      <c r="D726" s="140">
        <v>757.6</v>
      </c>
      <c r="E726" s="140">
        <v>1365.6</v>
      </c>
      <c r="F726" s="140">
        <v>9.5</v>
      </c>
      <c r="G726" s="140">
        <v>0</v>
      </c>
      <c r="H726" s="140">
        <f t="shared" si="104"/>
        <v>2297.9</v>
      </c>
      <c r="I726" s="141">
        <v>757.6</v>
      </c>
      <c r="J726" s="141">
        <v>1500.8</v>
      </c>
      <c r="K726" s="141">
        <v>9.5</v>
      </c>
      <c r="L726" s="141">
        <v>30</v>
      </c>
      <c r="M726" s="140">
        <f t="shared" si="105"/>
        <v>2151.4141</v>
      </c>
      <c r="N726" s="141">
        <v>757.6</v>
      </c>
      <c r="O726" s="141">
        <v>1354.3141000000001</v>
      </c>
      <c r="P726" s="141">
        <v>9.5</v>
      </c>
      <c r="Q726" s="10">
        <v>30</v>
      </c>
      <c r="R726" s="10">
        <f t="shared" si="106"/>
        <v>-146.48590000000013</v>
      </c>
      <c r="S726" s="10">
        <f t="shared" si="106"/>
        <v>0</v>
      </c>
      <c r="T726" s="10">
        <f t="shared" si="106"/>
        <v>-146.4858999999999</v>
      </c>
      <c r="U726" s="10">
        <f t="shared" si="106"/>
        <v>0</v>
      </c>
      <c r="V726" s="10">
        <f t="shared" si="106"/>
        <v>0</v>
      </c>
      <c r="W726" s="10">
        <f t="shared" si="107"/>
        <v>93.625227381522251</v>
      </c>
      <c r="X726" s="10">
        <f t="shared" si="107"/>
        <v>100</v>
      </c>
      <c r="Y726" s="142">
        <f t="shared" si="107"/>
        <v>90.239478944562904</v>
      </c>
      <c r="Z726" s="142">
        <f t="shared" si="107"/>
        <v>100</v>
      </c>
      <c r="AA726" s="142">
        <f t="shared" si="107"/>
        <v>100</v>
      </c>
    </row>
    <row r="727" spans="1:27" ht="12.95" customHeight="1" x14ac:dyDescent="0.25">
      <c r="A727" s="133">
        <v>719</v>
      </c>
      <c r="B727" s="139" t="s">
        <v>1899</v>
      </c>
      <c r="C727" s="140">
        <f t="shared" si="103"/>
        <v>7202.0999999999995</v>
      </c>
      <c r="D727" s="140">
        <v>911.4</v>
      </c>
      <c r="E727" s="140">
        <v>6290.7</v>
      </c>
      <c r="F727" s="140">
        <v>0</v>
      </c>
      <c r="G727" s="140">
        <v>0</v>
      </c>
      <c r="H727" s="140">
        <f t="shared" si="104"/>
        <v>7882.9</v>
      </c>
      <c r="I727" s="141">
        <v>911.4</v>
      </c>
      <c r="J727" s="141">
        <v>6902.5</v>
      </c>
      <c r="K727" s="141">
        <v>0</v>
      </c>
      <c r="L727" s="141">
        <v>69</v>
      </c>
      <c r="M727" s="140">
        <f t="shared" si="105"/>
        <v>7684.1572999999999</v>
      </c>
      <c r="N727" s="141">
        <v>911.4</v>
      </c>
      <c r="O727" s="141">
        <v>6703.7573000000002</v>
      </c>
      <c r="P727" s="141">
        <v>0</v>
      </c>
      <c r="Q727" s="10">
        <v>69</v>
      </c>
      <c r="R727" s="10">
        <f t="shared" si="106"/>
        <v>-198.74269999999979</v>
      </c>
      <c r="S727" s="10">
        <f t="shared" si="106"/>
        <v>0</v>
      </c>
      <c r="T727" s="10">
        <f t="shared" si="106"/>
        <v>-198.74269999999979</v>
      </c>
      <c r="U727" s="10">
        <f t="shared" si="106"/>
        <v>0</v>
      </c>
      <c r="V727" s="10">
        <f t="shared" si="106"/>
        <v>0</v>
      </c>
      <c r="W727" s="10">
        <f t="shared" si="107"/>
        <v>97.478812366007446</v>
      </c>
      <c r="X727" s="10">
        <f t="shared" si="107"/>
        <v>100</v>
      </c>
      <c r="Y727" s="142">
        <f t="shared" si="107"/>
        <v>97.120714233973203</v>
      </c>
      <c r="Z727" s="142">
        <f t="shared" si="107"/>
        <v>0</v>
      </c>
      <c r="AA727" s="142">
        <f t="shared" si="107"/>
        <v>100</v>
      </c>
    </row>
    <row r="728" spans="1:27" ht="12.95" customHeight="1" x14ac:dyDescent="0.25">
      <c r="A728" s="133">
        <v>720</v>
      </c>
      <c r="B728" s="139" t="s">
        <v>1955</v>
      </c>
      <c r="C728" s="140">
        <f t="shared" si="103"/>
        <v>5916.4000000000005</v>
      </c>
      <c r="D728" s="140">
        <v>1231.3</v>
      </c>
      <c r="E728" s="140">
        <v>4685.1000000000004</v>
      </c>
      <c r="F728" s="140">
        <v>0</v>
      </c>
      <c r="G728" s="140">
        <v>0</v>
      </c>
      <c r="H728" s="140">
        <f t="shared" si="104"/>
        <v>6484.2</v>
      </c>
      <c r="I728" s="141">
        <v>1231.3</v>
      </c>
      <c r="J728" s="141">
        <v>5189.8999999999996</v>
      </c>
      <c r="K728" s="141">
        <v>0</v>
      </c>
      <c r="L728" s="141">
        <v>63</v>
      </c>
      <c r="M728" s="140">
        <f t="shared" si="105"/>
        <v>6269.9749000000002</v>
      </c>
      <c r="N728" s="141">
        <v>1231.3</v>
      </c>
      <c r="O728" s="141">
        <v>4975.6749</v>
      </c>
      <c r="P728" s="141">
        <v>0</v>
      </c>
      <c r="Q728" s="10">
        <v>63</v>
      </c>
      <c r="R728" s="10">
        <f t="shared" si="106"/>
        <v>-214.22509999999966</v>
      </c>
      <c r="S728" s="10">
        <f t="shared" si="106"/>
        <v>0</v>
      </c>
      <c r="T728" s="10">
        <f t="shared" si="106"/>
        <v>-214.22509999999966</v>
      </c>
      <c r="U728" s="10">
        <f t="shared" si="106"/>
        <v>0</v>
      </c>
      <c r="V728" s="10">
        <f t="shared" si="106"/>
        <v>0</v>
      </c>
      <c r="W728" s="10">
        <f t="shared" si="107"/>
        <v>96.696198451620859</v>
      </c>
      <c r="X728" s="10">
        <f t="shared" si="107"/>
        <v>100</v>
      </c>
      <c r="Y728" s="142">
        <f t="shared" si="107"/>
        <v>95.872269215206458</v>
      </c>
      <c r="Z728" s="142">
        <f t="shared" si="107"/>
        <v>0</v>
      </c>
      <c r="AA728" s="142">
        <f t="shared" si="107"/>
        <v>100</v>
      </c>
    </row>
    <row r="729" spans="1:27" ht="12.95" customHeight="1" x14ac:dyDescent="0.25">
      <c r="A729" s="133">
        <v>721</v>
      </c>
      <c r="B729" s="139" t="s">
        <v>1956</v>
      </c>
      <c r="C729" s="140">
        <f t="shared" si="103"/>
        <v>3466.9</v>
      </c>
      <c r="D729" s="140">
        <v>1075.4000000000001</v>
      </c>
      <c r="E729" s="140">
        <v>2282.9</v>
      </c>
      <c r="F729" s="140">
        <v>108.6</v>
      </c>
      <c r="G729" s="140">
        <v>0</v>
      </c>
      <c r="H729" s="140">
        <f t="shared" si="104"/>
        <v>3814</v>
      </c>
      <c r="I729" s="141">
        <v>1075.4000000000001</v>
      </c>
      <c r="J729" s="141">
        <v>2594</v>
      </c>
      <c r="K729" s="141">
        <v>108.6</v>
      </c>
      <c r="L729" s="141">
        <v>36</v>
      </c>
      <c r="M729" s="140">
        <f t="shared" si="105"/>
        <v>3813.817</v>
      </c>
      <c r="N729" s="141">
        <v>1075.4000000000001</v>
      </c>
      <c r="O729" s="141">
        <v>2593.817</v>
      </c>
      <c r="P729" s="141">
        <v>108.6</v>
      </c>
      <c r="Q729" s="10">
        <v>36</v>
      </c>
      <c r="R729" s="10">
        <f t="shared" si="106"/>
        <v>-0.18299999999999272</v>
      </c>
      <c r="S729" s="10">
        <f t="shared" si="106"/>
        <v>0</v>
      </c>
      <c r="T729" s="10">
        <f t="shared" si="106"/>
        <v>-0.18299999999999272</v>
      </c>
      <c r="U729" s="10">
        <f t="shared" si="106"/>
        <v>0</v>
      </c>
      <c r="V729" s="10">
        <f t="shared" si="106"/>
        <v>0</v>
      </c>
      <c r="W729" s="10">
        <f t="shared" si="107"/>
        <v>99.99520188778186</v>
      </c>
      <c r="X729" s="10">
        <f t="shared" si="107"/>
        <v>100</v>
      </c>
      <c r="Y729" s="142">
        <f t="shared" si="107"/>
        <v>99.992945258288358</v>
      </c>
      <c r="Z729" s="142">
        <f t="shared" si="107"/>
        <v>100</v>
      </c>
      <c r="AA729" s="142">
        <f t="shared" si="107"/>
        <v>100</v>
      </c>
    </row>
    <row r="730" spans="1:27" ht="12.95" customHeight="1" x14ac:dyDescent="0.25">
      <c r="A730" s="133">
        <v>722</v>
      </c>
      <c r="B730" s="139" t="s">
        <v>1957</v>
      </c>
      <c r="C730" s="140">
        <f t="shared" si="103"/>
        <v>2968.2000000000003</v>
      </c>
      <c r="D730" s="140">
        <v>725.8</v>
      </c>
      <c r="E730" s="140">
        <v>2103</v>
      </c>
      <c r="F730" s="140">
        <v>139.4</v>
      </c>
      <c r="G730" s="140">
        <v>0</v>
      </c>
      <c r="H730" s="140">
        <f t="shared" si="104"/>
        <v>3340.4</v>
      </c>
      <c r="I730" s="141">
        <v>725.8</v>
      </c>
      <c r="J730" s="141">
        <v>2442.1999999999998</v>
      </c>
      <c r="K730" s="141">
        <v>139.4</v>
      </c>
      <c r="L730" s="141">
        <v>33</v>
      </c>
      <c r="M730" s="140">
        <f t="shared" si="105"/>
        <v>3303.6425999999997</v>
      </c>
      <c r="N730" s="141">
        <v>725.8</v>
      </c>
      <c r="O730" s="141">
        <v>2405.4425999999999</v>
      </c>
      <c r="P730" s="141">
        <v>139.4</v>
      </c>
      <c r="Q730" s="10">
        <v>33</v>
      </c>
      <c r="R730" s="10">
        <f t="shared" si="106"/>
        <v>-36.757400000000416</v>
      </c>
      <c r="S730" s="10">
        <f t="shared" si="106"/>
        <v>0</v>
      </c>
      <c r="T730" s="10">
        <f t="shared" si="106"/>
        <v>-36.757399999999961</v>
      </c>
      <c r="U730" s="10">
        <f t="shared" si="106"/>
        <v>0</v>
      </c>
      <c r="V730" s="10">
        <f t="shared" si="106"/>
        <v>0</v>
      </c>
      <c r="W730" s="10">
        <f t="shared" si="107"/>
        <v>98.899610825050871</v>
      </c>
      <c r="X730" s="10">
        <f t="shared" si="107"/>
        <v>100</v>
      </c>
      <c r="Y730" s="142">
        <f t="shared" si="107"/>
        <v>98.494906232085825</v>
      </c>
      <c r="Z730" s="142">
        <f t="shared" si="107"/>
        <v>100</v>
      </c>
      <c r="AA730" s="142">
        <f t="shared" si="107"/>
        <v>100</v>
      </c>
    </row>
    <row r="731" spans="1:27" ht="12.95" customHeight="1" x14ac:dyDescent="0.25">
      <c r="A731" s="133">
        <v>723</v>
      </c>
      <c r="B731" s="139" t="s">
        <v>1958</v>
      </c>
      <c r="C731" s="140">
        <f t="shared" si="103"/>
        <v>2740.5999999999995</v>
      </c>
      <c r="D731" s="140">
        <v>902.3</v>
      </c>
      <c r="E731" s="140">
        <v>1791.6</v>
      </c>
      <c r="F731" s="140">
        <v>46.7</v>
      </c>
      <c r="G731" s="140">
        <v>0</v>
      </c>
      <c r="H731" s="140">
        <f t="shared" si="104"/>
        <v>2954.0999999999995</v>
      </c>
      <c r="I731" s="141">
        <v>902.3</v>
      </c>
      <c r="J731" s="141">
        <v>1963.1</v>
      </c>
      <c r="K731" s="141">
        <v>46.7</v>
      </c>
      <c r="L731" s="141">
        <v>42</v>
      </c>
      <c r="M731" s="140">
        <f t="shared" si="105"/>
        <v>2954.0999999999995</v>
      </c>
      <c r="N731" s="141">
        <v>902.3</v>
      </c>
      <c r="O731" s="141">
        <v>1963.1</v>
      </c>
      <c r="P731" s="141">
        <v>46.7</v>
      </c>
      <c r="Q731" s="10">
        <v>42</v>
      </c>
      <c r="R731" s="10">
        <f t="shared" si="106"/>
        <v>0</v>
      </c>
      <c r="S731" s="10">
        <f t="shared" si="106"/>
        <v>0</v>
      </c>
      <c r="T731" s="10">
        <f t="shared" si="106"/>
        <v>0</v>
      </c>
      <c r="U731" s="10">
        <f t="shared" si="106"/>
        <v>0</v>
      </c>
      <c r="V731" s="10">
        <f t="shared" si="106"/>
        <v>0</v>
      </c>
      <c r="W731" s="10">
        <f t="shared" si="107"/>
        <v>100</v>
      </c>
      <c r="X731" s="10">
        <f t="shared" si="107"/>
        <v>100</v>
      </c>
      <c r="Y731" s="142">
        <f t="shared" si="107"/>
        <v>100</v>
      </c>
      <c r="Z731" s="142">
        <f t="shared" si="107"/>
        <v>100</v>
      </c>
      <c r="AA731" s="142">
        <f t="shared" si="107"/>
        <v>100</v>
      </c>
    </row>
    <row r="732" spans="1:27" ht="12.95" customHeight="1" x14ac:dyDescent="0.25">
      <c r="A732" s="133">
        <v>724</v>
      </c>
      <c r="B732" s="139" t="s">
        <v>1959</v>
      </c>
      <c r="C732" s="140">
        <f t="shared" si="103"/>
        <v>4393.7</v>
      </c>
      <c r="D732" s="140">
        <v>789</v>
      </c>
      <c r="E732" s="140">
        <v>3604.7</v>
      </c>
      <c r="F732" s="140">
        <v>0</v>
      </c>
      <c r="G732" s="140">
        <v>0</v>
      </c>
      <c r="H732" s="140">
        <f t="shared" si="104"/>
        <v>4858.3</v>
      </c>
      <c r="I732" s="141">
        <v>789</v>
      </c>
      <c r="J732" s="141">
        <v>4036.3</v>
      </c>
      <c r="K732" s="141">
        <v>0</v>
      </c>
      <c r="L732" s="141">
        <v>33</v>
      </c>
      <c r="M732" s="140">
        <f t="shared" si="105"/>
        <v>4832.3</v>
      </c>
      <c r="N732" s="141">
        <v>789</v>
      </c>
      <c r="O732" s="141">
        <v>4010.3</v>
      </c>
      <c r="P732" s="141">
        <v>0</v>
      </c>
      <c r="Q732" s="10">
        <v>33</v>
      </c>
      <c r="R732" s="10">
        <f t="shared" si="106"/>
        <v>-26</v>
      </c>
      <c r="S732" s="10">
        <f t="shared" si="106"/>
        <v>0</v>
      </c>
      <c r="T732" s="10">
        <f t="shared" si="106"/>
        <v>-26</v>
      </c>
      <c r="U732" s="10">
        <f t="shared" si="106"/>
        <v>0</v>
      </c>
      <c r="V732" s="10">
        <f t="shared" si="106"/>
        <v>0</v>
      </c>
      <c r="W732" s="10">
        <f t="shared" si="107"/>
        <v>99.464833377930546</v>
      </c>
      <c r="X732" s="10">
        <f t="shared" si="107"/>
        <v>100</v>
      </c>
      <c r="Y732" s="142">
        <f t="shared" si="107"/>
        <v>99.355845700270052</v>
      </c>
      <c r="Z732" s="142">
        <f t="shared" si="107"/>
        <v>0</v>
      </c>
      <c r="AA732" s="142">
        <f t="shared" si="107"/>
        <v>100</v>
      </c>
    </row>
    <row r="733" spans="1:27" ht="12.95" customHeight="1" x14ac:dyDescent="0.25">
      <c r="A733" s="133">
        <v>725</v>
      </c>
      <c r="B733" s="139" t="s">
        <v>1960</v>
      </c>
      <c r="C733" s="140">
        <f t="shared" si="103"/>
        <v>2976.3</v>
      </c>
      <c r="D733" s="140">
        <v>976.4</v>
      </c>
      <c r="E733" s="140">
        <v>1967.9</v>
      </c>
      <c r="F733" s="140">
        <v>32</v>
      </c>
      <c r="G733" s="140">
        <v>0</v>
      </c>
      <c r="H733" s="140">
        <f t="shared" si="104"/>
        <v>3221.7000000000003</v>
      </c>
      <c r="I733" s="141">
        <v>976.4</v>
      </c>
      <c r="J733" s="141">
        <v>2183.3000000000002</v>
      </c>
      <c r="K733" s="141">
        <v>32</v>
      </c>
      <c r="L733" s="141">
        <v>30</v>
      </c>
      <c r="M733" s="140">
        <f t="shared" si="105"/>
        <v>3134.6967</v>
      </c>
      <c r="N733" s="141">
        <v>976.4</v>
      </c>
      <c r="O733" s="141">
        <v>2096.2966999999999</v>
      </c>
      <c r="P733" s="141">
        <v>32</v>
      </c>
      <c r="Q733" s="10">
        <v>30</v>
      </c>
      <c r="R733" s="10">
        <f t="shared" si="106"/>
        <v>-87.003300000000309</v>
      </c>
      <c r="S733" s="10">
        <f t="shared" si="106"/>
        <v>0</v>
      </c>
      <c r="T733" s="10">
        <f t="shared" si="106"/>
        <v>-87.003300000000309</v>
      </c>
      <c r="U733" s="10">
        <f t="shared" si="106"/>
        <v>0</v>
      </c>
      <c r="V733" s="10">
        <f t="shared" si="106"/>
        <v>0</v>
      </c>
      <c r="W733" s="10">
        <f t="shared" si="107"/>
        <v>97.299459912468564</v>
      </c>
      <c r="X733" s="10">
        <f t="shared" si="107"/>
        <v>100</v>
      </c>
      <c r="Y733" s="142">
        <f t="shared" si="107"/>
        <v>96.015055191682293</v>
      </c>
      <c r="Z733" s="142">
        <f t="shared" si="107"/>
        <v>100</v>
      </c>
      <c r="AA733" s="142">
        <f t="shared" si="107"/>
        <v>100</v>
      </c>
    </row>
    <row r="734" spans="1:27" ht="12.95" customHeight="1" x14ac:dyDescent="0.25">
      <c r="A734" s="133">
        <v>726</v>
      </c>
      <c r="B734" s="139" t="s">
        <v>1961</v>
      </c>
      <c r="C734" s="140">
        <f t="shared" si="103"/>
        <v>2727.2</v>
      </c>
      <c r="D734" s="140">
        <v>966.3</v>
      </c>
      <c r="E734" s="140">
        <v>1681.1</v>
      </c>
      <c r="F734" s="140">
        <v>79.8</v>
      </c>
      <c r="G734" s="140">
        <v>0</v>
      </c>
      <c r="H734" s="140">
        <f t="shared" si="104"/>
        <v>2998.5</v>
      </c>
      <c r="I734" s="141">
        <v>966.3</v>
      </c>
      <c r="J734" s="141">
        <v>1913.4</v>
      </c>
      <c r="K734" s="141">
        <v>79.8</v>
      </c>
      <c r="L734" s="141">
        <v>39</v>
      </c>
      <c r="M734" s="140">
        <f t="shared" si="105"/>
        <v>2998.5</v>
      </c>
      <c r="N734" s="141">
        <v>966.3</v>
      </c>
      <c r="O734" s="141">
        <v>1913.4</v>
      </c>
      <c r="P734" s="141">
        <v>79.8</v>
      </c>
      <c r="Q734" s="10">
        <v>39</v>
      </c>
      <c r="R734" s="10">
        <f t="shared" si="106"/>
        <v>0</v>
      </c>
      <c r="S734" s="10">
        <f t="shared" si="106"/>
        <v>0</v>
      </c>
      <c r="T734" s="10">
        <f t="shared" si="106"/>
        <v>0</v>
      </c>
      <c r="U734" s="10">
        <f t="shared" si="106"/>
        <v>0</v>
      </c>
      <c r="V734" s="10">
        <f t="shared" si="106"/>
        <v>0</v>
      </c>
      <c r="W734" s="10">
        <f t="shared" si="107"/>
        <v>100</v>
      </c>
      <c r="X734" s="10">
        <f t="shared" si="107"/>
        <v>100</v>
      </c>
      <c r="Y734" s="142">
        <f t="shared" si="107"/>
        <v>100</v>
      </c>
      <c r="Z734" s="142">
        <f t="shared" si="107"/>
        <v>100</v>
      </c>
      <c r="AA734" s="142">
        <f t="shared" si="107"/>
        <v>100</v>
      </c>
    </row>
    <row r="735" spans="1:27" ht="12.95" customHeight="1" x14ac:dyDescent="0.25">
      <c r="A735" s="133">
        <v>727</v>
      </c>
      <c r="B735" s="139" t="s">
        <v>1962</v>
      </c>
      <c r="C735" s="140">
        <f t="shared" si="103"/>
        <v>2329.5</v>
      </c>
      <c r="D735" s="140">
        <v>825.8</v>
      </c>
      <c r="E735" s="140">
        <v>1401.4</v>
      </c>
      <c r="F735" s="140">
        <v>102.3</v>
      </c>
      <c r="G735" s="140">
        <v>0</v>
      </c>
      <c r="H735" s="140">
        <f t="shared" si="104"/>
        <v>2641.8</v>
      </c>
      <c r="I735" s="141">
        <v>825.8</v>
      </c>
      <c r="J735" s="141">
        <v>1671.7</v>
      </c>
      <c r="K735" s="141">
        <v>102.3</v>
      </c>
      <c r="L735" s="141">
        <v>42</v>
      </c>
      <c r="M735" s="140">
        <f t="shared" si="105"/>
        <v>2639.1284999999998</v>
      </c>
      <c r="N735" s="141">
        <v>825.8</v>
      </c>
      <c r="O735" s="141">
        <v>1669.0284999999999</v>
      </c>
      <c r="P735" s="141">
        <v>102.3</v>
      </c>
      <c r="Q735" s="10">
        <v>42</v>
      </c>
      <c r="R735" s="10">
        <f t="shared" si="106"/>
        <v>-2.6715000000003783</v>
      </c>
      <c r="S735" s="10">
        <f t="shared" si="106"/>
        <v>0</v>
      </c>
      <c r="T735" s="10">
        <f t="shared" si="106"/>
        <v>-2.671500000000151</v>
      </c>
      <c r="U735" s="10">
        <f t="shared" si="106"/>
        <v>0</v>
      </c>
      <c r="V735" s="10">
        <f t="shared" si="106"/>
        <v>0</v>
      </c>
      <c r="W735" s="10">
        <f t="shared" si="107"/>
        <v>99.898875766522806</v>
      </c>
      <c r="X735" s="10">
        <f t="shared" si="107"/>
        <v>100</v>
      </c>
      <c r="Y735" s="142">
        <f t="shared" si="107"/>
        <v>99.840192618292747</v>
      </c>
      <c r="Z735" s="142">
        <f t="shared" si="107"/>
        <v>100</v>
      </c>
      <c r="AA735" s="142">
        <f t="shared" si="107"/>
        <v>100</v>
      </c>
    </row>
    <row r="736" spans="1:27" ht="12.95" customHeight="1" x14ac:dyDescent="0.25">
      <c r="A736" s="133">
        <v>728</v>
      </c>
      <c r="B736" s="139"/>
      <c r="C736" s="140"/>
      <c r="D736" s="140"/>
      <c r="E736" s="140"/>
      <c r="F736" s="140"/>
      <c r="G736" s="140"/>
      <c r="H736" s="140"/>
      <c r="I736" s="141"/>
      <c r="J736" s="141"/>
      <c r="K736" s="141"/>
      <c r="L736" s="141"/>
      <c r="M736" s="141"/>
      <c r="N736" s="141"/>
      <c r="O736" s="141"/>
      <c r="P736" s="141"/>
      <c r="Q736" s="10"/>
      <c r="R736" s="10"/>
      <c r="S736" s="10"/>
      <c r="T736" s="10"/>
      <c r="U736" s="10"/>
      <c r="V736" s="10"/>
      <c r="W736" s="10"/>
      <c r="X736" s="10"/>
      <c r="Y736" s="142"/>
      <c r="Z736" s="142"/>
      <c r="AA736" s="142"/>
    </row>
    <row r="737" spans="1:27" ht="12.95" customHeight="1" x14ac:dyDescent="0.25">
      <c r="A737" s="133">
        <v>729</v>
      </c>
      <c r="B737" s="134" t="s">
        <v>1963</v>
      </c>
      <c r="C737" s="135">
        <f t="shared" ref="C737:C765" si="108">SUM(D737:G737)</f>
        <v>241462.09999999998</v>
      </c>
      <c r="D737" s="135">
        <f>D738+D739</f>
        <v>43896.9</v>
      </c>
      <c r="E737" s="135">
        <f>E738+E739</f>
        <v>191481.9</v>
      </c>
      <c r="F737" s="135">
        <f>F738+F739</f>
        <v>6083.3</v>
      </c>
      <c r="G737" s="135">
        <f>G738+G739</f>
        <v>0</v>
      </c>
      <c r="H737" s="135">
        <f t="shared" ref="H737:H765" si="109">SUM(I737:L737)</f>
        <v>271904</v>
      </c>
      <c r="I737" s="135">
        <f>I738+I739</f>
        <v>43896.9</v>
      </c>
      <c r="J737" s="135">
        <f>J738+J739</f>
        <v>219928.8</v>
      </c>
      <c r="K737" s="135">
        <f>K738+K739</f>
        <v>6083.3</v>
      </c>
      <c r="L737" s="135">
        <f>L738+L739</f>
        <v>1995</v>
      </c>
      <c r="M737" s="135">
        <f t="shared" ref="M737:M765" si="110">SUM(N737:Q737)</f>
        <v>266993.1998</v>
      </c>
      <c r="N737" s="135">
        <f>N738+N739</f>
        <v>43896.9</v>
      </c>
      <c r="O737" s="135">
        <f>O738+O739</f>
        <v>215017.99980000002</v>
      </c>
      <c r="P737" s="135">
        <f>P738+P739</f>
        <v>6083.3</v>
      </c>
      <c r="Q737" s="135">
        <f>Q738+Q739</f>
        <v>1995</v>
      </c>
      <c r="R737" s="13">
        <f>M737-H737</f>
        <v>-4910.8001999999979</v>
      </c>
      <c r="S737" s="13">
        <f>N737-I737</f>
        <v>0</v>
      </c>
      <c r="T737" s="13">
        <f>O737-J737</f>
        <v>-4910.8001999999688</v>
      </c>
      <c r="U737" s="13">
        <f>P737-K737</f>
        <v>0</v>
      </c>
      <c r="V737" s="13">
        <f>Q737-L737</f>
        <v>0</v>
      </c>
      <c r="W737" s="13">
        <f t="shared" si="107"/>
        <v>98.193921310462514</v>
      </c>
      <c r="X737" s="13">
        <f t="shared" si="107"/>
        <v>100</v>
      </c>
      <c r="Y737" s="137">
        <f t="shared" si="107"/>
        <v>97.767095441797537</v>
      </c>
      <c r="Z737" s="137">
        <f t="shared" si="107"/>
        <v>100</v>
      </c>
      <c r="AA737" s="137">
        <f t="shared" si="107"/>
        <v>100</v>
      </c>
    </row>
    <row r="738" spans="1:27" s="138" customFormat="1" ht="12.95" customHeight="1" x14ac:dyDescent="0.2">
      <c r="A738" s="133">
        <v>730</v>
      </c>
      <c r="B738" s="134" t="s">
        <v>1374</v>
      </c>
      <c r="C738" s="135">
        <f t="shared" si="108"/>
        <v>156447.5</v>
      </c>
      <c r="D738" s="135">
        <f>D740</f>
        <v>21904.799999999999</v>
      </c>
      <c r="E738" s="135">
        <f>E740</f>
        <v>130836</v>
      </c>
      <c r="F738" s="135">
        <f>F740</f>
        <v>3706.7</v>
      </c>
      <c r="G738" s="135">
        <f>G740</f>
        <v>0</v>
      </c>
      <c r="H738" s="135">
        <f t="shared" si="109"/>
        <v>176328.8</v>
      </c>
      <c r="I738" s="135">
        <f>I740</f>
        <v>21904.799999999999</v>
      </c>
      <c r="J738" s="135">
        <f>J740</f>
        <v>149790.29999999999</v>
      </c>
      <c r="K738" s="135">
        <f>K740</f>
        <v>3706.7</v>
      </c>
      <c r="L738" s="135">
        <f>L740</f>
        <v>927</v>
      </c>
      <c r="M738" s="135">
        <f t="shared" si="110"/>
        <v>173783.32320000001</v>
      </c>
      <c r="N738" s="135">
        <f>N740</f>
        <v>21904.799999999999</v>
      </c>
      <c r="O738" s="135">
        <f>O740</f>
        <v>147244.82320000001</v>
      </c>
      <c r="P738" s="135">
        <f>P740</f>
        <v>3706.7</v>
      </c>
      <c r="Q738" s="135">
        <f>Q740</f>
        <v>927</v>
      </c>
      <c r="R738" s="13">
        <f t="shared" ref="R738:V765" si="111">M738-H738</f>
        <v>-2545.4767999999749</v>
      </c>
      <c r="S738" s="13">
        <f t="shared" si="111"/>
        <v>0</v>
      </c>
      <c r="T738" s="13">
        <f t="shared" si="111"/>
        <v>-2545.4767999999749</v>
      </c>
      <c r="U738" s="13">
        <f t="shared" si="111"/>
        <v>0</v>
      </c>
      <c r="V738" s="13">
        <f t="shared" si="111"/>
        <v>0</v>
      </c>
      <c r="W738" s="13">
        <f t="shared" si="107"/>
        <v>98.556403264809845</v>
      </c>
      <c r="X738" s="13">
        <f t="shared" si="107"/>
        <v>100</v>
      </c>
      <c r="Y738" s="137">
        <f t="shared" si="107"/>
        <v>98.300639761052636</v>
      </c>
      <c r="Z738" s="137">
        <f t="shared" si="107"/>
        <v>100</v>
      </c>
      <c r="AA738" s="137">
        <f t="shared" si="107"/>
        <v>100</v>
      </c>
    </row>
    <row r="739" spans="1:27" s="138" customFormat="1" ht="12.95" customHeight="1" x14ac:dyDescent="0.2">
      <c r="A739" s="133">
        <v>731</v>
      </c>
      <c r="B739" s="134" t="s">
        <v>1375</v>
      </c>
      <c r="C739" s="135">
        <f t="shared" si="108"/>
        <v>85014.6</v>
      </c>
      <c r="D739" s="135">
        <f>SUBTOTAL(9,D741:D765)</f>
        <v>21992.100000000002</v>
      </c>
      <c r="E739" s="135">
        <f>SUBTOTAL(9,E741:E765)</f>
        <v>60645.899999999994</v>
      </c>
      <c r="F739" s="135">
        <f>SUBTOTAL(9,F741:F765)</f>
        <v>2376.6000000000004</v>
      </c>
      <c r="G739" s="135">
        <f>SUBTOTAL(9,G741:G765)</f>
        <v>0</v>
      </c>
      <c r="H739" s="135">
        <f t="shared" si="109"/>
        <v>95575.200000000012</v>
      </c>
      <c r="I739" s="135">
        <f>SUBTOTAL(9,I741:I765)</f>
        <v>21992.100000000002</v>
      </c>
      <c r="J739" s="135">
        <f>SUBTOTAL(9,J741:J765)</f>
        <v>70138.5</v>
      </c>
      <c r="K739" s="135">
        <f>SUBTOTAL(9,K741:K765)</f>
        <v>2376.6000000000004</v>
      </c>
      <c r="L739" s="135">
        <f>SUBTOTAL(9,L741:L765)</f>
        <v>1068</v>
      </c>
      <c r="M739" s="135">
        <f t="shared" si="110"/>
        <v>93209.876600000018</v>
      </c>
      <c r="N739" s="135">
        <f>SUBTOTAL(9,N741:N765)</f>
        <v>21992.100000000002</v>
      </c>
      <c r="O739" s="135">
        <f>SUBTOTAL(9,O741:O765)</f>
        <v>67773.176600000006</v>
      </c>
      <c r="P739" s="135">
        <f>SUBTOTAL(9,P741:P765)</f>
        <v>2376.6000000000004</v>
      </c>
      <c r="Q739" s="135">
        <f>SUBTOTAL(9,Q741:Q765)</f>
        <v>1068</v>
      </c>
      <c r="R739" s="13">
        <f t="shared" si="111"/>
        <v>-2365.3233999999939</v>
      </c>
      <c r="S739" s="13">
        <f t="shared" si="111"/>
        <v>0</v>
      </c>
      <c r="T739" s="13">
        <f t="shared" si="111"/>
        <v>-2365.3233999999939</v>
      </c>
      <c r="U739" s="13">
        <f t="shared" si="111"/>
        <v>0</v>
      </c>
      <c r="V739" s="13">
        <f t="shared" si="111"/>
        <v>0</v>
      </c>
      <c r="W739" s="13">
        <f t="shared" si="107"/>
        <v>97.525170337074897</v>
      </c>
      <c r="X739" s="13">
        <f t="shared" si="107"/>
        <v>100</v>
      </c>
      <c r="Y739" s="137">
        <f t="shared" si="107"/>
        <v>96.627639028493633</v>
      </c>
      <c r="Z739" s="137">
        <f t="shared" si="107"/>
        <v>100</v>
      </c>
      <c r="AA739" s="137">
        <f t="shared" si="107"/>
        <v>100</v>
      </c>
    </row>
    <row r="740" spans="1:27" ht="12.95" customHeight="1" x14ac:dyDescent="0.25">
      <c r="A740" s="133">
        <v>732</v>
      </c>
      <c r="B740" s="139" t="s">
        <v>1400</v>
      </c>
      <c r="C740" s="140">
        <f t="shared" si="108"/>
        <v>156447.5</v>
      </c>
      <c r="D740" s="140">
        <v>21904.799999999999</v>
      </c>
      <c r="E740" s="140">
        <v>130836</v>
      </c>
      <c r="F740" s="140">
        <v>3706.7</v>
      </c>
      <c r="G740" s="140">
        <v>0</v>
      </c>
      <c r="H740" s="140">
        <f t="shared" si="109"/>
        <v>176328.8</v>
      </c>
      <c r="I740" s="141">
        <v>21904.799999999999</v>
      </c>
      <c r="J740" s="141">
        <v>149790.29999999999</v>
      </c>
      <c r="K740" s="141">
        <v>3706.7</v>
      </c>
      <c r="L740" s="141">
        <v>927</v>
      </c>
      <c r="M740" s="140">
        <f t="shared" si="110"/>
        <v>173783.32320000001</v>
      </c>
      <c r="N740" s="141">
        <v>21904.799999999999</v>
      </c>
      <c r="O740" s="141">
        <v>147244.82320000001</v>
      </c>
      <c r="P740" s="141">
        <v>3706.7</v>
      </c>
      <c r="Q740" s="10">
        <v>927</v>
      </c>
      <c r="R740" s="10">
        <f t="shared" si="111"/>
        <v>-2545.4767999999749</v>
      </c>
      <c r="S740" s="10">
        <f t="shared" si="111"/>
        <v>0</v>
      </c>
      <c r="T740" s="10">
        <f t="shared" si="111"/>
        <v>-2545.4767999999749</v>
      </c>
      <c r="U740" s="10">
        <f t="shared" si="111"/>
        <v>0</v>
      </c>
      <c r="V740" s="10">
        <f t="shared" si="111"/>
        <v>0</v>
      </c>
      <c r="W740" s="10">
        <f t="shared" si="107"/>
        <v>98.556403264809845</v>
      </c>
      <c r="X740" s="10">
        <f t="shared" si="107"/>
        <v>100</v>
      </c>
      <c r="Y740" s="142">
        <f t="shared" si="107"/>
        <v>98.300639761052636</v>
      </c>
      <c r="Z740" s="142">
        <f t="shared" si="107"/>
        <v>100</v>
      </c>
      <c r="AA740" s="142">
        <f t="shared" si="107"/>
        <v>100</v>
      </c>
    </row>
    <row r="741" spans="1:27" ht="12.95" customHeight="1" x14ac:dyDescent="0.25">
      <c r="A741" s="133">
        <v>733</v>
      </c>
      <c r="B741" s="139" t="s">
        <v>1964</v>
      </c>
      <c r="C741" s="140">
        <f t="shared" si="108"/>
        <v>1188.6999999999998</v>
      </c>
      <c r="D741" s="140">
        <v>899.8</v>
      </c>
      <c r="E741" s="140">
        <v>262.8</v>
      </c>
      <c r="F741" s="140">
        <v>26.1</v>
      </c>
      <c r="G741" s="140">
        <v>0</v>
      </c>
      <c r="H741" s="140">
        <f t="shared" si="109"/>
        <v>1221.6999999999998</v>
      </c>
      <c r="I741" s="141">
        <v>899.8</v>
      </c>
      <c r="J741" s="141">
        <v>262.8</v>
      </c>
      <c r="K741" s="141">
        <v>26.1</v>
      </c>
      <c r="L741" s="141">
        <v>33</v>
      </c>
      <c r="M741" s="140">
        <f t="shared" si="110"/>
        <v>1221.6999999999998</v>
      </c>
      <c r="N741" s="141">
        <v>899.8</v>
      </c>
      <c r="O741" s="141">
        <v>262.8</v>
      </c>
      <c r="P741" s="141">
        <v>26.1</v>
      </c>
      <c r="Q741" s="10">
        <v>33</v>
      </c>
      <c r="R741" s="10">
        <f t="shared" si="111"/>
        <v>0</v>
      </c>
      <c r="S741" s="10">
        <f t="shared" si="111"/>
        <v>0</v>
      </c>
      <c r="T741" s="10">
        <f t="shared" si="111"/>
        <v>0</v>
      </c>
      <c r="U741" s="10">
        <f t="shared" si="111"/>
        <v>0</v>
      </c>
      <c r="V741" s="10">
        <f t="shared" si="111"/>
        <v>0</v>
      </c>
      <c r="W741" s="10">
        <f t="shared" si="107"/>
        <v>100</v>
      </c>
      <c r="X741" s="10">
        <f t="shared" si="107"/>
        <v>100</v>
      </c>
      <c r="Y741" s="142">
        <f t="shared" si="107"/>
        <v>100</v>
      </c>
      <c r="Z741" s="142">
        <f t="shared" si="107"/>
        <v>100</v>
      </c>
      <c r="AA741" s="142">
        <f t="shared" si="107"/>
        <v>100</v>
      </c>
    </row>
    <row r="742" spans="1:27" ht="12.95" customHeight="1" x14ac:dyDescent="0.25">
      <c r="A742" s="133">
        <v>734</v>
      </c>
      <c r="B742" s="139" t="s">
        <v>1965</v>
      </c>
      <c r="C742" s="140">
        <f t="shared" si="108"/>
        <v>4828.5999999999995</v>
      </c>
      <c r="D742" s="140">
        <v>563.70000000000005</v>
      </c>
      <c r="E742" s="140">
        <v>4264.8999999999996</v>
      </c>
      <c r="F742" s="140">
        <v>0</v>
      </c>
      <c r="G742" s="140">
        <v>0</v>
      </c>
      <c r="H742" s="140">
        <f t="shared" si="109"/>
        <v>5261.9</v>
      </c>
      <c r="I742" s="141">
        <v>563.70000000000005</v>
      </c>
      <c r="J742" s="141">
        <v>4656.2</v>
      </c>
      <c r="K742" s="141">
        <v>0</v>
      </c>
      <c r="L742" s="141">
        <v>42</v>
      </c>
      <c r="M742" s="140">
        <f t="shared" si="110"/>
        <v>5086.9360999999999</v>
      </c>
      <c r="N742" s="141">
        <v>563.70000000000005</v>
      </c>
      <c r="O742" s="141">
        <v>4481.2361000000001</v>
      </c>
      <c r="P742" s="141">
        <v>0</v>
      </c>
      <c r="Q742" s="10">
        <v>42</v>
      </c>
      <c r="R742" s="10">
        <f t="shared" si="111"/>
        <v>-174.96389999999974</v>
      </c>
      <c r="S742" s="10">
        <f t="shared" si="111"/>
        <v>0</v>
      </c>
      <c r="T742" s="10">
        <f t="shared" si="111"/>
        <v>-174.96389999999974</v>
      </c>
      <c r="U742" s="10">
        <f t="shared" si="111"/>
        <v>0</v>
      </c>
      <c r="V742" s="10">
        <f t="shared" si="111"/>
        <v>0</v>
      </c>
      <c r="W742" s="10">
        <f t="shared" si="107"/>
        <v>96.674891198996562</v>
      </c>
      <c r="X742" s="10">
        <f t="shared" si="107"/>
        <v>100</v>
      </c>
      <c r="Y742" s="142">
        <f t="shared" si="107"/>
        <v>96.242345689618148</v>
      </c>
      <c r="Z742" s="142">
        <f t="shared" si="107"/>
        <v>0</v>
      </c>
      <c r="AA742" s="142">
        <f t="shared" si="107"/>
        <v>100</v>
      </c>
    </row>
    <row r="743" spans="1:27" ht="12.95" customHeight="1" x14ac:dyDescent="0.25">
      <c r="A743" s="133">
        <v>735</v>
      </c>
      <c r="B743" s="139" t="s">
        <v>1966</v>
      </c>
      <c r="C743" s="140">
        <f t="shared" si="108"/>
        <v>2366.6000000000004</v>
      </c>
      <c r="D743" s="140">
        <v>927.1</v>
      </c>
      <c r="E743" s="140">
        <v>1320.2</v>
      </c>
      <c r="F743" s="140">
        <v>119.3</v>
      </c>
      <c r="G743" s="140">
        <v>0</v>
      </c>
      <c r="H743" s="140">
        <f t="shared" si="109"/>
        <v>2643.7000000000003</v>
      </c>
      <c r="I743" s="141">
        <v>927.1</v>
      </c>
      <c r="J743" s="141">
        <v>1564.3</v>
      </c>
      <c r="K743" s="141">
        <v>119.3</v>
      </c>
      <c r="L743" s="141">
        <v>33</v>
      </c>
      <c r="M743" s="140">
        <f t="shared" si="110"/>
        <v>2628.7993000000001</v>
      </c>
      <c r="N743" s="141">
        <v>927.1</v>
      </c>
      <c r="O743" s="141">
        <v>1549.3993</v>
      </c>
      <c r="P743" s="141">
        <v>119.3</v>
      </c>
      <c r="Q743" s="10">
        <v>33</v>
      </c>
      <c r="R743" s="10">
        <f t="shared" si="111"/>
        <v>-14.900700000000143</v>
      </c>
      <c r="S743" s="10">
        <f t="shared" si="111"/>
        <v>0</v>
      </c>
      <c r="T743" s="10">
        <f t="shared" si="111"/>
        <v>-14.900699999999915</v>
      </c>
      <c r="U743" s="10">
        <f t="shared" si="111"/>
        <v>0</v>
      </c>
      <c r="V743" s="10">
        <f t="shared" si="111"/>
        <v>0</v>
      </c>
      <c r="W743" s="10">
        <f t="shared" si="107"/>
        <v>99.436369482165148</v>
      </c>
      <c r="X743" s="10">
        <f t="shared" si="107"/>
        <v>100</v>
      </c>
      <c r="Y743" s="142">
        <f t="shared" si="107"/>
        <v>99.047452534680062</v>
      </c>
      <c r="Z743" s="142">
        <f t="shared" si="107"/>
        <v>100</v>
      </c>
      <c r="AA743" s="142">
        <f t="shared" si="107"/>
        <v>100</v>
      </c>
    </row>
    <row r="744" spans="1:27" ht="12.95" customHeight="1" x14ac:dyDescent="0.25">
      <c r="A744" s="133">
        <v>736</v>
      </c>
      <c r="B744" s="139" t="s">
        <v>1967</v>
      </c>
      <c r="C744" s="140">
        <f t="shared" si="108"/>
        <v>2771.7000000000003</v>
      </c>
      <c r="D744" s="140">
        <v>663.4</v>
      </c>
      <c r="E744" s="140">
        <v>2108.3000000000002</v>
      </c>
      <c r="F744" s="140">
        <v>0</v>
      </c>
      <c r="G744" s="140">
        <v>0</v>
      </c>
      <c r="H744" s="140">
        <f t="shared" si="109"/>
        <v>2919.9</v>
      </c>
      <c r="I744" s="141">
        <v>663.4</v>
      </c>
      <c r="J744" s="141">
        <v>2217.5</v>
      </c>
      <c r="K744" s="141">
        <v>0</v>
      </c>
      <c r="L744" s="141">
        <v>39</v>
      </c>
      <c r="M744" s="140">
        <f t="shared" si="110"/>
        <v>2899.1938</v>
      </c>
      <c r="N744" s="141">
        <v>663.4</v>
      </c>
      <c r="O744" s="141">
        <v>2196.7937999999999</v>
      </c>
      <c r="P744" s="141">
        <v>0</v>
      </c>
      <c r="Q744" s="10">
        <v>39</v>
      </c>
      <c r="R744" s="10">
        <f t="shared" si="111"/>
        <v>-20.706200000000081</v>
      </c>
      <c r="S744" s="10">
        <f t="shared" si="111"/>
        <v>0</v>
      </c>
      <c r="T744" s="10">
        <f t="shared" si="111"/>
        <v>-20.706200000000081</v>
      </c>
      <c r="U744" s="10">
        <f t="shared" si="111"/>
        <v>0</v>
      </c>
      <c r="V744" s="10">
        <f t="shared" si="111"/>
        <v>0</v>
      </c>
      <c r="W744" s="10">
        <f t="shared" si="107"/>
        <v>99.290859276002593</v>
      </c>
      <c r="X744" s="10">
        <f t="shared" si="107"/>
        <v>100</v>
      </c>
      <c r="Y744" s="142">
        <f t="shared" si="107"/>
        <v>99.066236753100327</v>
      </c>
      <c r="Z744" s="142">
        <f t="shared" si="107"/>
        <v>0</v>
      </c>
      <c r="AA744" s="142">
        <f t="shared" si="107"/>
        <v>100</v>
      </c>
    </row>
    <row r="745" spans="1:27" ht="12.95" customHeight="1" x14ac:dyDescent="0.25">
      <c r="A745" s="133">
        <v>737</v>
      </c>
      <c r="B745" s="139" t="s">
        <v>1968</v>
      </c>
      <c r="C745" s="140">
        <f t="shared" si="108"/>
        <v>3409.8999999999996</v>
      </c>
      <c r="D745" s="140">
        <v>946.7</v>
      </c>
      <c r="E745" s="140">
        <v>2463.1999999999998</v>
      </c>
      <c r="F745" s="140">
        <v>0</v>
      </c>
      <c r="G745" s="140">
        <v>0</v>
      </c>
      <c r="H745" s="140">
        <f t="shared" si="109"/>
        <v>3653.8999999999996</v>
      </c>
      <c r="I745" s="141">
        <v>946.7</v>
      </c>
      <c r="J745" s="141">
        <v>2668.2</v>
      </c>
      <c r="K745" s="141">
        <v>0</v>
      </c>
      <c r="L745" s="141">
        <v>39</v>
      </c>
      <c r="M745" s="140">
        <f t="shared" si="110"/>
        <v>3458.7498999999998</v>
      </c>
      <c r="N745" s="141">
        <v>946.7</v>
      </c>
      <c r="O745" s="141">
        <v>2473.0499</v>
      </c>
      <c r="P745" s="141">
        <v>0</v>
      </c>
      <c r="Q745" s="10">
        <v>39</v>
      </c>
      <c r="R745" s="10">
        <f t="shared" si="111"/>
        <v>-195.15009999999984</v>
      </c>
      <c r="S745" s="10">
        <f t="shared" si="111"/>
        <v>0</v>
      </c>
      <c r="T745" s="10">
        <f t="shared" si="111"/>
        <v>-195.15009999999984</v>
      </c>
      <c r="U745" s="10">
        <f t="shared" si="111"/>
        <v>0</v>
      </c>
      <c r="V745" s="10">
        <f t="shared" si="111"/>
        <v>0</v>
      </c>
      <c r="W745" s="10">
        <f t="shared" si="107"/>
        <v>94.659128602315334</v>
      </c>
      <c r="X745" s="10">
        <f t="shared" si="107"/>
        <v>100</v>
      </c>
      <c r="Y745" s="142">
        <f t="shared" si="107"/>
        <v>92.686076755865386</v>
      </c>
      <c r="Z745" s="142">
        <f t="shared" si="107"/>
        <v>0</v>
      </c>
      <c r="AA745" s="142">
        <f t="shared" si="107"/>
        <v>100</v>
      </c>
    </row>
    <row r="746" spans="1:27" ht="12.95" customHeight="1" x14ac:dyDescent="0.25">
      <c r="A746" s="133">
        <v>738</v>
      </c>
      <c r="B746" s="139" t="s">
        <v>1969</v>
      </c>
      <c r="C746" s="140">
        <f t="shared" si="108"/>
        <v>1306.3000000000002</v>
      </c>
      <c r="D746" s="140">
        <v>975</v>
      </c>
      <c r="E746" s="140">
        <v>267.89999999999998</v>
      </c>
      <c r="F746" s="140">
        <v>63.4</v>
      </c>
      <c r="G746" s="140">
        <v>0</v>
      </c>
      <c r="H746" s="140">
        <f t="shared" si="109"/>
        <v>1339.3000000000002</v>
      </c>
      <c r="I746" s="141">
        <v>975</v>
      </c>
      <c r="J746" s="141">
        <v>267.89999999999998</v>
      </c>
      <c r="K746" s="141">
        <v>63.4</v>
      </c>
      <c r="L746" s="141">
        <v>33</v>
      </c>
      <c r="M746" s="140">
        <f t="shared" si="110"/>
        <v>1338.77</v>
      </c>
      <c r="N746" s="141">
        <v>975</v>
      </c>
      <c r="O746" s="141">
        <v>267.37</v>
      </c>
      <c r="P746" s="141">
        <v>63.4</v>
      </c>
      <c r="Q746" s="10">
        <v>33</v>
      </c>
      <c r="R746" s="10">
        <f t="shared" si="111"/>
        <v>-0.53000000000020009</v>
      </c>
      <c r="S746" s="10">
        <f t="shared" si="111"/>
        <v>0</v>
      </c>
      <c r="T746" s="10">
        <f t="shared" si="111"/>
        <v>-0.52999999999997272</v>
      </c>
      <c r="U746" s="10">
        <f t="shared" si="111"/>
        <v>0</v>
      </c>
      <c r="V746" s="10">
        <f t="shared" si="111"/>
        <v>0</v>
      </c>
      <c r="W746" s="10">
        <f t="shared" si="107"/>
        <v>99.960427088777706</v>
      </c>
      <c r="X746" s="10">
        <f t="shared" si="107"/>
        <v>100</v>
      </c>
      <c r="Y746" s="142">
        <f t="shared" si="107"/>
        <v>99.802164986935438</v>
      </c>
      <c r="Z746" s="142">
        <f t="shared" si="107"/>
        <v>100</v>
      </c>
      <c r="AA746" s="142">
        <f t="shared" si="107"/>
        <v>100</v>
      </c>
    </row>
    <row r="747" spans="1:27" ht="12.95" customHeight="1" x14ac:dyDescent="0.25">
      <c r="A747" s="133">
        <v>739</v>
      </c>
      <c r="B747" s="139" t="s">
        <v>1701</v>
      </c>
      <c r="C747" s="140">
        <f t="shared" si="108"/>
        <v>1985.5</v>
      </c>
      <c r="D747" s="140">
        <v>870.4</v>
      </c>
      <c r="E747" s="140">
        <v>1002.4</v>
      </c>
      <c r="F747" s="140">
        <v>112.7</v>
      </c>
      <c r="G747" s="140">
        <v>0</v>
      </c>
      <c r="H747" s="140">
        <f t="shared" si="109"/>
        <v>2106.1</v>
      </c>
      <c r="I747" s="141">
        <v>870.4</v>
      </c>
      <c r="J747" s="141">
        <v>1084</v>
      </c>
      <c r="K747" s="141">
        <v>112.7</v>
      </c>
      <c r="L747" s="141">
        <v>39</v>
      </c>
      <c r="M747" s="140">
        <f t="shared" si="110"/>
        <v>2093.721</v>
      </c>
      <c r="N747" s="141">
        <v>870.4</v>
      </c>
      <c r="O747" s="141">
        <v>1071.6210000000001</v>
      </c>
      <c r="P747" s="141">
        <v>112.7</v>
      </c>
      <c r="Q747" s="10">
        <v>39</v>
      </c>
      <c r="R747" s="10">
        <f t="shared" si="111"/>
        <v>-12.378999999999905</v>
      </c>
      <c r="S747" s="10">
        <f t="shared" si="111"/>
        <v>0</v>
      </c>
      <c r="T747" s="10">
        <f t="shared" si="111"/>
        <v>-12.378999999999905</v>
      </c>
      <c r="U747" s="10">
        <f t="shared" si="111"/>
        <v>0</v>
      </c>
      <c r="V747" s="10">
        <f t="shared" si="111"/>
        <v>0</v>
      </c>
      <c r="W747" s="10">
        <f t="shared" si="107"/>
        <v>99.412231138122593</v>
      </c>
      <c r="X747" s="10">
        <f t="shared" si="107"/>
        <v>100</v>
      </c>
      <c r="Y747" s="142">
        <f t="shared" si="107"/>
        <v>98.858025830258313</v>
      </c>
      <c r="Z747" s="142">
        <f t="shared" si="107"/>
        <v>100</v>
      </c>
      <c r="AA747" s="142">
        <f t="shared" si="107"/>
        <v>100</v>
      </c>
    </row>
    <row r="748" spans="1:27" ht="12.95" customHeight="1" x14ac:dyDescent="0.25">
      <c r="A748" s="133">
        <v>740</v>
      </c>
      <c r="B748" s="139" t="s">
        <v>1534</v>
      </c>
      <c r="C748" s="140">
        <f t="shared" si="108"/>
        <v>2708.8</v>
      </c>
      <c r="D748" s="140">
        <v>852</v>
      </c>
      <c r="E748" s="140">
        <v>1459.8</v>
      </c>
      <c r="F748" s="140">
        <v>397</v>
      </c>
      <c r="G748" s="140">
        <v>0</v>
      </c>
      <c r="H748" s="140">
        <f t="shared" si="109"/>
        <v>3626</v>
      </c>
      <c r="I748" s="141">
        <v>852</v>
      </c>
      <c r="J748" s="141">
        <v>2335</v>
      </c>
      <c r="K748" s="141">
        <v>397</v>
      </c>
      <c r="L748" s="141">
        <v>42</v>
      </c>
      <c r="M748" s="140">
        <f t="shared" si="110"/>
        <v>3625.3923</v>
      </c>
      <c r="N748" s="141">
        <v>852</v>
      </c>
      <c r="O748" s="141">
        <v>2334.3923</v>
      </c>
      <c r="P748" s="141">
        <v>397</v>
      </c>
      <c r="Q748" s="10">
        <v>42</v>
      </c>
      <c r="R748" s="10">
        <f t="shared" si="111"/>
        <v>-0.60770000000002256</v>
      </c>
      <c r="S748" s="10">
        <f t="shared" si="111"/>
        <v>0</v>
      </c>
      <c r="T748" s="10">
        <f t="shared" si="111"/>
        <v>-0.60770000000002256</v>
      </c>
      <c r="U748" s="10">
        <f t="shared" si="111"/>
        <v>0</v>
      </c>
      <c r="V748" s="10">
        <f t="shared" si="111"/>
        <v>0</v>
      </c>
      <c r="W748" s="10">
        <f t="shared" si="107"/>
        <v>99.983240485383334</v>
      </c>
      <c r="X748" s="10">
        <f t="shared" si="107"/>
        <v>100</v>
      </c>
      <c r="Y748" s="142">
        <f t="shared" si="107"/>
        <v>99.97397430406852</v>
      </c>
      <c r="Z748" s="142">
        <f t="shared" si="107"/>
        <v>100</v>
      </c>
      <c r="AA748" s="142">
        <f t="shared" si="107"/>
        <v>100</v>
      </c>
    </row>
    <row r="749" spans="1:27" ht="12.95" customHeight="1" x14ac:dyDescent="0.25">
      <c r="A749" s="133">
        <v>741</v>
      </c>
      <c r="B749" s="139" t="s">
        <v>1970</v>
      </c>
      <c r="C749" s="140">
        <f t="shared" si="108"/>
        <v>4222.8999999999996</v>
      </c>
      <c r="D749" s="140">
        <v>932.1</v>
      </c>
      <c r="E749" s="140">
        <v>3237.4</v>
      </c>
      <c r="F749" s="140">
        <v>53.4</v>
      </c>
      <c r="G749" s="140">
        <v>0</v>
      </c>
      <c r="H749" s="140">
        <f t="shared" si="109"/>
        <v>4795.5999999999995</v>
      </c>
      <c r="I749" s="141">
        <v>932.1</v>
      </c>
      <c r="J749" s="141">
        <v>3774.1</v>
      </c>
      <c r="K749" s="141">
        <v>53.4</v>
      </c>
      <c r="L749" s="141">
        <v>36</v>
      </c>
      <c r="M749" s="140">
        <f t="shared" si="110"/>
        <v>4328.6145999999999</v>
      </c>
      <c r="N749" s="141">
        <v>932.1</v>
      </c>
      <c r="O749" s="141">
        <v>3307.1145999999999</v>
      </c>
      <c r="P749" s="141">
        <v>53.4</v>
      </c>
      <c r="Q749" s="10">
        <v>36</v>
      </c>
      <c r="R749" s="10">
        <f t="shared" si="111"/>
        <v>-466.98539999999957</v>
      </c>
      <c r="S749" s="10">
        <f t="shared" si="111"/>
        <v>0</v>
      </c>
      <c r="T749" s="10">
        <f t="shared" si="111"/>
        <v>-466.98540000000003</v>
      </c>
      <c r="U749" s="10">
        <f t="shared" si="111"/>
        <v>0</v>
      </c>
      <c r="V749" s="10">
        <f t="shared" si="111"/>
        <v>0</v>
      </c>
      <c r="W749" s="10">
        <f t="shared" si="107"/>
        <v>90.262211193594126</v>
      </c>
      <c r="X749" s="10">
        <f t="shared" si="107"/>
        <v>100</v>
      </c>
      <c r="Y749" s="142">
        <f t="shared" si="107"/>
        <v>87.626575872393417</v>
      </c>
      <c r="Z749" s="142">
        <f t="shared" si="107"/>
        <v>100</v>
      </c>
      <c r="AA749" s="142">
        <f t="shared" si="107"/>
        <v>100</v>
      </c>
    </row>
    <row r="750" spans="1:27" ht="12.95" customHeight="1" x14ac:dyDescent="0.25">
      <c r="A750" s="133">
        <v>742</v>
      </c>
      <c r="B750" s="139" t="s">
        <v>1971</v>
      </c>
      <c r="C750" s="140">
        <f t="shared" si="108"/>
        <v>2487.4</v>
      </c>
      <c r="D750" s="140">
        <v>953.6</v>
      </c>
      <c r="E750" s="140">
        <v>1410.5</v>
      </c>
      <c r="F750" s="140">
        <v>123.3</v>
      </c>
      <c r="G750" s="140">
        <v>0</v>
      </c>
      <c r="H750" s="140">
        <f t="shared" si="109"/>
        <v>2654.4</v>
      </c>
      <c r="I750" s="141">
        <v>953.6</v>
      </c>
      <c r="J750" s="141">
        <v>1523.5</v>
      </c>
      <c r="K750" s="141">
        <v>123.3</v>
      </c>
      <c r="L750" s="141">
        <v>54</v>
      </c>
      <c r="M750" s="140">
        <f t="shared" si="110"/>
        <v>2579.1959000000002</v>
      </c>
      <c r="N750" s="141">
        <v>953.6</v>
      </c>
      <c r="O750" s="141">
        <v>1448.2959000000001</v>
      </c>
      <c r="P750" s="141">
        <v>123.3</v>
      </c>
      <c r="Q750" s="10">
        <v>54</v>
      </c>
      <c r="R750" s="10">
        <f t="shared" si="111"/>
        <v>-75.204099999999926</v>
      </c>
      <c r="S750" s="10">
        <f t="shared" si="111"/>
        <v>0</v>
      </c>
      <c r="T750" s="10">
        <f t="shared" si="111"/>
        <v>-75.204099999999926</v>
      </c>
      <c r="U750" s="10">
        <f t="shared" si="111"/>
        <v>0</v>
      </c>
      <c r="V750" s="10">
        <f t="shared" si="111"/>
        <v>0</v>
      </c>
      <c r="W750" s="10">
        <f t="shared" si="107"/>
        <v>97.166813592525628</v>
      </c>
      <c r="X750" s="10">
        <f t="shared" si="107"/>
        <v>100</v>
      </c>
      <c r="Y750" s="142">
        <f t="shared" si="107"/>
        <v>95.063728257302273</v>
      </c>
      <c r="Z750" s="142">
        <f t="shared" si="107"/>
        <v>100</v>
      </c>
      <c r="AA750" s="142">
        <f t="shared" si="107"/>
        <v>100</v>
      </c>
    </row>
    <row r="751" spans="1:27" ht="12.95" customHeight="1" x14ac:dyDescent="0.25">
      <c r="A751" s="133">
        <v>743</v>
      </c>
      <c r="B751" s="139" t="s">
        <v>1972</v>
      </c>
      <c r="C751" s="140">
        <f t="shared" si="108"/>
        <v>1733.3</v>
      </c>
      <c r="D751" s="140">
        <v>861</v>
      </c>
      <c r="E751" s="140">
        <v>799.5</v>
      </c>
      <c r="F751" s="140">
        <v>72.8</v>
      </c>
      <c r="G751" s="140">
        <v>0</v>
      </c>
      <c r="H751" s="140">
        <f t="shared" si="109"/>
        <v>1846.3</v>
      </c>
      <c r="I751" s="141">
        <v>861</v>
      </c>
      <c r="J751" s="141">
        <v>879.5</v>
      </c>
      <c r="K751" s="141">
        <v>72.8</v>
      </c>
      <c r="L751" s="141">
        <v>33</v>
      </c>
      <c r="M751" s="140">
        <f t="shared" si="110"/>
        <v>1846.3</v>
      </c>
      <c r="N751" s="141">
        <v>861</v>
      </c>
      <c r="O751" s="141">
        <v>879.5</v>
      </c>
      <c r="P751" s="141">
        <v>72.8</v>
      </c>
      <c r="Q751" s="10">
        <v>33</v>
      </c>
      <c r="R751" s="10">
        <f t="shared" si="111"/>
        <v>0</v>
      </c>
      <c r="S751" s="10">
        <f t="shared" si="111"/>
        <v>0</v>
      </c>
      <c r="T751" s="10">
        <f t="shared" si="111"/>
        <v>0</v>
      </c>
      <c r="U751" s="10">
        <f t="shared" si="111"/>
        <v>0</v>
      </c>
      <c r="V751" s="10">
        <f t="shared" si="111"/>
        <v>0</v>
      </c>
      <c r="W751" s="10">
        <f t="shared" si="107"/>
        <v>100</v>
      </c>
      <c r="X751" s="10">
        <f t="shared" si="107"/>
        <v>100</v>
      </c>
      <c r="Y751" s="142">
        <f t="shared" si="107"/>
        <v>100</v>
      </c>
      <c r="Z751" s="142">
        <f t="shared" si="107"/>
        <v>100</v>
      </c>
      <c r="AA751" s="142">
        <f t="shared" si="107"/>
        <v>100</v>
      </c>
    </row>
    <row r="752" spans="1:27" ht="12.95" customHeight="1" x14ac:dyDescent="0.25">
      <c r="A752" s="133">
        <v>744</v>
      </c>
      <c r="B752" s="139" t="s">
        <v>1973</v>
      </c>
      <c r="C752" s="140">
        <f t="shared" si="108"/>
        <v>3663.7</v>
      </c>
      <c r="D752" s="140">
        <v>970.3</v>
      </c>
      <c r="E752" s="140">
        <v>2609.6</v>
      </c>
      <c r="F752" s="140">
        <v>83.8</v>
      </c>
      <c r="G752" s="140">
        <v>0</v>
      </c>
      <c r="H752" s="140">
        <f t="shared" si="109"/>
        <v>4067.8</v>
      </c>
      <c r="I752" s="141">
        <v>970.3</v>
      </c>
      <c r="J752" s="141">
        <v>2974.7</v>
      </c>
      <c r="K752" s="141">
        <v>83.8</v>
      </c>
      <c r="L752" s="141">
        <v>39</v>
      </c>
      <c r="M752" s="140">
        <f t="shared" si="110"/>
        <v>4067.76</v>
      </c>
      <c r="N752" s="141">
        <v>970.3</v>
      </c>
      <c r="O752" s="141">
        <v>2974.66</v>
      </c>
      <c r="P752" s="141">
        <v>83.8</v>
      </c>
      <c r="Q752" s="10">
        <v>39</v>
      </c>
      <c r="R752" s="10">
        <f t="shared" si="111"/>
        <v>-3.999999999996362E-2</v>
      </c>
      <c r="S752" s="10">
        <f t="shared" si="111"/>
        <v>0</v>
      </c>
      <c r="T752" s="10">
        <f t="shared" si="111"/>
        <v>-3.999999999996362E-2</v>
      </c>
      <c r="U752" s="10">
        <f t="shared" si="111"/>
        <v>0</v>
      </c>
      <c r="V752" s="10">
        <f t="shared" si="111"/>
        <v>0</v>
      </c>
      <c r="W752" s="10">
        <f t="shared" si="107"/>
        <v>99.999016667486103</v>
      </c>
      <c r="X752" s="10">
        <f t="shared" si="107"/>
        <v>100</v>
      </c>
      <c r="Y752" s="142">
        <f t="shared" si="107"/>
        <v>99.998655326587567</v>
      </c>
      <c r="Z752" s="142">
        <f t="shared" si="107"/>
        <v>100</v>
      </c>
      <c r="AA752" s="142">
        <f t="shared" si="107"/>
        <v>100</v>
      </c>
    </row>
    <row r="753" spans="1:27" ht="12.95" customHeight="1" x14ac:dyDescent="0.25">
      <c r="A753" s="133">
        <v>745</v>
      </c>
      <c r="B753" s="139" t="s">
        <v>1974</v>
      </c>
      <c r="C753" s="140">
        <f t="shared" si="108"/>
        <v>2437.2999999999997</v>
      </c>
      <c r="D753" s="140">
        <v>813.1</v>
      </c>
      <c r="E753" s="140">
        <v>1388.5</v>
      </c>
      <c r="F753" s="140">
        <v>235.7</v>
      </c>
      <c r="G753" s="140">
        <v>0</v>
      </c>
      <c r="H753" s="140">
        <f t="shared" si="109"/>
        <v>2761.7999999999997</v>
      </c>
      <c r="I753" s="141">
        <v>813.1</v>
      </c>
      <c r="J753" s="141">
        <v>1680</v>
      </c>
      <c r="K753" s="141">
        <v>235.7</v>
      </c>
      <c r="L753" s="141">
        <v>33</v>
      </c>
      <c r="M753" s="140">
        <f t="shared" si="110"/>
        <v>2463.5443999999998</v>
      </c>
      <c r="N753" s="141">
        <v>813.1</v>
      </c>
      <c r="O753" s="141">
        <v>1381.7444</v>
      </c>
      <c r="P753" s="141">
        <v>235.7</v>
      </c>
      <c r="Q753" s="10">
        <v>33</v>
      </c>
      <c r="R753" s="10">
        <f t="shared" si="111"/>
        <v>-298.25559999999996</v>
      </c>
      <c r="S753" s="10">
        <f t="shared" si="111"/>
        <v>0</v>
      </c>
      <c r="T753" s="10">
        <f t="shared" si="111"/>
        <v>-298.25559999999996</v>
      </c>
      <c r="U753" s="10">
        <f t="shared" si="111"/>
        <v>0</v>
      </c>
      <c r="V753" s="10">
        <f t="shared" si="111"/>
        <v>0</v>
      </c>
      <c r="W753" s="10">
        <f t="shared" si="107"/>
        <v>89.200680715475414</v>
      </c>
      <c r="X753" s="10">
        <f t="shared" si="107"/>
        <v>100</v>
      </c>
      <c r="Y753" s="142">
        <f t="shared" si="107"/>
        <v>82.24669047619048</v>
      </c>
      <c r="Z753" s="142">
        <f t="shared" si="107"/>
        <v>100</v>
      </c>
      <c r="AA753" s="142">
        <f t="shared" si="107"/>
        <v>100</v>
      </c>
    </row>
    <row r="754" spans="1:27" ht="12.95" customHeight="1" x14ac:dyDescent="0.25">
      <c r="A754" s="133">
        <v>746</v>
      </c>
      <c r="B754" s="139" t="s">
        <v>1975</v>
      </c>
      <c r="C754" s="140">
        <f t="shared" si="108"/>
        <v>869.30000000000007</v>
      </c>
      <c r="D754" s="140">
        <v>616.20000000000005</v>
      </c>
      <c r="E754" s="140">
        <v>166.2</v>
      </c>
      <c r="F754" s="140">
        <v>86.9</v>
      </c>
      <c r="G754" s="140">
        <v>0</v>
      </c>
      <c r="H754" s="140">
        <f t="shared" si="109"/>
        <v>1006.2</v>
      </c>
      <c r="I754" s="141">
        <v>616.20000000000005</v>
      </c>
      <c r="J754" s="141">
        <v>270.10000000000002</v>
      </c>
      <c r="K754" s="141">
        <v>86.9</v>
      </c>
      <c r="L754" s="141">
        <v>33</v>
      </c>
      <c r="M754" s="140">
        <f t="shared" si="110"/>
        <v>1006.1899999999999</v>
      </c>
      <c r="N754" s="141">
        <v>616.20000000000005</v>
      </c>
      <c r="O754" s="141">
        <v>270.08999999999997</v>
      </c>
      <c r="P754" s="141">
        <v>86.9</v>
      </c>
      <c r="Q754" s="10">
        <v>33</v>
      </c>
      <c r="R754" s="10">
        <f t="shared" si="111"/>
        <v>-1.0000000000104592E-2</v>
      </c>
      <c r="S754" s="10">
        <f t="shared" si="111"/>
        <v>0</v>
      </c>
      <c r="T754" s="10">
        <f t="shared" si="111"/>
        <v>-1.0000000000047748E-2</v>
      </c>
      <c r="U754" s="10">
        <f t="shared" si="111"/>
        <v>0</v>
      </c>
      <c r="V754" s="10">
        <f t="shared" si="111"/>
        <v>0</v>
      </c>
      <c r="W754" s="10">
        <f t="shared" si="107"/>
        <v>99.999006161796842</v>
      </c>
      <c r="X754" s="10">
        <f t="shared" si="107"/>
        <v>100</v>
      </c>
      <c r="Y754" s="142">
        <f t="shared" si="107"/>
        <v>99.996297667530527</v>
      </c>
      <c r="Z754" s="142">
        <f t="shared" si="107"/>
        <v>100</v>
      </c>
      <c r="AA754" s="142">
        <f t="shared" si="107"/>
        <v>100</v>
      </c>
    </row>
    <row r="755" spans="1:27" ht="12.95" customHeight="1" x14ac:dyDescent="0.25">
      <c r="A755" s="133">
        <v>747</v>
      </c>
      <c r="B755" s="139" t="s">
        <v>1976</v>
      </c>
      <c r="C755" s="140">
        <f t="shared" si="108"/>
        <v>1610.6999999999998</v>
      </c>
      <c r="D755" s="140">
        <v>942.3</v>
      </c>
      <c r="E755" s="140">
        <v>586.9</v>
      </c>
      <c r="F755" s="140">
        <v>81.5</v>
      </c>
      <c r="G755" s="140">
        <v>0</v>
      </c>
      <c r="H755" s="140">
        <f t="shared" si="109"/>
        <v>1702.6</v>
      </c>
      <c r="I755" s="141">
        <v>942.3</v>
      </c>
      <c r="J755" s="141">
        <v>639.79999999999995</v>
      </c>
      <c r="K755" s="141">
        <v>81.5</v>
      </c>
      <c r="L755" s="141">
        <v>39</v>
      </c>
      <c r="M755" s="140">
        <f t="shared" si="110"/>
        <v>1650.8344</v>
      </c>
      <c r="N755" s="141">
        <v>942.3</v>
      </c>
      <c r="O755" s="141">
        <v>588.03440000000001</v>
      </c>
      <c r="P755" s="141">
        <v>81.5</v>
      </c>
      <c r="Q755" s="10">
        <v>39</v>
      </c>
      <c r="R755" s="10">
        <f t="shared" si="111"/>
        <v>-51.765599999999949</v>
      </c>
      <c r="S755" s="10">
        <f t="shared" si="111"/>
        <v>0</v>
      </c>
      <c r="T755" s="10">
        <f t="shared" si="111"/>
        <v>-51.765599999999949</v>
      </c>
      <c r="U755" s="10">
        <f t="shared" si="111"/>
        <v>0</v>
      </c>
      <c r="V755" s="10">
        <f t="shared" si="111"/>
        <v>0</v>
      </c>
      <c r="W755" s="10">
        <f t="shared" si="107"/>
        <v>96.959614706918828</v>
      </c>
      <c r="X755" s="10">
        <f t="shared" si="107"/>
        <v>100</v>
      </c>
      <c r="Y755" s="142">
        <f t="shared" si="107"/>
        <v>91.909096592685231</v>
      </c>
      <c r="Z755" s="142">
        <f t="shared" si="107"/>
        <v>100</v>
      </c>
      <c r="AA755" s="142">
        <f t="shared" si="107"/>
        <v>100</v>
      </c>
    </row>
    <row r="756" spans="1:27" ht="12.95" customHeight="1" x14ac:dyDescent="0.25">
      <c r="A756" s="133">
        <v>748</v>
      </c>
      <c r="B756" s="139" t="s">
        <v>1977</v>
      </c>
      <c r="C756" s="140">
        <f t="shared" si="108"/>
        <v>2951.7999999999997</v>
      </c>
      <c r="D756" s="140">
        <v>934.2</v>
      </c>
      <c r="E756" s="140">
        <v>1967</v>
      </c>
      <c r="F756" s="140">
        <v>50.6</v>
      </c>
      <c r="G756" s="140">
        <v>0</v>
      </c>
      <c r="H756" s="140">
        <f t="shared" si="109"/>
        <v>3319.9</v>
      </c>
      <c r="I756" s="141">
        <v>934.2</v>
      </c>
      <c r="J756" s="141">
        <v>2299.1</v>
      </c>
      <c r="K756" s="141">
        <v>50.6</v>
      </c>
      <c r="L756" s="141">
        <v>36</v>
      </c>
      <c r="M756" s="140">
        <f t="shared" si="110"/>
        <v>3319.6631000000002</v>
      </c>
      <c r="N756" s="141">
        <v>934.2</v>
      </c>
      <c r="O756" s="141">
        <v>2298.8631</v>
      </c>
      <c r="P756" s="141">
        <v>50.6</v>
      </c>
      <c r="Q756" s="10">
        <v>36</v>
      </c>
      <c r="R756" s="10">
        <f t="shared" si="111"/>
        <v>-0.23689999999987776</v>
      </c>
      <c r="S756" s="10">
        <f t="shared" si="111"/>
        <v>0</v>
      </c>
      <c r="T756" s="10">
        <f t="shared" si="111"/>
        <v>-0.23689999999987776</v>
      </c>
      <c r="U756" s="10">
        <f t="shared" si="111"/>
        <v>0</v>
      </c>
      <c r="V756" s="10">
        <f t="shared" si="111"/>
        <v>0</v>
      </c>
      <c r="W756" s="10">
        <f t="shared" si="107"/>
        <v>99.992864242898889</v>
      </c>
      <c r="X756" s="10">
        <f t="shared" si="107"/>
        <v>100</v>
      </c>
      <c r="Y756" s="142">
        <f t="shared" si="107"/>
        <v>99.989695967987473</v>
      </c>
      <c r="Z756" s="142">
        <f t="shared" si="107"/>
        <v>100</v>
      </c>
      <c r="AA756" s="142">
        <f t="shared" si="107"/>
        <v>100</v>
      </c>
    </row>
    <row r="757" spans="1:27" ht="12.95" customHeight="1" x14ac:dyDescent="0.25">
      <c r="A757" s="133">
        <v>749</v>
      </c>
      <c r="B757" s="139" t="s">
        <v>1978</v>
      </c>
      <c r="C757" s="140">
        <f t="shared" si="108"/>
        <v>3623.2</v>
      </c>
      <c r="D757" s="140">
        <v>1015.7</v>
      </c>
      <c r="E757" s="140">
        <v>2402.3000000000002</v>
      </c>
      <c r="F757" s="140">
        <v>205.2</v>
      </c>
      <c r="G757" s="140">
        <v>0</v>
      </c>
      <c r="H757" s="140">
        <f t="shared" si="109"/>
        <v>4077.3</v>
      </c>
      <c r="I757" s="141">
        <v>1015.7</v>
      </c>
      <c r="J757" s="141">
        <v>2811.4</v>
      </c>
      <c r="K757" s="141">
        <v>205.2</v>
      </c>
      <c r="L757" s="141">
        <v>45</v>
      </c>
      <c r="M757" s="140">
        <f t="shared" si="110"/>
        <v>3608.3558000000003</v>
      </c>
      <c r="N757" s="141">
        <v>1015.7</v>
      </c>
      <c r="O757" s="141">
        <v>2342.4558000000002</v>
      </c>
      <c r="P757" s="141">
        <v>205.2</v>
      </c>
      <c r="Q757" s="10">
        <v>45</v>
      </c>
      <c r="R757" s="10">
        <f t="shared" si="111"/>
        <v>-468.94419999999991</v>
      </c>
      <c r="S757" s="10">
        <f t="shared" si="111"/>
        <v>0</v>
      </c>
      <c r="T757" s="10">
        <f t="shared" si="111"/>
        <v>-468.94419999999991</v>
      </c>
      <c r="U757" s="10">
        <f t="shared" si="111"/>
        <v>0</v>
      </c>
      <c r="V757" s="10">
        <f t="shared" si="111"/>
        <v>0</v>
      </c>
      <c r="W757" s="10">
        <f t="shared" si="107"/>
        <v>88.498658425919118</v>
      </c>
      <c r="X757" s="10">
        <f t="shared" si="107"/>
        <v>100</v>
      </c>
      <c r="Y757" s="142">
        <f t="shared" si="107"/>
        <v>83.319904673827992</v>
      </c>
      <c r="Z757" s="142">
        <f t="shared" si="107"/>
        <v>100</v>
      </c>
      <c r="AA757" s="142">
        <f t="shared" si="107"/>
        <v>100</v>
      </c>
    </row>
    <row r="758" spans="1:27" ht="12.95" customHeight="1" x14ac:dyDescent="0.25">
      <c r="A758" s="133">
        <v>750</v>
      </c>
      <c r="B758" s="139" t="s">
        <v>1979</v>
      </c>
      <c r="C758" s="140">
        <f t="shared" si="108"/>
        <v>1807.7</v>
      </c>
      <c r="D758" s="140">
        <v>700.7</v>
      </c>
      <c r="E758" s="140">
        <v>1026.0999999999999</v>
      </c>
      <c r="F758" s="140">
        <v>80.900000000000006</v>
      </c>
      <c r="G758" s="140">
        <v>0</v>
      </c>
      <c r="H758" s="140">
        <f t="shared" si="109"/>
        <v>2091.1</v>
      </c>
      <c r="I758" s="141">
        <v>700.7</v>
      </c>
      <c r="J758" s="141">
        <v>1273.5</v>
      </c>
      <c r="K758" s="141">
        <v>80.900000000000006</v>
      </c>
      <c r="L758" s="141">
        <v>36</v>
      </c>
      <c r="M758" s="140">
        <f t="shared" si="110"/>
        <v>2007.8231000000001</v>
      </c>
      <c r="N758" s="141">
        <v>700.7</v>
      </c>
      <c r="O758" s="141">
        <v>1190.2230999999999</v>
      </c>
      <c r="P758" s="141">
        <v>80.900000000000006</v>
      </c>
      <c r="Q758" s="10">
        <v>36</v>
      </c>
      <c r="R758" s="10">
        <f t="shared" si="111"/>
        <v>-83.276899999999841</v>
      </c>
      <c r="S758" s="10">
        <f t="shared" si="111"/>
        <v>0</v>
      </c>
      <c r="T758" s="10">
        <f t="shared" si="111"/>
        <v>-83.276900000000069</v>
      </c>
      <c r="U758" s="10">
        <f t="shared" si="111"/>
        <v>0</v>
      </c>
      <c r="V758" s="10">
        <f t="shared" si="111"/>
        <v>0</v>
      </c>
      <c r="W758" s="10">
        <f t="shared" ref="W758:AA810" si="112">IF(H758=0,0,M758/H758*100)</f>
        <v>96.017555353641626</v>
      </c>
      <c r="X758" s="10">
        <f t="shared" si="112"/>
        <v>100</v>
      </c>
      <c r="Y758" s="142">
        <f t="shared" si="112"/>
        <v>93.460785237534353</v>
      </c>
      <c r="Z758" s="142">
        <f t="shared" si="112"/>
        <v>100</v>
      </c>
      <c r="AA758" s="142">
        <f t="shared" si="112"/>
        <v>100</v>
      </c>
    </row>
    <row r="759" spans="1:27" ht="12.95" customHeight="1" x14ac:dyDescent="0.25">
      <c r="A759" s="133">
        <v>751</v>
      </c>
      <c r="B759" s="139" t="s">
        <v>1980</v>
      </c>
      <c r="C759" s="140">
        <f t="shared" si="108"/>
        <v>2693.9</v>
      </c>
      <c r="D759" s="140">
        <v>569.70000000000005</v>
      </c>
      <c r="E759" s="140">
        <v>1902.3</v>
      </c>
      <c r="F759" s="140">
        <v>221.9</v>
      </c>
      <c r="G759" s="140">
        <v>0</v>
      </c>
      <c r="H759" s="140">
        <f t="shared" si="109"/>
        <v>2989.1</v>
      </c>
      <c r="I759" s="141">
        <v>569.70000000000005</v>
      </c>
      <c r="J759" s="141">
        <v>2164.5</v>
      </c>
      <c r="K759" s="141">
        <v>221.9</v>
      </c>
      <c r="L759" s="141">
        <v>33</v>
      </c>
      <c r="M759" s="140">
        <f t="shared" si="110"/>
        <v>2926.6137000000003</v>
      </c>
      <c r="N759" s="141">
        <v>569.70000000000005</v>
      </c>
      <c r="O759" s="141">
        <v>2102.0137</v>
      </c>
      <c r="P759" s="141">
        <v>221.9</v>
      </c>
      <c r="Q759" s="10">
        <v>33</v>
      </c>
      <c r="R759" s="10">
        <f t="shared" si="111"/>
        <v>-62.486299999999574</v>
      </c>
      <c r="S759" s="10">
        <f t="shared" si="111"/>
        <v>0</v>
      </c>
      <c r="T759" s="10">
        <f t="shared" si="111"/>
        <v>-62.486300000000028</v>
      </c>
      <c r="U759" s="10">
        <f t="shared" si="111"/>
        <v>0</v>
      </c>
      <c r="V759" s="10">
        <f t="shared" si="111"/>
        <v>0</v>
      </c>
      <c r="W759" s="10">
        <f t="shared" si="112"/>
        <v>97.909527951557337</v>
      </c>
      <c r="X759" s="10">
        <f t="shared" si="112"/>
        <v>100</v>
      </c>
      <c r="Y759" s="142">
        <f t="shared" si="112"/>
        <v>97.11313005313005</v>
      </c>
      <c r="Z759" s="142">
        <f t="shared" si="112"/>
        <v>100</v>
      </c>
      <c r="AA759" s="142">
        <f t="shared" si="112"/>
        <v>100</v>
      </c>
    </row>
    <row r="760" spans="1:27" ht="12.95" customHeight="1" x14ac:dyDescent="0.25">
      <c r="A760" s="133">
        <v>752</v>
      </c>
      <c r="B760" s="139" t="s">
        <v>1963</v>
      </c>
      <c r="C760" s="140">
        <f t="shared" si="108"/>
        <v>23245.599999999999</v>
      </c>
      <c r="D760" s="140">
        <v>1575.3</v>
      </c>
      <c r="E760" s="140">
        <v>21670.3</v>
      </c>
      <c r="F760" s="140">
        <v>0</v>
      </c>
      <c r="G760" s="140">
        <v>0</v>
      </c>
      <c r="H760" s="140">
        <f t="shared" si="109"/>
        <v>27104.7</v>
      </c>
      <c r="I760" s="141">
        <v>1575.3</v>
      </c>
      <c r="J760" s="141">
        <v>25391.4</v>
      </c>
      <c r="K760" s="141">
        <v>0</v>
      </c>
      <c r="L760" s="141">
        <v>138</v>
      </c>
      <c r="M760" s="140">
        <f t="shared" si="110"/>
        <v>26831.931499999999</v>
      </c>
      <c r="N760" s="141">
        <v>1575.3</v>
      </c>
      <c r="O760" s="141">
        <v>25118.6315</v>
      </c>
      <c r="P760" s="141">
        <v>0</v>
      </c>
      <c r="Q760" s="10">
        <v>138</v>
      </c>
      <c r="R760" s="10">
        <f t="shared" si="111"/>
        <v>-272.76850000000195</v>
      </c>
      <c r="S760" s="10">
        <f t="shared" si="111"/>
        <v>0</v>
      </c>
      <c r="T760" s="10">
        <f t="shared" si="111"/>
        <v>-272.76850000000195</v>
      </c>
      <c r="U760" s="10">
        <f t="shared" si="111"/>
        <v>0</v>
      </c>
      <c r="V760" s="10">
        <f t="shared" si="111"/>
        <v>0</v>
      </c>
      <c r="W760" s="10">
        <f t="shared" si="112"/>
        <v>98.993648702992459</v>
      </c>
      <c r="X760" s="10">
        <f t="shared" si="112"/>
        <v>100</v>
      </c>
      <c r="Y760" s="142">
        <f t="shared" si="112"/>
        <v>98.925744543428081</v>
      </c>
      <c r="Z760" s="142">
        <f t="shared" si="112"/>
        <v>0</v>
      </c>
      <c r="AA760" s="142">
        <f t="shared" si="112"/>
        <v>100</v>
      </c>
    </row>
    <row r="761" spans="1:27" ht="12.95" customHeight="1" x14ac:dyDescent="0.25">
      <c r="A761" s="133">
        <v>753</v>
      </c>
      <c r="B761" s="139" t="s">
        <v>1981</v>
      </c>
      <c r="C761" s="140">
        <f t="shared" si="108"/>
        <v>2092.5</v>
      </c>
      <c r="D761" s="140">
        <v>1010.6</v>
      </c>
      <c r="E761" s="140">
        <v>1046.3</v>
      </c>
      <c r="F761" s="140">
        <v>35.6</v>
      </c>
      <c r="G761" s="140">
        <v>0</v>
      </c>
      <c r="H761" s="140">
        <f t="shared" si="109"/>
        <v>2192.4</v>
      </c>
      <c r="I761" s="141">
        <v>1010.6</v>
      </c>
      <c r="J761" s="141">
        <v>1107.2</v>
      </c>
      <c r="K761" s="141">
        <v>35.6</v>
      </c>
      <c r="L761" s="141">
        <v>39</v>
      </c>
      <c r="M761" s="140">
        <f t="shared" si="110"/>
        <v>2156.6709999999998</v>
      </c>
      <c r="N761" s="141">
        <v>1010.6</v>
      </c>
      <c r="O761" s="141">
        <v>1071.471</v>
      </c>
      <c r="P761" s="141">
        <v>35.6</v>
      </c>
      <c r="Q761" s="10">
        <v>39</v>
      </c>
      <c r="R761" s="10">
        <f t="shared" si="111"/>
        <v>-35.729000000000269</v>
      </c>
      <c r="S761" s="10">
        <f t="shared" si="111"/>
        <v>0</v>
      </c>
      <c r="T761" s="10">
        <f t="shared" si="111"/>
        <v>-35.729000000000042</v>
      </c>
      <c r="U761" s="10">
        <f t="shared" si="111"/>
        <v>0</v>
      </c>
      <c r="V761" s="10">
        <f t="shared" si="111"/>
        <v>0</v>
      </c>
      <c r="W761" s="10">
        <f t="shared" si="112"/>
        <v>98.370324758255776</v>
      </c>
      <c r="X761" s="10">
        <f t="shared" si="112"/>
        <v>100</v>
      </c>
      <c r="Y761" s="142">
        <f t="shared" si="112"/>
        <v>96.773031069364151</v>
      </c>
      <c r="Z761" s="142">
        <f t="shared" si="112"/>
        <v>100</v>
      </c>
      <c r="AA761" s="142">
        <f t="shared" si="112"/>
        <v>100</v>
      </c>
    </row>
    <row r="762" spans="1:27" ht="12.95" customHeight="1" x14ac:dyDescent="0.25">
      <c r="A762" s="133">
        <v>754</v>
      </c>
      <c r="B762" s="139" t="s">
        <v>1982</v>
      </c>
      <c r="C762" s="140">
        <f t="shared" si="108"/>
        <v>3430.2</v>
      </c>
      <c r="D762" s="140">
        <v>1081.8</v>
      </c>
      <c r="E762" s="140">
        <v>2106.9</v>
      </c>
      <c r="F762" s="140">
        <v>241.5</v>
      </c>
      <c r="G762" s="140">
        <v>0</v>
      </c>
      <c r="H762" s="140">
        <f t="shared" si="109"/>
        <v>3712.5</v>
      </c>
      <c r="I762" s="141">
        <v>1081.8</v>
      </c>
      <c r="J762" s="141">
        <v>2344.1999999999998</v>
      </c>
      <c r="K762" s="141">
        <v>241.5</v>
      </c>
      <c r="L762" s="141">
        <v>45</v>
      </c>
      <c r="M762" s="140">
        <f t="shared" si="110"/>
        <v>3672.5126</v>
      </c>
      <c r="N762" s="141">
        <v>1081.8</v>
      </c>
      <c r="O762" s="141">
        <v>2304.2125999999998</v>
      </c>
      <c r="P762" s="141">
        <v>241.5</v>
      </c>
      <c r="Q762" s="10">
        <v>45</v>
      </c>
      <c r="R762" s="10">
        <f t="shared" si="111"/>
        <v>-39.98739999999998</v>
      </c>
      <c r="S762" s="10">
        <f t="shared" si="111"/>
        <v>0</v>
      </c>
      <c r="T762" s="10">
        <f t="shared" si="111"/>
        <v>-39.98739999999998</v>
      </c>
      <c r="U762" s="10">
        <f t="shared" si="111"/>
        <v>0</v>
      </c>
      <c r="V762" s="10">
        <f t="shared" si="111"/>
        <v>0</v>
      </c>
      <c r="W762" s="10">
        <f t="shared" si="112"/>
        <v>98.922898316498319</v>
      </c>
      <c r="X762" s="10">
        <f t="shared" si="112"/>
        <v>100</v>
      </c>
      <c r="Y762" s="142">
        <f t="shared" si="112"/>
        <v>98.294198447231466</v>
      </c>
      <c r="Z762" s="142">
        <f t="shared" si="112"/>
        <v>100</v>
      </c>
      <c r="AA762" s="142">
        <f t="shared" si="112"/>
        <v>100</v>
      </c>
    </row>
    <row r="763" spans="1:27" ht="12.95" customHeight="1" x14ac:dyDescent="0.25">
      <c r="A763" s="133">
        <v>755</v>
      </c>
      <c r="B763" s="139" t="s">
        <v>1983</v>
      </c>
      <c r="C763" s="140">
        <f t="shared" si="108"/>
        <v>2604.1</v>
      </c>
      <c r="D763" s="140">
        <v>967</v>
      </c>
      <c r="E763" s="140">
        <v>1637.1</v>
      </c>
      <c r="F763" s="140">
        <v>0</v>
      </c>
      <c r="G763" s="140">
        <v>0</v>
      </c>
      <c r="H763" s="140">
        <f t="shared" si="109"/>
        <v>2641</v>
      </c>
      <c r="I763" s="141">
        <v>967</v>
      </c>
      <c r="J763" s="141">
        <v>1632</v>
      </c>
      <c r="K763" s="141">
        <v>0</v>
      </c>
      <c r="L763" s="141">
        <v>42</v>
      </c>
      <c r="M763" s="140">
        <f t="shared" si="110"/>
        <v>2636.6729</v>
      </c>
      <c r="N763" s="141">
        <v>967</v>
      </c>
      <c r="O763" s="141">
        <v>1627.6729</v>
      </c>
      <c r="P763" s="141">
        <v>0</v>
      </c>
      <c r="Q763" s="10">
        <v>42</v>
      </c>
      <c r="R763" s="10">
        <f t="shared" si="111"/>
        <v>-4.3270999999999731</v>
      </c>
      <c r="S763" s="10">
        <f t="shared" si="111"/>
        <v>0</v>
      </c>
      <c r="T763" s="10">
        <f t="shared" si="111"/>
        <v>-4.3270999999999731</v>
      </c>
      <c r="U763" s="10">
        <f t="shared" si="111"/>
        <v>0</v>
      </c>
      <c r="V763" s="10">
        <f t="shared" si="111"/>
        <v>0</v>
      </c>
      <c r="W763" s="10">
        <f t="shared" si="112"/>
        <v>99.836156758803483</v>
      </c>
      <c r="X763" s="10">
        <f t="shared" si="112"/>
        <v>100</v>
      </c>
      <c r="Y763" s="142">
        <f t="shared" si="112"/>
        <v>99.734859068627458</v>
      </c>
      <c r="Z763" s="142">
        <f t="shared" si="112"/>
        <v>0</v>
      </c>
      <c r="AA763" s="142">
        <f t="shared" si="112"/>
        <v>100</v>
      </c>
    </row>
    <row r="764" spans="1:27" ht="12.95" customHeight="1" x14ac:dyDescent="0.25">
      <c r="A764" s="133">
        <v>756</v>
      </c>
      <c r="B764" s="139" t="s">
        <v>1984</v>
      </c>
      <c r="C764" s="140">
        <f t="shared" si="108"/>
        <v>4583.8999999999996</v>
      </c>
      <c r="D764" s="140">
        <v>1157.2</v>
      </c>
      <c r="E764" s="140">
        <v>3341.7</v>
      </c>
      <c r="F764" s="140">
        <v>85</v>
      </c>
      <c r="G764" s="140">
        <v>0</v>
      </c>
      <c r="H764" s="140">
        <f t="shared" si="109"/>
        <v>5413</v>
      </c>
      <c r="I764" s="141">
        <v>1157.2</v>
      </c>
      <c r="J764" s="141">
        <v>4119.8</v>
      </c>
      <c r="K764" s="141">
        <v>85</v>
      </c>
      <c r="L764" s="141">
        <v>51</v>
      </c>
      <c r="M764" s="140">
        <f t="shared" si="110"/>
        <v>5327.0353000000005</v>
      </c>
      <c r="N764" s="141">
        <v>1157.2</v>
      </c>
      <c r="O764" s="141">
        <v>4033.8353000000002</v>
      </c>
      <c r="P764" s="141">
        <v>85</v>
      </c>
      <c r="Q764" s="10">
        <v>51</v>
      </c>
      <c r="R764" s="10">
        <f t="shared" si="111"/>
        <v>-85.964699999999539</v>
      </c>
      <c r="S764" s="10">
        <f t="shared" si="111"/>
        <v>0</v>
      </c>
      <c r="T764" s="10">
        <f t="shared" si="111"/>
        <v>-85.964699999999993</v>
      </c>
      <c r="U764" s="10">
        <f t="shared" si="111"/>
        <v>0</v>
      </c>
      <c r="V764" s="10">
        <f t="shared" si="111"/>
        <v>0</v>
      </c>
      <c r="W764" s="10">
        <f t="shared" si="112"/>
        <v>98.411884352484762</v>
      </c>
      <c r="X764" s="10">
        <f t="shared" si="112"/>
        <v>100</v>
      </c>
      <c r="Y764" s="142">
        <f t="shared" si="112"/>
        <v>97.913376862954522</v>
      </c>
      <c r="Z764" s="142">
        <f t="shared" si="112"/>
        <v>100</v>
      </c>
      <c r="AA764" s="142">
        <f t="shared" si="112"/>
        <v>100</v>
      </c>
    </row>
    <row r="765" spans="1:27" ht="12.95" customHeight="1" x14ac:dyDescent="0.25">
      <c r="A765" s="133">
        <v>757</v>
      </c>
      <c r="B765" s="139" t="s">
        <v>1985</v>
      </c>
      <c r="C765" s="140">
        <f t="shared" si="108"/>
        <v>391</v>
      </c>
      <c r="D765" s="140">
        <v>193.2</v>
      </c>
      <c r="E765" s="140">
        <v>197.8</v>
      </c>
      <c r="F765" s="140">
        <v>0</v>
      </c>
      <c r="G765" s="140">
        <v>0</v>
      </c>
      <c r="H765" s="140">
        <f t="shared" si="109"/>
        <v>427</v>
      </c>
      <c r="I765" s="141">
        <v>193.2</v>
      </c>
      <c r="J765" s="141">
        <v>197.8</v>
      </c>
      <c r="K765" s="141">
        <v>0</v>
      </c>
      <c r="L765" s="141">
        <v>36</v>
      </c>
      <c r="M765" s="140">
        <f t="shared" si="110"/>
        <v>426.89589999999998</v>
      </c>
      <c r="N765" s="141">
        <v>193.2</v>
      </c>
      <c r="O765" s="141">
        <v>197.69589999999999</v>
      </c>
      <c r="P765" s="141">
        <v>0</v>
      </c>
      <c r="Q765" s="10">
        <v>36</v>
      </c>
      <c r="R765" s="10">
        <f t="shared" si="111"/>
        <v>-0.10410000000001673</v>
      </c>
      <c r="S765" s="10">
        <f t="shared" si="111"/>
        <v>0</v>
      </c>
      <c r="T765" s="10">
        <f t="shared" si="111"/>
        <v>-0.10410000000001673</v>
      </c>
      <c r="U765" s="10">
        <f t="shared" si="111"/>
        <v>0</v>
      </c>
      <c r="V765" s="10">
        <f t="shared" si="111"/>
        <v>0</v>
      </c>
      <c r="W765" s="10">
        <f t="shared" si="112"/>
        <v>99.975620608899291</v>
      </c>
      <c r="X765" s="10">
        <f t="shared" si="112"/>
        <v>100</v>
      </c>
      <c r="Y765" s="142">
        <f t="shared" si="112"/>
        <v>99.947371081900911</v>
      </c>
      <c r="Z765" s="142">
        <f t="shared" si="112"/>
        <v>0</v>
      </c>
      <c r="AA765" s="142">
        <f t="shared" si="112"/>
        <v>100</v>
      </c>
    </row>
    <row r="766" spans="1:27" ht="12.95" customHeight="1" x14ac:dyDescent="0.25">
      <c r="A766" s="133">
        <v>758</v>
      </c>
      <c r="B766" s="139"/>
      <c r="C766" s="140"/>
      <c r="D766" s="140"/>
      <c r="E766" s="140"/>
      <c r="F766" s="140"/>
      <c r="G766" s="140"/>
      <c r="H766" s="140"/>
      <c r="I766" s="141"/>
      <c r="J766" s="141"/>
      <c r="K766" s="141"/>
      <c r="L766" s="141"/>
      <c r="M766" s="141"/>
      <c r="N766" s="141"/>
      <c r="O766" s="141"/>
      <c r="P766" s="141"/>
      <c r="Q766" s="10"/>
      <c r="R766" s="10"/>
      <c r="S766" s="10"/>
      <c r="T766" s="10"/>
      <c r="U766" s="10"/>
      <c r="V766" s="10"/>
      <c r="W766" s="10"/>
      <c r="X766" s="10"/>
      <c r="Y766" s="142"/>
      <c r="Z766" s="142"/>
      <c r="AA766" s="142"/>
    </row>
    <row r="767" spans="1:27" ht="12.95" customHeight="1" x14ac:dyDescent="0.25">
      <c r="A767" s="133">
        <v>759</v>
      </c>
      <c r="B767" s="134" t="s">
        <v>1986</v>
      </c>
      <c r="C767" s="135">
        <f t="shared" ref="C767:C798" si="113">SUM(D767:G767)</f>
        <v>301014.59999999998</v>
      </c>
      <c r="D767" s="135">
        <f>D768+D769</f>
        <v>54873.7</v>
      </c>
      <c r="E767" s="135">
        <f>E768+E769</f>
        <v>237653.4</v>
      </c>
      <c r="F767" s="135">
        <f>F768+F769</f>
        <v>8487.5</v>
      </c>
      <c r="G767" s="135">
        <f>G768+G769</f>
        <v>0</v>
      </c>
      <c r="H767" s="135">
        <f t="shared" ref="H767:H798" si="114">SUM(I767:L767)</f>
        <v>336977.3</v>
      </c>
      <c r="I767" s="135">
        <f>I768+I769</f>
        <v>54873.7</v>
      </c>
      <c r="J767" s="135">
        <f>J768+J769</f>
        <v>270949.09999999998</v>
      </c>
      <c r="K767" s="135">
        <f>K768+K769</f>
        <v>8487.5</v>
      </c>
      <c r="L767" s="135">
        <f>L768+L769</f>
        <v>2667</v>
      </c>
      <c r="M767" s="135">
        <f t="shared" ref="M767:M798" si="115">SUM(N767:Q767)</f>
        <v>331529.84649999999</v>
      </c>
      <c r="N767" s="135">
        <f>N768+N769</f>
        <v>54873.7</v>
      </c>
      <c r="O767" s="135">
        <f>O768+O769</f>
        <v>265501.64649999997</v>
      </c>
      <c r="P767" s="135">
        <f>P768+P769</f>
        <v>8487.5</v>
      </c>
      <c r="Q767" s="135">
        <f>Q768+Q769</f>
        <v>2667</v>
      </c>
      <c r="R767" s="13">
        <f t="shared" ref="R767:V818" si="116">M767-H767</f>
        <v>-5447.4535000000033</v>
      </c>
      <c r="S767" s="13">
        <f t="shared" si="116"/>
        <v>0</v>
      </c>
      <c r="T767" s="13">
        <f t="shared" si="116"/>
        <v>-5447.4535000000033</v>
      </c>
      <c r="U767" s="13">
        <f t="shared" si="116"/>
        <v>0</v>
      </c>
      <c r="V767" s="13">
        <f t="shared" si="116"/>
        <v>0</v>
      </c>
      <c r="W767" s="13">
        <f t="shared" si="112"/>
        <v>98.383436065277991</v>
      </c>
      <c r="X767" s="13">
        <f t="shared" si="112"/>
        <v>100</v>
      </c>
      <c r="Y767" s="137">
        <f t="shared" si="112"/>
        <v>97.989491937784621</v>
      </c>
      <c r="Z767" s="137">
        <f t="shared" si="112"/>
        <v>100</v>
      </c>
      <c r="AA767" s="137">
        <f t="shared" si="112"/>
        <v>100</v>
      </c>
    </row>
    <row r="768" spans="1:27" s="138" customFormat="1" ht="12.95" customHeight="1" x14ac:dyDescent="0.2">
      <c r="A768" s="133">
        <v>760</v>
      </c>
      <c r="B768" s="134" t="s">
        <v>1374</v>
      </c>
      <c r="C768" s="135">
        <f t="shared" si="113"/>
        <v>195762.7</v>
      </c>
      <c r="D768" s="135">
        <f>D770</f>
        <v>30784.1</v>
      </c>
      <c r="E768" s="135">
        <f>E770</f>
        <v>158039.6</v>
      </c>
      <c r="F768" s="135">
        <f>F770</f>
        <v>6939</v>
      </c>
      <c r="G768" s="135">
        <f>G770</f>
        <v>0</v>
      </c>
      <c r="H768" s="135">
        <f t="shared" si="114"/>
        <v>221790.6</v>
      </c>
      <c r="I768" s="135">
        <f>I770</f>
        <v>30784.1</v>
      </c>
      <c r="J768" s="135">
        <f>J770</f>
        <v>182708.5</v>
      </c>
      <c r="K768" s="135">
        <f>K770</f>
        <v>6939</v>
      </c>
      <c r="L768" s="135">
        <f>L770</f>
        <v>1359</v>
      </c>
      <c r="M768" s="135">
        <f t="shared" si="115"/>
        <v>218512.25450000001</v>
      </c>
      <c r="N768" s="135">
        <f>N770</f>
        <v>30784.1</v>
      </c>
      <c r="O768" s="135">
        <f>O770</f>
        <v>179430.1545</v>
      </c>
      <c r="P768" s="135">
        <f>P770</f>
        <v>6939</v>
      </c>
      <c r="Q768" s="135">
        <f>Q770</f>
        <v>1359</v>
      </c>
      <c r="R768" s="13">
        <f t="shared" si="116"/>
        <v>-3278.3454999999958</v>
      </c>
      <c r="S768" s="13">
        <f t="shared" si="116"/>
        <v>0</v>
      </c>
      <c r="T768" s="13">
        <f t="shared" si="116"/>
        <v>-3278.3454999999958</v>
      </c>
      <c r="U768" s="13">
        <f t="shared" si="116"/>
        <v>0</v>
      </c>
      <c r="V768" s="13">
        <f t="shared" si="116"/>
        <v>0</v>
      </c>
      <c r="W768" s="13">
        <f t="shared" si="112"/>
        <v>98.521873560015621</v>
      </c>
      <c r="X768" s="13">
        <f t="shared" si="112"/>
        <v>100</v>
      </c>
      <c r="Y768" s="137">
        <f t="shared" si="112"/>
        <v>98.205696231976063</v>
      </c>
      <c r="Z768" s="137">
        <f t="shared" si="112"/>
        <v>100</v>
      </c>
      <c r="AA768" s="137">
        <f t="shared" si="112"/>
        <v>100</v>
      </c>
    </row>
    <row r="769" spans="1:27" s="138" customFormat="1" ht="12.95" customHeight="1" x14ac:dyDescent="0.2">
      <c r="A769" s="133">
        <v>761</v>
      </c>
      <c r="B769" s="134" t="s">
        <v>1375</v>
      </c>
      <c r="C769" s="135">
        <f t="shared" si="113"/>
        <v>105251.9</v>
      </c>
      <c r="D769" s="135">
        <f>SUBTOTAL(9,D771:D798)</f>
        <v>24089.599999999999</v>
      </c>
      <c r="E769" s="135">
        <f>SUBTOTAL(9,E771:E798)</f>
        <v>79613.799999999988</v>
      </c>
      <c r="F769" s="135">
        <f>SUBTOTAL(9,F771:F798)</f>
        <v>1548.5</v>
      </c>
      <c r="G769" s="135">
        <f>SUBTOTAL(9,G771:G798)</f>
        <v>0</v>
      </c>
      <c r="H769" s="135">
        <f t="shared" si="114"/>
        <v>115186.69999999998</v>
      </c>
      <c r="I769" s="135">
        <f>SUBTOTAL(9,I771:I798)</f>
        <v>24089.599999999999</v>
      </c>
      <c r="J769" s="135">
        <f>SUBTOTAL(9,J771:J798)</f>
        <v>88240.599999999977</v>
      </c>
      <c r="K769" s="135">
        <f>SUBTOTAL(9,K771:K798)</f>
        <v>1548.5</v>
      </c>
      <c r="L769" s="135">
        <f>SUBTOTAL(9,L771:L798)</f>
        <v>1308</v>
      </c>
      <c r="M769" s="135">
        <f t="shared" si="115"/>
        <v>113017.59199999998</v>
      </c>
      <c r="N769" s="135">
        <f>SUBTOTAL(9,N771:N798)</f>
        <v>24089.599999999999</v>
      </c>
      <c r="O769" s="135">
        <f>SUBTOTAL(9,O771:O798)</f>
        <v>86071.491999999984</v>
      </c>
      <c r="P769" s="135">
        <f>SUBTOTAL(9,P771:P798)</f>
        <v>1548.5</v>
      </c>
      <c r="Q769" s="135">
        <f>SUBTOTAL(9,Q771:Q798)</f>
        <v>1308</v>
      </c>
      <c r="R769" s="13">
        <f t="shared" si="116"/>
        <v>-2169.1080000000075</v>
      </c>
      <c r="S769" s="13">
        <f t="shared" si="116"/>
        <v>0</v>
      </c>
      <c r="T769" s="13">
        <f t="shared" si="116"/>
        <v>-2169.1079999999929</v>
      </c>
      <c r="U769" s="13">
        <f t="shared" si="116"/>
        <v>0</v>
      </c>
      <c r="V769" s="13">
        <f t="shared" si="116"/>
        <v>0</v>
      </c>
      <c r="W769" s="13">
        <f t="shared" si="112"/>
        <v>98.116876340758083</v>
      </c>
      <c r="X769" s="13">
        <f t="shared" si="112"/>
        <v>100</v>
      </c>
      <c r="Y769" s="137">
        <f t="shared" si="112"/>
        <v>97.541825418231525</v>
      </c>
      <c r="Z769" s="137">
        <f t="shared" si="112"/>
        <v>100</v>
      </c>
      <c r="AA769" s="137">
        <f t="shared" si="112"/>
        <v>100</v>
      </c>
    </row>
    <row r="770" spans="1:27" ht="12.95" customHeight="1" x14ac:dyDescent="0.25">
      <c r="A770" s="133">
        <v>762</v>
      </c>
      <c r="B770" s="139" t="s">
        <v>1400</v>
      </c>
      <c r="C770" s="140">
        <f t="shared" si="113"/>
        <v>195762.7</v>
      </c>
      <c r="D770" s="140">
        <v>30784.1</v>
      </c>
      <c r="E770" s="140">
        <v>158039.6</v>
      </c>
      <c r="F770" s="140">
        <v>6939</v>
      </c>
      <c r="G770" s="140">
        <v>0</v>
      </c>
      <c r="H770" s="140">
        <f t="shared" si="114"/>
        <v>221790.6</v>
      </c>
      <c r="I770" s="141">
        <v>30784.1</v>
      </c>
      <c r="J770" s="141">
        <v>182708.5</v>
      </c>
      <c r="K770" s="141">
        <v>6939</v>
      </c>
      <c r="L770" s="141">
        <v>1359</v>
      </c>
      <c r="M770" s="140">
        <f t="shared" si="115"/>
        <v>218512.25450000001</v>
      </c>
      <c r="N770" s="141">
        <v>30784.1</v>
      </c>
      <c r="O770" s="141">
        <v>179430.1545</v>
      </c>
      <c r="P770" s="141">
        <v>6939</v>
      </c>
      <c r="Q770" s="10">
        <v>1359</v>
      </c>
      <c r="R770" s="10">
        <f t="shared" si="116"/>
        <v>-3278.3454999999958</v>
      </c>
      <c r="S770" s="10">
        <f t="shared" si="116"/>
        <v>0</v>
      </c>
      <c r="T770" s="10">
        <f t="shared" si="116"/>
        <v>-3278.3454999999958</v>
      </c>
      <c r="U770" s="10">
        <f t="shared" si="116"/>
        <v>0</v>
      </c>
      <c r="V770" s="10">
        <f t="shared" si="116"/>
        <v>0</v>
      </c>
      <c r="W770" s="10">
        <f t="shared" si="112"/>
        <v>98.521873560015621</v>
      </c>
      <c r="X770" s="10">
        <f t="shared" si="112"/>
        <v>100</v>
      </c>
      <c r="Y770" s="142">
        <f t="shared" si="112"/>
        <v>98.205696231976063</v>
      </c>
      <c r="Z770" s="142">
        <f t="shared" si="112"/>
        <v>100</v>
      </c>
      <c r="AA770" s="142">
        <f t="shared" si="112"/>
        <v>100</v>
      </c>
    </row>
    <row r="771" spans="1:27" ht="12.95" customHeight="1" x14ac:dyDescent="0.25">
      <c r="A771" s="133">
        <v>763</v>
      </c>
      <c r="B771" s="139" t="s">
        <v>1987</v>
      </c>
      <c r="C771" s="140">
        <f t="shared" si="113"/>
        <v>1143.0999999999999</v>
      </c>
      <c r="D771" s="140">
        <v>159.5</v>
      </c>
      <c r="E771" s="140">
        <v>983.6</v>
      </c>
      <c r="F771" s="140">
        <v>0</v>
      </c>
      <c r="G771" s="140">
        <v>0</v>
      </c>
      <c r="H771" s="140">
        <f t="shared" si="114"/>
        <v>1252</v>
      </c>
      <c r="I771" s="141">
        <v>159.5</v>
      </c>
      <c r="J771" s="141">
        <v>1071.5</v>
      </c>
      <c r="K771" s="141">
        <v>0</v>
      </c>
      <c r="L771" s="141">
        <v>21</v>
      </c>
      <c r="M771" s="140">
        <f t="shared" si="115"/>
        <v>1182.1694</v>
      </c>
      <c r="N771" s="141">
        <v>159.5</v>
      </c>
      <c r="O771" s="141">
        <v>1001.6694</v>
      </c>
      <c r="P771" s="141">
        <v>0</v>
      </c>
      <c r="Q771" s="10">
        <v>21</v>
      </c>
      <c r="R771" s="10">
        <f t="shared" si="116"/>
        <v>-69.830600000000004</v>
      </c>
      <c r="S771" s="10">
        <f t="shared" si="116"/>
        <v>0</v>
      </c>
      <c r="T771" s="10">
        <f t="shared" si="116"/>
        <v>-69.830600000000004</v>
      </c>
      <c r="U771" s="10">
        <f t="shared" si="116"/>
        <v>0</v>
      </c>
      <c r="V771" s="10">
        <f t="shared" si="116"/>
        <v>0</v>
      </c>
      <c r="W771" s="10">
        <f t="shared" si="112"/>
        <v>94.422476038338658</v>
      </c>
      <c r="X771" s="10">
        <f t="shared" si="112"/>
        <v>100</v>
      </c>
      <c r="Y771" s="142">
        <f t="shared" si="112"/>
        <v>93.48291180587961</v>
      </c>
      <c r="Z771" s="142">
        <f t="shared" si="112"/>
        <v>0</v>
      </c>
      <c r="AA771" s="142">
        <f t="shared" si="112"/>
        <v>100</v>
      </c>
    </row>
    <row r="772" spans="1:27" ht="12.95" customHeight="1" x14ac:dyDescent="0.25">
      <c r="A772" s="133">
        <v>764</v>
      </c>
      <c r="B772" s="139" t="s">
        <v>1988</v>
      </c>
      <c r="C772" s="140">
        <f t="shared" si="113"/>
        <v>3387.6</v>
      </c>
      <c r="D772" s="140">
        <v>1005.4</v>
      </c>
      <c r="E772" s="140">
        <v>2314.1999999999998</v>
      </c>
      <c r="F772" s="140">
        <v>68</v>
      </c>
      <c r="G772" s="140">
        <v>0</v>
      </c>
      <c r="H772" s="140">
        <f t="shared" si="114"/>
        <v>3668.5</v>
      </c>
      <c r="I772" s="141">
        <v>1005.4</v>
      </c>
      <c r="J772" s="141">
        <v>2559.1</v>
      </c>
      <c r="K772" s="141">
        <v>68</v>
      </c>
      <c r="L772" s="141">
        <v>36</v>
      </c>
      <c r="M772" s="140">
        <f t="shared" si="115"/>
        <v>3659.0237999999999</v>
      </c>
      <c r="N772" s="141">
        <v>1005.4</v>
      </c>
      <c r="O772" s="141">
        <v>2549.6237999999998</v>
      </c>
      <c r="P772" s="141">
        <v>68</v>
      </c>
      <c r="Q772" s="10">
        <v>36</v>
      </c>
      <c r="R772" s="10">
        <f t="shared" si="116"/>
        <v>-9.4762000000000626</v>
      </c>
      <c r="S772" s="10">
        <f t="shared" si="116"/>
        <v>0</v>
      </c>
      <c r="T772" s="10">
        <f t="shared" si="116"/>
        <v>-9.4762000000000626</v>
      </c>
      <c r="U772" s="10">
        <f t="shared" si="116"/>
        <v>0</v>
      </c>
      <c r="V772" s="10">
        <f t="shared" si="116"/>
        <v>0</v>
      </c>
      <c r="W772" s="10">
        <f t="shared" si="112"/>
        <v>99.741687338149106</v>
      </c>
      <c r="X772" s="10">
        <f t="shared" si="112"/>
        <v>100</v>
      </c>
      <c r="Y772" s="142">
        <f t="shared" si="112"/>
        <v>99.62970575592982</v>
      </c>
      <c r="Z772" s="142">
        <f t="shared" si="112"/>
        <v>100</v>
      </c>
      <c r="AA772" s="142">
        <f t="shared" si="112"/>
        <v>100</v>
      </c>
    </row>
    <row r="773" spans="1:27" ht="12.95" customHeight="1" x14ac:dyDescent="0.25">
      <c r="A773" s="133">
        <v>765</v>
      </c>
      <c r="B773" s="139" t="s">
        <v>1989</v>
      </c>
      <c r="C773" s="140">
        <f t="shared" si="113"/>
        <v>2499.1999999999998</v>
      </c>
      <c r="D773" s="140">
        <v>946.7</v>
      </c>
      <c r="E773" s="140">
        <v>1377</v>
      </c>
      <c r="F773" s="140">
        <v>175.5</v>
      </c>
      <c r="G773" s="140">
        <v>0</v>
      </c>
      <c r="H773" s="140">
        <f t="shared" si="114"/>
        <v>2688.2</v>
      </c>
      <c r="I773" s="141">
        <v>946.7</v>
      </c>
      <c r="J773" s="141">
        <v>1518</v>
      </c>
      <c r="K773" s="141">
        <v>175.5</v>
      </c>
      <c r="L773" s="141">
        <v>48</v>
      </c>
      <c r="M773" s="140">
        <f t="shared" si="115"/>
        <v>2650.8739999999998</v>
      </c>
      <c r="N773" s="141">
        <v>946.7</v>
      </c>
      <c r="O773" s="141">
        <v>1480.674</v>
      </c>
      <c r="P773" s="141">
        <v>175.5</v>
      </c>
      <c r="Q773" s="10">
        <v>48</v>
      </c>
      <c r="R773" s="10">
        <f t="shared" si="116"/>
        <v>-37.326000000000022</v>
      </c>
      <c r="S773" s="10">
        <f t="shared" si="116"/>
        <v>0</v>
      </c>
      <c r="T773" s="10">
        <f t="shared" si="116"/>
        <v>-37.326000000000022</v>
      </c>
      <c r="U773" s="10">
        <f t="shared" si="116"/>
        <v>0</v>
      </c>
      <c r="V773" s="10">
        <f t="shared" si="116"/>
        <v>0</v>
      </c>
      <c r="W773" s="10">
        <f t="shared" si="112"/>
        <v>98.611487240532696</v>
      </c>
      <c r="X773" s="10">
        <f t="shared" si="112"/>
        <v>100</v>
      </c>
      <c r="Y773" s="142">
        <f t="shared" si="112"/>
        <v>97.54110671936759</v>
      </c>
      <c r="Z773" s="142">
        <f t="shared" si="112"/>
        <v>100</v>
      </c>
      <c r="AA773" s="142">
        <f t="shared" si="112"/>
        <v>100</v>
      </c>
    </row>
    <row r="774" spans="1:27" ht="12.95" customHeight="1" x14ac:dyDescent="0.25">
      <c r="A774" s="133">
        <v>766</v>
      </c>
      <c r="B774" s="139" t="s">
        <v>1990</v>
      </c>
      <c r="C774" s="140">
        <f t="shared" si="113"/>
        <v>2281.1</v>
      </c>
      <c r="D774" s="140">
        <v>924.8</v>
      </c>
      <c r="E774" s="140">
        <v>1333.3</v>
      </c>
      <c r="F774" s="140">
        <v>23</v>
      </c>
      <c r="G774" s="140">
        <v>0</v>
      </c>
      <c r="H774" s="140">
        <f t="shared" si="114"/>
        <v>2448.6</v>
      </c>
      <c r="I774" s="141">
        <v>924.8</v>
      </c>
      <c r="J774" s="141">
        <v>1464.8</v>
      </c>
      <c r="K774" s="141">
        <v>23</v>
      </c>
      <c r="L774" s="141">
        <v>36</v>
      </c>
      <c r="M774" s="140">
        <f t="shared" si="115"/>
        <v>2404.5747000000001</v>
      </c>
      <c r="N774" s="141">
        <v>924.8</v>
      </c>
      <c r="O774" s="141">
        <v>1420.7746999999999</v>
      </c>
      <c r="P774" s="141">
        <v>23</v>
      </c>
      <c r="Q774" s="10">
        <v>36</v>
      </c>
      <c r="R774" s="10">
        <f t="shared" si="116"/>
        <v>-44.025299999999788</v>
      </c>
      <c r="S774" s="10">
        <f t="shared" si="116"/>
        <v>0</v>
      </c>
      <c r="T774" s="10">
        <f t="shared" si="116"/>
        <v>-44.025300000000016</v>
      </c>
      <c r="U774" s="10">
        <f t="shared" si="116"/>
        <v>0</v>
      </c>
      <c r="V774" s="10">
        <f t="shared" si="116"/>
        <v>0</v>
      </c>
      <c r="W774" s="10">
        <f t="shared" si="112"/>
        <v>98.202021563342328</v>
      </c>
      <c r="X774" s="10">
        <f t="shared" si="112"/>
        <v>100</v>
      </c>
      <c r="Y774" s="142">
        <f t="shared" si="112"/>
        <v>96.994449754232662</v>
      </c>
      <c r="Z774" s="142">
        <f t="shared" si="112"/>
        <v>100</v>
      </c>
      <c r="AA774" s="142">
        <f t="shared" si="112"/>
        <v>100</v>
      </c>
    </row>
    <row r="775" spans="1:27" ht="12.95" customHeight="1" x14ac:dyDescent="0.25">
      <c r="A775" s="133">
        <v>767</v>
      </c>
      <c r="B775" s="139" t="s">
        <v>1991</v>
      </c>
      <c r="C775" s="140">
        <f t="shared" si="113"/>
        <v>8388.4</v>
      </c>
      <c r="D775" s="140">
        <v>1130.5999999999999</v>
      </c>
      <c r="E775" s="140">
        <v>7257.8</v>
      </c>
      <c r="F775" s="140">
        <v>0</v>
      </c>
      <c r="G775" s="140">
        <v>0</v>
      </c>
      <c r="H775" s="140">
        <f t="shared" si="114"/>
        <v>9209.7999999999993</v>
      </c>
      <c r="I775" s="141">
        <v>1130.5999999999999</v>
      </c>
      <c r="J775" s="141">
        <v>8010.2</v>
      </c>
      <c r="K775" s="141">
        <v>0</v>
      </c>
      <c r="L775" s="141">
        <v>69</v>
      </c>
      <c r="M775" s="140">
        <f t="shared" si="115"/>
        <v>8635.1532999999999</v>
      </c>
      <c r="N775" s="141">
        <v>1130.5999999999999</v>
      </c>
      <c r="O775" s="141">
        <v>7435.5532999999996</v>
      </c>
      <c r="P775" s="141">
        <v>0</v>
      </c>
      <c r="Q775" s="10">
        <v>69</v>
      </c>
      <c r="R775" s="10">
        <f t="shared" si="116"/>
        <v>-574.64669999999933</v>
      </c>
      <c r="S775" s="10">
        <f t="shared" si="116"/>
        <v>0</v>
      </c>
      <c r="T775" s="10">
        <f t="shared" si="116"/>
        <v>-574.64670000000024</v>
      </c>
      <c r="U775" s="10">
        <f t="shared" si="116"/>
        <v>0</v>
      </c>
      <c r="V775" s="10">
        <f t="shared" si="116"/>
        <v>0</v>
      </c>
      <c r="W775" s="10">
        <f t="shared" si="112"/>
        <v>93.760486655519131</v>
      </c>
      <c r="X775" s="10">
        <f t="shared" si="112"/>
        <v>100</v>
      </c>
      <c r="Y775" s="142">
        <f t="shared" si="112"/>
        <v>92.826063019649936</v>
      </c>
      <c r="Z775" s="142">
        <f t="shared" si="112"/>
        <v>0</v>
      </c>
      <c r="AA775" s="142">
        <f t="shared" si="112"/>
        <v>100</v>
      </c>
    </row>
    <row r="776" spans="1:27" ht="12.95" customHeight="1" x14ac:dyDescent="0.25">
      <c r="A776" s="133">
        <v>768</v>
      </c>
      <c r="B776" s="139" t="s">
        <v>1838</v>
      </c>
      <c r="C776" s="140">
        <f t="shared" si="113"/>
        <v>4875.3</v>
      </c>
      <c r="D776" s="140">
        <v>611.6</v>
      </c>
      <c r="E776" s="140">
        <v>4263.7</v>
      </c>
      <c r="F776" s="140">
        <v>0</v>
      </c>
      <c r="G776" s="140">
        <v>0</v>
      </c>
      <c r="H776" s="140">
        <f t="shared" si="114"/>
        <v>5700.8</v>
      </c>
      <c r="I776" s="141">
        <v>611.6</v>
      </c>
      <c r="J776" s="141">
        <v>5005.2</v>
      </c>
      <c r="K776" s="141">
        <v>0</v>
      </c>
      <c r="L776" s="141">
        <v>84</v>
      </c>
      <c r="M776" s="140">
        <f t="shared" si="115"/>
        <v>5700.7121999999999</v>
      </c>
      <c r="N776" s="141">
        <v>611.6</v>
      </c>
      <c r="O776" s="141">
        <v>5005.1121999999996</v>
      </c>
      <c r="P776" s="141">
        <v>0</v>
      </c>
      <c r="Q776" s="10">
        <v>84</v>
      </c>
      <c r="R776" s="10">
        <f t="shared" si="116"/>
        <v>-8.7800000000243017E-2</v>
      </c>
      <c r="S776" s="10">
        <f t="shared" si="116"/>
        <v>0</v>
      </c>
      <c r="T776" s="10">
        <f t="shared" si="116"/>
        <v>-8.7800000000243017E-2</v>
      </c>
      <c r="U776" s="10">
        <f t="shared" si="116"/>
        <v>0</v>
      </c>
      <c r="V776" s="10">
        <f t="shared" si="116"/>
        <v>0</v>
      </c>
      <c r="W776" s="10">
        <f t="shared" si="112"/>
        <v>99.998459865282058</v>
      </c>
      <c r="X776" s="10">
        <f t="shared" si="112"/>
        <v>100</v>
      </c>
      <c r="Y776" s="142">
        <f t="shared" si="112"/>
        <v>99.998245824342675</v>
      </c>
      <c r="Z776" s="142">
        <f t="shared" si="112"/>
        <v>0</v>
      </c>
      <c r="AA776" s="142">
        <f t="shared" si="112"/>
        <v>100</v>
      </c>
    </row>
    <row r="777" spans="1:27" ht="12.95" customHeight="1" x14ac:dyDescent="0.25">
      <c r="A777" s="133">
        <v>769</v>
      </c>
      <c r="B777" s="139" t="s">
        <v>1992</v>
      </c>
      <c r="C777" s="140">
        <f t="shared" si="113"/>
        <v>2981.3</v>
      </c>
      <c r="D777" s="140">
        <v>868.5</v>
      </c>
      <c r="E777" s="140">
        <v>1841.4</v>
      </c>
      <c r="F777" s="140">
        <v>271.39999999999998</v>
      </c>
      <c r="G777" s="140">
        <v>0</v>
      </c>
      <c r="H777" s="140">
        <f t="shared" si="114"/>
        <v>3251.6</v>
      </c>
      <c r="I777" s="141">
        <v>868.5</v>
      </c>
      <c r="J777" s="141">
        <v>2063.6999999999998</v>
      </c>
      <c r="K777" s="141">
        <v>271.39999999999998</v>
      </c>
      <c r="L777" s="141">
        <v>48</v>
      </c>
      <c r="M777" s="140">
        <f t="shared" si="115"/>
        <v>3217.3310999999999</v>
      </c>
      <c r="N777" s="141">
        <v>868.5</v>
      </c>
      <c r="O777" s="141">
        <v>2029.4311</v>
      </c>
      <c r="P777" s="141">
        <v>271.39999999999998</v>
      </c>
      <c r="Q777" s="10">
        <v>48</v>
      </c>
      <c r="R777" s="10">
        <f t="shared" si="116"/>
        <v>-34.268900000000031</v>
      </c>
      <c r="S777" s="10">
        <f t="shared" si="116"/>
        <v>0</v>
      </c>
      <c r="T777" s="10">
        <f t="shared" si="116"/>
        <v>-34.268899999999803</v>
      </c>
      <c r="U777" s="10">
        <f t="shared" si="116"/>
        <v>0</v>
      </c>
      <c r="V777" s="10">
        <f t="shared" si="116"/>
        <v>0</v>
      </c>
      <c r="W777" s="10">
        <f t="shared" si="112"/>
        <v>98.946091155123625</v>
      </c>
      <c r="X777" s="10">
        <f t="shared" si="112"/>
        <v>100</v>
      </c>
      <c r="Y777" s="142">
        <f t="shared" si="112"/>
        <v>98.339443717594619</v>
      </c>
      <c r="Z777" s="142">
        <f t="shared" si="112"/>
        <v>100</v>
      </c>
      <c r="AA777" s="142">
        <f t="shared" si="112"/>
        <v>100</v>
      </c>
    </row>
    <row r="778" spans="1:27" ht="12.95" customHeight="1" x14ac:dyDescent="0.25">
      <c r="A778" s="133">
        <v>770</v>
      </c>
      <c r="B778" s="139" t="s">
        <v>1993</v>
      </c>
      <c r="C778" s="140">
        <f t="shared" si="113"/>
        <v>2712.2999999999997</v>
      </c>
      <c r="D778" s="140">
        <v>880</v>
      </c>
      <c r="E778" s="140">
        <v>1788.6</v>
      </c>
      <c r="F778" s="140">
        <v>43.7</v>
      </c>
      <c r="G778" s="140">
        <v>0</v>
      </c>
      <c r="H778" s="140">
        <f t="shared" si="114"/>
        <v>2881.7</v>
      </c>
      <c r="I778" s="141">
        <v>880</v>
      </c>
      <c r="J778" s="141">
        <v>1913</v>
      </c>
      <c r="K778" s="141">
        <v>43.7</v>
      </c>
      <c r="L778" s="141">
        <v>45</v>
      </c>
      <c r="M778" s="140">
        <f t="shared" si="115"/>
        <v>2876.0817999999999</v>
      </c>
      <c r="N778" s="141">
        <v>880</v>
      </c>
      <c r="O778" s="141">
        <v>1907.3818000000001</v>
      </c>
      <c r="P778" s="141">
        <v>43.7</v>
      </c>
      <c r="Q778" s="10">
        <v>45</v>
      </c>
      <c r="R778" s="10">
        <f t="shared" si="116"/>
        <v>-5.618199999999888</v>
      </c>
      <c r="S778" s="10">
        <f t="shared" si="116"/>
        <v>0</v>
      </c>
      <c r="T778" s="10">
        <f t="shared" si="116"/>
        <v>-5.618199999999888</v>
      </c>
      <c r="U778" s="10">
        <f t="shared" si="116"/>
        <v>0</v>
      </c>
      <c r="V778" s="10">
        <f t="shared" si="116"/>
        <v>0</v>
      </c>
      <c r="W778" s="10">
        <f t="shared" si="112"/>
        <v>99.805038692438501</v>
      </c>
      <c r="X778" s="10">
        <f t="shared" si="112"/>
        <v>100</v>
      </c>
      <c r="Y778" s="142">
        <f t="shared" si="112"/>
        <v>99.70631468897021</v>
      </c>
      <c r="Z778" s="142">
        <f t="shared" si="112"/>
        <v>100</v>
      </c>
      <c r="AA778" s="142">
        <f t="shared" si="112"/>
        <v>100</v>
      </c>
    </row>
    <row r="779" spans="1:27" ht="12.95" customHeight="1" x14ac:dyDescent="0.25">
      <c r="A779" s="133">
        <v>771</v>
      </c>
      <c r="B779" s="139" t="s">
        <v>1994</v>
      </c>
      <c r="C779" s="140">
        <f t="shared" si="113"/>
        <v>2201.8999999999996</v>
      </c>
      <c r="D779" s="140">
        <v>863.8</v>
      </c>
      <c r="E779" s="140">
        <v>1296.9000000000001</v>
      </c>
      <c r="F779" s="140">
        <v>41.2</v>
      </c>
      <c r="G779" s="140">
        <v>0</v>
      </c>
      <c r="H779" s="140">
        <f t="shared" si="114"/>
        <v>2360.5999999999995</v>
      </c>
      <c r="I779" s="141">
        <v>863.8</v>
      </c>
      <c r="J779" s="141">
        <v>1428.6</v>
      </c>
      <c r="K779" s="141">
        <v>41.2</v>
      </c>
      <c r="L779" s="141">
        <v>27</v>
      </c>
      <c r="M779" s="140">
        <f t="shared" si="115"/>
        <v>2312.8472999999994</v>
      </c>
      <c r="N779" s="141">
        <v>863.8</v>
      </c>
      <c r="O779" s="141">
        <v>1380.8472999999999</v>
      </c>
      <c r="P779" s="141">
        <v>41.2</v>
      </c>
      <c r="Q779" s="10">
        <v>27</v>
      </c>
      <c r="R779" s="10">
        <f t="shared" si="116"/>
        <v>-47.752700000000004</v>
      </c>
      <c r="S779" s="10">
        <f t="shared" si="116"/>
        <v>0</v>
      </c>
      <c r="T779" s="10">
        <f t="shared" si="116"/>
        <v>-47.752700000000004</v>
      </c>
      <c r="U779" s="10">
        <f t="shared" si="116"/>
        <v>0</v>
      </c>
      <c r="V779" s="10">
        <f t="shared" si="116"/>
        <v>0</v>
      </c>
      <c r="W779" s="10">
        <f t="shared" si="112"/>
        <v>97.977094806405148</v>
      </c>
      <c r="X779" s="10">
        <f t="shared" si="112"/>
        <v>100</v>
      </c>
      <c r="Y779" s="142">
        <f t="shared" si="112"/>
        <v>96.657377852442949</v>
      </c>
      <c r="Z779" s="142">
        <f t="shared" si="112"/>
        <v>100</v>
      </c>
      <c r="AA779" s="142">
        <f t="shared" si="112"/>
        <v>100</v>
      </c>
    </row>
    <row r="780" spans="1:27" ht="12.95" customHeight="1" x14ac:dyDescent="0.25">
      <c r="A780" s="133">
        <v>772</v>
      </c>
      <c r="B780" s="139" t="s">
        <v>1726</v>
      </c>
      <c r="C780" s="140">
        <f t="shared" si="113"/>
        <v>2647.2</v>
      </c>
      <c r="D780" s="140">
        <v>859.4</v>
      </c>
      <c r="E780" s="140">
        <v>1787.8</v>
      </c>
      <c r="F780" s="140">
        <v>0</v>
      </c>
      <c r="G780" s="140">
        <v>0</v>
      </c>
      <c r="H780" s="140">
        <f t="shared" si="114"/>
        <v>2819.6</v>
      </c>
      <c r="I780" s="141">
        <v>859.4</v>
      </c>
      <c r="J780" s="141">
        <v>1924.2</v>
      </c>
      <c r="K780" s="141">
        <v>0</v>
      </c>
      <c r="L780" s="141">
        <v>36</v>
      </c>
      <c r="M780" s="140">
        <f t="shared" si="115"/>
        <v>2753.8959</v>
      </c>
      <c r="N780" s="141">
        <v>859.4</v>
      </c>
      <c r="O780" s="141">
        <v>1858.4958999999999</v>
      </c>
      <c r="P780" s="141">
        <v>0</v>
      </c>
      <c r="Q780" s="10">
        <v>36</v>
      </c>
      <c r="R780" s="10">
        <f t="shared" si="116"/>
        <v>-65.704099999999926</v>
      </c>
      <c r="S780" s="10">
        <f t="shared" si="116"/>
        <v>0</v>
      </c>
      <c r="T780" s="10">
        <f t="shared" si="116"/>
        <v>-65.704100000000153</v>
      </c>
      <c r="U780" s="10">
        <f t="shared" si="116"/>
        <v>0</v>
      </c>
      <c r="V780" s="10">
        <f t="shared" si="116"/>
        <v>0</v>
      </c>
      <c r="W780" s="10">
        <f t="shared" si="112"/>
        <v>97.669736842105266</v>
      </c>
      <c r="X780" s="10">
        <f t="shared" si="112"/>
        <v>100</v>
      </c>
      <c r="Y780" s="142">
        <f t="shared" si="112"/>
        <v>96.585380937532477</v>
      </c>
      <c r="Z780" s="142">
        <f t="shared" si="112"/>
        <v>0</v>
      </c>
      <c r="AA780" s="142">
        <f t="shared" si="112"/>
        <v>100</v>
      </c>
    </row>
    <row r="781" spans="1:27" ht="12.95" customHeight="1" x14ac:dyDescent="0.25">
      <c r="A781" s="133">
        <v>773</v>
      </c>
      <c r="B781" s="139" t="s">
        <v>1534</v>
      </c>
      <c r="C781" s="140">
        <f t="shared" si="113"/>
        <v>1763.8999999999999</v>
      </c>
      <c r="D781" s="140">
        <v>719.4</v>
      </c>
      <c r="E781" s="140">
        <v>938.9</v>
      </c>
      <c r="F781" s="140">
        <v>105.6</v>
      </c>
      <c r="G781" s="140">
        <v>0</v>
      </c>
      <c r="H781" s="140">
        <f t="shared" si="114"/>
        <v>1853.8999999999999</v>
      </c>
      <c r="I781" s="141">
        <v>719.4</v>
      </c>
      <c r="J781" s="141">
        <v>995.9</v>
      </c>
      <c r="K781" s="141">
        <v>105.6</v>
      </c>
      <c r="L781" s="141">
        <v>33</v>
      </c>
      <c r="M781" s="140">
        <f t="shared" si="115"/>
        <v>1821.5756999999999</v>
      </c>
      <c r="N781" s="141">
        <v>719.4</v>
      </c>
      <c r="O781" s="141">
        <v>963.57569999999998</v>
      </c>
      <c r="P781" s="141">
        <v>105.6</v>
      </c>
      <c r="Q781" s="10">
        <v>33</v>
      </c>
      <c r="R781" s="10">
        <f t="shared" si="116"/>
        <v>-32.324299999999994</v>
      </c>
      <c r="S781" s="10">
        <f t="shared" si="116"/>
        <v>0</v>
      </c>
      <c r="T781" s="10">
        <f t="shared" si="116"/>
        <v>-32.324299999999994</v>
      </c>
      <c r="U781" s="10">
        <f t="shared" si="116"/>
        <v>0</v>
      </c>
      <c r="V781" s="10">
        <f t="shared" si="116"/>
        <v>0</v>
      </c>
      <c r="W781" s="10">
        <f t="shared" si="112"/>
        <v>98.256416203678725</v>
      </c>
      <c r="X781" s="10">
        <f t="shared" si="112"/>
        <v>100</v>
      </c>
      <c r="Y781" s="142">
        <f t="shared" si="112"/>
        <v>96.754262476152221</v>
      </c>
      <c r="Z781" s="142">
        <f t="shared" si="112"/>
        <v>100</v>
      </c>
      <c r="AA781" s="142">
        <f t="shared" si="112"/>
        <v>100</v>
      </c>
    </row>
    <row r="782" spans="1:27" ht="12.95" customHeight="1" x14ac:dyDescent="0.25">
      <c r="A782" s="133">
        <v>774</v>
      </c>
      <c r="B782" s="139" t="s">
        <v>1995</v>
      </c>
      <c r="C782" s="140">
        <f t="shared" si="113"/>
        <v>1696.1</v>
      </c>
      <c r="D782" s="140">
        <v>707.9</v>
      </c>
      <c r="E782" s="140">
        <v>988.2</v>
      </c>
      <c r="F782" s="140">
        <v>0</v>
      </c>
      <c r="G782" s="140">
        <v>0</v>
      </c>
      <c r="H782" s="140">
        <f t="shared" si="114"/>
        <v>1837.6</v>
      </c>
      <c r="I782" s="141">
        <v>707.9</v>
      </c>
      <c r="J782" s="141">
        <v>1096.7</v>
      </c>
      <c r="K782" s="141">
        <v>0</v>
      </c>
      <c r="L782" s="141">
        <v>33</v>
      </c>
      <c r="M782" s="140">
        <f t="shared" si="115"/>
        <v>1823.2968000000001</v>
      </c>
      <c r="N782" s="141">
        <v>707.9</v>
      </c>
      <c r="O782" s="141">
        <v>1082.3968</v>
      </c>
      <c r="P782" s="141">
        <v>0</v>
      </c>
      <c r="Q782" s="10">
        <v>33</v>
      </c>
      <c r="R782" s="10">
        <f t="shared" si="116"/>
        <v>-14.303199999999833</v>
      </c>
      <c r="S782" s="10">
        <f t="shared" si="116"/>
        <v>0</v>
      </c>
      <c r="T782" s="10">
        <f t="shared" si="116"/>
        <v>-14.303200000000061</v>
      </c>
      <c r="U782" s="10">
        <f t="shared" si="116"/>
        <v>0</v>
      </c>
      <c r="V782" s="10">
        <f t="shared" si="116"/>
        <v>0</v>
      </c>
      <c r="W782" s="10">
        <f t="shared" si="112"/>
        <v>99.221636917718769</v>
      </c>
      <c r="X782" s="10">
        <f t="shared" si="112"/>
        <v>100</v>
      </c>
      <c r="Y782" s="142">
        <f t="shared" si="112"/>
        <v>98.69579648035014</v>
      </c>
      <c r="Z782" s="142">
        <f t="shared" si="112"/>
        <v>0</v>
      </c>
      <c r="AA782" s="142">
        <f t="shared" si="112"/>
        <v>100</v>
      </c>
    </row>
    <row r="783" spans="1:27" ht="12.95" customHeight="1" x14ac:dyDescent="0.25">
      <c r="A783" s="133">
        <v>775</v>
      </c>
      <c r="B783" s="139" t="s">
        <v>1453</v>
      </c>
      <c r="C783" s="140">
        <f t="shared" si="113"/>
        <v>6551.7</v>
      </c>
      <c r="D783" s="140">
        <v>1308.2</v>
      </c>
      <c r="E783" s="140">
        <v>5243.5</v>
      </c>
      <c r="F783" s="140">
        <v>0</v>
      </c>
      <c r="G783" s="140">
        <v>0</v>
      </c>
      <c r="H783" s="140">
        <f t="shared" si="114"/>
        <v>6870.3</v>
      </c>
      <c r="I783" s="141">
        <v>1308.2</v>
      </c>
      <c r="J783" s="141">
        <v>5511.1</v>
      </c>
      <c r="K783" s="141">
        <v>0</v>
      </c>
      <c r="L783" s="141">
        <v>51</v>
      </c>
      <c r="M783" s="140">
        <f t="shared" si="115"/>
        <v>6658.9628000000002</v>
      </c>
      <c r="N783" s="141">
        <v>1308.2</v>
      </c>
      <c r="O783" s="141">
        <v>5299.7628000000004</v>
      </c>
      <c r="P783" s="141">
        <v>0</v>
      </c>
      <c r="Q783" s="10">
        <v>51</v>
      </c>
      <c r="R783" s="10">
        <f t="shared" si="116"/>
        <v>-211.33719999999994</v>
      </c>
      <c r="S783" s="10">
        <f t="shared" si="116"/>
        <v>0</v>
      </c>
      <c r="T783" s="10">
        <f t="shared" si="116"/>
        <v>-211.33719999999994</v>
      </c>
      <c r="U783" s="10">
        <f t="shared" si="116"/>
        <v>0</v>
      </c>
      <c r="V783" s="10">
        <f t="shared" si="116"/>
        <v>0</v>
      </c>
      <c r="W783" s="10">
        <f t="shared" si="112"/>
        <v>96.92390143079632</v>
      </c>
      <c r="X783" s="10">
        <f t="shared" si="112"/>
        <v>100</v>
      </c>
      <c r="Y783" s="142">
        <f t="shared" si="112"/>
        <v>96.165244687993322</v>
      </c>
      <c r="Z783" s="142">
        <f t="shared" si="112"/>
        <v>0</v>
      </c>
      <c r="AA783" s="142">
        <f t="shared" si="112"/>
        <v>100</v>
      </c>
    </row>
    <row r="784" spans="1:27" ht="12.95" customHeight="1" x14ac:dyDescent="0.25">
      <c r="A784" s="133">
        <v>776</v>
      </c>
      <c r="B784" s="139" t="s">
        <v>1996</v>
      </c>
      <c r="C784" s="140">
        <f t="shared" si="113"/>
        <v>4444.7</v>
      </c>
      <c r="D784" s="140">
        <v>1090.5</v>
      </c>
      <c r="E784" s="140">
        <v>3146.9</v>
      </c>
      <c r="F784" s="140">
        <v>207.3</v>
      </c>
      <c r="G784" s="140">
        <v>0</v>
      </c>
      <c r="H784" s="140">
        <f t="shared" si="114"/>
        <v>5000.7</v>
      </c>
      <c r="I784" s="141">
        <v>1090.5</v>
      </c>
      <c r="J784" s="141">
        <v>3621.9</v>
      </c>
      <c r="K784" s="141">
        <v>207.3</v>
      </c>
      <c r="L784" s="141">
        <v>81</v>
      </c>
      <c r="M784" s="140">
        <f t="shared" si="115"/>
        <v>5000.616</v>
      </c>
      <c r="N784" s="141">
        <v>1090.5</v>
      </c>
      <c r="O784" s="141">
        <v>3621.8159999999998</v>
      </c>
      <c r="P784" s="141">
        <v>207.3</v>
      </c>
      <c r="Q784" s="10">
        <v>81</v>
      </c>
      <c r="R784" s="10">
        <f t="shared" si="116"/>
        <v>-8.3999999999832653E-2</v>
      </c>
      <c r="S784" s="10">
        <f t="shared" si="116"/>
        <v>0</v>
      </c>
      <c r="T784" s="10">
        <f t="shared" si="116"/>
        <v>-8.40000000002874E-2</v>
      </c>
      <c r="U784" s="10">
        <f t="shared" si="116"/>
        <v>0</v>
      </c>
      <c r="V784" s="10">
        <f t="shared" si="116"/>
        <v>0</v>
      </c>
      <c r="W784" s="10">
        <f t="shared" si="112"/>
        <v>99.998320235167085</v>
      </c>
      <c r="X784" s="10">
        <f t="shared" si="112"/>
        <v>100</v>
      </c>
      <c r="Y784" s="142">
        <f t="shared" si="112"/>
        <v>99.997680775283683</v>
      </c>
      <c r="Z784" s="142">
        <f t="shared" si="112"/>
        <v>100</v>
      </c>
      <c r="AA784" s="142">
        <f t="shared" si="112"/>
        <v>100</v>
      </c>
    </row>
    <row r="785" spans="1:27" ht="12.95" customHeight="1" x14ac:dyDescent="0.25">
      <c r="A785" s="133">
        <v>777</v>
      </c>
      <c r="B785" s="139" t="s">
        <v>1997</v>
      </c>
      <c r="C785" s="140">
        <f t="shared" si="113"/>
        <v>2004.1</v>
      </c>
      <c r="D785" s="140">
        <v>825.4</v>
      </c>
      <c r="E785" s="140">
        <v>1001.3</v>
      </c>
      <c r="F785" s="140">
        <v>177.4</v>
      </c>
      <c r="G785" s="140">
        <v>0</v>
      </c>
      <c r="H785" s="140">
        <f t="shared" si="114"/>
        <v>2165.7000000000003</v>
      </c>
      <c r="I785" s="141">
        <v>825.4</v>
      </c>
      <c r="J785" s="141">
        <v>1126.9000000000001</v>
      </c>
      <c r="K785" s="141">
        <v>177.4</v>
      </c>
      <c r="L785" s="141">
        <v>36</v>
      </c>
      <c r="M785" s="140">
        <f t="shared" si="115"/>
        <v>2165.6851000000001</v>
      </c>
      <c r="N785" s="141">
        <v>825.4</v>
      </c>
      <c r="O785" s="141">
        <v>1126.8851</v>
      </c>
      <c r="P785" s="141">
        <v>177.4</v>
      </c>
      <c r="Q785" s="10">
        <v>36</v>
      </c>
      <c r="R785" s="10">
        <f t="shared" si="116"/>
        <v>-1.4900000000125146E-2</v>
      </c>
      <c r="S785" s="10">
        <f t="shared" si="116"/>
        <v>0</v>
      </c>
      <c r="T785" s="10">
        <f t="shared" si="116"/>
        <v>-1.4900000000125146E-2</v>
      </c>
      <c r="U785" s="10">
        <f t="shared" si="116"/>
        <v>0</v>
      </c>
      <c r="V785" s="10">
        <f t="shared" si="116"/>
        <v>0</v>
      </c>
      <c r="W785" s="10">
        <f t="shared" si="112"/>
        <v>99.999312000738783</v>
      </c>
      <c r="X785" s="10">
        <f t="shared" si="112"/>
        <v>100</v>
      </c>
      <c r="Y785" s="142">
        <f t="shared" si="112"/>
        <v>99.998677788623652</v>
      </c>
      <c r="Z785" s="142">
        <f t="shared" si="112"/>
        <v>100</v>
      </c>
      <c r="AA785" s="142">
        <f t="shared" si="112"/>
        <v>100</v>
      </c>
    </row>
    <row r="786" spans="1:27" ht="12.95" customHeight="1" x14ac:dyDescent="0.25">
      <c r="A786" s="133">
        <v>778</v>
      </c>
      <c r="B786" s="139" t="s">
        <v>1998</v>
      </c>
      <c r="C786" s="140">
        <f t="shared" si="113"/>
        <v>1533.8999999999999</v>
      </c>
      <c r="D786" s="140">
        <v>632.5</v>
      </c>
      <c r="E786" s="140">
        <v>715.6</v>
      </c>
      <c r="F786" s="140">
        <v>185.8</v>
      </c>
      <c r="G786" s="140">
        <v>0</v>
      </c>
      <c r="H786" s="140">
        <f t="shared" si="114"/>
        <v>1617.5</v>
      </c>
      <c r="I786" s="141">
        <v>632.5</v>
      </c>
      <c r="J786" s="141">
        <v>766.2</v>
      </c>
      <c r="K786" s="141">
        <v>185.8</v>
      </c>
      <c r="L786" s="141">
        <v>33</v>
      </c>
      <c r="M786" s="140">
        <f t="shared" si="115"/>
        <v>1585.1337999999998</v>
      </c>
      <c r="N786" s="141">
        <v>632.5</v>
      </c>
      <c r="O786" s="141">
        <v>733.8338</v>
      </c>
      <c r="P786" s="141">
        <v>185.8</v>
      </c>
      <c r="Q786" s="10">
        <v>33</v>
      </c>
      <c r="R786" s="10">
        <f t="shared" si="116"/>
        <v>-32.366200000000163</v>
      </c>
      <c r="S786" s="10">
        <f t="shared" si="116"/>
        <v>0</v>
      </c>
      <c r="T786" s="10">
        <f t="shared" si="116"/>
        <v>-32.366200000000049</v>
      </c>
      <c r="U786" s="10">
        <f t="shared" si="116"/>
        <v>0</v>
      </c>
      <c r="V786" s="10">
        <f t="shared" si="116"/>
        <v>0</v>
      </c>
      <c r="W786" s="10">
        <f t="shared" si="112"/>
        <v>97.998998454404941</v>
      </c>
      <c r="X786" s="10">
        <f t="shared" si="112"/>
        <v>100</v>
      </c>
      <c r="Y786" s="142">
        <f t="shared" si="112"/>
        <v>95.775750456799784</v>
      </c>
      <c r="Z786" s="142">
        <f t="shared" si="112"/>
        <v>100</v>
      </c>
      <c r="AA786" s="142">
        <f t="shared" si="112"/>
        <v>100</v>
      </c>
    </row>
    <row r="787" spans="1:27" ht="12.95" customHeight="1" x14ac:dyDescent="0.25">
      <c r="A787" s="133">
        <v>779</v>
      </c>
      <c r="B787" s="139" t="s">
        <v>1999</v>
      </c>
      <c r="C787" s="140">
        <f t="shared" si="113"/>
        <v>2738.2999999999997</v>
      </c>
      <c r="D787" s="140">
        <v>766</v>
      </c>
      <c r="E787" s="140">
        <v>1895.7</v>
      </c>
      <c r="F787" s="140">
        <v>76.599999999999994</v>
      </c>
      <c r="G787" s="140">
        <v>0</v>
      </c>
      <c r="H787" s="140">
        <f t="shared" si="114"/>
        <v>2950.9</v>
      </c>
      <c r="I787" s="141">
        <v>766</v>
      </c>
      <c r="J787" s="141">
        <v>2063.3000000000002</v>
      </c>
      <c r="K787" s="141">
        <v>76.599999999999994</v>
      </c>
      <c r="L787" s="141">
        <v>45</v>
      </c>
      <c r="M787" s="140">
        <f t="shared" si="115"/>
        <v>2787.2545999999998</v>
      </c>
      <c r="N787" s="141">
        <v>766</v>
      </c>
      <c r="O787" s="141">
        <v>1899.6546000000001</v>
      </c>
      <c r="P787" s="141">
        <v>76.599999999999994</v>
      </c>
      <c r="Q787" s="10">
        <v>45</v>
      </c>
      <c r="R787" s="10">
        <f t="shared" si="116"/>
        <v>-163.64540000000034</v>
      </c>
      <c r="S787" s="10">
        <f t="shared" si="116"/>
        <v>0</v>
      </c>
      <c r="T787" s="10">
        <f t="shared" si="116"/>
        <v>-163.64540000000011</v>
      </c>
      <c r="U787" s="10">
        <f t="shared" si="116"/>
        <v>0</v>
      </c>
      <c r="V787" s="10">
        <f t="shared" si="116"/>
        <v>0</v>
      </c>
      <c r="W787" s="10">
        <f t="shared" si="112"/>
        <v>94.454390186044918</v>
      </c>
      <c r="X787" s="10">
        <f t="shared" si="112"/>
        <v>100</v>
      </c>
      <c r="Y787" s="142">
        <f t="shared" si="112"/>
        <v>92.068753937866518</v>
      </c>
      <c r="Z787" s="142">
        <f t="shared" si="112"/>
        <v>100</v>
      </c>
      <c r="AA787" s="142">
        <f t="shared" si="112"/>
        <v>100</v>
      </c>
    </row>
    <row r="788" spans="1:27" ht="12.95" customHeight="1" x14ac:dyDescent="0.25">
      <c r="A788" s="133">
        <v>780</v>
      </c>
      <c r="B788" s="139" t="s">
        <v>2000</v>
      </c>
      <c r="C788" s="140">
        <f t="shared" si="113"/>
        <v>2350.8999999999996</v>
      </c>
      <c r="D788" s="140">
        <v>883.3</v>
      </c>
      <c r="E788" s="140">
        <v>1360.6</v>
      </c>
      <c r="F788" s="140">
        <v>107</v>
      </c>
      <c r="G788" s="140">
        <v>0</v>
      </c>
      <c r="H788" s="140">
        <f t="shared" si="114"/>
        <v>2527.1999999999998</v>
      </c>
      <c r="I788" s="141">
        <v>883.3</v>
      </c>
      <c r="J788" s="141">
        <v>1497.9</v>
      </c>
      <c r="K788" s="141">
        <v>107</v>
      </c>
      <c r="L788" s="141">
        <v>39</v>
      </c>
      <c r="M788" s="140">
        <f t="shared" si="115"/>
        <v>2525.6608999999999</v>
      </c>
      <c r="N788" s="141">
        <v>883.3</v>
      </c>
      <c r="O788" s="141">
        <v>1496.3608999999999</v>
      </c>
      <c r="P788" s="141">
        <v>107</v>
      </c>
      <c r="Q788" s="10">
        <v>39</v>
      </c>
      <c r="R788" s="10">
        <f t="shared" si="116"/>
        <v>-1.5390999999999622</v>
      </c>
      <c r="S788" s="10">
        <f t="shared" si="116"/>
        <v>0</v>
      </c>
      <c r="T788" s="10">
        <f t="shared" si="116"/>
        <v>-1.5391000000001895</v>
      </c>
      <c r="U788" s="10">
        <f t="shared" si="116"/>
        <v>0</v>
      </c>
      <c r="V788" s="10">
        <f t="shared" si="116"/>
        <v>0</v>
      </c>
      <c r="W788" s="10">
        <f t="shared" si="112"/>
        <v>99.939098607154165</v>
      </c>
      <c r="X788" s="10">
        <f t="shared" si="112"/>
        <v>100</v>
      </c>
      <c r="Y788" s="142">
        <f t="shared" si="112"/>
        <v>99.89724948260897</v>
      </c>
      <c r="Z788" s="142">
        <f t="shared" si="112"/>
        <v>100</v>
      </c>
      <c r="AA788" s="142">
        <f t="shared" si="112"/>
        <v>100</v>
      </c>
    </row>
    <row r="789" spans="1:27" ht="12.95" customHeight="1" x14ac:dyDescent="0.25">
      <c r="A789" s="133">
        <v>781</v>
      </c>
      <c r="B789" s="139" t="s">
        <v>2001</v>
      </c>
      <c r="C789" s="140">
        <f t="shared" si="113"/>
        <v>3235.3999999999996</v>
      </c>
      <c r="D789" s="140">
        <v>922.2</v>
      </c>
      <c r="E789" s="140">
        <v>2313.1999999999998</v>
      </c>
      <c r="F789" s="140">
        <v>0</v>
      </c>
      <c r="G789" s="140">
        <v>0</v>
      </c>
      <c r="H789" s="140">
        <f t="shared" si="114"/>
        <v>3600.7</v>
      </c>
      <c r="I789" s="141">
        <v>922.2</v>
      </c>
      <c r="J789" s="141">
        <v>2642.5</v>
      </c>
      <c r="K789" s="141">
        <v>0</v>
      </c>
      <c r="L789" s="141">
        <v>36</v>
      </c>
      <c r="M789" s="140">
        <f t="shared" si="115"/>
        <v>3600.7</v>
      </c>
      <c r="N789" s="141">
        <v>922.2</v>
      </c>
      <c r="O789" s="141">
        <v>2642.5</v>
      </c>
      <c r="P789" s="141">
        <v>0</v>
      </c>
      <c r="Q789" s="10">
        <v>36</v>
      </c>
      <c r="R789" s="10">
        <f t="shared" si="116"/>
        <v>0</v>
      </c>
      <c r="S789" s="10">
        <f t="shared" si="116"/>
        <v>0</v>
      </c>
      <c r="T789" s="10">
        <f t="shared" si="116"/>
        <v>0</v>
      </c>
      <c r="U789" s="10">
        <f t="shared" si="116"/>
        <v>0</v>
      </c>
      <c r="V789" s="10">
        <f t="shared" si="116"/>
        <v>0</v>
      </c>
      <c r="W789" s="10">
        <f t="shared" si="112"/>
        <v>100</v>
      </c>
      <c r="X789" s="10">
        <f t="shared" si="112"/>
        <v>100</v>
      </c>
      <c r="Y789" s="142">
        <f t="shared" si="112"/>
        <v>100</v>
      </c>
      <c r="Z789" s="142">
        <f t="shared" si="112"/>
        <v>0</v>
      </c>
      <c r="AA789" s="142">
        <f t="shared" si="112"/>
        <v>100</v>
      </c>
    </row>
    <row r="790" spans="1:27" ht="12.95" customHeight="1" x14ac:dyDescent="0.25">
      <c r="A790" s="133">
        <v>782</v>
      </c>
      <c r="B790" s="139" t="s">
        <v>2002</v>
      </c>
      <c r="C790" s="140">
        <f t="shared" si="113"/>
        <v>5138.1000000000004</v>
      </c>
      <c r="D790" s="140">
        <v>903.1</v>
      </c>
      <c r="E790" s="140">
        <v>4235</v>
      </c>
      <c r="F790" s="140">
        <v>0</v>
      </c>
      <c r="G790" s="140">
        <v>0</v>
      </c>
      <c r="H790" s="140">
        <f t="shared" si="114"/>
        <v>5788.3</v>
      </c>
      <c r="I790" s="141">
        <v>903.1</v>
      </c>
      <c r="J790" s="141">
        <v>4837.2</v>
      </c>
      <c r="K790" s="141">
        <v>0</v>
      </c>
      <c r="L790" s="141">
        <v>48</v>
      </c>
      <c r="M790" s="140">
        <f t="shared" si="115"/>
        <v>5468.5754999999999</v>
      </c>
      <c r="N790" s="141">
        <v>903.1</v>
      </c>
      <c r="O790" s="141">
        <v>4517.4754999999996</v>
      </c>
      <c r="P790" s="141">
        <v>0</v>
      </c>
      <c r="Q790" s="10">
        <v>48</v>
      </c>
      <c r="R790" s="10">
        <f t="shared" si="116"/>
        <v>-319.72450000000026</v>
      </c>
      <c r="S790" s="10">
        <f t="shared" si="116"/>
        <v>0</v>
      </c>
      <c r="T790" s="10">
        <f t="shared" si="116"/>
        <v>-319.72450000000026</v>
      </c>
      <c r="U790" s="10">
        <f t="shared" si="116"/>
        <v>0</v>
      </c>
      <c r="V790" s="10">
        <f t="shared" si="116"/>
        <v>0</v>
      </c>
      <c r="W790" s="10">
        <f t="shared" si="112"/>
        <v>94.476366117858433</v>
      </c>
      <c r="X790" s="10">
        <f t="shared" si="112"/>
        <v>100</v>
      </c>
      <c r="Y790" s="142">
        <f t="shared" si="112"/>
        <v>93.390298106342513</v>
      </c>
      <c r="Z790" s="142">
        <f t="shared" si="112"/>
        <v>0</v>
      </c>
      <c r="AA790" s="142">
        <f t="shared" si="112"/>
        <v>100</v>
      </c>
    </row>
    <row r="791" spans="1:27" ht="12.95" customHeight="1" x14ac:dyDescent="0.25">
      <c r="A791" s="133">
        <v>783</v>
      </c>
      <c r="B791" s="139" t="s">
        <v>2003</v>
      </c>
      <c r="C791" s="140">
        <f t="shared" si="113"/>
        <v>21404.799999999999</v>
      </c>
      <c r="D791" s="140">
        <v>1351.6</v>
      </c>
      <c r="E791" s="140">
        <v>20053.2</v>
      </c>
      <c r="F791" s="140">
        <v>0</v>
      </c>
      <c r="G791" s="140">
        <v>0</v>
      </c>
      <c r="H791" s="140">
        <f t="shared" si="114"/>
        <v>23940.199999999997</v>
      </c>
      <c r="I791" s="141">
        <v>1351.6</v>
      </c>
      <c r="J791" s="141">
        <v>22450.6</v>
      </c>
      <c r="K791" s="141">
        <v>0</v>
      </c>
      <c r="L791" s="141">
        <v>138</v>
      </c>
      <c r="M791" s="140">
        <f t="shared" si="115"/>
        <v>23823.1332</v>
      </c>
      <c r="N791" s="141">
        <v>1351.6</v>
      </c>
      <c r="O791" s="141">
        <v>22333.533200000002</v>
      </c>
      <c r="P791" s="141">
        <v>0</v>
      </c>
      <c r="Q791" s="10">
        <v>138</v>
      </c>
      <c r="R791" s="10">
        <f t="shared" si="116"/>
        <v>-117.06679999999687</v>
      </c>
      <c r="S791" s="10">
        <f t="shared" si="116"/>
        <v>0</v>
      </c>
      <c r="T791" s="10">
        <f t="shared" si="116"/>
        <v>-117.06679999999687</v>
      </c>
      <c r="U791" s="10">
        <f t="shared" si="116"/>
        <v>0</v>
      </c>
      <c r="V791" s="10">
        <f t="shared" si="116"/>
        <v>0</v>
      </c>
      <c r="W791" s="10">
        <f t="shared" si="112"/>
        <v>99.511003249764002</v>
      </c>
      <c r="X791" s="10">
        <f t="shared" si="112"/>
        <v>100</v>
      </c>
      <c r="Y791" s="142">
        <f t="shared" si="112"/>
        <v>99.47855825679494</v>
      </c>
      <c r="Z791" s="142">
        <f t="shared" si="112"/>
        <v>0</v>
      </c>
      <c r="AA791" s="142">
        <f t="shared" si="112"/>
        <v>100</v>
      </c>
    </row>
    <row r="792" spans="1:27" ht="12.95" customHeight="1" x14ac:dyDescent="0.25">
      <c r="A792" s="133">
        <v>784</v>
      </c>
      <c r="B792" s="139" t="s">
        <v>2004</v>
      </c>
      <c r="C792" s="140">
        <f t="shared" si="113"/>
        <v>2986.3</v>
      </c>
      <c r="D792" s="140">
        <v>828.4</v>
      </c>
      <c r="E792" s="140">
        <v>2157.9</v>
      </c>
      <c r="F792" s="140">
        <v>0</v>
      </c>
      <c r="G792" s="140">
        <v>0</v>
      </c>
      <c r="H792" s="140">
        <f t="shared" si="114"/>
        <v>3220.8</v>
      </c>
      <c r="I792" s="141">
        <v>828.4</v>
      </c>
      <c r="J792" s="141">
        <v>2368.4</v>
      </c>
      <c r="K792" s="141">
        <v>0</v>
      </c>
      <c r="L792" s="141">
        <v>24</v>
      </c>
      <c r="M792" s="140">
        <f t="shared" si="115"/>
        <v>3190.8612000000003</v>
      </c>
      <c r="N792" s="141">
        <v>828.4</v>
      </c>
      <c r="O792" s="141">
        <v>2338.4612000000002</v>
      </c>
      <c r="P792" s="141">
        <v>0</v>
      </c>
      <c r="Q792" s="10">
        <v>24</v>
      </c>
      <c r="R792" s="10">
        <f t="shared" si="116"/>
        <v>-29.938799999999901</v>
      </c>
      <c r="S792" s="10">
        <f t="shared" si="116"/>
        <v>0</v>
      </c>
      <c r="T792" s="10">
        <f t="shared" si="116"/>
        <v>-29.938799999999901</v>
      </c>
      <c r="U792" s="10">
        <f t="shared" si="116"/>
        <v>0</v>
      </c>
      <c r="V792" s="10">
        <f t="shared" si="116"/>
        <v>0</v>
      </c>
      <c r="W792" s="10">
        <f t="shared" si="112"/>
        <v>99.070454545454538</v>
      </c>
      <c r="X792" s="10">
        <f t="shared" si="112"/>
        <v>100</v>
      </c>
      <c r="Y792" s="142">
        <f t="shared" si="112"/>
        <v>98.735906096943097</v>
      </c>
      <c r="Z792" s="142">
        <f t="shared" si="112"/>
        <v>0</v>
      </c>
      <c r="AA792" s="142">
        <f t="shared" si="112"/>
        <v>100</v>
      </c>
    </row>
    <row r="793" spans="1:27" ht="12.95" customHeight="1" x14ac:dyDescent="0.25">
      <c r="A793" s="133">
        <v>785</v>
      </c>
      <c r="B793" s="139" t="s">
        <v>2005</v>
      </c>
      <c r="C793" s="140">
        <f t="shared" si="113"/>
        <v>1701.8</v>
      </c>
      <c r="D793" s="140">
        <v>729.8</v>
      </c>
      <c r="E793" s="140">
        <v>972</v>
      </c>
      <c r="F793" s="140">
        <v>0</v>
      </c>
      <c r="G793" s="140">
        <v>0</v>
      </c>
      <c r="H793" s="140">
        <f t="shared" si="114"/>
        <v>1800.6</v>
      </c>
      <c r="I793" s="141">
        <v>729.8</v>
      </c>
      <c r="J793" s="141">
        <v>1034.8</v>
      </c>
      <c r="K793" s="141">
        <v>0</v>
      </c>
      <c r="L793" s="141">
        <v>36</v>
      </c>
      <c r="M793" s="140">
        <f t="shared" si="115"/>
        <v>1776.6305</v>
      </c>
      <c r="N793" s="141">
        <v>729.8</v>
      </c>
      <c r="O793" s="141">
        <v>1010.8305</v>
      </c>
      <c r="P793" s="141">
        <v>0</v>
      </c>
      <c r="Q793" s="10">
        <v>36</v>
      </c>
      <c r="R793" s="10">
        <f t="shared" si="116"/>
        <v>-23.969499999999925</v>
      </c>
      <c r="S793" s="10">
        <f t="shared" si="116"/>
        <v>0</v>
      </c>
      <c r="T793" s="10">
        <f t="shared" si="116"/>
        <v>-23.969499999999925</v>
      </c>
      <c r="U793" s="10">
        <f t="shared" si="116"/>
        <v>0</v>
      </c>
      <c r="V793" s="10">
        <f t="shared" si="116"/>
        <v>0</v>
      </c>
      <c r="W793" s="10">
        <f t="shared" si="112"/>
        <v>98.66880484283017</v>
      </c>
      <c r="X793" s="10">
        <f t="shared" si="112"/>
        <v>100</v>
      </c>
      <c r="Y793" s="142">
        <f t="shared" si="112"/>
        <v>97.683658678005415</v>
      </c>
      <c r="Z793" s="142">
        <f t="shared" si="112"/>
        <v>0</v>
      </c>
      <c r="AA793" s="142">
        <f t="shared" si="112"/>
        <v>100</v>
      </c>
    </row>
    <row r="794" spans="1:27" ht="12.95" customHeight="1" x14ac:dyDescent="0.25">
      <c r="A794" s="133">
        <v>786</v>
      </c>
      <c r="B794" s="139" t="s">
        <v>2006</v>
      </c>
      <c r="C794" s="140">
        <f t="shared" si="113"/>
        <v>1462.6</v>
      </c>
      <c r="D794" s="140">
        <v>863.5</v>
      </c>
      <c r="E794" s="140">
        <v>533.1</v>
      </c>
      <c r="F794" s="140">
        <v>66</v>
      </c>
      <c r="G794" s="140">
        <v>0</v>
      </c>
      <c r="H794" s="140">
        <f t="shared" si="114"/>
        <v>1572.4</v>
      </c>
      <c r="I794" s="141">
        <v>863.5</v>
      </c>
      <c r="J794" s="141">
        <v>606.9</v>
      </c>
      <c r="K794" s="141">
        <v>66</v>
      </c>
      <c r="L794" s="141">
        <v>36</v>
      </c>
      <c r="M794" s="140">
        <f t="shared" si="115"/>
        <v>1558.9766</v>
      </c>
      <c r="N794" s="141">
        <v>863.5</v>
      </c>
      <c r="O794" s="141">
        <v>593.47659999999996</v>
      </c>
      <c r="P794" s="141">
        <v>66</v>
      </c>
      <c r="Q794" s="10">
        <v>36</v>
      </c>
      <c r="R794" s="10">
        <f t="shared" si="116"/>
        <v>-13.423400000000129</v>
      </c>
      <c r="S794" s="10">
        <f t="shared" si="116"/>
        <v>0</v>
      </c>
      <c r="T794" s="10">
        <f t="shared" si="116"/>
        <v>-13.423400000000015</v>
      </c>
      <c r="U794" s="10">
        <f t="shared" si="116"/>
        <v>0</v>
      </c>
      <c r="V794" s="10">
        <f t="shared" si="116"/>
        <v>0</v>
      </c>
      <c r="W794" s="10">
        <f t="shared" si="112"/>
        <v>99.146311371152379</v>
      </c>
      <c r="X794" s="10">
        <f t="shared" si="112"/>
        <v>100</v>
      </c>
      <c r="Y794" s="142">
        <f t="shared" si="112"/>
        <v>97.788202339759437</v>
      </c>
      <c r="Z794" s="142">
        <f t="shared" si="112"/>
        <v>100</v>
      </c>
      <c r="AA794" s="142">
        <f t="shared" si="112"/>
        <v>100</v>
      </c>
    </row>
    <row r="795" spans="1:27" ht="12.95" customHeight="1" x14ac:dyDescent="0.25">
      <c r="A795" s="133">
        <v>787</v>
      </c>
      <c r="B795" s="139" t="s">
        <v>2007</v>
      </c>
      <c r="C795" s="140">
        <f t="shared" si="113"/>
        <v>1744.6</v>
      </c>
      <c r="D795" s="140">
        <v>426.4</v>
      </c>
      <c r="E795" s="140">
        <v>1318.2</v>
      </c>
      <c r="F795" s="140">
        <v>0</v>
      </c>
      <c r="G795" s="140">
        <v>0</v>
      </c>
      <c r="H795" s="140">
        <f t="shared" si="114"/>
        <v>1844.8000000000002</v>
      </c>
      <c r="I795" s="141">
        <v>426.4</v>
      </c>
      <c r="J795" s="141">
        <v>1388.4</v>
      </c>
      <c r="K795" s="141">
        <v>0</v>
      </c>
      <c r="L795" s="141">
        <v>30</v>
      </c>
      <c r="M795" s="140">
        <f t="shared" si="115"/>
        <v>1813.6309000000001</v>
      </c>
      <c r="N795" s="141">
        <v>426.4</v>
      </c>
      <c r="O795" s="141">
        <v>1357.2309</v>
      </c>
      <c r="P795" s="141">
        <v>0</v>
      </c>
      <c r="Q795" s="10">
        <v>30</v>
      </c>
      <c r="R795" s="10">
        <f t="shared" si="116"/>
        <v>-31.169100000000071</v>
      </c>
      <c r="S795" s="10">
        <f t="shared" si="116"/>
        <v>0</v>
      </c>
      <c r="T795" s="10">
        <f t="shared" si="116"/>
        <v>-31.169100000000071</v>
      </c>
      <c r="U795" s="10">
        <f t="shared" si="116"/>
        <v>0</v>
      </c>
      <c r="V795" s="10">
        <f t="shared" si="116"/>
        <v>0</v>
      </c>
      <c r="W795" s="10">
        <f t="shared" si="112"/>
        <v>98.310434735472668</v>
      </c>
      <c r="X795" s="10">
        <f t="shared" si="112"/>
        <v>100</v>
      </c>
      <c r="Y795" s="142">
        <f t="shared" si="112"/>
        <v>97.755034572169393</v>
      </c>
      <c r="Z795" s="142">
        <f t="shared" si="112"/>
        <v>0</v>
      </c>
      <c r="AA795" s="142">
        <f t="shared" si="112"/>
        <v>100</v>
      </c>
    </row>
    <row r="796" spans="1:27" ht="12.95" customHeight="1" x14ac:dyDescent="0.25">
      <c r="A796" s="133">
        <v>788</v>
      </c>
      <c r="B796" s="139" t="s">
        <v>2008</v>
      </c>
      <c r="C796" s="140">
        <f t="shared" si="113"/>
        <v>4088.2</v>
      </c>
      <c r="D796" s="140">
        <v>1090.5</v>
      </c>
      <c r="E796" s="140">
        <v>2997.7</v>
      </c>
      <c r="F796" s="140">
        <v>0</v>
      </c>
      <c r="G796" s="140">
        <v>0</v>
      </c>
      <c r="H796" s="140">
        <f t="shared" si="114"/>
        <v>4532.2</v>
      </c>
      <c r="I796" s="141">
        <v>1090.5</v>
      </c>
      <c r="J796" s="141">
        <v>3366.7</v>
      </c>
      <c r="K796" s="141">
        <v>0</v>
      </c>
      <c r="L796" s="141">
        <v>75</v>
      </c>
      <c r="M796" s="140">
        <f t="shared" si="115"/>
        <v>4526.7219999999998</v>
      </c>
      <c r="N796" s="141">
        <v>1090.5</v>
      </c>
      <c r="O796" s="141">
        <v>3361.2220000000002</v>
      </c>
      <c r="P796" s="141">
        <v>0</v>
      </c>
      <c r="Q796" s="10">
        <v>75</v>
      </c>
      <c r="R796" s="10">
        <f t="shared" si="116"/>
        <v>-5.4780000000000655</v>
      </c>
      <c r="S796" s="10">
        <f t="shared" si="116"/>
        <v>0</v>
      </c>
      <c r="T796" s="10">
        <f t="shared" si="116"/>
        <v>-5.4779999999996107</v>
      </c>
      <c r="U796" s="10">
        <f t="shared" si="116"/>
        <v>0</v>
      </c>
      <c r="V796" s="10">
        <f t="shared" si="116"/>
        <v>0</v>
      </c>
      <c r="W796" s="10">
        <f t="shared" si="112"/>
        <v>99.879131547592777</v>
      </c>
      <c r="X796" s="10">
        <f t="shared" si="112"/>
        <v>100</v>
      </c>
      <c r="Y796" s="142">
        <f t="shared" si="112"/>
        <v>99.837288739715461</v>
      </c>
      <c r="Z796" s="142">
        <f t="shared" si="112"/>
        <v>0</v>
      </c>
      <c r="AA796" s="142">
        <f t="shared" si="112"/>
        <v>100</v>
      </c>
    </row>
    <row r="797" spans="1:27" ht="12.95" customHeight="1" x14ac:dyDescent="0.25">
      <c r="A797" s="133">
        <v>789</v>
      </c>
      <c r="B797" s="139" t="s">
        <v>1856</v>
      </c>
      <c r="C797" s="140">
        <f t="shared" si="113"/>
        <v>3765.9</v>
      </c>
      <c r="D797" s="140">
        <v>883.6</v>
      </c>
      <c r="E797" s="140">
        <v>2882.3</v>
      </c>
      <c r="F797" s="140">
        <v>0</v>
      </c>
      <c r="G797" s="140">
        <v>0</v>
      </c>
      <c r="H797" s="140">
        <f t="shared" si="114"/>
        <v>4021.2999999999997</v>
      </c>
      <c r="I797" s="141">
        <v>883.6</v>
      </c>
      <c r="J797" s="141">
        <v>3098.7</v>
      </c>
      <c r="K797" s="141">
        <v>0</v>
      </c>
      <c r="L797" s="141">
        <v>39</v>
      </c>
      <c r="M797" s="140">
        <f t="shared" si="115"/>
        <v>4021.2999999999997</v>
      </c>
      <c r="N797" s="141">
        <v>883.6</v>
      </c>
      <c r="O797" s="141">
        <v>3098.7</v>
      </c>
      <c r="P797" s="141">
        <v>0</v>
      </c>
      <c r="Q797" s="10">
        <v>39</v>
      </c>
      <c r="R797" s="10">
        <f t="shared" si="116"/>
        <v>0</v>
      </c>
      <c r="S797" s="10">
        <f t="shared" si="116"/>
        <v>0</v>
      </c>
      <c r="T797" s="10">
        <f t="shared" si="116"/>
        <v>0</v>
      </c>
      <c r="U797" s="10">
        <f t="shared" si="116"/>
        <v>0</v>
      </c>
      <c r="V797" s="10">
        <f t="shared" si="116"/>
        <v>0</v>
      </c>
      <c r="W797" s="10">
        <f t="shared" si="112"/>
        <v>100</v>
      </c>
      <c r="X797" s="10">
        <f t="shared" si="112"/>
        <v>100</v>
      </c>
      <c r="Y797" s="142">
        <f t="shared" si="112"/>
        <v>100</v>
      </c>
      <c r="Z797" s="142">
        <f t="shared" si="112"/>
        <v>0</v>
      </c>
      <c r="AA797" s="142">
        <f t="shared" si="112"/>
        <v>100</v>
      </c>
    </row>
    <row r="798" spans="1:27" ht="12.95" customHeight="1" x14ac:dyDescent="0.25">
      <c r="A798" s="133">
        <v>790</v>
      </c>
      <c r="B798" s="139" t="s">
        <v>2009</v>
      </c>
      <c r="C798" s="140">
        <f t="shared" si="113"/>
        <v>3523.2</v>
      </c>
      <c r="D798" s="140">
        <v>907</v>
      </c>
      <c r="E798" s="140">
        <v>2616.1999999999998</v>
      </c>
      <c r="F798" s="140">
        <v>0</v>
      </c>
      <c r="G798" s="140">
        <v>0</v>
      </c>
      <c r="H798" s="140">
        <f t="shared" si="114"/>
        <v>3760.2</v>
      </c>
      <c r="I798" s="141">
        <v>907</v>
      </c>
      <c r="J798" s="141">
        <v>2808.2</v>
      </c>
      <c r="K798" s="141">
        <v>0</v>
      </c>
      <c r="L798" s="141">
        <v>45</v>
      </c>
      <c r="M798" s="140">
        <f t="shared" si="115"/>
        <v>3476.2129</v>
      </c>
      <c r="N798" s="141">
        <v>907</v>
      </c>
      <c r="O798" s="141">
        <v>2524.2129</v>
      </c>
      <c r="P798" s="141">
        <v>0</v>
      </c>
      <c r="Q798" s="10">
        <v>45</v>
      </c>
      <c r="R798" s="10">
        <f t="shared" si="116"/>
        <v>-283.98709999999983</v>
      </c>
      <c r="S798" s="10">
        <f t="shared" si="116"/>
        <v>0</v>
      </c>
      <c r="T798" s="10">
        <f t="shared" si="116"/>
        <v>-283.98709999999983</v>
      </c>
      <c r="U798" s="10">
        <f t="shared" si="116"/>
        <v>0</v>
      </c>
      <c r="V798" s="10">
        <f t="shared" si="116"/>
        <v>0</v>
      </c>
      <c r="W798" s="10">
        <f t="shared" si="112"/>
        <v>92.44755332163183</v>
      </c>
      <c r="X798" s="10">
        <f t="shared" si="112"/>
        <v>100</v>
      </c>
      <c r="Y798" s="142">
        <f t="shared" si="112"/>
        <v>89.887219571255613</v>
      </c>
      <c r="Z798" s="142">
        <f t="shared" si="112"/>
        <v>0</v>
      </c>
      <c r="AA798" s="142">
        <f t="shared" si="112"/>
        <v>100</v>
      </c>
    </row>
    <row r="799" spans="1:27" ht="12.95" customHeight="1" x14ac:dyDescent="0.25">
      <c r="A799" s="133">
        <v>791</v>
      </c>
      <c r="B799" s="139"/>
      <c r="C799" s="140"/>
      <c r="D799" s="140"/>
      <c r="E799" s="140"/>
      <c r="F799" s="140"/>
      <c r="G799" s="140"/>
      <c r="H799" s="140"/>
      <c r="I799" s="141"/>
      <c r="J799" s="141"/>
      <c r="K799" s="141"/>
      <c r="L799" s="141"/>
      <c r="M799" s="141"/>
      <c r="N799" s="141"/>
      <c r="O799" s="141"/>
      <c r="P799" s="141"/>
      <c r="Q799" s="10"/>
      <c r="R799" s="10"/>
      <c r="S799" s="10"/>
      <c r="T799" s="10"/>
      <c r="U799" s="10"/>
      <c r="V799" s="10"/>
      <c r="W799" s="10"/>
      <c r="X799" s="10"/>
      <c r="Y799" s="142"/>
      <c r="Z799" s="142"/>
      <c r="AA799" s="142"/>
    </row>
    <row r="800" spans="1:27" ht="12.95" customHeight="1" x14ac:dyDescent="0.25">
      <c r="A800" s="133">
        <v>792</v>
      </c>
      <c r="B800" s="134" t="s">
        <v>2010</v>
      </c>
      <c r="C800" s="135">
        <f t="shared" ref="C800:C829" si="117">SUM(D800:G800)</f>
        <v>397045</v>
      </c>
      <c r="D800" s="135">
        <f>D801+D802</f>
        <v>65950.2</v>
      </c>
      <c r="E800" s="135">
        <f>E801+E802</f>
        <v>325338</v>
      </c>
      <c r="F800" s="135">
        <f>F801+F802</f>
        <v>5756.8</v>
      </c>
      <c r="G800" s="135">
        <f>G801+G802</f>
        <v>0</v>
      </c>
      <c r="H800" s="135">
        <f t="shared" ref="H800:H829" si="118">SUM(I800:L800)</f>
        <v>446444.40600000002</v>
      </c>
      <c r="I800" s="135">
        <f>I801+I802</f>
        <v>65950.2</v>
      </c>
      <c r="J800" s="135">
        <f>J801+J802</f>
        <v>371890.40600000002</v>
      </c>
      <c r="K800" s="135">
        <f>K801+K802</f>
        <v>5756.8</v>
      </c>
      <c r="L800" s="135">
        <f>L801+L802</f>
        <v>2847</v>
      </c>
      <c r="M800" s="135">
        <f t="shared" ref="M800:M829" si="119">SUM(N800:Q800)</f>
        <v>441307.30530000001</v>
      </c>
      <c r="N800" s="135">
        <f>N801+N802</f>
        <v>65950.2</v>
      </c>
      <c r="O800" s="135">
        <f>O801+O802</f>
        <v>366753.30530000001</v>
      </c>
      <c r="P800" s="135">
        <f>P801+P802</f>
        <v>5756.8</v>
      </c>
      <c r="Q800" s="135">
        <f>Q801+Q802</f>
        <v>2847</v>
      </c>
      <c r="R800" s="13">
        <f t="shared" si="116"/>
        <v>-5137.10070000001</v>
      </c>
      <c r="S800" s="13">
        <f t="shared" si="116"/>
        <v>0</v>
      </c>
      <c r="T800" s="13">
        <f t="shared" si="116"/>
        <v>-5137.10070000001</v>
      </c>
      <c r="U800" s="13">
        <f t="shared" si="116"/>
        <v>0</v>
      </c>
      <c r="V800" s="13">
        <f t="shared" si="116"/>
        <v>0</v>
      </c>
      <c r="W800" s="13">
        <f t="shared" si="112"/>
        <v>98.849330256811413</v>
      </c>
      <c r="X800" s="13">
        <f t="shared" si="112"/>
        <v>100</v>
      </c>
      <c r="Y800" s="137">
        <f t="shared" si="112"/>
        <v>98.618651996093703</v>
      </c>
      <c r="Z800" s="137">
        <f t="shared" si="112"/>
        <v>100</v>
      </c>
      <c r="AA800" s="137">
        <f t="shared" si="112"/>
        <v>100</v>
      </c>
    </row>
    <row r="801" spans="1:27" s="138" customFormat="1" ht="12.95" customHeight="1" x14ac:dyDescent="0.2">
      <c r="A801" s="133">
        <v>793</v>
      </c>
      <c r="B801" s="134" t="s">
        <v>1374</v>
      </c>
      <c r="C801" s="135">
        <f t="shared" si="117"/>
        <v>258743.7</v>
      </c>
      <c r="D801" s="135">
        <f>D803</f>
        <v>37991.699999999997</v>
      </c>
      <c r="E801" s="135">
        <f>E803</f>
        <v>215951.8</v>
      </c>
      <c r="F801" s="135">
        <f>F803</f>
        <v>4800.2</v>
      </c>
      <c r="G801" s="135">
        <f>G803</f>
        <v>0</v>
      </c>
      <c r="H801" s="135">
        <f t="shared" si="118"/>
        <v>293547.60600000003</v>
      </c>
      <c r="I801" s="135">
        <f>I803</f>
        <v>37991.699999999997</v>
      </c>
      <c r="J801" s="135">
        <f>J803</f>
        <v>249426.70600000001</v>
      </c>
      <c r="K801" s="135">
        <f>K803</f>
        <v>4800.2</v>
      </c>
      <c r="L801" s="135">
        <f>L803</f>
        <v>1329</v>
      </c>
      <c r="M801" s="135">
        <f t="shared" si="119"/>
        <v>290847.15500000003</v>
      </c>
      <c r="N801" s="135">
        <f>N803</f>
        <v>37991.699999999997</v>
      </c>
      <c r="O801" s="135">
        <f>O803</f>
        <v>246726.255</v>
      </c>
      <c r="P801" s="135">
        <f>P803</f>
        <v>4800.2</v>
      </c>
      <c r="Q801" s="135">
        <f>Q803</f>
        <v>1329</v>
      </c>
      <c r="R801" s="13">
        <f t="shared" si="116"/>
        <v>-2700.4510000000009</v>
      </c>
      <c r="S801" s="13">
        <f t="shared" si="116"/>
        <v>0</v>
      </c>
      <c r="T801" s="13">
        <f t="shared" si="116"/>
        <v>-2700.4510000000009</v>
      </c>
      <c r="U801" s="13">
        <f t="shared" si="116"/>
        <v>0</v>
      </c>
      <c r="V801" s="13">
        <f t="shared" si="116"/>
        <v>0</v>
      </c>
      <c r="W801" s="13">
        <f t="shared" si="112"/>
        <v>99.080063695017841</v>
      </c>
      <c r="X801" s="13">
        <f t="shared" si="112"/>
        <v>100</v>
      </c>
      <c r="Y801" s="137">
        <f t="shared" si="112"/>
        <v>98.917336862877875</v>
      </c>
      <c r="Z801" s="137">
        <f t="shared" si="112"/>
        <v>100</v>
      </c>
      <c r="AA801" s="137">
        <f t="shared" si="112"/>
        <v>100</v>
      </c>
    </row>
    <row r="802" spans="1:27" s="138" customFormat="1" ht="12.95" customHeight="1" x14ac:dyDescent="0.2">
      <c r="A802" s="133">
        <v>794</v>
      </c>
      <c r="B802" s="134" t="s">
        <v>1375</v>
      </c>
      <c r="C802" s="135">
        <f t="shared" si="117"/>
        <v>138301.30000000002</v>
      </c>
      <c r="D802" s="135">
        <f>SUBTOTAL(9,D804:D829)</f>
        <v>27958.5</v>
      </c>
      <c r="E802" s="135">
        <f>SUBTOTAL(9,E804:E829)</f>
        <v>109386.2</v>
      </c>
      <c r="F802" s="135">
        <f>SUBTOTAL(9,F804:F829)</f>
        <v>956.6</v>
      </c>
      <c r="G802" s="135">
        <f>SUBTOTAL(9,G804:G829)</f>
        <v>0</v>
      </c>
      <c r="H802" s="135">
        <f t="shared" si="118"/>
        <v>152896.80000000002</v>
      </c>
      <c r="I802" s="135">
        <f>SUBTOTAL(9,I804:I829)</f>
        <v>27958.5</v>
      </c>
      <c r="J802" s="135">
        <f>SUBTOTAL(9,J804:J829)</f>
        <v>122463.7</v>
      </c>
      <c r="K802" s="135">
        <f>SUBTOTAL(9,K804:K829)</f>
        <v>956.6</v>
      </c>
      <c r="L802" s="135">
        <f>SUBTOTAL(9,L804:L829)</f>
        <v>1518</v>
      </c>
      <c r="M802" s="135">
        <f t="shared" si="119"/>
        <v>150460.15030000001</v>
      </c>
      <c r="N802" s="135">
        <f>SUBTOTAL(9,N804:N829)</f>
        <v>27958.5</v>
      </c>
      <c r="O802" s="135">
        <f>SUBTOTAL(9,O804:O829)</f>
        <v>120027.05029999999</v>
      </c>
      <c r="P802" s="135">
        <f>SUBTOTAL(9,P804:P829)</f>
        <v>956.6</v>
      </c>
      <c r="Q802" s="135">
        <f>SUBTOTAL(9,Q804:Q829)</f>
        <v>1518</v>
      </c>
      <c r="R802" s="13">
        <f t="shared" si="116"/>
        <v>-2436.649700000009</v>
      </c>
      <c r="S802" s="13">
        <f t="shared" si="116"/>
        <v>0</v>
      </c>
      <c r="T802" s="13">
        <f t="shared" si="116"/>
        <v>-2436.649700000009</v>
      </c>
      <c r="U802" s="13">
        <f t="shared" si="116"/>
        <v>0</v>
      </c>
      <c r="V802" s="13">
        <f t="shared" si="116"/>
        <v>0</v>
      </c>
      <c r="W802" s="13">
        <f t="shared" si="112"/>
        <v>98.406343559839044</v>
      </c>
      <c r="X802" s="13">
        <f t="shared" si="112"/>
        <v>100</v>
      </c>
      <c r="Y802" s="137">
        <f t="shared" si="112"/>
        <v>98.010308605733769</v>
      </c>
      <c r="Z802" s="137">
        <f t="shared" si="112"/>
        <v>100</v>
      </c>
      <c r="AA802" s="137">
        <f t="shared" si="112"/>
        <v>100</v>
      </c>
    </row>
    <row r="803" spans="1:27" ht="12.95" customHeight="1" x14ac:dyDescent="0.25">
      <c r="A803" s="133">
        <v>795</v>
      </c>
      <c r="B803" s="139" t="s">
        <v>1400</v>
      </c>
      <c r="C803" s="140">
        <f t="shared" si="117"/>
        <v>258743.7</v>
      </c>
      <c r="D803" s="140">
        <v>37991.699999999997</v>
      </c>
      <c r="E803" s="140">
        <v>215951.8</v>
      </c>
      <c r="F803" s="140">
        <v>4800.2</v>
      </c>
      <c r="G803" s="140">
        <v>0</v>
      </c>
      <c r="H803" s="140">
        <f t="shared" si="118"/>
        <v>293547.60600000003</v>
      </c>
      <c r="I803" s="141">
        <v>37991.699999999997</v>
      </c>
      <c r="J803" s="141">
        <f>249353.736+72.97</f>
        <v>249426.70600000001</v>
      </c>
      <c r="K803" s="141">
        <v>4800.2</v>
      </c>
      <c r="L803" s="141">
        <v>1329</v>
      </c>
      <c r="M803" s="140">
        <f t="shared" si="119"/>
        <v>290847.15500000003</v>
      </c>
      <c r="N803" s="141">
        <v>37991.699999999997</v>
      </c>
      <c r="O803" s="141">
        <f>246653.285+72.97</f>
        <v>246726.255</v>
      </c>
      <c r="P803" s="141">
        <v>4800.2</v>
      </c>
      <c r="Q803" s="10">
        <v>1329</v>
      </c>
      <c r="R803" s="10">
        <f t="shared" si="116"/>
        <v>-2700.4510000000009</v>
      </c>
      <c r="S803" s="10">
        <f t="shared" si="116"/>
        <v>0</v>
      </c>
      <c r="T803" s="10">
        <f t="shared" si="116"/>
        <v>-2700.4510000000009</v>
      </c>
      <c r="U803" s="10">
        <f t="shared" si="116"/>
        <v>0</v>
      </c>
      <c r="V803" s="10">
        <f t="shared" si="116"/>
        <v>0</v>
      </c>
      <c r="W803" s="10">
        <f t="shared" si="112"/>
        <v>99.080063695017841</v>
      </c>
      <c r="X803" s="10">
        <f t="shared" si="112"/>
        <v>100</v>
      </c>
      <c r="Y803" s="142">
        <f t="shared" si="112"/>
        <v>98.917336862877875</v>
      </c>
      <c r="Z803" s="142">
        <f t="shared" si="112"/>
        <v>100</v>
      </c>
      <c r="AA803" s="142">
        <f t="shared" si="112"/>
        <v>100</v>
      </c>
    </row>
    <row r="804" spans="1:27" ht="12.95" customHeight="1" x14ac:dyDescent="0.25">
      <c r="A804" s="133">
        <v>796</v>
      </c>
      <c r="B804" s="139" t="s">
        <v>2011</v>
      </c>
      <c r="C804" s="140">
        <f t="shared" si="117"/>
        <v>8896.2999999999993</v>
      </c>
      <c r="D804" s="140">
        <v>1460.8</v>
      </c>
      <c r="E804" s="140">
        <v>7435.5</v>
      </c>
      <c r="F804" s="140">
        <v>0</v>
      </c>
      <c r="G804" s="140">
        <v>0</v>
      </c>
      <c r="H804" s="140">
        <f t="shared" si="118"/>
        <v>9459.2999999999993</v>
      </c>
      <c r="I804" s="141">
        <v>1460.8</v>
      </c>
      <c r="J804" s="141">
        <v>7905.5</v>
      </c>
      <c r="K804" s="141">
        <v>0</v>
      </c>
      <c r="L804" s="141">
        <v>93</v>
      </c>
      <c r="M804" s="140">
        <f t="shared" si="119"/>
        <v>8857.8310000000001</v>
      </c>
      <c r="N804" s="141">
        <v>1460.8</v>
      </c>
      <c r="O804" s="141">
        <v>7304.0309999999999</v>
      </c>
      <c r="P804" s="141">
        <v>0</v>
      </c>
      <c r="Q804" s="10">
        <v>93</v>
      </c>
      <c r="R804" s="10">
        <f t="shared" si="116"/>
        <v>-601.46899999999914</v>
      </c>
      <c r="S804" s="10">
        <f t="shared" si="116"/>
        <v>0</v>
      </c>
      <c r="T804" s="10">
        <f t="shared" si="116"/>
        <v>-601.46900000000005</v>
      </c>
      <c r="U804" s="10">
        <f t="shared" si="116"/>
        <v>0</v>
      </c>
      <c r="V804" s="10">
        <f t="shared" si="116"/>
        <v>0</v>
      </c>
      <c r="W804" s="10">
        <f t="shared" si="112"/>
        <v>93.641506242533808</v>
      </c>
      <c r="X804" s="10">
        <f t="shared" si="112"/>
        <v>100</v>
      </c>
      <c r="Y804" s="142">
        <f t="shared" si="112"/>
        <v>92.391765226740873</v>
      </c>
      <c r="Z804" s="142">
        <f t="shared" si="112"/>
        <v>0</v>
      </c>
      <c r="AA804" s="142">
        <f t="shared" si="112"/>
        <v>100</v>
      </c>
    </row>
    <row r="805" spans="1:27" ht="12.95" customHeight="1" x14ac:dyDescent="0.25">
      <c r="A805" s="133">
        <v>797</v>
      </c>
      <c r="B805" s="139" t="s">
        <v>2012</v>
      </c>
      <c r="C805" s="140">
        <f t="shared" si="117"/>
        <v>4949.0999999999995</v>
      </c>
      <c r="D805" s="140">
        <v>1024.0999999999999</v>
      </c>
      <c r="E805" s="140">
        <v>3767.8</v>
      </c>
      <c r="F805" s="140">
        <v>157.19999999999999</v>
      </c>
      <c r="G805" s="140">
        <v>0</v>
      </c>
      <c r="H805" s="140">
        <f t="shared" si="118"/>
        <v>5434.7</v>
      </c>
      <c r="I805" s="141">
        <v>1024.0999999999999</v>
      </c>
      <c r="J805" s="141">
        <v>4190.3999999999996</v>
      </c>
      <c r="K805" s="141">
        <v>157.19999999999999</v>
      </c>
      <c r="L805" s="141">
        <v>63</v>
      </c>
      <c r="M805" s="140">
        <f t="shared" si="119"/>
        <v>5148.6377000000002</v>
      </c>
      <c r="N805" s="141">
        <v>1024.0999999999999</v>
      </c>
      <c r="O805" s="141">
        <v>3904.3377</v>
      </c>
      <c r="P805" s="141">
        <v>157.19999999999999</v>
      </c>
      <c r="Q805" s="10">
        <v>63</v>
      </c>
      <c r="R805" s="10">
        <f t="shared" si="116"/>
        <v>-286.0622999999996</v>
      </c>
      <c r="S805" s="10">
        <f t="shared" si="116"/>
        <v>0</v>
      </c>
      <c r="T805" s="10">
        <f t="shared" si="116"/>
        <v>-286.0622999999996</v>
      </c>
      <c r="U805" s="10">
        <f t="shared" si="116"/>
        <v>0</v>
      </c>
      <c r="V805" s="10">
        <f t="shared" si="116"/>
        <v>0</v>
      </c>
      <c r="W805" s="10">
        <f t="shared" si="112"/>
        <v>94.736373672879836</v>
      </c>
      <c r="X805" s="10">
        <f t="shared" si="112"/>
        <v>100</v>
      </c>
      <c r="Y805" s="142">
        <f t="shared" si="112"/>
        <v>93.173389175257739</v>
      </c>
      <c r="Z805" s="142">
        <f t="shared" si="112"/>
        <v>100</v>
      </c>
      <c r="AA805" s="142">
        <f t="shared" si="112"/>
        <v>100</v>
      </c>
    </row>
    <row r="806" spans="1:27" ht="12.95" customHeight="1" x14ac:dyDescent="0.25">
      <c r="A806" s="133">
        <v>798</v>
      </c>
      <c r="B806" s="139" t="s">
        <v>2013</v>
      </c>
      <c r="C806" s="140">
        <f t="shared" si="117"/>
        <v>3083.2</v>
      </c>
      <c r="D806" s="140">
        <v>896.3</v>
      </c>
      <c r="E806" s="140">
        <v>2034.6</v>
      </c>
      <c r="F806" s="140">
        <v>152.30000000000001</v>
      </c>
      <c r="G806" s="140">
        <v>0</v>
      </c>
      <c r="H806" s="140">
        <f t="shared" si="118"/>
        <v>3298.3</v>
      </c>
      <c r="I806" s="141">
        <v>896.3</v>
      </c>
      <c r="J806" s="141">
        <v>2207.6999999999998</v>
      </c>
      <c r="K806" s="141">
        <v>152.30000000000001</v>
      </c>
      <c r="L806" s="141">
        <v>42</v>
      </c>
      <c r="M806" s="140">
        <f t="shared" si="119"/>
        <v>3298.3</v>
      </c>
      <c r="N806" s="141">
        <v>896.3</v>
      </c>
      <c r="O806" s="141">
        <v>2207.6999999999998</v>
      </c>
      <c r="P806" s="141">
        <v>152.30000000000001</v>
      </c>
      <c r="Q806" s="10">
        <v>42</v>
      </c>
      <c r="R806" s="10">
        <f t="shared" si="116"/>
        <v>0</v>
      </c>
      <c r="S806" s="10">
        <f t="shared" si="116"/>
        <v>0</v>
      </c>
      <c r="T806" s="10">
        <f t="shared" si="116"/>
        <v>0</v>
      </c>
      <c r="U806" s="10">
        <f t="shared" si="116"/>
        <v>0</v>
      </c>
      <c r="V806" s="10">
        <f t="shared" si="116"/>
        <v>0</v>
      </c>
      <c r="W806" s="10">
        <f t="shared" si="112"/>
        <v>100</v>
      </c>
      <c r="X806" s="10">
        <f t="shared" si="112"/>
        <v>100</v>
      </c>
      <c r="Y806" s="142">
        <f t="shared" si="112"/>
        <v>100</v>
      </c>
      <c r="Z806" s="142">
        <f t="shared" si="112"/>
        <v>100</v>
      </c>
      <c r="AA806" s="142">
        <f t="shared" si="112"/>
        <v>100</v>
      </c>
    </row>
    <row r="807" spans="1:27" ht="12.95" customHeight="1" x14ac:dyDescent="0.25">
      <c r="A807" s="133">
        <v>799</v>
      </c>
      <c r="B807" s="139" t="s">
        <v>2014</v>
      </c>
      <c r="C807" s="140">
        <f t="shared" si="117"/>
        <v>6132.2</v>
      </c>
      <c r="D807" s="140">
        <v>1120.2</v>
      </c>
      <c r="E807" s="140">
        <v>5012</v>
      </c>
      <c r="F807" s="140">
        <v>0</v>
      </c>
      <c r="G807" s="140">
        <v>0</v>
      </c>
      <c r="H807" s="140">
        <f t="shared" si="118"/>
        <v>7175.5999999999995</v>
      </c>
      <c r="I807" s="141">
        <v>1120.2</v>
      </c>
      <c r="J807" s="141">
        <v>6010.4</v>
      </c>
      <c r="K807" s="141">
        <v>0</v>
      </c>
      <c r="L807" s="141">
        <v>45</v>
      </c>
      <c r="M807" s="140">
        <f t="shared" si="119"/>
        <v>7175.5999999999995</v>
      </c>
      <c r="N807" s="141">
        <v>1120.2</v>
      </c>
      <c r="O807" s="141">
        <v>6010.4</v>
      </c>
      <c r="P807" s="141">
        <v>0</v>
      </c>
      <c r="Q807" s="10">
        <v>45</v>
      </c>
      <c r="R807" s="10">
        <f t="shared" si="116"/>
        <v>0</v>
      </c>
      <c r="S807" s="10">
        <f t="shared" si="116"/>
        <v>0</v>
      </c>
      <c r="T807" s="10">
        <f t="shared" si="116"/>
        <v>0</v>
      </c>
      <c r="U807" s="10">
        <f t="shared" si="116"/>
        <v>0</v>
      </c>
      <c r="V807" s="10">
        <f t="shared" si="116"/>
        <v>0</v>
      </c>
      <c r="W807" s="10">
        <f t="shared" si="112"/>
        <v>100</v>
      </c>
      <c r="X807" s="10">
        <f t="shared" si="112"/>
        <v>100</v>
      </c>
      <c r="Y807" s="142">
        <f t="shared" si="112"/>
        <v>100</v>
      </c>
      <c r="Z807" s="142">
        <f t="shared" si="112"/>
        <v>0</v>
      </c>
      <c r="AA807" s="142">
        <f t="shared" si="112"/>
        <v>100</v>
      </c>
    </row>
    <row r="808" spans="1:27" ht="12.95" customHeight="1" x14ac:dyDescent="0.25">
      <c r="A808" s="133">
        <v>800</v>
      </c>
      <c r="B808" s="139" t="s">
        <v>2015</v>
      </c>
      <c r="C808" s="140">
        <f t="shared" si="117"/>
        <v>6551.9</v>
      </c>
      <c r="D808" s="140">
        <v>495.5</v>
      </c>
      <c r="E808" s="140">
        <v>6056.4</v>
      </c>
      <c r="F808" s="140">
        <v>0</v>
      </c>
      <c r="G808" s="140">
        <v>0</v>
      </c>
      <c r="H808" s="140">
        <f t="shared" si="118"/>
        <v>7575.8</v>
      </c>
      <c r="I808" s="141">
        <v>495.5</v>
      </c>
      <c r="J808" s="141">
        <v>7002.3</v>
      </c>
      <c r="K808" s="141">
        <v>0</v>
      </c>
      <c r="L808" s="141">
        <v>78</v>
      </c>
      <c r="M808" s="140">
        <f t="shared" si="119"/>
        <v>7509.1008000000002</v>
      </c>
      <c r="N808" s="141">
        <v>495.5</v>
      </c>
      <c r="O808" s="141">
        <v>6935.6008000000002</v>
      </c>
      <c r="P808" s="141">
        <v>0</v>
      </c>
      <c r="Q808" s="10">
        <v>78</v>
      </c>
      <c r="R808" s="10">
        <f t="shared" si="116"/>
        <v>-66.699200000000019</v>
      </c>
      <c r="S808" s="10">
        <f t="shared" si="116"/>
        <v>0</v>
      </c>
      <c r="T808" s="10">
        <f t="shared" si="116"/>
        <v>-66.699200000000019</v>
      </c>
      <c r="U808" s="10">
        <f t="shared" si="116"/>
        <v>0</v>
      </c>
      <c r="V808" s="10">
        <f t="shared" si="116"/>
        <v>0</v>
      </c>
      <c r="W808" s="10">
        <f t="shared" si="112"/>
        <v>99.119575490377258</v>
      </c>
      <c r="X808" s="10">
        <f t="shared" si="112"/>
        <v>100</v>
      </c>
      <c r="Y808" s="142">
        <f t="shared" si="112"/>
        <v>99.047467260757188</v>
      </c>
      <c r="Z808" s="142">
        <f t="shared" si="112"/>
        <v>0</v>
      </c>
      <c r="AA808" s="142">
        <f t="shared" si="112"/>
        <v>100</v>
      </c>
    </row>
    <row r="809" spans="1:27" ht="12.95" customHeight="1" x14ac:dyDescent="0.25">
      <c r="A809" s="133">
        <v>801</v>
      </c>
      <c r="B809" s="139" t="s">
        <v>2016</v>
      </c>
      <c r="C809" s="140">
        <f t="shared" si="117"/>
        <v>2479.8000000000002</v>
      </c>
      <c r="D809" s="140">
        <v>992.4</v>
      </c>
      <c r="E809" s="140">
        <v>1440.4</v>
      </c>
      <c r="F809" s="140">
        <v>47</v>
      </c>
      <c r="G809" s="140">
        <v>0</v>
      </c>
      <c r="H809" s="140">
        <f t="shared" si="118"/>
        <v>2656.2</v>
      </c>
      <c r="I809" s="141">
        <v>992.4</v>
      </c>
      <c r="J809" s="141">
        <v>1586.8</v>
      </c>
      <c r="K809" s="141">
        <v>47</v>
      </c>
      <c r="L809" s="141">
        <v>30</v>
      </c>
      <c r="M809" s="140">
        <f t="shared" si="119"/>
        <v>2656.2</v>
      </c>
      <c r="N809" s="141">
        <v>992.4</v>
      </c>
      <c r="O809" s="141">
        <v>1586.8</v>
      </c>
      <c r="P809" s="141">
        <v>47</v>
      </c>
      <c r="Q809" s="10">
        <v>30</v>
      </c>
      <c r="R809" s="10">
        <f t="shared" si="116"/>
        <v>0</v>
      </c>
      <c r="S809" s="10">
        <f t="shared" si="116"/>
        <v>0</v>
      </c>
      <c r="T809" s="10">
        <f t="shared" si="116"/>
        <v>0</v>
      </c>
      <c r="U809" s="10">
        <f t="shared" si="116"/>
        <v>0</v>
      </c>
      <c r="V809" s="10">
        <f t="shared" si="116"/>
        <v>0</v>
      </c>
      <c r="W809" s="10">
        <f t="shared" si="112"/>
        <v>100</v>
      </c>
      <c r="X809" s="10">
        <f t="shared" si="112"/>
        <v>100</v>
      </c>
      <c r="Y809" s="142">
        <f t="shared" si="112"/>
        <v>100</v>
      </c>
      <c r="Z809" s="142">
        <f t="shared" si="112"/>
        <v>100</v>
      </c>
      <c r="AA809" s="142">
        <f t="shared" si="112"/>
        <v>100</v>
      </c>
    </row>
    <row r="810" spans="1:27" ht="12.95" customHeight="1" x14ac:dyDescent="0.25">
      <c r="A810" s="133">
        <v>802</v>
      </c>
      <c r="B810" s="139" t="s">
        <v>2017</v>
      </c>
      <c r="C810" s="140">
        <f t="shared" si="117"/>
        <v>7409.9</v>
      </c>
      <c r="D810" s="140">
        <v>1395.4</v>
      </c>
      <c r="E810" s="140">
        <v>6014.5</v>
      </c>
      <c r="F810" s="140">
        <v>0</v>
      </c>
      <c r="G810" s="140">
        <v>0</v>
      </c>
      <c r="H810" s="140">
        <f t="shared" si="118"/>
        <v>8656.1</v>
      </c>
      <c r="I810" s="141">
        <v>1395.4</v>
      </c>
      <c r="J810" s="141">
        <v>7140.7</v>
      </c>
      <c r="K810" s="141">
        <v>0</v>
      </c>
      <c r="L810" s="141">
        <v>120</v>
      </c>
      <c r="M810" s="140">
        <f t="shared" si="119"/>
        <v>8656.1</v>
      </c>
      <c r="N810" s="141">
        <v>1395.4</v>
      </c>
      <c r="O810" s="141">
        <v>7140.7</v>
      </c>
      <c r="P810" s="141">
        <v>0</v>
      </c>
      <c r="Q810" s="10">
        <v>120</v>
      </c>
      <c r="R810" s="10">
        <f t="shared" si="116"/>
        <v>0</v>
      </c>
      <c r="S810" s="10">
        <f t="shared" si="116"/>
        <v>0</v>
      </c>
      <c r="T810" s="10">
        <f t="shared" si="116"/>
        <v>0</v>
      </c>
      <c r="U810" s="10">
        <f t="shared" si="116"/>
        <v>0</v>
      </c>
      <c r="V810" s="10">
        <f t="shared" si="116"/>
        <v>0</v>
      </c>
      <c r="W810" s="10">
        <f t="shared" si="112"/>
        <v>100</v>
      </c>
      <c r="X810" s="10">
        <f t="shared" si="112"/>
        <v>100</v>
      </c>
      <c r="Y810" s="142">
        <f t="shared" si="112"/>
        <v>100</v>
      </c>
      <c r="Z810" s="142">
        <f t="shared" si="112"/>
        <v>0</v>
      </c>
      <c r="AA810" s="142">
        <f t="shared" si="112"/>
        <v>100</v>
      </c>
    </row>
    <row r="811" spans="1:27" ht="12.95" customHeight="1" x14ac:dyDescent="0.25">
      <c r="A811" s="133">
        <v>803</v>
      </c>
      <c r="B811" s="139" t="s">
        <v>2018</v>
      </c>
      <c r="C811" s="140">
        <f t="shared" si="117"/>
        <v>2433</v>
      </c>
      <c r="D811" s="140">
        <v>910.1</v>
      </c>
      <c r="E811" s="140">
        <v>1501.3</v>
      </c>
      <c r="F811" s="140">
        <v>21.6</v>
      </c>
      <c r="G811" s="140">
        <v>0</v>
      </c>
      <c r="H811" s="140">
        <f t="shared" si="118"/>
        <v>2559.2999999999997</v>
      </c>
      <c r="I811" s="141">
        <v>910.1</v>
      </c>
      <c r="J811" s="141">
        <v>1588.6</v>
      </c>
      <c r="K811" s="141">
        <v>21.6</v>
      </c>
      <c r="L811" s="141">
        <v>39</v>
      </c>
      <c r="M811" s="140">
        <f t="shared" si="119"/>
        <v>2559.2993000000001</v>
      </c>
      <c r="N811" s="141">
        <v>910.1</v>
      </c>
      <c r="O811" s="141">
        <v>1588.5993000000001</v>
      </c>
      <c r="P811" s="141">
        <v>21.6</v>
      </c>
      <c r="Q811" s="10">
        <v>39</v>
      </c>
      <c r="R811" s="10">
        <f t="shared" si="116"/>
        <v>-6.9999999959691195E-4</v>
      </c>
      <c r="S811" s="10">
        <f t="shared" si="116"/>
        <v>0</v>
      </c>
      <c r="T811" s="10">
        <f t="shared" si="116"/>
        <v>-6.9999999982428562E-4</v>
      </c>
      <c r="U811" s="10">
        <f t="shared" si="116"/>
        <v>0</v>
      </c>
      <c r="V811" s="10">
        <f t="shared" si="116"/>
        <v>0</v>
      </c>
      <c r="W811" s="10">
        <f t="shared" ref="W811:AA862" si="120">IF(H811=0,0,M811/H811*100)</f>
        <v>99.999972648771163</v>
      </c>
      <c r="X811" s="10">
        <f t="shared" si="120"/>
        <v>100</v>
      </c>
      <c r="Y811" s="142">
        <f t="shared" si="120"/>
        <v>99.99995593604433</v>
      </c>
      <c r="Z811" s="142">
        <f t="shared" si="120"/>
        <v>100</v>
      </c>
      <c r="AA811" s="142">
        <f t="shared" si="120"/>
        <v>100</v>
      </c>
    </row>
    <row r="812" spans="1:27" ht="12.95" customHeight="1" x14ac:dyDescent="0.25">
      <c r="A812" s="133">
        <v>804</v>
      </c>
      <c r="B812" s="139" t="s">
        <v>2019</v>
      </c>
      <c r="C812" s="140">
        <f t="shared" si="117"/>
        <v>3902.4</v>
      </c>
      <c r="D812" s="140">
        <v>1055.4000000000001</v>
      </c>
      <c r="E812" s="140">
        <v>2847</v>
      </c>
      <c r="F812" s="140">
        <v>0</v>
      </c>
      <c r="G812" s="140">
        <v>0</v>
      </c>
      <c r="H812" s="140">
        <f t="shared" si="118"/>
        <v>4448.3</v>
      </c>
      <c r="I812" s="141">
        <v>1055.4000000000001</v>
      </c>
      <c r="J812" s="141">
        <v>3329.9</v>
      </c>
      <c r="K812" s="141">
        <v>0</v>
      </c>
      <c r="L812" s="141">
        <v>63</v>
      </c>
      <c r="M812" s="140">
        <f t="shared" si="119"/>
        <v>4433.9898000000003</v>
      </c>
      <c r="N812" s="141">
        <v>1055.4000000000001</v>
      </c>
      <c r="O812" s="141">
        <v>3315.5898000000002</v>
      </c>
      <c r="P812" s="141">
        <v>0</v>
      </c>
      <c r="Q812" s="10">
        <v>63</v>
      </c>
      <c r="R812" s="10">
        <f t="shared" si="116"/>
        <v>-14.310199999999895</v>
      </c>
      <c r="S812" s="10">
        <f t="shared" si="116"/>
        <v>0</v>
      </c>
      <c r="T812" s="10">
        <f t="shared" si="116"/>
        <v>-14.310199999999895</v>
      </c>
      <c r="U812" s="10">
        <f t="shared" si="116"/>
        <v>0</v>
      </c>
      <c r="V812" s="10">
        <f t="shared" si="116"/>
        <v>0</v>
      </c>
      <c r="W812" s="10">
        <f t="shared" si="120"/>
        <v>99.678299575118587</v>
      </c>
      <c r="X812" s="10">
        <f t="shared" si="120"/>
        <v>100</v>
      </c>
      <c r="Y812" s="142">
        <f t="shared" si="120"/>
        <v>99.570251358899668</v>
      </c>
      <c r="Z812" s="142">
        <f t="shared" si="120"/>
        <v>0</v>
      </c>
      <c r="AA812" s="142">
        <f t="shared" si="120"/>
        <v>100</v>
      </c>
    </row>
    <row r="813" spans="1:27" ht="12.95" customHeight="1" x14ac:dyDescent="0.25">
      <c r="A813" s="133">
        <v>805</v>
      </c>
      <c r="B813" s="139" t="s">
        <v>2020</v>
      </c>
      <c r="C813" s="140">
        <f t="shared" si="117"/>
        <v>4139.3999999999996</v>
      </c>
      <c r="D813" s="140">
        <v>1037.8</v>
      </c>
      <c r="E813" s="140">
        <v>3101.6</v>
      </c>
      <c r="F813" s="140">
        <v>0</v>
      </c>
      <c r="G813" s="140">
        <v>0</v>
      </c>
      <c r="H813" s="140">
        <f t="shared" si="118"/>
        <v>4544.7</v>
      </c>
      <c r="I813" s="141">
        <v>1037.8</v>
      </c>
      <c r="J813" s="141">
        <v>3461.9</v>
      </c>
      <c r="K813" s="141">
        <v>0</v>
      </c>
      <c r="L813" s="141">
        <v>45</v>
      </c>
      <c r="M813" s="140">
        <f t="shared" si="119"/>
        <v>4459.433</v>
      </c>
      <c r="N813" s="141">
        <v>1037.8</v>
      </c>
      <c r="O813" s="141">
        <v>3376.6329999999998</v>
      </c>
      <c r="P813" s="141">
        <v>0</v>
      </c>
      <c r="Q813" s="10">
        <v>45</v>
      </c>
      <c r="R813" s="10">
        <f t="shared" si="116"/>
        <v>-85.266999999999825</v>
      </c>
      <c r="S813" s="10">
        <f t="shared" si="116"/>
        <v>0</v>
      </c>
      <c r="T813" s="10">
        <f t="shared" si="116"/>
        <v>-85.26700000000028</v>
      </c>
      <c r="U813" s="10">
        <f t="shared" si="116"/>
        <v>0</v>
      </c>
      <c r="V813" s="10">
        <f t="shared" si="116"/>
        <v>0</v>
      </c>
      <c r="W813" s="10">
        <f t="shared" si="120"/>
        <v>98.123814553215837</v>
      </c>
      <c r="X813" s="10">
        <f t="shared" si="120"/>
        <v>100</v>
      </c>
      <c r="Y813" s="142">
        <f t="shared" si="120"/>
        <v>97.536988358993597</v>
      </c>
      <c r="Z813" s="142">
        <f t="shared" si="120"/>
        <v>0</v>
      </c>
      <c r="AA813" s="142">
        <f t="shared" si="120"/>
        <v>100</v>
      </c>
    </row>
    <row r="814" spans="1:27" ht="12.95" customHeight="1" x14ac:dyDescent="0.25">
      <c r="A814" s="133">
        <v>806</v>
      </c>
      <c r="B814" s="139" t="s">
        <v>2021</v>
      </c>
      <c r="C814" s="140">
        <f t="shared" si="117"/>
        <v>2273.4000000000005</v>
      </c>
      <c r="D814" s="140">
        <v>958.2</v>
      </c>
      <c r="E814" s="140">
        <v>1309.4000000000001</v>
      </c>
      <c r="F814" s="140">
        <v>5.8</v>
      </c>
      <c r="G814" s="140">
        <v>0</v>
      </c>
      <c r="H814" s="140">
        <f t="shared" si="118"/>
        <v>2492.2000000000003</v>
      </c>
      <c r="I814" s="141">
        <v>958.2</v>
      </c>
      <c r="J814" s="141">
        <v>1486.2</v>
      </c>
      <c r="K814" s="141">
        <v>5.8</v>
      </c>
      <c r="L814" s="141">
        <v>42</v>
      </c>
      <c r="M814" s="140">
        <f t="shared" si="119"/>
        <v>2492.2000000000003</v>
      </c>
      <c r="N814" s="141">
        <v>958.2</v>
      </c>
      <c r="O814" s="141">
        <v>1486.2</v>
      </c>
      <c r="P814" s="141">
        <v>5.8</v>
      </c>
      <c r="Q814" s="10">
        <v>42</v>
      </c>
      <c r="R814" s="10">
        <f t="shared" si="116"/>
        <v>0</v>
      </c>
      <c r="S814" s="10">
        <f t="shared" si="116"/>
        <v>0</v>
      </c>
      <c r="T814" s="10">
        <f t="shared" si="116"/>
        <v>0</v>
      </c>
      <c r="U814" s="10">
        <f t="shared" si="116"/>
        <v>0</v>
      </c>
      <c r="V814" s="10">
        <f t="shared" si="116"/>
        <v>0</v>
      </c>
      <c r="W814" s="10">
        <f t="shared" si="120"/>
        <v>100</v>
      </c>
      <c r="X814" s="10">
        <f t="shared" si="120"/>
        <v>100</v>
      </c>
      <c r="Y814" s="142">
        <f t="shared" si="120"/>
        <v>100</v>
      </c>
      <c r="Z814" s="142">
        <f t="shared" si="120"/>
        <v>100</v>
      </c>
      <c r="AA814" s="142">
        <f t="shared" si="120"/>
        <v>100</v>
      </c>
    </row>
    <row r="815" spans="1:27" ht="12.95" customHeight="1" x14ac:dyDescent="0.25">
      <c r="A815" s="133">
        <v>807</v>
      </c>
      <c r="B815" s="139" t="s">
        <v>2022</v>
      </c>
      <c r="C815" s="140">
        <f t="shared" si="117"/>
        <v>3265.9</v>
      </c>
      <c r="D815" s="140">
        <v>912.1</v>
      </c>
      <c r="E815" s="140">
        <v>2353.8000000000002</v>
      </c>
      <c r="F815" s="140">
        <v>0</v>
      </c>
      <c r="G815" s="140">
        <v>0</v>
      </c>
      <c r="H815" s="140">
        <f t="shared" si="118"/>
        <v>3583.6</v>
      </c>
      <c r="I815" s="141">
        <v>912.1</v>
      </c>
      <c r="J815" s="141">
        <v>2599.5</v>
      </c>
      <c r="K815" s="141">
        <v>0</v>
      </c>
      <c r="L815" s="141">
        <v>72</v>
      </c>
      <c r="M815" s="140">
        <f t="shared" si="119"/>
        <v>3383.3433999999997</v>
      </c>
      <c r="N815" s="141">
        <v>912.1</v>
      </c>
      <c r="O815" s="141">
        <v>2399.2433999999998</v>
      </c>
      <c r="P815" s="141">
        <v>0</v>
      </c>
      <c r="Q815" s="10">
        <v>72</v>
      </c>
      <c r="R815" s="10">
        <f t="shared" si="116"/>
        <v>-200.25660000000016</v>
      </c>
      <c r="S815" s="10">
        <f t="shared" si="116"/>
        <v>0</v>
      </c>
      <c r="T815" s="10">
        <f t="shared" si="116"/>
        <v>-200.25660000000016</v>
      </c>
      <c r="U815" s="10">
        <f t="shared" si="116"/>
        <v>0</v>
      </c>
      <c r="V815" s="10">
        <f t="shared" si="116"/>
        <v>0</v>
      </c>
      <c r="W815" s="10">
        <f t="shared" si="120"/>
        <v>94.411859582542689</v>
      </c>
      <c r="X815" s="10">
        <f t="shared" si="120"/>
        <v>100</v>
      </c>
      <c r="Y815" s="142">
        <f t="shared" si="120"/>
        <v>92.296341604154648</v>
      </c>
      <c r="Z815" s="142">
        <f t="shared" si="120"/>
        <v>0</v>
      </c>
      <c r="AA815" s="142">
        <f t="shared" si="120"/>
        <v>100</v>
      </c>
    </row>
    <row r="816" spans="1:27" ht="12.95" customHeight="1" x14ac:dyDescent="0.25">
      <c r="A816" s="133">
        <v>808</v>
      </c>
      <c r="B816" s="139" t="s">
        <v>2023</v>
      </c>
      <c r="C816" s="140">
        <f t="shared" si="117"/>
        <v>3282.2999999999997</v>
      </c>
      <c r="D816" s="140">
        <v>864.6</v>
      </c>
      <c r="E816" s="140">
        <v>2417.6999999999998</v>
      </c>
      <c r="F816" s="140">
        <v>0</v>
      </c>
      <c r="G816" s="140">
        <v>0</v>
      </c>
      <c r="H816" s="140">
        <f t="shared" si="118"/>
        <v>3508.5</v>
      </c>
      <c r="I816" s="141">
        <v>864.6</v>
      </c>
      <c r="J816" s="141">
        <v>2613.9</v>
      </c>
      <c r="K816" s="141">
        <v>0</v>
      </c>
      <c r="L816" s="141">
        <v>30</v>
      </c>
      <c r="M816" s="140">
        <f t="shared" si="119"/>
        <v>3508.5</v>
      </c>
      <c r="N816" s="141">
        <v>864.6</v>
      </c>
      <c r="O816" s="141">
        <v>2613.9</v>
      </c>
      <c r="P816" s="141">
        <v>0</v>
      </c>
      <c r="Q816" s="10">
        <v>30</v>
      </c>
      <c r="R816" s="10">
        <f t="shared" si="116"/>
        <v>0</v>
      </c>
      <c r="S816" s="10">
        <f t="shared" si="116"/>
        <v>0</v>
      </c>
      <c r="T816" s="10">
        <f t="shared" si="116"/>
        <v>0</v>
      </c>
      <c r="U816" s="10">
        <f t="shared" si="116"/>
        <v>0</v>
      </c>
      <c r="V816" s="10">
        <f t="shared" si="116"/>
        <v>0</v>
      </c>
      <c r="W816" s="10">
        <f t="shared" si="120"/>
        <v>100</v>
      </c>
      <c r="X816" s="10">
        <f t="shared" si="120"/>
        <v>100</v>
      </c>
      <c r="Y816" s="142">
        <f t="shared" si="120"/>
        <v>100</v>
      </c>
      <c r="Z816" s="142">
        <f t="shared" si="120"/>
        <v>0</v>
      </c>
      <c r="AA816" s="142">
        <f t="shared" si="120"/>
        <v>100</v>
      </c>
    </row>
    <row r="817" spans="1:27" ht="12.95" customHeight="1" x14ac:dyDescent="0.25">
      <c r="A817" s="133">
        <v>809</v>
      </c>
      <c r="B817" s="139" t="s">
        <v>2024</v>
      </c>
      <c r="C817" s="140">
        <f t="shared" si="117"/>
        <v>4885.7</v>
      </c>
      <c r="D817" s="140">
        <v>1042.3</v>
      </c>
      <c r="E817" s="140">
        <v>3843.4</v>
      </c>
      <c r="F817" s="140">
        <v>0</v>
      </c>
      <c r="G817" s="140">
        <v>0</v>
      </c>
      <c r="H817" s="140">
        <f t="shared" si="118"/>
        <v>5261.8</v>
      </c>
      <c r="I817" s="141">
        <v>1042.3</v>
      </c>
      <c r="J817" s="141">
        <v>4171.5</v>
      </c>
      <c r="K817" s="141">
        <v>0</v>
      </c>
      <c r="L817" s="141">
        <v>48</v>
      </c>
      <c r="M817" s="140">
        <f t="shared" si="119"/>
        <v>5203.5286000000006</v>
      </c>
      <c r="N817" s="141">
        <v>1042.3</v>
      </c>
      <c r="O817" s="141">
        <v>4113.2286000000004</v>
      </c>
      <c r="P817" s="141">
        <v>0</v>
      </c>
      <c r="Q817" s="10">
        <v>48</v>
      </c>
      <c r="R817" s="10">
        <f t="shared" si="116"/>
        <v>-58.27139999999963</v>
      </c>
      <c r="S817" s="10">
        <f t="shared" si="116"/>
        <v>0</v>
      </c>
      <c r="T817" s="10">
        <f t="shared" si="116"/>
        <v>-58.27139999999963</v>
      </c>
      <c r="U817" s="10">
        <f t="shared" si="116"/>
        <v>0</v>
      </c>
      <c r="V817" s="10">
        <f t="shared" si="116"/>
        <v>0</v>
      </c>
      <c r="W817" s="10">
        <f t="shared" si="120"/>
        <v>98.892557679881421</v>
      </c>
      <c r="X817" s="10">
        <f t="shared" si="120"/>
        <v>100</v>
      </c>
      <c r="Y817" s="142">
        <f t="shared" si="120"/>
        <v>98.603106796116506</v>
      </c>
      <c r="Z817" s="142">
        <f t="shared" si="120"/>
        <v>0</v>
      </c>
      <c r="AA817" s="142">
        <f t="shared" si="120"/>
        <v>100</v>
      </c>
    </row>
    <row r="818" spans="1:27" ht="12.95" customHeight="1" x14ac:dyDescent="0.25">
      <c r="A818" s="133">
        <v>810</v>
      </c>
      <c r="B818" s="139" t="s">
        <v>2025</v>
      </c>
      <c r="C818" s="140">
        <f t="shared" si="117"/>
        <v>3919.5</v>
      </c>
      <c r="D818" s="140">
        <v>1130.9000000000001</v>
      </c>
      <c r="E818" s="140">
        <v>2694.2</v>
      </c>
      <c r="F818" s="140">
        <v>94.4</v>
      </c>
      <c r="G818" s="140">
        <v>0</v>
      </c>
      <c r="H818" s="140">
        <f t="shared" si="118"/>
        <v>4256.7999999999993</v>
      </c>
      <c r="I818" s="141">
        <v>1130.9000000000001</v>
      </c>
      <c r="J818" s="141">
        <v>2980.5</v>
      </c>
      <c r="K818" s="141">
        <v>94.4</v>
      </c>
      <c r="L818" s="141">
        <v>51</v>
      </c>
      <c r="M818" s="140">
        <f t="shared" si="119"/>
        <v>4255.8783000000003</v>
      </c>
      <c r="N818" s="141">
        <v>1130.9000000000001</v>
      </c>
      <c r="O818" s="141">
        <v>2979.5783000000001</v>
      </c>
      <c r="P818" s="141">
        <v>94.4</v>
      </c>
      <c r="Q818" s="10">
        <v>51</v>
      </c>
      <c r="R818" s="10">
        <f t="shared" si="116"/>
        <v>-0.9216999999989639</v>
      </c>
      <c r="S818" s="10">
        <f t="shared" si="116"/>
        <v>0</v>
      </c>
      <c r="T818" s="10">
        <f t="shared" si="116"/>
        <v>-0.9216999999998734</v>
      </c>
      <c r="U818" s="10">
        <f t="shared" si="116"/>
        <v>0</v>
      </c>
      <c r="V818" s="10">
        <f t="shared" si="116"/>
        <v>0</v>
      </c>
      <c r="W818" s="10">
        <f t="shared" si="120"/>
        <v>99.978347585040424</v>
      </c>
      <c r="X818" s="10">
        <f t="shared" si="120"/>
        <v>100</v>
      </c>
      <c r="Y818" s="142">
        <f t="shared" si="120"/>
        <v>99.96907565844657</v>
      </c>
      <c r="Z818" s="142">
        <f t="shared" si="120"/>
        <v>100</v>
      </c>
      <c r="AA818" s="142">
        <f t="shared" si="120"/>
        <v>100</v>
      </c>
    </row>
    <row r="819" spans="1:27" ht="12.95" customHeight="1" x14ac:dyDescent="0.25">
      <c r="A819" s="133">
        <v>811</v>
      </c>
      <c r="B819" s="139" t="s">
        <v>2026</v>
      </c>
      <c r="C819" s="140">
        <f t="shared" si="117"/>
        <v>4843.6000000000004</v>
      </c>
      <c r="D819" s="140">
        <v>915.5</v>
      </c>
      <c r="E819" s="140">
        <v>3928.1</v>
      </c>
      <c r="F819" s="140">
        <v>0</v>
      </c>
      <c r="G819" s="140">
        <v>0</v>
      </c>
      <c r="H819" s="140">
        <f t="shared" si="118"/>
        <v>5357.4</v>
      </c>
      <c r="I819" s="141">
        <v>915.5</v>
      </c>
      <c r="J819" s="141">
        <v>4399.8999999999996</v>
      </c>
      <c r="K819" s="141">
        <v>0</v>
      </c>
      <c r="L819" s="141">
        <v>42</v>
      </c>
      <c r="M819" s="140">
        <f t="shared" si="119"/>
        <v>5357.4</v>
      </c>
      <c r="N819" s="141">
        <v>915.5</v>
      </c>
      <c r="O819" s="141">
        <v>4399.8999999999996</v>
      </c>
      <c r="P819" s="141">
        <v>0</v>
      </c>
      <c r="Q819" s="10">
        <v>42</v>
      </c>
      <c r="R819" s="10">
        <f t="shared" ref="R819:V829" si="121">M819-H819</f>
        <v>0</v>
      </c>
      <c r="S819" s="10">
        <f t="shared" si="121"/>
        <v>0</v>
      </c>
      <c r="T819" s="10">
        <f t="shared" si="121"/>
        <v>0</v>
      </c>
      <c r="U819" s="10">
        <f t="shared" si="121"/>
        <v>0</v>
      </c>
      <c r="V819" s="10">
        <f t="shared" si="121"/>
        <v>0</v>
      </c>
      <c r="W819" s="10">
        <f t="shared" si="120"/>
        <v>100</v>
      </c>
      <c r="X819" s="10">
        <f t="shared" si="120"/>
        <v>100</v>
      </c>
      <c r="Y819" s="142">
        <f t="shared" si="120"/>
        <v>100</v>
      </c>
      <c r="Z819" s="142">
        <f t="shared" si="120"/>
        <v>0</v>
      </c>
      <c r="AA819" s="142">
        <f t="shared" si="120"/>
        <v>100</v>
      </c>
    </row>
    <row r="820" spans="1:27" ht="12.95" customHeight="1" x14ac:dyDescent="0.25">
      <c r="A820" s="133">
        <v>812</v>
      </c>
      <c r="B820" s="139" t="s">
        <v>2027</v>
      </c>
      <c r="C820" s="140">
        <f t="shared" si="117"/>
        <v>5149.1000000000004</v>
      </c>
      <c r="D820" s="140">
        <v>1143.4000000000001</v>
      </c>
      <c r="E820" s="140">
        <v>3973.8</v>
      </c>
      <c r="F820" s="140">
        <v>31.9</v>
      </c>
      <c r="G820" s="140">
        <v>0</v>
      </c>
      <c r="H820" s="140">
        <f t="shared" si="118"/>
        <v>5515.1</v>
      </c>
      <c r="I820" s="141">
        <v>1143.4000000000001</v>
      </c>
      <c r="J820" s="141">
        <v>4300.8</v>
      </c>
      <c r="K820" s="141">
        <v>31.9</v>
      </c>
      <c r="L820" s="141">
        <v>39</v>
      </c>
      <c r="M820" s="140">
        <f t="shared" si="119"/>
        <v>5364.9445999999989</v>
      </c>
      <c r="N820" s="141">
        <v>1143.4000000000001</v>
      </c>
      <c r="O820" s="141">
        <v>4150.6445999999996</v>
      </c>
      <c r="P820" s="141">
        <v>31.9</v>
      </c>
      <c r="Q820" s="10">
        <v>39</v>
      </c>
      <c r="R820" s="10">
        <f t="shared" si="121"/>
        <v>-150.15540000000146</v>
      </c>
      <c r="S820" s="10">
        <f t="shared" si="121"/>
        <v>0</v>
      </c>
      <c r="T820" s="10">
        <f t="shared" si="121"/>
        <v>-150.15540000000055</v>
      </c>
      <c r="U820" s="10">
        <f t="shared" si="121"/>
        <v>0</v>
      </c>
      <c r="V820" s="10">
        <f t="shared" si="121"/>
        <v>0</v>
      </c>
      <c r="W820" s="10">
        <f t="shared" si="120"/>
        <v>97.277376656814894</v>
      </c>
      <c r="X820" s="10">
        <f t="shared" si="120"/>
        <v>100</v>
      </c>
      <c r="Y820" s="142">
        <f t="shared" si="120"/>
        <v>96.50866350446428</v>
      </c>
      <c r="Z820" s="142">
        <f t="shared" si="120"/>
        <v>100</v>
      </c>
      <c r="AA820" s="142">
        <f t="shared" si="120"/>
        <v>100</v>
      </c>
    </row>
    <row r="821" spans="1:27" ht="12.95" customHeight="1" x14ac:dyDescent="0.25">
      <c r="A821" s="133">
        <v>813</v>
      </c>
      <c r="B821" s="139" t="s">
        <v>2028</v>
      </c>
      <c r="C821" s="140">
        <f t="shared" si="117"/>
        <v>3394.0000000000005</v>
      </c>
      <c r="D821" s="140">
        <v>1069.4000000000001</v>
      </c>
      <c r="E821" s="140">
        <v>2287.3000000000002</v>
      </c>
      <c r="F821" s="140">
        <v>37.299999999999997</v>
      </c>
      <c r="G821" s="140">
        <v>0</v>
      </c>
      <c r="H821" s="140">
        <f t="shared" si="118"/>
        <v>3677.5000000000005</v>
      </c>
      <c r="I821" s="141">
        <v>1069.4000000000001</v>
      </c>
      <c r="J821" s="141">
        <v>2537.8000000000002</v>
      </c>
      <c r="K821" s="141">
        <v>37.299999999999997</v>
      </c>
      <c r="L821" s="141">
        <v>33</v>
      </c>
      <c r="M821" s="140">
        <f t="shared" si="119"/>
        <v>3648.5863000000004</v>
      </c>
      <c r="N821" s="141">
        <v>1069.4000000000001</v>
      </c>
      <c r="O821" s="141">
        <v>2508.8863000000001</v>
      </c>
      <c r="P821" s="141">
        <v>37.299999999999997</v>
      </c>
      <c r="Q821" s="10">
        <v>33</v>
      </c>
      <c r="R821" s="10">
        <f t="shared" si="121"/>
        <v>-28.913700000000063</v>
      </c>
      <c r="S821" s="10">
        <f t="shared" si="121"/>
        <v>0</v>
      </c>
      <c r="T821" s="10">
        <f t="shared" si="121"/>
        <v>-28.913700000000063</v>
      </c>
      <c r="U821" s="10">
        <f t="shared" si="121"/>
        <v>0</v>
      </c>
      <c r="V821" s="10">
        <f t="shared" si="121"/>
        <v>0</v>
      </c>
      <c r="W821" s="10">
        <f t="shared" si="120"/>
        <v>99.213767505098573</v>
      </c>
      <c r="X821" s="10">
        <f t="shared" si="120"/>
        <v>100</v>
      </c>
      <c r="Y821" s="142">
        <f t="shared" si="120"/>
        <v>98.860678540468115</v>
      </c>
      <c r="Z821" s="142">
        <f t="shared" si="120"/>
        <v>100</v>
      </c>
      <c r="AA821" s="142">
        <f t="shared" si="120"/>
        <v>100</v>
      </c>
    </row>
    <row r="822" spans="1:27" ht="12.95" customHeight="1" x14ac:dyDescent="0.25">
      <c r="A822" s="133">
        <v>814</v>
      </c>
      <c r="B822" s="139" t="s">
        <v>1731</v>
      </c>
      <c r="C822" s="140">
        <f t="shared" si="117"/>
        <v>2170.5</v>
      </c>
      <c r="D822" s="140">
        <v>708.1</v>
      </c>
      <c r="E822" s="140">
        <v>1202.7</v>
      </c>
      <c r="F822" s="140">
        <v>259.7</v>
      </c>
      <c r="G822" s="140">
        <v>0</v>
      </c>
      <c r="H822" s="140">
        <f t="shared" si="118"/>
        <v>2454.1999999999998</v>
      </c>
      <c r="I822" s="141">
        <v>708.1</v>
      </c>
      <c r="J822" s="141">
        <v>1441.4</v>
      </c>
      <c r="K822" s="141">
        <v>259.7</v>
      </c>
      <c r="L822" s="141">
        <v>45</v>
      </c>
      <c r="M822" s="140">
        <f t="shared" si="119"/>
        <v>2454.1082999999999</v>
      </c>
      <c r="N822" s="141">
        <v>708.1</v>
      </c>
      <c r="O822" s="141">
        <v>1441.3082999999999</v>
      </c>
      <c r="P822" s="141">
        <v>259.7</v>
      </c>
      <c r="Q822" s="10">
        <v>45</v>
      </c>
      <c r="R822" s="10">
        <f t="shared" si="121"/>
        <v>-9.1699999999946158E-2</v>
      </c>
      <c r="S822" s="10">
        <f t="shared" si="121"/>
        <v>0</v>
      </c>
      <c r="T822" s="10">
        <f t="shared" si="121"/>
        <v>-9.1700000000173532E-2</v>
      </c>
      <c r="U822" s="10">
        <f t="shared" si="121"/>
        <v>0</v>
      </c>
      <c r="V822" s="10">
        <f t="shared" si="121"/>
        <v>0</v>
      </c>
      <c r="W822" s="10">
        <f t="shared" si="120"/>
        <v>99.996263548203075</v>
      </c>
      <c r="X822" s="10">
        <f t="shared" si="120"/>
        <v>100</v>
      </c>
      <c r="Y822" s="142">
        <f t="shared" si="120"/>
        <v>99.993638129596221</v>
      </c>
      <c r="Z822" s="142">
        <f t="shared" si="120"/>
        <v>100</v>
      </c>
      <c r="AA822" s="142">
        <f t="shared" si="120"/>
        <v>100</v>
      </c>
    </row>
    <row r="823" spans="1:27" ht="12.95" customHeight="1" x14ac:dyDescent="0.25">
      <c r="A823" s="133">
        <v>815</v>
      </c>
      <c r="B823" s="139" t="s">
        <v>2029</v>
      </c>
      <c r="C823" s="140">
        <f t="shared" si="117"/>
        <v>9327</v>
      </c>
      <c r="D823" s="140">
        <v>1388.7</v>
      </c>
      <c r="E823" s="140">
        <v>7938.3</v>
      </c>
      <c r="F823" s="140">
        <v>0</v>
      </c>
      <c r="G823" s="140">
        <v>0</v>
      </c>
      <c r="H823" s="140">
        <f t="shared" si="118"/>
        <v>10503.5</v>
      </c>
      <c r="I823" s="141">
        <v>1388.7</v>
      </c>
      <c r="J823" s="141">
        <v>9015.7999999999993</v>
      </c>
      <c r="K823" s="141">
        <v>0</v>
      </c>
      <c r="L823" s="141">
        <v>99</v>
      </c>
      <c r="M823" s="140">
        <f t="shared" si="119"/>
        <v>10492.119700000001</v>
      </c>
      <c r="N823" s="141">
        <v>1388.7</v>
      </c>
      <c r="O823" s="141">
        <v>9004.4197000000004</v>
      </c>
      <c r="P823" s="141">
        <v>0</v>
      </c>
      <c r="Q823" s="10">
        <v>99</v>
      </c>
      <c r="R823" s="10">
        <f t="shared" si="121"/>
        <v>-11.380299999998897</v>
      </c>
      <c r="S823" s="10">
        <f t="shared" si="121"/>
        <v>0</v>
      </c>
      <c r="T823" s="10">
        <f t="shared" si="121"/>
        <v>-11.380299999998897</v>
      </c>
      <c r="U823" s="10">
        <f t="shared" si="121"/>
        <v>0</v>
      </c>
      <c r="V823" s="10">
        <f t="shared" si="121"/>
        <v>0</v>
      </c>
      <c r="W823" s="10">
        <f t="shared" si="120"/>
        <v>99.891652306374084</v>
      </c>
      <c r="X823" s="10">
        <f t="shared" si="120"/>
        <v>100</v>
      </c>
      <c r="Y823" s="142">
        <f t="shared" si="120"/>
        <v>99.873773819295025</v>
      </c>
      <c r="Z823" s="142">
        <f t="shared" si="120"/>
        <v>0</v>
      </c>
      <c r="AA823" s="142">
        <f t="shared" si="120"/>
        <v>100</v>
      </c>
    </row>
    <row r="824" spans="1:27" ht="12.95" customHeight="1" x14ac:dyDescent="0.25">
      <c r="A824" s="133">
        <v>816</v>
      </c>
      <c r="B824" s="139" t="s">
        <v>2030</v>
      </c>
      <c r="C824" s="140">
        <f t="shared" si="117"/>
        <v>5441.7999999999993</v>
      </c>
      <c r="D824" s="140">
        <v>1242.0999999999999</v>
      </c>
      <c r="E824" s="140">
        <v>4199.7</v>
      </c>
      <c r="F824" s="140">
        <v>0</v>
      </c>
      <c r="G824" s="140">
        <v>0</v>
      </c>
      <c r="H824" s="140">
        <f t="shared" si="118"/>
        <v>5761.2999999999993</v>
      </c>
      <c r="I824" s="141">
        <v>1242.0999999999999</v>
      </c>
      <c r="J824" s="141">
        <v>4459.2</v>
      </c>
      <c r="K824" s="141">
        <v>0</v>
      </c>
      <c r="L824" s="141">
        <v>60</v>
      </c>
      <c r="M824" s="140">
        <f t="shared" si="119"/>
        <v>5652.7456000000002</v>
      </c>
      <c r="N824" s="141">
        <v>1242.0999999999999</v>
      </c>
      <c r="O824" s="141">
        <v>4350.6455999999998</v>
      </c>
      <c r="P824" s="141">
        <v>0</v>
      </c>
      <c r="Q824" s="10">
        <v>60</v>
      </c>
      <c r="R824" s="10">
        <f t="shared" si="121"/>
        <v>-108.55439999999908</v>
      </c>
      <c r="S824" s="10">
        <f t="shared" si="121"/>
        <v>0</v>
      </c>
      <c r="T824" s="10">
        <f t="shared" si="121"/>
        <v>-108.55439999999999</v>
      </c>
      <c r="U824" s="10">
        <f t="shared" si="121"/>
        <v>0</v>
      </c>
      <c r="V824" s="10">
        <f t="shared" si="121"/>
        <v>0</v>
      </c>
      <c r="W824" s="10">
        <f t="shared" si="120"/>
        <v>98.115800253415046</v>
      </c>
      <c r="X824" s="10">
        <f t="shared" si="120"/>
        <v>100</v>
      </c>
      <c r="Y824" s="142">
        <f t="shared" si="120"/>
        <v>97.565608180839618</v>
      </c>
      <c r="Z824" s="142">
        <f t="shared" si="120"/>
        <v>0</v>
      </c>
      <c r="AA824" s="142">
        <f t="shared" si="120"/>
        <v>100</v>
      </c>
    </row>
    <row r="825" spans="1:27" ht="12.95" customHeight="1" x14ac:dyDescent="0.25">
      <c r="A825" s="133">
        <v>817</v>
      </c>
      <c r="B825" s="139" t="s">
        <v>2031</v>
      </c>
      <c r="C825" s="140">
        <f t="shared" si="117"/>
        <v>7989.4</v>
      </c>
      <c r="D825" s="140">
        <v>1385.6</v>
      </c>
      <c r="E825" s="140">
        <v>6603.8</v>
      </c>
      <c r="F825" s="140">
        <v>0</v>
      </c>
      <c r="G825" s="140">
        <v>0</v>
      </c>
      <c r="H825" s="140">
        <f t="shared" si="118"/>
        <v>8954.5</v>
      </c>
      <c r="I825" s="141">
        <v>1385.6</v>
      </c>
      <c r="J825" s="141">
        <v>7526.9</v>
      </c>
      <c r="K825" s="141">
        <v>0</v>
      </c>
      <c r="L825" s="141">
        <v>42</v>
      </c>
      <c r="M825" s="140">
        <f t="shared" si="119"/>
        <v>8748.0735999999997</v>
      </c>
      <c r="N825" s="141">
        <v>1385.6</v>
      </c>
      <c r="O825" s="141">
        <v>7320.4736000000003</v>
      </c>
      <c r="P825" s="141">
        <v>0</v>
      </c>
      <c r="Q825" s="10">
        <v>42</v>
      </c>
      <c r="R825" s="10">
        <f t="shared" si="121"/>
        <v>-206.42640000000029</v>
      </c>
      <c r="S825" s="10">
        <f t="shared" si="121"/>
        <v>0</v>
      </c>
      <c r="T825" s="10">
        <f t="shared" si="121"/>
        <v>-206.42639999999938</v>
      </c>
      <c r="U825" s="10">
        <f t="shared" si="121"/>
        <v>0</v>
      </c>
      <c r="V825" s="10">
        <f t="shared" si="121"/>
        <v>0</v>
      </c>
      <c r="W825" s="10">
        <f t="shared" si="120"/>
        <v>97.694718856440886</v>
      </c>
      <c r="X825" s="10">
        <f t="shared" si="120"/>
        <v>100</v>
      </c>
      <c r="Y825" s="142">
        <f t="shared" si="120"/>
        <v>97.257484488966256</v>
      </c>
      <c r="Z825" s="142">
        <f t="shared" si="120"/>
        <v>0</v>
      </c>
      <c r="AA825" s="142">
        <f t="shared" si="120"/>
        <v>100</v>
      </c>
    </row>
    <row r="826" spans="1:27" ht="12.95" customHeight="1" x14ac:dyDescent="0.25">
      <c r="A826" s="133">
        <v>818</v>
      </c>
      <c r="B826" s="139" t="s">
        <v>2010</v>
      </c>
      <c r="C826" s="140">
        <f t="shared" si="117"/>
        <v>20815.7</v>
      </c>
      <c r="D826" s="140">
        <v>1661.9</v>
      </c>
      <c r="E826" s="140">
        <v>19153.8</v>
      </c>
      <c r="F826" s="140">
        <v>0</v>
      </c>
      <c r="G826" s="140">
        <v>0</v>
      </c>
      <c r="H826" s="140">
        <f t="shared" si="118"/>
        <v>23314.7</v>
      </c>
      <c r="I826" s="141">
        <v>1661.9</v>
      </c>
      <c r="J826" s="141">
        <v>21481.8</v>
      </c>
      <c r="K826" s="141">
        <v>0</v>
      </c>
      <c r="L826" s="141">
        <v>171</v>
      </c>
      <c r="M826" s="140">
        <f t="shared" si="119"/>
        <v>23305.624100000001</v>
      </c>
      <c r="N826" s="141">
        <v>1661.9</v>
      </c>
      <c r="O826" s="141">
        <v>21472.724099999999</v>
      </c>
      <c r="P826" s="141">
        <v>0</v>
      </c>
      <c r="Q826" s="10">
        <v>171</v>
      </c>
      <c r="R826" s="10">
        <f t="shared" si="121"/>
        <v>-9.0758999999998196</v>
      </c>
      <c r="S826" s="10">
        <f t="shared" si="121"/>
        <v>0</v>
      </c>
      <c r="T826" s="10">
        <f t="shared" si="121"/>
        <v>-9.0758999999998196</v>
      </c>
      <c r="U826" s="10">
        <f t="shared" si="121"/>
        <v>0</v>
      </c>
      <c r="V826" s="10">
        <f t="shared" si="121"/>
        <v>0</v>
      </c>
      <c r="W826" s="10">
        <f t="shared" si="120"/>
        <v>99.961072199084697</v>
      </c>
      <c r="X826" s="10">
        <f t="shared" si="120"/>
        <v>100</v>
      </c>
      <c r="Y826" s="142">
        <f t="shared" si="120"/>
        <v>99.95775074714409</v>
      </c>
      <c r="Z826" s="142">
        <f t="shared" si="120"/>
        <v>0</v>
      </c>
      <c r="AA826" s="142">
        <f t="shared" si="120"/>
        <v>100</v>
      </c>
    </row>
    <row r="827" spans="1:27" ht="12.95" customHeight="1" x14ac:dyDescent="0.25">
      <c r="A827" s="133">
        <v>819</v>
      </c>
      <c r="B827" s="139" t="s">
        <v>2032</v>
      </c>
      <c r="C827" s="140">
        <f t="shared" si="117"/>
        <v>7428.2</v>
      </c>
      <c r="D827" s="140">
        <v>1369.2</v>
      </c>
      <c r="E827" s="140">
        <v>6059</v>
      </c>
      <c r="F827" s="140">
        <v>0</v>
      </c>
      <c r="G827" s="140">
        <v>0</v>
      </c>
      <c r="H827" s="140">
        <f t="shared" si="118"/>
        <v>8040.5</v>
      </c>
      <c r="I827" s="141">
        <v>1369.2</v>
      </c>
      <c r="J827" s="141">
        <v>6623.3</v>
      </c>
      <c r="K827" s="141">
        <v>0</v>
      </c>
      <c r="L827" s="141">
        <v>48</v>
      </c>
      <c r="M827" s="140">
        <f t="shared" si="119"/>
        <v>7441.2506999999996</v>
      </c>
      <c r="N827" s="141">
        <v>1369.2</v>
      </c>
      <c r="O827" s="141">
        <v>6024.0506999999998</v>
      </c>
      <c r="P827" s="141">
        <v>0</v>
      </c>
      <c r="Q827" s="10">
        <v>48</v>
      </c>
      <c r="R827" s="10">
        <f t="shared" si="121"/>
        <v>-599.2493000000004</v>
      </c>
      <c r="S827" s="10">
        <f t="shared" si="121"/>
        <v>0</v>
      </c>
      <c r="T827" s="10">
        <f t="shared" si="121"/>
        <v>-599.2493000000004</v>
      </c>
      <c r="U827" s="10">
        <f t="shared" si="121"/>
        <v>0</v>
      </c>
      <c r="V827" s="10">
        <f t="shared" si="121"/>
        <v>0</v>
      </c>
      <c r="W827" s="10">
        <f t="shared" si="120"/>
        <v>92.547113985448661</v>
      </c>
      <c r="X827" s="10">
        <f t="shared" si="120"/>
        <v>100</v>
      </c>
      <c r="Y827" s="142">
        <f t="shared" si="120"/>
        <v>90.95240590038199</v>
      </c>
      <c r="Z827" s="142">
        <f t="shared" si="120"/>
        <v>0</v>
      </c>
      <c r="AA827" s="142">
        <f t="shared" si="120"/>
        <v>100</v>
      </c>
    </row>
    <row r="828" spans="1:27" ht="12.95" customHeight="1" x14ac:dyDescent="0.25">
      <c r="A828" s="133">
        <v>820</v>
      </c>
      <c r="B828" s="139" t="s">
        <v>2033</v>
      </c>
      <c r="C828" s="140">
        <f t="shared" si="117"/>
        <v>2253.3000000000002</v>
      </c>
      <c r="D828" s="140">
        <v>833.9</v>
      </c>
      <c r="E828" s="140">
        <v>1419.4</v>
      </c>
      <c r="F828" s="140">
        <v>0</v>
      </c>
      <c r="G828" s="140">
        <v>0</v>
      </c>
      <c r="H828" s="140">
        <f t="shared" si="118"/>
        <v>2380.5</v>
      </c>
      <c r="I828" s="141">
        <v>833.9</v>
      </c>
      <c r="J828" s="141">
        <v>1513.6</v>
      </c>
      <c r="K828" s="141">
        <v>0</v>
      </c>
      <c r="L828" s="141">
        <v>33</v>
      </c>
      <c r="M828" s="140">
        <f t="shared" si="119"/>
        <v>2371.4544000000001</v>
      </c>
      <c r="N828" s="141">
        <v>833.9</v>
      </c>
      <c r="O828" s="141">
        <v>1504.5544</v>
      </c>
      <c r="P828" s="141">
        <v>0</v>
      </c>
      <c r="Q828" s="10">
        <v>33</v>
      </c>
      <c r="R828" s="10">
        <f t="shared" si="121"/>
        <v>-9.0455999999999221</v>
      </c>
      <c r="S828" s="10">
        <f t="shared" si="121"/>
        <v>0</v>
      </c>
      <c r="T828" s="10">
        <f t="shared" si="121"/>
        <v>-9.0455999999999221</v>
      </c>
      <c r="U828" s="10">
        <f t="shared" si="121"/>
        <v>0</v>
      </c>
      <c r="V828" s="10">
        <f t="shared" si="121"/>
        <v>0</v>
      </c>
      <c r="W828" s="10">
        <f t="shared" si="120"/>
        <v>99.620012602394453</v>
      </c>
      <c r="X828" s="10">
        <f t="shared" si="120"/>
        <v>100</v>
      </c>
      <c r="Y828" s="142">
        <f t="shared" si="120"/>
        <v>99.402378435517974</v>
      </c>
      <c r="Z828" s="142">
        <f t="shared" si="120"/>
        <v>0</v>
      </c>
      <c r="AA828" s="142">
        <f t="shared" si="120"/>
        <v>100</v>
      </c>
    </row>
    <row r="829" spans="1:27" ht="12.95" customHeight="1" x14ac:dyDescent="0.25">
      <c r="A829" s="133">
        <v>821</v>
      </c>
      <c r="B829" s="139" t="s">
        <v>2034</v>
      </c>
      <c r="C829" s="140">
        <f t="shared" si="117"/>
        <v>1884.7000000000003</v>
      </c>
      <c r="D829" s="140">
        <v>944.6</v>
      </c>
      <c r="E829" s="140">
        <v>790.7</v>
      </c>
      <c r="F829" s="140">
        <v>149.4</v>
      </c>
      <c r="G829" s="140">
        <v>0</v>
      </c>
      <c r="H829" s="140">
        <f t="shared" si="118"/>
        <v>2026.4</v>
      </c>
      <c r="I829" s="141">
        <v>944.6</v>
      </c>
      <c r="J829" s="141">
        <v>887.4</v>
      </c>
      <c r="K829" s="141">
        <v>149.4</v>
      </c>
      <c r="L829" s="141">
        <v>45</v>
      </c>
      <c r="M829" s="140">
        <f t="shared" si="119"/>
        <v>2025.9011</v>
      </c>
      <c r="N829" s="141">
        <v>944.6</v>
      </c>
      <c r="O829" s="141">
        <v>886.90110000000004</v>
      </c>
      <c r="P829" s="141">
        <v>149.4</v>
      </c>
      <c r="Q829" s="10">
        <v>45</v>
      </c>
      <c r="R829" s="10">
        <f t="shared" si="121"/>
        <v>-0.49890000000004875</v>
      </c>
      <c r="S829" s="10">
        <f t="shared" si="121"/>
        <v>0</v>
      </c>
      <c r="T829" s="10">
        <f t="shared" si="121"/>
        <v>-0.49889999999993506</v>
      </c>
      <c r="U829" s="10">
        <f t="shared" si="121"/>
        <v>0</v>
      </c>
      <c r="V829" s="10">
        <f t="shared" si="121"/>
        <v>0</v>
      </c>
      <c r="W829" s="10">
        <f t="shared" si="120"/>
        <v>99.975379984208445</v>
      </c>
      <c r="X829" s="10">
        <f t="shared" si="120"/>
        <v>100</v>
      </c>
      <c r="Y829" s="142">
        <f t="shared" si="120"/>
        <v>99.943779580797838</v>
      </c>
      <c r="Z829" s="142">
        <f t="shared" si="120"/>
        <v>100</v>
      </c>
      <c r="AA829" s="142">
        <f t="shared" si="120"/>
        <v>100</v>
      </c>
    </row>
    <row r="830" spans="1:27" ht="9.9499999999999993" customHeight="1" x14ac:dyDescent="0.25">
      <c r="A830" s="133">
        <v>822</v>
      </c>
      <c r="B830" s="139"/>
      <c r="C830" s="140"/>
      <c r="D830" s="140"/>
      <c r="E830" s="140"/>
      <c r="F830" s="140"/>
      <c r="G830" s="140"/>
      <c r="H830" s="140"/>
      <c r="I830" s="141"/>
      <c r="J830" s="141"/>
      <c r="K830" s="141"/>
      <c r="L830" s="141"/>
      <c r="M830" s="141"/>
      <c r="N830" s="141"/>
      <c r="O830" s="141"/>
      <c r="P830" s="141"/>
      <c r="Q830" s="10"/>
      <c r="R830" s="10"/>
      <c r="S830" s="10"/>
      <c r="T830" s="10"/>
      <c r="U830" s="10"/>
      <c r="V830" s="10"/>
      <c r="W830" s="10"/>
      <c r="X830" s="10"/>
      <c r="Y830" s="142"/>
      <c r="Z830" s="142"/>
      <c r="AA830" s="142"/>
    </row>
    <row r="831" spans="1:27" ht="12.95" customHeight="1" x14ac:dyDescent="0.25">
      <c r="A831" s="133">
        <v>823</v>
      </c>
      <c r="B831" s="134" t="s">
        <v>2035</v>
      </c>
      <c r="C831" s="135">
        <f t="shared" ref="C831:C869" si="122">SUM(D831:G831)</f>
        <v>417497.10000000003</v>
      </c>
      <c r="D831" s="135">
        <f>D832+D833</f>
        <v>74870.2</v>
      </c>
      <c r="E831" s="135">
        <f>E832+E833</f>
        <v>331106.90000000002</v>
      </c>
      <c r="F831" s="135">
        <f>F832+F833</f>
        <v>11520</v>
      </c>
      <c r="G831" s="135">
        <f>G832+G833</f>
        <v>0</v>
      </c>
      <c r="H831" s="135">
        <f t="shared" ref="H831:H869" si="123">SUM(I831:L831)</f>
        <v>463088.20000000007</v>
      </c>
      <c r="I831" s="135">
        <f>I832+I833</f>
        <v>74870.2</v>
      </c>
      <c r="J831" s="135">
        <f>J832+J833</f>
        <v>373023.00000000006</v>
      </c>
      <c r="K831" s="135">
        <f>K832+K833</f>
        <v>11520</v>
      </c>
      <c r="L831" s="135">
        <f>L832+L833</f>
        <v>3675</v>
      </c>
      <c r="M831" s="135">
        <f t="shared" ref="M831:M869" si="124">SUM(N831:Q831)</f>
        <v>453062.8186</v>
      </c>
      <c r="N831" s="135">
        <f>N832+N833</f>
        <v>74870.2</v>
      </c>
      <c r="O831" s="135">
        <f>O832+O833</f>
        <v>362997.61859999999</v>
      </c>
      <c r="P831" s="135">
        <f>P832+P833</f>
        <v>11520</v>
      </c>
      <c r="Q831" s="135">
        <f>Q832+Q833</f>
        <v>3675</v>
      </c>
      <c r="R831" s="13">
        <f t="shared" ref="R831:V869" si="125">M831-H831</f>
        <v>-10025.381400000071</v>
      </c>
      <c r="S831" s="13">
        <f t="shared" si="125"/>
        <v>0</v>
      </c>
      <c r="T831" s="13">
        <f t="shared" si="125"/>
        <v>-10025.381400000071</v>
      </c>
      <c r="U831" s="13">
        <f t="shared" si="125"/>
        <v>0</v>
      </c>
      <c r="V831" s="13">
        <f t="shared" si="125"/>
        <v>0</v>
      </c>
      <c r="W831" s="13">
        <f t="shared" si="120"/>
        <v>97.835103248150119</v>
      </c>
      <c r="X831" s="13">
        <f t="shared" si="120"/>
        <v>100</v>
      </c>
      <c r="Y831" s="137">
        <f t="shared" si="120"/>
        <v>97.312395911244067</v>
      </c>
      <c r="Z831" s="137">
        <f t="shared" si="120"/>
        <v>100</v>
      </c>
      <c r="AA831" s="137">
        <f t="shared" si="120"/>
        <v>100</v>
      </c>
    </row>
    <row r="832" spans="1:27" s="138" customFormat="1" ht="12.95" customHeight="1" x14ac:dyDescent="0.2">
      <c r="A832" s="133">
        <v>824</v>
      </c>
      <c r="B832" s="134" t="s">
        <v>1374</v>
      </c>
      <c r="C832" s="135">
        <f t="shared" si="122"/>
        <v>268602.40000000002</v>
      </c>
      <c r="D832" s="135">
        <f>D834</f>
        <v>40718</v>
      </c>
      <c r="E832" s="135">
        <f>E834</f>
        <v>217550.2</v>
      </c>
      <c r="F832" s="135">
        <f>F834</f>
        <v>10334.200000000001</v>
      </c>
      <c r="G832" s="135">
        <f>G834</f>
        <v>0</v>
      </c>
      <c r="H832" s="135">
        <f t="shared" si="123"/>
        <v>298685.90000000002</v>
      </c>
      <c r="I832" s="135">
        <f>I834</f>
        <v>40718</v>
      </c>
      <c r="J832" s="135">
        <f>J834</f>
        <v>245755.7</v>
      </c>
      <c r="K832" s="135">
        <f>K834</f>
        <v>10334.200000000001</v>
      </c>
      <c r="L832" s="135">
        <f>L834</f>
        <v>1878</v>
      </c>
      <c r="M832" s="135">
        <f t="shared" si="124"/>
        <v>290267.76169999997</v>
      </c>
      <c r="N832" s="135">
        <f>N834</f>
        <v>40718</v>
      </c>
      <c r="O832" s="135">
        <f>O834</f>
        <v>237337.56169999999</v>
      </c>
      <c r="P832" s="135">
        <f>P834</f>
        <v>10334.200000000001</v>
      </c>
      <c r="Q832" s="135">
        <f>Q834</f>
        <v>1878</v>
      </c>
      <c r="R832" s="13">
        <f t="shared" si="125"/>
        <v>-8418.1383000000496</v>
      </c>
      <c r="S832" s="13">
        <f t="shared" si="125"/>
        <v>0</v>
      </c>
      <c r="T832" s="13">
        <f t="shared" si="125"/>
        <v>-8418.1383000000205</v>
      </c>
      <c r="U832" s="13">
        <f t="shared" si="125"/>
        <v>0</v>
      </c>
      <c r="V832" s="13">
        <f t="shared" si="125"/>
        <v>0</v>
      </c>
      <c r="W832" s="13">
        <f t="shared" si="120"/>
        <v>97.181608405351554</v>
      </c>
      <c r="X832" s="13">
        <f t="shared" si="120"/>
        <v>100</v>
      </c>
      <c r="Y832" s="137">
        <f t="shared" si="120"/>
        <v>96.574590823325764</v>
      </c>
      <c r="Z832" s="137">
        <f t="shared" si="120"/>
        <v>100</v>
      </c>
      <c r="AA832" s="137">
        <f t="shared" si="120"/>
        <v>100</v>
      </c>
    </row>
    <row r="833" spans="1:27" s="138" customFormat="1" ht="12.95" customHeight="1" x14ac:dyDescent="0.2">
      <c r="A833" s="133">
        <v>825</v>
      </c>
      <c r="B833" s="134" t="s">
        <v>1375</v>
      </c>
      <c r="C833" s="135">
        <f t="shared" si="122"/>
        <v>148894.70000000001</v>
      </c>
      <c r="D833" s="135">
        <f>SUBTOTAL(9,D835:D869)</f>
        <v>34152.199999999997</v>
      </c>
      <c r="E833" s="135">
        <f>SUBTOTAL(9,E835:E869)</f>
        <v>113556.70000000001</v>
      </c>
      <c r="F833" s="135">
        <f>SUBTOTAL(9,F835:F869)</f>
        <v>1185.8</v>
      </c>
      <c r="G833" s="135">
        <f>SUBTOTAL(9,G835:G869)</f>
        <v>0</v>
      </c>
      <c r="H833" s="135">
        <f t="shared" si="123"/>
        <v>164402.30000000002</v>
      </c>
      <c r="I833" s="135">
        <f>SUBTOTAL(9,I835:I869)</f>
        <v>34152.199999999997</v>
      </c>
      <c r="J833" s="135">
        <f>SUBTOTAL(9,J835:J869)</f>
        <v>127267.30000000003</v>
      </c>
      <c r="K833" s="135">
        <f>SUBTOTAL(9,K835:K869)</f>
        <v>1185.8</v>
      </c>
      <c r="L833" s="135">
        <f>SUBTOTAL(9,L835:L869)</f>
        <v>1797</v>
      </c>
      <c r="M833" s="135">
        <f t="shared" si="124"/>
        <v>162795.05689999997</v>
      </c>
      <c r="N833" s="135">
        <f>SUBTOTAL(9,N835:N869)</f>
        <v>34152.199999999997</v>
      </c>
      <c r="O833" s="135">
        <f>SUBTOTAL(9,O835:O869)</f>
        <v>125660.0569</v>
      </c>
      <c r="P833" s="135">
        <f>SUBTOTAL(9,P835:P869)</f>
        <v>1185.8</v>
      </c>
      <c r="Q833" s="135">
        <f>SUBTOTAL(9,Q835:Q869)</f>
        <v>1797</v>
      </c>
      <c r="R833" s="13">
        <f t="shared" si="125"/>
        <v>-1607.2431000000506</v>
      </c>
      <c r="S833" s="13">
        <f t="shared" si="125"/>
        <v>0</v>
      </c>
      <c r="T833" s="13">
        <f t="shared" si="125"/>
        <v>-1607.2431000000361</v>
      </c>
      <c r="U833" s="13">
        <f t="shared" si="125"/>
        <v>0</v>
      </c>
      <c r="V833" s="13">
        <f t="shared" si="125"/>
        <v>0</v>
      </c>
      <c r="W833" s="13">
        <f t="shared" si="120"/>
        <v>99.022371888957721</v>
      </c>
      <c r="X833" s="13">
        <f t="shared" si="120"/>
        <v>100</v>
      </c>
      <c r="Y833" s="137">
        <f t="shared" si="120"/>
        <v>98.737112282573733</v>
      </c>
      <c r="Z833" s="137">
        <f t="shared" si="120"/>
        <v>100</v>
      </c>
      <c r="AA833" s="137">
        <f t="shared" si="120"/>
        <v>100</v>
      </c>
    </row>
    <row r="834" spans="1:27" ht="12.95" customHeight="1" x14ac:dyDescent="0.25">
      <c r="A834" s="133">
        <v>826</v>
      </c>
      <c r="B834" s="139" t="s">
        <v>1400</v>
      </c>
      <c r="C834" s="140">
        <f t="shared" si="122"/>
        <v>268602.40000000002</v>
      </c>
      <c r="D834" s="140">
        <v>40718</v>
      </c>
      <c r="E834" s="140">
        <v>217550.2</v>
      </c>
      <c r="F834" s="140">
        <v>10334.200000000001</v>
      </c>
      <c r="G834" s="140">
        <v>0</v>
      </c>
      <c r="H834" s="140">
        <f t="shared" si="123"/>
        <v>298685.90000000002</v>
      </c>
      <c r="I834" s="141">
        <v>40718</v>
      </c>
      <c r="J834" s="141">
        <v>245755.7</v>
      </c>
      <c r="K834" s="141">
        <v>10334.200000000001</v>
      </c>
      <c r="L834" s="141">
        <v>1878</v>
      </c>
      <c r="M834" s="140">
        <f t="shared" si="124"/>
        <v>290267.76169999997</v>
      </c>
      <c r="N834" s="141">
        <v>40718</v>
      </c>
      <c r="O834" s="141">
        <v>237337.56169999999</v>
      </c>
      <c r="P834" s="141">
        <v>10334.200000000001</v>
      </c>
      <c r="Q834" s="10">
        <v>1878</v>
      </c>
      <c r="R834" s="10">
        <f t="shared" si="125"/>
        <v>-8418.1383000000496</v>
      </c>
      <c r="S834" s="10">
        <f t="shared" si="125"/>
        <v>0</v>
      </c>
      <c r="T834" s="10">
        <f t="shared" si="125"/>
        <v>-8418.1383000000205</v>
      </c>
      <c r="U834" s="10">
        <f t="shared" si="125"/>
        <v>0</v>
      </c>
      <c r="V834" s="10">
        <f t="shared" si="125"/>
        <v>0</v>
      </c>
      <c r="W834" s="10">
        <f t="shared" si="120"/>
        <v>97.181608405351554</v>
      </c>
      <c r="X834" s="10">
        <f t="shared" si="120"/>
        <v>100</v>
      </c>
      <c r="Y834" s="142">
        <f t="shared" si="120"/>
        <v>96.574590823325764</v>
      </c>
      <c r="Z834" s="142">
        <f t="shared" si="120"/>
        <v>100</v>
      </c>
      <c r="AA834" s="142">
        <f t="shared" si="120"/>
        <v>100</v>
      </c>
    </row>
    <row r="835" spans="1:27" ht="12.95" customHeight="1" x14ac:dyDescent="0.25">
      <c r="A835" s="133">
        <v>827</v>
      </c>
      <c r="B835" s="139" t="s">
        <v>2036</v>
      </c>
      <c r="C835" s="140">
        <f t="shared" si="122"/>
        <v>2182.8000000000002</v>
      </c>
      <c r="D835" s="140">
        <v>805.5</v>
      </c>
      <c r="E835" s="140">
        <v>1229.2</v>
      </c>
      <c r="F835" s="140">
        <v>148.1</v>
      </c>
      <c r="G835" s="140">
        <v>0</v>
      </c>
      <c r="H835" s="140">
        <f t="shared" si="123"/>
        <v>2664.7999999999997</v>
      </c>
      <c r="I835" s="141">
        <v>805.5</v>
      </c>
      <c r="J835" s="141">
        <v>1675.2</v>
      </c>
      <c r="K835" s="141">
        <v>148.1</v>
      </c>
      <c r="L835" s="141">
        <v>36</v>
      </c>
      <c r="M835" s="140">
        <f t="shared" si="124"/>
        <v>2660.1690999999996</v>
      </c>
      <c r="N835" s="141">
        <v>805.5</v>
      </c>
      <c r="O835" s="141">
        <v>1670.5690999999999</v>
      </c>
      <c r="P835" s="141">
        <v>148.1</v>
      </c>
      <c r="Q835" s="10">
        <v>36</v>
      </c>
      <c r="R835" s="10">
        <f t="shared" si="125"/>
        <v>-4.6309000000001106</v>
      </c>
      <c r="S835" s="10">
        <f t="shared" si="125"/>
        <v>0</v>
      </c>
      <c r="T835" s="10">
        <f t="shared" si="125"/>
        <v>-4.6309000000001106</v>
      </c>
      <c r="U835" s="10">
        <f t="shared" si="125"/>
        <v>0</v>
      </c>
      <c r="V835" s="10">
        <f t="shared" si="125"/>
        <v>0</v>
      </c>
      <c r="W835" s="10">
        <f t="shared" si="120"/>
        <v>99.826219603722592</v>
      </c>
      <c r="X835" s="10">
        <f t="shared" si="120"/>
        <v>100</v>
      </c>
      <c r="Y835" s="142">
        <f t="shared" si="120"/>
        <v>99.723561365807058</v>
      </c>
      <c r="Z835" s="142">
        <f t="shared" si="120"/>
        <v>100</v>
      </c>
      <c r="AA835" s="142">
        <f t="shared" si="120"/>
        <v>100</v>
      </c>
    </row>
    <row r="836" spans="1:27" ht="12.95" customHeight="1" x14ac:dyDescent="0.25">
      <c r="A836" s="133">
        <v>828</v>
      </c>
      <c r="B836" s="139" t="s">
        <v>2037</v>
      </c>
      <c r="C836" s="140">
        <f t="shared" si="122"/>
        <v>3967.5</v>
      </c>
      <c r="D836" s="140">
        <v>760.9</v>
      </c>
      <c r="E836" s="140">
        <v>3206.6</v>
      </c>
      <c r="F836" s="140">
        <v>0</v>
      </c>
      <c r="G836" s="140">
        <v>0</v>
      </c>
      <c r="H836" s="140">
        <f t="shared" si="123"/>
        <v>4319</v>
      </c>
      <c r="I836" s="141">
        <v>760.9</v>
      </c>
      <c r="J836" s="141">
        <v>3519.1</v>
      </c>
      <c r="K836" s="141">
        <v>0</v>
      </c>
      <c r="L836" s="141">
        <v>39</v>
      </c>
      <c r="M836" s="140">
        <f t="shared" si="124"/>
        <v>4306.1773000000003</v>
      </c>
      <c r="N836" s="141">
        <v>760.9</v>
      </c>
      <c r="O836" s="141">
        <v>3506.2773000000002</v>
      </c>
      <c r="P836" s="141">
        <v>0</v>
      </c>
      <c r="Q836" s="10">
        <v>39</v>
      </c>
      <c r="R836" s="10">
        <f t="shared" si="125"/>
        <v>-12.822699999999713</v>
      </c>
      <c r="S836" s="10">
        <f t="shared" si="125"/>
        <v>0</v>
      </c>
      <c r="T836" s="10">
        <f t="shared" si="125"/>
        <v>-12.822699999999713</v>
      </c>
      <c r="U836" s="10">
        <f t="shared" si="125"/>
        <v>0</v>
      </c>
      <c r="V836" s="10">
        <f t="shared" si="125"/>
        <v>0</v>
      </c>
      <c r="W836" s="10">
        <f t="shared" si="120"/>
        <v>99.703109516091686</v>
      </c>
      <c r="X836" s="10">
        <f t="shared" si="120"/>
        <v>100</v>
      </c>
      <c r="Y836" s="142">
        <f t="shared" si="120"/>
        <v>99.635625586087357</v>
      </c>
      <c r="Z836" s="142">
        <f t="shared" si="120"/>
        <v>0</v>
      </c>
      <c r="AA836" s="142">
        <f t="shared" si="120"/>
        <v>100</v>
      </c>
    </row>
    <row r="837" spans="1:27" ht="12.95" customHeight="1" x14ac:dyDescent="0.25">
      <c r="A837" s="133">
        <v>829</v>
      </c>
      <c r="B837" s="139" t="s">
        <v>2038</v>
      </c>
      <c r="C837" s="140">
        <f t="shared" si="122"/>
        <v>3499.4</v>
      </c>
      <c r="D837" s="140">
        <v>1107.4000000000001</v>
      </c>
      <c r="E837" s="140">
        <v>2329.1</v>
      </c>
      <c r="F837" s="140">
        <v>62.9</v>
      </c>
      <c r="G837" s="140">
        <v>0</v>
      </c>
      <c r="H837" s="140">
        <f t="shared" si="123"/>
        <v>3761.5</v>
      </c>
      <c r="I837" s="141">
        <v>1107.4000000000001</v>
      </c>
      <c r="J837" s="141">
        <v>2552.1999999999998</v>
      </c>
      <c r="K837" s="141">
        <v>62.9</v>
      </c>
      <c r="L837" s="141">
        <v>39</v>
      </c>
      <c r="M837" s="140">
        <f t="shared" si="124"/>
        <v>3695.3512000000001</v>
      </c>
      <c r="N837" s="141">
        <v>1107.4000000000001</v>
      </c>
      <c r="O837" s="141">
        <v>2486.0511999999999</v>
      </c>
      <c r="P837" s="141">
        <v>62.9</v>
      </c>
      <c r="Q837" s="10">
        <v>39</v>
      </c>
      <c r="R837" s="10">
        <f t="shared" si="125"/>
        <v>-66.148799999999937</v>
      </c>
      <c r="S837" s="10">
        <f t="shared" si="125"/>
        <v>0</v>
      </c>
      <c r="T837" s="10">
        <f t="shared" si="125"/>
        <v>-66.148799999999937</v>
      </c>
      <c r="U837" s="10">
        <f t="shared" si="125"/>
        <v>0</v>
      </c>
      <c r="V837" s="10">
        <f t="shared" si="125"/>
        <v>0</v>
      </c>
      <c r="W837" s="10">
        <f t="shared" si="120"/>
        <v>98.241424963445439</v>
      </c>
      <c r="X837" s="10">
        <f t="shared" si="120"/>
        <v>100</v>
      </c>
      <c r="Y837" s="142">
        <f t="shared" si="120"/>
        <v>97.408165504270826</v>
      </c>
      <c r="Z837" s="142">
        <f t="shared" si="120"/>
        <v>100</v>
      </c>
      <c r="AA837" s="142">
        <f t="shared" si="120"/>
        <v>100</v>
      </c>
    </row>
    <row r="838" spans="1:27" ht="12.95" customHeight="1" x14ac:dyDescent="0.25">
      <c r="A838" s="133">
        <v>830</v>
      </c>
      <c r="B838" s="139" t="s">
        <v>2039</v>
      </c>
      <c r="C838" s="140">
        <f t="shared" si="122"/>
        <v>3660.6</v>
      </c>
      <c r="D838" s="140">
        <v>1088.4000000000001</v>
      </c>
      <c r="E838" s="140">
        <v>2572.1999999999998</v>
      </c>
      <c r="F838" s="140">
        <v>0</v>
      </c>
      <c r="G838" s="140">
        <v>0</v>
      </c>
      <c r="H838" s="140">
        <f t="shared" si="123"/>
        <v>3929.7000000000003</v>
      </c>
      <c r="I838" s="141">
        <v>1088.4000000000001</v>
      </c>
      <c r="J838" s="141">
        <v>2802.3</v>
      </c>
      <c r="K838" s="141">
        <v>0</v>
      </c>
      <c r="L838" s="141">
        <v>39</v>
      </c>
      <c r="M838" s="140">
        <f t="shared" si="124"/>
        <v>3701.7051000000001</v>
      </c>
      <c r="N838" s="141">
        <v>1088.4000000000001</v>
      </c>
      <c r="O838" s="141">
        <v>2574.3051</v>
      </c>
      <c r="P838" s="141">
        <v>0</v>
      </c>
      <c r="Q838" s="10">
        <v>39</v>
      </c>
      <c r="R838" s="10">
        <f t="shared" si="125"/>
        <v>-227.99490000000014</v>
      </c>
      <c r="S838" s="10">
        <f t="shared" si="125"/>
        <v>0</v>
      </c>
      <c r="T838" s="10">
        <f t="shared" si="125"/>
        <v>-227.99490000000014</v>
      </c>
      <c r="U838" s="10">
        <f t="shared" si="125"/>
        <v>0</v>
      </c>
      <c r="V838" s="10">
        <f t="shared" si="125"/>
        <v>0</v>
      </c>
      <c r="W838" s="10">
        <f t="shared" si="120"/>
        <v>94.198160164898084</v>
      </c>
      <c r="X838" s="10">
        <f t="shared" si="120"/>
        <v>100</v>
      </c>
      <c r="Y838" s="142">
        <f t="shared" si="120"/>
        <v>91.864008136173851</v>
      </c>
      <c r="Z838" s="142">
        <f t="shared" si="120"/>
        <v>0</v>
      </c>
      <c r="AA838" s="142">
        <f t="shared" si="120"/>
        <v>100</v>
      </c>
    </row>
    <row r="839" spans="1:27" ht="12.95" customHeight="1" x14ac:dyDescent="0.25">
      <c r="A839" s="133">
        <v>831</v>
      </c>
      <c r="B839" s="139" t="s">
        <v>2040</v>
      </c>
      <c r="C839" s="140">
        <f t="shared" si="122"/>
        <v>4332.8999999999996</v>
      </c>
      <c r="D839" s="140">
        <v>817.7</v>
      </c>
      <c r="E839" s="140">
        <v>3515.2</v>
      </c>
      <c r="F839" s="140">
        <v>0</v>
      </c>
      <c r="G839" s="140">
        <v>0</v>
      </c>
      <c r="H839" s="140">
        <f t="shared" si="123"/>
        <v>4585.7</v>
      </c>
      <c r="I839" s="141">
        <v>817.7</v>
      </c>
      <c r="J839" s="141">
        <v>3714</v>
      </c>
      <c r="K839" s="141">
        <v>0</v>
      </c>
      <c r="L839" s="141">
        <v>54</v>
      </c>
      <c r="M839" s="140">
        <f t="shared" si="124"/>
        <v>4585.7</v>
      </c>
      <c r="N839" s="141">
        <v>817.7</v>
      </c>
      <c r="O839" s="141">
        <v>3714</v>
      </c>
      <c r="P839" s="141">
        <v>0</v>
      </c>
      <c r="Q839" s="10">
        <v>54</v>
      </c>
      <c r="R839" s="10">
        <f t="shared" si="125"/>
        <v>0</v>
      </c>
      <c r="S839" s="10">
        <f t="shared" si="125"/>
        <v>0</v>
      </c>
      <c r="T839" s="10">
        <f t="shared" si="125"/>
        <v>0</v>
      </c>
      <c r="U839" s="10">
        <f t="shared" si="125"/>
        <v>0</v>
      </c>
      <c r="V839" s="10">
        <f t="shared" si="125"/>
        <v>0</v>
      </c>
      <c r="W839" s="10">
        <f t="shared" si="120"/>
        <v>100</v>
      </c>
      <c r="X839" s="10">
        <f t="shared" si="120"/>
        <v>100</v>
      </c>
      <c r="Y839" s="142">
        <f t="shared" si="120"/>
        <v>100</v>
      </c>
      <c r="Z839" s="142">
        <f t="shared" si="120"/>
        <v>0</v>
      </c>
      <c r="AA839" s="142">
        <f t="shared" si="120"/>
        <v>100</v>
      </c>
    </row>
    <row r="840" spans="1:27" ht="12.95" customHeight="1" x14ac:dyDescent="0.25">
      <c r="A840" s="133">
        <v>832</v>
      </c>
      <c r="B840" s="139" t="s">
        <v>2041</v>
      </c>
      <c r="C840" s="140">
        <f t="shared" si="122"/>
        <v>2189.6</v>
      </c>
      <c r="D840" s="140">
        <v>803.3</v>
      </c>
      <c r="E840" s="140">
        <v>1363.7</v>
      </c>
      <c r="F840" s="140">
        <v>22.6</v>
      </c>
      <c r="G840" s="140">
        <v>0</v>
      </c>
      <c r="H840" s="140">
        <f t="shared" si="123"/>
        <v>2361.1999999999998</v>
      </c>
      <c r="I840" s="141">
        <v>803.3</v>
      </c>
      <c r="J840" s="141">
        <v>1499.3</v>
      </c>
      <c r="K840" s="141">
        <v>22.6</v>
      </c>
      <c r="L840" s="141">
        <v>36</v>
      </c>
      <c r="M840" s="140">
        <f t="shared" si="124"/>
        <v>2335.3024999999998</v>
      </c>
      <c r="N840" s="141">
        <v>803.3</v>
      </c>
      <c r="O840" s="141">
        <v>1473.4024999999999</v>
      </c>
      <c r="P840" s="141">
        <v>22.6</v>
      </c>
      <c r="Q840" s="10">
        <v>36</v>
      </c>
      <c r="R840" s="10">
        <f t="shared" si="125"/>
        <v>-25.897500000000036</v>
      </c>
      <c r="S840" s="10">
        <f t="shared" si="125"/>
        <v>0</v>
      </c>
      <c r="T840" s="10">
        <f t="shared" si="125"/>
        <v>-25.897500000000036</v>
      </c>
      <c r="U840" s="10">
        <f t="shared" si="125"/>
        <v>0</v>
      </c>
      <c r="V840" s="10">
        <f t="shared" si="125"/>
        <v>0</v>
      </c>
      <c r="W840" s="10">
        <f t="shared" si="120"/>
        <v>98.903205996950703</v>
      </c>
      <c r="X840" s="10">
        <f t="shared" si="120"/>
        <v>100</v>
      </c>
      <c r="Y840" s="142">
        <f t="shared" si="120"/>
        <v>98.272693923831127</v>
      </c>
      <c r="Z840" s="142">
        <f t="shared" si="120"/>
        <v>100</v>
      </c>
      <c r="AA840" s="142">
        <f t="shared" si="120"/>
        <v>100</v>
      </c>
    </row>
    <row r="841" spans="1:27" ht="12.95" customHeight="1" x14ac:dyDescent="0.25">
      <c r="A841" s="133">
        <v>833</v>
      </c>
      <c r="B841" s="139" t="s">
        <v>2042</v>
      </c>
      <c r="C841" s="140">
        <f t="shared" si="122"/>
        <v>3266</v>
      </c>
      <c r="D841" s="140">
        <v>981.6</v>
      </c>
      <c r="E841" s="140">
        <v>2239.3000000000002</v>
      </c>
      <c r="F841" s="140">
        <v>45.1</v>
      </c>
      <c r="G841" s="140">
        <v>0</v>
      </c>
      <c r="H841" s="140">
        <f t="shared" si="123"/>
        <v>3601.8999999999996</v>
      </c>
      <c r="I841" s="141">
        <v>981.6</v>
      </c>
      <c r="J841" s="141">
        <v>2536.1999999999998</v>
      </c>
      <c r="K841" s="141">
        <v>45.1</v>
      </c>
      <c r="L841" s="141">
        <v>39</v>
      </c>
      <c r="M841" s="140">
        <f t="shared" si="124"/>
        <v>3579.7001</v>
      </c>
      <c r="N841" s="141">
        <v>981.6</v>
      </c>
      <c r="O841" s="141">
        <v>2514.0001000000002</v>
      </c>
      <c r="P841" s="141">
        <v>45.1</v>
      </c>
      <c r="Q841" s="10">
        <v>39</v>
      </c>
      <c r="R841" s="10">
        <f t="shared" si="125"/>
        <v>-22.199899999999616</v>
      </c>
      <c r="S841" s="10">
        <f t="shared" si="125"/>
        <v>0</v>
      </c>
      <c r="T841" s="10">
        <f t="shared" si="125"/>
        <v>-22.199899999999616</v>
      </c>
      <c r="U841" s="10">
        <f t="shared" si="125"/>
        <v>0</v>
      </c>
      <c r="V841" s="10">
        <f t="shared" si="125"/>
        <v>0</v>
      </c>
      <c r="W841" s="10">
        <f t="shared" si="120"/>
        <v>99.383661400927309</v>
      </c>
      <c r="X841" s="10">
        <f t="shared" si="120"/>
        <v>100</v>
      </c>
      <c r="Y841" s="142">
        <f t="shared" si="120"/>
        <v>99.124678653103075</v>
      </c>
      <c r="Z841" s="142">
        <f t="shared" si="120"/>
        <v>100</v>
      </c>
      <c r="AA841" s="142">
        <f t="shared" si="120"/>
        <v>100</v>
      </c>
    </row>
    <row r="842" spans="1:27" ht="12.95" customHeight="1" x14ac:dyDescent="0.25">
      <c r="A842" s="133">
        <v>834</v>
      </c>
      <c r="B842" s="139" t="s">
        <v>2043</v>
      </c>
      <c r="C842" s="140">
        <f t="shared" si="122"/>
        <v>891.3</v>
      </c>
      <c r="D842" s="140">
        <v>709.4</v>
      </c>
      <c r="E842" s="140">
        <v>179.5</v>
      </c>
      <c r="F842" s="140">
        <v>2.4</v>
      </c>
      <c r="G842" s="140">
        <v>0</v>
      </c>
      <c r="H842" s="140">
        <f t="shared" si="123"/>
        <v>918.3</v>
      </c>
      <c r="I842" s="141">
        <v>709.4</v>
      </c>
      <c r="J842" s="141">
        <v>179.5</v>
      </c>
      <c r="K842" s="141">
        <v>2.4</v>
      </c>
      <c r="L842" s="141">
        <v>27</v>
      </c>
      <c r="M842" s="140">
        <f t="shared" si="124"/>
        <v>918.3</v>
      </c>
      <c r="N842" s="141">
        <v>709.4</v>
      </c>
      <c r="O842" s="141">
        <v>179.5</v>
      </c>
      <c r="P842" s="141">
        <v>2.4</v>
      </c>
      <c r="Q842" s="10">
        <v>27</v>
      </c>
      <c r="R842" s="10">
        <f t="shared" si="125"/>
        <v>0</v>
      </c>
      <c r="S842" s="10">
        <f t="shared" si="125"/>
        <v>0</v>
      </c>
      <c r="T842" s="10">
        <f t="shared" si="125"/>
        <v>0</v>
      </c>
      <c r="U842" s="10">
        <f t="shared" si="125"/>
        <v>0</v>
      </c>
      <c r="V842" s="10">
        <f t="shared" si="125"/>
        <v>0</v>
      </c>
      <c r="W842" s="10">
        <f t="shared" si="120"/>
        <v>100</v>
      </c>
      <c r="X842" s="10">
        <f t="shared" si="120"/>
        <v>100</v>
      </c>
      <c r="Y842" s="142">
        <f t="shared" si="120"/>
        <v>100</v>
      </c>
      <c r="Z842" s="142">
        <f t="shared" si="120"/>
        <v>100</v>
      </c>
      <c r="AA842" s="142">
        <f t="shared" si="120"/>
        <v>100</v>
      </c>
    </row>
    <row r="843" spans="1:27" ht="12.95" customHeight="1" x14ac:dyDescent="0.25">
      <c r="A843" s="133">
        <v>835</v>
      </c>
      <c r="B843" s="139" t="s">
        <v>2044</v>
      </c>
      <c r="C843" s="140">
        <f t="shared" si="122"/>
        <v>2326.5</v>
      </c>
      <c r="D843" s="140">
        <v>888.4</v>
      </c>
      <c r="E843" s="140">
        <v>1411.1</v>
      </c>
      <c r="F843" s="140">
        <v>27</v>
      </c>
      <c r="G843" s="140">
        <v>0</v>
      </c>
      <c r="H843" s="140">
        <f t="shared" si="123"/>
        <v>2492.3000000000002</v>
      </c>
      <c r="I843" s="141">
        <v>888.4</v>
      </c>
      <c r="J843" s="141">
        <v>1546.9</v>
      </c>
      <c r="K843" s="141">
        <v>27</v>
      </c>
      <c r="L843" s="141">
        <v>30</v>
      </c>
      <c r="M843" s="140">
        <f t="shared" si="124"/>
        <v>2492.2966999999999</v>
      </c>
      <c r="N843" s="141">
        <v>888.4</v>
      </c>
      <c r="O843" s="141">
        <v>1546.8967</v>
      </c>
      <c r="P843" s="141">
        <v>27</v>
      </c>
      <c r="Q843" s="10">
        <v>30</v>
      </c>
      <c r="R843" s="10">
        <f t="shared" si="125"/>
        <v>-3.3000000003085006E-3</v>
      </c>
      <c r="S843" s="10">
        <f t="shared" si="125"/>
        <v>0</v>
      </c>
      <c r="T843" s="10">
        <f t="shared" si="125"/>
        <v>-3.3000000000811269E-3</v>
      </c>
      <c r="U843" s="10">
        <f t="shared" si="125"/>
        <v>0</v>
      </c>
      <c r="V843" s="10">
        <f t="shared" si="125"/>
        <v>0</v>
      </c>
      <c r="W843" s="10">
        <f t="shared" si="120"/>
        <v>99.999867592183904</v>
      </c>
      <c r="X843" s="10">
        <f t="shared" si="120"/>
        <v>100</v>
      </c>
      <c r="Y843" s="142">
        <f t="shared" si="120"/>
        <v>99.999786670114418</v>
      </c>
      <c r="Z843" s="142">
        <f t="shared" si="120"/>
        <v>100</v>
      </c>
      <c r="AA843" s="142">
        <f t="shared" si="120"/>
        <v>100</v>
      </c>
    </row>
    <row r="844" spans="1:27" ht="12.95" customHeight="1" x14ac:dyDescent="0.25">
      <c r="A844" s="133">
        <v>836</v>
      </c>
      <c r="B844" s="139" t="s">
        <v>2045</v>
      </c>
      <c r="C844" s="140">
        <f t="shared" si="122"/>
        <v>3039</v>
      </c>
      <c r="D844" s="140">
        <v>931.6</v>
      </c>
      <c r="E844" s="140">
        <v>1971.9</v>
      </c>
      <c r="F844" s="140">
        <v>135.5</v>
      </c>
      <c r="G844" s="140">
        <v>0</v>
      </c>
      <c r="H844" s="140">
        <f t="shared" si="123"/>
        <v>3615.7999999999997</v>
      </c>
      <c r="I844" s="141">
        <v>931.6</v>
      </c>
      <c r="J844" s="141">
        <v>2509.6999999999998</v>
      </c>
      <c r="K844" s="141">
        <v>135.5</v>
      </c>
      <c r="L844" s="141">
        <v>39</v>
      </c>
      <c r="M844" s="140">
        <f t="shared" si="124"/>
        <v>3612.6057000000001</v>
      </c>
      <c r="N844" s="141">
        <v>931.6</v>
      </c>
      <c r="O844" s="141">
        <v>2506.5057000000002</v>
      </c>
      <c r="P844" s="141">
        <v>135.5</v>
      </c>
      <c r="Q844" s="10">
        <v>39</v>
      </c>
      <c r="R844" s="10">
        <f t="shared" si="125"/>
        <v>-3.1942999999996573</v>
      </c>
      <c r="S844" s="10">
        <f t="shared" si="125"/>
        <v>0</v>
      </c>
      <c r="T844" s="10">
        <f t="shared" si="125"/>
        <v>-3.1942999999996573</v>
      </c>
      <c r="U844" s="10">
        <f t="shared" si="125"/>
        <v>0</v>
      </c>
      <c r="V844" s="10">
        <f t="shared" si="125"/>
        <v>0</v>
      </c>
      <c r="W844" s="10">
        <f t="shared" si="120"/>
        <v>99.91165717130373</v>
      </c>
      <c r="X844" s="10">
        <f t="shared" si="120"/>
        <v>100</v>
      </c>
      <c r="Y844" s="142">
        <f t="shared" si="120"/>
        <v>99.872721839263662</v>
      </c>
      <c r="Z844" s="142">
        <f t="shared" si="120"/>
        <v>100</v>
      </c>
      <c r="AA844" s="142">
        <f t="shared" si="120"/>
        <v>100</v>
      </c>
    </row>
    <row r="845" spans="1:27" ht="12.95" customHeight="1" x14ac:dyDescent="0.25">
      <c r="A845" s="133">
        <v>837</v>
      </c>
      <c r="B845" s="139" t="s">
        <v>2046</v>
      </c>
      <c r="C845" s="140">
        <f t="shared" si="122"/>
        <v>2425</v>
      </c>
      <c r="D845" s="140">
        <v>984.5</v>
      </c>
      <c r="E845" s="140">
        <v>1377.6</v>
      </c>
      <c r="F845" s="140">
        <v>62.9</v>
      </c>
      <c r="G845" s="140">
        <v>0</v>
      </c>
      <c r="H845" s="140">
        <f t="shared" si="123"/>
        <v>2532.4</v>
      </c>
      <c r="I845" s="141">
        <v>984.5</v>
      </c>
      <c r="J845" s="141">
        <v>1449</v>
      </c>
      <c r="K845" s="141">
        <v>62.9</v>
      </c>
      <c r="L845" s="141">
        <v>36</v>
      </c>
      <c r="M845" s="140">
        <f t="shared" si="124"/>
        <v>2498.6642000000002</v>
      </c>
      <c r="N845" s="141">
        <v>984.5</v>
      </c>
      <c r="O845" s="141">
        <v>1415.2642000000001</v>
      </c>
      <c r="P845" s="141">
        <v>62.9</v>
      </c>
      <c r="Q845" s="10">
        <v>36</v>
      </c>
      <c r="R845" s="10">
        <f t="shared" si="125"/>
        <v>-33.735799999999927</v>
      </c>
      <c r="S845" s="10">
        <f t="shared" si="125"/>
        <v>0</v>
      </c>
      <c r="T845" s="10">
        <f t="shared" si="125"/>
        <v>-33.735799999999927</v>
      </c>
      <c r="U845" s="10">
        <f t="shared" si="125"/>
        <v>0</v>
      </c>
      <c r="V845" s="10">
        <f t="shared" si="125"/>
        <v>0</v>
      </c>
      <c r="W845" s="10">
        <f t="shared" si="120"/>
        <v>98.667832885800038</v>
      </c>
      <c r="X845" s="10">
        <f t="shared" si="120"/>
        <v>100</v>
      </c>
      <c r="Y845" s="142">
        <f t="shared" si="120"/>
        <v>97.671787439613539</v>
      </c>
      <c r="Z845" s="142">
        <f t="shared" si="120"/>
        <v>100</v>
      </c>
      <c r="AA845" s="142">
        <f t="shared" si="120"/>
        <v>100</v>
      </c>
    </row>
    <row r="846" spans="1:27" ht="12.95" customHeight="1" x14ac:dyDescent="0.25">
      <c r="A846" s="133">
        <v>838</v>
      </c>
      <c r="B846" s="139" t="s">
        <v>2047</v>
      </c>
      <c r="C846" s="140">
        <f t="shared" si="122"/>
        <v>1152.5</v>
      </c>
      <c r="D846" s="140">
        <v>874.1</v>
      </c>
      <c r="E846" s="140">
        <v>204.9</v>
      </c>
      <c r="F846" s="140">
        <v>73.5</v>
      </c>
      <c r="G846" s="140">
        <v>0</v>
      </c>
      <c r="H846" s="140">
        <f t="shared" si="123"/>
        <v>1188.5</v>
      </c>
      <c r="I846" s="141">
        <v>874.1</v>
      </c>
      <c r="J846" s="141">
        <v>204.9</v>
      </c>
      <c r="K846" s="141">
        <v>73.5</v>
      </c>
      <c r="L846" s="141">
        <v>36</v>
      </c>
      <c r="M846" s="140">
        <f t="shared" si="124"/>
        <v>1188.4958000000001</v>
      </c>
      <c r="N846" s="141">
        <v>874.1</v>
      </c>
      <c r="O846" s="141">
        <v>204.89580000000001</v>
      </c>
      <c r="P846" s="141">
        <v>73.5</v>
      </c>
      <c r="Q846" s="10">
        <v>36</v>
      </c>
      <c r="R846" s="10">
        <f t="shared" si="125"/>
        <v>-4.1999999998552084E-3</v>
      </c>
      <c r="S846" s="10">
        <f t="shared" si="125"/>
        <v>0</v>
      </c>
      <c r="T846" s="10">
        <f t="shared" si="125"/>
        <v>-4.199999999997317E-3</v>
      </c>
      <c r="U846" s="10">
        <f t="shared" si="125"/>
        <v>0</v>
      </c>
      <c r="V846" s="10">
        <f t="shared" si="125"/>
        <v>0</v>
      </c>
      <c r="W846" s="10">
        <f t="shared" si="120"/>
        <v>99.999646613378218</v>
      </c>
      <c r="X846" s="10">
        <f t="shared" si="120"/>
        <v>100</v>
      </c>
      <c r="Y846" s="142">
        <f t="shared" si="120"/>
        <v>99.997950219619327</v>
      </c>
      <c r="Z846" s="142">
        <f t="shared" si="120"/>
        <v>100</v>
      </c>
      <c r="AA846" s="142">
        <f t="shared" si="120"/>
        <v>100</v>
      </c>
    </row>
    <row r="847" spans="1:27" ht="12.95" customHeight="1" x14ac:dyDescent="0.25">
      <c r="A847" s="133">
        <v>839</v>
      </c>
      <c r="B847" s="139" t="s">
        <v>2048</v>
      </c>
      <c r="C847" s="140">
        <f t="shared" si="122"/>
        <v>4811.2</v>
      </c>
      <c r="D847" s="140">
        <v>1247.3</v>
      </c>
      <c r="E847" s="140">
        <v>3488.2</v>
      </c>
      <c r="F847" s="140">
        <v>75.7</v>
      </c>
      <c r="G847" s="140">
        <v>0</v>
      </c>
      <c r="H847" s="140">
        <f t="shared" si="123"/>
        <v>5316.0999999999995</v>
      </c>
      <c r="I847" s="141">
        <v>1247.3</v>
      </c>
      <c r="J847" s="141">
        <v>3924.1</v>
      </c>
      <c r="K847" s="141">
        <v>75.7</v>
      </c>
      <c r="L847" s="141">
        <v>69</v>
      </c>
      <c r="M847" s="140">
        <f t="shared" si="124"/>
        <v>5097.0425999999998</v>
      </c>
      <c r="N847" s="141">
        <v>1247.3</v>
      </c>
      <c r="O847" s="141">
        <v>3705.0426000000002</v>
      </c>
      <c r="P847" s="141">
        <v>75.7</v>
      </c>
      <c r="Q847" s="10">
        <v>69</v>
      </c>
      <c r="R847" s="10">
        <f t="shared" si="125"/>
        <v>-219.05739999999969</v>
      </c>
      <c r="S847" s="10">
        <f t="shared" si="125"/>
        <v>0</v>
      </c>
      <c r="T847" s="10">
        <f t="shared" si="125"/>
        <v>-219.05739999999969</v>
      </c>
      <c r="U847" s="10">
        <f t="shared" si="125"/>
        <v>0</v>
      </c>
      <c r="V847" s="10">
        <f t="shared" si="125"/>
        <v>0</v>
      </c>
      <c r="W847" s="10">
        <f t="shared" si="120"/>
        <v>95.87935892853784</v>
      </c>
      <c r="X847" s="10">
        <f t="shared" si="120"/>
        <v>100</v>
      </c>
      <c r="Y847" s="142">
        <f t="shared" si="120"/>
        <v>94.41763971356491</v>
      </c>
      <c r="Z847" s="142">
        <f t="shared" si="120"/>
        <v>100</v>
      </c>
      <c r="AA847" s="142">
        <f t="shared" si="120"/>
        <v>100</v>
      </c>
    </row>
    <row r="848" spans="1:27" ht="12.95" customHeight="1" x14ac:dyDescent="0.25">
      <c r="A848" s="133">
        <v>840</v>
      </c>
      <c r="B848" s="139" t="s">
        <v>2049</v>
      </c>
      <c r="C848" s="140">
        <f t="shared" si="122"/>
        <v>783.8</v>
      </c>
      <c r="D848" s="140">
        <v>615.29999999999995</v>
      </c>
      <c r="E848" s="140">
        <v>136.19999999999999</v>
      </c>
      <c r="F848" s="140">
        <v>32.299999999999997</v>
      </c>
      <c r="G848" s="140">
        <v>0</v>
      </c>
      <c r="H848" s="140">
        <f t="shared" si="123"/>
        <v>813.8</v>
      </c>
      <c r="I848" s="141">
        <v>615.29999999999995</v>
      </c>
      <c r="J848" s="141">
        <v>136.19999999999999</v>
      </c>
      <c r="K848" s="141">
        <v>32.299999999999997</v>
      </c>
      <c r="L848" s="141">
        <v>30</v>
      </c>
      <c r="M848" s="140">
        <f t="shared" si="124"/>
        <v>813.7956999999999</v>
      </c>
      <c r="N848" s="141">
        <v>615.29999999999995</v>
      </c>
      <c r="O848" s="141">
        <v>136.19569999999999</v>
      </c>
      <c r="P848" s="141">
        <v>32.299999999999997</v>
      </c>
      <c r="Q848" s="10">
        <v>30</v>
      </c>
      <c r="R848" s="10">
        <f t="shared" si="125"/>
        <v>-4.3000000000574801E-3</v>
      </c>
      <c r="S848" s="10">
        <f t="shared" si="125"/>
        <v>0</v>
      </c>
      <c r="T848" s="10">
        <f t="shared" si="125"/>
        <v>-4.3000000000006366E-3</v>
      </c>
      <c r="U848" s="10">
        <f t="shared" si="125"/>
        <v>0</v>
      </c>
      <c r="V848" s="10">
        <f t="shared" si="125"/>
        <v>0</v>
      </c>
      <c r="W848" s="10">
        <f t="shared" si="120"/>
        <v>99.999471614647334</v>
      </c>
      <c r="X848" s="10">
        <f t="shared" si="120"/>
        <v>100</v>
      </c>
      <c r="Y848" s="142">
        <f t="shared" si="120"/>
        <v>99.996842878120404</v>
      </c>
      <c r="Z848" s="142">
        <f t="shared" si="120"/>
        <v>100</v>
      </c>
      <c r="AA848" s="142">
        <f t="shared" si="120"/>
        <v>100</v>
      </c>
    </row>
    <row r="849" spans="1:27" ht="12.95" customHeight="1" x14ac:dyDescent="0.25">
      <c r="A849" s="133">
        <v>841</v>
      </c>
      <c r="B849" s="139" t="s">
        <v>2050</v>
      </c>
      <c r="C849" s="140">
        <f t="shared" si="122"/>
        <v>4013.2</v>
      </c>
      <c r="D849" s="140">
        <v>1045.2</v>
      </c>
      <c r="E849" s="140">
        <v>2867.3</v>
      </c>
      <c r="F849" s="140">
        <v>100.7</v>
      </c>
      <c r="G849" s="140">
        <v>0</v>
      </c>
      <c r="H849" s="140">
        <f t="shared" si="123"/>
        <v>4403.0999999999995</v>
      </c>
      <c r="I849" s="141">
        <v>1045.2</v>
      </c>
      <c r="J849" s="141">
        <v>3215.2</v>
      </c>
      <c r="K849" s="141">
        <v>100.7</v>
      </c>
      <c r="L849" s="141">
        <v>42</v>
      </c>
      <c r="M849" s="140">
        <f t="shared" si="124"/>
        <v>4403.0946999999996</v>
      </c>
      <c r="N849" s="141">
        <v>1045.2</v>
      </c>
      <c r="O849" s="141">
        <v>3215.1947</v>
      </c>
      <c r="P849" s="141">
        <v>100.7</v>
      </c>
      <c r="Q849" s="10">
        <v>42</v>
      </c>
      <c r="R849" s="10">
        <f t="shared" si="125"/>
        <v>-5.2999999998064595E-3</v>
      </c>
      <c r="S849" s="10">
        <f t="shared" si="125"/>
        <v>0</v>
      </c>
      <c r="T849" s="10">
        <f t="shared" si="125"/>
        <v>-5.2999999998064595E-3</v>
      </c>
      <c r="U849" s="10">
        <f t="shared" si="125"/>
        <v>0</v>
      </c>
      <c r="V849" s="10">
        <f t="shared" si="125"/>
        <v>0</v>
      </c>
      <c r="W849" s="10">
        <f t="shared" si="120"/>
        <v>99.999879630260509</v>
      </c>
      <c r="X849" s="10">
        <f t="shared" si="120"/>
        <v>100</v>
      </c>
      <c r="Y849" s="142">
        <f t="shared" si="120"/>
        <v>99.999835157999513</v>
      </c>
      <c r="Z849" s="142">
        <f t="shared" si="120"/>
        <v>100</v>
      </c>
      <c r="AA849" s="142">
        <f t="shared" si="120"/>
        <v>100</v>
      </c>
    </row>
    <row r="850" spans="1:27" ht="12.95" customHeight="1" x14ac:dyDescent="0.25">
      <c r="A850" s="133">
        <v>842</v>
      </c>
      <c r="B850" s="139" t="s">
        <v>2051</v>
      </c>
      <c r="C850" s="140">
        <f t="shared" si="122"/>
        <v>2535.5</v>
      </c>
      <c r="D850" s="140">
        <v>984.4</v>
      </c>
      <c r="E850" s="140">
        <v>1542.9</v>
      </c>
      <c r="F850" s="140">
        <v>8.1999999999999993</v>
      </c>
      <c r="G850" s="140">
        <v>0</v>
      </c>
      <c r="H850" s="140">
        <f t="shared" si="123"/>
        <v>2920.6</v>
      </c>
      <c r="I850" s="141">
        <v>984.4</v>
      </c>
      <c r="J850" s="141">
        <v>1880</v>
      </c>
      <c r="K850" s="141">
        <v>8.1999999999999993</v>
      </c>
      <c r="L850" s="141">
        <v>48</v>
      </c>
      <c r="M850" s="140">
        <f t="shared" si="124"/>
        <v>2920.5007999999998</v>
      </c>
      <c r="N850" s="141">
        <v>984.4</v>
      </c>
      <c r="O850" s="141">
        <v>1879.9007999999999</v>
      </c>
      <c r="P850" s="141">
        <v>8.1999999999999993</v>
      </c>
      <c r="Q850" s="10">
        <v>48</v>
      </c>
      <c r="R850" s="10">
        <f t="shared" si="125"/>
        <v>-9.9200000000109867E-2</v>
      </c>
      <c r="S850" s="10">
        <f t="shared" si="125"/>
        <v>0</v>
      </c>
      <c r="T850" s="10">
        <f t="shared" si="125"/>
        <v>-9.9200000000109867E-2</v>
      </c>
      <c r="U850" s="10">
        <f t="shared" si="125"/>
        <v>0</v>
      </c>
      <c r="V850" s="10">
        <f t="shared" si="125"/>
        <v>0</v>
      </c>
      <c r="W850" s="10">
        <f t="shared" si="120"/>
        <v>99.996603437649796</v>
      </c>
      <c r="X850" s="10">
        <f t="shared" si="120"/>
        <v>100</v>
      </c>
      <c r="Y850" s="142">
        <f t="shared" si="120"/>
        <v>99.994723404255311</v>
      </c>
      <c r="Z850" s="142">
        <f t="shared" si="120"/>
        <v>100</v>
      </c>
      <c r="AA850" s="142">
        <f t="shared" si="120"/>
        <v>100</v>
      </c>
    </row>
    <row r="851" spans="1:27" ht="12.95" customHeight="1" x14ac:dyDescent="0.25">
      <c r="A851" s="133">
        <v>843</v>
      </c>
      <c r="B851" s="139" t="s">
        <v>2052</v>
      </c>
      <c r="C851" s="140">
        <f t="shared" si="122"/>
        <v>1763.2</v>
      </c>
      <c r="D851" s="140">
        <v>753.6</v>
      </c>
      <c r="E851" s="140">
        <v>916.1</v>
      </c>
      <c r="F851" s="140">
        <v>93.5</v>
      </c>
      <c r="G851" s="140">
        <v>0</v>
      </c>
      <c r="H851" s="140">
        <f t="shared" si="123"/>
        <v>2005.3000000000002</v>
      </c>
      <c r="I851" s="141">
        <v>753.6</v>
      </c>
      <c r="J851" s="141">
        <v>1122.2</v>
      </c>
      <c r="K851" s="141">
        <v>93.5</v>
      </c>
      <c r="L851" s="141">
        <v>36</v>
      </c>
      <c r="M851" s="140">
        <f t="shared" si="124"/>
        <v>2005.3000000000002</v>
      </c>
      <c r="N851" s="141">
        <v>753.6</v>
      </c>
      <c r="O851" s="141">
        <v>1122.2</v>
      </c>
      <c r="P851" s="141">
        <v>93.5</v>
      </c>
      <c r="Q851" s="10">
        <v>36</v>
      </c>
      <c r="R851" s="10">
        <f t="shared" si="125"/>
        <v>0</v>
      </c>
      <c r="S851" s="10">
        <f t="shared" si="125"/>
        <v>0</v>
      </c>
      <c r="T851" s="10">
        <f t="shared" si="125"/>
        <v>0</v>
      </c>
      <c r="U851" s="10">
        <f t="shared" si="125"/>
        <v>0</v>
      </c>
      <c r="V851" s="10">
        <f t="shared" si="125"/>
        <v>0</v>
      </c>
      <c r="W851" s="10">
        <f t="shared" si="120"/>
        <v>100</v>
      </c>
      <c r="X851" s="10">
        <f t="shared" si="120"/>
        <v>100</v>
      </c>
      <c r="Y851" s="142">
        <f t="shared" si="120"/>
        <v>100</v>
      </c>
      <c r="Z851" s="142">
        <f t="shared" si="120"/>
        <v>100</v>
      </c>
      <c r="AA851" s="142">
        <f t="shared" si="120"/>
        <v>100</v>
      </c>
    </row>
    <row r="852" spans="1:27" ht="12.95" customHeight="1" x14ac:dyDescent="0.25">
      <c r="A852" s="133">
        <v>844</v>
      </c>
      <c r="B852" s="139" t="s">
        <v>2053</v>
      </c>
      <c r="C852" s="140">
        <f t="shared" si="122"/>
        <v>5669.5999999999995</v>
      </c>
      <c r="D852" s="140">
        <v>1211.2</v>
      </c>
      <c r="E852" s="140">
        <v>4458.3999999999996</v>
      </c>
      <c r="F852" s="140">
        <v>0</v>
      </c>
      <c r="G852" s="140">
        <v>0</v>
      </c>
      <c r="H852" s="140">
        <f t="shared" si="123"/>
        <v>6153.5</v>
      </c>
      <c r="I852" s="141">
        <v>1211.2</v>
      </c>
      <c r="J852" s="141">
        <v>4864.3</v>
      </c>
      <c r="K852" s="141">
        <v>0</v>
      </c>
      <c r="L852" s="141">
        <v>78</v>
      </c>
      <c r="M852" s="140">
        <f t="shared" si="124"/>
        <v>5843.8395</v>
      </c>
      <c r="N852" s="141">
        <v>1211.2</v>
      </c>
      <c r="O852" s="141">
        <v>4554.6395000000002</v>
      </c>
      <c r="P852" s="141">
        <v>0</v>
      </c>
      <c r="Q852" s="10">
        <v>78</v>
      </c>
      <c r="R852" s="10">
        <f t="shared" si="125"/>
        <v>-309.66049999999996</v>
      </c>
      <c r="S852" s="10">
        <f t="shared" si="125"/>
        <v>0</v>
      </c>
      <c r="T852" s="10">
        <f t="shared" si="125"/>
        <v>-309.66049999999996</v>
      </c>
      <c r="U852" s="10">
        <f t="shared" si="125"/>
        <v>0</v>
      </c>
      <c r="V852" s="10">
        <f t="shared" si="125"/>
        <v>0</v>
      </c>
      <c r="W852" s="10">
        <f t="shared" si="120"/>
        <v>94.967733810026814</v>
      </c>
      <c r="X852" s="10">
        <f t="shared" si="120"/>
        <v>100</v>
      </c>
      <c r="Y852" s="142">
        <f t="shared" si="120"/>
        <v>93.634017227555859</v>
      </c>
      <c r="Z852" s="142">
        <f t="shared" si="120"/>
        <v>0</v>
      </c>
      <c r="AA852" s="142">
        <f t="shared" si="120"/>
        <v>100</v>
      </c>
    </row>
    <row r="853" spans="1:27" ht="12.95" customHeight="1" x14ac:dyDescent="0.25">
      <c r="A853" s="133">
        <v>845</v>
      </c>
      <c r="B853" s="139" t="s">
        <v>2054</v>
      </c>
      <c r="C853" s="140">
        <f t="shared" si="122"/>
        <v>2059.7999999999997</v>
      </c>
      <c r="D853" s="140">
        <v>508.1</v>
      </c>
      <c r="E853" s="140">
        <v>1506.5</v>
      </c>
      <c r="F853" s="140">
        <v>45.2</v>
      </c>
      <c r="G853" s="140">
        <v>0</v>
      </c>
      <c r="H853" s="140">
        <f t="shared" si="123"/>
        <v>2284.6999999999998</v>
      </c>
      <c r="I853" s="141">
        <v>508.1</v>
      </c>
      <c r="J853" s="141">
        <v>1707.4</v>
      </c>
      <c r="K853" s="141">
        <v>45.2</v>
      </c>
      <c r="L853" s="141">
        <v>24</v>
      </c>
      <c r="M853" s="140">
        <f t="shared" si="124"/>
        <v>2283.54</v>
      </c>
      <c r="N853" s="141">
        <v>508.1</v>
      </c>
      <c r="O853" s="141">
        <v>1706.24</v>
      </c>
      <c r="P853" s="141">
        <v>45.2</v>
      </c>
      <c r="Q853" s="10">
        <v>24</v>
      </c>
      <c r="R853" s="10">
        <f t="shared" si="125"/>
        <v>-1.1599999999998545</v>
      </c>
      <c r="S853" s="10">
        <f t="shared" si="125"/>
        <v>0</v>
      </c>
      <c r="T853" s="10">
        <f t="shared" si="125"/>
        <v>-1.1600000000000819</v>
      </c>
      <c r="U853" s="10">
        <f t="shared" si="125"/>
        <v>0</v>
      </c>
      <c r="V853" s="10">
        <f t="shared" si="125"/>
        <v>0</v>
      </c>
      <c r="W853" s="10">
        <f t="shared" si="120"/>
        <v>99.949227469689689</v>
      </c>
      <c r="X853" s="10">
        <f t="shared" si="120"/>
        <v>100</v>
      </c>
      <c r="Y853" s="142">
        <f t="shared" si="120"/>
        <v>99.932060442778493</v>
      </c>
      <c r="Z853" s="142">
        <f t="shared" si="120"/>
        <v>100</v>
      </c>
      <c r="AA853" s="142">
        <f t="shared" si="120"/>
        <v>100</v>
      </c>
    </row>
    <row r="854" spans="1:27" ht="12.95" customHeight="1" x14ac:dyDescent="0.25">
      <c r="A854" s="133">
        <v>846</v>
      </c>
      <c r="B854" s="139" t="s">
        <v>2055</v>
      </c>
      <c r="C854" s="140">
        <f t="shared" si="122"/>
        <v>1714.7999999999997</v>
      </c>
      <c r="D854" s="140">
        <v>843.3</v>
      </c>
      <c r="E854" s="140">
        <v>820.9</v>
      </c>
      <c r="F854" s="140">
        <v>50.6</v>
      </c>
      <c r="G854" s="140">
        <v>0</v>
      </c>
      <c r="H854" s="140">
        <f t="shared" si="123"/>
        <v>1795.1999999999998</v>
      </c>
      <c r="I854" s="141">
        <v>843.3</v>
      </c>
      <c r="J854" s="141">
        <v>871.3</v>
      </c>
      <c r="K854" s="141">
        <v>50.6</v>
      </c>
      <c r="L854" s="141">
        <v>30</v>
      </c>
      <c r="M854" s="140">
        <f t="shared" si="124"/>
        <v>1795.1840999999999</v>
      </c>
      <c r="N854" s="141">
        <v>843.3</v>
      </c>
      <c r="O854" s="141">
        <v>871.28409999999997</v>
      </c>
      <c r="P854" s="141">
        <v>50.6</v>
      </c>
      <c r="Q854" s="10">
        <v>30</v>
      </c>
      <c r="R854" s="10">
        <f t="shared" si="125"/>
        <v>-1.5899999999874126E-2</v>
      </c>
      <c r="S854" s="10">
        <f t="shared" si="125"/>
        <v>0</v>
      </c>
      <c r="T854" s="10">
        <f t="shared" si="125"/>
        <v>-1.5899999999987813E-2</v>
      </c>
      <c r="U854" s="10">
        <f t="shared" si="125"/>
        <v>0</v>
      </c>
      <c r="V854" s="10">
        <f t="shared" si="125"/>
        <v>0</v>
      </c>
      <c r="W854" s="10">
        <f t="shared" si="120"/>
        <v>99.999114304812835</v>
      </c>
      <c r="X854" s="10">
        <f t="shared" si="120"/>
        <v>100</v>
      </c>
      <c r="Y854" s="142">
        <f t="shared" si="120"/>
        <v>99.998175140594512</v>
      </c>
      <c r="Z854" s="142">
        <f t="shared" si="120"/>
        <v>100</v>
      </c>
      <c r="AA854" s="142">
        <f t="shared" si="120"/>
        <v>100</v>
      </c>
    </row>
    <row r="855" spans="1:27" ht="12.95" customHeight="1" x14ac:dyDescent="0.25">
      <c r="A855" s="133">
        <v>847</v>
      </c>
      <c r="B855" s="139" t="s">
        <v>2056</v>
      </c>
      <c r="C855" s="140">
        <f t="shared" si="122"/>
        <v>5051.6000000000004</v>
      </c>
      <c r="D855" s="140">
        <v>1140.0999999999999</v>
      </c>
      <c r="E855" s="140">
        <v>3911.5</v>
      </c>
      <c r="F855" s="140">
        <v>0</v>
      </c>
      <c r="G855" s="140">
        <v>0</v>
      </c>
      <c r="H855" s="140">
        <f t="shared" si="123"/>
        <v>5446.9</v>
      </c>
      <c r="I855" s="141">
        <v>1140.0999999999999</v>
      </c>
      <c r="J855" s="141">
        <v>4267.8</v>
      </c>
      <c r="K855" s="141">
        <v>0</v>
      </c>
      <c r="L855" s="141">
        <v>39</v>
      </c>
      <c r="M855" s="140">
        <f t="shared" si="124"/>
        <v>5446.9</v>
      </c>
      <c r="N855" s="141">
        <v>1140.0999999999999</v>
      </c>
      <c r="O855" s="141">
        <v>4267.8</v>
      </c>
      <c r="P855" s="141">
        <v>0</v>
      </c>
      <c r="Q855" s="10">
        <v>39</v>
      </c>
      <c r="R855" s="10">
        <f t="shared" si="125"/>
        <v>0</v>
      </c>
      <c r="S855" s="10">
        <f t="shared" si="125"/>
        <v>0</v>
      </c>
      <c r="T855" s="10">
        <f t="shared" si="125"/>
        <v>0</v>
      </c>
      <c r="U855" s="10">
        <f t="shared" si="125"/>
        <v>0</v>
      </c>
      <c r="V855" s="10">
        <f t="shared" si="125"/>
        <v>0</v>
      </c>
      <c r="W855" s="10">
        <f t="shared" si="120"/>
        <v>100</v>
      </c>
      <c r="X855" s="10">
        <f t="shared" si="120"/>
        <v>100</v>
      </c>
      <c r="Y855" s="142">
        <f t="shared" si="120"/>
        <v>100</v>
      </c>
      <c r="Z855" s="142">
        <f t="shared" si="120"/>
        <v>0</v>
      </c>
      <c r="AA855" s="142">
        <f t="shared" si="120"/>
        <v>100</v>
      </c>
    </row>
    <row r="856" spans="1:27" ht="12.95" customHeight="1" x14ac:dyDescent="0.25">
      <c r="A856" s="133">
        <v>848</v>
      </c>
      <c r="B856" s="139" t="s">
        <v>2057</v>
      </c>
      <c r="C856" s="140">
        <f t="shared" si="122"/>
        <v>2324.6</v>
      </c>
      <c r="D856" s="140">
        <v>812.4</v>
      </c>
      <c r="E856" s="140">
        <v>1496.8</v>
      </c>
      <c r="F856" s="140">
        <v>15.4</v>
      </c>
      <c r="G856" s="140">
        <v>0</v>
      </c>
      <c r="H856" s="140">
        <f t="shared" si="123"/>
        <v>2440</v>
      </c>
      <c r="I856" s="141">
        <v>812.4</v>
      </c>
      <c r="J856" s="141">
        <v>1582.2</v>
      </c>
      <c r="K856" s="141">
        <v>15.4</v>
      </c>
      <c r="L856" s="141">
        <v>30</v>
      </c>
      <c r="M856" s="140">
        <f t="shared" si="124"/>
        <v>2439.3018999999999</v>
      </c>
      <c r="N856" s="141">
        <v>812.4</v>
      </c>
      <c r="O856" s="141">
        <v>1581.5019</v>
      </c>
      <c r="P856" s="141">
        <v>15.4</v>
      </c>
      <c r="Q856" s="10">
        <v>30</v>
      </c>
      <c r="R856" s="10">
        <f t="shared" si="125"/>
        <v>-0.69810000000006767</v>
      </c>
      <c r="S856" s="10">
        <f t="shared" si="125"/>
        <v>0</v>
      </c>
      <c r="T856" s="10">
        <f t="shared" si="125"/>
        <v>-0.69810000000006767</v>
      </c>
      <c r="U856" s="10">
        <f t="shared" si="125"/>
        <v>0</v>
      </c>
      <c r="V856" s="10">
        <f t="shared" si="125"/>
        <v>0</v>
      </c>
      <c r="W856" s="10">
        <f t="shared" si="120"/>
        <v>99.971389344262292</v>
      </c>
      <c r="X856" s="10">
        <f t="shared" si="120"/>
        <v>100</v>
      </c>
      <c r="Y856" s="142">
        <f t="shared" si="120"/>
        <v>99.955877891543423</v>
      </c>
      <c r="Z856" s="142">
        <f t="shared" si="120"/>
        <v>100</v>
      </c>
      <c r="AA856" s="142">
        <f t="shared" si="120"/>
        <v>100</v>
      </c>
    </row>
    <row r="857" spans="1:27" ht="12.95" customHeight="1" x14ac:dyDescent="0.25">
      <c r="A857" s="133">
        <v>849</v>
      </c>
      <c r="B857" s="139" t="s">
        <v>2058</v>
      </c>
      <c r="C857" s="140">
        <f t="shared" si="122"/>
        <v>3400.3999999999996</v>
      </c>
      <c r="D857" s="140">
        <v>936.6</v>
      </c>
      <c r="E857" s="140">
        <v>2405.6</v>
      </c>
      <c r="F857" s="140">
        <v>58.2</v>
      </c>
      <c r="G857" s="140">
        <v>0</v>
      </c>
      <c r="H857" s="140">
        <f t="shared" si="123"/>
        <v>3792.7999999999997</v>
      </c>
      <c r="I857" s="141">
        <v>936.6</v>
      </c>
      <c r="J857" s="141">
        <v>2765</v>
      </c>
      <c r="K857" s="141">
        <v>58.2</v>
      </c>
      <c r="L857" s="141">
        <v>33</v>
      </c>
      <c r="M857" s="140">
        <f t="shared" si="124"/>
        <v>3777.5452999999998</v>
      </c>
      <c r="N857" s="141">
        <v>936.6</v>
      </c>
      <c r="O857" s="141">
        <v>2749.7453</v>
      </c>
      <c r="P857" s="141">
        <v>58.2</v>
      </c>
      <c r="Q857" s="10">
        <v>33</v>
      </c>
      <c r="R857" s="10">
        <f t="shared" si="125"/>
        <v>-15.254699999999957</v>
      </c>
      <c r="S857" s="10">
        <f t="shared" si="125"/>
        <v>0</v>
      </c>
      <c r="T857" s="10">
        <f t="shared" si="125"/>
        <v>-15.254699999999957</v>
      </c>
      <c r="U857" s="10">
        <f t="shared" si="125"/>
        <v>0</v>
      </c>
      <c r="V857" s="10">
        <f t="shared" si="125"/>
        <v>0</v>
      </c>
      <c r="W857" s="10">
        <f t="shared" si="120"/>
        <v>99.597798460240455</v>
      </c>
      <c r="X857" s="10">
        <f t="shared" si="120"/>
        <v>100</v>
      </c>
      <c r="Y857" s="142">
        <f t="shared" si="120"/>
        <v>99.44829294755877</v>
      </c>
      <c r="Z857" s="142">
        <f t="shared" si="120"/>
        <v>100</v>
      </c>
      <c r="AA857" s="142">
        <f t="shared" si="120"/>
        <v>100</v>
      </c>
    </row>
    <row r="858" spans="1:27" ht="12.95" customHeight="1" x14ac:dyDescent="0.25">
      <c r="A858" s="133">
        <v>850</v>
      </c>
      <c r="B858" s="139" t="s">
        <v>2059</v>
      </c>
      <c r="C858" s="140">
        <f t="shared" si="122"/>
        <v>3083.5</v>
      </c>
      <c r="D858" s="140">
        <v>662.7</v>
      </c>
      <c r="E858" s="140">
        <v>2420.8000000000002</v>
      </c>
      <c r="F858" s="140">
        <v>0</v>
      </c>
      <c r="G858" s="140">
        <v>0</v>
      </c>
      <c r="H858" s="140">
        <f t="shared" si="123"/>
        <v>3488.1000000000004</v>
      </c>
      <c r="I858" s="141">
        <v>662.7</v>
      </c>
      <c r="J858" s="141">
        <v>2777.4</v>
      </c>
      <c r="K858" s="141">
        <v>0</v>
      </c>
      <c r="L858" s="141">
        <v>48</v>
      </c>
      <c r="M858" s="140">
        <f t="shared" si="124"/>
        <v>3377.5810000000001</v>
      </c>
      <c r="N858" s="141">
        <v>662.7</v>
      </c>
      <c r="O858" s="141">
        <v>2666.8809999999999</v>
      </c>
      <c r="P858" s="141">
        <v>0</v>
      </c>
      <c r="Q858" s="10">
        <v>48</v>
      </c>
      <c r="R858" s="10">
        <f t="shared" si="125"/>
        <v>-110.51900000000023</v>
      </c>
      <c r="S858" s="10">
        <f t="shared" si="125"/>
        <v>0</v>
      </c>
      <c r="T858" s="10">
        <f t="shared" si="125"/>
        <v>-110.51900000000023</v>
      </c>
      <c r="U858" s="10">
        <f t="shared" si="125"/>
        <v>0</v>
      </c>
      <c r="V858" s="10">
        <f t="shared" si="125"/>
        <v>0</v>
      </c>
      <c r="W858" s="10">
        <f t="shared" si="120"/>
        <v>96.831541526905767</v>
      </c>
      <c r="X858" s="10">
        <f t="shared" si="120"/>
        <v>100</v>
      </c>
      <c r="Y858" s="142">
        <f t="shared" si="120"/>
        <v>96.020774825376236</v>
      </c>
      <c r="Z858" s="142">
        <f t="shared" si="120"/>
        <v>0</v>
      </c>
      <c r="AA858" s="142">
        <f t="shared" si="120"/>
        <v>100</v>
      </c>
    </row>
    <row r="859" spans="1:27" ht="12.95" customHeight="1" x14ac:dyDescent="0.25">
      <c r="A859" s="133">
        <v>851</v>
      </c>
      <c r="B859" s="139" t="s">
        <v>2035</v>
      </c>
      <c r="C859" s="140">
        <f t="shared" si="122"/>
        <v>45366.9</v>
      </c>
      <c r="D859" s="140">
        <v>3741.5</v>
      </c>
      <c r="E859" s="140">
        <v>41625.4</v>
      </c>
      <c r="F859" s="140">
        <v>0</v>
      </c>
      <c r="G859" s="140">
        <v>0</v>
      </c>
      <c r="H859" s="140">
        <f t="shared" si="123"/>
        <v>51522</v>
      </c>
      <c r="I859" s="141">
        <v>3741.5</v>
      </c>
      <c r="J859" s="141">
        <v>47342.5</v>
      </c>
      <c r="K859" s="141">
        <v>0</v>
      </c>
      <c r="L859" s="141">
        <v>438</v>
      </c>
      <c r="M859" s="140">
        <f t="shared" si="124"/>
        <v>51476.964099999997</v>
      </c>
      <c r="N859" s="141">
        <v>3741.5</v>
      </c>
      <c r="O859" s="141">
        <v>47297.464099999997</v>
      </c>
      <c r="P859" s="141">
        <v>0</v>
      </c>
      <c r="Q859" s="10">
        <v>438</v>
      </c>
      <c r="R859" s="10">
        <f t="shared" si="125"/>
        <v>-45.035900000002584</v>
      </c>
      <c r="S859" s="10">
        <f t="shared" si="125"/>
        <v>0</v>
      </c>
      <c r="T859" s="10">
        <f t="shared" si="125"/>
        <v>-45.035900000002584</v>
      </c>
      <c r="U859" s="10">
        <f t="shared" si="125"/>
        <v>0</v>
      </c>
      <c r="V859" s="10">
        <f t="shared" si="125"/>
        <v>0</v>
      </c>
      <c r="W859" s="10">
        <f t="shared" si="120"/>
        <v>99.912588991110582</v>
      </c>
      <c r="X859" s="10">
        <f t="shared" si="120"/>
        <v>100</v>
      </c>
      <c r="Y859" s="142">
        <f t="shared" si="120"/>
        <v>99.904872155040394</v>
      </c>
      <c r="Z859" s="142">
        <f t="shared" si="120"/>
        <v>0</v>
      </c>
      <c r="AA859" s="142">
        <f t="shared" si="120"/>
        <v>100</v>
      </c>
    </row>
    <row r="860" spans="1:27" ht="12.95" customHeight="1" x14ac:dyDescent="0.25">
      <c r="A860" s="133">
        <v>852</v>
      </c>
      <c r="B860" s="139" t="s">
        <v>2060</v>
      </c>
      <c r="C860" s="140">
        <f t="shared" si="122"/>
        <v>2947.6000000000004</v>
      </c>
      <c r="D860" s="140">
        <v>815.2</v>
      </c>
      <c r="E860" s="140">
        <v>2132.4</v>
      </c>
      <c r="F860" s="140">
        <v>0</v>
      </c>
      <c r="G860" s="140">
        <v>0</v>
      </c>
      <c r="H860" s="140">
        <f t="shared" si="123"/>
        <v>3189.8999999999996</v>
      </c>
      <c r="I860" s="141">
        <v>815.2</v>
      </c>
      <c r="J860" s="141">
        <v>2332.6999999999998</v>
      </c>
      <c r="K860" s="141">
        <v>0</v>
      </c>
      <c r="L860" s="141">
        <v>42</v>
      </c>
      <c r="M860" s="140">
        <f t="shared" si="124"/>
        <v>3189.5834000000004</v>
      </c>
      <c r="N860" s="141">
        <v>815.2</v>
      </c>
      <c r="O860" s="141">
        <v>2332.3834000000002</v>
      </c>
      <c r="P860" s="141">
        <v>0</v>
      </c>
      <c r="Q860" s="10">
        <v>42</v>
      </c>
      <c r="R860" s="10">
        <f t="shared" si="125"/>
        <v>-0.31659999999919819</v>
      </c>
      <c r="S860" s="10">
        <f t="shared" si="125"/>
        <v>0</v>
      </c>
      <c r="T860" s="10">
        <f t="shared" si="125"/>
        <v>-0.31659999999965294</v>
      </c>
      <c r="U860" s="10">
        <f t="shared" si="125"/>
        <v>0</v>
      </c>
      <c r="V860" s="10">
        <f t="shared" si="125"/>
        <v>0</v>
      </c>
      <c r="W860" s="10">
        <f t="shared" si="120"/>
        <v>99.990074923978838</v>
      </c>
      <c r="X860" s="10">
        <f t="shared" si="120"/>
        <v>100</v>
      </c>
      <c r="Y860" s="142">
        <f t="shared" si="120"/>
        <v>99.986427744673563</v>
      </c>
      <c r="Z860" s="142">
        <f t="shared" si="120"/>
        <v>0</v>
      </c>
      <c r="AA860" s="142">
        <f t="shared" si="120"/>
        <v>100</v>
      </c>
    </row>
    <row r="861" spans="1:27" ht="12.95" customHeight="1" x14ac:dyDescent="0.25">
      <c r="A861" s="133">
        <v>853</v>
      </c>
      <c r="B861" s="139" t="s">
        <v>2061</v>
      </c>
      <c r="C861" s="140">
        <f t="shared" si="122"/>
        <v>2245.1</v>
      </c>
      <c r="D861" s="140">
        <v>581.29999999999995</v>
      </c>
      <c r="E861" s="140">
        <v>1663.8</v>
      </c>
      <c r="F861" s="140">
        <v>0</v>
      </c>
      <c r="G861" s="140">
        <v>0</v>
      </c>
      <c r="H861" s="140">
        <f t="shared" si="123"/>
        <v>2396.8000000000002</v>
      </c>
      <c r="I861" s="141">
        <v>581.29999999999995</v>
      </c>
      <c r="J861" s="141">
        <v>1785.5</v>
      </c>
      <c r="K861" s="141">
        <v>0</v>
      </c>
      <c r="L861" s="141">
        <v>30</v>
      </c>
      <c r="M861" s="140">
        <f t="shared" si="124"/>
        <v>2389.2098999999998</v>
      </c>
      <c r="N861" s="141">
        <v>581.29999999999995</v>
      </c>
      <c r="O861" s="141">
        <v>1777.9099000000001</v>
      </c>
      <c r="P861" s="141">
        <v>0</v>
      </c>
      <c r="Q861" s="10">
        <v>30</v>
      </c>
      <c r="R861" s="10">
        <f t="shared" si="125"/>
        <v>-7.5901000000003478</v>
      </c>
      <c r="S861" s="10">
        <f t="shared" si="125"/>
        <v>0</v>
      </c>
      <c r="T861" s="10">
        <f t="shared" si="125"/>
        <v>-7.590099999999893</v>
      </c>
      <c r="U861" s="10">
        <f t="shared" si="125"/>
        <v>0</v>
      </c>
      <c r="V861" s="10">
        <f t="shared" si="125"/>
        <v>0</v>
      </c>
      <c r="W861" s="10">
        <f t="shared" si="120"/>
        <v>99.683323598130826</v>
      </c>
      <c r="X861" s="10">
        <f t="shared" si="120"/>
        <v>100</v>
      </c>
      <c r="Y861" s="142">
        <f t="shared" si="120"/>
        <v>99.574903388406611</v>
      </c>
      <c r="Z861" s="142">
        <f t="shared" si="120"/>
        <v>0</v>
      </c>
      <c r="AA861" s="142">
        <f t="shared" si="120"/>
        <v>100</v>
      </c>
    </row>
    <row r="862" spans="1:27" ht="12.95" customHeight="1" x14ac:dyDescent="0.25">
      <c r="A862" s="133">
        <v>854</v>
      </c>
      <c r="B862" s="139" t="s">
        <v>2062</v>
      </c>
      <c r="C862" s="140">
        <f t="shared" si="122"/>
        <v>2815</v>
      </c>
      <c r="D862" s="140">
        <v>1008.9</v>
      </c>
      <c r="E862" s="140">
        <v>1806.1</v>
      </c>
      <c r="F862" s="140">
        <v>0</v>
      </c>
      <c r="G862" s="140">
        <v>0</v>
      </c>
      <c r="H862" s="140">
        <f t="shared" si="123"/>
        <v>2928.5</v>
      </c>
      <c r="I862" s="141">
        <v>1008.9</v>
      </c>
      <c r="J862" s="141">
        <v>1865.6</v>
      </c>
      <c r="K862" s="141">
        <v>0</v>
      </c>
      <c r="L862" s="141">
        <v>54</v>
      </c>
      <c r="M862" s="140">
        <f t="shared" si="124"/>
        <v>2714.4427000000001</v>
      </c>
      <c r="N862" s="141">
        <v>1008.9</v>
      </c>
      <c r="O862" s="141">
        <v>1651.5427</v>
      </c>
      <c r="P862" s="141">
        <v>0</v>
      </c>
      <c r="Q862" s="10">
        <v>54</v>
      </c>
      <c r="R862" s="10">
        <f t="shared" si="125"/>
        <v>-214.05729999999994</v>
      </c>
      <c r="S862" s="10">
        <f t="shared" si="125"/>
        <v>0</v>
      </c>
      <c r="T862" s="10">
        <f t="shared" si="125"/>
        <v>-214.05729999999994</v>
      </c>
      <c r="U862" s="10">
        <f t="shared" si="125"/>
        <v>0</v>
      </c>
      <c r="V862" s="10">
        <f t="shared" si="125"/>
        <v>0</v>
      </c>
      <c r="W862" s="10">
        <f t="shared" si="120"/>
        <v>92.690548062147855</v>
      </c>
      <c r="X862" s="10">
        <f t="shared" si="120"/>
        <v>100</v>
      </c>
      <c r="Y862" s="142">
        <f t="shared" si="120"/>
        <v>88.526088121783872</v>
      </c>
      <c r="Z862" s="142">
        <f t="shared" si="120"/>
        <v>0</v>
      </c>
      <c r="AA862" s="142">
        <f t="shared" si="120"/>
        <v>100</v>
      </c>
    </row>
    <row r="863" spans="1:27" ht="12.95" customHeight="1" x14ac:dyDescent="0.25">
      <c r="A863" s="133">
        <v>855</v>
      </c>
      <c r="B863" s="139" t="s">
        <v>2063</v>
      </c>
      <c r="C863" s="140">
        <f t="shared" si="122"/>
        <v>2382.8000000000002</v>
      </c>
      <c r="D863" s="140">
        <v>816.3</v>
      </c>
      <c r="E863" s="140">
        <v>1524</v>
      </c>
      <c r="F863" s="140">
        <v>42.5</v>
      </c>
      <c r="G863" s="140">
        <v>0</v>
      </c>
      <c r="H863" s="140">
        <f t="shared" si="123"/>
        <v>2528.1</v>
      </c>
      <c r="I863" s="141">
        <v>816.3</v>
      </c>
      <c r="J863" s="141">
        <v>1639.3</v>
      </c>
      <c r="K863" s="141">
        <v>42.5</v>
      </c>
      <c r="L863" s="141">
        <v>30</v>
      </c>
      <c r="M863" s="140">
        <f t="shared" si="124"/>
        <v>2527.5236</v>
      </c>
      <c r="N863" s="141">
        <v>816.3</v>
      </c>
      <c r="O863" s="141">
        <v>1638.7236</v>
      </c>
      <c r="P863" s="141">
        <v>42.5</v>
      </c>
      <c r="Q863" s="10">
        <v>30</v>
      </c>
      <c r="R863" s="10">
        <f t="shared" si="125"/>
        <v>-0.57639999999992142</v>
      </c>
      <c r="S863" s="10">
        <f t="shared" si="125"/>
        <v>0</v>
      </c>
      <c r="T863" s="10">
        <f t="shared" si="125"/>
        <v>-0.57639999999992142</v>
      </c>
      <c r="U863" s="10">
        <f t="shared" si="125"/>
        <v>0</v>
      </c>
      <c r="V863" s="10">
        <f t="shared" si="125"/>
        <v>0</v>
      </c>
      <c r="W863" s="10">
        <f t="shared" ref="W863:AA915" si="126">IF(H863=0,0,M863/H863*100)</f>
        <v>99.977200268976702</v>
      </c>
      <c r="X863" s="10">
        <f t="shared" si="126"/>
        <v>100</v>
      </c>
      <c r="Y863" s="142">
        <f t="shared" si="126"/>
        <v>99.964838650643571</v>
      </c>
      <c r="Z863" s="142">
        <f t="shared" si="126"/>
        <v>100</v>
      </c>
      <c r="AA863" s="142">
        <f t="shared" si="126"/>
        <v>100</v>
      </c>
    </row>
    <row r="864" spans="1:27" ht="12.95" customHeight="1" x14ac:dyDescent="0.25">
      <c r="A864" s="133">
        <v>856</v>
      </c>
      <c r="B864" s="139" t="s">
        <v>2064</v>
      </c>
      <c r="C864" s="140">
        <f t="shared" si="122"/>
        <v>4136.8</v>
      </c>
      <c r="D864" s="140">
        <v>824.9</v>
      </c>
      <c r="E864" s="140">
        <v>3266.3</v>
      </c>
      <c r="F864" s="140">
        <v>45.6</v>
      </c>
      <c r="G864" s="140">
        <v>0</v>
      </c>
      <c r="H864" s="140">
        <f t="shared" si="123"/>
        <v>4449.7</v>
      </c>
      <c r="I864" s="141">
        <v>824.9</v>
      </c>
      <c r="J864" s="141">
        <v>3534.2</v>
      </c>
      <c r="K864" s="141">
        <v>45.6</v>
      </c>
      <c r="L864" s="141">
        <v>45</v>
      </c>
      <c r="M864" s="140">
        <f t="shared" si="124"/>
        <v>4449.7</v>
      </c>
      <c r="N864" s="141">
        <v>824.9</v>
      </c>
      <c r="O864" s="141">
        <v>3534.2</v>
      </c>
      <c r="P864" s="141">
        <v>45.6</v>
      </c>
      <c r="Q864" s="10">
        <v>45</v>
      </c>
      <c r="R864" s="10">
        <f t="shared" si="125"/>
        <v>0</v>
      </c>
      <c r="S864" s="10">
        <f t="shared" si="125"/>
        <v>0</v>
      </c>
      <c r="T864" s="10">
        <f t="shared" si="125"/>
        <v>0</v>
      </c>
      <c r="U864" s="10">
        <f t="shared" si="125"/>
        <v>0</v>
      </c>
      <c r="V864" s="10">
        <f t="shared" si="125"/>
        <v>0</v>
      </c>
      <c r="W864" s="10">
        <f t="shared" si="126"/>
        <v>100</v>
      </c>
      <c r="X864" s="10">
        <f t="shared" si="126"/>
        <v>100</v>
      </c>
      <c r="Y864" s="142">
        <f t="shared" si="126"/>
        <v>100</v>
      </c>
      <c r="Z864" s="142">
        <f t="shared" si="126"/>
        <v>100</v>
      </c>
      <c r="AA864" s="142">
        <f t="shared" si="126"/>
        <v>100</v>
      </c>
    </row>
    <row r="865" spans="1:27" ht="12.95" customHeight="1" x14ac:dyDescent="0.25">
      <c r="A865" s="133">
        <v>857</v>
      </c>
      <c r="B865" s="139" t="s">
        <v>2065</v>
      </c>
      <c r="C865" s="140">
        <f t="shared" si="122"/>
        <v>3543.5</v>
      </c>
      <c r="D865" s="140">
        <v>1112.9000000000001</v>
      </c>
      <c r="E865" s="140">
        <v>2414.5</v>
      </c>
      <c r="F865" s="140">
        <v>16.100000000000001</v>
      </c>
      <c r="G865" s="140">
        <v>0</v>
      </c>
      <c r="H865" s="140">
        <f t="shared" si="123"/>
        <v>3716.2</v>
      </c>
      <c r="I865" s="141">
        <v>1112.9000000000001</v>
      </c>
      <c r="J865" s="141">
        <v>2539.1999999999998</v>
      </c>
      <c r="K865" s="141">
        <v>16.100000000000001</v>
      </c>
      <c r="L865" s="141">
        <v>48</v>
      </c>
      <c r="M865" s="140">
        <f t="shared" si="124"/>
        <v>3560.6556999999998</v>
      </c>
      <c r="N865" s="141">
        <v>1112.9000000000001</v>
      </c>
      <c r="O865" s="141">
        <v>2383.6556999999998</v>
      </c>
      <c r="P865" s="141">
        <v>16.100000000000001</v>
      </c>
      <c r="Q865" s="10">
        <v>48</v>
      </c>
      <c r="R865" s="10">
        <f t="shared" si="125"/>
        <v>-155.54430000000002</v>
      </c>
      <c r="S865" s="10">
        <f t="shared" si="125"/>
        <v>0</v>
      </c>
      <c r="T865" s="10">
        <f t="shared" si="125"/>
        <v>-155.54430000000002</v>
      </c>
      <c r="U865" s="10">
        <f t="shared" si="125"/>
        <v>0</v>
      </c>
      <c r="V865" s="10">
        <f t="shared" si="125"/>
        <v>0</v>
      </c>
      <c r="W865" s="10">
        <f t="shared" si="126"/>
        <v>95.81442602658629</v>
      </c>
      <c r="X865" s="10">
        <f t="shared" si="126"/>
        <v>100</v>
      </c>
      <c r="Y865" s="142">
        <f t="shared" si="126"/>
        <v>93.87427930056711</v>
      </c>
      <c r="Z865" s="142">
        <f t="shared" si="126"/>
        <v>100</v>
      </c>
      <c r="AA865" s="142">
        <f t="shared" si="126"/>
        <v>100</v>
      </c>
    </row>
    <row r="866" spans="1:27" ht="12.95" customHeight="1" x14ac:dyDescent="0.25">
      <c r="A866" s="133">
        <v>858</v>
      </c>
      <c r="B866" s="139" t="s">
        <v>2066</v>
      </c>
      <c r="C866" s="140">
        <f t="shared" si="122"/>
        <v>4845.9000000000005</v>
      </c>
      <c r="D866" s="140">
        <v>988.1</v>
      </c>
      <c r="E866" s="140">
        <v>3857.8</v>
      </c>
      <c r="F866" s="140">
        <v>0</v>
      </c>
      <c r="G866" s="140">
        <v>0</v>
      </c>
      <c r="H866" s="140">
        <f t="shared" si="123"/>
        <v>5542.7000000000007</v>
      </c>
      <c r="I866" s="141">
        <v>988.1</v>
      </c>
      <c r="J866" s="141">
        <v>4497.6000000000004</v>
      </c>
      <c r="K866" s="141">
        <v>0</v>
      </c>
      <c r="L866" s="141">
        <v>57</v>
      </c>
      <c r="M866" s="140">
        <f t="shared" si="124"/>
        <v>5417.7295000000004</v>
      </c>
      <c r="N866" s="141">
        <v>988.1</v>
      </c>
      <c r="O866" s="141">
        <v>4372.6295</v>
      </c>
      <c r="P866" s="141">
        <v>0</v>
      </c>
      <c r="Q866" s="10">
        <v>57</v>
      </c>
      <c r="R866" s="10">
        <f t="shared" si="125"/>
        <v>-124.97050000000036</v>
      </c>
      <c r="S866" s="10">
        <f t="shared" si="125"/>
        <v>0</v>
      </c>
      <c r="T866" s="10">
        <f t="shared" si="125"/>
        <v>-124.97050000000036</v>
      </c>
      <c r="U866" s="10">
        <f t="shared" si="125"/>
        <v>0</v>
      </c>
      <c r="V866" s="10">
        <f t="shared" si="125"/>
        <v>0</v>
      </c>
      <c r="W866" s="10">
        <f t="shared" si="126"/>
        <v>97.745313655799521</v>
      </c>
      <c r="X866" s="10">
        <f t="shared" si="126"/>
        <v>100</v>
      </c>
      <c r="Y866" s="142">
        <f t="shared" si="126"/>
        <v>97.221395855567408</v>
      </c>
      <c r="Z866" s="142">
        <f t="shared" si="126"/>
        <v>0</v>
      </c>
      <c r="AA866" s="142">
        <f t="shared" si="126"/>
        <v>100</v>
      </c>
    </row>
    <row r="867" spans="1:27" ht="12.95" customHeight="1" x14ac:dyDescent="0.25">
      <c r="A867" s="133">
        <v>859</v>
      </c>
      <c r="B867" s="139" t="s">
        <v>2067</v>
      </c>
      <c r="C867" s="140">
        <f t="shared" si="122"/>
        <v>3701.8</v>
      </c>
      <c r="D867" s="140">
        <v>899.9</v>
      </c>
      <c r="E867" s="140">
        <v>2801.9</v>
      </c>
      <c r="F867" s="140">
        <v>0</v>
      </c>
      <c r="G867" s="140">
        <v>0</v>
      </c>
      <c r="H867" s="140">
        <f t="shared" si="123"/>
        <v>3971</v>
      </c>
      <c r="I867" s="141">
        <v>899.9</v>
      </c>
      <c r="J867" s="141">
        <v>3044.1</v>
      </c>
      <c r="K867" s="141">
        <v>0</v>
      </c>
      <c r="L867" s="141">
        <v>27</v>
      </c>
      <c r="M867" s="140">
        <f t="shared" si="124"/>
        <v>3968.7858000000001</v>
      </c>
      <c r="N867" s="141">
        <v>899.9</v>
      </c>
      <c r="O867" s="141">
        <v>3041.8858</v>
      </c>
      <c r="P867" s="141">
        <v>0</v>
      </c>
      <c r="Q867" s="10">
        <v>27</v>
      </c>
      <c r="R867" s="10">
        <f t="shared" si="125"/>
        <v>-2.2141999999998916</v>
      </c>
      <c r="S867" s="10">
        <f t="shared" si="125"/>
        <v>0</v>
      </c>
      <c r="T867" s="10">
        <f t="shared" si="125"/>
        <v>-2.2141999999998916</v>
      </c>
      <c r="U867" s="10">
        <f t="shared" si="125"/>
        <v>0</v>
      </c>
      <c r="V867" s="10">
        <f t="shared" si="125"/>
        <v>0</v>
      </c>
      <c r="W867" s="10">
        <f t="shared" si="126"/>
        <v>99.944240745404173</v>
      </c>
      <c r="X867" s="10">
        <f t="shared" si="126"/>
        <v>100</v>
      </c>
      <c r="Y867" s="142">
        <f t="shared" si="126"/>
        <v>99.927262573502844</v>
      </c>
      <c r="Z867" s="142">
        <f t="shared" si="126"/>
        <v>0</v>
      </c>
      <c r="AA867" s="142">
        <f t="shared" si="126"/>
        <v>100</v>
      </c>
    </row>
    <row r="868" spans="1:27" ht="12.95" customHeight="1" x14ac:dyDescent="0.25">
      <c r="A868" s="133">
        <v>860</v>
      </c>
      <c r="B868" s="139" t="s">
        <v>2068</v>
      </c>
      <c r="C868" s="140">
        <f t="shared" si="122"/>
        <v>3439.6</v>
      </c>
      <c r="D868" s="140">
        <v>826</v>
      </c>
      <c r="E868" s="140">
        <v>2613.6</v>
      </c>
      <c r="F868" s="140">
        <v>0</v>
      </c>
      <c r="G868" s="140">
        <v>0</v>
      </c>
      <c r="H868" s="140">
        <f t="shared" si="123"/>
        <v>3754.6</v>
      </c>
      <c r="I868" s="141">
        <v>826</v>
      </c>
      <c r="J868" s="141">
        <v>2886.6</v>
      </c>
      <c r="K868" s="141">
        <v>0</v>
      </c>
      <c r="L868" s="141">
        <v>42</v>
      </c>
      <c r="M868" s="140">
        <f t="shared" si="124"/>
        <v>3752.7379000000001</v>
      </c>
      <c r="N868" s="141">
        <v>826</v>
      </c>
      <c r="O868" s="141">
        <v>2884.7379000000001</v>
      </c>
      <c r="P868" s="141">
        <v>0</v>
      </c>
      <c r="Q868" s="10">
        <v>42</v>
      </c>
      <c r="R868" s="10">
        <f t="shared" si="125"/>
        <v>-1.8620999999998276</v>
      </c>
      <c r="S868" s="10">
        <f t="shared" si="125"/>
        <v>0</v>
      </c>
      <c r="T868" s="10">
        <f t="shared" si="125"/>
        <v>-1.8620999999998276</v>
      </c>
      <c r="U868" s="10">
        <f t="shared" si="125"/>
        <v>0</v>
      </c>
      <c r="V868" s="10">
        <f t="shared" si="125"/>
        <v>0</v>
      </c>
      <c r="W868" s="10">
        <f t="shared" si="126"/>
        <v>99.950404836733611</v>
      </c>
      <c r="X868" s="10">
        <f t="shared" si="126"/>
        <v>100</v>
      </c>
      <c r="Y868" s="142">
        <f t="shared" si="126"/>
        <v>99.935491581791737</v>
      </c>
      <c r="Z868" s="142">
        <f t="shared" si="126"/>
        <v>0</v>
      </c>
      <c r="AA868" s="142">
        <f t="shared" si="126"/>
        <v>100</v>
      </c>
    </row>
    <row r="869" spans="1:27" ht="12.95" customHeight="1" x14ac:dyDescent="0.25">
      <c r="A869" s="133">
        <v>861</v>
      </c>
      <c r="B869" s="139" t="s">
        <v>2069</v>
      </c>
      <c r="C869" s="140">
        <f t="shared" si="122"/>
        <v>3325.4000000000005</v>
      </c>
      <c r="D869" s="140">
        <v>1024.2</v>
      </c>
      <c r="E869" s="140">
        <v>2279.4</v>
      </c>
      <c r="F869" s="140">
        <v>21.8</v>
      </c>
      <c r="G869" s="140">
        <v>0</v>
      </c>
      <c r="H869" s="140">
        <f t="shared" si="123"/>
        <v>3571.6000000000004</v>
      </c>
      <c r="I869" s="141">
        <v>1024.2</v>
      </c>
      <c r="J869" s="141">
        <v>2498.6</v>
      </c>
      <c r="K869" s="141">
        <v>21.8</v>
      </c>
      <c r="L869" s="141">
        <v>27</v>
      </c>
      <c r="M869" s="140">
        <f t="shared" si="124"/>
        <v>3569.6310000000003</v>
      </c>
      <c r="N869" s="141">
        <v>1024.2</v>
      </c>
      <c r="O869" s="141">
        <v>2496.6309999999999</v>
      </c>
      <c r="P869" s="141">
        <v>21.8</v>
      </c>
      <c r="Q869" s="10">
        <v>27</v>
      </c>
      <c r="R869" s="10">
        <f t="shared" si="125"/>
        <v>-1.9690000000000509</v>
      </c>
      <c r="S869" s="10">
        <f t="shared" si="125"/>
        <v>0</v>
      </c>
      <c r="T869" s="10">
        <f t="shared" si="125"/>
        <v>-1.9690000000000509</v>
      </c>
      <c r="U869" s="10">
        <f t="shared" si="125"/>
        <v>0</v>
      </c>
      <c r="V869" s="10">
        <f t="shared" si="125"/>
        <v>0</v>
      </c>
      <c r="W869" s="10">
        <f t="shared" si="126"/>
        <v>99.944870646208983</v>
      </c>
      <c r="X869" s="10">
        <f t="shared" si="126"/>
        <v>100</v>
      </c>
      <c r="Y869" s="142">
        <f t="shared" si="126"/>
        <v>99.921195869687011</v>
      </c>
      <c r="Z869" s="142">
        <f t="shared" si="126"/>
        <v>100</v>
      </c>
      <c r="AA869" s="142">
        <f t="shared" si="126"/>
        <v>100</v>
      </c>
    </row>
    <row r="870" spans="1:27" ht="9.9499999999999993" customHeight="1" x14ac:dyDescent="0.25">
      <c r="A870" s="133">
        <v>862</v>
      </c>
      <c r="B870" s="139"/>
      <c r="C870" s="140"/>
      <c r="D870" s="140"/>
      <c r="E870" s="140"/>
      <c r="F870" s="140"/>
      <c r="G870" s="140"/>
      <c r="H870" s="140"/>
      <c r="I870" s="141"/>
      <c r="J870" s="141"/>
      <c r="K870" s="141"/>
      <c r="L870" s="141"/>
      <c r="M870" s="141"/>
      <c r="N870" s="141"/>
      <c r="O870" s="141"/>
      <c r="P870" s="141"/>
      <c r="Q870" s="10"/>
      <c r="R870" s="10"/>
      <c r="S870" s="10"/>
      <c r="T870" s="10"/>
      <c r="U870" s="10"/>
      <c r="V870" s="10"/>
      <c r="W870" s="10"/>
      <c r="X870" s="10"/>
      <c r="Y870" s="142"/>
      <c r="Z870" s="142"/>
      <c r="AA870" s="142"/>
    </row>
    <row r="871" spans="1:27" ht="12.95" customHeight="1" x14ac:dyDescent="0.25">
      <c r="A871" s="133">
        <v>863</v>
      </c>
      <c r="B871" s="134" t="s">
        <v>2070</v>
      </c>
      <c r="C871" s="135">
        <f t="shared" ref="C871:C901" si="127">SUM(D871:G871)</f>
        <v>412369.80000000005</v>
      </c>
      <c r="D871" s="135">
        <f>D872+D873</f>
        <v>61355.799999999996</v>
      </c>
      <c r="E871" s="135">
        <f>E872+E873</f>
        <v>344338.20000000007</v>
      </c>
      <c r="F871" s="135">
        <f>F872+F873</f>
        <v>6675.8</v>
      </c>
      <c r="G871" s="135">
        <f>G872+G873</f>
        <v>0</v>
      </c>
      <c r="H871" s="135">
        <f t="shared" ref="H871:H901" si="128">SUM(I871:L871)</f>
        <v>462308.89999999991</v>
      </c>
      <c r="I871" s="135">
        <f>I872+I873</f>
        <v>61355.799999999996</v>
      </c>
      <c r="J871" s="135">
        <f>J872+J873</f>
        <v>391796.29999999993</v>
      </c>
      <c r="K871" s="135">
        <f>K872+K873</f>
        <v>6675.8</v>
      </c>
      <c r="L871" s="135">
        <f>L872+L873</f>
        <v>2481</v>
      </c>
      <c r="M871" s="135">
        <f t="shared" ref="M871:M901" si="129">SUM(N871:Q871)</f>
        <v>452623.29039999994</v>
      </c>
      <c r="N871" s="135">
        <f>N872+N873</f>
        <v>61355.799999999996</v>
      </c>
      <c r="O871" s="135">
        <f>O872+O873</f>
        <v>382110.69039999996</v>
      </c>
      <c r="P871" s="135">
        <f>P872+P873</f>
        <v>6675.8</v>
      </c>
      <c r="Q871" s="135">
        <f>Q872+Q873</f>
        <v>2481</v>
      </c>
      <c r="R871" s="13">
        <f t="shared" ref="R871:V901" si="130">M871-H871</f>
        <v>-9685.609599999967</v>
      </c>
      <c r="S871" s="13">
        <f t="shared" si="130"/>
        <v>0</v>
      </c>
      <c r="T871" s="13">
        <f t="shared" si="130"/>
        <v>-9685.609599999967</v>
      </c>
      <c r="U871" s="13">
        <f t="shared" si="130"/>
        <v>0</v>
      </c>
      <c r="V871" s="13">
        <f t="shared" si="130"/>
        <v>0</v>
      </c>
      <c r="W871" s="13">
        <f t="shared" si="126"/>
        <v>97.904948487904946</v>
      </c>
      <c r="X871" s="13">
        <f t="shared" si="126"/>
        <v>100</v>
      </c>
      <c r="Y871" s="137">
        <f t="shared" si="126"/>
        <v>97.527896613622957</v>
      </c>
      <c r="Z871" s="137">
        <f t="shared" si="126"/>
        <v>100</v>
      </c>
      <c r="AA871" s="137">
        <f t="shared" si="126"/>
        <v>100</v>
      </c>
    </row>
    <row r="872" spans="1:27" s="138" customFormat="1" ht="12.95" customHeight="1" x14ac:dyDescent="0.2">
      <c r="A872" s="133">
        <v>864</v>
      </c>
      <c r="B872" s="134" t="s">
        <v>1374</v>
      </c>
      <c r="C872" s="135">
        <f t="shared" si="127"/>
        <v>255649.6</v>
      </c>
      <c r="D872" s="135">
        <f>D874</f>
        <v>34864.400000000001</v>
      </c>
      <c r="E872" s="135">
        <f>E874</f>
        <v>215570.2</v>
      </c>
      <c r="F872" s="135">
        <f>F874</f>
        <v>5215</v>
      </c>
      <c r="G872" s="135">
        <f>G874</f>
        <v>0</v>
      </c>
      <c r="H872" s="135">
        <f t="shared" si="128"/>
        <v>284403.7</v>
      </c>
      <c r="I872" s="135">
        <f>I874</f>
        <v>34864.400000000001</v>
      </c>
      <c r="J872" s="135">
        <f>J874</f>
        <v>243190.3</v>
      </c>
      <c r="K872" s="135">
        <f>K874</f>
        <v>5215</v>
      </c>
      <c r="L872" s="135">
        <f>L874</f>
        <v>1134</v>
      </c>
      <c r="M872" s="135">
        <f t="shared" si="129"/>
        <v>276398.65380000003</v>
      </c>
      <c r="N872" s="135">
        <f>N874</f>
        <v>34864.400000000001</v>
      </c>
      <c r="O872" s="135">
        <f>O874</f>
        <v>235185.25380000001</v>
      </c>
      <c r="P872" s="135">
        <f>P874</f>
        <v>5215</v>
      </c>
      <c r="Q872" s="135">
        <f>Q874</f>
        <v>1134</v>
      </c>
      <c r="R872" s="13">
        <f t="shared" si="130"/>
        <v>-8005.0461999999825</v>
      </c>
      <c r="S872" s="13">
        <f t="shared" si="130"/>
        <v>0</v>
      </c>
      <c r="T872" s="13">
        <f t="shared" si="130"/>
        <v>-8005.0461999999825</v>
      </c>
      <c r="U872" s="13">
        <f t="shared" si="130"/>
        <v>0</v>
      </c>
      <c r="V872" s="13">
        <f t="shared" si="130"/>
        <v>0</v>
      </c>
      <c r="W872" s="13">
        <f t="shared" si="126"/>
        <v>97.185322764788225</v>
      </c>
      <c r="X872" s="13">
        <f t="shared" si="126"/>
        <v>100</v>
      </c>
      <c r="Y872" s="137">
        <f t="shared" si="126"/>
        <v>96.708320109807019</v>
      </c>
      <c r="Z872" s="137">
        <f t="shared" si="126"/>
        <v>100</v>
      </c>
      <c r="AA872" s="137">
        <f t="shared" si="126"/>
        <v>100</v>
      </c>
    </row>
    <row r="873" spans="1:27" s="138" customFormat="1" ht="12.95" customHeight="1" x14ac:dyDescent="0.2">
      <c r="A873" s="133">
        <v>865</v>
      </c>
      <c r="B873" s="134" t="s">
        <v>1375</v>
      </c>
      <c r="C873" s="135">
        <f t="shared" si="127"/>
        <v>156720.20000000001</v>
      </c>
      <c r="D873" s="135">
        <f>SUBTOTAL(9,D875:D901)</f>
        <v>26491.399999999994</v>
      </c>
      <c r="E873" s="135">
        <f>SUBTOTAL(9,E875:E901)</f>
        <v>128768.00000000003</v>
      </c>
      <c r="F873" s="135">
        <f>SUBTOTAL(9,F875:F901)</f>
        <v>1460.8</v>
      </c>
      <c r="G873" s="135">
        <f>SUBTOTAL(9,G875:G901)</f>
        <v>0</v>
      </c>
      <c r="H873" s="135">
        <f t="shared" si="128"/>
        <v>177905.19999999995</v>
      </c>
      <c r="I873" s="135">
        <f>SUBTOTAL(9,I875:I901)</f>
        <v>26491.399999999994</v>
      </c>
      <c r="J873" s="135">
        <f>SUBTOTAL(9,J875:J901)</f>
        <v>148605.99999999997</v>
      </c>
      <c r="K873" s="135">
        <f>SUBTOTAL(9,K875:K901)</f>
        <v>1460.8</v>
      </c>
      <c r="L873" s="135">
        <f>SUBTOTAL(9,L875:L901)</f>
        <v>1347</v>
      </c>
      <c r="M873" s="135">
        <f t="shared" si="129"/>
        <v>176224.63659999997</v>
      </c>
      <c r="N873" s="135">
        <f>SUBTOTAL(9,N875:N901)</f>
        <v>26491.399999999994</v>
      </c>
      <c r="O873" s="135">
        <f>SUBTOTAL(9,O875:O901)</f>
        <v>146925.43659999999</v>
      </c>
      <c r="P873" s="135">
        <f>SUBTOTAL(9,P875:P901)</f>
        <v>1460.8</v>
      </c>
      <c r="Q873" s="135">
        <f>SUBTOTAL(9,Q875:Q901)</f>
        <v>1347</v>
      </c>
      <c r="R873" s="13">
        <f t="shared" si="130"/>
        <v>-1680.5633999999845</v>
      </c>
      <c r="S873" s="13">
        <f t="shared" si="130"/>
        <v>0</v>
      </c>
      <c r="T873" s="13">
        <f t="shared" si="130"/>
        <v>-1680.5633999999845</v>
      </c>
      <c r="U873" s="13">
        <f t="shared" si="130"/>
        <v>0</v>
      </c>
      <c r="V873" s="13">
        <f t="shared" si="130"/>
        <v>0</v>
      </c>
      <c r="W873" s="13">
        <f t="shared" si="126"/>
        <v>99.05536015810668</v>
      </c>
      <c r="X873" s="13">
        <f t="shared" si="126"/>
        <v>100</v>
      </c>
      <c r="Y873" s="137">
        <f t="shared" si="126"/>
        <v>98.869114706001113</v>
      </c>
      <c r="Z873" s="137">
        <f t="shared" si="126"/>
        <v>100</v>
      </c>
      <c r="AA873" s="137">
        <f t="shared" si="126"/>
        <v>100</v>
      </c>
    </row>
    <row r="874" spans="1:27" ht="12.95" customHeight="1" x14ac:dyDescent="0.25">
      <c r="A874" s="133">
        <v>866</v>
      </c>
      <c r="B874" s="139" t="s">
        <v>1400</v>
      </c>
      <c r="C874" s="140">
        <f t="shared" si="127"/>
        <v>255649.6</v>
      </c>
      <c r="D874" s="140">
        <v>34864.400000000001</v>
      </c>
      <c r="E874" s="140">
        <v>215570.2</v>
      </c>
      <c r="F874" s="140">
        <v>5215</v>
      </c>
      <c r="G874" s="140">
        <v>0</v>
      </c>
      <c r="H874" s="140">
        <f t="shared" si="128"/>
        <v>284403.7</v>
      </c>
      <c r="I874" s="141">
        <v>34864.400000000001</v>
      </c>
      <c r="J874" s="141">
        <v>243190.3</v>
      </c>
      <c r="K874" s="141">
        <v>5215</v>
      </c>
      <c r="L874" s="141">
        <v>1134</v>
      </c>
      <c r="M874" s="140">
        <f t="shared" si="129"/>
        <v>276398.65380000003</v>
      </c>
      <c r="N874" s="141">
        <v>34864.400000000001</v>
      </c>
      <c r="O874" s="141">
        <v>235185.25380000001</v>
      </c>
      <c r="P874" s="141">
        <v>5215</v>
      </c>
      <c r="Q874" s="10">
        <v>1134</v>
      </c>
      <c r="R874" s="10">
        <f t="shared" si="130"/>
        <v>-8005.0461999999825</v>
      </c>
      <c r="S874" s="10">
        <f t="shared" si="130"/>
        <v>0</v>
      </c>
      <c r="T874" s="10">
        <f t="shared" si="130"/>
        <v>-8005.0461999999825</v>
      </c>
      <c r="U874" s="10">
        <f t="shared" si="130"/>
        <v>0</v>
      </c>
      <c r="V874" s="10">
        <f t="shared" si="130"/>
        <v>0</v>
      </c>
      <c r="W874" s="10">
        <f t="shared" si="126"/>
        <v>97.185322764788225</v>
      </c>
      <c r="X874" s="10">
        <f t="shared" si="126"/>
        <v>100</v>
      </c>
      <c r="Y874" s="142">
        <f t="shared" si="126"/>
        <v>96.708320109807019</v>
      </c>
      <c r="Z874" s="142">
        <f t="shared" si="126"/>
        <v>100</v>
      </c>
      <c r="AA874" s="142">
        <f t="shared" si="126"/>
        <v>100</v>
      </c>
    </row>
    <row r="875" spans="1:27" ht="12.95" customHeight="1" x14ac:dyDescent="0.25">
      <c r="A875" s="133">
        <v>867</v>
      </c>
      <c r="B875" s="139" t="s">
        <v>2071</v>
      </c>
      <c r="C875" s="140">
        <f t="shared" si="127"/>
        <v>2262.6</v>
      </c>
      <c r="D875" s="140">
        <v>750.4</v>
      </c>
      <c r="E875" s="140">
        <v>1512.2</v>
      </c>
      <c r="F875" s="140">
        <v>0</v>
      </c>
      <c r="G875" s="140">
        <v>0</v>
      </c>
      <c r="H875" s="140">
        <f t="shared" si="128"/>
        <v>2506.9</v>
      </c>
      <c r="I875" s="141">
        <v>750.4</v>
      </c>
      <c r="J875" s="141">
        <v>1696.5</v>
      </c>
      <c r="K875" s="141">
        <v>0</v>
      </c>
      <c r="L875" s="141">
        <v>60</v>
      </c>
      <c r="M875" s="140">
        <f t="shared" si="129"/>
        <v>2506.9</v>
      </c>
      <c r="N875" s="141">
        <v>750.4</v>
      </c>
      <c r="O875" s="141">
        <v>1696.5</v>
      </c>
      <c r="P875" s="141">
        <v>0</v>
      </c>
      <c r="Q875" s="10">
        <v>60</v>
      </c>
      <c r="R875" s="10">
        <f t="shared" si="130"/>
        <v>0</v>
      </c>
      <c r="S875" s="10">
        <f t="shared" si="130"/>
        <v>0</v>
      </c>
      <c r="T875" s="10">
        <f t="shared" si="130"/>
        <v>0</v>
      </c>
      <c r="U875" s="10">
        <f t="shared" si="130"/>
        <v>0</v>
      </c>
      <c r="V875" s="10">
        <f t="shared" si="130"/>
        <v>0</v>
      </c>
      <c r="W875" s="10">
        <f t="shared" si="126"/>
        <v>100</v>
      </c>
      <c r="X875" s="10">
        <f t="shared" si="126"/>
        <v>100</v>
      </c>
      <c r="Y875" s="142">
        <f t="shared" si="126"/>
        <v>100</v>
      </c>
      <c r="Z875" s="142">
        <f t="shared" si="126"/>
        <v>0</v>
      </c>
      <c r="AA875" s="142">
        <f t="shared" si="126"/>
        <v>100</v>
      </c>
    </row>
    <row r="876" spans="1:27" ht="12.95" customHeight="1" x14ac:dyDescent="0.25">
      <c r="A876" s="133">
        <v>868</v>
      </c>
      <c r="B876" s="139" t="s">
        <v>2072</v>
      </c>
      <c r="C876" s="140">
        <f t="shared" si="127"/>
        <v>5482.7999999999993</v>
      </c>
      <c r="D876" s="140">
        <v>1075.2</v>
      </c>
      <c r="E876" s="140">
        <v>4287.3999999999996</v>
      </c>
      <c r="F876" s="140">
        <v>120.2</v>
      </c>
      <c r="G876" s="140">
        <v>0</v>
      </c>
      <c r="H876" s="140">
        <f t="shared" si="128"/>
        <v>6300.0999999999995</v>
      </c>
      <c r="I876" s="141">
        <v>1075.2</v>
      </c>
      <c r="J876" s="141">
        <v>5050.7</v>
      </c>
      <c r="K876" s="141">
        <v>120.2</v>
      </c>
      <c r="L876" s="141">
        <v>54</v>
      </c>
      <c r="M876" s="140">
        <f t="shared" si="129"/>
        <v>6300.0999999999995</v>
      </c>
      <c r="N876" s="141">
        <v>1075.2</v>
      </c>
      <c r="O876" s="141">
        <v>5050.7</v>
      </c>
      <c r="P876" s="141">
        <v>120.2</v>
      </c>
      <c r="Q876" s="10">
        <v>54</v>
      </c>
      <c r="R876" s="10">
        <f t="shared" si="130"/>
        <v>0</v>
      </c>
      <c r="S876" s="10">
        <f t="shared" si="130"/>
        <v>0</v>
      </c>
      <c r="T876" s="10">
        <f t="shared" si="130"/>
        <v>0</v>
      </c>
      <c r="U876" s="10">
        <f t="shared" si="130"/>
        <v>0</v>
      </c>
      <c r="V876" s="10">
        <f t="shared" si="130"/>
        <v>0</v>
      </c>
      <c r="W876" s="10">
        <f t="shared" si="126"/>
        <v>100</v>
      </c>
      <c r="X876" s="10">
        <f t="shared" si="126"/>
        <v>100</v>
      </c>
      <c r="Y876" s="142">
        <f t="shared" si="126"/>
        <v>100</v>
      </c>
      <c r="Z876" s="142">
        <f t="shared" si="126"/>
        <v>100</v>
      </c>
      <c r="AA876" s="142">
        <f t="shared" si="126"/>
        <v>100</v>
      </c>
    </row>
    <row r="877" spans="1:27" ht="12.95" customHeight="1" x14ac:dyDescent="0.25">
      <c r="A877" s="133">
        <v>869</v>
      </c>
      <c r="B877" s="139" t="s">
        <v>2073</v>
      </c>
      <c r="C877" s="140">
        <f t="shared" si="127"/>
        <v>2383.3000000000002</v>
      </c>
      <c r="D877" s="140">
        <v>954.6</v>
      </c>
      <c r="E877" s="140">
        <v>1369.4</v>
      </c>
      <c r="F877" s="140">
        <v>59.3</v>
      </c>
      <c r="G877" s="140">
        <v>0</v>
      </c>
      <c r="H877" s="140">
        <f t="shared" si="128"/>
        <v>2646</v>
      </c>
      <c r="I877" s="141">
        <v>954.6</v>
      </c>
      <c r="J877" s="141">
        <v>1599.1</v>
      </c>
      <c r="K877" s="141">
        <v>59.3</v>
      </c>
      <c r="L877" s="141">
        <v>33</v>
      </c>
      <c r="M877" s="140">
        <f t="shared" si="129"/>
        <v>2596.1985000000004</v>
      </c>
      <c r="N877" s="141">
        <v>954.6</v>
      </c>
      <c r="O877" s="141">
        <v>1549.2985000000001</v>
      </c>
      <c r="P877" s="141">
        <v>59.3</v>
      </c>
      <c r="Q877" s="10">
        <v>33</v>
      </c>
      <c r="R877" s="10">
        <f t="shared" si="130"/>
        <v>-49.801499999999578</v>
      </c>
      <c r="S877" s="10">
        <f t="shared" si="130"/>
        <v>0</v>
      </c>
      <c r="T877" s="10">
        <f t="shared" si="130"/>
        <v>-49.801499999999805</v>
      </c>
      <c r="U877" s="10">
        <f t="shared" si="130"/>
        <v>0</v>
      </c>
      <c r="V877" s="10">
        <f t="shared" si="130"/>
        <v>0</v>
      </c>
      <c r="W877" s="10">
        <f t="shared" si="126"/>
        <v>98.117857142857162</v>
      </c>
      <c r="X877" s="10">
        <f t="shared" si="126"/>
        <v>100</v>
      </c>
      <c r="Y877" s="142">
        <f t="shared" si="126"/>
        <v>96.885654430617222</v>
      </c>
      <c r="Z877" s="142">
        <f t="shared" si="126"/>
        <v>100</v>
      </c>
      <c r="AA877" s="142">
        <f t="shared" si="126"/>
        <v>100</v>
      </c>
    </row>
    <row r="878" spans="1:27" ht="12.95" customHeight="1" x14ac:dyDescent="0.25">
      <c r="A878" s="133">
        <v>870</v>
      </c>
      <c r="B878" s="139" t="s">
        <v>2074</v>
      </c>
      <c r="C878" s="140">
        <f t="shared" si="127"/>
        <v>4198.9000000000005</v>
      </c>
      <c r="D878" s="140">
        <v>1041.0999999999999</v>
      </c>
      <c r="E878" s="140">
        <v>3115.5</v>
      </c>
      <c r="F878" s="140">
        <v>42.3</v>
      </c>
      <c r="G878" s="140">
        <v>0</v>
      </c>
      <c r="H878" s="140">
        <f t="shared" si="128"/>
        <v>5134.8</v>
      </c>
      <c r="I878" s="141">
        <v>1041.0999999999999</v>
      </c>
      <c r="J878" s="141">
        <v>4015.4</v>
      </c>
      <c r="K878" s="141">
        <v>42.3</v>
      </c>
      <c r="L878" s="141">
        <v>36</v>
      </c>
      <c r="M878" s="140">
        <f t="shared" si="129"/>
        <v>5074.4772000000003</v>
      </c>
      <c r="N878" s="141">
        <v>1041.0999999999999</v>
      </c>
      <c r="O878" s="141">
        <v>3955.0772000000002</v>
      </c>
      <c r="P878" s="141">
        <v>42.3</v>
      </c>
      <c r="Q878" s="10">
        <v>36</v>
      </c>
      <c r="R878" s="10">
        <f t="shared" si="130"/>
        <v>-60.322799999999916</v>
      </c>
      <c r="S878" s="10">
        <f t="shared" si="130"/>
        <v>0</v>
      </c>
      <c r="T878" s="10">
        <f t="shared" si="130"/>
        <v>-60.322799999999916</v>
      </c>
      <c r="U878" s="10">
        <f t="shared" si="130"/>
        <v>0</v>
      </c>
      <c r="V878" s="10">
        <f t="shared" si="130"/>
        <v>0</v>
      </c>
      <c r="W878" s="10">
        <f t="shared" si="126"/>
        <v>98.825216172002811</v>
      </c>
      <c r="X878" s="10">
        <f t="shared" si="126"/>
        <v>100</v>
      </c>
      <c r="Y878" s="142">
        <f t="shared" si="126"/>
        <v>98.49771380186283</v>
      </c>
      <c r="Z878" s="142">
        <f t="shared" si="126"/>
        <v>100</v>
      </c>
      <c r="AA878" s="142">
        <f t="shared" si="126"/>
        <v>100</v>
      </c>
    </row>
    <row r="879" spans="1:27" ht="12.95" customHeight="1" x14ac:dyDescent="0.25">
      <c r="A879" s="133">
        <v>871</v>
      </c>
      <c r="B879" s="139" t="s">
        <v>2075</v>
      </c>
      <c r="C879" s="140">
        <f t="shared" si="127"/>
        <v>11560.400000000001</v>
      </c>
      <c r="D879" s="140">
        <v>913.7</v>
      </c>
      <c r="E879" s="140">
        <v>10646.7</v>
      </c>
      <c r="F879" s="140">
        <v>0</v>
      </c>
      <c r="G879" s="140">
        <v>0</v>
      </c>
      <c r="H879" s="140">
        <f t="shared" si="128"/>
        <v>12966.400000000001</v>
      </c>
      <c r="I879" s="141">
        <v>913.7</v>
      </c>
      <c r="J879" s="141">
        <v>11974.7</v>
      </c>
      <c r="K879" s="141">
        <v>0</v>
      </c>
      <c r="L879" s="141">
        <v>78</v>
      </c>
      <c r="M879" s="140">
        <f t="shared" si="129"/>
        <v>12966.400000000001</v>
      </c>
      <c r="N879" s="141">
        <v>913.7</v>
      </c>
      <c r="O879" s="141">
        <v>11974.7</v>
      </c>
      <c r="P879" s="141">
        <v>0</v>
      </c>
      <c r="Q879" s="10">
        <v>78</v>
      </c>
      <c r="R879" s="10">
        <f t="shared" si="130"/>
        <v>0</v>
      </c>
      <c r="S879" s="10">
        <f t="shared" si="130"/>
        <v>0</v>
      </c>
      <c r="T879" s="10">
        <f t="shared" si="130"/>
        <v>0</v>
      </c>
      <c r="U879" s="10">
        <f t="shared" si="130"/>
        <v>0</v>
      </c>
      <c r="V879" s="10">
        <f t="shared" si="130"/>
        <v>0</v>
      </c>
      <c r="W879" s="10">
        <f t="shared" si="126"/>
        <v>100</v>
      </c>
      <c r="X879" s="10">
        <f t="shared" si="126"/>
        <v>100</v>
      </c>
      <c r="Y879" s="142">
        <f t="shared" si="126"/>
        <v>100</v>
      </c>
      <c r="Z879" s="142">
        <f t="shared" si="126"/>
        <v>0</v>
      </c>
      <c r="AA879" s="142">
        <f t="shared" si="126"/>
        <v>100</v>
      </c>
    </row>
    <row r="880" spans="1:27" ht="12.95" customHeight="1" x14ac:dyDescent="0.25">
      <c r="A880" s="133">
        <v>872</v>
      </c>
      <c r="B880" s="139" t="s">
        <v>2076</v>
      </c>
      <c r="C880" s="140">
        <f t="shared" si="127"/>
        <v>2486.6000000000004</v>
      </c>
      <c r="D880" s="140">
        <v>835.7</v>
      </c>
      <c r="E880" s="140">
        <v>1602.9</v>
      </c>
      <c r="F880" s="140">
        <v>48</v>
      </c>
      <c r="G880" s="140">
        <v>0</v>
      </c>
      <c r="H880" s="140">
        <f t="shared" si="128"/>
        <v>2748</v>
      </c>
      <c r="I880" s="141">
        <v>835.7</v>
      </c>
      <c r="J880" s="141">
        <v>1828.3</v>
      </c>
      <c r="K880" s="141">
        <v>48</v>
      </c>
      <c r="L880" s="141">
        <v>36</v>
      </c>
      <c r="M880" s="140">
        <f t="shared" si="129"/>
        <v>2732.5679</v>
      </c>
      <c r="N880" s="141">
        <v>835.7</v>
      </c>
      <c r="O880" s="141">
        <v>1812.8679</v>
      </c>
      <c r="P880" s="141">
        <v>48</v>
      </c>
      <c r="Q880" s="10">
        <v>36</v>
      </c>
      <c r="R880" s="10">
        <f t="shared" si="130"/>
        <v>-15.432099999999991</v>
      </c>
      <c r="S880" s="10">
        <f t="shared" si="130"/>
        <v>0</v>
      </c>
      <c r="T880" s="10">
        <f t="shared" si="130"/>
        <v>-15.432099999999991</v>
      </c>
      <c r="U880" s="10">
        <f t="shared" si="130"/>
        <v>0</v>
      </c>
      <c r="V880" s="10">
        <f t="shared" si="130"/>
        <v>0</v>
      </c>
      <c r="W880" s="10">
        <f t="shared" si="126"/>
        <v>99.438424308588068</v>
      </c>
      <c r="X880" s="10">
        <f t="shared" si="126"/>
        <v>100</v>
      </c>
      <c r="Y880" s="142">
        <f t="shared" si="126"/>
        <v>99.15593173986764</v>
      </c>
      <c r="Z880" s="142">
        <f t="shared" si="126"/>
        <v>100</v>
      </c>
      <c r="AA880" s="142">
        <f t="shared" si="126"/>
        <v>100</v>
      </c>
    </row>
    <row r="881" spans="1:27" ht="12.95" customHeight="1" x14ac:dyDescent="0.25">
      <c r="A881" s="133">
        <v>873</v>
      </c>
      <c r="B881" s="139" t="s">
        <v>2077</v>
      </c>
      <c r="C881" s="140">
        <f t="shared" si="127"/>
        <v>3830.8999999999996</v>
      </c>
      <c r="D881" s="140">
        <v>1172.5999999999999</v>
      </c>
      <c r="E881" s="140">
        <v>2644.7</v>
      </c>
      <c r="F881" s="140">
        <v>13.6</v>
      </c>
      <c r="G881" s="140">
        <v>0</v>
      </c>
      <c r="H881" s="140">
        <f t="shared" si="128"/>
        <v>4232.1000000000004</v>
      </c>
      <c r="I881" s="141">
        <v>1172.5999999999999</v>
      </c>
      <c r="J881" s="141">
        <v>3003.9</v>
      </c>
      <c r="K881" s="141">
        <v>13.6</v>
      </c>
      <c r="L881" s="141">
        <v>42</v>
      </c>
      <c r="M881" s="140">
        <f t="shared" si="129"/>
        <v>4232.0972000000002</v>
      </c>
      <c r="N881" s="141">
        <v>1172.5999999999999</v>
      </c>
      <c r="O881" s="141">
        <v>3003.8971999999999</v>
      </c>
      <c r="P881" s="141">
        <v>13.6</v>
      </c>
      <c r="Q881" s="10">
        <v>42</v>
      </c>
      <c r="R881" s="10">
        <f t="shared" si="130"/>
        <v>-2.8000000002066372E-3</v>
      </c>
      <c r="S881" s="10">
        <f t="shared" si="130"/>
        <v>0</v>
      </c>
      <c r="T881" s="10">
        <f t="shared" si="130"/>
        <v>-2.8000000002066372E-3</v>
      </c>
      <c r="U881" s="10">
        <f t="shared" si="130"/>
        <v>0</v>
      </c>
      <c r="V881" s="10">
        <f t="shared" si="130"/>
        <v>0</v>
      </c>
      <c r="W881" s="10">
        <f t="shared" si="126"/>
        <v>99.999933838992462</v>
      </c>
      <c r="X881" s="10">
        <f t="shared" si="126"/>
        <v>100</v>
      </c>
      <c r="Y881" s="142">
        <f t="shared" si="126"/>
        <v>99.999906787842463</v>
      </c>
      <c r="Z881" s="142">
        <f t="shared" si="126"/>
        <v>100</v>
      </c>
      <c r="AA881" s="142">
        <f t="shared" si="126"/>
        <v>100</v>
      </c>
    </row>
    <row r="882" spans="1:27" ht="12.95" customHeight="1" x14ac:dyDescent="0.25">
      <c r="A882" s="133">
        <v>874</v>
      </c>
      <c r="B882" s="139" t="s">
        <v>2078</v>
      </c>
      <c r="C882" s="140">
        <f t="shared" si="127"/>
        <v>3796.7000000000003</v>
      </c>
      <c r="D882" s="140">
        <v>942.7</v>
      </c>
      <c r="E882" s="140">
        <v>2762.1</v>
      </c>
      <c r="F882" s="140">
        <v>91.9</v>
      </c>
      <c r="G882" s="140">
        <v>0</v>
      </c>
      <c r="H882" s="140">
        <f t="shared" si="128"/>
        <v>4168.2</v>
      </c>
      <c r="I882" s="141">
        <v>942.7</v>
      </c>
      <c r="J882" s="141">
        <v>3103.6</v>
      </c>
      <c r="K882" s="141">
        <v>91.9</v>
      </c>
      <c r="L882" s="141">
        <v>30</v>
      </c>
      <c r="M882" s="140">
        <f t="shared" si="129"/>
        <v>4113.0007999999998</v>
      </c>
      <c r="N882" s="141">
        <v>942.7</v>
      </c>
      <c r="O882" s="141">
        <v>3048.4007999999999</v>
      </c>
      <c r="P882" s="141">
        <v>91.9</v>
      </c>
      <c r="Q882" s="10">
        <v>30</v>
      </c>
      <c r="R882" s="10">
        <f t="shared" si="130"/>
        <v>-55.199200000000019</v>
      </c>
      <c r="S882" s="10">
        <f t="shared" si="130"/>
        <v>0</v>
      </c>
      <c r="T882" s="10">
        <f t="shared" si="130"/>
        <v>-55.199200000000019</v>
      </c>
      <c r="U882" s="10">
        <f t="shared" si="130"/>
        <v>0</v>
      </c>
      <c r="V882" s="10">
        <f t="shared" si="130"/>
        <v>0</v>
      </c>
      <c r="W882" s="10">
        <f t="shared" si="126"/>
        <v>98.675706539993286</v>
      </c>
      <c r="X882" s="10">
        <f t="shared" si="126"/>
        <v>100</v>
      </c>
      <c r="Y882" s="142">
        <f t="shared" si="126"/>
        <v>98.221446062636943</v>
      </c>
      <c r="Z882" s="142">
        <f t="shared" si="126"/>
        <v>100</v>
      </c>
      <c r="AA882" s="142">
        <f t="shared" si="126"/>
        <v>100</v>
      </c>
    </row>
    <row r="883" spans="1:27" ht="12.95" customHeight="1" x14ac:dyDescent="0.25">
      <c r="A883" s="133">
        <v>875</v>
      </c>
      <c r="B883" s="139" t="s">
        <v>2079</v>
      </c>
      <c r="C883" s="140">
        <f t="shared" si="127"/>
        <v>1765.1000000000001</v>
      </c>
      <c r="D883" s="140">
        <v>649.6</v>
      </c>
      <c r="E883" s="140">
        <v>1104.8</v>
      </c>
      <c r="F883" s="140">
        <v>10.7</v>
      </c>
      <c r="G883" s="140">
        <v>0</v>
      </c>
      <c r="H883" s="140">
        <f t="shared" si="128"/>
        <v>1980.5000000000002</v>
      </c>
      <c r="I883" s="141">
        <v>649.6</v>
      </c>
      <c r="J883" s="141">
        <v>1287.2</v>
      </c>
      <c r="K883" s="141">
        <v>10.7</v>
      </c>
      <c r="L883" s="141">
        <v>33</v>
      </c>
      <c r="M883" s="140">
        <f t="shared" si="129"/>
        <v>1929.0292000000002</v>
      </c>
      <c r="N883" s="141">
        <v>649.6</v>
      </c>
      <c r="O883" s="141">
        <v>1235.7292</v>
      </c>
      <c r="P883" s="141">
        <v>10.7</v>
      </c>
      <c r="Q883" s="10">
        <v>33</v>
      </c>
      <c r="R883" s="10">
        <f t="shared" si="130"/>
        <v>-51.470800000000054</v>
      </c>
      <c r="S883" s="10">
        <f t="shared" si="130"/>
        <v>0</v>
      </c>
      <c r="T883" s="10">
        <f t="shared" si="130"/>
        <v>-51.470800000000054</v>
      </c>
      <c r="U883" s="10">
        <f t="shared" si="130"/>
        <v>0</v>
      </c>
      <c r="V883" s="10">
        <f t="shared" si="130"/>
        <v>0</v>
      </c>
      <c r="W883" s="10">
        <f t="shared" si="126"/>
        <v>97.401120929058322</v>
      </c>
      <c r="X883" s="10">
        <f t="shared" si="126"/>
        <v>100</v>
      </c>
      <c r="Y883" s="142">
        <f t="shared" si="126"/>
        <v>96.001336233685521</v>
      </c>
      <c r="Z883" s="142">
        <f t="shared" si="126"/>
        <v>100</v>
      </c>
      <c r="AA883" s="142">
        <f t="shared" si="126"/>
        <v>100</v>
      </c>
    </row>
    <row r="884" spans="1:27" ht="12.95" customHeight="1" x14ac:dyDescent="0.25">
      <c r="A884" s="133">
        <v>876</v>
      </c>
      <c r="B884" s="139" t="s">
        <v>2080</v>
      </c>
      <c r="C884" s="140">
        <f t="shared" si="127"/>
        <v>7933.1</v>
      </c>
      <c r="D884" s="140">
        <v>1524.3</v>
      </c>
      <c r="E884" s="140">
        <v>6408.8</v>
      </c>
      <c r="F884" s="140">
        <v>0</v>
      </c>
      <c r="G884" s="140">
        <v>0</v>
      </c>
      <c r="H884" s="140">
        <f t="shared" si="128"/>
        <v>8921</v>
      </c>
      <c r="I884" s="141">
        <v>1524.3</v>
      </c>
      <c r="J884" s="141">
        <v>7312.7</v>
      </c>
      <c r="K884" s="141">
        <v>0</v>
      </c>
      <c r="L884" s="141">
        <v>84</v>
      </c>
      <c r="M884" s="140">
        <f t="shared" si="129"/>
        <v>8718.3233999999993</v>
      </c>
      <c r="N884" s="141">
        <v>1524.3</v>
      </c>
      <c r="O884" s="141">
        <v>7110.0234</v>
      </c>
      <c r="P884" s="141">
        <v>0</v>
      </c>
      <c r="Q884" s="10">
        <v>84</v>
      </c>
      <c r="R884" s="10">
        <f t="shared" si="130"/>
        <v>-202.67660000000069</v>
      </c>
      <c r="S884" s="10">
        <f t="shared" si="130"/>
        <v>0</v>
      </c>
      <c r="T884" s="10">
        <f t="shared" si="130"/>
        <v>-202.67659999999978</v>
      </c>
      <c r="U884" s="10">
        <f t="shared" si="130"/>
        <v>0</v>
      </c>
      <c r="V884" s="10">
        <f t="shared" si="130"/>
        <v>0</v>
      </c>
      <c r="W884" s="10">
        <f t="shared" si="126"/>
        <v>97.728095504988218</v>
      </c>
      <c r="X884" s="10">
        <f t="shared" si="126"/>
        <v>100</v>
      </c>
      <c r="Y884" s="142">
        <f t="shared" si="126"/>
        <v>97.228429991658345</v>
      </c>
      <c r="Z884" s="142">
        <f t="shared" si="126"/>
        <v>0</v>
      </c>
      <c r="AA884" s="142">
        <f t="shared" si="126"/>
        <v>100</v>
      </c>
    </row>
    <row r="885" spans="1:27" ht="12.95" customHeight="1" x14ac:dyDescent="0.25">
      <c r="A885" s="133">
        <v>877</v>
      </c>
      <c r="B885" s="139" t="s">
        <v>2081</v>
      </c>
      <c r="C885" s="140">
        <f t="shared" si="127"/>
        <v>5497</v>
      </c>
      <c r="D885" s="140">
        <v>494.6</v>
      </c>
      <c r="E885" s="140">
        <v>4451</v>
      </c>
      <c r="F885" s="140">
        <v>551.4</v>
      </c>
      <c r="G885" s="140">
        <v>0</v>
      </c>
      <c r="H885" s="140">
        <f t="shared" si="128"/>
        <v>6086.1</v>
      </c>
      <c r="I885" s="141">
        <v>494.6</v>
      </c>
      <c r="J885" s="141">
        <v>4995.1000000000004</v>
      </c>
      <c r="K885" s="141">
        <v>551.4</v>
      </c>
      <c r="L885" s="141">
        <v>45</v>
      </c>
      <c r="M885" s="140">
        <f t="shared" si="129"/>
        <v>6011.6292999999996</v>
      </c>
      <c r="N885" s="141">
        <v>494.6</v>
      </c>
      <c r="O885" s="141">
        <v>4920.6292999999996</v>
      </c>
      <c r="P885" s="141">
        <v>551.4</v>
      </c>
      <c r="Q885" s="10">
        <v>45</v>
      </c>
      <c r="R885" s="10">
        <f t="shared" si="130"/>
        <v>-74.470700000000761</v>
      </c>
      <c r="S885" s="10">
        <f t="shared" si="130"/>
        <v>0</v>
      </c>
      <c r="T885" s="10">
        <f t="shared" si="130"/>
        <v>-74.470700000000761</v>
      </c>
      <c r="U885" s="10">
        <f t="shared" si="130"/>
        <v>0</v>
      </c>
      <c r="V885" s="10">
        <f t="shared" si="130"/>
        <v>0</v>
      </c>
      <c r="W885" s="10">
        <f t="shared" si="126"/>
        <v>98.776380604985121</v>
      </c>
      <c r="X885" s="10">
        <f t="shared" si="126"/>
        <v>100</v>
      </c>
      <c r="Y885" s="142">
        <f t="shared" si="126"/>
        <v>98.509124942443577</v>
      </c>
      <c r="Z885" s="142">
        <f t="shared" si="126"/>
        <v>100</v>
      </c>
      <c r="AA885" s="142">
        <f t="shared" si="126"/>
        <v>100</v>
      </c>
    </row>
    <row r="886" spans="1:27" ht="12.95" customHeight="1" x14ac:dyDescent="0.25">
      <c r="A886" s="133">
        <v>878</v>
      </c>
      <c r="B886" s="139" t="s">
        <v>2082</v>
      </c>
      <c r="C886" s="140">
        <f t="shared" si="127"/>
        <v>3365.1000000000004</v>
      </c>
      <c r="D886" s="140">
        <v>1083.3</v>
      </c>
      <c r="E886" s="140">
        <v>2281</v>
      </c>
      <c r="F886" s="140">
        <v>0.8</v>
      </c>
      <c r="G886" s="140">
        <v>0</v>
      </c>
      <c r="H886" s="140">
        <f t="shared" si="128"/>
        <v>3523.7</v>
      </c>
      <c r="I886" s="141">
        <v>1083.3</v>
      </c>
      <c r="J886" s="141">
        <v>2400.6</v>
      </c>
      <c r="K886" s="141">
        <v>0.8</v>
      </c>
      <c r="L886" s="141">
        <v>39</v>
      </c>
      <c r="M886" s="140">
        <f t="shared" si="129"/>
        <v>3501.6228000000001</v>
      </c>
      <c r="N886" s="141">
        <v>1083.3</v>
      </c>
      <c r="O886" s="141">
        <v>2378.5228000000002</v>
      </c>
      <c r="P886" s="141">
        <v>0.8</v>
      </c>
      <c r="Q886" s="10">
        <v>39</v>
      </c>
      <c r="R886" s="10">
        <f t="shared" si="130"/>
        <v>-22.077199999999721</v>
      </c>
      <c r="S886" s="10">
        <f t="shared" si="130"/>
        <v>0</v>
      </c>
      <c r="T886" s="10">
        <f t="shared" si="130"/>
        <v>-22.077199999999721</v>
      </c>
      <c r="U886" s="10">
        <f t="shared" si="130"/>
        <v>0</v>
      </c>
      <c r="V886" s="10">
        <f t="shared" si="130"/>
        <v>0</v>
      </c>
      <c r="W886" s="10">
        <f t="shared" si="126"/>
        <v>99.373465391491905</v>
      </c>
      <c r="X886" s="10">
        <f t="shared" si="126"/>
        <v>100</v>
      </c>
      <c r="Y886" s="142">
        <f t="shared" si="126"/>
        <v>99.080346580021669</v>
      </c>
      <c r="Z886" s="142">
        <f t="shared" si="126"/>
        <v>100</v>
      </c>
      <c r="AA886" s="142">
        <f t="shared" si="126"/>
        <v>100</v>
      </c>
    </row>
    <row r="887" spans="1:27" ht="12.95" customHeight="1" x14ac:dyDescent="0.25">
      <c r="A887" s="133">
        <v>879</v>
      </c>
      <c r="B887" s="139" t="s">
        <v>2083</v>
      </c>
      <c r="C887" s="140">
        <f t="shared" si="127"/>
        <v>3075.1</v>
      </c>
      <c r="D887" s="140">
        <v>513.1</v>
      </c>
      <c r="E887" s="140">
        <v>2562</v>
      </c>
      <c r="F887" s="140">
        <v>0</v>
      </c>
      <c r="G887" s="140">
        <v>0</v>
      </c>
      <c r="H887" s="140">
        <f t="shared" si="128"/>
        <v>3574.7999999999997</v>
      </c>
      <c r="I887" s="141">
        <v>513.1</v>
      </c>
      <c r="J887" s="141">
        <v>3031.7</v>
      </c>
      <c r="K887" s="141">
        <v>0</v>
      </c>
      <c r="L887" s="141">
        <v>30</v>
      </c>
      <c r="M887" s="140">
        <f t="shared" si="129"/>
        <v>3523.3995999999997</v>
      </c>
      <c r="N887" s="141">
        <v>513.1</v>
      </c>
      <c r="O887" s="141">
        <v>2980.2995999999998</v>
      </c>
      <c r="P887" s="141">
        <v>0</v>
      </c>
      <c r="Q887" s="10">
        <v>30</v>
      </c>
      <c r="R887" s="10">
        <f t="shared" si="130"/>
        <v>-51.400399999999991</v>
      </c>
      <c r="S887" s="10">
        <f t="shared" si="130"/>
        <v>0</v>
      </c>
      <c r="T887" s="10">
        <f t="shared" si="130"/>
        <v>-51.400399999999991</v>
      </c>
      <c r="U887" s="10">
        <f t="shared" si="130"/>
        <v>0</v>
      </c>
      <c r="V887" s="10">
        <f t="shared" si="130"/>
        <v>0</v>
      </c>
      <c r="W887" s="10">
        <f t="shared" si="126"/>
        <v>98.562146134049456</v>
      </c>
      <c r="X887" s="10">
        <f t="shared" si="126"/>
        <v>100</v>
      </c>
      <c r="Y887" s="142">
        <f t="shared" si="126"/>
        <v>98.304568393970385</v>
      </c>
      <c r="Z887" s="142">
        <f t="shared" si="126"/>
        <v>0</v>
      </c>
      <c r="AA887" s="142">
        <f t="shared" si="126"/>
        <v>100</v>
      </c>
    </row>
    <row r="888" spans="1:27" ht="12.95" customHeight="1" x14ac:dyDescent="0.25">
      <c r="A888" s="133">
        <v>880</v>
      </c>
      <c r="B888" s="139" t="s">
        <v>1828</v>
      </c>
      <c r="C888" s="140">
        <f t="shared" si="127"/>
        <v>2035.8</v>
      </c>
      <c r="D888" s="140">
        <v>603.29999999999995</v>
      </c>
      <c r="E888" s="140">
        <v>1318.2</v>
      </c>
      <c r="F888" s="140">
        <v>114.3</v>
      </c>
      <c r="G888" s="140">
        <v>0</v>
      </c>
      <c r="H888" s="140">
        <f t="shared" si="128"/>
        <v>2180.1999999999998</v>
      </c>
      <c r="I888" s="141">
        <v>603.29999999999995</v>
      </c>
      <c r="J888" s="141">
        <v>1426.6</v>
      </c>
      <c r="K888" s="141">
        <v>114.3</v>
      </c>
      <c r="L888" s="141">
        <v>36</v>
      </c>
      <c r="M888" s="140">
        <f t="shared" si="129"/>
        <v>2123.7417</v>
      </c>
      <c r="N888" s="141">
        <v>603.29999999999995</v>
      </c>
      <c r="O888" s="141">
        <v>1370.1416999999999</v>
      </c>
      <c r="P888" s="141">
        <v>114.3</v>
      </c>
      <c r="Q888" s="10">
        <v>36</v>
      </c>
      <c r="R888" s="10">
        <f t="shared" si="130"/>
        <v>-56.458299999999781</v>
      </c>
      <c r="S888" s="10">
        <f t="shared" si="130"/>
        <v>0</v>
      </c>
      <c r="T888" s="10">
        <f t="shared" si="130"/>
        <v>-56.458300000000008</v>
      </c>
      <c r="U888" s="10">
        <f t="shared" si="130"/>
        <v>0</v>
      </c>
      <c r="V888" s="10">
        <f t="shared" si="130"/>
        <v>0</v>
      </c>
      <c r="W888" s="10">
        <f t="shared" si="126"/>
        <v>97.41040730208239</v>
      </c>
      <c r="X888" s="10">
        <f t="shared" si="126"/>
        <v>100</v>
      </c>
      <c r="Y888" s="142">
        <f t="shared" si="126"/>
        <v>96.042457591476236</v>
      </c>
      <c r="Z888" s="142">
        <f t="shared" si="126"/>
        <v>100</v>
      </c>
      <c r="AA888" s="142">
        <f t="shared" si="126"/>
        <v>100</v>
      </c>
    </row>
    <row r="889" spans="1:27" ht="12.95" customHeight="1" x14ac:dyDescent="0.25">
      <c r="A889" s="133">
        <v>881</v>
      </c>
      <c r="B889" s="139" t="s">
        <v>2084</v>
      </c>
      <c r="C889" s="140">
        <f t="shared" si="127"/>
        <v>5938.5</v>
      </c>
      <c r="D889" s="140">
        <v>843.4</v>
      </c>
      <c r="E889" s="140">
        <v>5095.1000000000004</v>
      </c>
      <c r="F889" s="140">
        <v>0</v>
      </c>
      <c r="G889" s="140">
        <v>0</v>
      </c>
      <c r="H889" s="140">
        <f t="shared" si="128"/>
        <v>6978.2999999999993</v>
      </c>
      <c r="I889" s="141">
        <v>843.4</v>
      </c>
      <c r="J889" s="141">
        <v>6080.9</v>
      </c>
      <c r="K889" s="141">
        <v>0</v>
      </c>
      <c r="L889" s="141">
        <v>54</v>
      </c>
      <c r="M889" s="140">
        <f t="shared" si="129"/>
        <v>6978.1772000000001</v>
      </c>
      <c r="N889" s="141">
        <v>843.4</v>
      </c>
      <c r="O889" s="141">
        <v>6080.7772000000004</v>
      </c>
      <c r="P889" s="141">
        <v>0</v>
      </c>
      <c r="Q889" s="10">
        <v>54</v>
      </c>
      <c r="R889" s="10">
        <f t="shared" si="130"/>
        <v>-0.122799999999188</v>
      </c>
      <c r="S889" s="10">
        <f t="shared" si="130"/>
        <v>0</v>
      </c>
      <c r="T889" s="10">
        <f t="shared" si="130"/>
        <v>-0.122799999999188</v>
      </c>
      <c r="U889" s="10">
        <f t="shared" si="130"/>
        <v>0</v>
      </c>
      <c r="V889" s="10">
        <f t="shared" si="130"/>
        <v>0</v>
      </c>
      <c r="W889" s="10">
        <f t="shared" si="126"/>
        <v>99.998240259088902</v>
      </c>
      <c r="X889" s="10">
        <f t="shared" si="126"/>
        <v>100</v>
      </c>
      <c r="Y889" s="142">
        <f t="shared" si="126"/>
        <v>99.997980562087861</v>
      </c>
      <c r="Z889" s="142">
        <f t="shared" si="126"/>
        <v>0</v>
      </c>
      <c r="AA889" s="142">
        <f t="shared" si="126"/>
        <v>100</v>
      </c>
    </row>
    <row r="890" spans="1:27" ht="12.95" customHeight="1" x14ac:dyDescent="0.25">
      <c r="A890" s="133">
        <v>882</v>
      </c>
      <c r="B890" s="139" t="s">
        <v>1543</v>
      </c>
      <c r="C890" s="140">
        <f t="shared" si="127"/>
        <v>6180.7000000000007</v>
      </c>
      <c r="D890" s="140">
        <v>1096.0999999999999</v>
      </c>
      <c r="E890" s="140">
        <v>5084.6000000000004</v>
      </c>
      <c r="F890" s="140">
        <v>0</v>
      </c>
      <c r="G890" s="140">
        <v>0</v>
      </c>
      <c r="H890" s="140">
        <f t="shared" si="128"/>
        <v>7484</v>
      </c>
      <c r="I890" s="141">
        <v>1096.0999999999999</v>
      </c>
      <c r="J890" s="141">
        <v>6351.9</v>
      </c>
      <c r="K890" s="141">
        <v>0</v>
      </c>
      <c r="L890" s="141">
        <v>36</v>
      </c>
      <c r="M890" s="140">
        <f t="shared" si="129"/>
        <v>7476.8143999999993</v>
      </c>
      <c r="N890" s="141">
        <v>1096.0999999999999</v>
      </c>
      <c r="O890" s="141">
        <v>6344.7143999999998</v>
      </c>
      <c r="P890" s="141">
        <v>0</v>
      </c>
      <c r="Q890" s="10">
        <v>36</v>
      </c>
      <c r="R890" s="10">
        <f t="shared" si="130"/>
        <v>-7.1856000000007043</v>
      </c>
      <c r="S890" s="10">
        <f t="shared" si="130"/>
        <v>0</v>
      </c>
      <c r="T890" s="10">
        <f t="shared" si="130"/>
        <v>-7.1855999999997948</v>
      </c>
      <c r="U890" s="10">
        <f t="shared" si="130"/>
        <v>0</v>
      </c>
      <c r="V890" s="10">
        <f t="shared" si="130"/>
        <v>0</v>
      </c>
      <c r="W890" s="10">
        <f t="shared" si="126"/>
        <v>99.903987172634942</v>
      </c>
      <c r="X890" s="10">
        <f t="shared" si="126"/>
        <v>100</v>
      </c>
      <c r="Y890" s="142">
        <f t="shared" si="126"/>
        <v>99.886874793368918</v>
      </c>
      <c r="Z890" s="142">
        <f t="shared" si="126"/>
        <v>0</v>
      </c>
      <c r="AA890" s="142">
        <f t="shared" si="126"/>
        <v>100</v>
      </c>
    </row>
    <row r="891" spans="1:27" ht="12.95" customHeight="1" x14ac:dyDescent="0.25">
      <c r="A891" s="133">
        <v>883</v>
      </c>
      <c r="B891" s="139" t="s">
        <v>2002</v>
      </c>
      <c r="C891" s="140">
        <f t="shared" si="127"/>
        <v>4297.1000000000004</v>
      </c>
      <c r="D891" s="140">
        <v>1052.5999999999999</v>
      </c>
      <c r="E891" s="140">
        <v>2983.8</v>
      </c>
      <c r="F891" s="140">
        <v>260.7</v>
      </c>
      <c r="G891" s="140">
        <v>0</v>
      </c>
      <c r="H891" s="140">
        <f t="shared" si="128"/>
        <v>4714.4999999999991</v>
      </c>
      <c r="I891" s="141">
        <v>1052.5999999999999</v>
      </c>
      <c r="J891" s="141">
        <v>3350.2</v>
      </c>
      <c r="K891" s="141">
        <v>260.7</v>
      </c>
      <c r="L891" s="141">
        <v>51</v>
      </c>
      <c r="M891" s="140">
        <f t="shared" si="129"/>
        <v>4714.4979999999996</v>
      </c>
      <c r="N891" s="141">
        <v>1052.5999999999999</v>
      </c>
      <c r="O891" s="141">
        <v>3350.1979999999999</v>
      </c>
      <c r="P891" s="141">
        <v>260.7</v>
      </c>
      <c r="Q891" s="10">
        <v>51</v>
      </c>
      <c r="R891" s="10">
        <f t="shared" si="130"/>
        <v>-1.9999999994979589E-3</v>
      </c>
      <c r="S891" s="10">
        <f t="shared" si="130"/>
        <v>0</v>
      </c>
      <c r="T891" s="10">
        <f t="shared" si="130"/>
        <v>-1.9999999999527063E-3</v>
      </c>
      <c r="U891" s="10">
        <f t="shared" si="130"/>
        <v>0</v>
      </c>
      <c r="V891" s="10">
        <f t="shared" si="130"/>
        <v>0</v>
      </c>
      <c r="W891" s="10">
        <f t="shared" si="126"/>
        <v>99.999957577685876</v>
      </c>
      <c r="X891" s="10">
        <f t="shared" si="126"/>
        <v>100</v>
      </c>
      <c r="Y891" s="142">
        <f t="shared" si="126"/>
        <v>99.999940302071522</v>
      </c>
      <c r="Z891" s="142">
        <f t="shared" si="126"/>
        <v>100</v>
      </c>
      <c r="AA891" s="142">
        <f t="shared" si="126"/>
        <v>100</v>
      </c>
    </row>
    <row r="892" spans="1:27" ht="12.95" customHeight="1" x14ac:dyDescent="0.25">
      <c r="A892" s="133">
        <v>884</v>
      </c>
      <c r="B892" s="139" t="s">
        <v>2085</v>
      </c>
      <c r="C892" s="140">
        <f t="shared" si="127"/>
        <v>2875.1</v>
      </c>
      <c r="D892" s="140">
        <v>441.5</v>
      </c>
      <c r="E892" s="140">
        <v>2433.6</v>
      </c>
      <c r="F892" s="140">
        <v>0</v>
      </c>
      <c r="G892" s="140">
        <v>0</v>
      </c>
      <c r="H892" s="140">
        <f t="shared" si="128"/>
        <v>3204.9</v>
      </c>
      <c r="I892" s="141">
        <v>441.5</v>
      </c>
      <c r="J892" s="141">
        <v>2736.4</v>
      </c>
      <c r="K892" s="141">
        <v>0</v>
      </c>
      <c r="L892" s="141">
        <v>27</v>
      </c>
      <c r="M892" s="140">
        <f t="shared" si="129"/>
        <v>3095.3294999999998</v>
      </c>
      <c r="N892" s="141">
        <v>441.5</v>
      </c>
      <c r="O892" s="141">
        <v>2626.8294999999998</v>
      </c>
      <c r="P892" s="141">
        <v>0</v>
      </c>
      <c r="Q892" s="10">
        <v>27</v>
      </c>
      <c r="R892" s="10">
        <f t="shared" si="130"/>
        <v>-109.57050000000027</v>
      </c>
      <c r="S892" s="10">
        <f t="shared" si="130"/>
        <v>0</v>
      </c>
      <c r="T892" s="10">
        <f t="shared" si="130"/>
        <v>-109.57050000000027</v>
      </c>
      <c r="U892" s="10">
        <f t="shared" si="130"/>
        <v>0</v>
      </c>
      <c r="V892" s="10">
        <f t="shared" si="130"/>
        <v>0</v>
      </c>
      <c r="W892" s="10">
        <f t="shared" si="126"/>
        <v>96.581156978376853</v>
      </c>
      <c r="X892" s="10">
        <f t="shared" si="126"/>
        <v>100</v>
      </c>
      <c r="Y892" s="142">
        <f t="shared" si="126"/>
        <v>95.995815670223635</v>
      </c>
      <c r="Z892" s="142">
        <f t="shared" si="126"/>
        <v>0</v>
      </c>
      <c r="AA892" s="142">
        <f t="shared" si="126"/>
        <v>100</v>
      </c>
    </row>
    <row r="893" spans="1:27" ht="12.95" customHeight="1" x14ac:dyDescent="0.25">
      <c r="A893" s="133">
        <v>885</v>
      </c>
      <c r="B893" s="139" t="s">
        <v>1419</v>
      </c>
      <c r="C893" s="140">
        <f t="shared" si="127"/>
        <v>2983.6000000000004</v>
      </c>
      <c r="D893" s="140">
        <v>917.2</v>
      </c>
      <c r="E893" s="140">
        <v>2066.4</v>
      </c>
      <c r="F893" s="140">
        <v>0</v>
      </c>
      <c r="G893" s="140">
        <v>0</v>
      </c>
      <c r="H893" s="140">
        <f t="shared" si="128"/>
        <v>3396.5</v>
      </c>
      <c r="I893" s="141">
        <v>917.2</v>
      </c>
      <c r="J893" s="141">
        <v>2431.3000000000002</v>
      </c>
      <c r="K893" s="141">
        <v>0</v>
      </c>
      <c r="L893" s="141">
        <v>48</v>
      </c>
      <c r="M893" s="140">
        <f t="shared" si="129"/>
        <v>3381.1837000000005</v>
      </c>
      <c r="N893" s="141">
        <v>917.2</v>
      </c>
      <c r="O893" s="141">
        <v>2415.9837000000002</v>
      </c>
      <c r="P893" s="141">
        <v>0</v>
      </c>
      <c r="Q893" s="10">
        <v>48</v>
      </c>
      <c r="R893" s="10">
        <f t="shared" si="130"/>
        <v>-15.316299999999501</v>
      </c>
      <c r="S893" s="10">
        <f t="shared" si="130"/>
        <v>0</v>
      </c>
      <c r="T893" s="10">
        <f t="shared" si="130"/>
        <v>-15.316299999999956</v>
      </c>
      <c r="U893" s="10">
        <f t="shared" si="130"/>
        <v>0</v>
      </c>
      <c r="V893" s="10">
        <f t="shared" si="130"/>
        <v>0</v>
      </c>
      <c r="W893" s="10">
        <f t="shared" si="126"/>
        <v>99.549056381569272</v>
      </c>
      <c r="X893" s="10">
        <f t="shared" si="126"/>
        <v>100</v>
      </c>
      <c r="Y893" s="142">
        <f t="shared" si="126"/>
        <v>99.370036605930991</v>
      </c>
      <c r="Z893" s="142">
        <f t="shared" si="126"/>
        <v>0</v>
      </c>
      <c r="AA893" s="142">
        <f t="shared" si="126"/>
        <v>100</v>
      </c>
    </row>
    <row r="894" spans="1:27" ht="12.95" customHeight="1" x14ac:dyDescent="0.25">
      <c r="A894" s="133">
        <v>886</v>
      </c>
      <c r="B894" s="139" t="s">
        <v>2086</v>
      </c>
      <c r="C894" s="140">
        <f t="shared" si="127"/>
        <v>5231.3999999999996</v>
      </c>
      <c r="D894" s="140">
        <v>1323.6</v>
      </c>
      <c r="E894" s="140">
        <v>3907.8</v>
      </c>
      <c r="F894" s="140">
        <v>0</v>
      </c>
      <c r="G894" s="140">
        <v>0</v>
      </c>
      <c r="H894" s="140">
        <f t="shared" si="128"/>
        <v>5417.9</v>
      </c>
      <c r="I894" s="141">
        <v>1323.6</v>
      </c>
      <c r="J894" s="141">
        <v>4028.3</v>
      </c>
      <c r="K894" s="141">
        <v>0</v>
      </c>
      <c r="L894" s="141">
        <v>66</v>
      </c>
      <c r="M894" s="140">
        <f t="shared" si="129"/>
        <v>5385.5693000000001</v>
      </c>
      <c r="N894" s="141">
        <v>1323.6</v>
      </c>
      <c r="O894" s="141">
        <v>3995.9693000000002</v>
      </c>
      <c r="P894" s="141">
        <v>0</v>
      </c>
      <c r="Q894" s="10">
        <v>66</v>
      </c>
      <c r="R894" s="10">
        <f t="shared" si="130"/>
        <v>-32.330699999999524</v>
      </c>
      <c r="S894" s="10">
        <f t="shared" si="130"/>
        <v>0</v>
      </c>
      <c r="T894" s="10">
        <f t="shared" si="130"/>
        <v>-32.330699999999979</v>
      </c>
      <c r="U894" s="10">
        <f t="shared" si="130"/>
        <v>0</v>
      </c>
      <c r="V894" s="10">
        <f t="shared" si="130"/>
        <v>0</v>
      </c>
      <c r="W894" s="10">
        <f t="shared" si="126"/>
        <v>99.403261411247911</v>
      </c>
      <c r="X894" s="10">
        <f t="shared" si="126"/>
        <v>100</v>
      </c>
      <c r="Y894" s="142">
        <f t="shared" si="126"/>
        <v>99.197410818459403</v>
      </c>
      <c r="Z894" s="142">
        <f t="shared" si="126"/>
        <v>0</v>
      </c>
      <c r="AA894" s="142">
        <f t="shared" si="126"/>
        <v>100</v>
      </c>
    </row>
    <row r="895" spans="1:27" ht="12.95" customHeight="1" x14ac:dyDescent="0.25">
      <c r="A895" s="133">
        <v>887</v>
      </c>
      <c r="B895" s="139" t="s">
        <v>2070</v>
      </c>
      <c r="C895" s="140">
        <f t="shared" si="127"/>
        <v>39189</v>
      </c>
      <c r="D895" s="140">
        <v>2293.5</v>
      </c>
      <c r="E895" s="140">
        <v>36895.5</v>
      </c>
      <c r="F895" s="140">
        <v>0</v>
      </c>
      <c r="G895" s="140">
        <v>0</v>
      </c>
      <c r="H895" s="140">
        <f t="shared" si="128"/>
        <v>46050.1</v>
      </c>
      <c r="I895" s="141">
        <v>2293.5</v>
      </c>
      <c r="J895" s="141">
        <v>43666.6</v>
      </c>
      <c r="K895" s="141">
        <v>0</v>
      </c>
      <c r="L895" s="141">
        <v>90</v>
      </c>
      <c r="M895" s="140">
        <f t="shared" si="129"/>
        <v>46009.4</v>
      </c>
      <c r="N895" s="141">
        <v>2293.5</v>
      </c>
      <c r="O895" s="141">
        <v>43625.9</v>
      </c>
      <c r="P895" s="141">
        <v>0</v>
      </c>
      <c r="Q895" s="10">
        <v>90</v>
      </c>
      <c r="R895" s="10">
        <f t="shared" si="130"/>
        <v>-40.69999999999709</v>
      </c>
      <c r="S895" s="10">
        <f t="shared" si="130"/>
        <v>0</v>
      </c>
      <c r="T895" s="10">
        <f t="shared" si="130"/>
        <v>-40.69999999999709</v>
      </c>
      <c r="U895" s="10">
        <f t="shared" si="130"/>
        <v>0</v>
      </c>
      <c r="V895" s="10">
        <f t="shared" si="130"/>
        <v>0</v>
      </c>
      <c r="W895" s="10">
        <f t="shared" si="126"/>
        <v>99.911617998657988</v>
      </c>
      <c r="X895" s="10">
        <f t="shared" si="126"/>
        <v>100</v>
      </c>
      <c r="Y895" s="142">
        <f t="shared" si="126"/>
        <v>99.906793750830161</v>
      </c>
      <c r="Z895" s="142">
        <f t="shared" si="126"/>
        <v>0</v>
      </c>
      <c r="AA895" s="142">
        <f t="shared" si="126"/>
        <v>100</v>
      </c>
    </row>
    <row r="896" spans="1:27" ht="12.95" customHeight="1" x14ac:dyDescent="0.25">
      <c r="A896" s="133">
        <v>888</v>
      </c>
      <c r="B896" s="139" t="s">
        <v>2087</v>
      </c>
      <c r="C896" s="140">
        <f t="shared" si="127"/>
        <v>9642.4</v>
      </c>
      <c r="D896" s="140">
        <v>1295.3</v>
      </c>
      <c r="E896" s="140">
        <v>8347.1</v>
      </c>
      <c r="F896" s="140">
        <v>0</v>
      </c>
      <c r="G896" s="140">
        <v>0</v>
      </c>
      <c r="H896" s="140">
        <f t="shared" si="128"/>
        <v>10794.3</v>
      </c>
      <c r="I896" s="141">
        <v>1295.3</v>
      </c>
      <c r="J896" s="141">
        <v>9412</v>
      </c>
      <c r="K896" s="141">
        <v>0</v>
      </c>
      <c r="L896" s="141">
        <v>87</v>
      </c>
      <c r="M896" s="140">
        <f t="shared" si="129"/>
        <v>10369.339699999999</v>
      </c>
      <c r="N896" s="141">
        <v>1295.3</v>
      </c>
      <c r="O896" s="141">
        <v>8987.0396999999994</v>
      </c>
      <c r="P896" s="141">
        <v>0</v>
      </c>
      <c r="Q896" s="10">
        <v>87</v>
      </c>
      <c r="R896" s="10">
        <f t="shared" si="130"/>
        <v>-424.96030000000064</v>
      </c>
      <c r="S896" s="10">
        <f t="shared" si="130"/>
        <v>0</v>
      </c>
      <c r="T896" s="10">
        <f t="shared" si="130"/>
        <v>-424.96030000000064</v>
      </c>
      <c r="U896" s="10">
        <f t="shared" si="130"/>
        <v>0</v>
      </c>
      <c r="V896" s="10">
        <f t="shared" si="130"/>
        <v>0</v>
      </c>
      <c r="W896" s="10">
        <f t="shared" si="126"/>
        <v>96.06310460150263</v>
      </c>
      <c r="X896" s="10">
        <f t="shared" si="126"/>
        <v>100</v>
      </c>
      <c r="Y896" s="142">
        <f t="shared" si="126"/>
        <v>95.484909689757743</v>
      </c>
      <c r="Z896" s="142">
        <f t="shared" si="126"/>
        <v>0</v>
      </c>
      <c r="AA896" s="142">
        <f t="shared" si="126"/>
        <v>100</v>
      </c>
    </row>
    <row r="897" spans="1:27" ht="12.95" customHeight="1" x14ac:dyDescent="0.25">
      <c r="A897" s="133">
        <v>889</v>
      </c>
      <c r="B897" s="139" t="s">
        <v>1493</v>
      </c>
      <c r="C897" s="140">
        <f t="shared" si="127"/>
        <v>3369.9</v>
      </c>
      <c r="D897" s="140">
        <v>923.4</v>
      </c>
      <c r="E897" s="140">
        <v>2428</v>
      </c>
      <c r="F897" s="140">
        <v>18.5</v>
      </c>
      <c r="G897" s="140">
        <v>0</v>
      </c>
      <c r="H897" s="140">
        <f t="shared" si="128"/>
        <v>3851.8</v>
      </c>
      <c r="I897" s="141">
        <v>923.4</v>
      </c>
      <c r="J897" s="141">
        <v>2867.9</v>
      </c>
      <c r="K897" s="141">
        <v>18.5</v>
      </c>
      <c r="L897" s="141">
        <v>42</v>
      </c>
      <c r="M897" s="140">
        <f t="shared" si="129"/>
        <v>3807.0408000000002</v>
      </c>
      <c r="N897" s="141">
        <v>923.4</v>
      </c>
      <c r="O897" s="141">
        <v>2823.1408000000001</v>
      </c>
      <c r="P897" s="141">
        <v>18.5</v>
      </c>
      <c r="Q897" s="10">
        <v>42</v>
      </c>
      <c r="R897" s="10">
        <f t="shared" si="130"/>
        <v>-44.759199999999964</v>
      </c>
      <c r="S897" s="10">
        <f t="shared" si="130"/>
        <v>0</v>
      </c>
      <c r="T897" s="10">
        <f t="shared" si="130"/>
        <v>-44.759199999999964</v>
      </c>
      <c r="U897" s="10">
        <f t="shared" si="130"/>
        <v>0</v>
      </c>
      <c r="V897" s="10">
        <f t="shared" si="130"/>
        <v>0</v>
      </c>
      <c r="W897" s="10">
        <f t="shared" si="126"/>
        <v>98.837966664935877</v>
      </c>
      <c r="X897" s="10">
        <f t="shared" si="126"/>
        <v>100</v>
      </c>
      <c r="Y897" s="142">
        <f t="shared" si="126"/>
        <v>98.439304020363338</v>
      </c>
      <c r="Z897" s="142">
        <f t="shared" si="126"/>
        <v>100</v>
      </c>
      <c r="AA897" s="142">
        <f t="shared" si="126"/>
        <v>100</v>
      </c>
    </row>
    <row r="898" spans="1:27" ht="12.95" customHeight="1" x14ac:dyDescent="0.25">
      <c r="A898" s="133">
        <v>890</v>
      </c>
      <c r="B898" s="139" t="s">
        <v>2088</v>
      </c>
      <c r="C898" s="140">
        <f t="shared" si="127"/>
        <v>2650.2</v>
      </c>
      <c r="D898" s="140">
        <v>844.6</v>
      </c>
      <c r="E898" s="140">
        <v>1774.1</v>
      </c>
      <c r="F898" s="140">
        <v>31.5</v>
      </c>
      <c r="G898" s="140">
        <v>0</v>
      </c>
      <c r="H898" s="140">
        <f t="shared" si="128"/>
        <v>2838.2</v>
      </c>
      <c r="I898" s="141">
        <v>844.6</v>
      </c>
      <c r="J898" s="141">
        <v>1929.1</v>
      </c>
      <c r="K898" s="141">
        <v>31.5</v>
      </c>
      <c r="L898" s="141">
        <v>33</v>
      </c>
      <c r="M898" s="140">
        <f t="shared" si="129"/>
        <v>2838.194</v>
      </c>
      <c r="N898" s="141">
        <v>844.6</v>
      </c>
      <c r="O898" s="141">
        <v>1929.0940000000001</v>
      </c>
      <c r="P898" s="141">
        <v>31.5</v>
      </c>
      <c r="Q898" s="10">
        <v>33</v>
      </c>
      <c r="R898" s="10">
        <f t="shared" si="130"/>
        <v>-5.9999999998581188E-3</v>
      </c>
      <c r="S898" s="10">
        <f t="shared" si="130"/>
        <v>0</v>
      </c>
      <c r="T898" s="10">
        <f t="shared" si="130"/>
        <v>-5.9999999998581188E-3</v>
      </c>
      <c r="U898" s="10">
        <f t="shared" si="130"/>
        <v>0</v>
      </c>
      <c r="V898" s="10">
        <f t="shared" si="130"/>
        <v>0</v>
      </c>
      <c r="W898" s="10">
        <f t="shared" si="126"/>
        <v>99.999788598407449</v>
      </c>
      <c r="X898" s="10">
        <f t="shared" si="126"/>
        <v>100</v>
      </c>
      <c r="Y898" s="142">
        <f t="shared" si="126"/>
        <v>99.999688974133022</v>
      </c>
      <c r="Z898" s="142">
        <f t="shared" si="126"/>
        <v>100</v>
      </c>
      <c r="AA898" s="142">
        <f t="shared" si="126"/>
        <v>100</v>
      </c>
    </row>
    <row r="899" spans="1:27" ht="12.95" customHeight="1" x14ac:dyDescent="0.25">
      <c r="A899" s="133">
        <v>891</v>
      </c>
      <c r="B899" s="139" t="s">
        <v>2089</v>
      </c>
      <c r="C899" s="140">
        <f t="shared" si="127"/>
        <v>3094.2999999999997</v>
      </c>
      <c r="D899" s="140">
        <v>938.6</v>
      </c>
      <c r="E899" s="140">
        <v>2058.1</v>
      </c>
      <c r="F899" s="140">
        <v>97.6</v>
      </c>
      <c r="G899" s="140">
        <v>0</v>
      </c>
      <c r="H899" s="140">
        <f t="shared" si="128"/>
        <v>3390.6</v>
      </c>
      <c r="I899" s="141">
        <v>938.6</v>
      </c>
      <c r="J899" s="141">
        <v>2318.4</v>
      </c>
      <c r="K899" s="141">
        <v>97.6</v>
      </c>
      <c r="L899" s="141">
        <v>36</v>
      </c>
      <c r="M899" s="140">
        <f t="shared" si="129"/>
        <v>3024.3820000000001</v>
      </c>
      <c r="N899" s="141">
        <v>938.6</v>
      </c>
      <c r="O899" s="141">
        <v>1952.182</v>
      </c>
      <c r="P899" s="141">
        <v>97.6</v>
      </c>
      <c r="Q899" s="10">
        <v>36</v>
      </c>
      <c r="R899" s="10">
        <f t="shared" si="130"/>
        <v>-366.21799999999985</v>
      </c>
      <c r="S899" s="10">
        <f t="shared" si="130"/>
        <v>0</v>
      </c>
      <c r="T899" s="10">
        <f t="shared" si="130"/>
        <v>-366.21800000000007</v>
      </c>
      <c r="U899" s="10">
        <f t="shared" si="130"/>
        <v>0</v>
      </c>
      <c r="V899" s="10">
        <f t="shared" si="130"/>
        <v>0</v>
      </c>
      <c r="W899" s="10">
        <f t="shared" si="126"/>
        <v>89.19902082227334</v>
      </c>
      <c r="X899" s="10">
        <f t="shared" si="126"/>
        <v>100</v>
      </c>
      <c r="Y899" s="142">
        <f t="shared" si="126"/>
        <v>84.203847481021384</v>
      </c>
      <c r="Z899" s="142">
        <f t="shared" si="126"/>
        <v>100</v>
      </c>
      <c r="AA899" s="142">
        <f t="shared" si="126"/>
        <v>100</v>
      </c>
    </row>
    <row r="900" spans="1:27" ht="12.95" customHeight="1" x14ac:dyDescent="0.25">
      <c r="A900" s="133">
        <v>892</v>
      </c>
      <c r="B900" s="139" t="s">
        <v>2090</v>
      </c>
      <c r="C900" s="140">
        <f t="shared" si="127"/>
        <v>7092</v>
      </c>
      <c r="D900" s="140">
        <v>1039.4000000000001</v>
      </c>
      <c r="E900" s="140">
        <v>6052.6</v>
      </c>
      <c r="F900" s="140">
        <v>0</v>
      </c>
      <c r="G900" s="140">
        <v>0</v>
      </c>
      <c r="H900" s="140">
        <f t="shared" si="128"/>
        <v>7844.7999999999993</v>
      </c>
      <c r="I900" s="141">
        <v>1039.4000000000001</v>
      </c>
      <c r="J900" s="141">
        <v>6730.4</v>
      </c>
      <c r="K900" s="141">
        <v>0</v>
      </c>
      <c r="L900" s="141">
        <v>75</v>
      </c>
      <c r="M900" s="140">
        <f t="shared" si="129"/>
        <v>7844.7999999999993</v>
      </c>
      <c r="N900" s="141">
        <v>1039.4000000000001</v>
      </c>
      <c r="O900" s="141">
        <v>6730.4</v>
      </c>
      <c r="P900" s="141">
        <v>0</v>
      </c>
      <c r="Q900" s="10">
        <v>75</v>
      </c>
      <c r="R900" s="10">
        <f t="shared" si="130"/>
        <v>0</v>
      </c>
      <c r="S900" s="10">
        <f t="shared" si="130"/>
        <v>0</v>
      </c>
      <c r="T900" s="10">
        <f t="shared" si="130"/>
        <v>0</v>
      </c>
      <c r="U900" s="10">
        <f t="shared" si="130"/>
        <v>0</v>
      </c>
      <c r="V900" s="10">
        <f t="shared" si="130"/>
        <v>0</v>
      </c>
      <c r="W900" s="10">
        <f t="shared" si="126"/>
        <v>100</v>
      </c>
      <c r="X900" s="10">
        <f t="shared" si="126"/>
        <v>100</v>
      </c>
      <c r="Y900" s="142">
        <f t="shared" si="126"/>
        <v>100</v>
      </c>
      <c r="Z900" s="142">
        <f t="shared" si="126"/>
        <v>0</v>
      </c>
      <c r="AA900" s="142">
        <f t="shared" si="126"/>
        <v>100</v>
      </c>
    </row>
    <row r="901" spans="1:27" ht="12.95" customHeight="1" x14ac:dyDescent="0.25">
      <c r="A901" s="133">
        <v>893</v>
      </c>
      <c r="B901" s="139" t="s">
        <v>2091</v>
      </c>
      <c r="C901" s="140">
        <f t="shared" si="127"/>
        <v>4502.6000000000004</v>
      </c>
      <c r="D901" s="140">
        <v>928</v>
      </c>
      <c r="E901" s="140">
        <v>3574.6</v>
      </c>
      <c r="F901" s="140">
        <v>0</v>
      </c>
      <c r="G901" s="140">
        <v>0</v>
      </c>
      <c r="H901" s="140">
        <f t="shared" si="128"/>
        <v>4970.5</v>
      </c>
      <c r="I901" s="141">
        <v>928</v>
      </c>
      <c r="J901" s="141">
        <v>3976.5</v>
      </c>
      <c r="K901" s="141">
        <v>0</v>
      </c>
      <c r="L901" s="141">
        <v>66</v>
      </c>
      <c r="M901" s="140">
        <f t="shared" si="129"/>
        <v>4970.4204</v>
      </c>
      <c r="N901" s="141">
        <v>928</v>
      </c>
      <c r="O901" s="141">
        <v>3976.4204</v>
      </c>
      <c r="P901" s="141">
        <v>0</v>
      </c>
      <c r="Q901" s="10">
        <v>66</v>
      </c>
      <c r="R901" s="10">
        <f t="shared" si="130"/>
        <v>-7.9600000000027649E-2</v>
      </c>
      <c r="S901" s="10">
        <f t="shared" si="130"/>
        <v>0</v>
      </c>
      <c r="T901" s="10">
        <f t="shared" si="130"/>
        <v>-7.9600000000027649E-2</v>
      </c>
      <c r="U901" s="10">
        <f t="shared" si="130"/>
        <v>0</v>
      </c>
      <c r="V901" s="10">
        <f t="shared" si="130"/>
        <v>0</v>
      </c>
      <c r="W901" s="10">
        <f t="shared" si="126"/>
        <v>99.998398551453576</v>
      </c>
      <c r="X901" s="10">
        <f t="shared" si="126"/>
        <v>100</v>
      </c>
      <c r="Y901" s="142">
        <f t="shared" si="126"/>
        <v>99.997998239657989</v>
      </c>
      <c r="Z901" s="142">
        <f t="shared" si="126"/>
        <v>0</v>
      </c>
      <c r="AA901" s="142">
        <f t="shared" si="126"/>
        <v>100</v>
      </c>
    </row>
    <row r="902" spans="1:27" ht="9.9499999999999993" customHeight="1" x14ac:dyDescent="0.25">
      <c r="A902" s="133">
        <v>894</v>
      </c>
      <c r="B902" s="139"/>
      <c r="C902" s="140"/>
      <c r="D902" s="140"/>
      <c r="E902" s="140"/>
      <c r="F902" s="140"/>
      <c r="G902" s="140"/>
      <c r="H902" s="140"/>
      <c r="I902" s="141"/>
      <c r="J902" s="141"/>
      <c r="K902" s="141"/>
      <c r="L902" s="141"/>
      <c r="M902" s="141"/>
      <c r="N902" s="141"/>
      <c r="O902" s="141"/>
      <c r="P902" s="141"/>
      <c r="Q902" s="10"/>
      <c r="R902" s="10"/>
      <c r="S902" s="10"/>
      <c r="T902" s="10"/>
      <c r="U902" s="10"/>
      <c r="V902" s="10"/>
      <c r="W902" s="10"/>
      <c r="X902" s="10"/>
      <c r="Y902" s="142"/>
      <c r="Z902" s="142"/>
      <c r="AA902" s="142"/>
    </row>
    <row r="903" spans="1:27" ht="12.95" customHeight="1" x14ac:dyDescent="0.25">
      <c r="A903" s="133">
        <v>895</v>
      </c>
      <c r="B903" s="134" t="s">
        <v>2092</v>
      </c>
      <c r="C903" s="135">
        <f t="shared" ref="C903:C929" si="131">SUM(D903:G903)</f>
        <v>207758.59999999998</v>
      </c>
      <c r="D903" s="135">
        <f>D904+D905</f>
        <v>38935.199999999997</v>
      </c>
      <c r="E903" s="135">
        <f>E904+E905</f>
        <v>164198.39999999999</v>
      </c>
      <c r="F903" s="135">
        <f>F904+F905</f>
        <v>4625</v>
      </c>
      <c r="G903" s="135">
        <f>G904+G905</f>
        <v>0</v>
      </c>
      <c r="H903" s="135">
        <f t="shared" ref="H903:H929" si="132">SUM(I903:L903)</f>
        <v>235054.3</v>
      </c>
      <c r="I903" s="135">
        <f>I904+I905</f>
        <v>38935.199999999997</v>
      </c>
      <c r="J903" s="135">
        <f>J904+J905</f>
        <v>189730.1</v>
      </c>
      <c r="K903" s="135">
        <f>K904+K905</f>
        <v>4625</v>
      </c>
      <c r="L903" s="135">
        <f>L904+L905</f>
        <v>1764</v>
      </c>
      <c r="M903" s="135">
        <f t="shared" ref="M903:M929" si="133">SUM(N903:Q903)</f>
        <v>228952.60590000002</v>
      </c>
      <c r="N903" s="135">
        <f>N904+N905</f>
        <v>38935.199999999997</v>
      </c>
      <c r="O903" s="135">
        <f>O904+O905</f>
        <v>183649.40590000001</v>
      </c>
      <c r="P903" s="135">
        <f>P904+P905</f>
        <v>4625</v>
      </c>
      <c r="Q903" s="135">
        <f>Q904+Q905</f>
        <v>1743</v>
      </c>
      <c r="R903" s="13">
        <f t="shared" ref="R903:V929" si="134">M903-H903</f>
        <v>-6101.6940999999642</v>
      </c>
      <c r="S903" s="13">
        <f t="shared" si="134"/>
        <v>0</v>
      </c>
      <c r="T903" s="13">
        <f t="shared" si="134"/>
        <v>-6080.6940999999933</v>
      </c>
      <c r="U903" s="13">
        <f t="shared" si="134"/>
        <v>0</v>
      </c>
      <c r="V903" s="13">
        <f t="shared" si="134"/>
        <v>-21</v>
      </c>
      <c r="W903" s="13">
        <f t="shared" si="126"/>
        <v>97.404134236216919</v>
      </c>
      <c r="X903" s="13">
        <f t="shared" si="126"/>
        <v>100</v>
      </c>
      <c r="Y903" s="137">
        <f t="shared" si="126"/>
        <v>96.795082013871294</v>
      </c>
      <c r="Z903" s="137">
        <f t="shared" si="126"/>
        <v>100</v>
      </c>
      <c r="AA903" s="137">
        <f t="shared" si="126"/>
        <v>98.80952380952381</v>
      </c>
    </row>
    <row r="904" spans="1:27" s="138" customFormat="1" ht="12.95" customHeight="1" x14ac:dyDescent="0.2">
      <c r="A904" s="133">
        <v>896</v>
      </c>
      <c r="B904" s="134" t="s">
        <v>1374</v>
      </c>
      <c r="C904" s="135">
        <f t="shared" si="131"/>
        <v>127859.4</v>
      </c>
      <c r="D904" s="135">
        <f>D906</f>
        <v>19217.599999999999</v>
      </c>
      <c r="E904" s="135">
        <f>E906</f>
        <v>107095.9</v>
      </c>
      <c r="F904" s="135">
        <f>F906</f>
        <v>1545.9</v>
      </c>
      <c r="G904" s="135">
        <f>G906</f>
        <v>0</v>
      </c>
      <c r="H904" s="135">
        <f t="shared" si="132"/>
        <v>147399.6</v>
      </c>
      <c r="I904" s="135">
        <f>I906</f>
        <v>19217.599999999999</v>
      </c>
      <c r="J904" s="135">
        <f>J906</f>
        <v>125835.1</v>
      </c>
      <c r="K904" s="135">
        <f>K906</f>
        <v>1545.9</v>
      </c>
      <c r="L904" s="135">
        <f>L906</f>
        <v>801</v>
      </c>
      <c r="M904" s="135">
        <f t="shared" si="133"/>
        <v>143870.49770000001</v>
      </c>
      <c r="N904" s="135">
        <f>N906</f>
        <v>19217.599999999999</v>
      </c>
      <c r="O904" s="135">
        <f>O906</f>
        <v>122326.99770000001</v>
      </c>
      <c r="P904" s="135">
        <f>P906</f>
        <v>1545.9</v>
      </c>
      <c r="Q904" s="135">
        <f>Q906</f>
        <v>780</v>
      </c>
      <c r="R904" s="13">
        <f t="shared" si="134"/>
        <v>-3529.1022999999986</v>
      </c>
      <c r="S904" s="13">
        <f t="shared" si="134"/>
        <v>0</v>
      </c>
      <c r="T904" s="13">
        <f t="shared" si="134"/>
        <v>-3508.1022999999986</v>
      </c>
      <c r="U904" s="13">
        <f t="shared" si="134"/>
        <v>0</v>
      </c>
      <c r="V904" s="13">
        <f t="shared" si="134"/>
        <v>-21</v>
      </c>
      <c r="W904" s="13">
        <f t="shared" si="126"/>
        <v>97.605758563795291</v>
      </c>
      <c r="X904" s="13">
        <f t="shared" si="126"/>
        <v>100</v>
      </c>
      <c r="Y904" s="137">
        <f t="shared" si="126"/>
        <v>97.212143273220278</v>
      </c>
      <c r="Z904" s="137">
        <f t="shared" si="126"/>
        <v>100</v>
      </c>
      <c r="AA904" s="137">
        <f t="shared" si="126"/>
        <v>97.378277153558059</v>
      </c>
    </row>
    <row r="905" spans="1:27" s="138" customFormat="1" ht="12.95" customHeight="1" x14ac:dyDescent="0.2">
      <c r="A905" s="133">
        <v>897</v>
      </c>
      <c r="B905" s="134" t="s">
        <v>1375</v>
      </c>
      <c r="C905" s="135">
        <f t="shared" si="131"/>
        <v>79899.199999999997</v>
      </c>
      <c r="D905" s="135">
        <f>SUBTOTAL(9,D907:D929)</f>
        <v>19717.600000000002</v>
      </c>
      <c r="E905" s="135">
        <f>SUBTOTAL(9,E907:E929)</f>
        <v>57102.499999999993</v>
      </c>
      <c r="F905" s="135">
        <f>SUBTOTAL(9,F907:F929)</f>
        <v>3079.1000000000004</v>
      </c>
      <c r="G905" s="135">
        <f>SUBTOTAL(9,G907:G929)</f>
        <v>0</v>
      </c>
      <c r="H905" s="135">
        <f t="shared" si="132"/>
        <v>87654.7</v>
      </c>
      <c r="I905" s="135">
        <f>SUBTOTAL(9,I907:I929)</f>
        <v>19717.600000000002</v>
      </c>
      <c r="J905" s="135">
        <f>SUBTOTAL(9,J907:J929)</f>
        <v>63894.999999999993</v>
      </c>
      <c r="K905" s="135">
        <f>SUBTOTAL(9,K907:K929)</f>
        <v>3079.1000000000004</v>
      </c>
      <c r="L905" s="135">
        <f>SUBTOTAL(9,L907:L929)</f>
        <v>963</v>
      </c>
      <c r="M905" s="135">
        <f t="shared" si="133"/>
        <v>85082.108200000017</v>
      </c>
      <c r="N905" s="135">
        <f>SUBTOTAL(9,N907:N929)</f>
        <v>19717.600000000002</v>
      </c>
      <c r="O905" s="135">
        <f>SUBTOTAL(9,O907:O929)</f>
        <v>61322.408200000005</v>
      </c>
      <c r="P905" s="135">
        <f>SUBTOTAL(9,P907:P929)</f>
        <v>3079.1000000000004</v>
      </c>
      <c r="Q905" s="135">
        <f>SUBTOTAL(9,Q907:Q929)</f>
        <v>963</v>
      </c>
      <c r="R905" s="13">
        <f t="shared" si="134"/>
        <v>-2572.5917999999801</v>
      </c>
      <c r="S905" s="13">
        <f t="shared" si="134"/>
        <v>0</v>
      </c>
      <c r="T905" s="13">
        <f t="shared" si="134"/>
        <v>-2572.5917999999874</v>
      </c>
      <c r="U905" s="13">
        <f t="shared" si="134"/>
        <v>0</v>
      </c>
      <c r="V905" s="13">
        <f t="shared" si="134"/>
        <v>0</v>
      </c>
      <c r="W905" s="13">
        <f t="shared" si="126"/>
        <v>97.065084017171941</v>
      </c>
      <c r="X905" s="13">
        <f t="shared" si="126"/>
        <v>100</v>
      </c>
      <c r="Y905" s="137">
        <f t="shared" si="126"/>
        <v>95.973719696376889</v>
      </c>
      <c r="Z905" s="137">
        <f t="shared" si="126"/>
        <v>100</v>
      </c>
      <c r="AA905" s="137">
        <f t="shared" si="126"/>
        <v>100</v>
      </c>
    </row>
    <row r="906" spans="1:27" ht="12.95" customHeight="1" x14ac:dyDescent="0.25">
      <c r="A906" s="133">
        <v>898</v>
      </c>
      <c r="B906" s="139" t="s">
        <v>1400</v>
      </c>
      <c r="C906" s="140">
        <f t="shared" si="131"/>
        <v>127859.4</v>
      </c>
      <c r="D906" s="140">
        <v>19217.599999999999</v>
      </c>
      <c r="E906" s="140">
        <v>107095.9</v>
      </c>
      <c r="F906" s="140">
        <v>1545.9</v>
      </c>
      <c r="G906" s="140">
        <v>0</v>
      </c>
      <c r="H906" s="140">
        <f t="shared" si="132"/>
        <v>147399.6</v>
      </c>
      <c r="I906" s="141">
        <v>19217.599999999999</v>
      </c>
      <c r="J906" s="141">
        <v>125835.1</v>
      </c>
      <c r="K906" s="141">
        <v>1545.9</v>
      </c>
      <c r="L906" s="141">
        <v>801</v>
      </c>
      <c r="M906" s="140">
        <f t="shared" si="133"/>
        <v>143870.49770000001</v>
      </c>
      <c r="N906" s="141">
        <v>19217.599999999999</v>
      </c>
      <c r="O906" s="141">
        <v>122326.99770000001</v>
      </c>
      <c r="P906" s="141">
        <v>1545.9</v>
      </c>
      <c r="Q906" s="10">
        <v>780</v>
      </c>
      <c r="R906" s="10">
        <f t="shared" si="134"/>
        <v>-3529.1022999999986</v>
      </c>
      <c r="S906" s="10">
        <f t="shared" si="134"/>
        <v>0</v>
      </c>
      <c r="T906" s="10">
        <f t="shared" si="134"/>
        <v>-3508.1022999999986</v>
      </c>
      <c r="U906" s="10">
        <f t="shared" si="134"/>
        <v>0</v>
      </c>
      <c r="V906" s="10">
        <f t="shared" si="134"/>
        <v>-21</v>
      </c>
      <c r="W906" s="10">
        <f t="shared" si="126"/>
        <v>97.605758563795291</v>
      </c>
      <c r="X906" s="10">
        <f t="shared" si="126"/>
        <v>100</v>
      </c>
      <c r="Y906" s="142">
        <f t="shared" si="126"/>
        <v>97.212143273220278</v>
      </c>
      <c r="Z906" s="142">
        <f t="shared" si="126"/>
        <v>100</v>
      </c>
      <c r="AA906" s="142">
        <f t="shared" si="126"/>
        <v>97.378277153558059</v>
      </c>
    </row>
    <row r="907" spans="1:27" ht="12.95" customHeight="1" x14ac:dyDescent="0.25">
      <c r="A907" s="133">
        <v>899</v>
      </c>
      <c r="B907" s="139" t="s">
        <v>2093</v>
      </c>
      <c r="C907" s="140">
        <f t="shared" si="131"/>
        <v>3058.5</v>
      </c>
      <c r="D907" s="140">
        <v>712.4</v>
      </c>
      <c r="E907" s="140">
        <v>2115.1</v>
      </c>
      <c r="F907" s="140">
        <v>231</v>
      </c>
      <c r="G907" s="140">
        <v>0</v>
      </c>
      <c r="H907" s="140">
        <f t="shared" si="132"/>
        <v>3264.5</v>
      </c>
      <c r="I907" s="141">
        <v>712.4</v>
      </c>
      <c r="J907" s="141">
        <v>2267.1</v>
      </c>
      <c r="K907" s="141">
        <v>231</v>
      </c>
      <c r="L907" s="141">
        <v>54</v>
      </c>
      <c r="M907" s="140">
        <f t="shared" si="133"/>
        <v>3187.0756000000001</v>
      </c>
      <c r="N907" s="141">
        <v>712.4</v>
      </c>
      <c r="O907" s="141">
        <v>2189.6756</v>
      </c>
      <c r="P907" s="141">
        <v>231</v>
      </c>
      <c r="Q907" s="10">
        <v>54</v>
      </c>
      <c r="R907" s="10">
        <f t="shared" si="134"/>
        <v>-77.424399999999878</v>
      </c>
      <c r="S907" s="10">
        <f t="shared" si="134"/>
        <v>0</v>
      </c>
      <c r="T907" s="10">
        <f t="shared" si="134"/>
        <v>-77.424399999999878</v>
      </c>
      <c r="U907" s="10">
        <f t="shared" si="134"/>
        <v>0</v>
      </c>
      <c r="V907" s="10">
        <f t="shared" si="134"/>
        <v>0</v>
      </c>
      <c r="W907" s="10">
        <f t="shared" si="126"/>
        <v>97.628292234645428</v>
      </c>
      <c r="X907" s="10">
        <f t="shared" si="126"/>
        <v>100</v>
      </c>
      <c r="Y907" s="142">
        <f t="shared" si="126"/>
        <v>96.584870539455707</v>
      </c>
      <c r="Z907" s="142">
        <f t="shared" si="126"/>
        <v>100</v>
      </c>
      <c r="AA907" s="142">
        <f t="shared" si="126"/>
        <v>100</v>
      </c>
    </row>
    <row r="908" spans="1:27" ht="12.95" customHeight="1" x14ac:dyDescent="0.25">
      <c r="A908" s="133">
        <v>900</v>
      </c>
      <c r="B908" s="139" t="s">
        <v>2094</v>
      </c>
      <c r="C908" s="140">
        <f t="shared" si="131"/>
        <v>3215.8</v>
      </c>
      <c r="D908" s="140">
        <v>932.6</v>
      </c>
      <c r="E908" s="140">
        <v>1916.2</v>
      </c>
      <c r="F908" s="140">
        <v>367</v>
      </c>
      <c r="G908" s="140">
        <v>0</v>
      </c>
      <c r="H908" s="140">
        <f t="shared" si="132"/>
        <v>3416.7999999999997</v>
      </c>
      <c r="I908" s="141">
        <v>932.6</v>
      </c>
      <c r="J908" s="141">
        <v>2066.1999999999998</v>
      </c>
      <c r="K908" s="141">
        <v>367</v>
      </c>
      <c r="L908" s="141">
        <v>51</v>
      </c>
      <c r="M908" s="140">
        <f t="shared" si="133"/>
        <v>3284.8008</v>
      </c>
      <c r="N908" s="141">
        <v>932.6</v>
      </c>
      <c r="O908" s="141">
        <v>1934.2008000000001</v>
      </c>
      <c r="P908" s="141">
        <v>367</v>
      </c>
      <c r="Q908" s="10">
        <v>51</v>
      </c>
      <c r="R908" s="10">
        <f t="shared" si="134"/>
        <v>-131.99919999999975</v>
      </c>
      <c r="S908" s="10">
        <f t="shared" si="134"/>
        <v>0</v>
      </c>
      <c r="T908" s="10">
        <f t="shared" si="134"/>
        <v>-131.99919999999975</v>
      </c>
      <c r="U908" s="10">
        <f t="shared" si="134"/>
        <v>0</v>
      </c>
      <c r="V908" s="10">
        <f t="shared" si="134"/>
        <v>0</v>
      </c>
      <c r="W908" s="10">
        <f t="shared" si="126"/>
        <v>96.136759541091095</v>
      </c>
      <c r="X908" s="10">
        <f t="shared" si="126"/>
        <v>100</v>
      </c>
      <c r="Y908" s="142">
        <f t="shared" si="126"/>
        <v>93.611499370825683</v>
      </c>
      <c r="Z908" s="142">
        <f t="shared" si="126"/>
        <v>100</v>
      </c>
      <c r="AA908" s="142">
        <f t="shared" si="126"/>
        <v>100</v>
      </c>
    </row>
    <row r="909" spans="1:27" ht="12.95" customHeight="1" x14ac:dyDescent="0.25">
      <c r="A909" s="133">
        <v>901</v>
      </c>
      <c r="B909" s="139" t="s">
        <v>2095</v>
      </c>
      <c r="C909" s="140">
        <f t="shared" si="131"/>
        <v>2688.4</v>
      </c>
      <c r="D909" s="140">
        <v>585.9</v>
      </c>
      <c r="E909" s="140">
        <v>2102.5</v>
      </c>
      <c r="F909" s="140">
        <v>0</v>
      </c>
      <c r="G909" s="140">
        <v>0</v>
      </c>
      <c r="H909" s="140">
        <f t="shared" si="132"/>
        <v>3002.2000000000003</v>
      </c>
      <c r="I909" s="141">
        <v>585.9</v>
      </c>
      <c r="J909" s="141">
        <v>2377.3000000000002</v>
      </c>
      <c r="K909" s="141">
        <v>0</v>
      </c>
      <c r="L909" s="141">
        <v>39</v>
      </c>
      <c r="M909" s="140">
        <f t="shared" si="133"/>
        <v>2908.4336000000003</v>
      </c>
      <c r="N909" s="141">
        <v>585.9</v>
      </c>
      <c r="O909" s="141">
        <v>2283.5336000000002</v>
      </c>
      <c r="P909" s="141">
        <v>0</v>
      </c>
      <c r="Q909" s="10">
        <v>39</v>
      </c>
      <c r="R909" s="10">
        <f t="shared" si="134"/>
        <v>-93.766399999999976</v>
      </c>
      <c r="S909" s="10">
        <f t="shared" si="134"/>
        <v>0</v>
      </c>
      <c r="T909" s="10">
        <f t="shared" si="134"/>
        <v>-93.766399999999976</v>
      </c>
      <c r="U909" s="10">
        <f t="shared" si="134"/>
        <v>0</v>
      </c>
      <c r="V909" s="10">
        <f t="shared" si="134"/>
        <v>0</v>
      </c>
      <c r="W909" s="10">
        <f t="shared" si="126"/>
        <v>96.876743721271069</v>
      </c>
      <c r="X909" s="10">
        <f t="shared" si="126"/>
        <v>100</v>
      </c>
      <c r="Y909" s="142">
        <f t="shared" si="126"/>
        <v>96.055760736970512</v>
      </c>
      <c r="Z909" s="142">
        <f t="shared" si="126"/>
        <v>0</v>
      </c>
      <c r="AA909" s="142">
        <f t="shared" si="126"/>
        <v>100</v>
      </c>
    </row>
    <row r="910" spans="1:27" ht="12.95" customHeight="1" x14ac:dyDescent="0.25">
      <c r="A910" s="133">
        <v>902</v>
      </c>
      <c r="B910" s="139" t="s">
        <v>2096</v>
      </c>
      <c r="C910" s="140">
        <f t="shared" si="131"/>
        <v>3699.0000000000005</v>
      </c>
      <c r="D910" s="140">
        <v>1195.4000000000001</v>
      </c>
      <c r="E910" s="140">
        <v>2273.3000000000002</v>
      </c>
      <c r="F910" s="140">
        <v>230.3</v>
      </c>
      <c r="G910" s="140">
        <v>0</v>
      </c>
      <c r="H910" s="140">
        <f t="shared" si="132"/>
        <v>3965.1000000000004</v>
      </c>
      <c r="I910" s="141">
        <v>1195.4000000000001</v>
      </c>
      <c r="J910" s="141">
        <v>2497.4</v>
      </c>
      <c r="K910" s="141">
        <v>230.3</v>
      </c>
      <c r="L910" s="141">
        <v>42</v>
      </c>
      <c r="M910" s="140">
        <f t="shared" si="133"/>
        <v>3965.0992000000001</v>
      </c>
      <c r="N910" s="141">
        <v>1195.4000000000001</v>
      </c>
      <c r="O910" s="141">
        <v>2497.3991999999998</v>
      </c>
      <c r="P910" s="141">
        <v>230.3</v>
      </c>
      <c r="Q910" s="10">
        <v>42</v>
      </c>
      <c r="R910" s="10">
        <f t="shared" si="134"/>
        <v>-8.0000000025393092E-4</v>
      </c>
      <c r="S910" s="10">
        <f t="shared" si="134"/>
        <v>0</v>
      </c>
      <c r="T910" s="10">
        <f t="shared" si="134"/>
        <v>-8.0000000025393092E-4</v>
      </c>
      <c r="U910" s="10">
        <f t="shared" si="134"/>
        <v>0</v>
      </c>
      <c r="V910" s="10">
        <f t="shared" si="134"/>
        <v>0</v>
      </c>
      <c r="W910" s="10">
        <f t="shared" si="126"/>
        <v>99.999979823964082</v>
      </c>
      <c r="X910" s="10">
        <f t="shared" si="126"/>
        <v>100</v>
      </c>
      <c r="Y910" s="142">
        <f t="shared" si="126"/>
        <v>99.999967966685347</v>
      </c>
      <c r="Z910" s="142">
        <f t="shared" si="126"/>
        <v>100</v>
      </c>
      <c r="AA910" s="142">
        <f t="shared" si="126"/>
        <v>100</v>
      </c>
    </row>
    <row r="911" spans="1:27" ht="12.95" customHeight="1" x14ac:dyDescent="0.25">
      <c r="A911" s="133">
        <v>903</v>
      </c>
      <c r="B911" s="139" t="s">
        <v>2097</v>
      </c>
      <c r="C911" s="140">
        <f t="shared" si="131"/>
        <v>7865.9</v>
      </c>
      <c r="D911" s="140">
        <v>1072.5999999999999</v>
      </c>
      <c r="E911" s="140">
        <v>6793.3</v>
      </c>
      <c r="F911" s="140">
        <v>0</v>
      </c>
      <c r="G911" s="140">
        <v>0</v>
      </c>
      <c r="H911" s="140">
        <f t="shared" si="132"/>
        <v>8714.6</v>
      </c>
      <c r="I911" s="141">
        <v>1072.5999999999999</v>
      </c>
      <c r="J911" s="141">
        <v>7588</v>
      </c>
      <c r="K911" s="141">
        <v>0</v>
      </c>
      <c r="L911" s="141">
        <v>54</v>
      </c>
      <c r="M911" s="140">
        <f t="shared" si="133"/>
        <v>8042.7968999999994</v>
      </c>
      <c r="N911" s="141">
        <v>1072.5999999999999</v>
      </c>
      <c r="O911" s="141">
        <v>6916.1968999999999</v>
      </c>
      <c r="P911" s="141">
        <v>0</v>
      </c>
      <c r="Q911" s="10">
        <v>54</v>
      </c>
      <c r="R911" s="10">
        <f t="shared" si="134"/>
        <v>-671.803100000001</v>
      </c>
      <c r="S911" s="10">
        <f t="shared" si="134"/>
        <v>0</v>
      </c>
      <c r="T911" s="10">
        <f t="shared" si="134"/>
        <v>-671.80310000000009</v>
      </c>
      <c r="U911" s="10">
        <f t="shared" si="134"/>
        <v>0</v>
      </c>
      <c r="V911" s="10">
        <f t="shared" si="134"/>
        <v>0</v>
      </c>
      <c r="W911" s="10">
        <f t="shared" si="126"/>
        <v>92.291062125628244</v>
      </c>
      <c r="X911" s="10">
        <f t="shared" si="126"/>
        <v>100</v>
      </c>
      <c r="Y911" s="142">
        <f t="shared" si="126"/>
        <v>91.146506325777537</v>
      </c>
      <c r="Z911" s="142">
        <f t="shared" si="126"/>
        <v>0</v>
      </c>
      <c r="AA911" s="142">
        <f t="shared" si="126"/>
        <v>100</v>
      </c>
    </row>
    <row r="912" spans="1:27" ht="12.95" customHeight="1" x14ac:dyDescent="0.25">
      <c r="A912" s="133">
        <v>904</v>
      </c>
      <c r="B912" s="139" t="s">
        <v>2098</v>
      </c>
      <c r="C912" s="140">
        <f t="shared" si="131"/>
        <v>3376.7</v>
      </c>
      <c r="D912" s="140">
        <v>1102.3</v>
      </c>
      <c r="E912" s="140">
        <v>2225.1999999999998</v>
      </c>
      <c r="F912" s="140">
        <v>49.2</v>
      </c>
      <c r="G912" s="140">
        <v>0</v>
      </c>
      <c r="H912" s="140">
        <f t="shared" si="132"/>
        <v>3611.5999999999995</v>
      </c>
      <c r="I912" s="141">
        <v>1102.3</v>
      </c>
      <c r="J912" s="141">
        <v>2424.1</v>
      </c>
      <c r="K912" s="141">
        <v>49.2</v>
      </c>
      <c r="L912" s="141">
        <v>36</v>
      </c>
      <c r="M912" s="140">
        <f t="shared" si="133"/>
        <v>3559.9328999999998</v>
      </c>
      <c r="N912" s="141">
        <v>1102.3</v>
      </c>
      <c r="O912" s="141">
        <v>2372.4328999999998</v>
      </c>
      <c r="P912" s="141">
        <v>49.2</v>
      </c>
      <c r="Q912" s="10">
        <v>36</v>
      </c>
      <c r="R912" s="10">
        <f t="shared" si="134"/>
        <v>-51.667099999999664</v>
      </c>
      <c r="S912" s="10">
        <f t="shared" si="134"/>
        <v>0</v>
      </c>
      <c r="T912" s="10">
        <f t="shared" si="134"/>
        <v>-51.667100000000119</v>
      </c>
      <c r="U912" s="10">
        <f t="shared" si="134"/>
        <v>0</v>
      </c>
      <c r="V912" s="10">
        <f t="shared" si="134"/>
        <v>0</v>
      </c>
      <c r="W912" s="10">
        <f t="shared" si="126"/>
        <v>98.569412448776177</v>
      </c>
      <c r="X912" s="10">
        <f t="shared" si="126"/>
        <v>100</v>
      </c>
      <c r="Y912" s="142">
        <f t="shared" si="126"/>
        <v>97.868606905655696</v>
      </c>
      <c r="Z912" s="142">
        <f t="shared" si="126"/>
        <v>100</v>
      </c>
      <c r="AA912" s="142">
        <f t="shared" si="126"/>
        <v>100</v>
      </c>
    </row>
    <row r="913" spans="1:27" ht="12.95" customHeight="1" x14ac:dyDescent="0.25">
      <c r="A913" s="133">
        <v>905</v>
      </c>
      <c r="B913" s="139" t="s">
        <v>2099</v>
      </c>
      <c r="C913" s="140">
        <f t="shared" si="131"/>
        <v>3432.9</v>
      </c>
      <c r="D913" s="140">
        <v>961.1</v>
      </c>
      <c r="E913" s="140">
        <v>2181.9</v>
      </c>
      <c r="F913" s="140">
        <v>289.89999999999998</v>
      </c>
      <c r="G913" s="140">
        <v>0</v>
      </c>
      <c r="H913" s="140">
        <f t="shared" si="132"/>
        <v>3758.8</v>
      </c>
      <c r="I913" s="141">
        <v>961.1</v>
      </c>
      <c r="J913" s="141">
        <v>2459.8000000000002</v>
      </c>
      <c r="K913" s="141">
        <v>289.89999999999998</v>
      </c>
      <c r="L913" s="141">
        <v>48</v>
      </c>
      <c r="M913" s="140">
        <f t="shared" si="133"/>
        <v>3728.5259999999998</v>
      </c>
      <c r="N913" s="141">
        <v>961.1</v>
      </c>
      <c r="O913" s="141">
        <v>2429.5259999999998</v>
      </c>
      <c r="P913" s="141">
        <v>289.89999999999998</v>
      </c>
      <c r="Q913" s="10">
        <v>48</v>
      </c>
      <c r="R913" s="10">
        <f t="shared" si="134"/>
        <v>-30.274000000000342</v>
      </c>
      <c r="S913" s="10">
        <f t="shared" si="134"/>
        <v>0</v>
      </c>
      <c r="T913" s="10">
        <f t="shared" si="134"/>
        <v>-30.274000000000342</v>
      </c>
      <c r="U913" s="10">
        <f t="shared" si="134"/>
        <v>0</v>
      </c>
      <c r="V913" s="10">
        <f t="shared" si="134"/>
        <v>0</v>
      </c>
      <c r="W913" s="10">
        <f t="shared" si="126"/>
        <v>99.194583377673723</v>
      </c>
      <c r="X913" s="10">
        <f t="shared" si="126"/>
        <v>100</v>
      </c>
      <c r="Y913" s="142">
        <f t="shared" si="126"/>
        <v>98.769249532482306</v>
      </c>
      <c r="Z913" s="142">
        <f t="shared" si="126"/>
        <v>100</v>
      </c>
      <c r="AA913" s="142">
        <f t="shared" si="126"/>
        <v>100</v>
      </c>
    </row>
    <row r="914" spans="1:27" ht="12.95" customHeight="1" x14ac:dyDescent="0.25">
      <c r="A914" s="133">
        <v>906</v>
      </c>
      <c r="B914" s="139" t="s">
        <v>2100</v>
      </c>
      <c r="C914" s="140">
        <f t="shared" si="131"/>
        <v>2285.7999999999997</v>
      </c>
      <c r="D914" s="140">
        <v>948.9</v>
      </c>
      <c r="E914" s="140">
        <v>1106.3</v>
      </c>
      <c r="F914" s="140">
        <v>230.6</v>
      </c>
      <c r="G914" s="140">
        <v>0</v>
      </c>
      <c r="H914" s="140">
        <f t="shared" si="132"/>
        <v>2426.5</v>
      </c>
      <c r="I914" s="141">
        <v>948.9</v>
      </c>
      <c r="J914" s="141">
        <v>1211</v>
      </c>
      <c r="K914" s="141">
        <v>230.6</v>
      </c>
      <c r="L914" s="141">
        <v>36</v>
      </c>
      <c r="M914" s="140">
        <f t="shared" si="133"/>
        <v>2426.4987999999998</v>
      </c>
      <c r="N914" s="141">
        <v>948.9</v>
      </c>
      <c r="O914" s="141">
        <v>1210.9988000000001</v>
      </c>
      <c r="P914" s="141">
        <v>230.6</v>
      </c>
      <c r="Q914" s="10">
        <v>36</v>
      </c>
      <c r="R914" s="10">
        <f t="shared" si="134"/>
        <v>-1.2000000001535227E-3</v>
      </c>
      <c r="S914" s="10">
        <f t="shared" si="134"/>
        <v>0</v>
      </c>
      <c r="T914" s="10">
        <f t="shared" si="134"/>
        <v>-1.199999999926149E-3</v>
      </c>
      <c r="U914" s="10">
        <f t="shared" si="134"/>
        <v>0</v>
      </c>
      <c r="V914" s="10">
        <f t="shared" si="134"/>
        <v>0</v>
      </c>
      <c r="W914" s="10">
        <f t="shared" si="126"/>
        <v>99.999950546053981</v>
      </c>
      <c r="X914" s="10">
        <f t="shared" si="126"/>
        <v>100</v>
      </c>
      <c r="Y914" s="142">
        <f t="shared" si="126"/>
        <v>99.999900908340223</v>
      </c>
      <c r="Z914" s="142">
        <f t="shared" si="126"/>
        <v>100</v>
      </c>
      <c r="AA914" s="142">
        <f t="shared" si="126"/>
        <v>100</v>
      </c>
    </row>
    <row r="915" spans="1:27" ht="12.95" customHeight="1" x14ac:dyDescent="0.25">
      <c r="A915" s="133">
        <v>907</v>
      </c>
      <c r="B915" s="139" t="s">
        <v>2101</v>
      </c>
      <c r="C915" s="140">
        <f t="shared" si="131"/>
        <v>3765.9999999999995</v>
      </c>
      <c r="D915" s="140">
        <v>976.3</v>
      </c>
      <c r="E915" s="140">
        <v>2746.6</v>
      </c>
      <c r="F915" s="140">
        <v>43.1</v>
      </c>
      <c r="G915" s="140">
        <v>0</v>
      </c>
      <c r="H915" s="140">
        <f t="shared" si="132"/>
        <v>4066.2999999999997</v>
      </c>
      <c r="I915" s="141">
        <v>976.3</v>
      </c>
      <c r="J915" s="141">
        <v>3016.9</v>
      </c>
      <c r="K915" s="141">
        <v>43.1</v>
      </c>
      <c r="L915" s="141">
        <v>30</v>
      </c>
      <c r="M915" s="140">
        <f t="shared" si="133"/>
        <v>3926.6871999999998</v>
      </c>
      <c r="N915" s="141">
        <v>976.3</v>
      </c>
      <c r="O915" s="141">
        <v>2877.2872000000002</v>
      </c>
      <c r="P915" s="141">
        <v>43.1</v>
      </c>
      <c r="Q915" s="10">
        <v>30</v>
      </c>
      <c r="R915" s="10">
        <f t="shared" si="134"/>
        <v>-139.61279999999988</v>
      </c>
      <c r="S915" s="10">
        <f t="shared" si="134"/>
        <v>0</v>
      </c>
      <c r="T915" s="10">
        <f t="shared" si="134"/>
        <v>-139.61279999999988</v>
      </c>
      <c r="U915" s="10">
        <f t="shared" si="134"/>
        <v>0</v>
      </c>
      <c r="V915" s="10">
        <f t="shared" si="134"/>
        <v>0</v>
      </c>
      <c r="W915" s="10">
        <f t="shared" si="126"/>
        <v>96.566588790792622</v>
      </c>
      <c r="X915" s="10">
        <f t="shared" si="126"/>
        <v>100</v>
      </c>
      <c r="Y915" s="142">
        <f t="shared" si="126"/>
        <v>95.372309324140687</v>
      </c>
      <c r="Z915" s="142">
        <f t="shared" si="126"/>
        <v>100</v>
      </c>
      <c r="AA915" s="142">
        <f t="shared" si="126"/>
        <v>100</v>
      </c>
    </row>
    <row r="916" spans="1:27" ht="12.95" customHeight="1" x14ac:dyDescent="0.25">
      <c r="A916" s="133">
        <v>908</v>
      </c>
      <c r="B916" s="139" t="s">
        <v>1725</v>
      </c>
      <c r="C916" s="140">
        <f t="shared" si="131"/>
        <v>1230.8000000000002</v>
      </c>
      <c r="D916" s="140">
        <v>813.1</v>
      </c>
      <c r="E916" s="140">
        <v>223.8</v>
      </c>
      <c r="F916" s="140">
        <v>193.9</v>
      </c>
      <c r="G916" s="140">
        <v>0</v>
      </c>
      <c r="H916" s="140">
        <f t="shared" si="132"/>
        <v>1263.8000000000002</v>
      </c>
      <c r="I916" s="141">
        <v>813.1</v>
      </c>
      <c r="J916" s="141">
        <v>223.8</v>
      </c>
      <c r="K916" s="141">
        <v>193.9</v>
      </c>
      <c r="L916" s="141">
        <v>33</v>
      </c>
      <c r="M916" s="140">
        <f t="shared" si="133"/>
        <v>1263.7998000000002</v>
      </c>
      <c r="N916" s="141">
        <v>813.1</v>
      </c>
      <c r="O916" s="141">
        <v>223.7998</v>
      </c>
      <c r="P916" s="141">
        <v>193.9</v>
      </c>
      <c r="Q916" s="10">
        <v>33</v>
      </c>
      <c r="R916" s="10">
        <f t="shared" si="134"/>
        <v>-1.9999999994979589E-4</v>
      </c>
      <c r="S916" s="10">
        <f t="shared" si="134"/>
        <v>0</v>
      </c>
      <c r="T916" s="10">
        <f t="shared" si="134"/>
        <v>-2.0000000000663931E-4</v>
      </c>
      <c r="U916" s="10">
        <f t="shared" si="134"/>
        <v>0</v>
      </c>
      <c r="V916" s="10">
        <f t="shared" si="134"/>
        <v>0</v>
      </c>
      <c r="W916" s="10">
        <f t="shared" ref="W916:AA968" si="135">IF(H916=0,0,M916/H916*100)</f>
        <v>99.999984174711187</v>
      </c>
      <c r="X916" s="10">
        <f t="shared" si="135"/>
        <v>100</v>
      </c>
      <c r="Y916" s="142">
        <f t="shared" si="135"/>
        <v>99.99991063449508</v>
      </c>
      <c r="Z916" s="142">
        <f t="shared" si="135"/>
        <v>100</v>
      </c>
      <c r="AA916" s="142">
        <f t="shared" si="135"/>
        <v>100</v>
      </c>
    </row>
    <row r="917" spans="1:27" ht="12.95" customHeight="1" x14ac:dyDescent="0.25">
      <c r="A917" s="133">
        <v>909</v>
      </c>
      <c r="B917" s="139" t="s">
        <v>2102</v>
      </c>
      <c r="C917" s="140">
        <f t="shared" si="131"/>
        <v>2081.8999999999996</v>
      </c>
      <c r="D917" s="140">
        <v>893.4</v>
      </c>
      <c r="E917" s="140">
        <v>928.3</v>
      </c>
      <c r="F917" s="140">
        <v>260.2</v>
      </c>
      <c r="G917" s="140">
        <v>0</v>
      </c>
      <c r="H917" s="140">
        <f t="shared" si="132"/>
        <v>2220.5</v>
      </c>
      <c r="I917" s="141">
        <v>893.4</v>
      </c>
      <c r="J917" s="141">
        <v>1027.9000000000001</v>
      </c>
      <c r="K917" s="141">
        <v>260.2</v>
      </c>
      <c r="L917" s="141">
        <v>39</v>
      </c>
      <c r="M917" s="140">
        <f t="shared" si="133"/>
        <v>2145.9094</v>
      </c>
      <c r="N917" s="141">
        <v>893.4</v>
      </c>
      <c r="O917" s="141">
        <v>953.30939999999998</v>
      </c>
      <c r="P917" s="141">
        <v>260.2</v>
      </c>
      <c r="Q917" s="10">
        <v>39</v>
      </c>
      <c r="R917" s="10">
        <f t="shared" si="134"/>
        <v>-74.590599999999995</v>
      </c>
      <c r="S917" s="10">
        <f t="shared" si="134"/>
        <v>0</v>
      </c>
      <c r="T917" s="10">
        <f t="shared" si="134"/>
        <v>-74.590600000000109</v>
      </c>
      <c r="U917" s="10">
        <f t="shared" si="134"/>
        <v>0</v>
      </c>
      <c r="V917" s="10">
        <f t="shared" si="134"/>
        <v>0</v>
      </c>
      <c r="W917" s="10">
        <f t="shared" si="135"/>
        <v>96.640819635217284</v>
      </c>
      <c r="X917" s="10">
        <f t="shared" si="135"/>
        <v>100</v>
      </c>
      <c r="Y917" s="142">
        <f t="shared" si="135"/>
        <v>92.74339916334273</v>
      </c>
      <c r="Z917" s="142">
        <f t="shared" si="135"/>
        <v>100</v>
      </c>
      <c r="AA917" s="142">
        <f t="shared" si="135"/>
        <v>100</v>
      </c>
    </row>
    <row r="918" spans="1:27" ht="12.95" customHeight="1" x14ac:dyDescent="0.25">
      <c r="A918" s="133">
        <v>910</v>
      </c>
      <c r="B918" s="139" t="s">
        <v>2103</v>
      </c>
      <c r="C918" s="140">
        <f t="shared" si="131"/>
        <v>4762.5</v>
      </c>
      <c r="D918" s="140">
        <v>1116.4000000000001</v>
      </c>
      <c r="E918" s="140">
        <v>3646.1</v>
      </c>
      <c r="F918" s="140">
        <v>0</v>
      </c>
      <c r="G918" s="140">
        <v>0</v>
      </c>
      <c r="H918" s="140">
        <f t="shared" si="132"/>
        <v>5123.5</v>
      </c>
      <c r="I918" s="141">
        <v>1116.4000000000001</v>
      </c>
      <c r="J918" s="141">
        <v>3962.1</v>
      </c>
      <c r="K918" s="141">
        <v>0</v>
      </c>
      <c r="L918" s="141">
        <v>45</v>
      </c>
      <c r="M918" s="140">
        <f t="shared" si="133"/>
        <v>4416.1714000000002</v>
      </c>
      <c r="N918" s="141">
        <v>1116.4000000000001</v>
      </c>
      <c r="O918" s="141">
        <v>3254.7714000000001</v>
      </c>
      <c r="P918" s="141">
        <v>0</v>
      </c>
      <c r="Q918" s="10">
        <v>45</v>
      </c>
      <c r="R918" s="10">
        <f t="shared" si="134"/>
        <v>-707.32859999999982</v>
      </c>
      <c r="S918" s="10">
        <f t="shared" si="134"/>
        <v>0</v>
      </c>
      <c r="T918" s="10">
        <f t="shared" si="134"/>
        <v>-707.32859999999982</v>
      </c>
      <c r="U918" s="10">
        <f t="shared" si="134"/>
        <v>0</v>
      </c>
      <c r="V918" s="10">
        <f t="shared" si="134"/>
        <v>0</v>
      </c>
      <c r="W918" s="10">
        <f t="shared" si="135"/>
        <v>86.194425685566515</v>
      </c>
      <c r="X918" s="10">
        <f t="shared" si="135"/>
        <v>100</v>
      </c>
      <c r="Y918" s="142">
        <f t="shared" si="135"/>
        <v>82.147633830544407</v>
      </c>
      <c r="Z918" s="142">
        <f t="shared" si="135"/>
        <v>0</v>
      </c>
      <c r="AA918" s="142">
        <f t="shared" si="135"/>
        <v>100</v>
      </c>
    </row>
    <row r="919" spans="1:27" ht="12.95" customHeight="1" x14ac:dyDescent="0.25">
      <c r="A919" s="133">
        <v>911</v>
      </c>
      <c r="B919" s="139" t="s">
        <v>2051</v>
      </c>
      <c r="C919" s="140">
        <f t="shared" si="131"/>
        <v>2337.8999999999996</v>
      </c>
      <c r="D919" s="140">
        <v>880.4</v>
      </c>
      <c r="E919" s="140">
        <v>1318.8</v>
      </c>
      <c r="F919" s="140">
        <v>138.69999999999999</v>
      </c>
      <c r="G919" s="140">
        <v>0</v>
      </c>
      <c r="H919" s="140">
        <f t="shared" si="132"/>
        <v>2493.8999999999996</v>
      </c>
      <c r="I919" s="141">
        <v>880.4</v>
      </c>
      <c r="J919" s="141">
        <v>1447.8</v>
      </c>
      <c r="K919" s="141">
        <v>138.69999999999999</v>
      </c>
      <c r="L919" s="141">
        <v>27</v>
      </c>
      <c r="M919" s="140">
        <f t="shared" si="133"/>
        <v>2493.8999999999996</v>
      </c>
      <c r="N919" s="141">
        <v>880.4</v>
      </c>
      <c r="O919" s="141">
        <v>1447.8</v>
      </c>
      <c r="P919" s="141">
        <v>138.69999999999999</v>
      </c>
      <c r="Q919" s="10">
        <v>27</v>
      </c>
      <c r="R919" s="10">
        <f t="shared" si="134"/>
        <v>0</v>
      </c>
      <c r="S919" s="10">
        <f t="shared" si="134"/>
        <v>0</v>
      </c>
      <c r="T919" s="10">
        <f t="shared" si="134"/>
        <v>0</v>
      </c>
      <c r="U919" s="10">
        <f t="shared" si="134"/>
        <v>0</v>
      </c>
      <c r="V919" s="10">
        <f t="shared" si="134"/>
        <v>0</v>
      </c>
      <c r="W919" s="10">
        <f t="shared" si="135"/>
        <v>100</v>
      </c>
      <c r="X919" s="10">
        <f t="shared" si="135"/>
        <v>100</v>
      </c>
      <c r="Y919" s="142">
        <f t="shared" si="135"/>
        <v>100</v>
      </c>
      <c r="Z919" s="142">
        <f t="shared" si="135"/>
        <v>100</v>
      </c>
      <c r="AA919" s="142">
        <f t="shared" si="135"/>
        <v>100</v>
      </c>
    </row>
    <row r="920" spans="1:27" ht="12.95" customHeight="1" x14ac:dyDescent="0.25">
      <c r="A920" s="133">
        <v>912</v>
      </c>
      <c r="B920" s="139" t="s">
        <v>2104</v>
      </c>
      <c r="C920" s="140">
        <f t="shared" si="131"/>
        <v>3244.9</v>
      </c>
      <c r="D920" s="140">
        <v>960.5</v>
      </c>
      <c r="E920" s="140">
        <v>2275.6</v>
      </c>
      <c r="F920" s="140">
        <v>8.8000000000000007</v>
      </c>
      <c r="G920" s="140">
        <v>0</v>
      </c>
      <c r="H920" s="140">
        <f t="shared" si="132"/>
        <v>3520.7000000000003</v>
      </c>
      <c r="I920" s="141">
        <v>960.5</v>
      </c>
      <c r="J920" s="141">
        <v>2521.4</v>
      </c>
      <c r="K920" s="141">
        <v>8.8000000000000007</v>
      </c>
      <c r="L920" s="141">
        <v>30</v>
      </c>
      <c r="M920" s="140">
        <f t="shared" si="133"/>
        <v>3365.6264000000001</v>
      </c>
      <c r="N920" s="141">
        <v>960.5</v>
      </c>
      <c r="O920" s="141">
        <v>2366.3263999999999</v>
      </c>
      <c r="P920" s="141">
        <v>8.8000000000000007</v>
      </c>
      <c r="Q920" s="10">
        <v>30</v>
      </c>
      <c r="R920" s="10">
        <f t="shared" si="134"/>
        <v>-155.07360000000017</v>
      </c>
      <c r="S920" s="10">
        <f t="shared" si="134"/>
        <v>0</v>
      </c>
      <c r="T920" s="10">
        <f t="shared" si="134"/>
        <v>-155.07360000000017</v>
      </c>
      <c r="U920" s="10">
        <f t="shared" si="134"/>
        <v>0</v>
      </c>
      <c r="V920" s="10">
        <f t="shared" si="134"/>
        <v>0</v>
      </c>
      <c r="W920" s="10">
        <f t="shared" si="135"/>
        <v>95.595375919561448</v>
      </c>
      <c r="X920" s="10">
        <f t="shared" si="135"/>
        <v>100</v>
      </c>
      <c r="Y920" s="142">
        <f t="shared" si="135"/>
        <v>93.849702546204483</v>
      </c>
      <c r="Z920" s="142">
        <f t="shared" si="135"/>
        <v>100</v>
      </c>
      <c r="AA920" s="142">
        <f t="shared" si="135"/>
        <v>100</v>
      </c>
    </row>
    <row r="921" spans="1:27" ht="12.95" customHeight="1" x14ac:dyDescent="0.25">
      <c r="A921" s="133">
        <v>913</v>
      </c>
      <c r="B921" s="139" t="s">
        <v>2105</v>
      </c>
      <c r="C921" s="140">
        <f t="shared" si="131"/>
        <v>1203.2</v>
      </c>
      <c r="D921" s="140">
        <v>777.1</v>
      </c>
      <c r="E921" s="140">
        <v>215.8</v>
      </c>
      <c r="F921" s="140">
        <v>210.3</v>
      </c>
      <c r="G921" s="140">
        <v>0</v>
      </c>
      <c r="H921" s="140">
        <f t="shared" si="132"/>
        <v>1233.2</v>
      </c>
      <c r="I921" s="141">
        <v>777.1</v>
      </c>
      <c r="J921" s="141">
        <v>215.8</v>
      </c>
      <c r="K921" s="141">
        <v>210.3</v>
      </c>
      <c r="L921" s="141">
        <v>30</v>
      </c>
      <c r="M921" s="140">
        <f t="shared" si="133"/>
        <v>1228.1210000000001</v>
      </c>
      <c r="N921" s="141">
        <v>777.1</v>
      </c>
      <c r="O921" s="141">
        <v>210.721</v>
      </c>
      <c r="P921" s="141">
        <v>210.3</v>
      </c>
      <c r="Q921" s="10">
        <v>30</v>
      </c>
      <c r="R921" s="10">
        <f t="shared" si="134"/>
        <v>-5.0789999999999509</v>
      </c>
      <c r="S921" s="10">
        <f t="shared" si="134"/>
        <v>0</v>
      </c>
      <c r="T921" s="10">
        <f t="shared" si="134"/>
        <v>-5.0790000000000077</v>
      </c>
      <c r="U921" s="10">
        <f t="shared" si="134"/>
        <v>0</v>
      </c>
      <c r="V921" s="10">
        <f t="shared" si="134"/>
        <v>0</v>
      </c>
      <c r="W921" s="10">
        <f t="shared" si="135"/>
        <v>99.588144664288038</v>
      </c>
      <c r="X921" s="10">
        <f t="shared" si="135"/>
        <v>100</v>
      </c>
      <c r="Y921" s="142">
        <f t="shared" si="135"/>
        <v>97.646431881371626</v>
      </c>
      <c r="Z921" s="142">
        <f t="shared" si="135"/>
        <v>100</v>
      </c>
      <c r="AA921" s="142">
        <f t="shared" si="135"/>
        <v>100</v>
      </c>
    </row>
    <row r="922" spans="1:27" ht="12.95" customHeight="1" x14ac:dyDescent="0.25">
      <c r="A922" s="133">
        <v>914</v>
      </c>
      <c r="B922" s="139" t="s">
        <v>2106</v>
      </c>
      <c r="C922" s="140">
        <f t="shared" si="131"/>
        <v>4757</v>
      </c>
      <c r="D922" s="140">
        <v>1045.8</v>
      </c>
      <c r="E922" s="140">
        <v>3645.4</v>
      </c>
      <c r="F922" s="140">
        <v>65.8</v>
      </c>
      <c r="G922" s="140">
        <v>0</v>
      </c>
      <c r="H922" s="140">
        <f t="shared" si="132"/>
        <v>5206.3</v>
      </c>
      <c r="I922" s="141">
        <v>1045.8</v>
      </c>
      <c r="J922" s="141">
        <v>4031.7</v>
      </c>
      <c r="K922" s="141">
        <v>65.8</v>
      </c>
      <c r="L922" s="141">
        <v>63</v>
      </c>
      <c r="M922" s="140">
        <f t="shared" si="133"/>
        <v>5206.2952000000005</v>
      </c>
      <c r="N922" s="141">
        <v>1045.8</v>
      </c>
      <c r="O922" s="141">
        <v>4031.6952000000001</v>
      </c>
      <c r="P922" s="141">
        <v>65.8</v>
      </c>
      <c r="Q922" s="10">
        <v>63</v>
      </c>
      <c r="R922" s="10">
        <f t="shared" si="134"/>
        <v>-4.7999999997045961E-3</v>
      </c>
      <c r="S922" s="10">
        <f t="shared" si="134"/>
        <v>0</v>
      </c>
      <c r="T922" s="10">
        <f t="shared" si="134"/>
        <v>-4.7999999997045961E-3</v>
      </c>
      <c r="U922" s="10">
        <f t="shared" si="134"/>
        <v>0</v>
      </c>
      <c r="V922" s="10">
        <f t="shared" si="134"/>
        <v>0</v>
      </c>
      <c r="W922" s="10">
        <f t="shared" si="135"/>
        <v>99.999907804006696</v>
      </c>
      <c r="X922" s="10">
        <f t="shared" si="135"/>
        <v>100</v>
      </c>
      <c r="Y922" s="142">
        <f t="shared" si="135"/>
        <v>99.999880943522584</v>
      </c>
      <c r="Z922" s="142">
        <f t="shared" si="135"/>
        <v>100</v>
      </c>
      <c r="AA922" s="142">
        <f t="shared" si="135"/>
        <v>100</v>
      </c>
    </row>
    <row r="923" spans="1:27" ht="12.95" customHeight="1" x14ac:dyDescent="0.25">
      <c r="A923" s="133">
        <v>915</v>
      </c>
      <c r="B923" s="139" t="s">
        <v>2107</v>
      </c>
      <c r="C923" s="140">
        <f t="shared" si="131"/>
        <v>356.09999999999997</v>
      </c>
      <c r="D923" s="140">
        <v>105.9</v>
      </c>
      <c r="E923" s="140">
        <v>181</v>
      </c>
      <c r="F923" s="140">
        <v>69.2</v>
      </c>
      <c r="G923" s="140">
        <v>0</v>
      </c>
      <c r="H923" s="140">
        <f t="shared" si="132"/>
        <v>383.09999999999997</v>
      </c>
      <c r="I923" s="141">
        <v>105.9</v>
      </c>
      <c r="J923" s="141">
        <v>181</v>
      </c>
      <c r="K923" s="141">
        <v>69.2</v>
      </c>
      <c r="L923" s="141">
        <v>27</v>
      </c>
      <c r="M923" s="140">
        <f t="shared" si="133"/>
        <v>383.09879999999998</v>
      </c>
      <c r="N923" s="141">
        <v>105.9</v>
      </c>
      <c r="O923" s="141">
        <v>180.99879999999999</v>
      </c>
      <c r="P923" s="141">
        <v>69.2</v>
      </c>
      <c r="Q923" s="10">
        <v>27</v>
      </c>
      <c r="R923" s="10">
        <f t="shared" si="134"/>
        <v>-1.1999999999829924E-3</v>
      </c>
      <c r="S923" s="10">
        <f t="shared" si="134"/>
        <v>0</v>
      </c>
      <c r="T923" s="10">
        <f t="shared" si="134"/>
        <v>-1.2000000000114142E-3</v>
      </c>
      <c r="U923" s="10">
        <f t="shared" si="134"/>
        <v>0</v>
      </c>
      <c r="V923" s="10">
        <f t="shared" si="134"/>
        <v>0</v>
      </c>
      <c r="W923" s="10">
        <f t="shared" si="135"/>
        <v>99.99968676585749</v>
      </c>
      <c r="X923" s="10">
        <f t="shared" si="135"/>
        <v>100</v>
      </c>
      <c r="Y923" s="142">
        <f t="shared" si="135"/>
        <v>99.999337016574572</v>
      </c>
      <c r="Z923" s="142">
        <f t="shared" si="135"/>
        <v>100</v>
      </c>
      <c r="AA923" s="142">
        <f t="shared" si="135"/>
        <v>100</v>
      </c>
    </row>
    <row r="924" spans="1:27" ht="12.95" customHeight="1" x14ac:dyDescent="0.25">
      <c r="A924" s="133">
        <v>916</v>
      </c>
      <c r="B924" s="139" t="s">
        <v>2108</v>
      </c>
      <c r="C924" s="140">
        <f t="shared" si="131"/>
        <v>1159.5</v>
      </c>
      <c r="D924" s="140">
        <v>789.1</v>
      </c>
      <c r="E924" s="140">
        <v>253</v>
      </c>
      <c r="F924" s="140">
        <v>117.4</v>
      </c>
      <c r="G924" s="140">
        <v>0</v>
      </c>
      <c r="H924" s="140">
        <f t="shared" si="132"/>
        <v>1201.5</v>
      </c>
      <c r="I924" s="141">
        <v>789.1</v>
      </c>
      <c r="J924" s="141">
        <v>253</v>
      </c>
      <c r="K924" s="141">
        <v>117.4</v>
      </c>
      <c r="L924" s="141">
        <v>42</v>
      </c>
      <c r="M924" s="140">
        <f t="shared" si="133"/>
        <v>1198.4572000000001</v>
      </c>
      <c r="N924" s="141">
        <v>789.1</v>
      </c>
      <c r="O924" s="141">
        <v>249.9572</v>
      </c>
      <c r="P924" s="141">
        <v>117.4</v>
      </c>
      <c r="Q924" s="10">
        <v>42</v>
      </c>
      <c r="R924" s="10">
        <f t="shared" si="134"/>
        <v>-3.0427999999999429</v>
      </c>
      <c r="S924" s="10">
        <f t="shared" si="134"/>
        <v>0</v>
      </c>
      <c r="T924" s="10">
        <f t="shared" si="134"/>
        <v>-3.0427999999999997</v>
      </c>
      <c r="U924" s="10">
        <f t="shared" si="134"/>
        <v>0</v>
      </c>
      <c r="V924" s="10">
        <f t="shared" si="134"/>
        <v>0</v>
      </c>
      <c r="W924" s="10">
        <f t="shared" si="135"/>
        <v>99.746749895963376</v>
      </c>
      <c r="X924" s="10">
        <f t="shared" si="135"/>
        <v>100</v>
      </c>
      <c r="Y924" s="142">
        <f t="shared" si="135"/>
        <v>98.797312252964431</v>
      </c>
      <c r="Z924" s="142">
        <f t="shared" si="135"/>
        <v>100</v>
      </c>
      <c r="AA924" s="142">
        <f t="shared" si="135"/>
        <v>100</v>
      </c>
    </row>
    <row r="925" spans="1:27" ht="12.95" customHeight="1" x14ac:dyDescent="0.25">
      <c r="A925" s="133">
        <v>917</v>
      </c>
      <c r="B925" s="139" t="s">
        <v>2109</v>
      </c>
      <c r="C925" s="140">
        <f t="shared" si="131"/>
        <v>2844.2000000000003</v>
      </c>
      <c r="D925" s="140">
        <v>960.3</v>
      </c>
      <c r="E925" s="140">
        <v>1853.5</v>
      </c>
      <c r="F925" s="140">
        <v>30.4</v>
      </c>
      <c r="G925" s="140">
        <v>0</v>
      </c>
      <c r="H925" s="140">
        <f t="shared" si="132"/>
        <v>3036.9</v>
      </c>
      <c r="I925" s="141">
        <v>960.3</v>
      </c>
      <c r="J925" s="141">
        <v>2013.2</v>
      </c>
      <c r="K925" s="141">
        <v>30.4</v>
      </c>
      <c r="L925" s="141">
        <v>33</v>
      </c>
      <c r="M925" s="140">
        <f t="shared" si="133"/>
        <v>3023.8434000000002</v>
      </c>
      <c r="N925" s="141">
        <v>960.3</v>
      </c>
      <c r="O925" s="141">
        <v>2000.1433999999999</v>
      </c>
      <c r="P925" s="141">
        <v>30.4</v>
      </c>
      <c r="Q925" s="10">
        <v>33</v>
      </c>
      <c r="R925" s="10">
        <f t="shared" si="134"/>
        <v>-13.056599999999889</v>
      </c>
      <c r="S925" s="10">
        <f t="shared" si="134"/>
        <v>0</v>
      </c>
      <c r="T925" s="10">
        <f t="shared" si="134"/>
        <v>-13.056600000000117</v>
      </c>
      <c r="U925" s="10">
        <f t="shared" si="134"/>
        <v>0</v>
      </c>
      <c r="V925" s="10">
        <f t="shared" si="134"/>
        <v>0</v>
      </c>
      <c r="W925" s="10">
        <f t="shared" si="135"/>
        <v>99.57006816161217</v>
      </c>
      <c r="X925" s="10">
        <f t="shared" si="135"/>
        <v>100</v>
      </c>
      <c r="Y925" s="142">
        <f t="shared" si="135"/>
        <v>99.351450427180595</v>
      </c>
      <c r="Z925" s="142">
        <f t="shared" si="135"/>
        <v>100</v>
      </c>
      <c r="AA925" s="142">
        <f t="shared" si="135"/>
        <v>100</v>
      </c>
    </row>
    <row r="926" spans="1:27" ht="12.95" customHeight="1" x14ac:dyDescent="0.25">
      <c r="A926" s="133">
        <v>918</v>
      </c>
      <c r="B926" s="139" t="s">
        <v>2110</v>
      </c>
      <c r="C926" s="140">
        <f t="shared" si="131"/>
        <v>2003.4</v>
      </c>
      <c r="D926" s="140">
        <v>556.20000000000005</v>
      </c>
      <c r="E926" s="140">
        <v>1447.2</v>
      </c>
      <c r="F926" s="140">
        <v>0</v>
      </c>
      <c r="G926" s="140">
        <v>0</v>
      </c>
      <c r="H926" s="140">
        <f t="shared" si="132"/>
        <v>2279.4</v>
      </c>
      <c r="I926" s="141">
        <v>556.20000000000005</v>
      </c>
      <c r="J926" s="141">
        <v>1690.2</v>
      </c>
      <c r="K926" s="141">
        <v>0</v>
      </c>
      <c r="L926" s="141">
        <v>33</v>
      </c>
      <c r="M926" s="140">
        <f t="shared" si="133"/>
        <v>2267.3998000000001</v>
      </c>
      <c r="N926" s="141">
        <v>556.20000000000005</v>
      </c>
      <c r="O926" s="141">
        <v>1678.1998000000001</v>
      </c>
      <c r="P926" s="141">
        <v>0</v>
      </c>
      <c r="Q926" s="10">
        <v>33</v>
      </c>
      <c r="R926" s="10">
        <f t="shared" si="134"/>
        <v>-12.00019999999995</v>
      </c>
      <c r="S926" s="10">
        <f t="shared" si="134"/>
        <v>0</v>
      </c>
      <c r="T926" s="10">
        <f t="shared" si="134"/>
        <v>-12.00019999999995</v>
      </c>
      <c r="U926" s="10">
        <f t="shared" si="134"/>
        <v>0</v>
      </c>
      <c r="V926" s="10">
        <f t="shared" si="134"/>
        <v>0</v>
      </c>
      <c r="W926" s="10">
        <f t="shared" si="135"/>
        <v>99.4735368956743</v>
      </c>
      <c r="X926" s="10">
        <f t="shared" si="135"/>
        <v>100</v>
      </c>
      <c r="Y926" s="142">
        <f t="shared" si="135"/>
        <v>99.290013016211105</v>
      </c>
      <c r="Z926" s="142">
        <f t="shared" si="135"/>
        <v>0</v>
      </c>
      <c r="AA926" s="142">
        <f t="shared" si="135"/>
        <v>100</v>
      </c>
    </row>
    <row r="927" spans="1:27" ht="12.95" customHeight="1" x14ac:dyDescent="0.25">
      <c r="A927" s="133">
        <v>919</v>
      </c>
      <c r="B927" s="139" t="s">
        <v>2111</v>
      </c>
      <c r="C927" s="140">
        <f t="shared" si="131"/>
        <v>895</v>
      </c>
      <c r="D927" s="140">
        <v>618.70000000000005</v>
      </c>
      <c r="E927" s="140">
        <v>179.5</v>
      </c>
      <c r="F927" s="140">
        <v>96.8</v>
      </c>
      <c r="G927" s="140">
        <v>0</v>
      </c>
      <c r="H927" s="140">
        <f t="shared" si="132"/>
        <v>919</v>
      </c>
      <c r="I927" s="141">
        <v>618.70000000000005</v>
      </c>
      <c r="J927" s="141">
        <v>179.5</v>
      </c>
      <c r="K927" s="141">
        <v>96.8</v>
      </c>
      <c r="L927" s="141">
        <v>24</v>
      </c>
      <c r="M927" s="140">
        <f t="shared" si="133"/>
        <v>918.97829999999999</v>
      </c>
      <c r="N927" s="141">
        <v>618.70000000000005</v>
      </c>
      <c r="O927" s="141">
        <v>179.47829999999999</v>
      </c>
      <c r="P927" s="141">
        <v>96.8</v>
      </c>
      <c r="Q927" s="10">
        <v>24</v>
      </c>
      <c r="R927" s="10">
        <f t="shared" si="134"/>
        <v>-2.1700000000009823E-2</v>
      </c>
      <c r="S927" s="10">
        <f t="shared" si="134"/>
        <v>0</v>
      </c>
      <c r="T927" s="10">
        <f t="shared" si="134"/>
        <v>-2.1700000000009823E-2</v>
      </c>
      <c r="U927" s="10">
        <f t="shared" si="134"/>
        <v>0</v>
      </c>
      <c r="V927" s="10">
        <f t="shared" si="134"/>
        <v>0</v>
      </c>
      <c r="W927" s="10">
        <f t="shared" si="135"/>
        <v>99.997638737758436</v>
      </c>
      <c r="X927" s="10">
        <f t="shared" si="135"/>
        <v>100</v>
      </c>
      <c r="Y927" s="142">
        <f t="shared" si="135"/>
        <v>99.98791086350974</v>
      </c>
      <c r="Z927" s="142">
        <f t="shared" si="135"/>
        <v>100</v>
      </c>
      <c r="AA927" s="142">
        <f t="shared" si="135"/>
        <v>100</v>
      </c>
    </row>
    <row r="928" spans="1:27" ht="12.95" customHeight="1" x14ac:dyDescent="0.25">
      <c r="A928" s="133">
        <v>920</v>
      </c>
      <c r="B928" s="139" t="s">
        <v>2092</v>
      </c>
      <c r="C928" s="140">
        <f t="shared" si="131"/>
        <v>14547</v>
      </c>
      <c r="D928" s="140">
        <v>682.4</v>
      </c>
      <c r="E928" s="140">
        <v>13864.6</v>
      </c>
      <c r="F928" s="140">
        <v>0</v>
      </c>
      <c r="G928" s="140">
        <v>0</v>
      </c>
      <c r="H928" s="140">
        <f t="shared" si="132"/>
        <v>17144.8</v>
      </c>
      <c r="I928" s="141">
        <v>682.4</v>
      </c>
      <c r="J928" s="141">
        <v>16369.4</v>
      </c>
      <c r="K928" s="141">
        <v>0</v>
      </c>
      <c r="L928" s="141">
        <v>93</v>
      </c>
      <c r="M928" s="140">
        <f t="shared" si="133"/>
        <v>17093.095100000002</v>
      </c>
      <c r="N928" s="141">
        <v>682.4</v>
      </c>
      <c r="O928" s="141">
        <v>16317.695100000001</v>
      </c>
      <c r="P928" s="141">
        <v>0</v>
      </c>
      <c r="Q928" s="10">
        <v>93</v>
      </c>
      <c r="R928" s="10">
        <f t="shared" si="134"/>
        <v>-51.704899999996996</v>
      </c>
      <c r="S928" s="10">
        <f t="shared" si="134"/>
        <v>0</v>
      </c>
      <c r="T928" s="10">
        <f t="shared" si="134"/>
        <v>-51.704899999998815</v>
      </c>
      <c r="U928" s="10">
        <f t="shared" si="134"/>
        <v>0</v>
      </c>
      <c r="V928" s="10">
        <f t="shared" si="134"/>
        <v>0</v>
      </c>
      <c r="W928" s="10">
        <f t="shared" si="135"/>
        <v>99.698422262143637</v>
      </c>
      <c r="X928" s="10">
        <f t="shared" si="135"/>
        <v>100</v>
      </c>
      <c r="Y928" s="142">
        <f t="shared" si="135"/>
        <v>99.684136865126405</v>
      </c>
      <c r="Z928" s="142">
        <f t="shared" si="135"/>
        <v>0</v>
      </c>
      <c r="AA928" s="142">
        <f t="shared" si="135"/>
        <v>100</v>
      </c>
    </row>
    <row r="929" spans="1:27" ht="12.95" customHeight="1" x14ac:dyDescent="0.25">
      <c r="A929" s="133">
        <v>921</v>
      </c>
      <c r="B929" s="139" t="s">
        <v>2112</v>
      </c>
      <c r="C929" s="140">
        <f t="shared" si="131"/>
        <v>5086.8</v>
      </c>
      <c r="D929" s="140">
        <v>1030.8</v>
      </c>
      <c r="E929" s="140">
        <v>3609.5</v>
      </c>
      <c r="F929" s="140">
        <v>446.5</v>
      </c>
      <c r="G929" s="140">
        <v>0</v>
      </c>
      <c r="H929" s="140">
        <f t="shared" si="132"/>
        <v>5401.7</v>
      </c>
      <c r="I929" s="141">
        <v>1030.8</v>
      </c>
      <c r="J929" s="141">
        <v>3870.4</v>
      </c>
      <c r="K929" s="141">
        <v>446.5</v>
      </c>
      <c r="L929" s="141">
        <v>54</v>
      </c>
      <c r="M929" s="140">
        <f t="shared" si="133"/>
        <v>5047.5613999999996</v>
      </c>
      <c r="N929" s="141">
        <v>1030.8</v>
      </c>
      <c r="O929" s="141">
        <v>3516.2613999999999</v>
      </c>
      <c r="P929" s="141">
        <v>446.5</v>
      </c>
      <c r="Q929" s="10">
        <v>54</v>
      </c>
      <c r="R929" s="10">
        <f t="shared" si="134"/>
        <v>-354.13860000000022</v>
      </c>
      <c r="S929" s="10">
        <f t="shared" si="134"/>
        <v>0</v>
      </c>
      <c r="T929" s="10">
        <f t="shared" si="134"/>
        <v>-354.13860000000022</v>
      </c>
      <c r="U929" s="10">
        <f t="shared" si="134"/>
        <v>0</v>
      </c>
      <c r="V929" s="10">
        <f t="shared" si="134"/>
        <v>0</v>
      </c>
      <c r="W929" s="10">
        <f t="shared" si="135"/>
        <v>93.443941722050454</v>
      </c>
      <c r="X929" s="10">
        <f t="shared" si="135"/>
        <v>100</v>
      </c>
      <c r="Y929" s="142">
        <f t="shared" si="135"/>
        <v>90.850077511368326</v>
      </c>
      <c r="Z929" s="142">
        <f t="shared" si="135"/>
        <v>100</v>
      </c>
      <c r="AA929" s="142">
        <f t="shared" si="135"/>
        <v>100</v>
      </c>
    </row>
    <row r="930" spans="1:27" ht="9.9499999999999993" customHeight="1" x14ac:dyDescent="0.25">
      <c r="A930" s="133">
        <v>922</v>
      </c>
      <c r="B930" s="139"/>
      <c r="C930" s="140"/>
      <c r="D930" s="140"/>
      <c r="E930" s="140"/>
      <c r="F930" s="140"/>
      <c r="G930" s="140"/>
      <c r="H930" s="140"/>
      <c r="I930" s="141"/>
      <c r="J930" s="141"/>
      <c r="K930" s="141"/>
      <c r="L930" s="141"/>
      <c r="M930" s="141"/>
      <c r="N930" s="141"/>
      <c r="O930" s="141"/>
      <c r="P930" s="141"/>
      <c r="Q930" s="10"/>
      <c r="R930" s="10"/>
      <c r="S930" s="10"/>
      <c r="T930" s="10"/>
      <c r="U930" s="10"/>
      <c r="V930" s="10"/>
      <c r="W930" s="10"/>
      <c r="X930" s="10"/>
      <c r="Y930" s="142"/>
      <c r="Z930" s="142"/>
      <c r="AA930" s="142"/>
    </row>
    <row r="931" spans="1:27" ht="12.95" customHeight="1" x14ac:dyDescent="0.25">
      <c r="A931" s="133">
        <v>923</v>
      </c>
      <c r="B931" s="134" t="s">
        <v>2113</v>
      </c>
      <c r="C931" s="135">
        <f t="shared" ref="C931:C957" si="136">SUM(D931:G931)</f>
        <v>312465.19999999995</v>
      </c>
      <c r="D931" s="135">
        <f>D932+D933</f>
        <v>54382.899999999994</v>
      </c>
      <c r="E931" s="135">
        <f>E932+E933</f>
        <v>253197.3</v>
      </c>
      <c r="F931" s="135">
        <f>F932+F933</f>
        <v>4885</v>
      </c>
      <c r="G931" s="135">
        <f>G932+G933</f>
        <v>0</v>
      </c>
      <c r="H931" s="135">
        <f t="shared" ref="H931:H957" si="137">SUM(I931:L931)</f>
        <v>361130.9</v>
      </c>
      <c r="I931" s="135">
        <f>I932+I933</f>
        <v>54382.899999999994</v>
      </c>
      <c r="J931" s="135">
        <f>J932+J933</f>
        <v>299451</v>
      </c>
      <c r="K931" s="135">
        <f>K932+K933</f>
        <v>4885</v>
      </c>
      <c r="L931" s="135">
        <f>L932+L933</f>
        <v>2412</v>
      </c>
      <c r="M931" s="135">
        <f t="shared" ref="M931:M957" si="138">SUM(N931:Q931)</f>
        <v>351735.91650000005</v>
      </c>
      <c r="N931" s="135">
        <f>N932+N933</f>
        <v>54382.899999999994</v>
      </c>
      <c r="O931" s="135">
        <f>O932+O933</f>
        <v>290056.01650000003</v>
      </c>
      <c r="P931" s="135">
        <f>P932+P933</f>
        <v>4885</v>
      </c>
      <c r="Q931" s="135">
        <f>Q932+Q933</f>
        <v>2412</v>
      </c>
      <c r="R931" s="13">
        <f t="shared" ref="R931:V957" si="139">M931-H931</f>
        <v>-9394.983499999973</v>
      </c>
      <c r="S931" s="13">
        <f t="shared" si="139"/>
        <v>0</v>
      </c>
      <c r="T931" s="13">
        <f t="shared" si="139"/>
        <v>-9394.983499999973</v>
      </c>
      <c r="U931" s="13">
        <f t="shared" si="139"/>
        <v>0</v>
      </c>
      <c r="V931" s="13">
        <f t="shared" si="139"/>
        <v>0</v>
      </c>
      <c r="W931" s="13">
        <f t="shared" si="135"/>
        <v>97.398454826213992</v>
      </c>
      <c r="X931" s="13">
        <f t="shared" si="135"/>
        <v>100</v>
      </c>
      <c r="Y931" s="137">
        <f t="shared" si="135"/>
        <v>96.862597386550732</v>
      </c>
      <c r="Z931" s="137">
        <f t="shared" si="135"/>
        <v>100</v>
      </c>
      <c r="AA931" s="137">
        <f t="shared" si="135"/>
        <v>100</v>
      </c>
    </row>
    <row r="932" spans="1:27" s="138" customFormat="1" ht="12.95" customHeight="1" x14ac:dyDescent="0.2">
      <c r="A932" s="133">
        <v>924</v>
      </c>
      <c r="B932" s="134" t="s">
        <v>1374</v>
      </c>
      <c r="C932" s="135">
        <f t="shared" si="136"/>
        <v>194408.6</v>
      </c>
      <c r="D932" s="135">
        <f>D934</f>
        <v>32461.200000000001</v>
      </c>
      <c r="E932" s="135">
        <f>E934</f>
        <v>158960.4</v>
      </c>
      <c r="F932" s="135">
        <f>F934</f>
        <v>2987</v>
      </c>
      <c r="G932" s="135">
        <f>G934</f>
        <v>0</v>
      </c>
      <c r="H932" s="135">
        <f t="shared" si="137"/>
        <v>231155.20000000001</v>
      </c>
      <c r="I932" s="135">
        <f>I934</f>
        <v>32461.200000000001</v>
      </c>
      <c r="J932" s="135">
        <f>J934</f>
        <v>194738</v>
      </c>
      <c r="K932" s="135">
        <f>K934</f>
        <v>2987</v>
      </c>
      <c r="L932" s="135">
        <f>L934</f>
        <v>969</v>
      </c>
      <c r="M932" s="135">
        <f t="shared" si="138"/>
        <v>224280.51620000001</v>
      </c>
      <c r="N932" s="135">
        <f>N934</f>
        <v>32461.200000000001</v>
      </c>
      <c r="O932" s="135">
        <f>O934</f>
        <v>187863.3162</v>
      </c>
      <c r="P932" s="135">
        <f>P934</f>
        <v>2987</v>
      </c>
      <c r="Q932" s="135">
        <f>Q934</f>
        <v>969</v>
      </c>
      <c r="R932" s="13">
        <f t="shared" si="139"/>
        <v>-6874.6837999999989</v>
      </c>
      <c r="S932" s="13">
        <f t="shared" si="139"/>
        <v>0</v>
      </c>
      <c r="T932" s="13">
        <f t="shared" si="139"/>
        <v>-6874.6837999999989</v>
      </c>
      <c r="U932" s="13">
        <f t="shared" si="139"/>
        <v>0</v>
      </c>
      <c r="V932" s="13">
        <f t="shared" si="139"/>
        <v>0</v>
      </c>
      <c r="W932" s="13">
        <f t="shared" si="135"/>
        <v>97.02594456019159</v>
      </c>
      <c r="X932" s="13">
        <f t="shared" si="135"/>
        <v>100</v>
      </c>
      <c r="Y932" s="137">
        <f t="shared" si="135"/>
        <v>96.469777958077003</v>
      </c>
      <c r="Z932" s="137">
        <f t="shared" si="135"/>
        <v>100</v>
      </c>
      <c r="AA932" s="137">
        <f t="shared" si="135"/>
        <v>100</v>
      </c>
    </row>
    <row r="933" spans="1:27" s="138" customFormat="1" ht="12.95" customHeight="1" x14ac:dyDescent="0.2">
      <c r="A933" s="133">
        <v>925</v>
      </c>
      <c r="B933" s="134" t="s">
        <v>1375</v>
      </c>
      <c r="C933" s="135">
        <f t="shared" si="136"/>
        <v>118056.6</v>
      </c>
      <c r="D933" s="135">
        <f>SUBTOTAL(9,D935:D957)</f>
        <v>21921.699999999997</v>
      </c>
      <c r="E933" s="135">
        <f>SUBTOTAL(9,E935:E957)</f>
        <v>94236.900000000009</v>
      </c>
      <c r="F933" s="135">
        <f>SUBTOTAL(9,F935:F957)</f>
        <v>1898</v>
      </c>
      <c r="G933" s="135">
        <f>SUBTOTAL(9,G935:G957)</f>
        <v>0</v>
      </c>
      <c r="H933" s="135">
        <f t="shared" si="137"/>
        <v>129975.7</v>
      </c>
      <c r="I933" s="135">
        <f>SUBTOTAL(9,I935:I957)</f>
        <v>21921.699999999997</v>
      </c>
      <c r="J933" s="135">
        <f>SUBTOTAL(9,J935:J957)</f>
        <v>104713</v>
      </c>
      <c r="K933" s="135">
        <f>SUBTOTAL(9,K935:K957)</f>
        <v>1898</v>
      </c>
      <c r="L933" s="135">
        <f>SUBTOTAL(9,L935:L957)</f>
        <v>1443</v>
      </c>
      <c r="M933" s="135">
        <f t="shared" si="138"/>
        <v>127455.40029999999</v>
      </c>
      <c r="N933" s="135">
        <f>SUBTOTAL(9,N935:N957)</f>
        <v>21921.699999999997</v>
      </c>
      <c r="O933" s="135">
        <f>SUBTOTAL(9,O935:O957)</f>
        <v>102192.7003</v>
      </c>
      <c r="P933" s="135">
        <f>SUBTOTAL(9,P935:P957)</f>
        <v>1898</v>
      </c>
      <c r="Q933" s="135">
        <f>SUBTOTAL(9,Q935:Q957)</f>
        <v>1443</v>
      </c>
      <c r="R933" s="13">
        <f t="shared" si="139"/>
        <v>-2520.2997000000032</v>
      </c>
      <c r="S933" s="13">
        <f t="shared" si="139"/>
        <v>0</v>
      </c>
      <c r="T933" s="13">
        <f t="shared" si="139"/>
        <v>-2520.2997000000032</v>
      </c>
      <c r="U933" s="13">
        <f t="shared" si="139"/>
        <v>0</v>
      </c>
      <c r="V933" s="13">
        <f t="shared" si="139"/>
        <v>0</v>
      </c>
      <c r="W933" s="13">
        <f t="shared" si="135"/>
        <v>98.060945469037677</v>
      </c>
      <c r="X933" s="13">
        <f t="shared" si="135"/>
        <v>100</v>
      </c>
      <c r="Y933" s="137">
        <f t="shared" si="135"/>
        <v>97.593135809307341</v>
      </c>
      <c r="Z933" s="137">
        <f t="shared" si="135"/>
        <v>100</v>
      </c>
      <c r="AA933" s="137">
        <f t="shared" si="135"/>
        <v>100</v>
      </c>
    </row>
    <row r="934" spans="1:27" ht="12.95" customHeight="1" x14ac:dyDescent="0.25">
      <c r="A934" s="133">
        <v>926</v>
      </c>
      <c r="B934" s="139" t="s">
        <v>1400</v>
      </c>
      <c r="C934" s="140">
        <f t="shared" si="136"/>
        <v>194408.6</v>
      </c>
      <c r="D934" s="140">
        <v>32461.200000000001</v>
      </c>
      <c r="E934" s="140">
        <v>158960.4</v>
      </c>
      <c r="F934" s="140">
        <v>2987</v>
      </c>
      <c r="G934" s="140">
        <v>0</v>
      </c>
      <c r="H934" s="140">
        <f t="shared" si="137"/>
        <v>231155.20000000001</v>
      </c>
      <c r="I934" s="141">
        <v>32461.200000000001</v>
      </c>
      <c r="J934" s="141">
        <v>194738</v>
      </c>
      <c r="K934" s="141">
        <v>2987</v>
      </c>
      <c r="L934" s="141">
        <v>969</v>
      </c>
      <c r="M934" s="140">
        <f t="shared" si="138"/>
        <v>224280.51620000001</v>
      </c>
      <c r="N934" s="141">
        <v>32461.200000000001</v>
      </c>
      <c r="O934" s="141">
        <v>187863.3162</v>
      </c>
      <c r="P934" s="141">
        <v>2987</v>
      </c>
      <c r="Q934" s="10">
        <v>969</v>
      </c>
      <c r="R934" s="10">
        <f t="shared" si="139"/>
        <v>-6874.6837999999989</v>
      </c>
      <c r="S934" s="10">
        <f t="shared" si="139"/>
        <v>0</v>
      </c>
      <c r="T934" s="10">
        <f t="shared" si="139"/>
        <v>-6874.6837999999989</v>
      </c>
      <c r="U934" s="10">
        <f t="shared" si="139"/>
        <v>0</v>
      </c>
      <c r="V934" s="10">
        <f t="shared" si="139"/>
        <v>0</v>
      </c>
      <c r="W934" s="10">
        <f t="shared" si="135"/>
        <v>97.02594456019159</v>
      </c>
      <c r="X934" s="10">
        <f t="shared" si="135"/>
        <v>100</v>
      </c>
      <c r="Y934" s="142">
        <f t="shared" si="135"/>
        <v>96.469777958077003</v>
      </c>
      <c r="Z934" s="142">
        <f t="shared" si="135"/>
        <v>100</v>
      </c>
      <c r="AA934" s="142">
        <f t="shared" si="135"/>
        <v>100</v>
      </c>
    </row>
    <row r="935" spans="1:27" ht="12.95" customHeight="1" x14ac:dyDescent="0.25">
      <c r="A935" s="133">
        <v>927</v>
      </c>
      <c r="B935" s="139" t="s">
        <v>2114</v>
      </c>
      <c r="C935" s="140">
        <f t="shared" si="136"/>
        <v>2093.9</v>
      </c>
      <c r="D935" s="140">
        <v>671.4</v>
      </c>
      <c r="E935" s="140">
        <v>1237.2</v>
      </c>
      <c r="F935" s="140">
        <v>185.3</v>
      </c>
      <c r="G935" s="140">
        <v>0</v>
      </c>
      <c r="H935" s="140">
        <f t="shared" si="137"/>
        <v>2305.2000000000003</v>
      </c>
      <c r="I935" s="141">
        <v>671.4</v>
      </c>
      <c r="J935" s="141">
        <v>1403.5</v>
      </c>
      <c r="K935" s="141">
        <v>185.3</v>
      </c>
      <c r="L935" s="141">
        <v>45</v>
      </c>
      <c r="M935" s="140">
        <f t="shared" si="138"/>
        <v>2220.4313000000002</v>
      </c>
      <c r="N935" s="141">
        <v>671.4</v>
      </c>
      <c r="O935" s="141">
        <v>1318.7312999999999</v>
      </c>
      <c r="P935" s="141">
        <v>185.3</v>
      </c>
      <c r="Q935" s="10">
        <v>45</v>
      </c>
      <c r="R935" s="10">
        <f t="shared" si="139"/>
        <v>-84.768700000000081</v>
      </c>
      <c r="S935" s="10">
        <f t="shared" si="139"/>
        <v>0</v>
      </c>
      <c r="T935" s="10">
        <f t="shared" si="139"/>
        <v>-84.768700000000081</v>
      </c>
      <c r="U935" s="10">
        <f t="shared" si="139"/>
        <v>0</v>
      </c>
      <c r="V935" s="10">
        <f t="shared" si="139"/>
        <v>0</v>
      </c>
      <c r="W935" s="10">
        <f t="shared" si="135"/>
        <v>96.322718202325177</v>
      </c>
      <c r="X935" s="10">
        <f t="shared" si="135"/>
        <v>100</v>
      </c>
      <c r="Y935" s="142">
        <f t="shared" si="135"/>
        <v>93.960192376202343</v>
      </c>
      <c r="Z935" s="142">
        <f t="shared" si="135"/>
        <v>100</v>
      </c>
      <c r="AA935" s="142">
        <f t="shared" si="135"/>
        <v>100</v>
      </c>
    </row>
    <row r="936" spans="1:27" ht="12.95" customHeight="1" x14ac:dyDescent="0.25">
      <c r="A936" s="133">
        <v>928</v>
      </c>
      <c r="B936" s="139" t="s">
        <v>1498</v>
      </c>
      <c r="C936" s="140">
        <f t="shared" si="136"/>
        <v>4029.7</v>
      </c>
      <c r="D936" s="140">
        <v>1121.7</v>
      </c>
      <c r="E936" s="140">
        <v>2873.3</v>
      </c>
      <c r="F936" s="140">
        <v>34.700000000000003</v>
      </c>
      <c r="G936" s="140">
        <v>0</v>
      </c>
      <c r="H936" s="140">
        <f t="shared" si="137"/>
        <v>4279.0999999999995</v>
      </c>
      <c r="I936" s="141">
        <v>1121.7</v>
      </c>
      <c r="J936" s="141">
        <v>3068.7</v>
      </c>
      <c r="K936" s="141">
        <v>34.700000000000003</v>
      </c>
      <c r="L936" s="141">
        <v>54</v>
      </c>
      <c r="M936" s="140">
        <f t="shared" si="138"/>
        <v>4275.0950000000003</v>
      </c>
      <c r="N936" s="141">
        <v>1121.7</v>
      </c>
      <c r="O936" s="141">
        <v>3064.6950000000002</v>
      </c>
      <c r="P936" s="141">
        <v>34.700000000000003</v>
      </c>
      <c r="Q936" s="10">
        <v>54</v>
      </c>
      <c r="R936" s="10">
        <f t="shared" si="139"/>
        <v>-4.0049999999991996</v>
      </c>
      <c r="S936" s="10">
        <f t="shared" si="139"/>
        <v>0</v>
      </c>
      <c r="T936" s="10">
        <f t="shared" si="139"/>
        <v>-4.0049999999996544</v>
      </c>
      <c r="U936" s="10">
        <f t="shared" si="139"/>
        <v>0</v>
      </c>
      <c r="V936" s="10">
        <f t="shared" si="139"/>
        <v>0</v>
      </c>
      <c r="W936" s="10">
        <f t="shared" si="135"/>
        <v>99.906405552569481</v>
      </c>
      <c r="X936" s="10">
        <f t="shared" si="135"/>
        <v>100</v>
      </c>
      <c r="Y936" s="142">
        <f t="shared" si="135"/>
        <v>99.86948870857367</v>
      </c>
      <c r="Z936" s="142">
        <f t="shared" si="135"/>
        <v>100</v>
      </c>
      <c r="AA936" s="142">
        <f t="shared" si="135"/>
        <v>100</v>
      </c>
    </row>
    <row r="937" spans="1:27" ht="12.95" customHeight="1" x14ac:dyDescent="0.25">
      <c r="A937" s="133">
        <v>929</v>
      </c>
      <c r="B937" s="139" t="s">
        <v>2115</v>
      </c>
      <c r="C937" s="140">
        <f t="shared" si="136"/>
        <v>2509.6</v>
      </c>
      <c r="D937" s="140">
        <v>803.4</v>
      </c>
      <c r="E937" s="140">
        <v>1669.1</v>
      </c>
      <c r="F937" s="140">
        <v>37.1</v>
      </c>
      <c r="G937" s="140">
        <v>0</v>
      </c>
      <c r="H937" s="140">
        <f t="shared" si="137"/>
        <v>2721.2999999999997</v>
      </c>
      <c r="I937" s="141">
        <v>803.4</v>
      </c>
      <c r="J937" s="141">
        <v>1850.8</v>
      </c>
      <c r="K937" s="141">
        <v>37.1</v>
      </c>
      <c r="L937" s="141">
        <v>30</v>
      </c>
      <c r="M937" s="140">
        <f t="shared" si="138"/>
        <v>2721.2995999999998</v>
      </c>
      <c r="N937" s="141">
        <v>803.4</v>
      </c>
      <c r="O937" s="141">
        <v>1850.7996000000001</v>
      </c>
      <c r="P937" s="141">
        <v>37.1</v>
      </c>
      <c r="Q937" s="10">
        <v>30</v>
      </c>
      <c r="R937" s="10">
        <f t="shared" si="139"/>
        <v>-3.9999999989959178E-4</v>
      </c>
      <c r="S937" s="10">
        <f t="shared" si="139"/>
        <v>0</v>
      </c>
      <c r="T937" s="10">
        <f t="shared" si="139"/>
        <v>-3.9999999989959178E-4</v>
      </c>
      <c r="U937" s="10">
        <f t="shared" si="139"/>
        <v>0</v>
      </c>
      <c r="V937" s="10">
        <f t="shared" si="139"/>
        <v>0</v>
      </c>
      <c r="W937" s="10">
        <f t="shared" si="135"/>
        <v>99.999985301142829</v>
      </c>
      <c r="X937" s="10">
        <f t="shared" si="135"/>
        <v>100</v>
      </c>
      <c r="Y937" s="142">
        <f t="shared" si="135"/>
        <v>99.999978387724227</v>
      </c>
      <c r="Z937" s="142">
        <f t="shared" si="135"/>
        <v>100</v>
      </c>
      <c r="AA937" s="142">
        <f t="shared" si="135"/>
        <v>100</v>
      </c>
    </row>
    <row r="938" spans="1:27" ht="12.95" customHeight="1" x14ac:dyDescent="0.25">
      <c r="A938" s="133">
        <v>930</v>
      </c>
      <c r="B938" s="139" t="s">
        <v>2116</v>
      </c>
      <c r="C938" s="140">
        <f t="shared" si="136"/>
        <v>4964.0999999999995</v>
      </c>
      <c r="D938" s="140">
        <v>1122.5999999999999</v>
      </c>
      <c r="E938" s="140">
        <v>2989.1</v>
      </c>
      <c r="F938" s="140">
        <v>852.4</v>
      </c>
      <c r="G938" s="140">
        <v>0</v>
      </c>
      <c r="H938" s="140">
        <f t="shared" si="137"/>
        <v>5359</v>
      </c>
      <c r="I938" s="141">
        <v>1122.5999999999999</v>
      </c>
      <c r="J938" s="141">
        <v>3300</v>
      </c>
      <c r="K938" s="141">
        <v>852.4</v>
      </c>
      <c r="L938" s="141">
        <v>84</v>
      </c>
      <c r="M938" s="140">
        <f t="shared" si="138"/>
        <v>5338.2020999999995</v>
      </c>
      <c r="N938" s="141">
        <v>1122.5999999999999</v>
      </c>
      <c r="O938" s="141">
        <v>3279.2021</v>
      </c>
      <c r="P938" s="141">
        <v>852.4</v>
      </c>
      <c r="Q938" s="10">
        <v>84</v>
      </c>
      <c r="R938" s="10">
        <f t="shared" si="139"/>
        <v>-20.797900000000482</v>
      </c>
      <c r="S938" s="10">
        <f t="shared" si="139"/>
        <v>0</v>
      </c>
      <c r="T938" s="10">
        <f t="shared" si="139"/>
        <v>-20.797900000000027</v>
      </c>
      <c r="U938" s="10">
        <f t="shared" si="139"/>
        <v>0</v>
      </c>
      <c r="V938" s="10">
        <f t="shared" si="139"/>
        <v>0</v>
      </c>
      <c r="W938" s="10">
        <f t="shared" si="135"/>
        <v>99.611907072214962</v>
      </c>
      <c r="X938" s="10">
        <f t="shared" si="135"/>
        <v>100</v>
      </c>
      <c r="Y938" s="142">
        <f t="shared" si="135"/>
        <v>99.369760606060609</v>
      </c>
      <c r="Z938" s="142">
        <f t="shared" si="135"/>
        <v>100</v>
      </c>
      <c r="AA938" s="142">
        <f t="shared" si="135"/>
        <v>100</v>
      </c>
    </row>
    <row r="939" spans="1:27" ht="12.95" customHeight="1" x14ac:dyDescent="0.25">
      <c r="A939" s="133">
        <v>931</v>
      </c>
      <c r="B939" s="139" t="s">
        <v>2117</v>
      </c>
      <c r="C939" s="140">
        <f t="shared" si="136"/>
        <v>5152.9000000000005</v>
      </c>
      <c r="D939" s="140">
        <v>1281.2</v>
      </c>
      <c r="E939" s="140">
        <v>3704.4</v>
      </c>
      <c r="F939" s="140">
        <v>167.3</v>
      </c>
      <c r="G939" s="140">
        <v>0</v>
      </c>
      <c r="H939" s="140">
        <f t="shared" si="137"/>
        <v>5573</v>
      </c>
      <c r="I939" s="141">
        <v>1281.2</v>
      </c>
      <c r="J939" s="141">
        <v>4052.5</v>
      </c>
      <c r="K939" s="141">
        <v>167.3</v>
      </c>
      <c r="L939" s="141">
        <v>72</v>
      </c>
      <c r="M939" s="140">
        <f t="shared" si="138"/>
        <v>5496.6477000000004</v>
      </c>
      <c r="N939" s="141">
        <v>1281.2</v>
      </c>
      <c r="O939" s="141">
        <v>3976.1477</v>
      </c>
      <c r="P939" s="141">
        <v>167.3</v>
      </c>
      <c r="Q939" s="10">
        <v>72</v>
      </c>
      <c r="R939" s="10">
        <f t="shared" si="139"/>
        <v>-76.352299999999559</v>
      </c>
      <c r="S939" s="10">
        <f t="shared" si="139"/>
        <v>0</v>
      </c>
      <c r="T939" s="10">
        <f t="shared" si="139"/>
        <v>-76.352300000000014</v>
      </c>
      <c r="U939" s="10">
        <f t="shared" si="139"/>
        <v>0</v>
      </c>
      <c r="V939" s="10">
        <f t="shared" si="139"/>
        <v>0</v>
      </c>
      <c r="W939" s="10">
        <f t="shared" si="135"/>
        <v>98.629960523954779</v>
      </c>
      <c r="X939" s="10">
        <f t="shared" si="135"/>
        <v>100</v>
      </c>
      <c r="Y939" s="142">
        <f t="shared" si="135"/>
        <v>98.115921036397282</v>
      </c>
      <c r="Z939" s="142">
        <f t="shared" si="135"/>
        <v>100</v>
      </c>
      <c r="AA939" s="142">
        <f t="shared" si="135"/>
        <v>100</v>
      </c>
    </row>
    <row r="940" spans="1:27" ht="12.95" customHeight="1" x14ac:dyDescent="0.25">
      <c r="A940" s="133">
        <v>932</v>
      </c>
      <c r="B940" s="139" t="s">
        <v>2118</v>
      </c>
      <c r="C940" s="140">
        <f t="shared" si="136"/>
        <v>6900</v>
      </c>
      <c r="D940" s="140">
        <v>1042</v>
      </c>
      <c r="E940" s="140">
        <v>5858</v>
      </c>
      <c r="F940" s="140">
        <v>0</v>
      </c>
      <c r="G940" s="140">
        <v>0</v>
      </c>
      <c r="H940" s="140">
        <f t="shared" si="137"/>
        <v>7446.1</v>
      </c>
      <c r="I940" s="141">
        <v>1042</v>
      </c>
      <c r="J940" s="141">
        <v>6353.1</v>
      </c>
      <c r="K940" s="141">
        <v>0</v>
      </c>
      <c r="L940" s="141">
        <v>51</v>
      </c>
      <c r="M940" s="140">
        <f t="shared" si="138"/>
        <v>7062.1896999999999</v>
      </c>
      <c r="N940" s="141">
        <v>1042</v>
      </c>
      <c r="O940" s="141">
        <v>5969.1896999999999</v>
      </c>
      <c r="P940" s="141">
        <v>0</v>
      </c>
      <c r="Q940" s="10">
        <v>51</v>
      </c>
      <c r="R940" s="10">
        <f t="shared" si="139"/>
        <v>-383.91030000000046</v>
      </c>
      <c r="S940" s="10">
        <f t="shared" si="139"/>
        <v>0</v>
      </c>
      <c r="T940" s="10">
        <f t="shared" si="139"/>
        <v>-383.91030000000046</v>
      </c>
      <c r="U940" s="10">
        <f t="shared" si="139"/>
        <v>0</v>
      </c>
      <c r="V940" s="10">
        <f t="shared" si="139"/>
        <v>0</v>
      </c>
      <c r="W940" s="10">
        <f t="shared" si="135"/>
        <v>94.844142571278923</v>
      </c>
      <c r="X940" s="10">
        <f t="shared" si="135"/>
        <v>100</v>
      </c>
      <c r="Y940" s="142">
        <f t="shared" si="135"/>
        <v>93.957118572035697</v>
      </c>
      <c r="Z940" s="142">
        <f t="shared" si="135"/>
        <v>0</v>
      </c>
      <c r="AA940" s="142">
        <f t="shared" si="135"/>
        <v>100</v>
      </c>
    </row>
    <row r="941" spans="1:27" ht="12.95" customHeight="1" x14ac:dyDescent="0.25">
      <c r="A941" s="133">
        <v>933</v>
      </c>
      <c r="B941" s="139" t="s">
        <v>2119</v>
      </c>
      <c r="C941" s="140">
        <f t="shared" si="136"/>
        <v>4316.3</v>
      </c>
      <c r="D941" s="140">
        <v>968.5</v>
      </c>
      <c r="E941" s="140">
        <v>3347.8</v>
      </c>
      <c r="F941" s="140">
        <v>0</v>
      </c>
      <c r="G941" s="140">
        <v>0</v>
      </c>
      <c r="H941" s="140">
        <f t="shared" si="137"/>
        <v>4687.7</v>
      </c>
      <c r="I941" s="141">
        <v>968.5</v>
      </c>
      <c r="J941" s="141">
        <v>3668.2</v>
      </c>
      <c r="K941" s="141">
        <v>0</v>
      </c>
      <c r="L941" s="141">
        <v>51</v>
      </c>
      <c r="M941" s="140">
        <f t="shared" si="138"/>
        <v>4687.1779999999999</v>
      </c>
      <c r="N941" s="141">
        <v>968.5</v>
      </c>
      <c r="O941" s="141">
        <v>3667.6779999999999</v>
      </c>
      <c r="P941" s="141">
        <v>0</v>
      </c>
      <c r="Q941" s="10">
        <v>51</v>
      </c>
      <c r="R941" s="10">
        <f t="shared" si="139"/>
        <v>-0.52199999999993452</v>
      </c>
      <c r="S941" s="10">
        <f t="shared" si="139"/>
        <v>0</v>
      </c>
      <c r="T941" s="10">
        <f t="shared" si="139"/>
        <v>-0.52199999999993452</v>
      </c>
      <c r="U941" s="10">
        <f t="shared" si="139"/>
        <v>0</v>
      </c>
      <c r="V941" s="10">
        <f t="shared" si="139"/>
        <v>0</v>
      </c>
      <c r="W941" s="10">
        <f t="shared" si="135"/>
        <v>99.988864475115733</v>
      </c>
      <c r="X941" s="10">
        <f t="shared" si="135"/>
        <v>100</v>
      </c>
      <c r="Y941" s="142">
        <f t="shared" si="135"/>
        <v>99.985769587263505</v>
      </c>
      <c r="Z941" s="142">
        <f t="shared" si="135"/>
        <v>0</v>
      </c>
      <c r="AA941" s="142">
        <f t="shared" si="135"/>
        <v>100</v>
      </c>
    </row>
    <row r="942" spans="1:27" ht="12.95" customHeight="1" x14ac:dyDescent="0.25">
      <c r="A942" s="133">
        <v>934</v>
      </c>
      <c r="B942" s="139" t="s">
        <v>2120</v>
      </c>
      <c r="C942" s="140">
        <f t="shared" si="136"/>
        <v>5099</v>
      </c>
      <c r="D942" s="140">
        <v>1032.5999999999999</v>
      </c>
      <c r="E942" s="140">
        <v>3952.6</v>
      </c>
      <c r="F942" s="140">
        <v>113.8</v>
      </c>
      <c r="G942" s="140">
        <v>0</v>
      </c>
      <c r="H942" s="140">
        <f t="shared" si="137"/>
        <v>5587.2</v>
      </c>
      <c r="I942" s="141">
        <v>1032.5999999999999</v>
      </c>
      <c r="J942" s="141">
        <v>4371.8</v>
      </c>
      <c r="K942" s="141">
        <v>113.8</v>
      </c>
      <c r="L942" s="141">
        <v>69</v>
      </c>
      <c r="M942" s="140">
        <f t="shared" si="138"/>
        <v>5460.8712000000005</v>
      </c>
      <c r="N942" s="141">
        <v>1032.5999999999999</v>
      </c>
      <c r="O942" s="141">
        <v>4245.4712</v>
      </c>
      <c r="P942" s="141">
        <v>113.8</v>
      </c>
      <c r="Q942" s="10">
        <v>69</v>
      </c>
      <c r="R942" s="10">
        <f t="shared" si="139"/>
        <v>-126.32879999999932</v>
      </c>
      <c r="S942" s="10">
        <f t="shared" si="139"/>
        <v>0</v>
      </c>
      <c r="T942" s="10">
        <f t="shared" si="139"/>
        <v>-126.32880000000023</v>
      </c>
      <c r="U942" s="10">
        <f t="shared" si="139"/>
        <v>0</v>
      </c>
      <c r="V942" s="10">
        <f t="shared" si="139"/>
        <v>0</v>
      </c>
      <c r="W942" s="10">
        <f t="shared" si="135"/>
        <v>97.738960481099667</v>
      </c>
      <c r="X942" s="10">
        <f t="shared" si="135"/>
        <v>100</v>
      </c>
      <c r="Y942" s="142">
        <f t="shared" si="135"/>
        <v>97.110371014227553</v>
      </c>
      <c r="Z942" s="142">
        <f t="shared" si="135"/>
        <v>100</v>
      </c>
      <c r="AA942" s="142">
        <f t="shared" si="135"/>
        <v>100</v>
      </c>
    </row>
    <row r="943" spans="1:27" ht="12.95" customHeight="1" x14ac:dyDescent="0.25">
      <c r="A943" s="133">
        <v>935</v>
      </c>
      <c r="B943" s="139" t="s">
        <v>2121</v>
      </c>
      <c r="C943" s="140">
        <f t="shared" si="136"/>
        <v>6146.4</v>
      </c>
      <c r="D943" s="140">
        <v>1143.7</v>
      </c>
      <c r="E943" s="140">
        <v>5002.7</v>
      </c>
      <c r="F943" s="140">
        <v>0</v>
      </c>
      <c r="G943" s="140">
        <v>0</v>
      </c>
      <c r="H943" s="140">
        <f t="shared" si="137"/>
        <v>6954.7</v>
      </c>
      <c r="I943" s="141">
        <v>1143.7</v>
      </c>
      <c r="J943" s="141">
        <v>5733</v>
      </c>
      <c r="K943" s="141">
        <v>0</v>
      </c>
      <c r="L943" s="141">
        <v>78</v>
      </c>
      <c r="M943" s="140">
        <f t="shared" si="138"/>
        <v>6935.1360999999997</v>
      </c>
      <c r="N943" s="141">
        <v>1143.7</v>
      </c>
      <c r="O943" s="141">
        <v>5713.4360999999999</v>
      </c>
      <c r="P943" s="141">
        <v>0</v>
      </c>
      <c r="Q943" s="10">
        <v>78</v>
      </c>
      <c r="R943" s="10">
        <f t="shared" si="139"/>
        <v>-19.563900000000103</v>
      </c>
      <c r="S943" s="10">
        <f t="shared" si="139"/>
        <v>0</v>
      </c>
      <c r="T943" s="10">
        <f t="shared" si="139"/>
        <v>-19.563900000000103</v>
      </c>
      <c r="U943" s="10">
        <f t="shared" si="139"/>
        <v>0</v>
      </c>
      <c r="V943" s="10">
        <f t="shared" si="139"/>
        <v>0</v>
      </c>
      <c r="W943" s="10">
        <f t="shared" si="135"/>
        <v>99.718695270824043</v>
      </c>
      <c r="X943" s="10">
        <f t="shared" si="135"/>
        <v>100</v>
      </c>
      <c r="Y943" s="142">
        <f t="shared" si="135"/>
        <v>99.658749345892204</v>
      </c>
      <c r="Z943" s="142">
        <f t="shared" si="135"/>
        <v>0</v>
      </c>
      <c r="AA943" s="142">
        <f t="shared" si="135"/>
        <v>100</v>
      </c>
    </row>
    <row r="944" spans="1:27" ht="12.95" customHeight="1" x14ac:dyDescent="0.25">
      <c r="A944" s="133">
        <v>936</v>
      </c>
      <c r="B944" s="139" t="s">
        <v>2122</v>
      </c>
      <c r="C944" s="140">
        <f t="shared" si="136"/>
        <v>5688.2</v>
      </c>
      <c r="D944" s="140">
        <v>1112.4000000000001</v>
      </c>
      <c r="E944" s="140">
        <v>4392.6000000000004</v>
      </c>
      <c r="F944" s="140">
        <v>183.2</v>
      </c>
      <c r="G944" s="140">
        <v>0</v>
      </c>
      <c r="H944" s="140">
        <f t="shared" si="137"/>
        <v>6595.3</v>
      </c>
      <c r="I944" s="141">
        <v>1112.4000000000001</v>
      </c>
      <c r="J944" s="141">
        <v>5224.7</v>
      </c>
      <c r="K944" s="141">
        <v>183.2</v>
      </c>
      <c r="L944" s="141">
        <v>75</v>
      </c>
      <c r="M944" s="140">
        <f t="shared" si="138"/>
        <v>6572.7650999999996</v>
      </c>
      <c r="N944" s="141">
        <v>1112.4000000000001</v>
      </c>
      <c r="O944" s="141">
        <v>5202.1651000000002</v>
      </c>
      <c r="P944" s="141">
        <v>183.2</v>
      </c>
      <c r="Q944" s="10">
        <v>75</v>
      </c>
      <c r="R944" s="10">
        <f t="shared" si="139"/>
        <v>-22.534900000000562</v>
      </c>
      <c r="S944" s="10">
        <f t="shared" si="139"/>
        <v>0</v>
      </c>
      <c r="T944" s="10">
        <f t="shared" si="139"/>
        <v>-22.534899999999652</v>
      </c>
      <c r="U944" s="10">
        <f t="shared" si="139"/>
        <v>0</v>
      </c>
      <c r="V944" s="10">
        <f t="shared" si="139"/>
        <v>0</v>
      </c>
      <c r="W944" s="10">
        <f t="shared" si="135"/>
        <v>99.658318802783796</v>
      </c>
      <c r="X944" s="10">
        <f t="shared" si="135"/>
        <v>100</v>
      </c>
      <c r="Y944" s="142">
        <f t="shared" si="135"/>
        <v>99.568685283365554</v>
      </c>
      <c r="Z944" s="142">
        <f t="shared" si="135"/>
        <v>100</v>
      </c>
      <c r="AA944" s="142">
        <f t="shared" si="135"/>
        <v>100</v>
      </c>
    </row>
    <row r="945" spans="1:27" ht="12.95" customHeight="1" x14ac:dyDescent="0.25">
      <c r="A945" s="133">
        <v>937</v>
      </c>
      <c r="B945" s="139" t="s">
        <v>2123</v>
      </c>
      <c r="C945" s="140">
        <f t="shared" si="136"/>
        <v>1423.9</v>
      </c>
      <c r="D945" s="140">
        <v>541.5</v>
      </c>
      <c r="E945" s="140">
        <v>882.4</v>
      </c>
      <c r="F945" s="140">
        <v>0</v>
      </c>
      <c r="G945" s="140">
        <v>0</v>
      </c>
      <c r="H945" s="140">
        <f t="shared" si="137"/>
        <v>1587</v>
      </c>
      <c r="I945" s="141">
        <v>541.5</v>
      </c>
      <c r="J945" s="141">
        <v>1018.5</v>
      </c>
      <c r="K945" s="141">
        <v>0</v>
      </c>
      <c r="L945" s="141">
        <v>27</v>
      </c>
      <c r="M945" s="140">
        <f t="shared" si="138"/>
        <v>1587</v>
      </c>
      <c r="N945" s="141">
        <v>541.5</v>
      </c>
      <c r="O945" s="141">
        <v>1018.5</v>
      </c>
      <c r="P945" s="141">
        <v>0</v>
      </c>
      <c r="Q945" s="10">
        <v>27</v>
      </c>
      <c r="R945" s="10">
        <f t="shared" si="139"/>
        <v>0</v>
      </c>
      <c r="S945" s="10">
        <f t="shared" si="139"/>
        <v>0</v>
      </c>
      <c r="T945" s="10">
        <f t="shared" si="139"/>
        <v>0</v>
      </c>
      <c r="U945" s="10">
        <f t="shared" si="139"/>
        <v>0</v>
      </c>
      <c r="V945" s="10">
        <f t="shared" si="139"/>
        <v>0</v>
      </c>
      <c r="W945" s="10">
        <f t="shared" si="135"/>
        <v>100</v>
      </c>
      <c r="X945" s="10">
        <f t="shared" si="135"/>
        <v>100</v>
      </c>
      <c r="Y945" s="142">
        <f t="shared" si="135"/>
        <v>100</v>
      </c>
      <c r="Z945" s="142">
        <f t="shared" si="135"/>
        <v>0</v>
      </c>
      <c r="AA945" s="142">
        <f t="shared" si="135"/>
        <v>100</v>
      </c>
    </row>
    <row r="946" spans="1:27" ht="12.95" customHeight="1" x14ac:dyDescent="0.25">
      <c r="A946" s="133">
        <v>938</v>
      </c>
      <c r="B946" s="139" t="s">
        <v>2124</v>
      </c>
      <c r="C946" s="140">
        <f t="shared" si="136"/>
        <v>7780.4000000000005</v>
      </c>
      <c r="D946" s="140">
        <v>1150.8</v>
      </c>
      <c r="E946" s="140">
        <v>6629.6</v>
      </c>
      <c r="F946" s="140">
        <v>0</v>
      </c>
      <c r="G946" s="140">
        <v>0</v>
      </c>
      <c r="H946" s="140">
        <f t="shared" si="137"/>
        <v>8496</v>
      </c>
      <c r="I946" s="141">
        <v>1150.8</v>
      </c>
      <c r="J946" s="141">
        <v>7288.2</v>
      </c>
      <c r="K946" s="141">
        <v>0</v>
      </c>
      <c r="L946" s="141">
        <v>57</v>
      </c>
      <c r="M946" s="140">
        <f t="shared" si="138"/>
        <v>8024.7909</v>
      </c>
      <c r="N946" s="141">
        <v>1150.8</v>
      </c>
      <c r="O946" s="141">
        <v>6816.9908999999998</v>
      </c>
      <c r="P946" s="141">
        <v>0</v>
      </c>
      <c r="Q946" s="10">
        <v>57</v>
      </c>
      <c r="R946" s="10">
        <f t="shared" si="139"/>
        <v>-471.20910000000003</v>
      </c>
      <c r="S946" s="10">
        <f t="shared" si="139"/>
        <v>0</v>
      </c>
      <c r="T946" s="10">
        <f t="shared" si="139"/>
        <v>-471.20910000000003</v>
      </c>
      <c r="U946" s="10">
        <f t="shared" si="139"/>
        <v>0</v>
      </c>
      <c r="V946" s="10">
        <f t="shared" si="139"/>
        <v>0</v>
      </c>
      <c r="W946" s="10">
        <f t="shared" si="135"/>
        <v>94.453753531073446</v>
      </c>
      <c r="X946" s="10">
        <f t="shared" si="135"/>
        <v>100</v>
      </c>
      <c r="Y946" s="142">
        <f t="shared" si="135"/>
        <v>93.534629949781831</v>
      </c>
      <c r="Z946" s="142">
        <f t="shared" si="135"/>
        <v>0</v>
      </c>
      <c r="AA946" s="142">
        <f t="shared" si="135"/>
        <v>100</v>
      </c>
    </row>
    <row r="947" spans="1:27" ht="12.95" customHeight="1" x14ac:dyDescent="0.25">
      <c r="A947" s="133">
        <v>939</v>
      </c>
      <c r="B947" s="139" t="s">
        <v>1662</v>
      </c>
      <c r="C947" s="140">
        <f t="shared" si="136"/>
        <v>3094.8</v>
      </c>
      <c r="D947" s="140">
        <v>296.8</v>
      </c>
      <c r="E947" s="140">
        <v>2798</v>
      </c>
      <c r="F947" s="140">
        <v>0</v>
      </c>
      <c r="G947" s="140">
        <v>0</v>
      </c>
      <c r="H947" s="140">
        <f t="shared" si="137"/>
        <v>3440.6000000000004</v>
      </c>
      <c r="I947" s="141">
        <v>296.8</v>
      </c>
      <c r="J947" s="141">
        <v>3068.8</v>
      </c>
      <c r="K947" s="141">
        <v>0</v>
      </c>
      <c r="L947" s="141">
        <v>75</v>
      </c>
      <c r="M947" s="140">
        <f t="shared" si="138"/>
        <v>3368.5702000000001</v>
      </c>
      <c r="N947" s="141">
        <v>296.8</v>
      </c>
      <c r="O947" s="141">
        <v>2996.7701999999999</v>
      </c>
      <c r="P947" s="141">
        <v>0</v>
      </c>
      <c r="Q947" s="10">
        <v>75</v>
      </c>
      <c r="R947" s="10">
        <f t="shared" si="139"/>
        <v>-72.02980000000025</v>
      </c>
      <c r="S947" s="10">
        <f t="shared" si="139"/>
        <v>0</v>
      </c>
      <c r="T947" s="10">
        <f t="shared" si="139"/>
        <v>-72.02980000000025</v>
      </c>
      <c r="U947" s="10">
        <f t="shared" si="139"/>
        <v>0</v>
      </c>
      <c r="V947" s="10">
        <f t="shared" si="139"/>
        <v>0</v>
      </c>
      <c r="W947" s="10">
        <f t="shared" si="135"/>
        <v>97.90647561471836</v>
      </c>
      <c r="X947" s="10">
        <f t="shared" si="135"/>
        <v>100</v>
      </c>
      <c r="Y947" s="142">
        <f t="shared" si="135"/>
        <v>97.652834984358691</v>
      </c>
      <c r="Z947" s="142">
        <f t="shared" si="135"/>
        <v>0</v>
      </c>
      <c r="AA947" s="142">
        <f t="shared" si="135"/>
        <v>100</v>
      </c>
    </row>
    <row r="948" spans="1:27" ht="12.95" customHeight="1" x14ac:dyDescent="0.25">
      <c r="A948" s="133">
        <v>940</v>
      </c>
      <c r="B948" s="139" t="s">
        <v>2125</v>
      </c>
      <c r="C948" s="140">
        <f t="shared" si="136"/>
        <v>5112.5</v>
      </c>
      <c r="D948" s="140">
        <v>750</v>
      </c>
      <c r="E948" s="140">
        <v>4362.5</v>
      </c>
      <c r="F948" s="140">
        <v>0</v>
      </c>
      <c r="G948" s="140">
        <v>0</v>
      </c>
      <c r="H948" s="140">
        <f t="shared" si="137"/>
        <v>5528.4</v>
      </c>
      <c r="I948" s="141">
        <v>750</v>
      </c>
      <c r="J948" s="141">
        <v>4715.3999999999996</v>
      </c>
      <c r="K948" s="141">
        <v>0</v>
      </c>
      <c r="L948" s="141">
        <v>63</v>
      </c>
      <c r="M948" s="140">
        <f t="shared" si="138"/>
        <v>5525.6715999999997</v>
      </c>
      <c r="N948" s="141">
        <v>750</v>
      </c>
      <c r="O948" s="141">
        <v>4712.6715999999997</v>
      </c>
      <c r="P948" s="141">
        <v>0</v>
      </c>
      <c r="Q948" s="10">
        <v>63</v>
      </c>
      <c r="R948" s="10">
        <f t="shared" si="139"/>
        <v>-2.7283999999999651</v>
      </c>
      <c r="S948" s="10">
        <f t="shared" si="139"/>
        <v>0</v>
      </c>
      <c r="T948" s="10">
        <f t="shared" si="139"/>
        <v>-2.7283999999999651</v>
      </c>
      <c r="U948" s="10">
        <f t="shared" si="139"/>
        <v>0</v>
      </c>
      <c r="V948" s="10">
        <f t="shared" si="139"/>
        <v>0</v>
      </c>
      <c r="W948" s="10">
        <f t="shared" si="135"/>
        <v>99.950647565299178</v>
      </c>
      <c r="X948" s="10">
        <f t="shared" si="135"/>
        <v>100</v>
      </c>
      <c r="Y948" s="142">
        <f t="shared" si="135"/>
        <v>99.942138524833524</v>
      </c>
      <c r="Z948" s="142">
        <f t="shared" si="135"/>
        <v>0</v>
      </c>
      <c r="AA948" s="142">
        <f t="shared" si="135"/>
        <v>100</v>
      </c>
    </row>
    <row r="949" spans="1:27" ht="12.95" customHeight="1" x14ac:dyDescent="0.25">
      <c r="A949" s="133">
        <v>941</v>
      </c>
      <c r="B949" s="139" t="s">
        <v>2126</v>
      </c>
      <c r="C949" s="140">
        <f t="shared" si="136"/>
        <v>4008.5</v>
      </c>
      <c r="D949" s="140">
        <v>387.2</v>
      </c>
      <c r="E949" s="140">
        <v>3621.3</v>
      </c>
      <c r="F949" s="140">
        <v>0</v>
      </c>
      <c r="G949" s="140">
        <v>0</v>
      </c>
      <c r="H949" s="140">
        <f t="shared" si="137"/>
        <v>4460.8</v>
      </c>
      <c r="I949" s="141">
        <v>387.2</v>
      </c>
      <c r="J949" s="141">
        <v>4019.6</v>
      </c>
      <c r="K949" s="141">
        <v>0</v>
      </c>
      <c r="L949" s="141">
        <v>54</v>
      </c>
      <c r="M949" s="140">
        <f t="shared" si="138"/>
        <v>4460.7809999999999</v>
      </c>
      <c r="N949" s="141">
        <v>387.2</v>
      </c>
      <c r="O949" s="141">
        <v>4019.5810000000001</v>
      </c>
      <c r="P949" s="141">
        <v>0</v>
      </c>
      <c r="Q949" s="10">
        <v>54</v>
      </c>
      <c r="R949" s="10">
        <f t="shared" si="139"/>
        <v>-1.9000000000232831E-2</v>
      </c>
      <c r="S949" s="10">
        <f t="shared" si="139"/>
        <v>0</v>
      </c>
      <c r="T949" s="10">
        <f t="shared" si="139"/>
        <v>-1.8999999999778083E-2</v>
      </c>
      <c r="U949" s="10">
        <f t="shared" si="139"/>
        <v>0</v>
      </c>
      <c r="V949" s="10">
        <f t="shared" si="139"/>
        <v>0</v>
      </c>
      <c r="W949" s="10">
        <f t="shared" si="135"/>
        <v>99.999574067431837</v>
      </c>
      <c r="X949" s="10">
        <f t="shared" si="135"/>
        <v>100</v>
      </c>
      <c r="Y949" s="142">
        <f t="shared" si="135"/>
        <v>99.999527316150875</v>
      </c>
      <c r="Z949" s="142">
        <f t="shared" si="135"/>
        <v>0</v>
      </c>
      <c r="AA949" s="142">
        <f t="shared" si="135"/>
        <v>100</v>
      </c>
    </row>
    <row r="950" spans="1:27" ht="12.95" customHeight="1" x14ac:dyDescent="0.25">
      <c r="A950" s="133">
        <v>942</v>
      </c>
      <c r="B950" s="139" t="s">
        <v>2127</v>
      </c>
      <c r="C950" s="140">
        <f t="shared" si="136"/>
        <v>5487.3</v>
      </c>
      <c r="D950" s="140">
        <v>1072.7</v>
      </c>
      <c r="E950" s="140">
        <v>4414.6000000000004</v>
      </c>
      <c r="F950" s="140">
        <v>0</v>
      </c>
      <c r="G950" s="140">
        <v>0</v>
      </c>
      <c r="H950" s="140">
        <f t="shared" si="137"/>
        <v>5880.4</v>
      </c>
      <c r="I950" s="141">
        <v>1072.7</v>
      </c>
      <c r="J950" s="141">
        <v>4741.7</v>
      </c>
      <c r="K950" s="141">
        <v>0</v>
      </c>
      <c r="L950" s="141">
        <v>66</v>
      </c>
      <c r="M950" s="140">
        <f t="shared" si="138"/>
        <v>5521.8162000000002</v>
      </c>
      <c r="N950" s="141">
        <v>1072.7</v>
      </c>
      <c r="O950" s="141">
        <v>4383.1162000000004</v>
      </c>
      <c r="P950" s="141">
        <v>0</v>
      </c>
      <c r="Q950" s="10">
        <v>66</v>
      </c>
      <c r="R950" s="10">
        <f t="shared" si="139"/>
        <v>-358.58379999999943</v>
      </c>
      <c r="S950" s="10">
        <f t="shared" si="139"/>
        <v>0</v>
      </c>
      <c r="T950" s="10">
        <f t="shared" si="139"/>
        <v>-358.58379999999943</v>
      </c>
      <c r="U950" s="10">
        <f t="shared" si="139"/>
        <v>0</v>
      </c>
      <c r="V950" s="10">
        <f t="shared" si="139"/>
        <v>0</v>
      </c>
      <c r="W950" s="10">
        <f t="shared" si="135"/>
        <v>93.90205088089246</v>
      </c>
      <c r="X950" s="10">
        <f t="shared" si="135"/>
        <v>100</v>
      </c>
      <c r="Y950" s="142">
        <f t="shared" si="135"/>
        <v>92.437653162367937</v>
      </c>
      <c r="Z950" s="142">
        <f t="shared" si="135"/>
        <v>0</v>
      </c>
      <c r="AA950" s="142">
        <f t="shared" si="135"/>
        <v>100</v>
      </c>
    </row>
    <row r="951" spans="1:27" ht="12.95" customHeight="1" x14ac:dyDescent="0.25">
      <c r="A951" s="133">
        <v>943</v>
      </c>
      <c r="B951" s="139" t="s">
        <v>2128</v>
      </c>
      <c r="C951" s="140">
        <f t="shared" si="136"/>
        <v>2112.8000000000002</v>
      </c>
      <c r="D951" s="140">
        <v>718.8</v>
      </c>
      <c r="E951" s="140">
        <v>1394</v>
      </c>
      <c r="F951" s="140">
        <v>0</v>
      </c>
      <c r="G951" s="140">
        <v>0</v>
      </c>
      <c r="H951" s="140">
        <f t="shared" si="137"/>
        <v>2378</v>
      </c>
      <c r="I951" s="141">
        <v>718.8</v>
      </c>
      <c r="J951" s="141">
        <v>1614.2</v>
      </c>
      <c r="K951" s="141">
        <v>0</v>
      </c>
      <c r="L951" s="141">
        <v>45</v>
      </c>
      <c r="M951" s="140">
        <f t="shared" si="138"/>
        <v>2200.4746999999998</v>
      </c>
      <c r="N951" s="141">
        <v>718.8</v>
      </c>
      <c r="O951" s="141">
        <v>1436.6747</v>
      </c>
      <c r="P951" s="141">
        <v>0</v>
      </c>
      <c r="Q951" s="10">
        <v>45</v>
      </c>
      <c r="R951" s="10">
        <f t="shared" si="139"/>
        <v>-177.52530000000024</v>
      </c>
      <c r="S951" s="10">
        <f t="shared" si="139"/>
        <v>0</v>
      </c>
      <c r="T951" s="10">
        <f t="shared" si="139"/>
        <v>-177.52530000000002</v>
      </c>
      <c r="U951" s="10">
        <f t="shared" si="139"/>
        <v>0</v>
      </c>
      <c r="V951" s="10">
        <f t="shared" si="139"/>
        <v>0</v>
      </c>
      <c r="W951" s="10">
        <f t="shared" si="135"/>
        <v>92.534680403700577</v>
      </c>
      <c r="X951" s="10">
        <f t="shared" si="135"/>
        <v>100</v>
      </c>
      <c r="Y951" s="142">
        <f t="shared" si="135"/>
        <v>89.002273572048068</v>
      </c>
      <c r="Z951" s="142">
        <f t="shared" si="135"/>
        <v>0</v>
      </c>
      <c r="AA951" s="142">
        <f t="shared" si="135"/>
        <v>100</v>
      </c>
    </row>
    <row r="952" spans="1:27" ht="12.95" customHeight="1" x14ac:dyDescent="0.25">
      <c r="A952" s="133">
        <v>944</v>
      </c>
      <c r="B952" s="139" t="s">
        <v>2129</v>
      </c>
      <c r="C952" s="140">
        <f t="shared" si="136"/>
        <v>5821.9000000000005</v>
      </c>
      <c r="D952" s="140">
        <v>1209.8</v>
      </c>
      <c r="E952" s="140">
        <v>4533.8</v>
      </c>
      <c r="F952" s="140">
        <v>78.3</v>
      </c>
      <c r="G952" s="140">
        <v>0</v>
      </c>
      <c r="H952" s="140">
        <f t="shared" si="137"/>
        <v>6172</v>
      </c>
      <c r="I952" s="141">
        <v>1209.8</v>
      </c>
      <c r="J952" s="141">
        <v>4823.8999999999996</v>
      </c>
      <c r="K952" s="141">
        <v>78.3</v>
      </c>
      <c r="L952" s="141">
        <v>60</v>
      </c>
      <c r="M952" s="140">
        <f t="shared" si="138"/>
        <v>6172</v>
      </c>
      <c r="N952" s="141">
        <v>1209.8</v>
      </c>
      <c r="O952" s="141">
        <v>4823.8999999999996</v>
      </c>
      <c r="P952" s="141">
        <v>78.3</v>
      </c>
      <c r="Q952" s="10">
        <v>60</v>
      </c>
      <c r="R952" s="10">
        <f t="shared" si="139"/>
        <v>0</v>
      </c>
      <c r="S952" s="10">
        <f t="shared" si="139"/>
        <v>0</v>
      </c>
      <c r="T952" s="10">
        <f t="shared" si="139"/>
        <v>0</v>
      </c>
      <c r="U952" s="10">
        <f t="shared" si="139"/>
        <v>0</v>
      </c>
      <c r="V952" s="10">
        <f t="shared" si="139"/>
        <v>0</v>
      </c>
      <c r="W952" s="10">
        <f t="shared" si="135"/>
        <v>100</v>
      </c>
      <c r="X952" s="10">
        <f t="shared" si="135"/>
        <v>100</v>
      </c>
      <c r="Y952" s="142">
        <f t="shared" si="135"/>
        <v>100</v>
      </c>
      <c r="Z952" s="142">
        <f t="shared" si="135"/>
        <v>100</v>
      </c>
      <c r="AA952" s="142">
        <f t="shared" si="135"/>
        <v>100</v>
      </c>
    </row>
    <row r="953" spans="1:27" ht="12.95" customHeight="1" x14ac:dyDescent="0.25">
      <c r="A953" s="133">
        <v>945</v>
      </c>
      <c r="B953" s="139" t="s">
        <v>2113</v>
      </c>
      <c r="C953" s="140">
        <f t="shared" si="136"/>
        <v>13574.5</v>
      </c>
      <c r="D953" s="140">
        <v>832.4</v>
      </c>
      <c r="E953" s="140">
        <v>12742.1</v>
      </c>
      <c r="F953" s="140">
        <v>0</v>
      </c>
      <c r="G953" s="140">
        <v>0</v>
      </c>
      <c r="H953" s="140">
        <f t="shared" si="137"/>
        <v>15606.699999999999</v>
      </c>
      <c r="I953" s="141">
        <v>832.4</v>
      </c>
      <c r="J953" s="141">
        <v>14651.3</v>
      </c>
      <c r="K953" s="141">
        <v>0</v>
      </c>
      <c r="L953" s="141">
        <v>123</v>
      </c>
      <c r="M953" s="140">
        <f t="shared" si="138"/>
        <v>15441.916299999999</v>
      </c>
      <c r="N953" s="141">
        <v>832.4</v>
      </c>
      <c r="O953" s="141">
        <v>14486.516299999999</v>
      </c>
      <c r="P953" s="141">
        <v>0</v>
      </c>
      <c r="Q953" s="10">
        <v>123</v>
      </c>
      <c r="R953" s="10">
        <f t="shared" si="139"/>
        <v>-164.78369999999995</v>
      </c>
      <c r="S953" s="10">
        <f t="shared" si="139"/>
        <v>0</v>
      </c>
      <c r="T953" s="10">
        <f t="shared" si="139"/>
        <v>-164.78369999999995</v>
      </c>
      <c r="U953" s="10">
        <f t="shared" si="139"/>
        <v>0</v>
      </c>
      <c r="V953" s="10">
        <f t="shared" si="139"/>
        <v>0</v>
      </c>
      <c r="W953" s="10">
        <f t="shared" si="135"/>
        <v>98.944147705793029</v>
      </c>
      <c r="X953" s="10">
        <f t="shared" si="135"/>
        <v>100</v>
      </c>
      <c r="Y953" s="142">
        <f t="shared" si="135"/>
        <v>98.875296390081431</v>
      </c>
      <c r="Z953" s="142">
        <f t="shared" si="135"/>
        <v>0</v>
      </c>
      <c r="AA953" s="142">
        <f t="shared" si="135"/>
        <v>100</v>
      </c>
    </row>
    <row r="954" spans="1:27" ht="12.95" customHeight="1" x14ac:dyDescent="0.25">
      <c r="A954" s="133">
        <v>946</v>
      </c>
      <c r="B954" s="139" t="s">
        <v>1777</v>
      </c>
      <c r="C954" s="140">
        <f t="shared" si="136"/>
        <v>3240.4</v>
      </c>
      <c r="D954" s="140">
        <v>854.2</v>
      </c>
      <c r="E954" s="140">
        <v>2140.3000000000002</v>
      </c>
      <c r="F954" s="140">
        <v>245.9</v>
      </c>
      <c r="G954" s="140">
        <v>0</v>
      </c>
      <c r="H954" s="140">
        <f t="shared" si="137"/>
        <v>3503.9</v>
      </c>
      <c r="I954" s="141">
        <v>854.2</v>
      </c>
      <c r="J954" s="141">
        <v>2361.8000000000002</v>
      </c>
      <c r="K954" s="141">
        <v>245.9</v>
      </c>
      <c r="L954" s="141">
        <v>42</v>
      </c>
      <c r="M954" s="140">
        <f t="shared" si="138"/>
        <v>3503.9</v>
      </c>
      <c r="N954" s="141">
        <v>854.2</v>
      </c>
      <c r="O954" s="141">
        <v>2361.8000000000002</v>
      </c>
      <c r="P954" s="141">
        <v>245.9</v>
      </c>
      <c r="Q954" s="10">
        <v>42</v>
      </c>
      <c r="R954" s="10">
        <f t="shared" si="139"/>
        <v>0</v>
      </c>
      <c r="S954" s="10">
        <f t="shared" si="139"/>
        <v>0</v>
      </c>
      <c r="T954" s="10">
        <f t="shared" si="139"/>
        <v>0</v>
      </c>
      <c r="U954" s="10">
        <f t="shared" si="139"/>
        <v>0</v>
      </c>
      <c r="V954" s="10">
        <f t="shared" si="139"/>
        <v>0</v>
      </c>
      <c r="W954" s="10">
        <f t="shared" si="135"/>
        <v>100</v>
      </c>
      <c r="X954" s="10">
        <f t="shared" si="135"/>
        <v>100</v>
      </c>
      <c r="Y954" s="142">
        <f t="shared" si="135"/>
        <v>100</v>
      </c>
      <c r="Z954" s="142">
        <f t="shared" si="135"/>
        <v>100</v>
      </c>
      <c r="AA954" s="142">
        <f t="shared" si="135"/>
        <v>100</v>
      </c>
    </row>
    <row r="955" spans="1:27" ht="12.95" customHeight="1" x14ac:dyDescent="0.25">
      <c r="A955" s="133">
        <v>947</v>
      </c>
      <c r="B955" s="139" t="s">
        <v>2130</v>
      </c>
      <c r="C955" s="140">
        <f t="shared" si="136"/>
        <v>10506.099999999999</v>
      </c>
      <c r="D955" s="140">
        <v>1690.3</v>
      </c>
      <c r="E955" s="140">
        <v>8815.7999999999993</v>
      </c>
      <c r="F955" s="140">
        <v>0</v>
      </c>
      <c r="G955" s="140">
        <v>0</v>
      </c>
      <c r="H955" s="140">
        <f t="shared" si="137"/>
        <v>11539.599999999999</v>
      </c>
      <c r="I955" s="141">
        <v>1690.3</v>
      </c>
      <c r="J955" s="141">
        <v>9759.2999999999993</v>
      </c>
      <c r="K955" s="141">
        <v>0</v>
      </c>
      <c r="L955" s="141">
        <v>90</v>
      </c>
      <c r="M955" s="140">
        <f t="shared" si="138"/>
        <v>11193.629799999999</v>
      </c>
      <c r="N955" s="141">
        <v>1690.3</v>
      </c>
      <c r="O955" s="141">
        <v>9413.3297999999995</v>
      </c>
      <c r="P955" s="141">
        <v>0</v>
      </c>
      <c r="Q955" s="10">
        <v>90</v>
      </c>
      <c r="R955" s="10">
        <f t="shared" si="139"/>
        <v>-345.97019999999975</v>
      </c>
      <c r="S955" s="10">
        <f t="shared" si="139"/>
        <v>0</v>
      </c>
      <c r="T955" s="10">
        <f t="shared" si="139"/>
        <v>-345.97019999999975</v>
      </c>
      <c r="U955" s="10">
        <f t="shared" si="139"/>
        <v>0</v>
      </c>
      <c r="V955" s="10">
        <f t="shared" si="139"/>
        <v>0</v>
      </c>
      <c r="W955" s="10">
        <f t="shared" si="135"/>
        <v>97.001887413775179</v>
      </c>
      <c r="X955" s="10">
        <f t="shared" si="135"/>
        <v>100</v>
      </c>
      <c r="Y955" s="142">
        <f t="shared" si="135"/>
        <v>96.454969106390834</v>
      </c>
      <c r="Z955" s="142">
        <f t="shared" si="135"/>
        <v>0</v>
      </c>
      <c r="AA955" s="142">
        <f t="shared" si="135"/>
        <v>100</v>
      </c>
    </row>
    <row r="956" spans="1:27" ht="12.95" customHeight="1" x14ac:dyDescent="0.25">
      <c r="A956" s="133">
        <v>948</v>
      </c>
      <c r="B956" s="139" t="s">
        <v>2131</v>
      </c>
      <c r="C956" s="140">
        <f t="shared" si="136"/>
        <v>3763.4</v>
      </c>
      <c r="D956" s="140">
        <v>809.1</v>
      </c>
      <c r="E956" s="140">
        <v>2954.3</v>
      </c>
      <c r="F956" s="140">
        <v>0</v>
      </c>
      <c r="G956" s="140">
        <v>0</v>
      </c>
      <c r="H956" s="140">
        <f t="shared" si="137"/>
        <v>4055</v>
      </c>
      <c r="I956" s="141">
        <v>809.1</v>
      </c>
      <c r="J956" s="141">
        <v>3209.9</v>
      </c>
      <c r="K956" s="141">
        <v>0</v>
      </c>
      <c r="L956" s="141">
        <v>36</v>
      </c>
      <c r="M956" s="140">
        <f t="shared" si="138"/>
        <v>3936.4128000000001</v>
      </c>
      <c r="N956" s="141">
        <v>809.1</v>
      </c>
      <c r="O956" s="141">
        <v>3091.3128000000002</v>
      </c>
      <c r="P956" s="141">
        <v>0</v>
      </c>
      <c r="Q956" s="10">
        <v>36</v>
      </c>
      <c r="R956" s="10">
        <f t="shared" si="139"/>
        <v>-118.58719999999994</v>
      </c>
      <c r="S956" s="10">
        <f t="shared" si="139"/>
        <v>0</v>
      </c>
      <c r="T956" s="10">
        <f t="shared" si="139"/>
        <v>-118.58719999999994</v>
      </c>
      <c r="U956" s="10">
        <f t="shared" si="139"/>
        <v>0</v>
      </c>
      <c r="V956" s="10">
        <f t="shared" si="139"/>
        <v>0</v>
      </c>
      <c r="W956" s="10">
        <f t="shared" si="135"/>
        <v>97.075531442663376</v>
      </c>
      <c r="X956" s="10">
        <f t="shared" si="135"/>
        <v>100</v>
      </c>
      <c r="Y956" s="142">
        <f t="shared" si="135"/>
        <v>96.305579613072055</v>
      </c>
      <c r="Z956" s="142">
        <f t="shared" si="135"/>
        <v>0</v>
      </c>
      <c r="AA956" s="142">
        <f t="shared" si="135"/>
        <v>100</v>
      </c>
    </row>
    <row r="957" spans="1:27" ht="12.95" customHeight="1" x14ac:dyDescent="0.25">
      <c r="A957" s="133">
        <v>949</v>
      </c>
      <c r="B957" s="139" t="s">
        <v>2132</v>
      </c>
      <c r="C957" s="140">
        <f t="shared" si="136"/>
        <v>5230</v>
      </c>
      <c r="D957" s="140">
        <v>1308.5999999999999</v>
      </c>
      <c r="E957" s="140">
        <v>3921.4</v>
      </c>
      <c r="F957" s="140">
        <v>0</v>
      </c>
      <c r="G957" s="140">
        <v>0</v>
      </c>
      <c r="H957" s="140">
        <f t="shared" si="137"/>
        <v>5818.7000000000007</v>
      </c>
      <c r="I957" s="141">
        <v>1308.5999999999999</v>
      </c>
      <c r="J957" s="141">
        <v>4414.1000000000004</v>
      </c>
      <c r="K957" s="141">
        <v>0</v>
      </c>
      <c r="L957" s="141">
        <v>96</v>
      </c>
      <c r="M957" s="140">
        <f t="shared" si="138"/>
        <v>5748.6209999999992</v>
      </c>
      <c r="N957" s="141">
        <v>1308.5999999999999</v>
      </c>
      <c r="O957" s="141">
        <v>4344.0209999999997</v>
      </c>
      <c r="P957" s="141">
        <v>0</v>
      </c>
      <c r="Q957" s="10">
        <v>96</v>
      </c>
      <c r="R957" s="10">
        <f t="shared" si="139"/>
        <v>-70.079000000001543</v>
      </c>
      <c r="S957" s="10">
        <f t="shared" si="139"/>
        <v>0</v>
      </c>
      <c r="T957" s="10">
        <f t="shared" si="139"/>
        <v>-70.079000000000633</v>
      </c>
      <c r="U957" s="10">
        <f t="shared" si="139"/>
        <v>0</v>
      </c>
      <c r="V957" s="10">
        <f t="shared" si="139"/>
        <v>0</v>
      </c>
      <c r="W957" s="10">
        <f t="shared" si="135"/>
        <v>98.795624452197188</v>
      </c>
      <c r="X957" s="10">
        <f t="shared" si="135"/>
        <v>100</v>
      </c>
      <c r="Y957" s="142">
        <f t="shared" si="135"/>
        <v>98.41238304524137</v>
      </c>
      <c r="Z957" s="142">
        <f t="shared" si="135"/>
        <v>0</v>
      </c>
      <c r="AA957" s="142">
        <f t="shared" si="135"/>
        <v>100</v>
      </c>
    </row>
    <row r="958" spans="1:27" ht="9.9499999999999993" customHeight="1" x14ac:dyDescent="0.25">
      <c r="A958" s="133">
        <v>950</v>
      </c>
      <c r="B958" s="139"/>
      <c r="C958" s="140"/>
      <c r="D958" s="140"/>
      <c r="E958" s="140"/>
      <c r="F958" s="140"/>
      <c r="G958" s="140"/>
      <c r="H958" s="140"/>
      <c r="I958" s="141"/>
      <c r="J958" s="141"/>
      <c r="K958" s="141"/>
      <c r="L958" s="141"/>
      <c r="M958" s="141"/>
      <c r="N958" s="141"/>
      <c r="O958" s="141"/>
      <c r="P958" s="141"/>
      <c r="Q958" s="10"/>
      <c r="R958" s="10"/>
      <c r="S958" s="10"/>
      <c r="T958" s="10"/>
      <c r="U958" s="10"/>
      <c r="V958" s="10"/>
      <c r="W958" s="10"/>
      <c r="X958" s="10"/>
      <c r="Y958" s="142"/>
      <c r="Z958" s="142"/>
      <c r="AA958" s="142"/>
    </row>
    <row r="959" spans="1:27" ht="12.95" customHeight="1" x14ac:dyDescent="0.25">
      <c r="A959" s="133">
        <v>951</v>
      </c>
      <c r="B959" s="134" t="s">
        <v>1573</v>
      </c>
      <c r="C959" s="135">
        <f t="shared" ref="C959:C977" si="140">SUM(D959:G959)</f>
        <v>194075.2</v>
      </c>
      <c r="D959" s="135">
        <f>D960+D961</f>
        <v>33511</v>
      </c>
      <c r="E959" s="135">
        <f>E960+E961</f>
        <v>155817</v>
      </c>
      <c r="F959" s="135">
        <f>F960+F961</f>
        <v>4747.2000000000007</v>
      </c>
      <c r="G959" s="135">
        <f>G960+G961</f>
        <v>0</v>
      </c>
      <c r="H959" s="135">
        <f t="shared" ref="H959:H977" si="141">SUM(I959:L959)</f>
        <v>223626.2</v>
      </c>
      <c r="I959" s="135">
        <f>I960+I961</f>
        <v>33511</v>
      </c>
      <c r="J959" s="135">
        <f>J960+J961</f>
        <v>183559</v>
      </c>
      <c r="K959" s="135">
        <f>K960+K961</f>
        <v>4747.2000000000007</v>
      </c>
      <c r="L959" s="135">
        <f>L960+L961</f>
        <v>1809</v>
      </c>
      <c r="M959" s="135">
        <f t="shared" ref="M959:M977" si="142">SUM(N959:Q959)</f>
        <v>219436.3389</v>
      </c>
      <c r="N959" s="135">
        <f>N960+N961</f>
        <v>33511</v>
      </c>
      <c r="O959" s="135">
        <f>O960+O961</f>
        <v>179369.13889999999</v>
      </c>
      <c r="P959" s="135">
        <f>P960+P961</f>
        <v>4747.2000000000007</v>
      </c>
      <c r="Q959" s="135">
        <f>Q960+Q961</f>
        <v>1809</v>
      </c>
      <c r="R959" s="13">
        <f t="shared" ref="R959:V977" si="143">M959-H959</f>
        <v>-4189.8611000000092</v>
      </c>
      <c r="S959" s="13">
        <f t="shared" si="143"/>
        <v>0</v>
      </c>
      <c r="T959" s="13">
        <f t="shared" si="143"/>
        <v>-4189.8611000000092</v>
      </c>
      <c r="U959" s="13">
        <f t="shared" si="143"/>
        <v>0</v>
      </c>
      <c r="V959" s="13">
        <f t="shared" si="143"/>
        <v>0</v>
      </c>
      <c r="W959" s="13">
        <f t="shared" si="135"/>
        <v>98.126399724182576</v>
      </c>
      <c r="X959" s="13">
        <f t="shared" si="135"/>
        <v>100</v>
      </c>
      <c r="Y959" s="137">
        <f t="shared" si="135"/>
        <v>97.717430853295113</v>
      </c>
      <c r="Z959" s="137">
        <f t="shared" si="135"/>
        <v>100</v>
      </c>
      <c r="AA959" s="137">
        <f t="shared" si="135"/>
        <v>100</v>
      </c>
    </row>
    <row r="960" spans="1:27" s="138" customFormat="1" ht="12.95" customHeight="1" x14ac:dyDescent="0.2">
      <c r="A960" s="133">
        <v>952</v>
      </c>
      <c r="B960" s="134" t="s">
        <v>1374</v>
      </c>
      <c r="C960" s="135">
        <f t="shared" si="140"/>
        <v>127647.3</v>
      </c>
      <c r="D960" s="135">
        <f>D962</f>
        <v>20552.099999999999</v>
      </c>
      <c r="E960" s="135">
        <f>E962</f>
        <v>103441.4</v>
      </c>
      <c r="F960" s="135">
        <f>F962</f>
        <v>3653.8</v>
      </c>
      <c r="G960" s="135">
        <f>G962</f>
        <v>0</v>
      </c>
      <c r="H960" s="135">
        <f t="shared" si="141"/>
        <v>150720.4</v>
      </c>
      <c r="I960" s="135">
        <f>I962</f>
        <v>20552.099999999999</v>
      </c>
      <c r="J960" s="135">
        <f>J962</f>
        <v>125707.5</v>
      </c>
      <c r="K960" s="135">
        <f>K962</f>
        <v>3653.8</v>
      </c>
      <c r="L960" s="135">
        <f>L962</f>
        <v>807</v>
      </c>
      <c r="M960" s="135">
        <f t="shared" si="142"/>
        <v>148679.75679999997</v>
      </c>
      <c r="N960" s="135">
        <f>N962</f>
        <v>20552.099999999999</v>
      </c>
      <c r="O960" s="135">
        <f>O962</f>
        <v>123666.85679999999</v>
      </c>
      <c r="P960" s="135">
        <f>P962</f>
        <v>3653.8</v>
      </c>
      <c r="Q960" s="135">
        <f>Q962</f>
        <v>807</v>
      </c>
      <c r="R960" s="13">
        <f t="shared" si="143"/>
        <v>-2040.6432000000204</v>
      </c>
      <c r="S960" s="13">
        <f t="shared" si="143"/>
        <v>0</v>
      </c>
      <c r="T960" s="13">
        <f t="shared" si="143"/>
        <v>-2040.6432000000059</v>
      </c>
      <c r="U960" s="13">
        <f t="shared" si="143"/>
        <v>0</v>
      </c>
      <c r="V960" s="13">
        <f t="shared" si="143"/>
        <v>0</v>
      </c>
      <c r="W960" s="13">
        <f t="shared" si="135"/>
        <v>98.646073656917039</v>
      </c>
      <c r="X960" s="13">
        <f t="shared" si="135"/>
        <v>100</v>
      </c>
      <c r="Y960" s="137">
        <f t="shared" si="135"/>
        <v>98.376673468170154</v>
      </c>
      <c r="Z960" s="137">
        <f t="shared" si="135"/>
        <v>100</v>
      </c>
      <c r="AA960" s="137">
        <f t="shared" si="135"/>
        <v>100</v>
      </c>
    </row>
    <row r="961" spans="1:27" s="138" customFormat="1" ht="12.95" customHeight="1" x14ac:dyDescent="0.2">
      <c r="A961" s="133">
        <v>953</v>
      </c>
      <c r="B961" s="134" t="s">
        <v>1375</v>
      </c>
      <c r="C961" s="135">
        <f t="shared" si="140"/>
        <v>66427.900000000009</v>
      </c>
      <c r="D961" s="135">
        <f>SUBTOTAL(9,D963:D977)</f>
        <v>12958.9</v>
      </c>
      <c r="E961" s="135">
        <f>SUBTOTAL(9,E963:E977)</f>
        <v>52375.600000000006</v>
      </c>
      <c r="F961" s="135">
        <f>SUBTOTAL(9,F963:F977)</f>
        <v>1093.4000000000001</v>
      </c>
      <c r="G961" s="135">
        <f>SUBTOTAL(9,G963:G977)</f>
        <v>0</v>
      </c>
      <c r="H961" s="135">
        <f t="shared" si="141"/>
        <v>72905.8</v>
      </c>
      <c r="I961" s="135">
        <f>SUBTOTAL(9,I963:I977)</f>
        <v>12958.9</v>
      </c>
      <c r="J961" s="135">
        <f>SUBTOTAL(9,J963:J977)</f>
        <v>57851.500000000007</v>
      </c>
      <c r="K961" s="135">
        <f>SUBTOTAL(9,K963:K977)</f>
        <v>1093.4000000000001</v>
      </c>
      <c r="L961" s="135">
        <f>SUBTOTAL(9,L963:L977)</f>
        <v>1002</v>
      </c>
      <c r="M961" s="135">
        <f t="shared" si="142"/>
        <v>70756.5821</v>
      </c>
      <c r="N961" s="135">
        <f>SUBTOTAL(9,N963:N977)</f>
        <v>12958.9</v>
      </c>
      <c r="O961" s="135">
        <f>SUBTOTAL(9,O963:O977)</f>
        <v>55702.282100000004</v>
      </c>
      <c r="P961" s="135">
        <f>SUBTOTAL(9,P963:P977)</f>
        <v>1093.4000000000001</v>
      </c>
      <c r="Q961" s="135">
        <f>SUBTOTAL(9,Q963:Q977)</f>
        <v>1002</v>
      </c>
      <c r="R961" s="13">
        <f t="shared" si="143"/>
        <v>-2149.2179000000033</v>
      </c>
      <c r="S961" s="13">
        <f t="shared" si="143"/>
        <v>0</v>
      </c>
      <c r="T961" s="13">
        <f t="shared" si="143"/>
        <v>-2149.2179000000033</v>
      </c>
      <c r="U961" s="13">
        <f t="shared" si="143"/>
        <v>0</v>
      </c>
      <c r="V961" s="13">
        <f t="shared" si="143"/>
        <v>0</v>
      </c>
      <c r="W961" s="13">
        <f t="shared" si="135"/>
        <v>97.052061838701448</v>
      </c>
      <c r="X961" s="13">
        <f t="shared" si="135"/>
        <v>100</v>
      </c>
      <c r="Y961" s="137">
        <f t="shared" si="135"/>
        <v>96.284940062055441</v>
      </c>
      <c r="Z961" s="137">
        <f t="shared" si="135"/>
        <v>100</v>
      </c>
      <c r="AA961" s="137">
        <f t="shared" si="135"/>
        <v>100</v>
      </c>
    </row>
    <row r="962" spans="1:27" ht="12.95" customHeight="1" x14ac:dyDescent="0.25">
      <c r="A962" s="133">
        <v>954</v>
      </c>
      <c r="B962" s="139" t="s">
        <v>1400</v>
      </c>
      <c r="C962" s="140">
        <f t="shared" si="140"/>
        <v>127647.3</v>
      </c>
      <c r="D962" s="140">
        <v>20552.099999999999</v>
      </c>
      <c r="E962" s="140">
        <v>103441.4</v>
      </c>
      <c r="F962" s="140">
        <v>3653.8</v>
      </c>
      <c r="G962" s="140">
        <v>0</v>
      </c>
      <c r="H962" s="140">
        <f t="shared" si="141"/>
        <v>150720.4</v>
      </c>
      <c r="I962" s="141">
        <v>20552.099999999999</v>
      </c>
      <c r="J962" s="141">
        <v>125707.5</v>
      </c>
      <c r="K962" s="141">
        <v>3653.8</v>
      </c>
      <c r="L962" s="141">
        <v>807</v>
      </c>
      <c r="M962" s="140">
        <f t="shared" si="142"/>
        <v>148679.75679999997</v>
      </c>
      <c r="N962" s="141">
        <v>20552.099999999999</v>
      </c>
      <c r="O962" s="141">
        <v>123666.85679999999</v>
      </c>
      <c r="P962" s="141">
        <v>3653.8</v>
      </c>
      <c r="Q962" s="10">
        <v>807</v>
      </c>
      <c r="R962" s="10">
        <f t="shared" si="143"/>
        <v>-2040.6432000000204</v>
      </c>
      <c r="S962" s="10">
        <f t="shared" si="143"/>
        <v>0</v>
      </c>
      <c r="T962" s="10">
        <f t="shared" si="143"/>
        <v>-2040.6432000000059</v>
      </c>
      <c r="U962" s="10">
        <f t="shared" si="143"/>
        <v>0</v>
      </c>
      <c r="V962" s="10">
        <f t="shared" si="143"/>
        <v>0</v>
      </c>
      <c r="W962" s="10">
        <f t="shared" si="135"/>
        <v>98.646073656917039</v>
      </c>
      <c r="X962" s="10">
        <f t="shared" si="135"/>
        <v>100</v>
      </c>
      <c r="Y962" s="142">
        <f t="shared" si="135"/>
        <v>98.376673468170154</v>
      </c>
      <c r="Z962" s="142">
        <f t="shared" si="135"/>
        <v>100</v>
      </c>
      <c r="AA962" s="142">
        <f t="shared" si="135"/>
        <v>100</v>
      </c>
    </row>
    <row r="963" spans="1:27" ht="12.95" customHeight="1" x14ac:dyDescent="0.25">
      <c r="A963" s="133">
        <v>955</v>
      </c>
      <c r="B963" s="139" t="s">
        <v>2133</v>
      </c>
      <c r="C963" s="140">
        <f t="shared" si="140"/>
        <v>3053.6</v>
      </c>
      <c r="D963" s="140">
        <v>827.5</v>
      </c>
      <c r="E963" s="140">
        <v>2215.1999999999998</v>
      </c>
      <c r="F963" s="140">
        <v>10.9</v>
      </c>
      <c r="G963" s="140">
        <v>0</v>
      </c>
      <c r="H963" s="140">
        <f t="shared" si="141"/>
        <v>3321.3</v>
      </c>
      <c r="I963" s="141">
        <v>827.5</v>
      </c>
      <c r="J963" s="141">
        <v>2434.9</v>
      </c>
      <c r="K963" s="141">
        <v>10.9</v>
      </c>
      <c r="L963" s="141">
        <v>48</v>
      </c>
      <c r="M963" s="140">
        <f t="shared" si="142"/>
        <v>3321.3</v>
      </c>
      <c r="N963" s="141">
        <v>827.5</v>
      </c>
      <c r="O963" s="141">
        <v>2434.9</v>
      </c>
      <c r="P963" s="141">
        <v>10.9</v>
      </c>
      <c r="Q963" s="10">
        <v>48</v>
      </c>
      <c r="R963" s="10">
        <f t="shared" si="143"/>
        <v>0</v>
      </c>
      <c r="S963" s="10">
        <f t="shared" si="143"/>
        <v>0</v>
      </c>
      <c r="T963" s="10">
        <f t="shared" si="143"/>
        <v>0</v>
      </c>
      <c r="U963" s="10">
        <f t="shared" si="143"/>
        <v>0</v>
      </c>
      <c r="V963" s="10">
        <f t="shared" si="143"/>
        <v>0</v>
      </c>
      <c r="W963" s="10">
        <f t="shared" si="135"/>
        <v>100</v>
      </c>
      <c r="X963" s="10">
        <f t="shared" si="135"/>
        <v>100</v>
      </c>
      <c r="Y963" s="142">
        <f t="shared" si="135"/>
        <v>100</v>
      </c>
      <c r="Z963" s="142">
        <f t="shared" si="135"/>
        <v>100</v>
      </c>
      <c r="AA963" s="142">
        <f t="shared" si="135"/>
        <v>100</v>
      </c>
    </row>
    <row r="964" spans="1:27" ht="12.95" customHeight="1" x14ac:dyDescent="0.25">
      <c r="A964" s="133">
        <v>956</v>
      </c>
      <c r="B964" s="139" t="s">
        <v>2134</v>
      </c>
      <c r="C964" s="140">
        <f t="shared" si="140"/>
        <v>4474.3999999999996</v>
      </c>
      <c r="D964" s="140">
        <v>786.7</v>
      </c>
      <c r="E964" s="140">
        <v>3687.7</v>
      </c>
      <c r="F964" s="140">
        <v>0</v>
      </c>
      <c r="G964" s="140">
        <v>0</v>
      </c>
      <c r="H964" s="140">
        <f t="shared" si="141"/>
        <v>5050.5999999999995</v>
      </c>
      <c r="I964" s="141">
        <v>786.7</v>
      </c>
      <c r="J964" s="141">
        <v>4188.8999999999996</v>
      </c>
      <c r="K964" s="141">
        <v>0</v>
      </c>
      <c r="L964" s="141">
        <v>75</v>
      </c>
      <c r="M964" s="140">
        <f t="shared" si="142"/>
        <v>5030</v>
      </c>
      <c r="N964" s="141">
        <v>786.7</v>
      </c>
      <c r="O964" s="141">
        <v>4168.3</v>
      </c>
      <c r="P964" s="141">
        <v>0</v>
      </c>
      <c r="Q964" s="10">
        <v>75</v>
      </c>
      <c r="R964" s="10">
        <f t="shared" si="143"/>
        <v>-20.599999999999454</v>
      </c>
      <c r="S964" s="10">
        <f t="shared" si="143"/>
        <v>0</v>
      </c>
      <c r="T964" s="10">
        <f t="shared" si="143"/>
        <v>-20.599999999999454</v>
      </c>
      <c r="U964" s="10">
        <f t="shared" si="143"/>
        <v>0</v>
      </c>
      <c r="V964" s="10">
        <f t="shared" si="143"/>
        <v>0</v>
      </c>
      <c r="W964" s="10">
        <f t="shared" si="135"/>
        <v>99.592127667999847</v>
      </c>
      <c r="X964" s="10">
        <f t="shared" si="135"/>
        <v>100</v>
      </c>
      <c r="Y964" s="142">
        <f t="shared" si="135"/>
        <v>99.508224116116423</v>
      </c>
      <c r="Z964" s="142">
        <f t="shared" si="135"/>
        <v>0</v>
      </c>
      <c r="AA964" s="142">
        <f t="shared" si="135"/>
        <v>100</v>
      </c>
    </row>
    <row r="965" spans="1:27" ht="12.95" customHeight="1" x14ac:dyDescent="0.25">
      <c r="A965" s="133">
        <v>957</v>
      </c>
      <c r="B965" s="139" t="s">
        <v>2135</v>
      </c>
      <c r="C965" s="140">
        <f t="shared" si="140"/>
        <v>878.30000000000007</v>
      </c>
      <c r="D965" s="140">
        <v>684.2</v>
      </c>
      <c r="E965" s="140">
        <v>194.1</v>
      </c>
      <c r="F965" s="140">
        <v>0</v>
      </c>
      <c r="G965" s="140">
        <v>0</v>
      </c>
      <c r="H965" s="140">
        <f t="shared" si="141"/>
        <v>905.30000000000007</v>
      </c>
      <c r="I965" s="141">
        <v>684.2</v>
      </c>
      <c r="J965" s="141">
        <v>194.1</v>
      </c>
      <c r="K965" s="141">
        <v>0</v>
      </c>
      <c r="L965" s="141">
        <v>27</v>
      </c>
      <c r="M965" s="140">
        <f t="shared" si="142"/>
        <v>905.30000000000007</v>
      </c>
      <c r="N965" s="141">
        <v>684.2</v>
      </c>
      <c r="O965" s="141">
        <v>194.1</v>
      </c>
      <c r="P965" s="141">
        <v>0</v>
      </c>
      <c r="Q965" s="10">
        <v>27</v>
      </c>
      <c r="R965" s="10">
        <f t="shared" si="143"/>
        <v>0</v>
      </c>
      <c r="S965" s="10">
        <f t="shared" si="143"/>
        <v>0</v>
      </c>
      <c r="T965" s="10">
        <f t="shared" si="143"/>
        <v>0</v>
      </c>
      <c r="U965" s="10">
        <f t="shared" si="143"/>
        <v>0</v>
      </c>
      <c r="V965" s="10">
        <f t="shared" si="143"/>
        <v>0</v>
      </c>
      <c r="W965" s="10">
        <f t="shared" si="135"/>
        <v>100</v>
      </c>
      <c r="X965" s="10">
        <f t="shared" si="135"/>
        <v>100</v>
      </c>
      <c r="Y965" s="142">
        <f t="shared" si="135"/>
        <v>100</v>
      </c>
      <c r="Z965" s="142">
        <f t="shared" si="135"/>
        <v>0</v>
      </c>
      <c r="AA965" s="142">
        <f t="shared" si="135"/>
        <v>100</v>
      </c>
    </row>
    <row r="966" spans="1:27" ht="12.95" customHeight="1" x14ac:dyDescent="0.25">
      <c r="A966" s="133">
        <v>958</v>
      </c>
      <c r="B966" s="139" t="s">
        <v>2136</v>
      </c>
      <c r="C966" s="140">
        <f t="shared" si="140"/>
        <v>2287.6000000000004</v>
      </c>
      <c r="D966" s="140">
        <v>733.5</v>
      </c>
      <c r="E966" s="140">
        <v>1483.8</v>
      </c>
      <c r="F966" s="140">
        <v>70.3</v>
      </c>
      <c r="G966" s="140">
        <v>0</v>
      </c>
      <c r="H966" s="140">
        <f t="shared" si="141"/>
        <v>2473.5</v>
      </c>
      <c r="I966" s="141">
        <v>733.5</v>
      </c>
      <c r="J966" s="141">
        <v>1627.7</v>
      </c>
      <c r="K966" s="141">
        <v>70.3</v>
      </c>
      <c r="L966" s="141">
        <v>42</v>
      </c>
      <c r="M966" s="140">
        <f t="shared" si="142"/>
        <v>2452.3708999999999</v>
      </c>
      <c r="N966" s="141">
        <v>733.5</v>
      </c>
      <c r="O966" s="141">
        <v>1606.5708999999999</v>
      </c>
      <c r="P966" s="141">
        <v>70.3</v>
      </c>
      <c r="Q966" s="10">
        <v>42</v>
      </c>
      <c r="R966" s="10">
        <f t="shared" si="143"/>
        <v>-21.129100000000108</v>
      </c>
      <c r="S966" s="10">
        <f t="shared" si="143"/>
        <v>0</v>
      </c>
      <c r="T966" s="10">
        <f t="shared" si="143"/>
        <v>-21.129100000000108</v>
      </c>
      <c r="U966" s="10">
        <f t="shared" si="143"/>
        <v>0</v>
      </c>
      <c r="V966" s="10">
        <f t="shared" si="143"/>
        <v>0</v>
      </c>
      <c r="W966" s="10">
        <f t="shared" si="135"/>
        <v>99.145781281584803</v>
      </c>
      <c r="X966" s="10">
        <f t="shared" si="135"/>
        <v>100</v>
      </c>
      <c r="Y966" s="142">
        <f t="shared" si="135"/>
        <v>98.701904527861402</v>
      </c>
      <c r="Z966" s="142">
        <f t="shared" si="135"/>
        <v>100</v>
      </c>
      <c r="AA966" s="142">
        <f t="shared" si="135"/>
        <v>100</v>
      </c>
    </row>
    <row r="967" spans="1:27" ht="12.95" customHeight="1" x14ac:dyDescent="0.25">
      <c r="A967" s="133">
        <v>959</v>
      </c>
      <c r="B967" s="139" t="s">
        <v>2137</v>
      </c>
      <c r="C967" s="140">
        <f t="shared" si="140"/>
        <v>2142.1999999999998</v>
      </c>
      <c r="D967" s="140">
        <v>828.3</v>
      </c>
      <c r="E967" s="140">
        <v>1213.7</v>
      </c>
      <c r="F967" s="140">
        <v>100.2</v>
      </c>
      <c r="G967" s="140">
        <v>0</v>
      </c>
      <c r="H967" s="140">
        <f t="shared" si="141"/>
        <v>2277.1999999999998</v>
      </c>
      <c r="I967" s="141">
        <v>828.3</v>
      </c>
      <c r="J967" s="141">
        <v>1297.7</v>
      </c>
      <c r="K967" s="141">
        <v>100.2</v>
      </c>
      <c r="L967" s="141">
        <v>51</v>
      </c>
      <c r="M967" s="140">
        <f t="shared" si="142"/>
        <v>2272.0001999999995</v>
      </c>
      <c r="N967" s="141">
        <v>828.3</v>
      </c>
      <c r="O967" s="141">
        <v>1292.5001999999999</v>
      </c>
      <c r="P967" s="141">
        <v>100.2</v>
      </c>
      <c r="Q967" s="10">
        <v>51</v>
      </c>
      <c r="R967" s="10">
        <f t="shared" si="143"/>
        <v>-5.1998000000003231</v>
      </c>
      <c r="S967" s="10">
        <f t="shared" si="143"/>
        <v>0</v>
      </c>
      <c r="T967" s="10">
        <f t="shared" si="143"/>
        <v>-5.1998000000000957</v>
      </c>
      <c r="U967" s="10">
        <f t="shared" si="143"/>
        <v>0</v>
      </c>
      <c r="V967" s="10">
        <f t="shared" si="143"/>
        <v>0</v>
      </c>
      <c r="W967" s="10">
        <f t="shared" si="135"/>
        <v>99.771658176708229</v>
      </c>
      <c r="X967" s="10">
        <f t="shared" si="135"/>
        <v>100</v>
      </c>
      <c r="Y967" s="142">
        <f t="shared" si="135"/>
        <v>99.599306465284727</v>
      </c>
      <c r="Z967" s="142">
        <f t="shared" si="135"/>
        <v>100</v>
      </c>
      <c r="AA967" s="142">
        <f t="shared" si="135"/>
        <v>100</v>
      </c>
    </row>
    <row r="968" spans="1:27" ht="12.95" customHeight="1" x14ac:dyDescent="0.25">
      <c r="A968" s="133">
        <v>960</v>
      </c>
      <c r="B968" s="139" t="s">
        <v>2138</v>
      </c>
      <c r="C968" s="140">
        <f t="shared" si="140"/>
        <v>3068.9</v>
      </c>
      <c r="D968" s="140">
        <v>961.5</v>
      </c>
      <c r="E968" s="140">
        <v>2107.4</v>
      </c>
      <c r="F968" s="140">
        <v>0</v>
      </c>
      <c r="G968" s="140">
        <v>0</v>
      </c>
      <c r="H968" s="140">
        <f t="shared" si="141"/>
        <v>3288.8</v>
      </c>
      <c r="I968" s="141">
        <v>961.5</v>
      </c>
      <c r="J968" s="141">
        <v>2270.3000000000002</v>
      </c>
      <c r="K968" s="141">
        <v>0</v>
      </c>
      <c r="L968" s="141">
        <v>57</v>
      </c>
      <c r="M968" s="140">
        <f t="shared" si="142"/>
        <v>3288.8</v>
      </c>
      <c r="N968" s="141">
        <v>961.5</v>
      </c>
      <c r="O968" s="141">
        <v>2270.3000000000002</v>
      </c>
      <c r="P968" s="141">
        <v>0</v>
      </c>
      <c r="Q968" s="10">
        <v>57</v>
      </c>
      <c r="R968" s="10">
        <f t="shared" si="143"/>
        <v>0</v>
      </c>
      <c r="S968" s="10">
        <f t="shared" si="143"/>
        <v>0</v>
      </c>
      <c r="T968" s="10">
        <f t="shared" si="143"/>
        <v>0</v>
      </c>
      <c r="U968" s="10">
        <f t="shared" si="143"/>
        <v>0</v>
      </c>
      <c r="V968" s="10">
        <f t="shared" si="143"/>
        <v>0</v>
      </c>
      <c r="W968" s="10">
        <f t="shared" si="135"/>
        <v>100</v>
      </c>
      <c r="X968" s="10">
        <f t="shared" si="135"/>
        <v>100</v>
      </c>
      <c r="Y968" s="142">
        <f t="shared" si="135"/>
        <v>100</v>
      </c>
      <c r="Z968" s="142">
        <f t="shared" si="135"/>
        <v>0</v>
      </c>
      <c r="AA968" s="142">
        <f t="shared" si="135"/>
        <v>100</v>
      </c>
    </row>
    <row r="969" spans="1:27" ht="12.95" customHeight="1" x14ac:dyDescent="0.25">
      <c r="A969" s="133">
        <v>961</v>
      </c>
      <c r="B969" s="139" t="s">
        <v>2139</v>
      </c>
      <c r="C969" s="140">
        <f t="shared" si="140"/>
        <v>2234.2000000000003</v>
      </c>
      <c r="D969" s="140">
        <v>690.4</v>
      </c>
      <c r="E969" s="140">
        <v>1490.9</v>
      </c>
      <c r="F969" s="140">
        <v>52.9</v>
      </c>
      <c r="G969" s="140">
        <v>0</v>
      </c>
      <c r="H969" s="140">
        <f t="shared" si="141"/>
        <v>2403</v>
      </c>
      <c r="I969" s="141">
        <v>690.4</v>
      </c>
      <c r="J969" s="141">
        <v>1620.7</v>
      </c>
      <c r="K969" s="141">
        <v>52.9</v>
      </c>
      <c r="L969" s="141">
        <v>39</v>
      </c>
      <c r="M969" s="140">
        <f t="shared" si="142"/>
        <v>2402.9</v>
      </c>
      <c r="N969" s="141">
        <v>690.4</v>
      </c>
      <c r="O969" s="141">
        <v>1620.6</v>
      </c>
      <c r="P969" s="141">
        <v>52.9</v>
      </c>
      <c r="Q969" s="10">
        <v>39</v>
      </c>
      <c r="R969" s="10">
        <f t="shared" si="143"/>
        <v>-9.9999999999909051E-2</v>
      </c>
      <c r="S969" s="10">
        <f t="shared" si="143"/>
        <v>0</v>
      </c>
      <c r="T969" s="10">
        <f t="shared" si="143"/>
        <v>-0.10000000000013642</v>
      </c>
      <c r="U969" s="10">
        <f t="shared" si="143"/>
        <v>0</v>
      </c>
      <c r="V969" s="10">
        <f t="shared" si="143"/>
        <v>0</v>
      </c>
      <c r="W969" s="10">
        <f t="shared" ref="W969:AA1021" si="144">IF(H969=0,0,M969/H969*100)</f>
        <v>99.995838535164381</v>
      </c>
      <c r="X969" s="10">
        <f t="shared" si="144"/>
        <v>100</v>
      </c>
      <c r="Y969" s="142">
        <f t="shared" si="144"/>
        <v>99.993829826618125</v>
      </c>
      <c r="Z969" s="142">
        <f t="shared" si="144"/>
        <v>100</v>
      </c>
      <c r="AA969" s="142">
        <f t="shared" si="144"/>
        <v>100</v>
      </c>
    </row>
    <row r="970" spans="1:27" ht="12.95" customHeight="1" x14ac:dyDescent="0.25">
      <c r="A970" s="133">
        <v>962</v>
      </c>
      <c r="B970" s="139" t="s">
        <v>2140</v>
      </c>
      <c r="C970" s="140">
        <f t="shared" si="140"/>
        <v>4105.8999999999996</v>
      </c>
      <c r="D970" s="140">
        <v>1037.7</v>
      </c>
      <c r="E970" s="140">
        <v>3068.2</v>
      </c>
      <c r="F970" s="140">
        <v>0</v>
      </c>
      <c r="G970" s="140">
        <v>0</v>
      </c>
      <c r="H970" s="140">
        <f t="shared" si="141"/>
        <v>4633</v>
      </c>
      <c r="I970" s="141">
        <v>1037.7</v>
      </c>
      <c r="J970" s="141">
        <v>3517.3</v>
      </c>
      <c r="K970" s="141">
        <v>0</v>
      </c>
      <c r="L970" s="141">
        <v>78</v>
      </c>
      <c r="M970" s="140">
        <f t="shared" si="142"/>
        <v>4302.1983</v>
      </c>
      <c r="N970" s="141">
        <v>1037.7</v>
      </c>
      <c r="O970" s="141">
        <v>3186.4983000000002</v>
      </c>
      <c r="P970" s="141">
        <v>0</v>
      </c>
      <c r="Q970" s="10">
        <v>78</v>
      </c>
      <c r="R970" s="10">
        <f t="shared" si="143"/>
        <v>-330.80169999999998</v>
      </c>
      <c r="S970" s="10">
        <f t="shared" si="143"/>
        <v>0</v>
      </c>
      <c r="T970" s="10">
        <f t="shared" si="143"/>
        <v>-330.80169999999998</v>
      </c>
      <c r="U970" s="10">
        <f t="shared" si="143"/>
        <v>0</v>
      </c>
      <c r="V970" s="10">
        <f t="shared" si="143"/>
        <v>0</v>
      </c>
      <c r="W970" s="10">
        <f t="shared" si="144"/>
        <v>92.859881286423487</v>
      </c>
      <c r="X970" s="10">
        <f t="shared" si="144"/>
        <v>100</v>
      </c>
      <c r="Y970" s="142">
        <f t="shared" si="144"/>
        <v>90.59501037727803</v>
      </c>
      <c r="Z970" s="142">
        <f t="shared" si="144"/>
        <v>0</v>
      </c>
      <c r="AA970" s="142">
        <f t="shared" si="144"/>
        <v>100</v>
      </c>
    </row>
    <row r="971" spans="1:27" ht="12.95" customHeight="1" x14ac:dyDescent="0.25">
      <c r="A971" s="133">
        <v>963</v>
      </c>
      <c r="B971" s="139" t="s">
        <v>2141</v>
      </c>
      <c r="C971" s="140">
        <f t="shared" si="140"/>
        <v>1613.6999999999998</v>
      </c>
      <c r="D971" s="140">
        <v>771.4</v>
      </c>
      <c r="E971" s="140">
        <v>218.2</v>
      </c>
      <c r="F971" s="140">
        <v>624.1</v>
      </c>
      <c r="G971" s="140">
        <v>0</v>
      </c>
      <c r="H971" s="140">
        <f t="shared" si="141"/>
        <v>1655.6999999999998</v>
      </c>
      <c r="I971" s="141">
        <v>771.4</v>
      </c>
      <c r="J971" s="141">
        <v>218.2</v>
      </c>
      <c r="K971" s="141">
        <v>624.1</v>
      </c>
      <c r="L971" s="141">
        <v>42</v>
      </c>
      <c r="M971" s="140">
        <f t="shared" si="142"/>
        <v>1655.6999999999998</v>
      </c>
      <c r="N971" s="141">
        <v>771.4</v>
      </c>
      <c r="O971" s="141">
        <v>218.2</v>
      </c>
      <c r="P971" s="141">
        <v>624.1</v>
      </c>
      <c r="Q971" s="10">
        <v>42</v>
      </c>
      <c r="R971" s="10">
        <f t="shared" si="143"/>
        <v>0</v>
      </c>
      <c r="S971" s="10">
        <f t="shared" si="143"/>
        <v>0</v>
      </c>
      <c r="T971" s="10">
        <f t="shared" si="143"/>
        <v>0</v>
      </c>
      <c r="U971" s="10">
        <f t="shared" si="143"/>
        <v>0</v>
      </c>
      <c r="V971" s="10">
        <f t="shared" si="143"/>
        <v>0</v>
      </c>
      <c r="W971" s="10">
        <f t="shared" si="144"/>
        <v>100</v>
      </c>
      <c r="X971" s="10">
        <f t="shared" si="144"/>
        <v>100</v>
      </c>
      <c r="Y971" s="142">
        <f t="shared" si="144"/>
        <v>100</v>
      </c>
      <c r="Z971" s="142">
        <f t="shared" si="144"/>
        <v>100</v>
      </c>
      <c r="AA971" s="142">
        <f t="shared" si="144"/>
        <v>100</v>
      </c>
    </row>
    <row r="972" spans="1:27" ht="12.95" customHeight="1" x14ac:dyDescent="0.25">
      <c r="A972" s="133">
        <v>964</v>
      </c>
      <c r="B972" s="139" t="s">
        <v>2142</v>
      </c>
      <c r="C972" s="140">
        <f t="shared" si="140"/>
        <v>3086.4</v>
      </c>
      <c r="D972" s="140">
        <v>888.9</v>
      </c>
      <c r="E972" s="140">
        <v>2197.5</v>
      </c>
      <c r="F972" s="140">
        <v>0</v>
      </c>
      <c r="G972" s="140">
        <v>0</v>
      </c>
      <c r="H972" s="140">
        <f t="shared" si="141"/>
        <v>3445.6</v>
      </c>
      <c r="I972" s="141">
        <v>888.9</v>
      </c>
      <c r="J972" s="141">
        <v>2517.6999999999998</v>
      </c>
      <c r="K972" s="141">
        <v>0</v>
      </c>
      <c r="L972" s="141">
        <v>39</v>
      </c>
      <c r="M972" s="140">
        <f t="shared" si="142"/>
        <v>3296.6211000000003</v>
      </c>
      <c r="N972" s="141">
        <v>888.9</v>
      </c>
      <c r="O972" s="141">
        <v>2368.7211000000002</v>
      </c>
      <c r="P972" s="141">
        <v>0</v>
      </c>
      <c r="Q972" s="10">
        <v>39</v>
      </c>
      <c r="R972" s="10">
        <f t="shared" si="143"/>
        <v>-148.97889999999961</v>
      </c>
      <c r="S972" s="10">
        <f t="shared" si="143"/>
        <v>0</v>
      </c>
      <c r="T972" s="10">
        <f t="shared" si="143"/>
        <v>-148.97889999999961</v>
      </c>
      <c r="U972" s="10">
        <f t="shared" si="143"/>
        <v>0</v>
      </c>
      <c r="V972" s="10">
        <f t="shared" si="143"/>
        <v>0</v>
      </c>
      <c r="W972" s="10">
        <f t="shared" si="144"/>
        <v>95.676256675179943</v>
      </c>
      <c r="X972" s="10">
        <f t="shared" si="144"/>
        <v>100</v>
      </c>
      <c r="Y972" s="142">
        <f t="shared" si="144"/>
        <v>94.082738213448806</v>
      </c>
      <c r="Z972" s="142">
        <f t="shared" si="144"/>
        <v>0</v>
      </c>
      <c r="AA972" s="142">
        <f t="shared" si="144"/>
        <v>100</v>
      </c>
    </row>
    <row r="973" spans="1:27" ht="12.95" customHeight="1" x14ac:dyDescent="0.25">
      <c r="A973" s="133">
        <v>965</v>
      </c>
      <c r="B973" s="139" t="s">
        <v>2108</v>
      </c>
      <c r="C973" s="140">
        <f t="shared" si="140"/>
        <v>969.5</v>
      </c>
      <c r="D973" s="140">
        <v>659.6</v>
      </c>
      <c r="E973" s="140">
        <v>74.900000000000006</v>
      </c>
      <c r="F973" s="140">
        <v>235</v>
      </c>
      <c r="G973" s="140">
        <v>0</v>
      </c>
      <c r="H973" s="140">
        <f t="shared" si="141"/>
        <v>1008.5</v>
      </c>
      <c r="I973" s="141">
        <v>659.6</v>
      </c>
      <c r="J973" s="141">
        <v>74.900000000000006</v>
      </c>
      <c r="K973" s="141">
        <v>235</v>
      </c>
      <c r="L973" s="141">
        <v>39</v>
      </c>
      <c r="M973" s="140">
        <f t="shared" si="142"/>
        <v>1008.5</v>
      </c>
      <c r="N973" s="141">
        <v>659.6</v>
      </c>
      <c r="O973" s="141">
        <v>74.900000000000006</v>
      </c>
      <c r="P973" s="141">
        <v>235</v>
      </c>
      <c r="Q973" s="10">
        <v>39</v>
      </c>
      <c r="R973" s="10">
        <f t="shared" si="143"/>
        <v>0</v>
      </c>
      <c r="S973" s="10">
        <f t="shared" si="143"/>
        <v>0</v>
      </c>
      <c r="T973" s="10">
        <f t="shared" si="143"/>
        <v>0</v>
      </c>
      <c r="U973" s="10">
        <f t="shared" si="143"/>
        <v>0</v>
      </c>
      <c r="V973" s="10">
        <f t="shared" si="143"/>
        <v>0</v>
      </c>
      <c r="W973" s="10">
        <f t="shared" si="144"/>
        <v>100</v>
      </c>
      <c r="X973" s="10">
        <f t="shared" si="144"/>
        <v>100</v>
      </c>
      <c r="Y973" s="142">
        <f t="shared" si="144"/>
        <v>100</v>
      </c>
      <c r="Z973" s="142">
        <f t="shared" si="144"/>
        <v>100</v>
      </c>
      <c r="AA973" s="142">
        <f t="shared" si="144"/>
        <v>100</v>
      </c>
    </row>
    <row r="974" spans="1:27" ht="12.95" customHeight="1" x14ac:dyDescent="0.25">
      <c r="A974" s="133">
        <v>966</v>
      </c>
      <c r="B974" s="139" t="s">
        <v>1573</v>
      </c>
      <c r="C974" s="140">
        <f t="shared" si="140"/>
        <v>21307.4</v>
      </c>
      <c r="D974" s="140">
        <v>1715.5</v>
      </c>
      <c r="E974" s="140">
        <v>19591.900000000001</v>
      </c>
      <c r="F974" s="140">
        <v>0</v>
      </c>
      <c r="G974" s="140">
        <v>0</v>
      </c>
      <c r="H974" s="140">
        <f t="shared" si="141"/>
        <v>23444.9</v>
      </c>
      <c r="I974" s="141">
        <v>1715.5</v>
      </c>
      <c r="J974" s="141">
        <v>21549.4</v>
      </c>
      <c r="K974" s="141">
        <v>0</v>
      </c>
      <c r="L974" s="141">
        <v>180</v>
      </c>
      <c r="M974" s="140">
        <f t="shared" si="142"/>
        <v>21964.2873</v>
      </c>
      <c r="N974" s="141">
        <v>1715.5</v>
      </c>
      <c r="O974" s="141">
        <v>20068.7873</v>
      </c>
      <c r="P974" s="141">
        <v>0</v>
      </c>
      <c r="Q974" s="10">
        <v>180</v>
      </c>
      <c r="R974" s="10">
        <f t="shared" si="143"/>
        <v>-1480.6127000000015</v>
      </c>
      <c r="S974" s="10">
        <f t="shared" si="143"/>
        <v>0</v>
      </c>
      <c r="T974" s="10">
        <f t="shared" si="143"/>
        <v>-1480.6127000000015</v>
      </c>
      <c r="U974" s="10">
        <f t="shared" si="143"/>
        <v>0</v>
      </c>
      <c r="V974" s="10">
        <f t="shared" si="143"/>
        <v>0</v>
      </c>
      <c r="W974" s="10">
        <f t="shared" si="144"/>
        <v>93.684713093252682</v>
      </c>
      <c r="X974" s="10">
        <f t="shared" si="144"/>
        <v>100</v>
      </c>
      <c r="Y974" s="142">
        <f t="shared" si="144"/>
        <v>93.129216126667089</v>
      </c>
      <c r="Z974" s="142">
        <f t="shared" si="144"/>
        <v>0</v>
      </c>
      <c r="AA974" s="142">
        <f t="shared" si="144"/>
        <v>100</v>
      </c>
    </row>
    <row r="975" spans="1:27" ht="12.95" customHeight="1" x14ac:dyDescent="0.25">
      <c r="A975" s="133">
        <v>967</v>
      </c>
      <c r="B975" s="139" t="s">
        <v>2143</v>
      </c>
      <c r="C975" s="140">
        <f t="shared" si="140"/>
        <v>8731.1</v>
      </c>
      <c r="D975" s="140">
        <v>1219.7</v>
      </c>
      <c r="E975" s="140">
        <v>7511.4</v>
      </c>
      <c r="F975" s="140">
        <v>0</v>
      </c>
      <c r="G975" s="140">
        <v>0</v>
      </c>
      <c r="H975" s="140">
        <f t="shared" si="141"/>
        <v>9774.1</v>
      </c>
      <c r="I975" s="141">
        <v>1219.7</v>
      </c>
      <c r="J975" s="141">
        <v>8413.4</v>
      </c>
      <c r="K975" s="141">
        <v>0</v>
      </c>
      <c r="L975" s="141">
        <v>141</v>
      </c>
      <c r="M975" s="140">
        <f t="shared" si="142"/>
        <v>9672.642600000001</v>
      </c>
      <c r="N975" s="141">
        <v>1219.7</v>
      </c>
      <c r="O975" s="141">
        <v>8311.9426000000003</v>
      </c>
      <c r="P975" s="141">
        <v>0</v>
      </c>
      <c r="Q975" s="10">
        <v>141</v>
      </c>
      <c r="R975" s="10">
        <f t="shared" si="143"/>
        <v>-101.45739999999932</v>
      </c>
      <c r="S975" s="10">
        <f t="shared" si="143"/>
        <v>0</v>
      </c>
      <c r="T975" s="10">
        <f t="shared" si="143"/>
        <v>-101.45739999999932</v>
      </c>
      <c r="U975" s="10">
        <f t="shared" si="143"/>
        <v>0</v>
      </c>
      <c r="V975" s="10">
        <f t="shared" si="143"/>
        <v>0</v>
      </c>
      <c r="W975" s="10">
        <f t="shared" si="144"/>
        <v>98.961977061826673</v>
      </c>
      <c r="X975" s="10">
        <f t="shared" si="144"/>
        <v>100</v>
      </c>
      <c r="Y975" s="142">
        <f t="shared" si="144"/>
        <v>98.794097511113236</v>
      </c>
      <c r="Z975" s="142">
        <f t="shared" si="144"/>
        <v>0</v>
      </c>
      <c r="AA975" s="142">
        <f t="shared" si="144"/>
        <v>100</v>
      </c>
    </row>
    <row r="976" spans="1:27" ht="12.95" customHeight="1" x14ac:dyDescent="0.25">
      <c r="A976" s="133">
        <v>968</v>
      </c>
      <c r="B976" s="139" t="s">
        <v>1600</v>
      </c>
      <c r="C976" s="140">
        <f t="shared" si="140"/>
        <v>5405.5999999999995</v>
      </c>
      <c r="D976" s="140">
        <v>869.7</v>
      </c>
      <c r="E976" s="140">
        <v>4535.8999999999996</v>
      </c>
      <c r="F976" s="140">
        <v>0</v>
      </c>
      <c r="G976" s="140">
        <v>0</v>
      </c>
      <c r="H976" s="140">
        <f t="shared" si="141"/>
        <v>5855.5999999999995</v>
      </c>
      <c r="I976" s="141">
        <v>869.7</v>
      </c>
      <c r="J976" s="141">
        <v>4898.8999999999996</v>
      </c>
      <c r="K976" s="141">
        <v>0</v>
      </c>
      <c r="L976" s="141">
        <v>87</v>
      </c>
      <c r="M976" s="140">
        <f t="shared" si="142"/>
        <v>5815.2617</v>
      </c>
      <c r="N976" s="141">
        <v>869.7</v>
      </c>
      <c r="O976" s="141">
        <v>4858.5617000000002</v>
      </c>
      <c r="P976" s="141">
        <v>0</v>
      </c>
      <c r="Q976" s="10">
        <v>87</v>
      </c>
      <c r="R976" s="10">
        <f t="shared" si="143"/>
        <v>-40.338299999999435</v>
      </c>
      <c r="S976" s="10">
        <f t="shared" si="143"/>
        <v>0</v>
      </c>
      <c r="T976" s="10">
        <f t="shared" si="143"/>
        <v>-40.338299999999435</v>
      </c>
      <c r="U976" s="10">
        <f t="shared" si="143"/>
        <v>0</v>
      </c>
      <c r="V976" s="10">
        <f t="shared" si="143"/>
        <v>0</v>
      </c>
      <c r="W976" s="10">
        <f t="shared" si="144"/>
        <v>99.311115854908124</v>
      </c>
      <c r="X976" s="10">
        <f t="shared" si="144"/>
        <v>100</v>
      </c>
      <c r="Y976" s="142">
        <f t="shared" si="144"/>
        <v>99.176584539386397</v>
      </c>
      <c r="Z976" s="142">
        <f t="shared" si="144"/>
        <v>0</v>
      </c>
      <c r="AA976" s="142">
        <f t="shared" si="144"/>
        <v>100</v>
      </c>
    </row>
    <row r="977" spans="1:27" ht="12.95" customHeight="1" x14ac:dyDescent="0.25">
      <c r="A977" s="133">
        <v>969</v>
      </c>
      <c r="B977" s="139" t="s">
        <v>2144</v>
      </c>
      <c r="C977" s="140">
        <f t="shared" si="140"/>
        <v>3069.1000000000004</v>
      </c>
      <c r="D977" s="140">
        <v>284.3</v>
      </c>
      <c r="E977" s="140">
        <v>2784.8</v>
      </c>
      <c r="F977" s="140">
        <v>0</v>
      </c>
      <c r="G977" s="140">
        <v>0</v>
      </c>
      <c r="H977" s="140">
        <f t="shared" si="141"/>
        <v>3368.7000000000003</v>
      </c>
      <c r="I977" s="141">
        <v>284.3</v>
      </c>
      <c r="J977" s="141">
        <v>3027.4</v>
      </c>
      <c r="K977" s="141">
        <v>0</v>
      </c>
      <c r="L977" s="141">
        <v>57</v>
      </c>
      <c r="M977" s="140">
        <f t="shared" si="142"/>
        <v>3368.7000000000003</v>
      </c>
      <c r="N977" s="141">
        <v>284.3</v>
      </c>
      <c r="O977" s="141">
        <v>3027.4</v>
      </c>
      <c r="P977" s="141">
        <v>0</v>
      </c>
      <c r="Q977" s="10">
        <v>57</v>
      </c>
      <c r="R977" s="10">
        <f t="shared" si="143"/>
        <v>0</v>
      </c>
      <c r="S977" s="10">
        <f t="shared" si="143"/>
        <v>0</v>
      </c>
      <c r="T977" s="10">
        <f t="shared" si="143"/>
        <v>0</v>
      </c>
      <c r="U977" s="10">
        <f t="shared" si="143"/>
        <v>0</v>
      </c>
      <c r="V977" s="10">
        <f t="shared" si="143"/>
        <v>0</v>
      </c>
      <c r="W977" s="10">
        <f t="shared" si="144"/>
        <v>100</v>
      </c>
      <c r="X977" s="10">
        <f t="shared" si="144"/>
        <v>100</v>
      </c>
      <c r="Y977" s="142">
        <f t="shared" si="144"/>
        <v>100</v>
      </c>
      <c r="Z977" s="142">
        <f t="shared" si="144"/>
        <v>0</v>
      </c>
      <c r="AA977" s="142">
        <f t="shared" si="144"/>
        <v>100</v>
      </c>
    </row>
    <row r="978" spans="1:27" ht="9.9499999999999993" customHeight="1" x14ac:dyDescent="0.25">
      <c r="A978" s="133">
        <v>970</v>
      </c>
      <c r="B978" s="139"/>
      <c r="C978" s="140"/>
      <c r="D978" s="140"/>
      <c r="E978" s="140"/>
      <c r="F978" s="140"/>
      <c r="G978" s="140"/>
      <c r="H978" s="140"/>
      <c r="I978" s="141"/>
      <c r="J978" s="141"/>
      <c r="K978" s="141"/>
      <c r="L978" s="141"/>
      <c r="M978" s="141"/>
      <c r="N978" s="141"/>
      <c r="O978" s="141"/>
      <c r="P978" s="141"/>
      <c r="Q978" s="10"/>
      <c r="R978" s="10"/>
      <c r="S978" s="10"/>
      <c r="T978" s="10"/>
      <c r="U978" s="10"/>
      <c r="V978" s="10"/>
      <c r="W978" s="10"/>
      <c r="X978" s="10"/>
      <c r="Y978" s="142"/>
      <c r="Z978" s="142"/>
      <c r="AA978" s="142"/>
    </row>
    <row r="979" spans="1:27" ht="12.95" customHeight="1" x14ac:dyDescent="0.25">
      <c r="A979" s="133">
        <v>971</v>
      </c>
      <c r="B979" s="134" t="s">
        <v>2145</v>
      </c>
      <c r="C979" s="135">
        <f t="shared" ref="C979:C1013" si="145">SUM(D979:G979)</f>
        <v>312043.40000000002</v>
      </c>
      <c r="D979" s="135">
        <f>D980+D981</f>
        <v>60360.5</v>
      </c>
      <c r="E979" s="135">
        <f>E980+E981</f>
        <v>244630.39999999999</v>
      </c>
      <c r="F979" s="135">
        <f>F980+F981</f>
        <v>7052.5000000000009</v>
      </c>
      <c r="G979" s="135">
        <f>G980+G981</f>
        <v>0</v>
      </c>
      <c r="H979" s="135">
        <f t="shared" ref="H979:H1013" si="146">SUM(I979:L979)</f>
        <v>344549.2</v>
      </c>
      <c r="I979" s="135">
        <f>I980+I981</f>
        <v>60360.5</v>
      </c>
      <c r="J979" s="135">
        <f>J980+J981</f>
        <v>274400.2</v>
      </c>
      <c r="K979" s="135">
        <f>K980+K981</f>
        <v>7052.5000000000009</v>
      </c>
      <c r="L979" s="135">
        <f>L980+L981</f>
        <v>2736</v>
      </c>
      <c r="M979" s="135">
        <f t="shared" ref="M979:M1013" si="147">SUM(N979:Q979)</f>
        <v>334200.98710000003</v>
      </c>
      <c r="N979" s="135">
        <f>N980+N981</f>
        <v>60360.5</v>
      </c>
      <c r="O979" s="135">
        <f>O980+O981</f>
        <v>264051.98710000003</v>
      </c>
      <c r="P979" s="135">
        <f>P980+P981</f>
        <v>7052.5000000000009</v>
      </c>
      <c r="Q979" s="135">
        <f>Q980+Q981</f>
        <v>2736</v>
      </c>
      <c r="R979" s="13">
        <f t="shared" ref="R979:V1013" si="148">M979-H979</f>
        <v>-10348.212899999984</v>
      </c>
      <c r="S979" s="13">
        <f t="shared" si="148"/>
        <v>0</v>
      </c>
      <c r="T979" s="13">
        <f t="shared" si="148"/>
        <v>-10348.212899999984</v>
      </c>
      <c r="U979" s="13">
        <f t="shared" si="148"/>
        <v>0</v>
      </c>
      <c r="V979" s="13">
        <f t="shared" si="148"/>
        <v>0</v>
      </c>
      <c r="W979" s="13">
        <f t="shared" si="144"/>
        <v>96.996593548903903</v>
      </c>
      <c r="X979" s="13">
        <f t="shared" si="144"/>
        <v>100</v>
      </c>
      <c r="Y979" s="137">
        <f t="shared" si="144"/>
        <v>96.228788134994076</v>
      </c>
      <c r="Z979" s="137">
        <f t="shared" si="144"/>
        <v>100</v>
      </c>
      <c r="AA979" s="137">
        <f t="shared" si="144"/>
        <v>100</v>
      </c>
    </row>
    <row r="980" spans="1:27" s="138" customFormat="1" ht="12.95" customHeight="1" x14ac:dyDescent="0.2">
      <c r="A980" s="133">
        <v>972</v>
      </c>
      <c r="B980" s="134" t="s">
        <v>1374</v>
      </c>
      <c r="C980" s="135">
        <f t="shared" si="145"/>
        <v>191073.3</v>
      </c>
      <c r="D980" s="135">
        <f>D982</f>
        <v>30257.599999999999</v>
      </c>
      <c r="E980" s="135">
        <f>E982</f>
        <v>157629.9</v>
      </c>
      <c r="F980" s="135">
        <f>F982</f>
        <v>3185.8</v>
      </c>
      <c r="G980" s="135">
        <f>G982</f>
        <v>0</v>
      </c>
      <c r="H980" s="135">
        <f t="shared" si="146"/>
        <v>214137.9</v>
      </c>
      <c r="I980" s="135">
        <f>I982</f>
        <v>30257.599999999999</v>
      </c>
      <c r="J980" s="135">
        <f>J982</f>
        <v>179377.5</v>
      </c>
      <c r="K980" s="135">
        <f>K982</f>
        <v>3185.8</v>
      </c>
      <c r="L980" s="135">
        <f>L982</f>
        <v>1317</v>
      </c>
      <c r="M980" s="135">
        <f t="shared" si="147"/>
        <v>206723.9859</v>
      </c>
      <c r="N980" s="135">
        <f>N982</f>
        <v>30257.599999999999</v>
      </c>
      <c r="O980" s="135">
        <f>O982</f>
        <v>171963.58590000001</v>
      </c>
      <c r="P980" s="135">
        <f>P982</f>
        <v>3185.8</v>
      </c>
      <c r="Q980" s="135">
        <f>Q982</f>
        <v>1317</v>
      </c>
      <c r="R980" s="13">
        <f t="shared" si="148"/>
        <v>-7413.9140999999945</v>
      </c>
      <c r="S980" s="13">
        <f t="shared" si="148"/>
        <v>0</v>
      </c>
      <c r="T980" s="13">
        <f t="shared" si="148"/>
        <v>-7413.9140999999945</v>
      </c>
      <c r="U980" s="13">
        <f t="shared" si="148"/>
        <v>0</v>
      </c>
      <c r="V980" s="13">
        <f t="shared" si="148"/>
        <v>0</v>
      </c>
      <c r="W980" s="13">
        <f t="shared" si="144"/>
        <v>96.537785184220084</v>
      </c>
      <c r="X980" s="13">
        <f t="shared" si="144"/>
        <v>100</v>
      </c>
      <c r="Y980" s="137">
        <f t="shared" si="144"/>
        <v>95.866865075051223</v>
      </c>
      <c r="Z980" s="137">
        <f t="shared" si="144"/>
        <v>100</v>
      </c>
      <c r="AA980" s="137">
        <f t="shared" si="144"/>
        <v>100</v>
      </c>
    </row>
    <row r="981" spans="1:27" s="138" customFormat="1" ht="12.95" customHeight="1" x14ac:dyDescent="0.2">
      <c r="A981" s="133">
        <v>973</v>
      </c>
      <c r="B981" s="134" t="s">
        <v>1375</v>
      </c>
      <c r="C981" s="135">
        <f t="shared" si="145"/>
        <v>120970.09999999999</v>
      </c>
      <c r="D981" s="135">
        <f>SUBTOTAL(9,D983:D1013)</f>
        <v>30102.899999999998</v>
      </c>
      <c r="E981" s="135">
        <f>SUBTOTAL(9,E983:E1013)</f>
        <v>87000.5</v>
      </c>
      <c r="F981" s="135">
        <f>SUBTOTAL(9,F983:F1013)</f>
        <v>3866.7000000000007</v>
      </c>
      <c r="G981" s="135">
        <f>SUBTOTAL(9,G983:G1013)</f>
        <v>0</v>
      </c>
      <c r="H981" s="135">
        <f t="shared" si="146"/>
        <v>130411.29999999999</v>
      </c>
      <c r="I981" s="135">
        <f>SUBTOTAL(9,I983:I1013)</f>
        <v>30102.899999999998</v>
      </c>
      <c r="J981" s="135">
        <f>SUBTOTAL(9,J983:J1013)</f>
        <v>95022.7</v>
      </c>
      <c r="K981" s="135">
        <f>SUBTOTAL(9,K983:K1013)</f>
        <v>3866.7000000000007</v>
      </c>
      <c r="L981" s="135">
        <f>SUBTOTAL(9,L983:L1013)</f>
        <v>1419</v>
      </c>
      <c r="M981" s="135">
        <f t="shared" si="147"/>
        <v>127477.0012</v>
      </c>
      <c r="N981" s="135">
        <f>SUBTOTAL(9,N983:N1013)</f>
        <v>30102.899999999998</v>
      </c>
      <c r="O981" s="135">
        <f>SUBTOTAL(9,O983:O1013)</f>
        <v>92088.401200000008</v>
      </c>
      <c r="P981" s="135">
        <f>SUBTOTAL(9,P983:P1013)</f>
        <v>3866.7000000000007</v>
      </c>
      <c r="Q981" s="135">
        <f>SUBTOTAL(9,Q983:Q1013)</f>
        <v>1419</v>
      </c>
      <c r="R981" s="13">
        <f t="shared" si="148"/>
        <v>-2934.2987999999896</v>
      </c>
      <c r="S981" s="13">
        <f t="shared" si="148"/>
        <v>0</v>
      </c>
      <c r="T981" s="13">
        <f t="shared" si="148"/>
        <v>-2934.2987999999896</v>
      </c>
      <c r="U981" s="13">
        <f t="shared" si="148"/>
        <v>0</v>
      </c>
      <c r="V981" s="13">
        <f t="shared" si="148"/>
        <v>0</v>
      </c>
      <c r="W981" s="13">
        <f t="shared" si="144"/>
        <v>97.74996583884986</v>
      </c>
      <c r="X981" s="13">
        <f t="shared" si="144"/>
        <v>100</v>
      </c>
      <c r="Y981" s="137">
        <f t="shared" si="144"/>
        <v>96.912002289979142</v>
      </c>
      <c r="Z981" s="137">
        <f t="shared" si="144"/>
        <v>100</v>
      </c>
      <c r="AA981" s="137">
        <f t="shared" si="144"/>
        <v>100</v>
      </c>
    </row>
    <row r="982" spans="1:27" ht="12.95" customHeight="1" x14ac:dyDescent="0.25">
      <c r="A982" s="133">
        <v>974</v>
      </c>
      <c r="B982" s="139" t="s">
        <v>1400</v>
      </c>
      <c r="C982" s="140">
        <f t="shared" si="145"/>
        <v>191073.3</v>
      </c>
      <c r="D982" s="140">
        <v>30257.599999999999</v>
      </c>
      <c r="E982" s="140">
        <v>157629.9</v>
      </c>
      <c r="F982" s="140">
        <v>3185.8</v>
      </c>
      <c r="G982" s="140">
        <v>0</v>
      </c>
      <c r="H982" s="140">
        <f t="shared" si="146"/>
        <v>214137.9</v>
      </c>
      <c r="I982" s="141">
        <v>30257.599999999999</v>
      </c>
      <c r="J982" s="141">
        <v>179377.5</v>
      </c>
      <c r="K982" s="141">
        <v>3185.8</v>
      </c>
      <c r="L982" s="141">
        <v>1317</v>
      </c>
      <c r="M982" s="140">
        <f t="shared" si="147"/>
        <v>206723.9859</v>
      </c>
      <c r="N982" s="141">
        <v>30257.599999999999</v>
      </c>
      <c r="O982" s="141">
        <v>171963.58590000001</v>
      </c>
      <c r="P982" s="141">
        <v>3185.8</v>
      </c>
      <c r="Q982" s="10">
        <v>1317</v>
      </c>
      <c r="R982" s="10">
        <f t="shared" si="148"/>
        <v>-7413.9140999999945</v>
      </c>
      <c r="S982" s="10">
        <f t="shared" si="148"/>
        <v>0</v>
      </c>
      <c r="T982" s="10">
        <f t="shared" si="148"/>
        <v>-7413.9140999999945</v>
      </c>
      <c r="U982" s="10">
        <f t="shared" si="148"/>
        <v>0</v>
      </c>
      <c r="V982" s="10">
        <f t="shared" si="148"/>
        <v>0</v>
      </c>
      <c r="W982" s="10">
        <f t="shared" si="144"/>
        <v>96.537785184220084</v>
      </c>
      <c r="X982" s="10">
        <f t="shared" si="144"/>
        <v>100</v>
      </c>
      <c r="Y982" s="142">
        <f t="shared" si="144"/>
        <v>95.866865075051223</v>
      </c>
      <c r="Z982" s="142">
        <f t="shared" si="144"/>
        <v>100</v>
      </c>
      <c r="AA982" s="142">
        <f t="shared" si="144"/>
        <v>100</v>
      </c>
    </row>
    <row r="983" spans="1:27" ht="12.95" customHeight="1" x14ac:dyDescent="0.25">
      <c r="A983" s="133">
        <v>975</v>
      </c>
      <c r="B983" s="139" t="s">
        <v>2146</v>
      </c>
      <c r="C983" s="140">
        <f t="shared" si="145"/>
        <v>5644.4</v>
      </c>
      <c r="D983" s="140">
        <v>1133.5</v>
      </c>
      <c r="E983" s="140">
        <v>4510.8999999999996</v>
      </c>
      <c r="F983" s="140">
        <v>0</v>
      </c>
      <c r="G983" s="140">
        <v>0</v>
      </c>
      <c r="H983" s="140">
        <f t="shared" si="146"/>
        <v>5884.1</v>
      </c>
      <c r="I983" s="141">
        <v>1133.5</v>
      </c>
      <c r="J983" s="141">
        <v>4708.6000000000004</v>
      </c>
      <c r="K983" s="141">
        <v>0</v>
      </c>
      <c r="L983" s="141">
        <v>42</v>
      </c>
      <c r="M983" s="140">
        <f t="shared" si="147"/>
        <v>5859.0604999999996</v>
      </c>
      <c r="N983" s="141">
        <v>1133.5</v>
      </c>
      <c r="O983" s="141">
        <v>4683.5604999999996</v>
      </c>
      <c r="P983" s="141">
        <v>0</v>
      </c>
      <c r="Q983" s="10">
        <v>42</v>
      </c>
      <c r="R983" s="10">
        <f t="shared" si="148"/>
        <v>-25.039500000000771</v>
      </c>
      <c r="S983" s="10">
        <f t="shared" si="148"/>
        <v>0</v>
      </c>
      <c r="T983" s="10">
        <f t="shared" si="148"/>
        <v>-25.039500000000771</v>
      </c>
      <c r="U983" s="10">
        <f t="shared" si="148"/>
        <v>0</v>
      </c>
      <c r="V983" s="10">
        <f t="shared" si="148"/>
        <v>0</v>
      </c>
      <c r="W983" s="10">
        <f t="shared" si="144"/>
        <v>99.574454886898579</v>
      </c>
      <c r="X983" s="10">
        <f t="shared" si="144"/>
        <v>100</v>
      </c>
      <c r="Y983" s="142">
        <f t="shared" si="144"/>
        <v>99.468217729261326</v>
      </c>
      <c r="Z983" s="142">
        <f t="shared" si="144"/>
        <v>0</v>
      </c>
      <c r="AA983" s="142">
        <f t="shared" si="144"/>
        <v>100</v>
      </c>
    </row>
    <row r="984" spans="1:27" ht="12.95" customHeight="1" x14ac:dyDescent="0.25">
      <c r="A984" s="133">
        <v>976</v>
      </c>
      <c r="B984" s="139" t="s">
        <v>2147</v>
      </c>
      <c r="C984" s="140">
        <f t="shared" si="145"/>
        <v>2667.5</v>
      </c>
      <c r="D984" s="140">
        <v>900</v>
      </c>
      <c r="E984" s="140">
        <v>947</v>
      </c>
      <c r="F984" s="140">
        <v>820.5</v>
      </c>
      <c r="G984" s="140">
        <v>0</v>
      </c>
      <c r="H984" s="140">
        <f t="shared" si="146"/>
        <v>2841</v>
      </c>
      <c r="I984" s="141">
        <v>900</v>
      </c>
      <c r="J984" s="141">
        <v>1087.5</v>
      </c>
      <c r="K984" s="141">
        <v>820.5</v>
      </c>
      <c r="L984" s="141">
        <v>33</v>
      </c>
      <c r="M984" s="140">
        <f t="shared" si="147"/>
        <v>2837.2260999999999</v>
      </c>
      <c r="N984" s="141">
        <v>900</v>
      </c>
      <c r="O984" s="141">
        <v>1083.7261000000001</v>
      </c>
      <c r="P984" s="141">
        <v>820.5</v>
      </c>
      <c r="Q984" s="10">
        <v>33</v>
      </c>
      <c r="R984" s="10">
        <f t="shared" si="148"/>
        <v>-3.7739000000001397</v>
      </c>
      <c r="S984" s="10">
        <f t="shared" si="148"/>
        <v>0</v>
      </c>
      <c r="T984" s="10">
        <f t="shared" si="148"/>
        <v>-3.7738999999999123</v>
      </c>
      <c r="U984" s="10">
        <f t="shared" si="148"/>
        <v>0</v>
      </c>
      <c r="V984" s="10">
        <f t="shared" si="148"/>
        <v>0</v>
      </c>
      <c r="W984" s="10">
        <f t="shared" si="144"/>
        <v>99.867162970784932</v>
      </c>
      <c r="X984" s="10">
        <f t="shared" si="144"/>
        <v>100</v>
      </c>
      <c r="Y984" s="142">
        <f t="shared" si="144"/>
        <v>99.652974712643683</v>
      </c>
      <c r="Z984" s="142">
        <f t="shared" si="144"/>
        <v>100</v>
      </c>
      <c r="AA984" s="142">
        <f t="shared" si="144"/>
        <v>100</v>
      </c>
    </row>
    <row r="985" spans="1:27" ht="12.95" customHeight="1" x14ac:dyDescent="0.25">
      <c r="A985" s="133">
        <v>977</v>
      </c>
      <c r="B985" s="139" t="s">
        <v>2148</v>
      </c>
      <c r="C985" s="140">
        <f t="shared" si="145"/>
        <v>4132</v>
      </c>
      <c r="D985" s="140">
        <v>1020.4</v>
      </c>
      <c r="E985" s="140">
        <v>2996.6</v>
      </c>
      <c r="F985" s="140">
        <v>115</v>
      </c>
      <c r="G985" s="140">
        <v>0</v>
      </c>
      <c r="H985" s="140">
        <f t="shared" si="146"/>
        <v>4479.5999999999995</v>
      </c>
      <c r="I985" s="141">
        <v>1020.4</v>
      </c>
      <c r="J985" s="141">
        <v>3290.2</v>
      </c>
      <c r="K985" s="141">
        <v>115</v>
      </c>
      <c r="L985" s="141">
        <v>54</v>
      </c>
      <c r="M985" s="140">
        <f t="shared" si="147"/>
        <v>4324.3153000000002</v>
      </c>
      <c r="N985" s="141">
        <v>1020.4</v>
      </c>
      <c r="O985" s="141">
        <v>3134.9153000000001</v>
      </c>
      <c r="P985" s="141">
        <v>115</v>
      </c>
      <c r="Q985" s="10">
        <v>54</v>
      </c>
      <c r="R985" s="10">
        <f t="shared" si="148"/>
        <v>-155.28469999999925</v>
      </c>
      <c r="S985" s="10">
        <f t="shared" si="148"/>
        <v>0</v>
      </c>
      <c r="T985" s="10">
        <f t="shared" si="148"/>
        <v>-155.2846999999997</v>
      </c>
      <c r="U985" s="10">
        <f t="shared" si="148"/>
        <v>0</v>
      </c>
      <c r="V985" s="10">
        <f t="shared" si="148"/>
        <v>0</v>
      </c>
      <c r="W985" s="10">
        <f t="shared" si="144"/>
        <v>96.533514153049396</v>
      </c>
      <c r="X985" s="10">
        <f t="shared" si="144"/>
        <v>100</v>
      </c>
      <c r="Y985" s="142">
        <f t="shared" si="144"/>
        <v>95.280387210503932</v>
      </c>
      <c r="Z985" s="142">
        <f t="shared" si="144"/>
        <v>100</v>
      </c>
      <c r="AA985" s="142">
        <f t="shared" si="144"/>
        <v>100</v>
      </c>
    </row>
    <row r="986" spans="1:27" ht="12.95" customHeight="1" x14ac:dyDescent="0.25">
      <c r="A986" s="133">
        <v>978</v>
      </c>
      <c r="B986" s="139" t="s">
        <v>2137</v>
      </c>
      <c r="C986" s="140">
        <f t="shared" si="145"/>
        <v>3892</v>
      </c>
      <c r="D986" s="140">
        <v>665.2</v>
      </c>
      <c r="E986" s="140">
        <v>3081.8</v>
      </c>
      <c r="F986" s="140">
        <v>145</v>
      </c>
      <c r="G986" s="140">
        <v>0</v>
      </c>
      <c r="H986" s="140">
        <f t="shared" si="146"/>
        <v>4222.8</v>
      </c>
      <c r="I986" s="141">
        <v>665.2</v>
      </c>
      <c r="J986" s="141">
        <v>3373.6</v>
      </c>
      <c r="K986" s="141">
        <v>145</v>
      </c>
      <c r="L986" s="141">
        <v>39</v>
      </c>
      <c r="M986" s="140">
        <f t="shared" si="147"/>
        <v>4147.5469000000003</v>
      </c>
      <c r="N986" s="141">
        <v>665.2</v>
      </c>
      <c r="O986" s="141">
        <v>3298.3469</v>
      </c>
      <c r="P986" s="141">
        <v>145</v>
      </c>
      <c r="Q986" s="10">
        <v>39</v>
      </c>
      <c r="R986" s="10">
        <f t="shared" si="148"/>
        <v>-75.253099999999904</v>
      </c>
      <c r="S986" s="10">
        <f t="shared" si="148"/>
        <v>0</v>
      </c>
      <c r="T986" s="10">
        <f t="shared" si="148"/>
        <v>-75.253099999999904</v>
      </c>
      <c r="U986" s="10">
        <f t="shared" si="148"/>
        <v>0</v>
      </c>
      <c r="V986" s="10">
        <f t="shared" si="148"/>
        <v>0</v>
      </c>
      <c r="W986" s="10">
        <f t="shared" si="144"/>
        <v>98.217933598560208</v>
      </c>
      <c r="X986" s="10">
        <f t="shared" si="144"/>
        <v>100</v>
      </c>
      <c r="Y986" s="142">
        <f t="shared" si="144"/>
        <v>97.769353213184729</v>
      </c>
      <c r="Z986" s="142">
        <f t="shared" si="144"/>
        <v>100</v>
      </c>
      <c r="AA986" s="142">
        <f t="shared" si="144"/>
        <v>100</v>
      </c>
    </row>
    <row r="987" spans="1:27" ht="12.95" customHeight="1" x14ac:dyDescent="0.25">
      <c r="A987" s="133">
        <v>979</v>
      </c>
      <c r="B987" s="139" t="s">
        <v>2149</v>
      </c>
      <c r="C987" s="140">
        <f t="shared" si="145"/>
        <v>5421.7000000000007</v>
      </c>
      <c r="D987" s="140">
        <v>939.6</v>
      </c>
      <c r="E987" s="140">
        <v>4482.1000000000004</v>
      </c>
      <c r="F987" s="140">
        <v>0</v>
      </c>
      <c r="G987" s="140">
        <v>0</v>
      </c>
      <c r="H987" s="140">
        <f t="shared" si="146"/>
        <v>5910.5</v>
      </c>
      <c r="I987" s="141">
        <v>939.6</v>
      </c>
      <c r="J987" s="141">
        <v>4925.8999999999996</v>
      </c>
      <c r="K987" s="141">
        <v>0</v>
      </c>
      <c r="L987" s="141">
        <v>45</v>
      </c>
      <c r="M987" s="140">
        <f t="shared" si="147"/>
        <v>5909.3515000000007</v>
      </c>
      <c r="N987" s="141">
        <v>939.6</v>
      </c>
      <c r="O987" s="141">
        <v>4924.7515000000003</v>
      </c>
      <c r="P987" s="141">
        <v>0</v>
      </c>
      <c r="Q987" s="10">
        <v>45</v>
      </c>
      <c r="R987" s="10">
        <f t="shared" si="148"/>
        <v>-1.1484999999993306</v>
      </c>
      <c r="S987" s="10">
        <f t="shared" si="148"/>
        <v>0</v>
      </c>
      <c r="T987" s="10">
        <f t="shared" si="148"/>
        <v>-1.1484999999993306</v>
      </c>
      <c r="U987" s="10">
        <f t="shared" si="148"/>
        <v>0</v>
      </c>
      <c r="V987" s="10">
        <f t="shared" si="148"/>
        <v>0</v>
      </c>
      <c r="W987" s="10">
        <f t="shared" si="144"/>
        <v>99.980568479824043</v>
      </c>
      <c r="X987" s="10">
        <f t="shared" si="144"/>
        <v>100</v>
      </c>
      <c r="Y987" s="142">
        <f t="shared" si="144"/>
        <v>99.976684463752832</v>
      </c>
      <c r="Z987" s="142">
        <f t="shared" si="144"/>
        <v>0</v>
      </c>
      <c r="AA987" s="142">
        <f t="shared" si="144"/>
        <v>100</v>
      </c>
    </row>
    <row r="988" spans="1:27" ht="12.95" customHeight="1" x14ac:dyDescent="0.25">
      <c r="A988" s="133">
        <v>980</v>
      </c>
      <c r="B988" s="139" t="s">
        <v>1504</v>
      </c>
      <c r="C988" s="140">
        <f t="shared" si="145"/>
        <v>1933.4</v>
      </c>
      <c r="D988" s="140">
        <v>807.1</v>
      </c>
      <c r="E988" s="140">
        <v>1114.8</v>
      </c>
      <c r="F988" s="140">
        <v>11.5</v>
      </c>
      <c r="G988" s="140">
        <v>0</v>
      </c>
      <c r="H988" s="140">
        <f t="shared" si="146"/>
        <v>2086.8000000000002</v>
      </c>
      <c r="I988" s="141">
        <v>807.1</v>
      </c>
      <c r="J988" s="141">
        <v>1244.2</v>
      </c>
      <c r="K988" s="141">
        <v>11.5</v>
      </c>
      <c r="L988" s="141">
        <v>24</v>
      </c>
      <c r="M988" s="140">
        <f t="shared" si="147"/>
        <v>2086.8000000000002</v>
      </c>
      <c r="N988" s="141">
        <v>807.1</v>
      </c>
      <c r="O988" s="141">
        <v>1244.2</v>
      </c>
      <c r="P988" s="141">
        <v>11.5</v>
      </c>
      <c r="Q988" s="10">
        <v>24</v>
      </c>
      <c r="R988" s="10">
        <f t="shared" si="148"/>
        <v>0</v>
      </c>
      <c r="S988" s="10">
        <f t="shared" si="148"/>
        <v>0</v>
      </c>
      <c r="T988" s="10">
        <f t="shared" si="148"/>
        <v>0</v>
      </c>
      <c r="U988" s="10">
        <f t="shared" si="148"/>
        <v>0</v>
      </c>
      <c r="V988" s="10">
        <f t="shared" si="148"/>
        <v>0</v>
      </c>
      <c r="W988" s="10">
        <f t="shared" si="144"/>
        <v>100</v>
      </c>
      <c r="X988" s="10">
        <f t="shared" si="144"/>
        <v>100</v>
      </c>
      <c r="Y988" s="142">
        <f t="shared" si="144"/>
        <v>100</v>
      </c>
      <c r="Z988" s="142">
        <f t="shared" si="144"/>
        <v>100</v>
      </c>
      <c r="AA988" s="142">
        <f t="shared" si="144"/>
        <v>100</v>
      </c>
    </row>
    <row r="989" spans="1:27" ht="12.95" customHeight="1" x14ac:dyDescent="0.25">
      <c r="A989" s="133">
        <v>981</v>
      </c>
      <c r="B989" s="139" t="s">
        <v>2150</v>
      </c>
      <c r="C989" s="140">
        <f t="shared" si="145"/>
        <v>4362.5</v>
      </c>
      <c r="D989" s="140">
        <v>1049.8</v>
      </c>
      <c r="E989" s="140">
        <v>2897.8</v>
      </c>
      <c r="F989" s="140">
        <v>414.9</v>
      </c>
      <c r="G989" s="140">
        <v>0</v>
      </c>
      <c r="H989" s="140">
        <f t="shared" si="146"/>
        <v>4647.3999999999996</v>
      </c>
      <c r="I989" s="141">
        <v>1049.8</v>
      </c>
      <c r="J989" s="141">
        <v>3092.7</v>
      </c>
      <c r="K989" s="141">
        <v>414.9</v>
      </c>
      <c r="L989" s="141">
        <v>90</v>
      </c>
      <c r="M989" s="140">
        <f t="shared" si="147"/>
        <v>4316.4598999999998</v>
      </c>
      <c r="N989" s="141">
        <v>1049.8</v>
      </c>
      <c r="O989" s="141">
        <v>2761.7599</v>
      </c>
      <c r="P989" s="141">
        <v>414.9</v>
      </c>
      <c r="Q989" s="10">
        <v>90</v>
      </c>
      <c r="R989" s="10">
        <f t="shared" si="148"/>
        <v>-330.9400999999998</v>
      </c>
      <c r="S989" s="10">
        <f t="shared" si="148"/>
        <v>0</v>
      </c>
      <c r="T989" s="10">
        <f t="shared" si="148"/>
        <v>-330.9400999999998</v>
      </c>
      <c r="U989" s="10">
        <f t="shared" si="148"/>
        <v>0</v>
      </c>
      <c r="V989" s="10">
        <f t="shared" si="148"/>
        <v>0</v>
      </c>
      <c r="W989" s="10">
        <f t="shared" si="144"/>
        <v>92.879026982829117</v>
      </c>
      <c r="X989" s="10">
        <f t="shared" si="144"/>
        <v>100</v>
      </c>
      <c r="Y989" s="142">
        <f t="shared" si="144"/>
        <v>89.299314514825241</v>
      </c>
      <c r="Z989" s="142">
        <f t="shared" si="144"/>
        <v>100</v>
      </c>
      <c r="AA989" s="142">
        <f t="shared" si="144"/>
        <v>100</v>
      </c>
    </row>
    <row r="990" spans="1:27" ht="12.95" customHeight="1" x14ac:dyDescent="0.25">
      <c r="A990" s="133">
        <v>982</v>
      </c>
      <c r="B990" s="139" t="s">
        <v>2151</v>
      </c>
      <c r="C990" s="140">
        <f t="shared" si="145"/>
        <v>5899.8</v>
      </c>
      <c r="D990" s="140">
        <v>1205.4000000000001</v>
      </c>
      <c r="E990" s="140">
        <v>4302.6000000000004</v>
      </c>
      <c r="F990" s="140">
        <v>391.8</v>
      </c>
      <c r="G990" s="140">
        <v>0</v>
      </c>
      <c r="H990" s="140">
        <f t="shared" si="146"/>
        <v>6422.4000000000005</v>
      </c>
      <c r="I990" s="141">
        <v>1205.4000000000001</v>
      </c>
      <c r="J990" s="141">
        <v>4780.2</v>
      </c>
      <c r="K990" s="141">
        <v>391.8</v>
      </c>
      <c r="L990" s="141">
        <v>45</v>
      </c>
      <c r="M990" s="140">
        <f t="shared" si="147"/>
        <v>6301.4414000000006</v>
      </c>
      <c r="N990" s="141">
        <v>1205.4000000000001</v>
      </c>
      <c r="O990" s="141">
        <v>4659.2413999999999</v>
      </c>
      <c r="P990" s="141">
        <v>391.8</v>
      </c>
      <c r="Q990" s="10">
        <v>45</v>
      </c>
      <c r="R990" s="10">
        <f t="shared" si="148"/>
        <v>-120.95859999999993</v>
      </c>
      <c r="S990" s="10">
        <f t="shared" si="148"/>
        <v>0</v>
      </c>
      <c r="T990" s="10">
        <f t="shared" si="148"/>
        <v>-120.95859999999993</v>
      </c>
      <c r="U990" s="10">
        <f t="shared" si="148"/>
        <v>0</v>
      </c>
      <c r="V990" s="10">
        <f t="shared" si="148"/>
        <v>0</v>
      </c>
      <c r="W990" s="10">
        <f t="shared" si="144"/>
        <v>98.116613726955663</v>
      </c>
      <c r="X990" s="10">
        <f t="shared" si="144"/>
        <v>100</v>
      </c>
      <c r="Y990" s="142">
        <f t="shared" si="144"/>
        <v>97.469591230492441</v>
      </c>
      <c r="Z990" s="142">
        <f t="shared" si="144"/>
        <v>100</v>
      </c>
      <c r="AA990" s="142">
        <f t="shared" si="144"/>
        <v>100</v>
      </c>
    </row>
    <row r="991" spans="1:27" ht="12.95" customHeight="1" x14ac:dyDescent="0.25">
      <c r="A991" s="133">
        <v>983</v>
      </c>
      <c r="B991" s="139" t="s">
        <v>2152</v>
      </c>
      <c r="C991" s="140">
        <f t="shared" si="145"/>
        <v>3609.9</v>
      </c>
      <c r="D991" s="140">
        <v>912.5</v>
      </c>
      <c r="E991" s="140">
        <v>2616.1</v>
      </c>
      <c r="F991" s="140">
        <v>81.3</v>
      </c>
      <c r="G991" s="140">
        <v>0</v>
      </c>
      <c r="H991" s="140">
        <f t="shared" si="146"/>
        <v>3945.4</v>
      </c>
      <c r="I991" s="141">
        <v>912.5</v>
      </c>
      <c r="J991" s="141">
        <v>2909.6</v>
      </c>
      <c r="K991" s="141">
        <v>81.3</v>
      </c>
      <c r="L991" s="141">
        <v>42</v>
      </c>
      <c r="M991" s="140">
        <f t="shared" si="147"/>
        <v>3880.6598000000004</v>
      </c>
      <c r="N991" s="141">
        <v>912.5</v>
      </c>
      <c r="O991" s="141">
        <v>2844.8598000000002</v>
      </c>
      <c r="P991" s="141">
        <v>81.3</v>
      </c>
      <c r="Q991" s="10">
        <v>42</v>
      </c>
      <c r="R991" s="10">
        <f t="shared" si="148"/>
        <v>-64.740199999999732</v>
      </c>
      <c r="S991" s="10">
        <f t="shared" si="148"/>
        <v>0</v>
      </c>
      <c r="T991" s="10">
        <f t="shared" si="148"/>
        <v>-64.740199999999732</v>
      </c>
      <c r="U991" s="10">
        <f t="shared" si="148"/>
        <v>0</v>
      </c>
      <c r="V991" s="10">
        <f t="shared" si="148"/>
        <v>0</v>
      </c>
      <c r="W991" s="10">
        <f t="shared" si="144"/>
        <v>98.359096669539213</v>
      </c>
      <c r="X991" s="10">
        <f t="shared" si="144"/>
        <v>100</v>
      </c>
      <c r="Y991" s="142">
        <f t="shared" si="144"/>
        <v>97.774945009623323</v>
      </c>
      <c r="Z991" s="142">
        <f t="shared" si="144"/>
        <v>100</v>
      </c>
      <c r="AA991" s="142">
        <f t="shared" si="144"/>
        <v>100</v>
      </c>
    </row>
    <row r="992" spans="1:27" ht="12.95" customHeight="1" x14ac:dyDescent="0.25">
      <c r="A992" s="133">
        <v>984</v>
      </c>
      <c r="B992" s="139" t="s">
        <v>2153</v>
      </c>
      <c r="C992" s="140">
        <f t="shared" si="145"/>
        <v>2219.3000000000002</v>
      </c>
      <c r="D992" s="140">
        <v>934.3</v>
      </c>
      <c r="E992" s="140">
        <v>1214.2</v>
      </c>
      <c r="F992" s="140">
        <v>70.8</v>
      </c>
      <c r="G992" s="140">
        <v>0</v>
      </c>
      <c r="H992" s="140">
        <f t="shared" si="146"/>
        <v>2418.1999999999998</v>
      </c>
      <c r="I992" s="141">
        <v>934.3</v>
      </c>
      <c r="J992" s="141">
        <v>1374.1</v>
      </c>
      <c r="K992" s="141">
        <v>70.8</v>
      </c>
      <c r="L992" s="141">
        <v>39</v>
      </c>
      <c r="M992" s="140">
        <f t="shared" si="147"/>
        <v>2217.7668000000003</v>
      </c>
      <c r="N992" s="141">
        <v>934.3</v>
      </c>
      <c r="O992" s="141">
        <v>1173.6668</v>
      </c>
      <c r="P992" s="141">
        <v>70.8</v>
      </c>
      <c r="Q992" s="10">
        <v>39</v>
      </c>
      <c r="R992" s="10">
        <f t="shared" si="148"/>
        <v>-200.43319999999949</v>
      </c>
      <c r="S992" s="10">
        <f t="shared" si="148"/>
        <v>0</v>
      </c>
      <c r="T992" s="10">
        <f t="shared" si="148"/>
        <v>-200.43319999999994</v>
      </c>
      <c r="U992" s="10">
        <f t="shared" si="148"/>
        <v>0</v>
      </c>
      <c r="V992" s="10">
        <f t="shared" si="148"/>
        <v>0</v>
      </c>
      <c r="W992" s="10">
        <f t="shared" si="144"/>
        <v>91.711471342320749</v>
      </c>
      <c r="X992" s="10">
        <f t="shared" si="144"/>
        <v>100</v>
      </c>
      <c r="Y992" s="142">
        <f t="shared" si="144"/>
        <v>85.413492467797099</v>
      </c>
      <c r="Z992" s="142">
        <f t="shared" si="144"/>
        <v>100</v>
      </c>
      <c r="AA992" s="142">
        <f t="shared" si="144"/>
        <v>100</v>
      </c>
    </row>
    <row r="993" spans="1:27" ht="12.95" customHeight="1" x14ac:dyDescent="0.25">
      <c r="A993" s="133">
        <v>985</v>
      </c>
      <c r="B993" s="139" t="s">
        <v>2154</v>
      </c>
      <c r="C993" s="140">
        <f t="shared" si="145"/>
        <v>3499.5</v>
      </c>
      <c r="D993" s="140">
        <v>884</v>
      </c>
      <c r="E993" s="140">
        <v>2484.1999999999998</v>
      </c>
      <c r="F993" s="140">
        <v>131.30000000000001</v>
      </c>
      <c r="G993" s="140">
        <v>0</v>
      </c>
      <c r="H993" s="140">
        <f t="shared" si="146"/>
        <v>3807.9</v>
      </c>
      <c r="I993" s="141">
        <v>884</v>
      </c>
      <c r="J993" s="141">
        <v>2756.6</v>
      </c>
      <c r="K993" s="141">
        <v>131.30000000000001</v>
      </c>
      <c r="L993" s="141">
        <v>36</v>
      </c>
      <c r="M993" s="140">
        <f t="shared" si="147"/>
        <v>3785.2459000000003</v>
      </c>
      <c r="N993" s="141">
        <v>884</v>
      </c>
      <c r="O993" s="141">
        <v>2733.9459000000002</v>
      </c>
      <c r="P993" s="141">
        <v>131.30000000000001</v>
      </c>
      <c r="Q993" s="10">
        <v>36</v>
      </c>
      <c r="R993" s="10">
        <f t="shared" si="148"/>
        <v>-22.654099999999744</v>
      </c>
      <c r="S993" s="10">
        <f t="shared" si="148"/>
        <v>0</v>
      </c>
      <c r="T993" s="10">
        <f t="shared" si="148"/>
        <v>-22.654099999999744</v>
      </c>
      <c r="U993" s="10">
        <f t="shared" si="148"/>
        <v>0</v>
      </c>
      <c r="V993" s="10">
        <f t="shared" si="148"/>
        <v>0</v>
      </c>
      <c r="W993" s="10">
        <f t="shared" si="144"/>
        <v>99.405076288768086</v>
      </c>
      <c r="X993" s="10">
        <f t="shared" si="144"/>
        <v>100</v>
      </c>
      <c r="Y993" s="142">
        <f t="shared" si="144"/>
        <v>99.178186896901991</v>
      </c>
      <c r="Z993" s="142">
        <f t="shared" si="144"/>
        <v>100</v>
      </c>
      <c r="AA993" s="142">
        <f t="shared" si="144"/>
        <v>100</v>
      </c>
    </row>
    <row r="994" spans="1:27" ht="12.95" customHeight="1" x14ac:dyDescent="0.25">
      <c r="A994" s="133">
        <v>986</v>
      </c>
      <c r="B994" s="139" t="s">
        <v>2155</v>
      </c>
      <c r="C994" s="140">
        <f t="shared" si="145"/>
        <v>2911.7999999999997</v>
      </c>
      <c r="D994" s="140">
        <v>868.4</v>
      </c>
      <c r="E994" s="140">
        <v>1956.8</v>
      </c>
      <c r="F994" s="140">
        <v>86.6</v>
      </c>
      <c r="G994" s="140">
        <v>0</v>
      </c>
      <c r="H994" s="140">
        <f t="shared" si="146"/>
        <v>3063.2</v>
      </c>
      <c r="I994" s="141">
        <v>868.4</v>
      </c>
      <c r="J994" s="141">
        <v>2072.1999999999998</v>
      </c>
      <c r="K994" s="141">
        <v>86.6</v>
      </c>
      <c r="L994" s="141">
        <v>36</v>
      </c>
      <c r="M994" s="140">
        <f t="shared" si="147"/>
        <v>2641.9371999999998</v>
      </c>
      <c r="N994" s="141">
        <v>868.4</v>
      </c>
      <c r="O994" s="141">
        <v>1650.9372000000001</v>
      </c>
      <c r="P994" s="141">
        <v>86.6</v>
      </c>
      <c r="Q994" s="10">
        <v>36</v>
      </c>
      <c r="R994" s="10">
        <f t="shared" si="148"/>
        <v>-421.26279999999997</v>
      </c>
      <c r="S994" s="10">
        <f t="shared" si="148"/>
        <v>0</v>
      </c>
      <c r="T994" s="10">
        <f t="shared" si="148"/>
        <v>-421.26279999999974</v>
      </c>
      <c r="U994" s="10">
        <f t="shared" si="148"/>
        <v>0</v>
      </c>
      <c r="V994" s="10">
        <f t="shared" si="148"/>
        <v>0</v>
      </c>
      <c r="W994" s="10">
        <f t="shared" si="144"/>
        <v>86.24762340036564</v>
      </c>
      <c r="X994" s="10">
        <f t="shared" si="144"/>
        <v>100</v>
      </c>
      <c r="Y994" s="142">
        <f t="shared" si="144"/>
        <v>79.670746066981962</v>
      </c>
      <c r="Z994" s="142">
        <f t="shared" si="144"/>
        <v>100</v>
      </c>
      <c r="AA994" s="142">
        <f t="shared" si="144"/>
        <v>100</v>
      </c>
    </row>
    <row r="995" spans="1:27" ht="12.95" customHeight="1" x14ac:dyDescent="0.25">
      <c r="A995" s="133">
        <v>987</v>
      </c>
      <c r="B995" s="139" t="s">
        <v>2156</v>
      </c>
      <c r="C995" s="140">
        <f t="shared" si="145"/>
        <v>3760</v>
      </c>
      <c r="D995" s="140">
        <v>1161.5</v>
      </c>
      <c r="E995" s="140">
        <v>2588.6</v>
      </c>
      <c r="F995" s="140">
        <v>9.9</v>
      </c>
      <c r="G995" s="140">
        <v>0</v>
      </c>
      <c r="H995" s="140">
        <f t="shared" si="146"/>
        <v>4178.7999999999993</v>
      </c>
      <c r="I995" s="141">
        <v>1161.5</v>
      </c>
      <c r="J995" s="141">
        <v>2971.4</v>
      </c>
      <c r="K995" s="141">
        <v>9.9</v>
      </c>
      <c r="L995" s="141">
        <v>36</v>
      </c>
      <c r="M995" s="140">
        <f t="shared" si="147"/>
        <v>3976.9722999999999</v>
      </c>
      <c r="N995" s="141">
        <v>1161.5</v>
      </c>
      <c r="O995" s="141">
        <v>2769.5722999999998</v>
      </c>
      <c r="P995" s="141">
        <v>9.9</v>
      </c>
      <c r="Q995" s="10">
        <v>36</v>
      </c>
      <c r="R995" s="10">
        <f t="shared" si="148"/>
        <v>-201.82769999999937</v>
      </c>
      <c r="S995" s="10">
        <f t="shared" si="148"/>
        <v>0</v>
      </c>
      <c r="T995" s="10">
        <f t="shared" si="148"/>
        <v>-201.82770000000028</v>
      </c>
      <c r="U995" s="10">
        <f t="shared" si="148"/>
        <v>0</v>
      </c>
      <c r="V995" s="10">
        <f t="shared" si="148"/>
        <v>0</v>
      </c>
      <c r="W995" s="10">
        <f t="shared" si="144"/>
        <v>95.17019957882647</v>
      </c>
      <c r="X995" s="10">
        <f t="shared" si="144"/>
        <v>100</v>
      </c>
      <c r="Y995" s="142">
        <f t="shared" si="144"/>
        <v>93.20765632361848</v>
      </c>
      <c r="Z995" s="142">
        <f t="shared" si="144"/>
        <v>100</v>
      </c>
      <c r="AA995" s="142">
        <f t="shared" si="144"/>
        <v>100</v>
      </c>
    </row>
    <row r="996" spans="1:27" ht="12.95" customHeight="1" x14ac:dyDescent="0.25">
      <c r="A996" s="133">
        <v>988</v>
      </c>
      <c r="B996" s="139" t="s">
        <v>2157</v>
      </c>
      <c r="C996" s="140">
        <f t="shared" si="145"/>
        <v>2910.6000000000004</v>
      </c>
      <c r="D996" s="140">
        <v>1010.8</v>
      </c>
      <c r="E996" s="140">
        <v>1791.5</v>
      </c>
      <c r="F996" s="140">
        <v>108.3</v>
      </c>
      <c r="G996" s="140">
        <v>0</v>
      </c>
      <c r="H996" s="140">
        <f t="shared" si="146"/>
        <v>3118.7</v>
      </c>
      <c r="I996" s="141">
        <v>1010.8</v>
      </c>
      <c r="J996" s="141">
        <v>1960.6</v>
      </c>
      <c r="K996" s="141">
        <v>108.3</v>
      </c>
      <c r="L996" s="141">
        <v>39</v>
      </c>
      <c r="M996" s="140">
        <f t="shared" si="147"/>
        <v>3036.7961</v>
      </c>
      <c r="N996" s="141">
        <v>1010.8</v>
      </c>
      <c r="O996" s="141">
        <v>1878.6960999999999</v>
      </c>
      <c r="P996" s="141">
        <v>108.3</v>
      </c>
      <c r="Q996" s="10">
        <v>39</v>
      </c>
      <c r="R996" s="10">
        <f t="shared" si="148"/>
        <v>-81.903899999999794</v>
      </c>
      <c r="S996" s="10">
        <f t="shared" si="148"/>
        <v>0</v>
      </c>
      <c r="T996" s="10">
        <f t="shared" si="148"/>
        <v>-81.903900000000021</v>
      </c>
      <c r="U996" s="10">
        <f t="shared" si="148"/>
        <v>0</v>
      </c>
      <c r="V996" s="10">
        <f t="shared" si="148"/>
        <v>0</v>
      </c>
      <c r="W996" s="10">
        <f t="shared" si="144"/>
        <v>97.373780741975835</v>
      </c>
      <c r="X996" s="10">
        <f t="shared" si="144"/>
        <v>100</v>
      </c>
      <c r="Y996" s="142">
        <f t="shared" si="144"/>
        <v>95.822508415791091</v>
      </c>
      <c r="Z996" s="142">
        <f t="shared" si="144"/>
        <v>100</v>
      </c>
      <c r="AA996" s="142">
        <f t="shared" si="144"/>
        <v>100</v>
      </c>
    </row>
    <row r="997" spans="1:27" ht="12.95" customHeight="1" x14ac:dyDescent="0.25">
      <c r="A997" s="133">
        <v>989</v>
      </c>
      <c r="B997" s="139" t="s">
        <v>2158</v>
      </c>
      <c r="C997" s="140">
        <f t="shared" si="145"/>
        <v>3738.7000000000003</v>
      </c>
      <c r="D997" s="140">
        <v>1086.7</v>
      </c>
      <c r="E997" s="140">
        <v>2587.9</v>
      </c>
      <c r="F997" s="140">
        <v>64.099999999999994</v>
      </c>
      <c r="G997" s="140">
        <v>0</v>
      </c>
      <c r="H997" s="140">
        <f t="shared" si="146"/>
        <v>4005.4</v>
      </c>
      <c r="I997" s="141">
        <v>1086.7</v>
      </c>
      <c r="J997" s="141">
        <v>2815.6</v>
      </c>
      <c r="K997" s="141">
        <v>64.099999999999994</v>
      </c>
      <c r="L997" s="141">
        <v>39</v>
      </c>
      <c r="M997" s="140">
        <f t="shared" si="147"/>
        <v>3972.7841999999996</v>
      </c>
      <c r="N997" s="141">
        <v>1086.7</v>
      </c>
      <c r="O997" s="141">
        <v>2782.9841999999999</v>
      </c>
      <c r="P997" s="141">
        <v>64.099999999999994</v>
      </c>
      <c r="Q997" s="10">
        <v>39</v>
      </c>
      <c r="R997" s="10">
        <f t="shared" si="148"/>
        <v>-32.61580000000049</v>
      </c>
      <c r="S997" s="10">
        <f t="shared" si="148"/>
        <v>0</v>
      </c>
      <c r="T997" s="10">
        <f t="shared" si="148"/>
        <v>-32.615800000000036</v>
      </c>
      <c r="U997" s="10">
        <f t="shared" si="148"/>
        <v>0</v>
      </c>
      <c r="V997" s="10">
        <f t="shared" si="148"/>
        <v>0</v>
      </c>
      <c r="W997" s="10">
        <f t="shared" si="144"/>
        <v>99.185704299196075</v>
      </c>
      <c r="X997" s="10">
        <f t="shared" si="144"/>
        <v>100</v>
      </c>
      <c r="Y997" s="142">
        <f t="shared" si="144"/>
        <v>98.841603921011497</v>
      </c>
      <c r="Z997" s="142">
        <f t="shared" si="144"/>
        <v>100</v>
      </c>
      <c r="AA997" s="142">
        <f t="shared" si="144"/>
        <v>100</v>
      </c>
    </row>
    <row r="998" spans="1:27" ht="12.95" customHeight="1" x14ac:dyDescent="0.25">
      <c r="A998" s="133">
        <v>990</v>
      </c>
      <c r="B998" s="139" t="s">
        <v>1820</v>
      </c>
      <c r="C998" s="140">
        <f t="shared" si="145"/>
        <v>3043.4</v>
      </c>
      <c r="D998" s="140">
        <v>1002.9</v>
      </c>
      <c r="E998" s="140">
        <v>1954.5</v>
      </c>
      <c r="F998" s="140">
        <v>86</v>
      </c>
      <c r="G998" s="140">
        <v>0</v>
      </c>
      <c r="H998" s="140">
        <f t="shared" si="146"/>
        <v>3270.5</v>
      </c>
      <c r="I998" s="141">
        <v>1002.9</v>
      </c>
      <c r="J998" s="141">
        <v>2139.6</v>
      </c>
      <c r="K998" s="141">
        <v>86</v>
      </c>
      <c r="L998" s="141">
        <v>42</v>
      </c>
      <c r="M998" s="140">
        <f t="shared" si="147"/>
        <v>3269.5080000000003</v>
      </c>
      <c r="N998" s="141">
        <v>1002.9</v>
      </c>
      <c r="O998" s="141">
        <v>2138.6080000000002</v>
      </c>
      <c r="P998" s="141">
        <v>86</v>
      </c>
      <c r="Q998" s="10">
        <v>42</v>
      </c>
      <c r="R998" s="10">
        <f t="shared" si="148"/>
        <v>-0.99199999999973443</v>
      </c>
      <c r="S998" s="10">
        <f t="shared" si="148"/>
        <v>0</v>
      </c>
      <c r="T998" s="10">
        <f t="shared" si="148"/>
        <v>-0.99199999999973443</v>
      </c>
      <c r="U998" s="10">
        <f t="shared" si="148"/>
        <v>0</v>
      </c>
      <c r="V998" s="10">
        <f t="shared" si="148"/>
        <v>0</v>
      </c>
      <c r="W998" s="10">
        <f t="shared" si="144"/>
        <v>99.969668246445508</v>
      </c>
      <c r="X998" s="10">
        <f t="shared" si="144"/>
        <v>100</v>
      </c>
      <c r="Y998" s="142">
        <f t="shared" si="144"/>
        <v>99.953636193681078</v>
      </c>
      <c r="Z998" s="142">
        <f t="shared" si="144"/>
        <v>100</v>
      </c>
      <c r="AA998" s="142">
        <f t="shared" si="144"/>
        <v>100</v>
      </c>
    </row>
    <row r="999" spans="1:27" ht="12.95" customHeight="1" x14ac:dyDescent="0.25">
      <c r="A999" s="133">
        <v>991</v>
      </c>
      <c r="B999" s="139" t="s">
        <v>2159</v>
      </c>
      <c r="C999" s="140">
        <f t="shared" si="145"/>
        <v>6156.1</v>
      </c>
      <c r="D999" s="140">
        <v>1327.4</v>
      </c>
      <c r="E999" s="140">
        <v>4804.7</v>
      </c>
      <c r="F999" s="140">
        <v>24</v>
      </c>
      <c r="G999" s="140">
        <v>0</v>
      </c>
      <c r="H999" s="140">
        <f t="shared" si="146"/>
        <v>6678.5</v>
      </c>
      <c r="I999" s="141">
        <v>1327.4</v>
      </c>
      <c r="J999" s="141">
        <v>5225.1000000000004</v>
      </c>
      <c r="K999" s="141">
        <v>24</v>
      </c>
      <c r="L999" s="141">
        <v>102</v>
      </c>
      <c r="M999" s="140">
        <f t="shared" si="147"/>
        <v>6456.1911999999993</v>
      </c>
      <c r="N999" s="141">
        <v>1327.4</v>
      </c>
      <c r="O999" s="141">
        <v>5002.7911999999997</v>
      </c>
      <c r="P999" s="141">
        <v>24</v>
      </c>
      <c r="Q999" s="10">
        <v>102</v>
      </c>
      <c r="R999" s="10">
        <f t="shared" si="148"/>
        <v>-222.3088000000007</v>
      </c>
      <c r="S999" s="10">
        <f t="shared" si="148"/>
        <v>0</v>
      </c>
      <c r="T999" s="10">
        <f t="shared" si="148"/>
        <v>-222.3088000000007</v>
      </c>
      <c r="U999" s="10">
        <f t="shared" si="148"/>
        <v>0</v>
      </c>
      <c r="V999" s="10">
        <f t="shared" si="148"/>
        <v>0</v>
      </c>
      <c r="W999" s="10">
        <f t="shared" si="144"/>
        <v>96.671276484240465</v>
      </c>
      <c r="X999" s="10">
        <f t="shared" si="144"/>
        <v>100</v>
      </c>
      <c r="Y999" s="142">
        <f t="shared" si="144"/>
        <v>95.745367552774098</v>
      </c>
      <c r="Z999" s="142">
        <f t="shared" si="144"/>
        <v>100</v>
      </c>
      <c r="AA999" s="142">
        <f t="shared" si="144"/>
        <v>100</v>
      </c>
    </row>
    <row r="1000" spans="1:27" ht="12.95" customHeight="1" x14ac:dyDescent="0.25">
      <c r="A1000" s="133">
        <v>992</v>
      </c>
      <c r="B1000" s="139" t="s">
        <v>2160</v>
      </c>
      <c r="C1000" s="140">
        <f t="shared" si="145"/>
        <v>5338.5</v>
      </c>
      <c r="D1000" s="140">
        <v>1129.3</v>
      </c>
      <c r="E1000" s="140">
        <v>4090.7</v>
      </c>
      <c r="F1000" s="140">
        <v>118.5</v>
      </c>
      <c r="G1000" s="140">
        <v>0</v>
      </c>
      <c r="H1000" s="140">
        <f t="shared" si="146"/>
        <v>5755.3</v>
      </c>
      <c r="I1000" s="141">
        <v>1129.3</v>
      </c>
      <c r="J1000" s="141">
        <v>4450.5</v>
      </c>
      <c r="K1000" s="141">
        <v>118.5</v>
      </c>
      <c r="L1000" s="141">
        <v>57</v>
      </c>
      <c r="M1000" s="140">
        <f t="shared" si="147"/>
        <v>5753.9917000000005</v>
      </c>
      <c r="N1000" s="141">
        <v>1129.3</v>
      </c>
      <c r="O1000" s="141">
        <v>4449.1917000000003</v>
      </c>
      <c r="P1000" s="141">
        <v>118.5</v>
      </c>
      <c r="Q1000" s="10">
        <v>57</v>
      </c>
      <c r="R1000" s="10">
        <f t="shared" si="148"/>
        <v>-1.30829999999969</v>
      </c>
      <c r="S1000" s="10">
        <f t="shared" si="148"/>
        <v>0</v>
      </c>
      <c r="T1000" s="10">
        <f t="shared" si="148"/>
        <v>-1.30829999999969</v>
      </c>
      <c r="U1000" s="10">
        <f t="shared" si="148"/>
        <v>0</v>
      </c>
      <c r="V1000" s="10">
        <f t="shared" si="148"/>
        <v>0</v>
      </c>
      <c r="W1000" s="10">
        <f t="shared" si="144"/>
        <v>99.977267909578998</v>
      </c>
      <c r="X1000" s="10">
        <f t="shared" si="144"/>
        <v>100</v>
      </c>
      <c r="Y1000" s="142">
        <f t="shared" si="144"/>
        <v>99.970603302999677</v>
      </c>
      <c r="Z1000" s="142">
        <f t="shared" si="144"/>
        <v>100</v>
      </c>
      <c r="AA1000" s="142">
        <f t="shared" si="144"/>
        <v>100</v>
      </c>
    </row>
    <row r="1001" spans="1:27" ht="12.95" customHeight="1" x14ac:dyDescent="0.25">
      <c r="A1001" s="133">
        <v>993</v>
      </c>
      <c r="B1001" s="139" t="s">
        <v>2161</v>
      </c>
      <c r="C1001" s="140">
        <f t="shared" si="145"/>
        <v>2266.4</v>
      </c>
      <c r="D1001" s="140">
        <v>882.3</v>
      </c>
      <c r="E1001" s="140">
        <v>1293.2</v>
      </c>
      <c r="F1001" s="140">
        <v>90.9</v>
      </c>
      <c r="G1001" s="140">
        <v>0</v>
      </c>
      <c r="H1001" s="140">
        <f t="shared" si="146"/>
        <v>2356.6</v>
      </c>
      <c r="I1001" s="141">
        <v>882.3</v>
      </c>
      <c r="J1001" s="141">
        <v>1350.4</v>
      </c>
      <c r="K1001" s="141">
        <v>90.9</v>
      </c>
      <c r="L1001" s="141">
        <v>33</v>
      </c>
      <c r="M1001" s="140">
        <f t="shared" si="147"/>
        <v>2235.2265000000002</v>
      </c>
      <c r="N1001" s="141">
        <v>882.3</v>
      </c>
      <c r="O1001" s="141">
        <v>1229.0264999999999</v>
      </c>
      <c r="P1001" s="141">
        <v>90.9</v>
      </c>
      <c r="Q1001" s="10">
        <v>33</v>
      </c>
      <c r="R1001" s="10">
        <f t="shared" si="148"/>
        <v>-121.37349999999969</v>
      </c>
      <c r="S1001" s="10">
        <f t="shared" si="148"/>
        <v>0</v>
      </c>
      <c r="T1001" s="10">
        <f t="shared" si="148"/>
        <v>-121.37350000000015</v>
      </c>
      <c r="U1001" s="10">
        <f t="shared" si="148"/>
        <v>0</v>
      </c>
      <c r="V1001" s="10">
        <f t="shared" si="148"/>
        <v>0</v>
      </c>
      <c r="W1001" s="10">
        <f t="shared" si="144"/>
        <v>94.849635067470089</v>
      </c>
      <c r="X1001" s="10">
        <f t="shared" si="144"/>
        <v>100</v>
      </c>
      <c r="Y1001" s="142">
        <f t="shared" si="144"/>
        <v>91.012033471563967</v>
      </c>
      <c r="Z1001" s="142">
        <f t="shared" si="144"/>
        <v>100</v>
      </c>
      <c r="AA1001" s="142">
        <f t="shared" si="144"/>
        <v>100</v>
      </c>
    </row>
    <row r="1002" spans="1:27" ht="12.95" customHeight="1" x14ac:dyDescent="0.25">
      <c r="A1002" s="133">
        <v>994</v>
      </c>
      <c r="B1002" s="139" t="s">
        <v>2162</v>
      </c>
      <c r="C1002" s="140">
        <f t="shared" si="145"/>
        <v>2071.5</v>
      </c>
      <c r="D1002" s="140">
        <v>908.7</v>
      </c>
      <c r="E1002" s="140">
        <v>908.4</v>
      </c>
      <c r="F1002" s="140">
        <v>254.4</v>
      </c>
      <c r="G1002" s="140">
        <v>0</v>
      </c>
      <c r="H1002" s="140">
        <f t="shared" si="146"/>
        <v>2140.3000000000002</v>
      </c>
      <c r="I1002" s="141">
        <v>908.7</v>
      </c>
      <c r="J1002" s="141">
        <v>938.2</v>
      </c>
      <c r="K1002" s="141">
        <v>254.4</v>
      </c>
      <c r="L1002" s="141">
        <v>39</v>
      </c>
      <c r="M1002" s="140">
        <f t="shared" si="147"/>
        <v>2122.8125</v>
      </c>
      <c r="N1002" s="141">
        <v>908.7</v>
      </c>
      <c r="O1002" s="141">
        <v>920.71249999999998</v>
      </c>
      <c r="P1002" s="141">
        <v>254.4</v>
      </c>
      <c r="Q1002" s="10">
        <v>39</v>
      </c>
      <c r="R1002" s="10">
        <f t="shared" si="148"/>
        <v>-17.487500000000182</v>
      </c>
      <c r="S1002" s="10">
        <f t="shared" si="148"/>
        <v>0</v>
      </c>
      <c r="T1002" s="10">
        <f t="shared" si="148"/>
        <v>-17.487500000000068</v>
      </c>
      <c r="U1002" s="10">
        <f t="shared" si="148"/>
        <v>0</v>
      </c>
      <c r="V1002" s="10">
        <f t="shared" si="148"/>
        <v>0</v>
      </c>
      <c r="W1002" s="10">
        <f t="shared" si="144"/>
        <v>99.182941643694804</v>
      </c>
      <c r="X1002" s="10">
        <f t="shared" si="144"/>
        <v>100</v>
      </c>
      <c r="Y1002" s="142">
        <f t="shared" si="144"/>
        <v>98.136058409720732</v>
      </c>
      <c r="Z1002" s="142">
        <f t="shared" si="144"/>
        <v>100</v>
      </c>
      <c r="AA1002" s="142">
        <f t="shared" si="144"/>
        <v>100</v>
      </c>
    </row>
    <row r="1003" spans="1:27" ht="12.95" customHeight="1" x14ac:dyDescent="0.25">
      <c r="A1003" s="133">
        <v>995</v>
      </c>
      <c r="B1003" s="139" t="s">
        <v>2163</v>
      </c>
      <c r="C1003" s="140">
        <f t="shared" si="145"/>
        <v>2278.3000000000002</v>
      </c>
      <c r="D1003" s="140">
        <v>841.2</v>
      </c>
      <c r="E1003" s="140">
        <v>1133.0999999999999</v>
      </c>
      <c r="F1003" s="140">
        <v>304</v>
      </c>
      <c r="G1003" s="140">
        <v>0</v>
      </c>
      <c r="H1003" s="140">
        <f t="shared" si="146"/>
        <v>2378.4</v>
      </c>
      <c r="I1003" s="141">
        <v>841.2</v>
      </c>
      <c r="J1003" s="141">
        <v>1191.2</v>
      </c>
      <c r="K1003" s="141">
        <v>304</v>
      </c>
      <c r="L1003" s="141">
        <v>42</v>
      </c>
      <c r="M1003" s="140">
        <f t="shared" si="147"/>
        <v>2291.9922999999999</v>
      </c>
      <c r="N1003" s="141">
        <v>841.2</v>
      </c>
      <c r="O1003" s="141">
        <v>1104.7923000000001</v>
      </c>
      <c r="P1003" s="141">
        <v>304</v>
      </c>
      <c r="Q1003" s="10">
        <v>42</v>
      </c>
      <c r="R1003" s="10">
        <f t="shared" si="148"/>
        <v>-86.407700000000204</v>
      </c>
      <c r="S1003" s="10">
        <f t="shared" si="148"/>
        <v>0</v>
      </c>
      <c r="T1003" s="10">
        <f t="shared" si="148"/>
        <v>-86.407699999999977</v>
      </c>
      <c r="U1003" s="10">
        <f t="shared" si="148"/>
        <v>0</v>
      </c>
      <c r="V1003" s="10">
        <f t="shared" si="148"/>
        <v>0</v>
      </c>
      <c r="W1003" s="10">
        <f t="shared" si="144"/>
        <v>96.36698200470903</v>
      </c>
      <c r="X1003" s="10">
        <f t="shared" si="144"/>
        <v>100</v>
      </c>
      <c r="Y1003" s="142">
        <f t="shared" si="144"/>
        <v>92.746163532572197</v>
      </c>
      <c r="Z1003" s="142">
        <f t="shared" si="144"/>
        <v>100</v>
      </c>
      <c r="AA1003" s="142">
        <f t="shared" si="144"/>
        <v>100</v>
      </c>
    </row>
    <row r="1004" spans="1:27" ht="12.95" customHeight="1" x14ac:dyDescent="0.25">
      <c r="A1004" s="133">
        <v>996</v>
      </c>
      <c r="B1004" s="139" t="s">
        <v>2164</v>
      </c>
      <c r="C1004" s="140">
        <f t="shared" si="145"/>
        <v>3218.3</v>
      </c>
      <c r="D1004" s="140">
        <v>997.7</v>
      </c>
      <c r="E1004" s="140">
        <v>2212.3000000000002</v>
      </c>
      <c r="F1004" s="140">
        <v>8.3000000000000007</v>
      </c>
      <c r="G1004" s="140">
        <v>0</v>
      </c>
      <c r="H1004" s="140">
        <f t="shared" si="146"/>
        <v>3429.3</v>
      </c>
      <c r="I1004" s="141">
        <v>997.7</v>
      </c>
      <c r="J1004" s="141">
        <v>2390.3000000000002</v>
      </c>
      <c r="K1004" s="141">
        <v>8.3000000000000007</v>
      </c>
      <c r="L1004" s="141">
        <v>33</v>
      </c>
      <c r="M1004" s="140">
        <f t="shared" si="147"/>
        <v>3414.0407000000005</v>
      </c>
      <c r="N1004" s="141">
        <v>997.7</v>
      </c>
      <c r="O1004" s="141">
        <v>2375.0407</v>
      </c>
      <c r="P1004" s="141">
        <v>8.3000000000000007</v>
      </c>
      <c r="Q1004" s="10">
        <v>33</v>
      </c>
      <c r="R1004" s="10">
        <f t="shared" si="148"/>
        <v>-15.259299999999712</v>
      </c>
      <c r="S1004" s="10">
        <f t="shared" si="148"/>
        <v>0</v>
      </c>
      <c r="T1004" s="10">
        <f t="shared" si="148"/>
        <v>-15.259300000000167</v>
      </c>
      <c r="U1004" s="10">
        <f t="shared" si="148"/>
        <v>0</v>
      </c>
      <c r="V1004" s="10">
        <f t="shared" si="148"/>
        <v>0</v>
      </c>
      <c r="W1004" s="10">
        <f t="shared" si="144"/>
        <v>99.555031639110027</v>
      </c>
      <c r="X1004" s="10">
        <f t="shared" si="144"/>
        <v>100</v>
      </c>
      <c r="Y1004" s="142">
        <f t="shared" si="144"/>
        <v>99.36161569677445</v>
      </c>
      <c r="Z1004" s="142">
        <f t="shared" si="144"/>
        <v>100</v>
      </c>
      <c r="AA1004" s="142">
        <f t="shared" si="144"/>
        <v>100</v>
      </c>
    </row>
    <row r="1005" spans="1:27" ht="12.95" customHeight="1" x14ac:dyDescent="0.25">
      <c r="A1005" s="133">
        <v>997</v>
      </c>
      <c r="B1005" s="139" t="s">
        <v>2165</v>
      </c>
      <c r="C1005" s="140">
        <f t="shared" si="145"/>
        <v>3115.9</v>
      </c>
      <c r="D1005" s="140">
        <v>379.1</v>
      </c>
      <c r="E1005" s="140">
        <v>2736.8</v>
      </c>
      <c r="F1005" s="140">
        <v>0</v>
      </c>
      <c r="G1005" s="140">
        <v>0</v>
      </c>
      <c r="H1005" s="140">
        <f t="shared" si="146"/>
        <v>3500.1</v>
      </c>
      <c r="I1005" s="141">
        <v>379.1</v>
      </c>
      <c r="J1005" s="141">
        <v>3058</v>
      </c>
      <c r="K1005" s="141">
        <v>0</v>
      </c>
      <c r="L1005" s="141">
        <v>63</v>
      </c>
      <c r="M1005" s="140">
        <f t="shared" si="147"/>
        <v>3337.0942</v>
      </c>
      <c r="N1005" s="141">
        <v>379.1</v>
      </c>
      <c r="O1005" s="141">
        <v>2894.9942000000001</v>
      </c>
      <c r="P1005" s="141">
        <v>0</v>
      </c>
      <c r="Q1005" s="10">
        <v>63</v>
      </c>
      <c r="R1005" s="10">
        <f t="shared" si="148"/>
        <v>-163.00579999999991</v>
      </c>
      <c r="S1005" s="10">
        <f t="shared" si="148"/>
        <v>0</v>
      </c>
      <c r="T1005" s="10">
        <f t="shared" si="148"/>
        <v>-163.00579999999991</v>
      </c>
      <c r="U1005" s="10">
        <f t="shared" si="148"/>
        <v>0</v>
      </c>
      <c r="V1005" s="10">
        <f t="shared" si="148"/>
        <v>0</v>
      </c>
      <c r="W1005" s="10">
        <f t="shared" si="144"/>
        <v>95.342824490728844</v>
      </c>
      <c r="X1005" s="10">
        <f t="shared" si="144"/>
        <v>100</v>
      </c>
      <c r="Y1005" s="142">
        <f t="shared" si="144"/>
        <v>94.669529103989532</v>
      </c>
      <c r="Z1005" s="142">
        <f t="shared" si="144"/>
        <v>0</v>
      </c>
      <c r="AA1005" s="142">
        <f t="shared" si="144"/>
        <v>100</v>
      </c>
    </row>
    <row r="1006" spans="1:27" ht="12.95" customHeight="1" x14ac:dyDescent="0.25">
      <c r="A1006" s="133">
        <v>998</v>
      </c>
      <c r="B1006" s="139" t="s">
        <v>2166</v>
      </c>
      <c r="C1006" s="140">
        <f t="shared" si="145"/>
        <v>3961.1</v>
      </c>
      <c r="D1006" s="140">
        <v>1092</v>
      </c>
      <c r="E1006" s="140">
        <v>2793.4</v>
      </c>
      <c r="F1006" s="140">
        <v>75.7</v>
      </c>
      <c r="G1006" s="140">
        <v>0</v>
      </c>
      <c r="H1006" s="140">
        <f t="shared" si="146"/>
        <v>4309.2</v>
      </c>
      <c r="I1006" s="141">
        <v>1092</v>
      </c>
      <c r="J1006" s="141">
        <v>3096.5</v>
      </c>
      <c r="K1006" s="141">
        <v>75.7</v>
      </c>
      <c r="L1006" s="141">
        <v>45</v>
      </c>
      <c r="M1006" s="140">
        <f t="shared" si="147"/>
        <v>4030.7624999999998</v>
      </c>
      <c r="N1006" s="141">
        <v>1092</v>
      </c>
      <c r="O1006" s="141">
        <v>2818.0625</v>
      </c>
      <c r="P1006" s="141">
        <v>75.7</v>
      </c>
      <c r="Q1006" s="10">
        <v>45</v>
      </c>
      <c r="R1006" s="10">
        <f t="shared" si="148"/>
        <v>-278.4375</v>
      </c>
      <c r="S1006" s="10">
        <f t="shared" si="148"/>
        <v>0</v>
      </c>
      <c r="T1006" s="10">
        <f t="shared" si="148"/>
        <v>-278.4375</v>
      </c>
      <c r="U1006" s="10">
        <f t="shared" si="148"/>
        <v>0</v>
      </c>
      <c r="V1006" s="10">
        <f t="shared" si="148"/>
        <v>0</v>
      </c>
      <c r="W1006" s="10">
        <f t="shared" si="144"/>
        <v>93.538533834586474</v>
      </c>
      <c r="X1006" s="10">
        <f t="shared" si="144"/>
        <v>100</v>
      </c>
      <c r="Y1006" s="142">
        <f t="shared" si="144"/>
        <v>91.007992895204254</v>
      </c>
      <c r="Z1006" s="142">
        <f t="shared" si="144"/>
        <v>100</v>
      </c>
      <c r="AA1006" s="142">
        <f t="shared" si="144"/>
        <v>100</v>
      </c>
    </row>
    <row r="1007" spans="1:27" ht="12.95" customHeight="1" x14ac:dyDescent="0.25">
      <c r="A1007" s="133">
        <v>999</v>
      </c>
      <c r="B1007" s="139" t="s">
        <v>2167</v>
      </c>
      <c r="C1007" s="140">
        <f t="shared" si="145"/>
        <v>3317.8</v>
      </c>
      <c r="D1007" s="140">
        <v>973.3</v>
      </c>
      <c r="E1007" s="140">
        <v>2145.1999999999998</v>
      </c>
      <c r="F1007" s="140">
        <v>199.3</v>
      </c>
      <c r="G1007" s="140">
        <v>0</v>
      </c>
      <c r="H1007" s="140">
        <f t="shared" si="146"/>
        <v>3594.6000000000004</v>
      </c>
      <c r="I1007" s="141">
        <v>973.3</v>
      </c>
      <c r="J1007" s="141">
        <v>2377</v>
      </c>
      <c r="K1007" s="141">
        <v>199.3</v>
      </c>
      <c r="L1007" s="141">
        <v>45</v>
      </c>
      <c r="M1007" s="140">
        <f t="shared" si="147"/>
        <v>3594.4368999999997</v>
      </c>
      <c r="N1007" s="141">
        <v>973.3</v>
      </c>
      <c r="O1007" s="141">
        <v>2376.8368999999998</v>
      </c>
      <c r="P1007" s="141">
        <v>199.3</v>
      </c>
      <c r="Q1007" s="10">
        <v>45</v>
      </c>
      <c r="R1007" s="10">
        <f t="shared" si="148"/>
        <v>-0.16310000000066793</v>
      </c>
      <c r="S1007" s="10">
        <f t="shared" si="148"/>
        <v>0</v>
      </c>
      <c r="T1007" s="10">
        <f t="shared" si="148"/>
        <v>-0.16310000000021319</v>
      </c>
      <c r="U1007" s="10">
        <f t="shared" si="148"/>
        <v>0</v>
      </c>
      <c r="V1007" s="10">
        <f t="shared" si="148"/>
        <v>0</v>
      </c>
      <c r="W1007" s="10">
        <f t="shared" si="144"/>
        <v>99.995462638402032</v>
      </c>
      <c r="X1007" s="10">
        <f t="shared" si="144"/>
        <v>100</v>
      </c>
      <c r="Y1007" s="142">
        <f t="shared" si="144"/>
        <v>99.993138409760192</v>
      </c>
      <c r="Z1007" s="142">
        <f t="shared" si="144"/>
        <v>100</v>
      </c>
      <c r="AA1007" s="142">
        <f t="shared" si="144"/>
        <v>100</v>
      </c>
    </row>
    <row r="1008" spans="1:27" ht="12.95" customHeight="1" x14ac:dyDescent="0.25">
      <c r="A1008" s="133">
        <v>1000</v>
      </c>
      <c r="B1008" s="139" t="s">
        <v>2145</v>
      </c>
      <c r="C1008" s="140">
        <f t="shared" si="145"/>
        <v>14430.199999999999</v>
      </c>
      <c r="D1008" s="140">
        <v>1024.8</v>
      </c>
      <c r="E1008" s="140">
        <v>13405.4</v>
      </c>
      <c r="F1008" s="140">
        <v>0</v>
      </c>
      <c r="G1008" s="140">
        <v>0</v>
      </c>
      <c r="H1008" s="140">
        <f t="shared" si="146"/>
        <v>15722.599999999999</v>
      </c>
      <c r="I1008" s="141">
        <v>1024.8</v>
      </c>
      <c r="J1008" s="141">
        <v>14607.8</v>
      </c>
      <c r="K1008" s="141">
        <v>0</v>
      </c>
      <c r="L1008" s="141">
        <v>90</v>
      </c>
      <c r="M1008" s="140">
        <f t="shared" si="147"/>
        <v>15715.968999999999</v>
      </c>
      <c r="N1008" s="141">
        <v>1024.8</v>
      </c>
      <c r="O1008" s="141">
        <v>14601.169</v>
      </c>
      <c r="P1008" s="141">
        <v>0</v>
      </c>
      <c r="Q1008" s="10">
        <v>90</v>
      </c>
      <c r="R1008" s="10">
        <f t="shared" si="148"/>
        <v>-6.6309999999994034</v>
      </c>
      <c r="S1008" s="10">
        <f t="shared" si="148"/>
        <v>0</v>
      </c>
      <c r="T1008" s="10">
        <f t="shared" si="148"/>
        <v>-6.6309999999994034</v>
      </c>
      <c r="U1008" s="10">
        <f t="shared" si="148"/>
        <v>0</v>
      </c>
      <c r="V1008" s="10">
        <f t="shared" si="148"/>
        <v>0</v>
      </c>
      <c r="W1008" s="10">
        <f t="shared" si="144"/>
        <v>99.957825041659774</v>
      </c>
      <c r="X1008" s="10">
        <f t="shared" si="144"/>
        <v>100</v>
      </c>
      <c r="Y1008" s="142">
        <f t="shared" si="144"/>
        <v>99.954606443133116</v>
      </c>
      <c r="Z1008" s="142">
        <f t="shared" si="144"/>
        <v>0</v>
      </c>
      <c r="AA1008" s="142">
        <f t="shared" si="144"/>
        <v>100</v>
      </c>
    </row>
    <row r="1009" spans="1:27" ht="12.95" customHeight="1" x14ac:dyDescent="0.25">
      <c r="A1009" s="133">
        <v>1001</v>
      </c>
      <c r="B1009" s="139" t="s">
        <v>2168</v>
      </c>
      <c r="C1009" s="140">
        <f t="shared" si="145"/>
        <v>2691.5</v>
      </c>
      <c r="D1009" s="140">
        <v>1002.2</v>
      </c>
      <c r="E1009" s="140">
        <v>1573.5</v>
      </c>
      <c r="F1009" s="140">
        <v>115.8</v>
      </c>
      <c r="G1009" s="140">
        <v>0</v>
      </c>
      <c r="H1009" s="140">
        <f t="shared" si="146"/>
        <v>2879</v>
      </c>
      <c r="I1009" s="141">
        <v>1002.2</v>
      </c>
      <c r="J1009" s="141">
        <v>1722</v>
      </c>
      <c r="K1009" s="141">
        <v>115.8</v>
      </c>
      <c r="L1009" s="141">
        <v>39</v>
      </c>
      <c r="M1009" s="140">
        <f t="shared" si="147"/>
        <v>2873.8536000000004</v>
      </c>
      <c r="N1009" s="141">
        <v>1002.2</v>
      </c>
      <c r="O1009" s="141">
        <v>1716.8535999999999</v>
      </c>
      <c r="P1009" s="141">
        <v>115.8</v>
      </c>
      <c r="Q1009" s="10">
        <v>39</v>
      </c>
      <c r="R1009" s="10">
        <f t="shared" si="148"/>
        <v>-5.1463999999996304</v>
      </c>
      <c r="S1009" s="10">
        <f t="shared" si="148"/>
        <v>0</v>
      </c>
      <c r="T1009" s="10">
        <f t="shared" si="148"/>
        <v>-5.1464000000000851</v>
      </c>
      <c r="U1009" s="10">
        <f t="shared" si="148"/>
        <v>0</v>
      </c>
      <c r="V1009" s="10">
        <f t="shared" si="148"/>
        <v>0</v>
      </c>
      <c r="W1009" s="10">
        <f t="shared" si="144"/>
        <v>99.821243487321993</v>
      </c>
      <c r="X1009" s="10">
        <f t="shared" si="144"/>
        <v>100</v>
      </c>
      <c r="Y1009" s="142">
        <f t="shared" si="144"/>
        <v>99.701138211382116</v>
      </c>
      <c r="Z1009" s="142">
        <f t="shared" si="144"/>
        <v>100</v>
      </c>
      <c r="AA1009" s="142">
        <f t="shared" si="144"/>
        <v>100</v>
      </c>
    </row>
    <row r="1010" spans="1:27" ht="12.95" customHeight="1" x14ac:dyDescent="0.25">
      <c r="A1010" s="133">
        <v>1002</v>
      </c>
      <c r="B1010" s="139" t="s">
        <v>2169</v>
      </c>
      <c r="C1010" s="140">
        <f t="shared" si="145"/>
        <v>3355.2</v>
      </c>
      <c r="D1010" s="140">
        <v>1013.6</v>
      </c>
      <c r="E1010" s="140">
        <v>2278.1</v>
      </c>
      <c r="F1010" s="140">
        <v>63.5</v>
      </c>
      <c r="G1010" s="140">
        <v>0</v>
      </c>
      <c r="H1010" s="140">
        <f t="shared" si="146"/>
        <v>3567.2</v>
      </c>
      <c r="I1010" s="141">
        <v>1013.6</v>
      </c>
      <c r="J1010" s="141">
        <v>2448.1</v>
      </c>
      <c r="K1010" s="141">
        <v>63.5</v>
      </c>
      <c r="L1010" s="141">
        <v>42</v>
      </c>
      <c r="M1010" s="140">
        <f t="shared" si="147"/>
        <v>3528.3013999999998</v>
      </c>
      <c r="N1010" s="141">
        <v>1013.6</v>
      </c>
      <c r="O1010" s="141">
        <v>2409.2013999999999</v>
      </c>
      <c r="P1010" s="141">
        <v>63.5</v>
      </c>
      <c r="Q1010" s="10">
        <v>42</v>
      </c>
      <c r="R1010" s="10">
        <f t="shared" si="148"/>
        <v>-38.898599999999988</v>
      </c>
      <c r="S1010" s="10">
        <f t="shared" si="148"/>
        <v>0</v>
      </c>
      <c r="T1010" s="10">
        <f t="shared" si="148"/>
        <v>-38.898599999999988</v>
      </c>
      <c r="U1010" s="10">
        <f t="shared" si="148"/>
        <v>0</v>
      </c>
      <c r="V1010" s="10">
        <f t="shared" si="148"/>
        <v>0</v>
      </c>
      <c r="W1010" s="10">
        <f t="shared" si="144"/>
        <v>98.909548104956272</v>
      </c>
      <c r="X1010" s="10">
        <f t="shared" si="144"/>
        <v>100</v>
      </c>
      <c r="Y1010" s="142">
        <f t="shared" si="144"/>
        <v>98.41106980923982</v>
      </c>
      <c r="Z1010" s="142">
        <f t="shared" si="144"/>
        <v>100</v>
      </c>
      <c r="AA1010" s="142">
        <f t="shared" si="144"/>
        <v>100</v>
      </c>
    </row>
    <row r="1011" spans="1:27" ht="12.95" customHeight="1" x14ac:dyDescent="0.25">
      <c r="A1011" s="133">
        <v>1003</v>
      </c>
      <c r="B1011" s="139" t="s">
        <v>1855</v>
      </c>
      <c r="C1011" s="140">
        <f t="shared" si="145"/>
        <v>2556.3999999999996</v>
      </c>
      <c r="D1011" s="140">
        <v>958.7</v>
      </c>
      <c r="E1011" s="140">
        <v>1550</v>
      </c>
      <c r="F1011" s="140">
        <v>47.7</v>
      </c>
      <c r="G1011" s="140">
        <v>0</v>
      </c>
      <c r="H1011" s="140">
        <f t="shared" si="146"/>
        <v>2734.7</v>
      </c>
      <c r="I1011" s="141">
        <v>958.7</v>
      </c>
      <c r="J1011" s="141">
        <v>1707.3</v>
      </c>
      <c r="K1011" s="141">
        <v>47.7</v>
      </c>
      <c r="L1011" s="141">
        <v>21</v>
      </c>
      <c r="M1011" s="140">
        <f t="shared" si="147"/>
        <v>2677.7344999999996</v>
      </c>
      <c r="N1011" s="141">
        <v>958.7</v>
      </c>
      <c r="O1011" s="141">
        <v>1650.3344999999999</v>
      </c>
      <c r="P1011" s="141">
        <v>47.7</v>
      </c>
      <c r="Q1011" s="10">
        <v>21</v>
      </c>
      <c r="R1011" s="10">
        <f t="shared" si="148"/>
        <v>-56.965500000000247</v>
      </c>
      <c r="S1011" s="10">
        <f t="shared" si="148"/>
        <v>0</v>
      </c>
      <c r="T1011" s="10">
        <f t="shared" si="148"/>
        <v>-56.96550000000002</v>
      </c>
      <c r="U1011" s="10">
        <f t="shared" si="148"/>
        <v>0</v>
      </c>
      <c r="V1011" s="10">
        <f t="shared" si="148"/>
        <v>0</v>
      </c>
      <c r="W1011" s="10">
        <f t="shared" si="144"/>
        <v>97.916937872527143</v>
      </c>
      <c r="X1011" s="10">
        <f t="shared" si="144"/>
        <v>100</v>
      </c>
      <c r="Y1011" s="142">
        <f t="shared" si="144"/>
        <v>96.663415919873486</v>
      </c>
      <c r="Z1011" s="142">
        <f t="shared" si="144"/>
        <v>100</v>
      </c>
      <c r="AA1011" s="142">
        <f t="shared" si="144"/>
        <v>100</v>
      </c>
    </row>
    <row r="1012" spans="1:27" ht="12.95" customHeight="1" x14ac:dyDescent="0.25">
      <c r="A1012" s="133">
        <v>1004</v>
      </c>
      <c r="B1012" s="139" t="s">
        <v>2170</v>
      </c>
      <c r="C1012" s="140">
        <f t="shared" si="145"/>
        <v>4825.2</v>
      </c>
      <c r="D1012" s="140">
        <v>1158.2</v>
      </c>
      <c r="E1012" s="140">
        <v>3667</v>
      </c>
      <c r="F1012" s="140">
        <v>0</v>
      </c>
      <c r="G1012" s="140">
        <v>0</v>
      </c>
      <c r="H1012" s="140">
        <f t="shared" si="146"/>
        <v>5225.6000000000004</v>
      </c>
      <c r="I1012" s="141">
        <v>1158.2</v>
      </c>
      <c r="J1012" s="141">
        <v>4007.4</v>
      </c>
      <c r="K1012" s="141">
        <v>0</v>
      </c>
      <c r="L1012" s="141">
        <v>60</v>
      </c>
      <c r="M1012" s="140">
        <f t="shared" si="147"/>
        <v>5127.1243999999997</v>
      </c>
      <c r="N1012" s="141">
        <v>1158.2</v>
      </c>
      <c r="O1012" s="141">
        <v>3908.9243999999999</v>
      </c>
      <c r="P1012" s="141">
        <v>0</v>
      </c>
      <c r="Q1012" s="10">
        <v>60</v>
      </c>
      <c r="R1012" s="10">
        <f t="shared" si="148"/>
        <v>-98.475600000000668</v>
      </c>
      <c r="S1012" s="10">
        <f t="shared" si="148"/>
        <v>0</v>
      </c>
      <c r="T1012" s="10">
        <f t="shared" si="148"/>
        <v>-98.475600000000213</v>
      </c>
      <c r="U1012" s="10">
        <f t="shared" si="148"/>
        <v>0</v>
      </c>
      <c r="V1012" s="10">
        <f t="shared" si="148"/>
        <v>0</v>
      </c>
      <c r="W1012" s="10">
        <f t="shared" si="144"/>
        <v>98.115515921616648</v>
      </c>
      <c r="X1012" s="10">
        <f t="shared" si="144"/>
        <v>100</v>
      </c>
      <c r="Y1012" s="142">
        <f t="shared" si="144"/>
        <v>97.542656086240456</v>
      </c>
      <c r="Z1012" s="142">
        <f t="shared" si="144"/>
        <v>0</v>
      </c>
      <c r="AA1012" s="142">
        <f t="shared" si="144"/>
        <v>100</v>
      </c>
    </row>
    <row r="1013" spans="1:27" ht="12.95" customHeight="1" x14ac:dyDescent="0.25">
      <c r="A1013" s="133">
        <v>1005</v>
      </c>
      <c r="B1013" s="139" t="s">
        <v>2171</v>
      </c>
      <c r="C1013" s="140">
        <f t="shared" si="145"/>
        <v>1741.1999999999998</v>
      </c>
      <c r="D1013" s="140">
        <v>832.3</v>
      </c>
      <c r="E1013" s="140">
        <v>881.3</v>
      </c>
      <c r="F1013" s="140">
        <v>27.6</v>
      </c>
      <c r="G1013" s="140">
        <v>0</v>
      </c>
      <c r="H1013" s="140">
        <f t="shared" si="146"/>
        <v>1837.1999999999998</v>
      </c>
      <c r="I1013" s="141">
        <v>832.3</v>
      </c>
      <c r="J1013" s="141">
        <v>950.3</v>
      </c>
      <c r="K1013" s="141">
        <v>27.6</v>
      </c>
      <c r="L1013" s="141">
        <v>27</v>
      </c>
      <c r="M1013" s="140">
        <f t="shared" si="147"/>
        <v>1753.5978999999998</v>
      </c>
      <c r="N1013" s="141">
        <v>832.3</v>
      </c>
      <c r="O1013" s="141">
        <v>866.6979</v>
      </c>
      <c r="P1013" s="141">
        <v>27.6</v>
      </c>
      <c r="Q1013" s="10">
        <v>27</v>
      </c>
      <c r="R1013" s="10">
        <f t="shared" si="148"/>
        <v>-83.602100000000064</v>
      </c>
      <c r="S1013" s="10">
        <f t="shared" si="148"/>
        <v>0</v>
      </c>
      <c r="T1013" s="10">
        <f t="shared" si="148"/>
        <v>-83.60209999999995</v>
      </c>
      <c r="U1013" s="10">
        <f t="shared" si="148"/>
        <v>0</v>
      </c>
      <c r="V1013" s="10">
        <f t="shared" si="148"/>
        <v>0</v>
      </c>
      <c r="W1013" s="10">
        <f t="shared" si="144"/>
        <v>95.449482908774215</v>
      </c>
      <c r="X1013" s="10">
        <f t="shared" si="144"/>
        <v>100</v>
      </c>
      <c r="Y1013" s="142">
        <f t="shared" si="144"/>
        <v>91.202557087235618</v>
      </c>
      <c r="Z1013" s="142">
        <f t="shared" si="144"/>
        <v>100</v>
      </c>
      <c r="AA1013" s="142">
        <f t="shared" si="144"/>
        <v>100</v>
      </c>
    </row>
    <row r="1014" spans="1:27" ht="9.9499999999999993" customHeight="1" x14ac:dyDescent="0.25">
      <c r="A1014" s="133">
        <v>1006</v>
      </c>
      <c r="B1014" s="139"/>
      <c r="C1014" s="140"/>
      <c r="D1014" s="140"/>
      <c r="E1014" s="140"/>
      <c r="F1014" s="140"/>
      <c r="G1014" s="140"/>
      <c r="H1014" s="140"/>
      <c r="I1014" s="141"/>
      <c r="J1014" s="141"/>
      <c r="K1014" s="141"/>
      <c r="L1014" s="141"/>
      <c r="M1014" s="141"/>
      <c r="N1014" s="141"/>
      <c r="O1014" s="141"/>
      <c r="P1014" s="141"/>
      <c r="Q1014" s="10"/>
      <c r="R1014" s="10"/>
      <c r="S1014" s="10"/>
      <c r="T1014" s="10"/>
      <c r="U1014" s="10"/>
      <c r="V1014" s="10"/>
      <c r="W1014" s="10"/>
      <c r="X1014" s="10"/>
      <c r="Y1014" s="142"/>
      <c r="Z1014" s="142"/>
      <c r="AA1014" s="142"/>
    </row>
    <row r="1015" spans="1:27" ht="12.95" customHeight="1" x14ac:dyDescent="0.25">
      <c r="A1015" s="133">
        <v>1007</v>
      </c>
      <c r="B1015" s="134" t="s">
        <v>2172</v>
      </c>
      <c r="C1015" s="135">
        <f t="shared" ref="C1015:C1051" si="149">SUM(D1015:G1015)</f>
        <v>528717.89999999991</v>
      </c>
      <c r="D1015" s="135">
        <f>D1016+D1017</f>
        <v>80645.100000000006</v>
      </c>
      <c r="E1015" s="135">
        <f>E1016+E1017</f>
        <v>440046.1</v>
      </c>
      <c r="F1015" s="135">
        <f>F1016+F1017</f>
        <v>8026.7</v>
      </c>
      <c r="G1015" s="135">
        <f>G1016+G1017</f>
        <v>0</v>
      </c>
      <c r="H1015" s="135">
        <f t="shared" ref="H1015:H1051" si="150">SUM(I1015:L1015)</f>
        <v>577343.29999999993</v>
      </c>
      <c r="I1015" s="135">
        <f>I1016+I1017</f>
        <v>80645.100000000006</v>
      </c>
      <c r="J1015" s="135">
        <f>J1016+J1017</f>
        <v>484558.5</v>
      </c>
      <c r="K1015" s="135">
        <f>K1016+K1017</f>
        <v>8026.7</v>
      </c>
      <c r="L1015" s="135">
        <f>L1016+L1017</f>
        <v>4113</v>
      </c>
      <c r="M1015" s="135">
        <f t="shared" ref="M1015:M1051" si="151">SUM(N1015:Q1015)</f>
        <v>564076.54850000003</v>
      </c>
      <c r="N1015" s="135">
        <f>N1016+N1017</f>
        <v>80645.100000000006</v>
      </c>
      <c r="O1015" s="135">
        <f>O1016+O1017</f>
        <v>471291.7485000001</v>
      </c>
      <c r="P1015" s="135">
        <f>P1016+P1017</f>
        <v>8026.7</v>
      </c>
      <c r="Q1015" s="135">
        <f>Q1016+Q1017</f>
        <v>4113</v>
      </c>
      <c r="R1015" s="13">
        <f t="shared" ref="R1015:V1051" si="152">M1015-H1015</f>
        <v>-13266.751499999897</v>
      </c>
      <c r="S1015" s="13">
        <f t="shared" si="152"/>
        <v>0</v>
      </c>
      <c r="T1015" s="13">
        <f t="shared" si="152"/>
        <v>-13266.751499999897</v>
      </c>
      <c r="U1015" s="13">
        <f t="shared" si="152"/>
        <v>0</v>
      </c>
      <c r="V1015" s="13">
        <f t="shared" si="152"/>
        <v>0</v>
      </c>
      <c r="W1015" s="13">
        <f t="shared" si="144"/>
        <v>97.702103497174051</v>
      </c>
      <c r="X1015" s="13">
        <f t="shared" si="144"/>
        <v>100</v>
      </c>
      <c r="Y1015" s="137">
        <f t="shared" si="144"/>
        <v>97.262094979244011</v>
      </c>
      <c r="Z1015" s="137">
        <f t="shared" si="144"/>
        <v>100</v>
      </c>
      <c r="AA1015" s="137">
        <f t="shared" si="144"/>
        <v>100</v>
      </c>
    </row>
    <row r="1016" spans="1:27" s="138" customFormat="1" ht="12.95" customHeight="1" x14ac:dyDescent="0.2">
      <c r="A1016" s="133">
        <v>1008</v>
      </c>
      <c r="B1016" s="134" t="s">
        <v>1374</v>
      </c>
      <c r="C1016" s="135">
        <f t="shared" si="149"/>
        <v>331110.5</v>
      </c>
      <c r="D1016" s="135">
        <f>D1018</f>
        <v>44928</v>
      </c>
      <c r="E1016" s="135">
        <f>E1018</f>
        <v>280358.5</v>
      </c>
      <c r="F1016" s="135">
        <f>F1018</f>
        <v>5824</v>
      </c>
      <c r="G1016" s="135">
        <f>G1018</f>
        <v>0</v>
      </c>
      <c r="H1016" s="135">
        <f t="shared" si="150"/>
        <v>361618.5</v>
      </c>
      <c r="I1016" s="135">
        <f>I1018</f>
        <v>44928</v>
      </c>
      <c r="J1016" s="135">
        <f>J1018</f>
        <v>308733.5</v>
      </c>
      <c r="K1016" s="135">
        <f>K1018</f>
        <v>5824</v>
      </c>
      <c r="L1016" s="135">
        <f>L1018</f>
        <v>2133</v>
      </c>
      <c r="M1016" s="135">
        <f t="shared" si="151"/>
        <v>351767.06160000002</v>
      </c>
      <c r="N1016" s="135">
        <f>N1018</f>
        <v>44928</v>
      </c>
      <c r="O1016" s="135">
        <f>O1018</f>
        <v>298882.06160000002</v>
      </c>
      <c r="P1016" s="135">
        <f>P1018</f>
        <v>5824</v>
      </c>
      <c r="Q1016" s="135">
        <f>Q1018</f>
        <v>2133</v>
      </c>
      <c r="R1016" s="13">
        <f t="shared" si="152"/>
        <v>-9851.4383999999845</v>
      </c>
      <c r="S1016" s="13">
        <f t="shared" si="152"/>
        <v>0</v>
      </c>
      <c r="T1016" s="13">
        <f t="shared" si="152"/>
        <v>-9851.4383999999845</v>
      </c>
      <c r="U1016" s="13">
        <f t="shared" si="152"/>
        <v>0</v>
      </c>
      <c r="V1016" s="13">
        <f t="shared" si="152"/>
        <v>0</v>
      </c>
      <c r="W1016" s="13">
        <f t="shared" si="144"/>
        <v>97.275737164995718</v>
      </c>
      <c r="X1016" s="13">
        <f t="shared" si="144"/>
        <v>100</v>
      </c>
      <c r="Y1016" s="137">
        <f t="shared" si="144"/>
        <v>96.809080193759343</v>
      </c>
      <c r="Z1016" s="137">
        <f t="shared" si="144"/>
        <v>100</v>
      </c>
      <c r="AA1016" s="137">
        <f t="shared" si="144"/>
        <v>100</v>
      </c>
    </row>
    <row r="1017" spans="1:27" s="138" customFormat="1" ht="12.95" customHeight="1" x14ac:dyDescent="0.2">
      <c r="A1017" s="133">
        <v>1009</v>
      </c>
      <c r="B1017" s="134" t="s">
        <v>1375</v>
      </c>
      <c r="C1017" s="135">
        <f t="shared" si="149"/>
        <v>197607.4</v>
      </c>
      <c r="D1017" s="135">
        <f>SUBTOTAL(9,D1019:D1051)</f>
        <v>35717.1</v>
      </c>
      <c r="E1017" s="135">
        <f>SUBTOTAL(9,E1019:E1051)</f>
        <v>159687.59999999998</v>
      </c>
      <c r="F1017" s="135">
        <f>SUBTOTAL(9,F1019:F1051)</f>
        <v>2202.6999999999998</v>
      </c>
      <c r="G1017" s="135">
        <f>SUBTOTAL(9,G1019:G1051)</f>
        <v>0</v>
      </c>
      <c r="H1017" s="135">
        <f t="shared" si="150"/>
        <v>215724.80000000002</v>
      </c>
      <c r="I1017" s="135">
        <f>SUBTOTAL(9,I1019:I1051)</f>
        <v>35717.1</v>
      </c>
      <c r="J1017" s="135">
        <f>SUBTOTAL(9,J1019:J1051)</f>
        <v>175825</v>
      </c>
      <c r="K1017" s="135">
        <f>SUBTOTAL(9,K1019:K1051)</f>
        <v>2202.6999999999998</v>
      </c>
      <c r="L1017" s="135">
        <f>SUBTOTAL(9,L1019:L1051)</f>
        <v>1980</v>
      </c>
      <c r="M1017" s="135">
        <f t="shared" si="151"/>
        <v>212309.48690000008</v>
      </c>
      <c r="N1017" s="135">
        <f>SUBTOTAL(9,N1019:N1051)</f>
        <v>35717.1</v>
      </c>
      <c r="O1017" s="135">
        <f>SUBTOTAL(9,O1019:O1051)</f>
        <v>172409.68690000006</v>
      </c>
      <c r="P1017" s="135">
        <f>SUBTOTAL(9,P1019:P1051)</f>
        <v>2202.6999999999998</v>
      </c>
      <c r="Q1017" s="135">
        <f>SUBTOTAL(9,Q1019:Q1051)</f>
        <v>1980</v>
      </c>
      <c r="R1017" s="13">
        <f t="shared" si="152"/>
        <v>-3415.3130999999412</v>
      </c>
      <c r="S1017" s="13">
        <f t="shared" si="152"/>
        <v>0</v>
      </c>
      <c r="T1017" s="13">
        <f t="shared" si="152"/>
        <v>-3415.3130999999412</v>
      </c>
      <c r="U1017" s="13">
        <f t="shared" si="152"/>
        <v>0</v>
      </c>
      <c r="V1017" s="13">
        <f t="shared" si="152"/>
        <v>0</v>
      </c>
      <c r="W1017" s="13">
        <f t="shared" si="144"/>
        <v>98.416819438469787</v>
      </c>
      <c r="X1017" s="13">
        <f t="shared" si="144"/>
        <v>100</v>
      </c>
      <c r="Y1017" s="137">
        <f t="shared" si="144"/>
        <v>98.05754977961044</v>
      </c>
      <c r="Z1017" s="137">
        <f t="shared" si="144"/>
        <v>100</v>
      </c>
      <c r="AA1017" s="137">
        <f t="shared" si="144"/>
        <v>100</v>
      </c>
    </row>
    <row r="1018" spans="1:27" ht="12.95" customHeight="1" x14ac:dyDescent="0.25">
      <c r="A1018" s="133">
        <v>1010</v>
      </c>
      <c r="B1018" s="139" t="s">
        <v>1400</v>
      </c>
      <c r="C1018" s="140">
        <f t="shared" si="149"/>
        <v>331110.5</v>
      </c>
      <c r="D1018" s="140">
        <v>44928</v>
      </c>
      <c r="E1018" s="140">
        <v>280358.5</v>
      </c>
      <c r="F1018" s="140">
        <v>5824</v>
      </c>
      <c r="G1018" s="140">
        <v>0</v>
      </c>
      <c r="H1018" s="140">
        <f t="shared" si="150"/>
        <v>361618.5</v>
      </c>
      <c r="I1018" s="141">
        <v>44928</v>
      </c>
      <c r="J1018" s="141">
        <v>308733.5</v>
      </c>
      <c r="K1018" s="141">
        <v>5824</v>
      </c>
      <c r="L1018" s="141">
        <v>2133</v>
      </c>
      <c r="M1018" s="140">
        <f t="shared" si="151"/>
        <v>351767.06160000002</v>
      </c>
      <c r="N1018" s="141">
        <v>44928</v>
      </c>
      <c r="O1018" s="141">
        <v>298882.06160000002</v>
      </c>
      <c r="P1018" s="141">
        <v>5824</v>
      </c>
      <c r="Q1018" s="10">
        <v>2133</v>
      </c>
      <c r="R1018" s="10">
        <f t="shared" si="152"/>
        <v>-9851.4383999999845</v>
      </c>
      <c r="S1018" s="10">
        <f t="shared" si="152"/>
        <v>0</v>
      </c>
      <c r="T1018" s="10">
        <f t="shared" si="152"/>
        <v>-9851.4383999999845</v>
      </c>
      <c r="U1018" s="10">
        <f t="shared" si="152"/>
        <v>0</v>
      </c>
      <c r="V1018" s="10">
        <f t="shared" si="152"/>
        <v>0</v>
      </c>
      <c r="W1018" s="10">
        <f t="shared" si="144"/>
        <v>97.275737164995718</v>
      </c>
      <c r="X1018" s="10">
        <f t="shared" si="144"/>
        <v>100</v>
      </c>
      <c r="Y1018" s="142">
        <f t="shared" si="144"/>
        <v>96.809080193759343</v>
      </c>
      <c r="Z1018" s="142">
        <f t="shared" si="144"/>
        <v>100</v>
      </c>
      <c r="AA1018" s="142">
        <f t="shared" si="144"/>
        <v>100</v>
      </c>
    </row>
    <row r="1019" spans="1:27" ht="12.95" customHeight="1" x14ac:dyDescent="0.25">
      <c r="A1019" s="133">
        <v>1011</v>
      </c>
      <c r="B1019" s="139" t="s">
        <v>2173</v>
      </c>
      <c r="C1019" s="140">
        <f t="shared" si="149"/>
        <v>1872.8</v>
      </c>
      <c r="D1019" s="140">
        <v>833.6</v>
      </c>
      <c r="E1019" s="140">
        <v>1009.1</v>
      </c>
      <c r="F1019" s="140">
        <v>30.1</v>
      </c>
      <c r="G1019" s="140">
        <v>0</v>
      </c>
      <c r="H1019" s="140">
        <f t="shared" si="150"/>
        <v>1945.5</v>
      </c>
      <c r="I1019" s="141">
        <v>833.6</v>
      </c>
      <c r="J1019" s="141">
        <v>1051.8</v>
      </c>
      <c r="K1019" s="141">
        <v>30.1</v>
      </c>
      <c r="L1019" s="141">
        <v>30</v>
      </c>
      <c r="M1019" s="140">
        <f t="shared" si="151"/>
        <v>1945.5</v>
      </c>
      <c r="N1019" s="141">
        <v>833.6</v>
      </c>
      <c r="O1019" s="141">
        <v>1051.8</v>
      </c>
      <c r="P1019" s="141">
        <v>30.1</v>
      </c>
      <c r="Q1019" s="10">
        <v>30</v>
      </c>
      <c r="R1019" s="10">
        <f t="shared" si="152"/>
        <v>0</v>
      </c>
      <c r="S1019" s="10">
        <f t="shared" si="152"/>
        <v>0</v>
      </c>
      <c r="T1019" s="10">
        <f t="shared" si="152"/>
        <v>0</v>
      </c>
      <c r="U1019" s="10">
        <f t="shared" si="152"/>
        <v>0</v>
      </c>
      <c r="V1019" s="10">
        <f t="shared" si="152"/>
        <v>0</v>
      </c>
      <c r="W1019" s="10">
        <f t="shared" si="144"/>
        <v>100</v>
      </c>
      <c r="X1019" s="10">
        <f t="shared" si="144"/>
        <v>100</v>
      </c>
      <c r="Y1019" s="142">
        <f t="shared" si="144"/>
        <v>100</v>
      </c>
      <c r="Z1019" s="142">
        <f t="shared" si="144"/>
        <v>100</v>
      </c>
      <c r="AA1019" s="142">
        <f t="shared" si="144"/>
        <v>100</v>
      </c>
    </row>
    <row r="1020" spans="1:27" ht="12.95" customHeight="1" x14ac:dyDescent="0.25">
      <c r="A1020" s="133">
        <v>1012</v>
      </c>
      <c r="B1020" s="139" t="s">
        <v>1685</v>
      </c>
      <c r="C1020" s="140">
        <f t="shared" si="149"/>
        <v>2265.3000000000002</v>
      </c>
      <c r="D1020" s="140">
        <v>895.8</v>
      </c>
      <c r="E1020" s="140">
        <v>1283.7</v>
      </c>
      <c r="F1020" s="140">
        <v>85.8</v>
      </c>
      <c r="G1020" s="140">
        <v>0</v>
      </c>
      <c r="H1020" s="140">
        <f t="shared" si="150"/>
        <v>2404.4</v>
      </c>
      <c r="I1020" s="141">
        <v>895.8</v>
      </c>
      <c r="J1020" s="141">
        <v>1389.8</v>
      </c>
      <c r="K1020" s="141">
        <v>85.8</v>
      </c>
      <c r="L1020" s="141">
        <v>33</v>
      </c>
      <c r="M1020" s="140">
        <f t="shared" si="151"/>
        <v>2397.1360000000004</v>
      </c>
      <c r="N1020" s="141">
        <v>895.8</v>
      </c>
      <c r="O1020" s="141">
        <v>1382.5360000000001</v>
      </c>
      <c r="P1020" s="141">
        <v>85.8</v>
      </c>
      <c r="Q1020" s="10">
        <v>33</v>
      </c>
      <c r="R1020" s="10">
        <f t="shared" si="152"/>
        <v>-7.2639999999996689</v>
      </c>
      <c r="S1020" s="10">
        <f t="shared" si="152"/>
        <v>0</v>
      </c>
      <c r="T1020" s="10">
        <f t="shared" si="152"/>
        <v>-7.2639999999998963</v>
      </c>
      <c r="U1020" s="10">
        <f t="shared" si="152"/>
        <v>0</v>
      </c>
      <c r="V1020" s="10">
        <f t="shared" si="152"/>
        <v>0</v>
      </c>
      <c r="W1020" s="10">
        <f t="shared" si="144"/>
        <v>99.69788720678757</v>
      </c>
      <c r="X1020" s="10">
        <f t="shared" si="144"/>
        <v>100</v>
      </c>
      <c r="Y1020" s="142">
        <f t="shared" si="144"/>
        <v>99.477334868326381</v>
      </c>
      <c r="Z1020" s="142">
        <f t="shared" si="144"/>
        <v>100</v>
      </c>
      <c r="AA1020" s="142">
        <f t="shared" si="144"/>
        <v>100</v>
      </c>
    </row>
    <row r="1021" spans="1:27" ht="12.95" customHeight="1" x14ac:dyDescent="0.25">
      <c r="A1021" s="133">
        <v>1013</v>
      </c>
      <c r="B1021" s="139" t="s">
        <v>2174</v>
      </c>
      <c r="C1021" s="140">
        <f t="shared" si="149"/>
        <v>3833.5000000000005</v>
      </c>
      <c r="D1021" s="140">
        <v>921.8</v>
      </c>
      <c r="E1021" s="140">
        <v>2823.8</v>
      </c>
      <c r="F1021" s="140">
        <v>87.9</v>
      </c>
      <c r="G1021" s="140">
        <v>0</v>
      </c>
      <c r="H1021" s="140">
        <f t="shared" si="150"/>
        <v>4049.9</v>
      </c>
      <c r="I1021" s="141">
        <v>921.8</v>
      </c>
      <c r="J1021" s="141">
        <v>2977.2</v>
      </c>
      <c r="K1021" s="141">
        <v>87.9</v>
      </c>
      <c r="L1021" s="141">
        <v>63</v>
      </c>
      <c r="M1021" s="140">
        <f t="shared" si="151"/>
        <v>3732.2494000000002</v>
      </c>
      <c r="N1021" s="141">
        <v>921.8</v>
      </c>
      <c r="O1021" s="141">
        <v>2659.5493999999999</v>
      </c>
      <c r="P1021" s="141">
        <v>87.9</v>
      </c>
      <c r="Q1021" s="10">
        <v>63</v>
      </c>
      <c r="R1021" s="10">
        <f t="shared" si="152"/>
        <v>-317.65059999999994</v>
      </c>
      <c r="S1021" s="10">
        <f t="shared" si="152"/>
        <v>0</v>
      </c>
      <c r="T1021" s="10">
        <f t="shared" si="152"/>
        <v>-317.65059999999994</v>
      </c>
      <c r="U1021" s="10">
        <f t="shared" si="152"/>
        <v>0</v>
      </c>
      <c r="V1021" s="10">
        <f t="shared" si="152"/>
        <v>0</v>
      </c>
      <c r="W1021" s="10">
        <f t="shared" si="144"/>
        <v>92.156581643991203</v>
      </c>
      <c r="X1021" s="10">
        <f t="shared" si="144"/>
        <v>100</v>
      </c>
      <c r="Y1021" s="142">
        <f t="shared" si="144"/>
        <v>89.33055891441623</v>
      </c>
      <c r="Z1021" s="142">
        <f t="shared" si="144"/>
        <v>100</v>
      </c>
      <c r="AA1021" s="142">
        <f t="shared" si="144"/>
        <v>100</v>
      </c>
    </row>
    <row r="1022" spans="1:27" ht="12.95" customHeight="1" x14ac:dyDescent="0.25">
      <c r="A1022" s="133">
        <v>1014</v>
      </c>
      <c r="B1022" s="139" t="s">
        <v>2175</v>
      </c>
      <c r="C1022" s="140">
        <f t="shared" si="149"/>
        <v>2328.1999999999998</v>
      </c>
      <c r="D1022" s="140">
        <v>955.6</v>
      </c>
      <c r="E1022" s="140">
        <v>1325.4</v>
      </c>
      <c r="F1022" s="140">
        <v>47.2</v>
      </c>
      <c r="G1022" s="140">
        <v>0</v>
      </c>
      <c r="H1022" s="140">
        <f t="shared" si="150"/>
        <v>2495.6999999999998</v>
      </c>
      <c r="I1022" s="141">
        <v>955.6</v>
      </c>
      <c r="J1022" s="141">
        <v>1462.9</v>
      </c>
      <c r="K1022" s="141">
        <v>47.2</v>
      </c>
      <c r="L1022" s="141">
        <v>30</v>
      </c>
      <c r="M1022" s="140">
        <f t="shared" si="151"/>
        <v>2467.7538999999997</v>
      </c>
      <c r="N1022" s="141">
        <v>955.6</v>
      </c>
      <c r="O1022" s="141">
        <v>1434.9539</v>
      </c>
      <c r="P1022" s="141">
        <v>47.2</v>
      </c>
      <c r="Q1022" s="10">
        <v>30</v>
      </c>
      <c r="R1022" s="10">
        <f t="shared" si="152"/>
        <v>-27.946100000000115</v>
      </c>
      <c r="S1022" s="10">
        <f t="shared" si="152"/>
        <v>0</v>
      </c>
      <c r="T1022" s="10">
        <f t="shared" si="152"/>
        <v>-27.946100000000115</v>
      </c>
      <c r="U1022" s="10">
        <f t="shared" si="152"/>
        <v>0</v>
      </c>
      <c r="V1022" s="10">
        <f t="shared" si="152"/>
        <v>0</v>
      </c>
      <c r="W1022" s="10">
        <f t="shared" ref="W1022:AA1053" si="153">IF(H1022=0,0,M1022/H1022*100)</f>
        <v>98.880229995592416</v>
      </c>
      <c r="X1022" s="10">
        <f t="shared" si="153"/>
        <v>100</v>
      </c>
      <c r="Y1022" s="142">
        <f t="shared" si="153"/>
        <v>98.089678036776263</v>
      </c>
      <c r="Z1022" s="142">
        <f t="shared" si="153"/>
        <v>100</v>
      </c>
      <c r="AA1022" s="142">
        <f t="shared" si="153"/>
        <v>100</v>
      </c>
    </row>
    <row r="1023" spans="1:27" ht="12.95" customHeight="1" x14ac:dyDescent="0.25">
      <c r="A1023" s="133">
        <v>1015</v>
      </c>
      <c r="B1023" s="139" t="s">
        <v>2176</v>
      </c>
      <c r="C1023" s="140">
        <f t="shared" si="149"/>
        <v>3604.7999999999997</v>
      </c>
      <c r="D1023" s="140">
        <v>1097.7</v>
      </c>
      <c r="E1023" s="140">
        <v>2286.5</v>
      </c>
      <c r="F1023" s="140">
        <v>220.6</v>
      </c>
      <c r="G1023" s="140">
        <v>0</v>
      </c>
      <c r="H1023" s="140">
        <f t="shared" si="150"/>
        <v>3815.9999999999995</v>
      </c>
      <c r="I1023" s="141">
        <v>1097.7</v>
      </c>
      <c r="J1023" s="141">
        <v>2464.6999999999998</v>
      </c>
      <c r="K1023" s="141">
        <v>220.6</v>
      </c>
      <c r="L1023" s="141">
        <v>33</v>
      </c>
      <c r="M1023" s="140">
        <f t="shared" si="151"/>
        <v>3731.4140000000002</v>
      </c>
      <c r="N1023" s="141">
        <v>1097.7</v>
      </c>
      <c r="O1023" s="141">
        <v>2380.114</v>
      </c>
      <c r="P1023" s="141">
        <v>220.6</v>
      </c>
      <c r="Q1023" s="10">
        <v>33</v>
      </c>
      <c r="R1023" s="10">
        <f t="shared" si="152"/>
        <v>-84.585999999999331</v>
      </c>
      <c r="S1023" s="10">
        <f t="shared" si="152"/>
        <v>0</v>
      </c>
      <c r="T1023" s="10">
        <f t="shared" si="152"/>
        <v>-84.585999999999785</v>
      </c>
      <c r="U1023" s="10">
        <f t="shared" si="152"/>
        <v>0</v>
      </c>
      <c r="V1023" s="10">
        <f t="shared" si="152"/>
        <v>0</v>
      </c>
      <c r="W1023" s="10">
        <f t="shared" si="153"/>
        <v>97.78338574423482</v>
      </c>
      <c r="X1023" s="10">
        <f t="shared" si="153"/>
        <v>100</v>
      </c>
      <c r="Y1023" s="142">
        <f t="shared" si="153"/>
        <v>96.568101594514559</v>
      </c>
      <c r="Z1023" s="142">
        <f t="shared" si="153"/>
        <v>100</v>
      </c>
      <c r="AA1023" s="142">
        <f t="shared" si="153"/>
        <v>100</v>
      </c>
    </row>
    <row r="1024" spans="1:27" ht="12.95" customHeight="1" x14ac:dyDescent="0.25">
      <c r="A1024" s="133">
        <v>1016</v>
      </c>
      <c r="B1024" s="139" t="s">
        <v>2177</v>
      </c>
      <c r="C1024" s="140">
        <f t="shared" si="149"/>
        <v>3956.0000000000005</v>
      </c>
      <c r="D1024" s="140">
        <v>981.7</v>
      </c>
      <c r="E1024" s="140">
        <v>2845.4</v>
      </c>
      <c r="F1024" s="140">
        <v>128.9</v>
      </c>
      <c r="G1024" s="140">
        <v>0</v>
      </c>
      <c r="H1024" s="140">
        <f t="shared" si="150"/>
        <v>4213.7</v>
      </c>
      <c r="I1024" s="141">
        <v>981.7</v>
      </c>
      <c r="J1024" s="141">
        <v>3064.1</v>
      </c>
      <c r="K1024" s="141">
        <v>128.9</v>
      </c>
      <c r="L1024" s="141">
        <v>39</v>
      </c>
      <c r="M1024" s="140">
        <f t="shared" si="151"/>
        <v>4124.3737000000001</v>
      </c>
      <c r="N1024" s="141">
        <v>981.7</v>
      </c>
      <c r="O1024" s="141">
        <v>2974.7737000000002</v>
      </c>
      <c r="P1024" s="141">
        <v>128.9</v>
      </c>
      <c r="Q1024" s="10">
        <v>39</v>
      </c>
      <c r="R1024" s="10">
        <f t="shared" si="152"/>
        <v>-89.326299999999719</v>
      </c>
      <c r="S1024" s="10">
        <f t="shared" si="152"/>
        <v>0</v>
      </c>
      <c r="T1024" s="10">
        <f t="shared" si="152"/>
        <v>-89.326299999999719</v>
      </c>
      <c r="U1024" s="10">
        <f t="shared" si="152"/>
        <v>0</v>
      </c>
      <c r="V1024" s="10">
        <f t="shared" si="152"/>
        <v>0</v>
      </c>
      <c r="W1024" s="10">
        <f t="shared" si="153"/>
        <v>97.880098250943362</v>
      </c>
      <c r="X1024" s="10">
        <f t="shared" si="153"/>
        <v>100</v>
      </c>
      <c r="Y1024" s="142">
        <f t="shared" si="153"/>
        <v>97.084745928657696</v>
      </c>
      <c r="Z1024" s="142">
        <f t="shared" si="153"/>
        <v>100</v>
      </c>
      <c r="AA1024" s="142">
        <f t="shared" si="153"/>
        <v>100</v>
      </c>
    </row>
    <row r="1025" spans="1:27" ht="12.95" customHeight="1" x14ac:dyDescent="0.25">
      <c r="A1025" s="133">
        <v>1017</v>
      </c>
      <c r="B1025" s="139" t="s">
        <v>2178</v>
      </c>
      <c r="C1025" s="140">
        <f t="shared" si="149"/>
        <v>3309.2000000000003</v>
      </c>
      <c r="D1025" s="140">
        <v>985.7</v>
      </c>
      <c r="E1025" s="140">
        <v>2195.9</v>
      </c>
      <c r="F1025" s="140">
        <v>127.6</v>
      </c>
      <c r="G1025" s="140">
        <v>0</v>
      </c>
      <c r="H1025" s="140">
        <f t="shared" si="150"/>
        <v>3526.7999999999997</v>
      </c>
      <c r="I1025" s="141">
        <v>985.7</v>
      </c>
      <c r="J1025" s="141">
        <v>2374.5</v>
      </c>
      <c r="K1025" s="141">
        <v>127.6</v>
      </c>
      <c r="L1025" s="141">
        <v>39</v>
      </c>
      <c r="M1025" s="140">
        <f t="shared" si="151"/>
        <v>3507.4999999999995</v>
      </c>
      <c r="N1025" s="141">
        <v>985.7</v>
      </c>
      <c r="O1025" s="141">
        <v>2355.1999999999998</v>
      </c>
      <c r="P1025" s="141">
        <v>127.6</v>
      </c>
      <c r="Q1025" s="10">
        <v>39</v>
      </c>
      <c r="R1025" s="10">
        <f t="shared" si="152"/>
        <v>-19.300000000000182</v>
      </c>
      <c r="S1025" s="10">
        <f t="shared" si="152"/>
        <v>0</v>
      </c>
      <c r="T1025" s="10">
        <f t="shared" si="152"/>
        <v>-19.300000000000182</v>
      </c>
      <c r="U1025" s="10">
        <f t="shared" si="152"/>
        <v>0</v>
      </c>
      <c r="V1025" s="10">
        <f t="shared" si="152"/>
        <v>0</v>
      </c>
      <c r="W1025" s="10">
        <f t="shared" si="153"/>
        <v>99.452761710332311</v>
      </c>
      <c r="X1025" s="10">
        <f t="shared" si="153"/>
        <v>100</v>
      </c>
      <c r="Y1025" s="142">
        <f t="shared" si="153"/>
        <v>99.187197304695715</v>
      </c>
      <c r="Z1025" s="142">
        <f t="shared" si="153"/>
        <v>100</v>
      </c>
      <c r="AA1025" s="142">
        <f t="shared" si="153"/>
        <v>100</v>
      </c>
    </row>
    <row r="1026" spans="1:27" ht="12.95" customHeight="1" x14ac:dyDescent="0.25">
      <c r="A1026" s="133">
        <v>1018</v>
      </c>
      <c r="B1026" s="139" t="s">
        <v>2179</v>
      </c>
      <c r="C1026" s="140">
        <f t="shared" si="149"/>
        <v>3452.3</v>
      </c>
      <c r="D1026" s="140">
        <v>966.2</v>
      </c>
      <c r="E1026" s="140">
        <v>2311.1</v>
      </c>
      <c r="F1026" s="140">
        <v>175</v>
      </c>
      <c r="G1026" s="140">
        <v>0</v>
      </c>
      <c r="H1026" s="140">
        <f t="shared" si="150"/>
        <v>3702.3999999999996</v>
      </c>
      <c r="I1026" s="141">
        <v>966.2</v>
      </c>
      <c r="J1026" s="141">
        <v>2516.1999999999998</v>
      </c>
      <c r="K1026" s="141">
        <v>175</v>
      </c>
      <c r="L1026" s="141">
        <v>45</v>
      </c>
      <c r="M1026" s="140">
        <f t="shared" si="151"/>
        <v>3637.5986000000003</v>
      </c>
      <c r="N1026" s="141">
        <v>966.2</v>
      </c>
      <c r="O1026" s="141">
        <v>2451.3986</v>
      </c>
      <c r="P1026" s="141">
        <v>175</v>
      </c>
      <c r="Q1026" s="10">
        <v>45</v>
      </c>
      <c r="R1026" s="10">
        <f t="shared" si="152"/>
        <v>-64.801399999999376</v>
      </c>
      <c r="S1026" s="10">
        <f t="shared" si="152"/>
        <v>0</v>
      </c>
      <c r="T1026" s="10">
        <f t="shared" si="152"/>
        <v>-64.80139999999983</v>
      </c>
      <c r="U1026" s="10">
        <f t="shared" si="152"/>
        <v>0</v>
      </c>
      <c r="V1026" s="10">
        <f t="shared" si="152"/>
        <v>0</v>
      </c>
      <c r="W1026" s="10">
        <f t="shared" si="153"/>
        <v>98.249746110630952</v>
      </c>
      <c r="X1026" s="10">
        <f t="shared" si="153"/>
        <v>100</v>
      </c>
      <c r="Y1026" s="142">
        <f t="shared" si="153"/>
        <v>97.424632382163594</v>
      </c>
      <c r="Z1026" s="142">
        <f t="shared" si="153"/>
        <v>100</v>
      </c>
      <c r="AA1026" s="142">
        <f t="shared" si="153"/>
        <v>100</v>
      </c>
    </row>
    <row r="1027" spans="1:27" ht="12.95" customHeight="1" x14ac:dyDescent="0.25">
      <c r="A1027" s="133">
        <v>1019</v>
      </c>
      <c r="B1027" s="139" t="s">
        <v>2180</v>
      </c>
      <c r="C1027" s="140">
        <f t="shared" si="149"/>
        <v>3407.5</v>
      </c>
      <c r="D1027" s="140">
        <v>1052.4000000000001</v>
      </c>
      <c r="E1027" s="140">
        <v>2313.6</v>
      </c>
      <c r="F1027" s="140">
        <v>41.5</v>
      </c>
      <c r="G1027" s="140">
        <v>0</v>
      </c>
      <c r="H1027" s="140">
        <f t="shared" si="150"/>
        <v>3683.8</v>
      </c>
      <c r="I1027" s="141">
        <v>1052.4000000000001</v>
      </c>
      <c r="J1027" s="141">
        <v>2544.9</v>
      </c>
      <c r="K1027" s="141">
        <v>41.5</v>
      </c>
      <c r="L1027" s="141">
        <v>45</v>
      </c>
      <c r="M1027" s="140">
        <f t="shared" si="151"/>
        <v>3571.8656000000001</v>
      </c>
      <c r="N1027" s="141">
        <v>1052.4000000000001</v>
      </c>
      <c r="O1027" s="141">
        <v>2432.9656</v>
      </c>
      <c r="P1027" s="141">
        <v>41.5</v>
      </c>
      <c r="Q1027" s="10">
        <v>45</v>
      </c>
      <c r="R1027" s="10">
        <f t="shared" si="152"/>
        <v>-111.9344000000001</v>
      </c>
      <c r="S1027" s="10">
        <f t="shared" si="152"/>
        <v>0</v>
      </c>
      <c r="T1027" s="10">
        <f t="shared" si="152"/>
        <v>-111.9344000000001</v>
      </c>
      <c r="U1027" s="10">
        <f t="shared" si="152"/>
        <v>0</v>
      </c>
      <c r="V1027" s="10">
        <f t="shared" si="152"/>
        <v>0</v>
      </c>
      <c r="W1027" s="10">
        <f t="shared" si="153"/>
        <v>96.961441989250233</v>
      </c>
      <c r="X1027" s="10">
        <f t="shared" si="153"/>
        <v>100</v>
      </c>
      <c r="Y1027" s="142">
        <f t="shared" si="153"/>
        <v>95.601618924122761</v>
      </c>
      <c r="Z1027" s="142">
        <f t="shared" si="153"/>
        <v>100</v>
      </c>
      <c r="AA1027" s="142">
        <f t="shared" si="153"/>
        <v>100</v>
      </c>
    </row>
    <row r="1028" spans="1:27" ht="12.95" customHeight="1" x14ac:dyDescent="0.25">
      <c r="A1028" s="133">
        <v>1020</v>
      </c>
      <c r="B1028" s="139" t="s">
        <v>2181</v>
      </c>
      <c r="C1028" s="140">
        <f t="shared" si="149"/>
        <v>2349.1</v>
      </c>
      <c r="D1028" s="140">
        <v>955.4</v>
      </c>
      <c r="E1028" s="140">
        <v>1267.3</v>
      </c>
      <c r="F1028" s="140">
        <v>126.4</v>
      </c>
      <c r="G1028" s="140">
        <v>0</v>
      </c>
      <c r="H1028" s="140">
        <f t="shared" si="150"/>
        <v>2520.4</v>
      </c>
      <c r="I1028" s="141">
        <v>955.4</v>
      </c>
      <c r="J1028" s="141">
        <v>1405.6</v>
      </c>
      <c r="K1028" s="141">
        <v>126.4</v>
      </c>
      <c r="L1028" s="141">
        <v>33</v>
      </c>
      <c r="M1028" s="140">
        <f t="shared" si="151"/>
        <v>2493.5405000000001</v>
      </c>
      <c r="N1028" s="141">
        <v>955.4</v>
      </c>
      <c r="O1028" s="141">
        <v>1378.7405000000001</v>
      </c>
      <c r="P1028" s="141">
        <v>126.4</v>
      </c>
      <c r="Q1028" s="10">
        <v>33</v>
      </c>
      <c r="R1028" s="10">
        <f t="shared" si="152"/>
        <v>-26.859500000000025</v>
      </c>
      <c r="S1028" s="10">
        <f t="shared" si="152"/>
        <v>0</v>
      </c>
      <c r="T1028" s="10">
        <f t="shared" si="152"/>
        <v>-26.859499999999798</v>
      </c>
      <c r="U1028" s="10">
        <f t="shared" si="152"/>
        <v>0</v>
      </c>
      <c r="V1028" s="10">
        <f t="shared" si="152"/>
        <v>0</v>
      </c>
      <c r="W1028" s="10">
        <f t="shared" si="153"/>
        <v>98.934315981590231</v>
      </c>
      <c r="X1028" s="10">
        <f t="shared" si="153"/>
        <v>100</v>
      </c>
      <c r="Y1028" s="142">
        <f t="shared" si="153"/>
        <v>98.089107854297112</v>
      </c>
      <c r="Z1028" s="142">
        <f t="shared" si="153"/>
        <v>100</v>
      </c>
      <c r="AA1028" s="142">
        <f t="shared" si="153"/>
        <v>100</v>
      </c>
    </row>
    <row r="1029" spans="1:27" ht="12.95" customHeight="1" x14ac:dyDescent="0.25">
      <c r="A1029" s="133">
        <v>1021</v>
      </c>
      <c r="B1029" s="139" t="s">
        <v>2182</v>
      </c>
      <c r="C1029" s="140">
        <f t="shared" si="149"/>
        <v>3406.4</v>
      </c>
      <c r="D1029" s="140">
        <v>990.5</v>
      </c>
      <c r="E1029" s="140">
        <v>2256.5</v>
      </c>
      <c r="F1029" s="140">
        <v>159.4</v>
      </c>
      <c r="G1029" s="140">
        <v>0</v>
      </c>
      <c r="H1029" s="140">
        <f t="shared" si="150"/>
        <v>3591.3</v>
      </c>
      <c r="I1029" s="141">
        <v>990.5</v>
      </c>
      <c r="J1029" s="141">
        <v>2405.4</v>
      </c>
      <c r="K1029" s="141">
        <v>159.4</v>
      </c>
      <c r="L1029" s="141">
        <v>36</v>
      </c>
      <c r="M1029" s="140">
        <f t="shared" si="151"/>
        <v>3590.9427000000001</v>
      </c>
      <c r="N1029" s="141">
        <v>990.5</v>
      </c>
      <c r="O1029" s="141">
        <v>2405.0427</v>
      </c>
      <c r="P1029" s="141">
        <v>159.4</v>
      </c>
      <c r="Q1029" s="10">
        <v>36</v>
      </c>
      <c r="R1029" s="10">
        <f t="shared" si="152"/>
        <v>-0.35730000000012296</v>
      </c>
      <c r="S1029" s="10">
        <f t="shared" si="152"/>
        <v>0</v>
      </c>
      <c r="T1029" s="10">
        <f t="shared" si="152"/>
        <v>-0.35730000000012296</v>
      </c>
      <c r="U1029" s="10">
        <f t="shared" si="152"/>
        <v>0</v>
      </c>
      <c r="V1029" s="10">
        <f t="shared" si="152"/>
        <v>0</v>
      </c>
      <c r="W1029" s="10">
        <f t="shared" si="153"/>
        <v>99.990050956478143</v>
      </c>
      <c r="X1029" s="10">
        <f t="shared" si="153"/>
        <v>100</v>
      </c>
      <c r="Y1029" s="142">
        <f t="shared" si="153"/>
        <v>99.985145921676221</v>
      </c>
      <c r="Z1029" s="142">
        <f t="shared" si="153"/>
        <v>100</v>
      </c>
      <c r="AA1029" s="142">
        <f t="shared" si="153"/>
        <v>100</v>
      </c>
    </row>
    <row r="1030" spans="1:27" ht="12.95" customHeight="1" x14ac:dyDescent="0.25">
      <c r="A1030" s="133">
        <v>1022</v>
      </c>
      <c r="B1030" s="139" t="s">
        <v>2183</v>
      </c>
      <c r="C1030" s="140">
        <f t="shared" si="149"/>
        <v>2541.4999999999995</v>
      </c>
      <c r="D1030" s="140">
        <v>908.8</v>
      </c>
      <c r="E1030" s="140">
        <v>1605.6</v>
      </c>
      <c r="F1030" s="140">
        <v>27.1</v>
      </c>
      <c r="G1030" s="140">
        <v>0</v>
      </c>
      <c r="H1030" s="140">
        <f t="shared" si="150"/>
        <v>2663.7</v>
      </c>
      <c r="I1030" s="141">
        <v>908.8</v>
      </c>
      <c r="J1030" s="141">
        <v>1700.8</v>
      </c>
      <c r="K1030" s="141">
        <v>27.1</v>
      </c>
      <c r="L1030" s="141">
        <v>27</v>
      </c>
      <c r="M1030" s="140">
        <f t="shared" si="151"/>
        <v>2613.1241999999997</v>
      </c>
      <c r="N1030" s="141">
        <v>908.8</v>
      </c>
      <c r="O1030" s="141">
        <v>1650.2242000000001</v>
      </c>
      <c r="P1030" s="141">
        <v>27.1</v>
      </c>
      <c r="Q1030" s="10">
        <v>27</v>
      </c>
      <c r="R1030" s="10">
        <f t="shared" si="152"/>
        <v>-50.575800000000072</v>
      </c>
      <c r="S1030" s="10">
        <f t="shared" si="152"/>
        <v>0</v>
      </c>
      <c r="T1030" s="10">
        <f t="shared" si="152"/>
        <v>-50.575799999999845</v>
      </c>
      <c r="U1030" s="10">
        <f t="shared" si="152"/>
        <v>0</v>
      </c>
      <c r="V1030" s="10">
        <f t="shared" si="152"/>
        <v>0</v>
      </c>
      <c r="W1030" s="10">
        <f t="shared" si="153"/>
        <v>98.101295190899876</v>
      </c>
      <c r="X1030" s="10">
        <f t="shared" si="153"/>
        <v>100</v>
      </c>
      <c r="Y1030" s="142">
        <f t="shared" si="153"/>
        <v>97.02635230479774</v>
      </c>
      <c r="Z1030" s="142">
        <f t="shared" si="153"/>
        <v>100</v>
      </c>
      <c r="AA1030" s="142">
        <f t="shared" si="153"/>
        <v>100</v>
      </c>
    </row>
    <row r="1031" spans="1:27" ht="12.95" customHeight="1" x14ac:dyDescent="0.25">
      <c r="A1031" s="133">
        <v>1023</v>
      </c>
      <c r="B1031" s="139" t="s">
        <v>2184</v>
      </c>
      <c r="C1031" s="140">
        <f t="shared" si="149"/>
        <v>4753.8999999999996</v>
      </c>
      <c r="D1031" s="140">
        <v>1171.8</v>
      </c>
      <c r="E1031" s="140">
        <v>3582.1</v>
      </c>
      <c r="F1031" s="140">
        <v>0</v>
      </c>
      <c r="G1031" s="140">
        <v>0</v>
      </c>
      <c r="H1031" s="140">
        <f t="shared" si="150"/>
        <v>5205.3999999999996</v>
      </c>
      <c r="I1031" s="141">
        <v>1171.8</v>
      </c>
      <c r="J1031" s="141">
        <v>3985.6</v>
      </c>
      <c r="K1031" s="141">
        <v>0</v>
      </c>
      <c r="L1031" s="141">
        <v>48</v>
      </c>
      <c r="M1031" s="140">
        <f t="shared" si="151"/>
        <v>5153.8958000000002</v>
      </c>
      <c r="N1031" s="141">
        <v>1171.8</v>
      </c>
      <c r="O1031" s="141">
        <v>3934.0958000000001</v>
      </c>
      <c r="P1031" s="141">
        <v>0</v>
      </c>
      <c r="Q1031" s="10">
        <v>48</v>
      </c>
      <c r="R1031" s="10">
        <f t="shared" si="152"/>
        <v>-51.5041999999994</v>
      </c>
      <c r="S1031" s="10">
        <f t="shared" si="152"/>
        <v>0</v>
      </c>
      <c r="T1031" s="10">
        <f t="shared" si="152"/>
        <v>-51.504199999999855</v>
      </c>
      <c r="U1031" s="10">
        <f t="shared" si="152"/>
        <v>0</v>
      </c>
      <c r="V1031" s="10">
        <f t="shared" si="152"/>
        <v>0</v>
      </c>
      <c r="W1031" s="10">
        <f t="shared" si="153"/>
        <v>99.010562108579563</v>
      </c>
      <c r="X1031" s="10">
        <f t="shared" si="153"/>
        <v>100</v>
      </c>
      <c r="Y1031" s="142">
        <f t="shared" si="153"/>
        <v>98.707742874347659</v>
      </c>
      <c r="Z1031" s="142">
        <f t="shared" si="153"/>
        <v>0</v>
      </c>
      <c r="AA1031" s="142">
        <f t="shared" si="153"/>
        <v>100</v>
      </c>
    </row>
    <row r="1032" spans="1:27" ht="12.95" customHeight="1" x14ac:dyDescent="0.25">
      <c r="A1032" s="133">
        <v>1024</v>
      </c>
      <c r="B1032" s="139" t="s">
        <v>2185</v>
      </c>
      <c r="C1032" s="140">
        <f t="shared" si="149"/>
        <v>4584.3999999999996</v>
      </c>
      <c r="D1032" s="140">
        <v>1023.4</v>
      </c>
      <c r="E1032" s="140">
        <v>3561</v>
      </c>
      <c r="F1032" s="140">
        <v>0</v>
      </c>
      <c r="G1032" s="140">
        <v>0</v>
      </c>
      <c r="H1032" s="140">
        <f t="shared" si="150"/>
        <v>4964.8999999999996</v>
      </c>
      <c r="I1032" s="141">
        <v>1023.4</v>
      </c>
      <c r="J1032" s="141">
        <v>3899.5</v>
      </c>
      <c r="K1032" s="141">
        <v>0</v>
      </c>
      <c r="L1032" s="141">
        <v>42</v>
      </c>
      <c r="M1032" s="140">
        <f t="shared" si="151"/>
        <v>4610.5334999999995</v>
      </c>
      <c r="N1032" s="141">
        <v>1023.4</v>
      </c>
      <c r="O1032" s="141">
        <v>3545.1334999999999</v>
      </c>
      <c r="P1032" s="141">
        <v>0</v>
      </c>
      <c r="Q1032" s="10">
        <v>42</v>
      </c>
      <c r="R1032" s="10">
        <f t="shared" si="152"/>
        <v>-354.36650000000009</v>
      </c>
      <c r="S1032" s="10">
        <f t="shared" si="152"/>
        <v>0</v>
      </c>
      <c r="T1032" s="10">
        <f t="shared" si="152"/>
        <v>-354.36650000000009</v>
      </c>
      <c r="U1032" s="10">
        <f t="shared" si="152"/>
        <v>0</v>
      </c>
      <c r="V1032" s="10">
        <f t="shared" si="152"/>
        <v>0</v>
      </c>
      <c r="W1032" s="10">
        <f t="shared" si="153"/>
        <v>92.862565207758465</v>
      </c>
      <c r="X1032" s="10">
        <f t="shared" si="153"/>
        <v>100</v>
      </c>
      <c r="Y1032" s="142">
        <f t="shared" si="153"/>
        <v>90.912514424926272</v>
      </c>
      <c r="Z1032" s="142">
        <f t="shared" si="153"/>
        <v>0</v>
      </c>
      <c r="AA1032" s="142">
        <f t="shared" si="153"/>
        <v>100</v>
      </c>
    </row>
    <row r="1033" spans="1:27" ht="12.95" customHeight="1" x14ac:dyDescent="0.25">
      <c r="A1033" s="133">
        <v>1025</v>
      </c>
      <c r="B1033" s="139" t="s">
        <v>2186</v>
      </c>
      <c r="C1033" s="140">
        <f t="shared" si="149"/>
        <v>2631.8</v>
      </c>
      <c r="D1033" s="140">
        <v>1088.2</v>
      </c>
      <c r="E1033" s="140">
        <v>1496.3</v>
      </c>
      <c r="F1033" s="140">
        <v>47.3</v>
      </c>
      <c r="G1033" s="140">
        <v>0</v>
      </c>
      <c r="H1033" s="140">
        <f t="shared" si="150"/>
        <v>2728.1000000000004</v>
      </c>
      <c r="I1033" s="141">
        <v>1088.2</v>
      </c>
      <c r="J1033" s="141">
        <v>1541.6</v>
      </c>
      <c r="K1033" s="141">
        <v>47.3</v>
      </c>
      <c r="L1033" s="141">
        <v>51</v>
      </c>
      <c r="M1033" s="140">
        <f t="shared" si="151"/>
        <v>2514.5390000000002</v>
      </c>
      <c r="N1033" s="141">
        <v>1088.2</v>
      </c>
      <c r="O1033" s="141">
        <v>1328.039</v>
      </c>
      <c r="P1033" s="141">
        <v>47.3</v>
      </c>
      <c r="Q1033" s="10">
        <v>51</v>
      </c>
      <c r="R1033" s="10">
        <f t="shared" si="152"/>
        <v>-213.56100000000015</v>
      </c>
      <c r="S1033" s="10">
        <f t="shared" si="152"/>
        <v>0</v>
      </c>
      <c r="T1033" s="10">
        <f t="shared" si="152"/>
        <v>-213.56099999999992</v>
      </c>
      <c r="U1033" s="10">
        <f t="shared" si="152"/>
        <v>0</v>
      </c>
      <c r="V1033" s="10">
        <f t="shared" si="152"/>
        <v>0</v>
      </c>
      <c r="W1033" s="10">
        <f t="shared" si="153"/>
        <v>92.171804552619037</v>
      </c>
      <c r="X1033" s="10">
        <f t="shared" si="153"/>
        <v>100</v>
      </c>
      <c r="Y1033" s="142">
        <f t="shared" si="153"/>
        <v>86.14679553710431</v>
      </c>
      <c r="Z1033" s="142">
        <f t="shared" si="153"/>
        <v>100</v>
      </c>
      <c r="AA1033" s="142">
        <f t="shared" si="153"/>
        <v>100</v>
      </c>
    </row>
    <row r="1034" spans="1:27" ht="12.95" customHeight="1" x14ac:dyDescent="0.25">
      <c r="A1034" s="133">
        <v>1026</v>
      </c>
      <c r="B1034" s="139" t="s">
        <v>2187</v>
      </c>
      <c r="C1034" s="140">
        <f t="shared" si="149"/>
        <v>6630</v>
      </c>
      <c r="D1034" s="140">
        <v>1222.9000000000001</v>
      </c>
      <c r="E1034" s="140">
        <v>5280.5</v>
      </c>
      <c r="F1034" s="140">
        <v>126.6</v>
      </c>
      <c r="G1034" s="140">
        <v>0</v>
      </c>
      <c r="H1034" s="140">
        <f t="shared" si="150"/>
        <v>7168.9</v>
      </c>
      <c r="I1034" s="141">
        <v>1222.9000000000001</v>
      </c>
      <c r="J1034" s="141">
        <v>5771.4</v>
      </c>
      <c r="K1034" s="141">
        <v>126.6</v>
      </c>
      <c r="L1034" s="141">
        <v>48</v>
      </c>
      <c r="M1034" s="140">
        <f t="shared" si="151"/>
        <v>7168.9</v>
      </c>
      <c r="N1034" s="141">
        <v>1222.9000000000001</v>
      </c>
      <c r="O1034" s="141">
        <v>5771.4</v>
      </c>
      <c r="P1034" s="141">
        <v>126.6</v>
      </c>
      <c r="Q1034" s="10">
        <v>48</v>
      </c>
      <c r="R1034" s="10">
        <f t="shared" si="152"/>
        <v>0</v>
      </c>
      <c r="S1034" s="10">
        <f t="shared" si="152"/>
        <v>0</v>
      </c>
      <c r="T1034" s="10">
        <f t="shared" si="152"/>
        <v>0</v>
      </c>
      <c r="U1034" s="10">
        <f t="shared" si="152"/>
        <v>0</v>
      </c>
      <c r="V1034" s="10">
        <f t="shared" si="152"/>
        <v>0</v>
      </c>
      <c r="W1034" s="10">
        <f t="shared" si="153"/>
        <v>100</v>
      </c>
      <c r="X1034" s="10">
        <f t="shared" si="153"/>
        <v>100</v>
      </c>
      <c r="Y1034" s="142">
        <f t="shared" si="153"/>
        <v>100</v>
      </c>
      <c r="Z1034" s="142">
        <f t="shared" si="153"/>
        <v>100</v>
      </c>
      <c r="AA1034" s="142">
        <f t="shared" si="153"/>
        <v>100</v>
      </c>
    </row>
    <row r="1035" spans="1:27" ht="12.95" customHeight="1" x14ac:dyDescent="0.25">
      <c r="A1035" s="133">
        <v>1027</v>
      </c>
      <c r="B1035" s="139" t="s">
        <v>2188</v>
      </c>
      <c r="C1035" s="140">
        <f t="shared" si="149"/>
        <v>7447.8000000000011</v>
      </c>
      <c r="D1035" s="140">
        <v>1341.4</v>
      </c>
      <c r="E1035" s="140">
        <v>6053.8</v>
      </c>
      <c r="F1035" s="140">
        <v>52.6</v>
      </c>
      <c r="G1035" s="140">
        <v>0</v>
      </c>
      <c r="H1035" s="140">
        <f t="shared" si="150"/>
        <v>8038</v>
      </c>
      <c r="I1035" s="141">
        <v>1341.4</v>
      </c>
      <c r="J1035" s="141">
        <v>6596</v>
      </c>
      <c r="K1035" s="141">
        <v>52.6</v>
      </c>
      <c r="L1035" s="141">
        <v>48</v>
      </c>
      <c r="M1035" s="140">
        <f t="shared" si="151"/>
        <v>8011.1154000000006</v>
      </c>
      <c r="N1035" s="141">
        <v>1341.4</v>
      </c>
      <c r="O1035" s="141">
        <v>6569.1153999999997</v>
      </c>
      <c r="P1035" s="141">
        <v>52.6</v>
      </c>
      <c r="Q1035" s="10">
        <v>48</v>
      </c>
      <c r="R1035" s="10">
        <f t="shared" si="152"/>
        <v>-26.884599999999409</v>
      </c>
      <c r="S1035" s="10">
        <f t="shared" si="152"/>
        <v>0</v>
      </c>
      <c r="T1035" s="10">
        <f t="shared" si="152"/>
        <v>-26.884600000000319</v>
      </c>
      <c r="U1035" s="10">
        <f t="shared" si="152"/>
        <v>0</v>
      </c>
      <c r="V1035" s="10">
        <f t="shared" si="152"/>
        <v>0</v>
      </c>
      <c r="W1035" s="10">
        <f t="shared" si="153"/>
        <v>99.665531226673309</v>
      </c>
      <c r="X1035" s="10">
        <f t="shared" si="153"/>
        <v>100</v>
      </c>
      <c r="Y1035" s="142">
        <f t="shared" si="153"/>
        <v>99.592410551849596</v>
      </c>
      <c r="Z1035" s="142">
        <f t="shared" si="153"/>
        <v>100</v>
      </c>
      <c r="AA1035" s="142">
        <f t="shared" si="153"/>
        <v>100</v>
      </c>
    </row>
    <row r="1036" spans="1:27" ht="12.95" customHeight="1" x14ac:dyDescent="0.25">
      <c r="A1036" s="133">
        <v>1028</v>
      </c>
      <c r="B1036" s="139" t="s">
        <v>2189</v>
      </c>
      <c r="C1036" s="140">
        <f t="shared" si="149"/>
        <v>2486.1000000000004</v>
      </c>
      <c r="D1036" s="140">
        <v>874.4</v>
      </c>
      <c r="E1036" s="140">
        <v>1550.9</v>
      </c>
      <c r="F1036" s="140">
        <v>60.8</v>
      </c>
      <c r="G1036" s="140">
        <v>0</v>
      </c>
      <c r="H1036" s="140">
        <f t="shared" si="150"/>
        <v>2604.2000000000003</v>
      </c>
      <c r="I1036" s="141">
        <v>874.4</v>
      </c>
      <c r="J1036" s="141">
        <v>1639</v>
      </c>
      <c r="K1036" s="141">
        <v>60.8</v>
      </c>
      <c r="L1036" s="141">
        <v>30</v>
      </c>
      <c r="M1036" s="140">
        <f t="shared" si="151"/>
        <v>2506.4718000000003</v>
      </c>
      <c r="N1036" s="141">
        <v>874.4</v>
      </c>
      <c r="O1036" s="141">
        <v>1541.2718</v>
      </c>
      <c r="P1036" s="141">
        <v>60.8</v>
      </c>
      <c r="Q1036" s="10">
        <v>30</v>
      </c>
      <c r="R1036" s="10">
        <f t="shared" si="152"/>
        <v>-97.728200000000015</v>
      </c>
      <c r="S1036" s="10">
        <f t="shared" si="152"/>
        <v>0</v>
      </c>
      <c r="T1036" s="10">
        <f t="shared" si="152"/>
        <v>-97.728200000000015</v>
      </c>
      <c r="U1036" s="10">
        <f t="shared" si="152"/>
        <v>0</v>
      </c>
      <c r="V1036" s="10">
        <f t="shared" si="152"/>
        <v>0</v>
      </c>
      <c r="W1036" s="10">
        <f t="shared" si="153"/>
        <v>96.247285154750017</v>
      </c>
      <c r="X1036" s="10">
        <f t="shared" si="153"/>
        <v>100</v>
      </c>
      <c r="Y1036" s="142">
        <f t="shared" si="153"/>
        <v>94.037327638804143</v>
      </c>
      <c r="Z1036" s="142">
        <f t="shared" si="153"/>
        <v>100</v>
      </c>
      <c r="AA1036" s="142">
        <f t="shared" si="153"/>
        <v>100</v>
      </c>
    </row>
    <row r="1037" spans="1:27" ht="12.95" customHeight="1" x14ac:dyDescent="0.25">
      <c r="A1037" s="133">
        <v>1029</v>
      </c>
      <c r="B1037" s="139" t="s">
        <v>2190</v>
      </c>
      <c r="C1037" s="140">
        <f t="shared" si="149"/>
        <v>2322.3000000000002</v>
      </c>
      <c r="D1037" s="140">
        <v>850.4</v>
      </c>
      <c r="E1037" s="140">
        <v>1471.4</v>
      </c>
      <c r="F1037" s="140">
        <v>0.5</v>
      </c>
      <c r="G1037" s="140">
        <v>0</v>
      </c>
      <c r="H1037" s="140">
        <f t="shared" si="150"/>
        <v>2576.3000000000002</v>
      </c>
      <c r="I1037" s="141">
        <v>850.4</v>
      </c>
      <c r="J1037" s="141">
        <v>1692.4</v>
      </c>
      <c r="K1037" s="141">
        <v>0.5</v>
      </c>
      <c r="L1037" s="141">
        <v>33</v>
      </c>
      <c r="M1037" s="140">
        <f t="shared" si="151"/>
        <v>2510.1633000000002</v>
      </c>
      <c r="N1037" s="141">
        <v>850.4</v>
      </c>
      <c r="O1037" s="141">
        <v>1626.2633000000001</v>
      </c>
      <c r="P1037" s="141">
        <v>0.5</v>
      </c>
      <c r="Q1037" s="10">
        <v>33</v>
      </c>
      <c r="R1037" s="10">
        <f t="shared" si="152"/>
        <v>-66.136700000000019</v>
      </c>
      <c r="S1037" s="10">
        <f t="shared" si="152"/>
        <v>0</v>
      </c>
      <c r="T1037" s="10">
        <f t="shared" si="152"/>
        <v>-66.136700000000019</v>
      </c>
      <c r="U1037" s="10">
        <f t="shared" si="152"/>
        <v>0</v>
      </c>
      <c r="V1037" s="10">
        <f t="shared" si="152"/>
        <v>0</v>
      </c>
      <c r="W1037" s="10">
        <f t="shared" si="153"/>
        <v>97.432880487520862</v>
      </c>
      <c r="X1037" s="10">
        <f t="shared" si="153"/>
        <v>100</v>
      </c>
      <c r="Y1037" s="142">
        <f t="shared" si="153"/>
        <v>96.092135428976604</v>
      </c>
      <c r="Z1037" s="142">
        <f t="shared" si="153"/>
        <v>100</v>
      </c>
      <c r="AA1037" s="142">
        <f t="shared" si="153"/>
        <v>100</v>
      </c>
    </row>
    <row r="1038" spans="1:27" ht="12.95" customHeight="1" x14ac:dyDescent="0.25">
      <c r="A1038" s="133">
        <v>1030</v>
      </c>
      <c r="B1038" s="139" t="s">
        <v>2191</v>
      </c>
      <c r="C1038" s="140">
        <f t="shared" si="149"/>
        <v>2029.6</v>
      </c>
      <c r="D1038" s="140">
        <v>850.5</v>
      </c>
      <c r="E1038" s="140">
        <v>1122.0999999999999</v>
      </c>
      <c r="F1038" s="140">
        <v>57</v>
      </c>
      <c r="G1038" s="140">
        <v>0</v>
      </c>
      <c r="H1038" s="140">
        <f t="shared" si="150"/>
        <v>2107.3000000000002</v>
      </c>
      <c r="I1038" s="141">
        <v>850.5</v>
      </c>
      <c r="J1038" s="141">
        <v>1163.8</v>
      </c>
      <c r="K1038" s="141">
        <v>57</v>
      </c>
      <c r="L1038" s="141">
        <v>36</v>
      </c>
      <c r="M1038" s="140">
        <f t="shared" si="151"/>
        <v>2019.3205</v>
      </c>
      <c r="N1038" s="141">
        <v>850.5</v>
      </c>
      <c r="O1038" s="141">
        <v>1075.8205</v>
      </c>
      <c r="P1038" s="141">
        <v>57</v>
      </c>
      <c r="Q1038" s="10">
        <v>36</v>
      </c>
      <c r="R1038" s="10">
        <f t="shared" si="152"/>
        <v>-87.979500000000144</v>
      </c>
      <c r="S1038" s="10">
        <f t="shared" si="152"/>
        <v>0</v>
      </c>
      <c r="T1038" s="10">
        <f t="shared" si="152"/>
        <v>-87.979499999999916</v>
      </c>
      <c r="U1038" s="10">
        <f t="shared" si="152"/>
        <v>0</v>
      </c>
      <c r="V1038" s="10">
        <f t="shared" si="152"/>
        <v>0</v>
      </c>
      <c r="W1038" s="10">
        <f t="shared" si="153"/>
        <v>95.825013049874244</v>
      </c>
      <c r="X1038" s="10">
        <f t="shared" si="153"/>
        <v>100</v>
      </c>
      <c r="Y1038" s="142">
        <f t="shared" si="153"/>
        <v>92.440324798075281</v>
      </c>
      <c r="Z1038" s="142">
        <f t="shared" si="153"/>
        <v>100</v>
      </c>
      <c r="AA1038" s="142">
        <f t="shared" si="153"/>
        <v>100</v>
      </c>
    </row>
    <row r="1039" spans="1:27" ht="12.95" customHeight="1" x14ac:dyDescent="0.25">
      <c r="A1039" s="133">
        <v>1031</v>
      </c>
      <c r="B1039" s="139" t="s">
        <v>2192</v>
      </c>
      <c r="C1039" s="140">
        <f t="shared" si="149"/>
        <v>4146.2</v>
      </c>
      <c r="D1039" s="140">
        <v>1013.1</v>
      </c>
      <c r="E1039" s="140">
        <v>2876.1</v>
      </c>
      <c r="F1039" s="140">
        <v>257</v>
      </c>
      <c r="G1039" s="140">
        <v>0</v>
      </c>
      <c r="H1039" s="140">
        <f t="shared" si="150"/>
        <v>4373.5</v>
      </c>
      <c r="I1039" s="141">
        <v>1013.1</v>
      </c>
      <c r="J1039" s="141">
        <v>3031.4</v>
      </c>
      <c r="K1039" s="141">
        <v>257</v>
      </c>
      <c r="L1039" s="141">
        <v>72</v>
      </c>
      <c r="M1039" s="140">
        <f t="shared" si="151"/>
        <v>4296.0828999999994</v>
      </c>
      <c r="N1039" s="141">
        <v>1013.1</v>
      </c>
      <c r="O1039" s="141">
        <v>2953.9829</v>
      </c>
      <c r="P1039" s="141">
        <v>257</v>
      </c>
      <c r="Q1039" s="10">
        <v>72</v>
      </c>
      <c r="R1039" s="10">
        <f t="shared" si="152"/>
        <v>-77.417100000000573</v>
      </c>
      <c r="S1039" s="10">
        <f t="shared" si="152"/>
        <v>0</v>
      </c>
      <c r="T1039" s="10">
        <f t="shared" si="152"/>
        <v>-77.417100000000119</v>
      </c>
      <c r="U1039" s="10">
        <f t="shared" si="152"/>
        <v>0</v>
      </c>
      <c r="V1039" s="10">
        <f t="shared" si="152"/>
        <v>0</v>
      </c>
      <c r="W1039" s="10">
        <f t="shared" si="153"/>
        <v>98.22985938035896</v>
      </c>
      <c r="X1039" s="10">
        <f t="shared" si="153"/>
        <v>100</v>
      </c>
      <c r="Y1039" s="142">
        <f t="shared" si="153"/>
        <v>97.446160190011213</v>
      </c>
      <c r="Z1039" s="142">
        <f t="shared" si="153"/>
        <v>100</v>
      </c>
      <c r="AA1039" s="142">
        <f t="shared" si="153"/>
        <v>100</v>
      </c>
    </row>
    <row r="1040" spans="1:27" ht="12.95" customHeight="1" x14ac:dyDescent="0.25">
      <c r="A1040" s="133">
        <v>1032</v>
      </c>
      <c r="B1040" s="139" t="s">
        <v>2193</v>
      </c>
      <c r="C1040" s="140">
        <f t="shared" si="149"/>
        <v>4351.2</v>
      </c>
      <c r="D1040" s="140">
        <v>758.8</v>
      </c>
      <c r="E1040" s="140">
        <v>3592.4</v>
      </c>
      <c r="F1040" s="140">
        <v>0</v>
      </c>
      <c r="G1040" s="140">
        <v>0</v>
      </c>
      <c r="H1040" s="140">
        <f t="shared" si="150"/>
        <v>4706.8999999999996</v>
      </c>
      <c r="I1040" s="141">
        <v>758.8</v>
      </c>
      <c r="J1040" s="141">
        <v>3897.1</v>
      </c>
      <c r="K1040" s="141">
        <v>0</v>
      </c>
      <c r="L1040" s="141">
        <v>51</v>
      </c>
      <c r="M1040" s="140">
        <f t="shared" si="151"/>
        <v>4637.1163999999999</v>
      </c>
      <c r="N1040" s="141">
        <v>758.8</v>
      </c>
      <c r="O1040" s="141">
        <v>3827.3164000000002</v>
      </c>
      <c r="P1040" s="141">
        <v>0</v>
      </c>
      <c r="Q1040" s="10">
        <v>51</v>
      </c>
      <c r="R1040" s="10">
        <f t="shared" si="152"/>
        <v>-69.783599999999751</v>
      </c>
      <c r="S1040" s="10">
        <f t="shared" si="152"/>
        <v>0</v>
      </c>
      <c r="T1040" s="10">
        <f t="shared" si="152"/>
        <v>-69.783599999999751</v>
      </c>
      <c r="U1040" s="10">
        <f t="shared" si="152"/>
        <v>0</v>
      </c>
      <c r="V1040" s="10">
        <f t="shared" si="152"/>
        <v>0</v>
      </c>
      <c r="W1040" s="10">
        <f t="shared" si="153"/>
        <v>98.517419108117878</v>
      </c>
      <c r="X1040" s="10">
        <f t="shared" si="153"/>
        <v>100</v>
      </c>
      <c r="Y1040" s="142">
        <f t="shared" si="153"/>
        <v>98.209345410690005</v>
      </c>
      <c r="Z1040" s="142">
        <f t="shared" si="153"/>
        <v>0</v>
      </c>
      <c r="AA1040" s="142">
        <f t="shared" si="153"/>
        <v>100</v>
      </c>
    </row>
    <row r="1041" spans="1:27" ht="12.95" customHeight="1" x14ac:dyDescent="0.25">
      <c r="A1041" s="133">
        <v>1033</v>
      </c>
      <c r="B1041" s="139" t="s">
        <v>2194</v>
      </c>
      <c r="C1041" s="140">
        <f t="shared" si="149"/>
        <v>5911.4</v>
      </c>
      <c r="D1041" s="140">
        <v>1205.5999999999999</v>
      </c>
      <c r="E1041" s="140">
        <v>4705.8</v>
      </c>
      <c r="F1041" s="140">
        <v>0</v>
      </c>
      <c r="G1041" s="140">
        <v>0</v>
      </c>
      <c r="H1041" s="140">
        <f t="shared" si="150"/>
        <v>6264.2999999999993</v>
      </c>
      <c r="I1041" s="141">
        <v>1205.5999999999999</v>
      </c>
      <c r="J1041" s="141">
        <v>5007.7</v>
      </c>
      <c r="K1041" s="141">
        <v>0</v>
      </c>
      <c r="L1041" s="141">
        <v>51</v>
      </c>
      <c r="M1041" s="140">
        <f t="shared" si="151"/>
        <v>6264.2849000000006</v>
      </c>
      <c r="N1041" s="141">
        <v>1205.5999999999999</v>
      </c>
      <c r="O1041" s="141">
        <v>5007.6849000000002</v>
      </c>
      <c r="P1041" s="141">
        <v>0</v>
      </c>
      <c r="Q1041" s="10">
        <v>51</v>
      </c>
      <c r="R1041" s="10">
        <f t="shared" si="152"/>
        <v>-1.50999999987107E-2</v>
      </c>
      <c r="S1041" s="10">
        <f t="shared" si="152"/>
        <v>0</v>
      </c>
      <c r="T1041" s="10">
        <f t="shared" si="152"/>
        <v>-1.5099999999620195E-2</v>
      </c>
      <c r="U1041" s="10">
        <f t="shared" si="152"/>
        <v>0</v>
      </c>
      <c r="V1041" s="10">
        <f t="shared" si="152"/>
        <v>0</v>
      </c>
      <c r="W1041" s="10">
        <f t="shared" si="153"/>
        <v>99.999758951518942</v>
      </c>
      <c r="X1041" s="10">
        <f t="shared" si="153"/>
        <v>100</v>
      </c>
      <c r="Y1041" s="142">
        <f t="shared" si="153"/>
        <v>99.999698464364883</v>
      </c>
      <c r="Z1041" s="142">
        <f t="shared" si="153"/>
        <v>0</v>
      </c>
      <c r="AA1041" s="142">
        <f t="shared" si="153"/>
        <v>100</v>
      </c>
    </row>
    <row r="1042" spans="1:27" ht="12.95" customHeight="1" x14ac:dyDescent="0.25">
      <c r="A1042" s="133">
        <v>1034</v>
      </c>
      <c r="B1042" s="139" t="s">
        <v>1740</v>
      </c>
      <c r="C1042" s="140">
        <f t="shared" si="149"/>
        <v>8963.4</v>
      </c>
      <c r="D1042" s="140">
        <v>1284.9000000000001</v>
      </c>
      <c r="E1042" s="140">
        <v>7678.5</v>
      </c>
      <c r="F1042" s="140">
        <v>0</v>
      </c>
      <c r="G1042" s="140">
        <v>0</v>
      </c>
      <c r="H1042" s="140">
        <f t="shared" si="150"/>
        <v>9992.5</v>
      </c>
      <c r="I1042" s="141">
        <v>1284.9000000000001</v>
      </c>
      <c r="J1042" s="141">
        <v>8665.6</v>
      </c>
      <c r="K1042" s="141">
        <v>0</v>
      </c>
      <c r="L1042" s="141">
        <v>42</v>
      </c>
      <c r="M1042" s="140">
        <f t="shared" si="151"/>
        <v>9495.9822999999997</v>
      </c>
      <c r="N1042" s="141">
        <v>1284.9000000000001</v>
      </c>
      <c r="O1042" s="141">
        <v>8169.0823</v>
      </c>
      <c r="P1042" s="141">
        <v>0</v>
      </c>
      <c r="Q1042" s="10">
        <v>42</v>
      </c>
      <c r="R1042" s="10">
        <f t="shared" si="152"/>
        <v>-496.51770000000033</v>
      </c>
      <c r="S1042" s="10">
        <f t="shared" si="152"/>
        <v>0</v>
      </c>
      <c r="T1042" s="10">
        <f t="shared" si="152"/>
        <v>-496.51770000000033</v>
      </c>
      <c r="U1042" s="10">
        <f t="shared" si="152"/>
        <v>0</v>
      </c>
      <c r="V1042" s="10">
        <f t="shared" si="152"/>
        <v>0</v>
      </c>
      <c r="W1042" s="10">
        <f t="shared" si="153"/>
        <v>95.03109632224168</v>
      </c>
      <c r="X1042" s="10">
        <f t="shared" si="153"/>
        <v>100</v>
      </c>
      <c r="Y1042" s="142">
        <f t="shared" si="153"/>
        <v>94.270244414697189</v>
      </c>
      <c r="Z1042" s="142">
        <f t="shared" si="153"/>
        <v>0</v>
      </c>
      <c r="AA1042" s="142">
        <f t="shared" si="153"/>
        <v>100</v>
      </c>
    </row>
    <row r="1043" spans="1:27" ht="12.95" customHeight="1" x14ac:dyDescent="0.25">
      <c r="A1043" s="133">
        <v>1035</v>
      </c>
      <c r="B1043" s="139" t="s">
        <v>2195</v>
      </c>
      <c r="C1043" s="140">
        <f t="shared" si="149"/>
        <v>3116.1000000000004</v>
      </c>
      <c r="D1043" s="140">
        <v>919.7</v>
      </c>
      <c r="E1043" s="140">
        <v>2196.4</v>
      </c>
      <c r="F1043" s="140">
        <v>0</v>
      </c>
      <c r="G1043" s="140">
        <v>0</v>
      </c>
      <c r="H1043" s="140">
        <f t="shared" si="150"/>
        <v>3251.5</v>
      </c>
      <c r="I1043" s="141">
        <v>919.7</v>
      </c>
      <c r="J1043" s="141">
        <v>2292.8000000000002</v>
      </c>
      <c r="K1043" s="141">
        <v>0</v>
      </c>
      <c r="L1043" s="141">
        <v>39</v>
      </c>
      <c r="M1043" s="140">
        <f t="shared" si="151"/>
        <v>3081.4623000000001</v>
      </c>
      <c r="N1043" s="141">
        <v>919.7</v>
      </c>
      <c r="O1043" s="141">
        <v>2122.7622999999999</v>
      </c>
      <c r="P1043" s="141">
        <v>0</v>
      </c>
      <c r="Q1043" s="10">
        <v>39</v>
      </c>
      <c r="R1043" s="10">
        <f t="shared" si="152"/>
        <v>-170.03769999999986</v>
      </c>
      <c r="S1043" s="10">
        <f t="shared" si="152"/>
        <v>0</v>
      </c>
      <c r="T1043" s="10">
        <f t="shared" si="152"/>
        <v>-170.03770000000031</v>
      </c>
      <c r="U1043" s="10">
        <f t="shared" si="152"/>
        <v>0</v>
      </c>
      <c r="V1043" s="10">
        <f t="shared" si="152"/>
        <v>0</v>
      </c>
      <c r="W1043" s="10">
        <f t="shared" si="153"/>
        <v>94.770484391819167</v>
      </c>
      <c r="X1043" s="10">
        <f t="shared" si="153"/>
        <v>100</v>
      </c>
      <c r="Y1043" s="142">
        <f t="shared" si="153"/>
        <v>92.583840718771796</v>
      </c>
      <c r="Z1043" s="142">
        <f t="shared" si="153"/>
        <v>0</v>
      </c>
      <c r="AA1043" s="142">
        <f t="shared" si="153"/>
        <v>100</v>
      </c>
    </row>
    <row r="1044" spans="1:27" ht="12.95" customHeight="1" x14ac:dyDescent="0.25">
      <c r="A1044" s="133">
        <v>1036</v>
      </c>
      <c r="B1044" s="139" t="s">
        <v>2196</v>
      </c>
      <c r="C1044" s="140">
        <f t="shared" si="149"/>
        <v>8011.2</v>
      </c>
      <c r="D1044" s="140">
        <v>910</v>
      </c>
      <c r="E1044" s="140">
        <v>7101.2</v>
      </c>
      <c r="F1044" s="140">
        <v>0</v>
      </c>
      <c r="G1044" s="140">
        <v>0</v>
      </c>
      <c r="H1044" s="140">
        <f t="shared" si="150"/>
        <v>8449</v>
      </c>
      <c r="I1044" s="141">
        <v>910</v>
      </c>
      <c r="J1044" s="141">
        <v>7437</v>
      </c>
      <c r="K1044" s="141">
        <v>0</v>
      </c>
      <c r="L1044" s="141">
        <v>102</v>
      </c>
      <c r="M1044" s="140">
        <f t="shared" si="151"/>
        <v>8449</v>
      </c>
      <c r="N1044" s="141">
        <v>910</v>
      </c>
      <c r="O1044" s="141">
        <v>7437</v>
      </c>
      <c r="P1044" s="141">
        <v>0</v>
      </c>
      <c r="Q1044" s="10">
        <v>102</v>
      </c>
      <c r="R1044" s="10">
        <f t="shared" si="152"/>
        <v>0</v>
      </c>
      <c r="S1044" s="10">
        <f t="shared" si="152"/>
        <v>0</v>
      </c>
      <c r="T1044" s="10">
        <f t="shared" si="152"/>
        <v>0</v>
      </c>
      <c r="U1044" s="10">
        <f t="shared" si="152"/>
        <v>0</v>
      </c>
      <c r="V1044" s="10">
        <f t="shared" si="152"/>
        <v>0</v>
      </c>
      <c r="W1044" s="10">
        <f t="shared" si="153"/>
        <v>100</v>
      </c>
      <c r="X1044" s="10">
        <f t="shared" si="153"/>
        <v>100</v>
      </c>
      <c r="Y1044" s="142">
        <f t="shared" si="153"/>
        <v>100</v>
      </c>
      <c r="Z1044" s="142">
        <f t="shared" si="153"/>
        <v>0</v>
      </c>
      <c r="AA1044" s="142">
        <f t="shared" si="153"/>
        <v>100</v>
      </c>
    </row>
    <row r="1045" spans="1:27" ht="12.95" customHeight="1" x14ac:dyDescent="0.25">
      <c r="A1045" s="133">
        <v>1037</v>
      </c>
      <c r="B1045" s="139" t="s">
        <v>2197</v>
      </c>
      <c r="C1045" s="140">
        <f t="shared" si="149"/>
        <v>2525.4</v>
      </c>
      <c r="D1045" s="140">
        <v>955.3</v>
      </c>
      <c r="E1045" s="140">
        <v>1526</v>
      </c>
      <c r="F1045" s="140">
        <v>44.1</v>
      </c>
      <c r="G1045" s="140">
        <v>0</v>
      </c>
      <c r="H1045" s="140">
        <f t="shared" si="150"/>
        <v>2677.1</v>
      </c>
      <c r="I1045" s="141">
        <v>955.3</v>
      </c>
      <c r="J1045" s="141">
        <v>1635.7</v>
      </c>
      <c r="K1045" s="141">
        <v>44.1</v>
      </c>
      <c r="L1045" s="141">
        <v>42</v>
      </c>
      <c r="M1045" s="140">
        <f t="shared" si="151"/>
        <v>2677.0781000000002</v>
      </c>
      <c r="N1045" s="141">
        <v>955.3</v>
      </c>
      <c r="O1045" s="141">
        <v>1635.6781000000001</v>
      </c>
      <c r="P1045" s="141">
        <v>44.1</v>
      </c>
      <c r="Q1045" s="10">
        <v>42</v>
      </c>
      <c r="R1045" s="10">
        <f t="shared" si="152"/>
        <v>-2.1899999999732245E-2</v>
      </c>
      <c r="S1045" s="10">
        <f t="shared" si="152"/>
        <v>0</v>
      </c>
      <c r="T1045" s="10">
        <f t="shared" si="152"/>
        <v>-2.1899999999959618E-2</v>
      </c>
      <c r="U1045" s="10">
        <f t="shared" si="152"/>
        <v>0</v>
      </c>
      <c r="V1045" s="10">
        <f t="shared" si="152"/>
        <v>0</v>
      </c>
      <c r="W1045" s="10">
        <f t="shared" si="153"/>
        <v>99.999181950618222</v>
      </c>
      <c r="X1045" s="10">
        <f t="shared" si="153"/>
        <v>100</v>
      </c>
      <c r="Y1045" s="142">
        <f t="shared" si="153"/>
        <v>99.998661123677934</v>
      </c>
      <c r="Z1045" s="142">
        <f t="shared" si="153"/>
        <v>100</v>
      </c>
      <c r="AA1045" s="142">
        <f t="shared" si="153"/>
        <v>100</v>
      </c>
    </row>
    <row r="1046" spans="1:27" ht="12.95" customHeight="1" x14ac:dyDescent="0.25">
      <c r="A1046" s="133">
        <v>1038</v>
      </c>
      <c r="B1046" s="139" t="s">
        <v>2198</v>
      </c>
      <c r="C1046" s="140">
        <f t="shared" si="149"/>
        <v>2326.4</v>
      </c>
      <c r="D1046" s="140">
        <v>865</v>
      </c>
      <c r="E1046" s="140">
        <v>1432.4</v>
      </c>
      <c r="F1046" s="140">
        <v>29</v>
      </c>
      <c r="G1046" s="140">
        <v>0</v>
      </c>
      <c r="H1046" s="140">
        <f t="shared" si="150"/>
        <v>2446.9</v>
      </c>
      <c r="I1046" s="141">
        <v>865</v>
      </c>
      <c r="J1046" s="141">
        <v>1519.9</v>
      </c>
      <c r="K1046" s="141">
        <v>29</v>
      </c>
      <c r="L1046" s="141">
        <v>33</v>
      </c>
      <c r="M1046" s="140">
        <f t="shared" si="151"/>
        <v>2284.7455</v>
      </c>
      <c r="N1046" s="141">
        <v>865</v>
      </c>
      <c r="O1046" s="141">
        <v>1357.7455</v>
      </c>
      <c r="P1046" s="141">
        <v>29</v>
      </c>
      <c r="Q1046" s="10">
        <v>33</v>
      </c>
      <c r="R1046" s="10">
        <f t="shared" si="152"/>
        <v>-162.1545000000001</v>
      </c>
      <c r="S1046" s="10">
        <f t="shared" si="152"/>
        <v>0</v>
      </c>
      <c r="T1046" s="10">
        <f t="shared" si="152"/>
        <v>-162.1545000000001</v>
      </c>
      <c r="U1046" s="10">
        <f t="shared" si="152"/>
        <v>0</v>
      </c>
      <c r="V1046" s="10">
        <f t="shared" si="152"/>
        <v>0</v>
      </c>
      <c r="W1046" s="10">
        <f t="shared" si="153"/>
        <v>93.373063876742009</v>
      </c>
      <c r="X1046" s="10">
        <f t="shared" si="153"/>
        <v>100</v>
      </c>
      <c r="Y1046" s="142">
        <f t="shared" si="153"/>
        <v>89.331238897295876</v>
      </c>
      <c r="Z1046" s="142">
        <f t="shared" si="153"/>
        <v>100</v>
      </c>
      <c r="AA1046" s="142">
        <f t="shared" si="153"/>
        <v>100</v>
      </c>
    </row>
    <row r="1047" spans="1:27" ht="12.95" customHeight="1" x14ac:dyDescent="0.25">
      <c r="A1047" s="133">
        <v>1039</v>
      </c>
      <c r="B1047" s="139" t="s">
        <v>2199</v>
      </c>
      <c r="C1047" s="140">
        <f t="shared" si="149"/>
        <v>7467</v>
      </c>
      <c r="D1047" s="140">
        <v>1278.0999999999999</v>
      </c>
      <c r="E1047" s="140">
        <v>6132.9</v>
      </c>
      <c r="F1047" s="140">
        <v>56</v>
      </c>
      <c r="G1047" s="140">
        <v>0</v>
      </c>
      <c r="H1047" s="140">
        <f t="shared" si="150"/>
        <v>7817.2000000000007</v>
      </c>
      <c r="I1047" s="141">
        <v>1278.0999999999999</v>
      </c>
      <c r="J1047" s="141">
        <v>6423.1</v>
      </c>
      <c r="K1047" s="141">
        <v>56</v>
      </c>
      <c r="L1047" s="141">
        <v>60</v>
      </c>
      <c r="M1047" s="140">
        <f t="shared" si="151"/>
        <v>7610.7944000000007</v>
      </c>
      <c r="N1047" s="141">
        <v>1278.0999999999999</v>
      </c>
      <c r="O1047" s="141">
        <v>6216.6944000000003</v>
      </c>
      <c r="P1047" s="141">
        <v>56</v>
      </c>
      <c r="Q1047" s="10">
        <v>60</v>
      </c>
      <c r="R1047" s="10">
        <f t="shared" si="152"/>
        <v>-206.40560000000005</v>
      </c>
      <c r="S1047" s="10">
        <f t="shared" si="152"/>
        <v>0</v>
      </c>
      <c r="T1047" s="10">
        <f t="shared" si="152"/>
        <v>-206.40560000000005</v>
      </c>
      <c r="U1047" s="10">
        <f t="shared" si="152"/>
        <v>0</v>
      </c>
      <c r="V1047" s="10">
        <f t="shared" si="152"/>
        <v>0</v>
      </c>
      <c r="W1047" s="10">
        <f t="shared" si="153"/>
        <v>97.359596786573206</v>
      </c>
      <c r="X1047" s="10">
        <f t="shared" si="153"/>
        <v>100</v>
      </c>
      <c r="Y1047" s="142">
        <f t="shared" si="153"/>
        <v>96.786511186187354</v>
      </c>
      <c r="Z1047" s="142">
        <f t="shared" si="153"/>
        <v>100</v>
      </c>
      <c r="AA1047" s="142">
        <f t="shared" si="153"/>
        <v>100</v>
      </c>
    </row>
    <row r="1048" spans="1:27" ht="12.95" customHeight="1" x14ac:dyDescent="0.25">
      <c r="A1048" s="133">
        <v>1040</v>
      </c>
      <c r="B1048" s="139" t="s">
        <v>2172</v>
      </c>
      <c r="C1048" s="140">
        <f t="shared" si="149"/>
        <v>66470.100000000006</v>
      </c>
      <c r="D1048" s="140">
        <v>3516.5</v>
      </c>
      <c r="E1048" s="140">
        <v>62953.599999999999</v>
      </c>
      <c r="F1048" s="140">
        <v>0</v>
      </c>
      <c r="G1048" s="140">
        <v>0</v>
      </c>
      <c r="H1048" s="140">
        <f t="shared" si="150"/>
        <v>75503.899999999994</v>
      </c>
      <c r="I1048" s="141">
        <v>3516.5</v>
      </c>
      <c r="J1048" s="141">
        <v>71432.399999999994</v>
      </c>
      <c r="K1048" s="141">
        <v>0</v>
      </c>
      <c r="L1048" s="141">
        <v>555</v>
      </c>
      <c r="M1048" s="140">
        <f t="shared" si="151"/>
        <v>75438.601800000004</v>
      </c>
      <c r="N1048" s="141">
        <v>3516.5</v>
      </c>
      <c r="O1048" s="141">
        <v>71367.101800000004</v>
      </c>
      <c r="P1048" s="141">
        <v>0</v>
      </c>
      <c r="Q1048" s="10">
        <v>555</v>
      </c>
      <c r="R1048" s="10">
        <f t="shared" si="152"/>
        <v>-65.298199999990175</v>
      </c>
      <c r="S1048" s="10">
        <f t="shared" si="152"/>
        <v>0</v>
      </c>
      <c r="T1048" s="10">
        <f t="shared" si="152"/>
        <v>-65.298199999990175</v>
      </c>
      <c r="U1048" s="10">
        <f t="shared" si="152"/>
        <v>0</v>
      </c>
      <c r="V1048" s="10">
        <f t="shared" si="152"/>
        <v>0</v>
      </c>
      <c r="W1048" s="10">
        <f t="shared" si="153"/>
        <v>99.913516785225681</v>
      </c>
      <c r="X1048" s="10">
        <f t="shared" si="153"/>
        <v>100</v>
      </c>
      <c r="Y1048" s="142">
        <f t="shared" si="153"/>
        <v>99.908587419714308</v>
      </c>
      <c r="Z1048" s="142">
        <f t="shared" si="153"/>
        <v>0</v>
      </c>
      <c r="AA1048" s="142">
        <f t="shared" si="153"/>
        <v>100</v>
      </c>
    </row>
    <row r="1049" spans="1:27" ht="12.95" customHeight="1" x14ac:dyDescent="0.25">
      <c r="A1049" s="133">
        <v>1041</v>
      </c>
      <c r="B1049" s="139" t="s">
        <v>2200</v>
      </c>
      <c r="C1049" s="140">
        <f t="shared" si="149"/>
        <v>3019.2</v>
      </c>
      <c r="D1049" s="140">
        <v>937.8</v>
      </c>
      <c r="E1049" s="140">
        <v>1867.1</v>
      </c>
      <c r="F1049" s="140">
        <v>214.3</v>
      </c>
      <c r="G1049" s="140">
        <v>0</v>
      </c>
      <c r="H1049" s="140">
        <f t="shared" si="150"/>
        <v>3279.8</v>
      </c>
      <c r="I1049" s="141">
        <v>937.8</v>
      </c>
      <c r="J1049" s="141">
        <v>2091.6999999999998</v>
      </c>
      <c r="K1049" s="141">
        <v>214.3</v>
      </c>
      <c r="L1049" s="141">
        <v>36</v>
      </c>
      <c r="M1049" s="140">
        <f t="shared" si="151"/>
        <v>3194.0419000000002</v>
      </c>
      <c r="N1049" s="141">
        <v>937.8</v>
      </c>
      <c r="O1049" s="141">
        <v>2005.9419</v>
      </c>
      <c r="P1049" s="141">
        <v>214.3</v>
      </c>
      <c r="Q1049" s="10">
        <v>36</v>
      </c>
      <c r="R1049" s="10">
        <f t="shared" si="152"/>
        <v>-85.758100000000013</v>
      </c>
      <c r="S1049" s="10">
        <f t="shared" si="152"/>
        <v>0</v>
      </c>
      <c r="T1049" s="10">
        <f t="shared" si="152"/>
        <v>-85.758099999999786</v>
      </c>
      <c r="U1049" s="10">
        <f t="shared" si="152"/>
        <v>0</v>
      </c>
      <c r="V1049" s="10">
        <f t="shared" si="152"/>
        <v>0</v>
      </c>
      <c r="W1049" s="10">
        <f t="shared" si="153"/>
        <v>97.385264345386915</v>
      </c>
      <c r="X1049" s="10">
        <f t="shared" si="153"/>
        <v>100</v>
      </c>
      <c r="Y1049" s="142">
        <f t="shared" si="153"/>
        <v>95.900076492804914</v>
      </c>
      <c r="Z1049" s="142">
        <f t="shared" si="153"/>
        <v>100</v>
      </c>
      <c r="AA1049" s="142">
        <f t="shared" si="153"/>
        <v>100</v>
      </c>
    </row>
    <row r="1050" spans="1:27" ht="12.95" customHeight="1" x14ac:dyDescent="0.25">
      <c r="A1050" s="133">
        <v>1042</v>
      </c>
      <c r="B1050" s="139" t="s">
        <v>2201</v>
      </c>
      <c r="C1050" s="140">
        <f t="shared" si="149"/>
        <v>7296</v>
      </c>
      <c r="D1050" s="140">
        <v>1074.2</v>
      </c>
      <c r="E1050" s="140">
        <v>6221.8</v>
      </c>
      <c r="F1050" s="140">
        <v>0</v>
      </c>
      <c r="G1050" s="140">
        <v>0</v>
      </c>
      <c r="H1050" s="140">
        <f t="shared" si="150"/>
        <v>7745</v>
      </c>
      <c r="I1050" s="141">
        <v>1074.2</v>
      </c>
      <c r="J1050" s="141">
        <v>6610.8</v>
      </c>
      <c r="K1050" s="141">
        <v>0</v>
      </c>
      <c r="L1050" s="141">
        <v>60</v>
      </c>
      <c r="M1050" s="140">
        <f t="shared" si="151"/>
        <v>7403.4870000000001</v>
      </c>
      <c r="N1050" s="141">
        <v>1074.2</v>
      </c>
      <c r="O1050" s="141">
        <v>6269.2870000000003</v>
      </c>
      <c r="P1050" s="141">
        <v>0</v>
      </c>
      <c r="Q1050" s="10">
        <v>60</v>
      </c>
      <c r="R1050" s="10">
        <f t="shared" si="152"/>
        <v>-341.51299999999992</v>
      </c>
      <c r="S1050" s="10">
        <f t="shared" si="152"/>
        <v>0</v>
      </c>
      <c r="T1050" s="10">
        <f t="shared" si="152"/>
        <v>-341.51299999999992</v>
      </c>
      <c r="U1050" s="10">
        <f t="shared" si="152"/>
        <v>0</v>
      </c>
      <c r="V1050" s="10">
        <f t="shared" si="152"/>
        <v>0</v>
      </c>
      <c r="W1050" s="10">
        <f t="shared" si="153"/>
        <v>95.590535829567472</v>
      </c>
      <c r="X1050" s="10">
        <f t="shared" si="153"/>
        <v>100</v>
      </c>
      <c r="Y1050" s="142">
        <f t="shared" si="153"/>
        <v>94.834014037635384</v>
      </c>
      <c r="Z1050" s="142">
        <f t="shared" si="153"/>
        <v>0</v>
      </c>
      <c r="AA1050" s="142">
        <f t="shared" si="153"/>
        <v>100</v>
      </c>
    </row>
    <row r="1051" spans="1:27" ht="12.95" customHeight="1" x14ac:dyDescent="0.25">
      <c r="A1051" s="133">
        <v>1043</v>
      </c>
      <c r="B1051" s="139" t="s">
        <v>2202</v>
      </c>
      <c r="C1051" s="140">
        <f t="shared" si="149"/>
        <v>4791.3</v>
      </c>
      <c r="D1051" s="140">
        <v>1029.9000000000001</v>
      </c>
      <c r="E1051" s="140">
        <v>3761.4</v>
      </c>
      <c r="F1051" s="140">
        <v>0</v>
      </c>
      <c r="G1051" s="140">
        <v>0</v>
      </c>
      <c r="H1051" s="140">
        <f t="shared" si="150"/>
        <v>5210.5</v>
      </c>
      <c r="I1051" s="141">
        <v>1029.9000000000001</v>
      </c>
      <c r="J1051" s="141">
        <v>4132.6000000000004</v>
      </c>
      <c r="K1051" s="141">
        <v>0</v>
      </c>
      <c r="L1051" s="141">
        <v>48</v>
      </c>
      <c r="M1051" s="140">
        <f t="shared" si="151"/>
        <v>5168.8715000000002</v>
      </c>
      <c r="N1051" s="141">
        <v>1029.9000000000001</v>
      </c>
      <c r="O1051" s="141">
        <v>4090.9715000000001</v>
      </c>
      <c r="P1051" s="141">
        <v>0</v>
      </c>
      <c r="Q1051" s="10">
        <v>48</v>
      </c>
      <c r="R1051" s="10">
        <f t="shared" si="152"/>
        <v>-41.628499999999804</v>
      </c>
      <c r="S1051" s="10">
        <f t="shared" si="152"/>
        <v>0</v>
      </c>
      <c r="T1051" s="10">
        <f t="shared" si="152"/>
        <v>-41.628500000000258</v>
      </c>
      <c r="U1051" s="10">
        <f t="shared" si="152"/>
        <v>0</v>
      </c>
      <c r="V1051" s="10">
        <f t="shared" si="152"/>
        <v>0</v>
      </c>
      <c r="W1051" s="10">
        <f t="shared" si="153"/>
        <v>99.201065156894742</v>
      </c>
      <c r="X1051" s="10">
        <f t="shared" si="153"/>
        <v>100</v>
      </c>
      <c r="Y1051" s="142">
        <f t="shared" si="153"/>
        <v>98.992680152930362</v>
      </c>
      <c r="Z1051" s="142">
        <f t="shared" si="153"/>
        <v>0</v>
      </c>
      <c r="AA1051" s="142">
        <f t="shared" si="153"/>
        <v>100</v>
      </c>
    </row>
    <row r="1052" spans="1:27" ht="10.5" customHeight="1" x14ac:dyDescent="0.25">
      <c r="A1052" s="133">
        <v>1044</v>
      </c>
      <c r="B1052" s="139"/>
      <c r="C1052" s="140"/>
      <c r="D1052" s="140"/>
      <c r="E1052" s="140"/>
      <c r="F1052" s="140"/>
      <c r="G1052" s="140"/>
      <c r="H1052" s="140"/>
      <c r="I1052" s="141"/>
      <c r="J1052" s="141"/>
      <c r="K1052" s="141"/>
      <c r="L1052" s="141"/>
      <c r="M1052" s="141"/>
      <c r="N1052" s="141"/>
      <c r="O1052" s="141"/>
      <c r="P1052" s="141"/>
      <c r="Q1052" s="10"/>
      <c r="R1052" s="10"/>
      <c r="S1052" s="10"/>
      <c r="T1052" s="10"/>
      <c r="U1052" s="10"/>
      <c r="V1052" s="10"/>
      <c r="W1052" s="10"/>
      <c r="X1052" s="10"/>
      <c r="Y1052" s="142"/>
      <c r="Z1052" s="142"/>
      <c r="AA1052" s="142"/>
    </row>
    <row r="1053" spans="1:27" s="145" customFormat="1" ht="12.95" customHeight="1" x14ac:dyDescent="0.2">
      <c r="A1053" s="133">
        <v>1045</v>
      </c>
      <c r="B1053" s="143" t="s">
        <v>2203</v>
      </c>
      <c r="C1053" s="135">
        <f>SUM(D1053:G1053)</f>
        <v>667084.4</v>
      </c>
      <c r="D1053" s="135">
        <v>0</v>
      </c>
      <c r="E1053" s="135">
        <v>667084.4</v>
      </c>
      <c r="F1053" s="135">
        <v>0</v>
      </c>
      <c r="G1053" s="135">
        <v>0</v>
      </c>
      <c r="H1053" s="135">
        <f>SUM(I1053:L1053)</f>
        <v>774135.1</v>
      </c>
      <c r="I1053" s="136">
        <v>0</v>
      </c>
      <c r="J1053" s="136">
        <v>767865.1</v>
      </c>
      <c r="K1053" s="136">
        <v>0</v>
      </c>
      <c r="L1053" s="136">
        <v>6270</v>
      </c>
      <c r="M1053" s="135">
        <f>SUM(N1053:Q1053)</f>
        <v>759914.75040000002</v>
      </c>
      <c r="N1053" s="136">
        <v>0</v>
      </c>
      <c r="O1053" s="136">
        <v>753644.75040000002</v>
      </c>
      <c r="P1053" s="136">
        <v>0</v>
      </c>
      <c r="Q1053" s="136">
        <v>6270</v>
      </c>
      <c r="R1053" s="136">
        <f>M1053-H1053</f>
        <v>-14220.349599999958</v>
      </c>
      <c r="S1053" s="136">
        <f>N1053-I1053</f>
        <v>0</v>
      </c>
      <c r="T1053" s="136">
        <f>O1053-J1053</f>
        <v>-14220.349599999958</v>
      </c>
      <c r="U1053" s="136">
        <f>P1053-K1053</f>
        <v>0</v>
      </c>
      <c r="V1053" s="136">
        <f>Q1053-L1053</f>
        <v>0</v>
      </c>
      <c r="W1053" s="136">
        <f t="shared" si="153"/>
        <v>98.163066162482494</v>
      </c>
      <c r="X1053" s="136">
        <f t="shared" si="153"/>
        <v>0</v>
      </c>
      <c r="Y1053" s="144">
        <f t="shared" si="153"/>
        <v>98.148066685150823</v>
      </c>
      <c r="Z1053" s="144">
        <f t="shared" si="153"/>
        <v>0</v>
      </c>
      <c r="AA1053" s="144">
        <f t="shared" si="153"/>
        <v>100</v>
      </c>
    </row>
    <row r="1054" spans="1:27" ht="12.95" customHeight="1" x14ac:dyDescent="0.25">
      <c r="B1054" s="120" t="s">
        <v>2204</v>
      </c>
    </row>
    <row r="1056" spans="1:27" s="153" customFormat="1" ht="32.450000000000003" customHeight="1" x14ac:dyDescent="0.25">
      <c r="A1056" s="147"/>
      <c r="B1056" s="614"/>
      <c r="C1056" s="614"/>
      <c r="D1056" s="614"/>
      <c r="E1056" s="148"/>
      <c r="F1056" s="611" t="s">
        <v>2205</v>
      </c>
      <c r="G1056" s="611"/>
      <c r="H1056" s="611"/>
      <c r="I1056" s="149"/>
      <c r="J1056" s="150"/>
      <c r="K1056" s="150"/>
      <c r="L1056" s="151"/>
      <c r="M1056" s="615"/>
      <c r="N1056" s="615"/>
      <c r="O1056" s="151"/>
      <c r="P1056" s="613" t="s">
        <v>84</v>
      </c>
      <c r="Q1056" s="613"/>
      <c r="R1056" s="613"/>
      <c r="S1056" s="152"/>
      <c r="T1056" s="152"/>
      <c r="U1056" s="152"/>
      <c r="V1056" s="152"/>
      <c r="W1056" s="152"/>
      <c r="X1056" s="152"/>
    </row>
    <row r="1057" spans="1:24" s="153" customFormat="1" ht="32.450000000000003" customHeight="1" x14ac:dyDescent="0.25">
      <c r="A1057" s="147"/>
      <c r="B1057" s="614"/>
      <c r="C1057" s="614"/>
      <c r="D1057" s="614"/>
      <c r="E1057" s="148"/>
      <c r="F1057" s="611" t="s">
        <v>2206</v>
      </c>
      <c r="G1057" s="611"/>
      <c r="H1057" s="611"/>
      <c r="I1057" s="149"/>
      <c r="J1057" s="150"/>
      <c r="K1057" s="150"/>
      <c r="L1057" s="151"/>
      <c r="M1057" s="612"/>
      <c r="N1057" s="612"/>
      <c r="O1057" s="151"/>
      <c r="P1057" s="613" t="s">
        <v>86</v>
      </c>
      <c r="Q1057" s="613"/>
      <c r="R1057" s="613"/>
      <c r="S1057" s="152"/>
      <c r="T1057" s="152"/>
      <c r="U1057" s="152"/>
      <c r="V1057" s="152"/>
      <c r="W1057" s="152"/>
      <c r="X1057" s="152"/>
    </row>
    <row r="1058" spans="1:24" s="153" customFormat="1" ht="32.450000000000003" customHeight="1" x14ac:dyDescent="0.25">
      <c r="A1058" s="147"/>
      <c r="B1058" s="614"/>
      <c r="C1058" s="614"/>
      <c r="D1058" s="614"/>
      <c r="E1058" s="148"/>
      <c r="F1058" s="611" t="s">
        <v>2207</v>
      </c>
      <c r="G1058" s="611"/>
      <c r="H1058" s="611"/>
      <c r="I1058" s="149"/>
      <c r="J1058" s="150"/>
      <c r="K1058" s="150"/>
      <c r="L1058" s="151"/>
      <c r="M1058" s="612"/>
      <c r="N1058" s="612"/>
      <c r="O1058" s="151"/>
      <c r="P1058" s="613" t="s">
        <v>881</v>
      </c>
      <c r="Q1058" s="613"/>
      <c r="R1058" s="613"/>
      <c r="S1058" s="152"/>
      <c r="T1058" s="152"/>
      <c r="U1058" s="152"/>
      <c r="V1058" s="152"/>
      <c r="W1058" s="152"/>
      <c r="X1058" s="152"/>
    </row>
    <row r="1059" spans="1:24" s="153" customFormat="1" ht="32.450000000000003" customHeight="1" x14ac:dyDescent="0.25">
      <c r="A1059" s="147"/>
      <c r="B1059" s="614"/>
      <c r="C1059" s="614"/>
      <c r="D1059" s="614"/>
      <c r="E1059" s="148"/>
      <c r="F1059" s="611" t="s">
        <v>2208</v>
      </c>
      <c r="G1059" s="611"/>
      <c r="H1059" s="611"/>
      <c r="I1059" s="150"/>
      <c r="J1059" s="150"/>
      <c r="K1059" s="150"/>
      <c r="L1059" s="151"/>
      <c r="M1059" s="612"/>
      <c r="N1059" s="612"/>
      <c r="O1059" s="151"/>
      <c r="P1059" s="613" t="s">
        <v>81</v>
      </c>
      <c r="Q1059" s="613"/>
      <c r="R1059" s="613"/>
      <c r="S1059" s="152"/>
      <c r="T1059" s="152"/>
      <c r="U1059" s="152"/>
      <c r="V1059" s="152"/>
      <c r="W1059" s="152"/>
      <c r="X1059" s="152"/>
    </row>
    <row r="1060" spans="1:24" s="153" customFormat="1" ht="32.450000000000003" customHeight="1" x14ac:dyDescent="0.25">
      <c r="A1060" s="147"/>
      <c r="B1060" s="154"/>
      <c r="C1060" s="154"/>
      <c r="D1060" s="154"/>
      <c r="E1060" s="148"/>
      <c r="F1060" s="611" t="s">
        <v>2209</v>
      </c>
      <c r="G1060" s="611"/>
      <c r="H1060" s="611"/>
      <c r="I1060" s="150"/>
      <c r="J1060" s="150"/>
      <c r="K1060" s="150"/>
      <c r="L1060" s="151"/>
      <c r="M1060" s="155"/>
      <c r="N1060" s="155"/>
      <c r="O1060" s="151"/>
      <c r="P1060" s="613" t="s">
        <v>2210</v>
      </c>
      <c r="Q1060" s="613"/>
      <c r="R1060" s="151"/>
      <c r="S1060" s="152"/>
      <c r="T1060" s="152"/>
      <c r="U1060" s="152"/>
      <c r="V1060" s="152"/>
      <c r="W1060" s="152"/>
      <c r="X1060" s="152"/>
    </row>
    <row r="1061" spans="1:24" s="153" customFormat="1" ht="32.450000000000003" customHeight="1" x14ac:dyDescent="0.25">
      <c r="A1061" s="147"/>
      <c r="B1061" s="610"/>
      <c r="C1061" s="610"/>
      <c r="D1061" s="610"/>
      <c r="E1061" s="148"/>
      <c r="F1061" s="611" t="s">
        <v>2211</v>
      </c>
      <c r="G1061" s="611"/>
      <c r="H1061" s="611"/>
      <c r="I1061" s="149"/>
      <c r="J1061" s="150"/>
      <c r="K1061" s="150"/>
      <c r="L1061" s="151"/>
      <c r="M1061" s="612"/>
      <c r="N1061" s="612"/>
      <c r="O1061" s="151"/>
      <c r="P1061" s="613" t="s">
        <v>82</v>
      </c>
      <c r="Q1061" s="613"/>
      <c r="R1061" s="613"/>
      <c r="S1061" s="152"/>
      <c r="T1061" s="152"/>
      <c r="U1061" s="152"/>
      <c r="V1061" s="152"/>
      <c r="W1061" s="152"/>
      <c r="X1061" s="152"/>
    </row>
    <row r="1062" spans="1:24" ht="12.95" customHeight="1" x14ac:dyDescent="0.25">
      <c r="A1062" s="156"/>
      <c r="B1062" s="156"/>
      <c r="C1062" s="157"/>
      <c r="D1062" s="157"/>
      <c r="E1062" s="157"/>
      <c r="F1062" s="157"/>
      <c r="G1062" s="157"/>
      <c r="H1062" s="157"/>
      <c r="I1062" s="157"/>
      <c r="J1062" s="157"/>
      <c r="K1062" s="157"/>
    </row>
  </sheetData>
  <mergeCells count="43">
    <mergeCell ref="J1:L1"/>
    <mergeCell ref="X1:AA1"/>
    <mergeCell ref="C2:V2"/>
    <mergeCell ref="A4:A7"/>
    <mergeCell ref="B4:B7"/>
    <mergeCell ref="C4:G5"/>
    <mergeCell ref="H4:L5"/>
    <mergeCell ref="M4:Q5"/>
    <mergeCell ref="R4:AA4"/>
    <mergeCell ref="R5:V5"/>
    <mergeCell ref="W5:AA5"/>
    <mergeCell ref="C6:C7"/>
    <mergeCell ref="D6:G6"/>
    <mergeCell ref="H6:H7"/>
    <mergeCell ref="I6:L6"/>
    <mergeCell ref="M6:M7"/>
    <mergeCell ref="N6:Q6"/>
    <mergeCell ref="R6:R7"/>
    <mergeCell ref="S6:V6"/>
    <mergeCell ref="W6:W7"/>
    <mergeCell ref="X6:AA6"/>
    <mergeCell ref="F1056:H1056"/>
    <mergeCell ref="M1056:N1056"/>
    <mergeCell ref="P1056:R1056"/>
    <mergeCell ref="B1058:D1058"/>
    <mergeCell ref="F1058:H1058"/>
    <mergeCell ref="M1058:N1058"/>
    <mergeCell ref="P1058:R1058"/>
    <mergeCell ref="B1057:D1057"/>
    <mergeCell ref="F1057:H1057"/>
    <mergeCell ref="M1057:N1057"/>
    <mergeCell ref="P1057:R1057"/>
    <mergeCell ref="B1056:D1056"/>
    <mergeCell ref="B1061:D1061"/>
    <mergeCell ref="F1061:H1061"/>
    <mergeCell ref="M1061:N1061"/>
    <mergeCell ref="P1061:R1061"/>
    <mergeCell ref="B1059:D1059"/>
    <mergeCell ref="F1059:H1059"/>
    <mergeCell ref="M1059:N1059"/>
    <mergeCell ref="P1059:R1059"/>
    <mergeCell ref="F1060:H1060"/>
    <mergeCell ref="P1060:Q1060"/>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067"/>
  <sheetViews>
    <sheetView workbookViewId="0">
      <selection activeCell="C2" sqref="C2:W2"/>
    </sheetView>
  </sheetViews>
  <sheetFormatPr defaultRowHeight="15" x14ac:dyDescent="0.25"/>
  <cols>
    <col min="1" max="1" width="5" style="120" customWidth="1"/>
    <col min="2" max="2" width="18" style="120" customWidth="1"/>
    <col min="3" max="3" width="13" style="146" customWidth="1"/>
    <col min="4" max="4" width="11.7109375" style="146" customWidth="1"/>
    <col min="5" max="5" width="11.28515625" style="146" customWidth="1"/>
    <col min="6" max="6" width="18.85546875" style="146" customWidth="1"/>
    <col min="7" max="7" width="19.28515625" style="146" customWidth="1"/>
    <col min="8" max="8" width="11.28515625" style="146" customWidth="1"/>
    <col min="9" max="9" width="11.7109375" style="146" customWidth="1"/>
    <col min="10" max="10" width="13" style="146" customWidth="1"/>
    <col min="11" max="14" width="11.7109375" style="146" customWidth="1"/>
    <col min="15" max="18" width="11.28515625" style="146" customWidth="1"/>
    <col min="19" max="19" width="11.7109375" style="146" customWidth="1"/>
    <col min="20" max="20" width="13" style="146" customWidth="1"/>
    <col min="21" max="29" width="11.7109375" style="146" customWidth="1"/>
    <col min="30" max="30" width="12.28515625" style="146" customWidth="1"/>
    <col min="31" max="31" width="11.42578125" style="146" customWidth="1"/>
    <col min="32" max="32" width="9.7109375" style="146" customWidth="1"/>
    <col min="33" max="33" width="11.28515625" style="146" customWidth="1"/>
    <col min="34" max="40" width="9.7109375" style="146" customWidth="1"/>
    <col min="41" max="41" width="10.42578125" style="146" customWidth="1"/>
    <col min="42" max="42" width="9.7109375" style="146" customWidth="1"/>
    <col min="43" max="43" width="11.42578125" style="146" customWidth="1"/>
    <col min="44" max="44" width="9.7109375" style="146" customWidth="1"/>
    <col min="45" max="45" width="9.85546875" style="146" customWidth="1"/>
    <col min="46" max="46" width="11" style="120" customWidth="1"/>
    <col min="47" max="47" width="9.85546875" style="120" customWidth="1"/>
    <col min="48" max="48" width="11.42578125" style="120" customWidth="1"/>
    <col min="49" max="49" width="11.7109375" style="120" customWidth="1"/>
    <col min="50" max="16384" width="9.140625" style="120"/>
  </cols>
  <sheetData>
    <row r="1" spans="1:55" ht="39" customHeight="1" x14ac:dyDescent="0.25">
      <c r="A1" s="115"/>
      <c r="B1" s="116"/>
      <c r="C1" s="117"/>
      <c r="D1" s="117"/>
      <c r="E1" s="117"/>
      <c r="F1" s="117"/>
      <c r="G1" s="117"/>
      <c r="H1" s="117"/>
      <c r="I1" s="117"/>
      <c r="J1" s="117"/>
      <c r="K1" s="118"/>
      <c r="L1" s="621"/>
      <c r="M1" s="621"/>
      <c r="N1" s="621"/>
      <c r="O1" s="621"/>
      <c r="P1" s="158"/>
      <c r="Q1" s="158"/>
      <c r="R1" s="158"/>
      <c r="S1" s="158"/>
      <c r="T1" s="118"/>
      <c r="U1" s="119"/>
      <c r="V1" s="119"/>
      <c r="W1" s="119"/>
      <c r="X1" s="633" t="s">
        <v>2212</v>
      </c>
      <c r="Y1" s="633"/>
      <c r="Z1" s="633"/>
      <c r="AA1" s="633"/>
      <c r="AB1" s="633"/>
      <c r="AC1" s="633"/>
      <c r="AD1" s="23"/>
      <c r="AE1" s="23"/>
      <c r="AF1" s="23"/>
      <c r="AG1" s="23"/>
      <c r="AH1" s="23"/>
      <c r="AI1" s="23"/>
      <c r="AJ1" s="23"/>
      <c r="AK1" s="23"/>
      <c r="AL1" s="23"/>
      <c r="AM1" s="23"/>
      <c r="AN1" s="23"/>
      <c r="AO1" s="23"/>
      <c r="AQ1" s="159"/>
      <c r="AR1" s="633" t="s">
        <v>2212</v>
      </c>
      <c r="AS1" s="633"/>
      <c r="AT1" s="633"/>
      <c r="AU1" s="633"/>
      <c r="AV1" s="633"/>
      <c r="AW1" s="633"/>
    </row>
    <row r="2" spans="1:55" ht="60.75" customHeight="1" x14ac:dyDescent="0.25">
      <c r="A2" s="121"/>
      <c r="B2" s="122"/>
      <c r="C2" s="623" t="s">
        <v>2213</v>
      </c>
      <c r="D2" s="623"/>
      <c r="E2" s="623"/>
      <c r="F2" s="623"/>
      <c r="G2" s="623"/>
      <c r="H2" s="623"/>
      <c r="I2" s="623"/>
      <c r="J2" s="623"/>
      <c r="K2" s="623"/>
      <c r="L2" s="623"/>
      <c r="M2" s="623"/>
      <c r="N2" s="623"/>
      <c r="O2" s="623"/>
      <c r="P2" s="623"/>
      <c r="Q2" s="623"/>
      <c r="R2" s="623"/>
      <c r="S2" s="623"/>
      <c r="T2" s="623"/>
      <c r="U2" s="623"/>
      <c r="V2" s="623"/>
      <c r="W2" s="623"/>
      <c r="X2" s="160"/>
      <c r="Y2" s="160"/>
      <c r="Z2" s="160"/>
      <c r="AA2" s="160"/>
      <c r="AB2" s="160"/>
      <c r="AC2" s="160"/>
      <c r="AD2" s="634" t="s">
        <v>2213</v>
      </c>
      <c r="AE2" s="623"/>
      <c r="AF2" s="623"/>
      <c r="AG2" s="623"/>
      <c r="AH2" s="623"/>
      <c r="AI2" s="623"/>
      <c r="AJ2" s="623"/>
      <c r="AK2" s="623"/>
      <c r="AL2" s="623"/>
      <c r="AM2" s="623"/>
      <c r="AN2" s="623"/>
      <c r="AO2" s="623"/>
      <c r="AP2" s="623"/>
      <c r="AQ2" s="623"/>
      <c r="AR2" s="623"/>
      <c r="AS2" s="23"/>
      <c r="AT2" s="123"/>
      <c r="AU2" s="123"/>
      <c r="AV2" s="123"/>
      <c r="AW2" s="123"/>
    </row>
    <row r="3" spans="1:55" ht="11.25" customHeight="1" x14ac:dyDescent="0.25">
      <c r="A3" s="121"/>
      <c r="B3" s="124"/>
      <c r="C3" s="125"/>
      <c r="D3" s="125"/>
      <c r="E3" s="126"/>
      <c r="F3" s="126"/>
      <c r="G3" s="126"/>
      <c r="H3" s="125"/>
      <c r="I3" s="125"/>
      <c r="J3" s="125"/>
      <c r="K3" s="127"/>
      <c r="L3" s="127"/>
      <c r="M3" s="127"/>
      <c r="N3" s="127"/>
      <c r="O3" s="127"/>
      <c r="P3" s="127"/>
      <c r="Q3" s="127"/>
      <c r="R3" s="127"/>
      <c r="S3" s="127"/>
      <c r="T3" s="127"/>
      <c r="U3" s="119"/>
      <c r="V3" s="119"/>
      <c r="W3" s="119"/>
      <c r="X3" s="119"/>
      <c r="Y3" s="23"/>
      <c r="Z3" s="23"/>
      <c r="AA3" s="23"/>
      <c r="AB3" s="23"/>
      <c r="AC3" s="23" t="s">
        <v>68</v>
      </c>
      <c r="AD3" s="23"/>
      <c r="AE3" s="23"/>
      <c r="AF3" s="23"/>
      <c r="AG3" s="23"/>
      <c r="AH3" s="23"/>
      <c r="AI3" s="23"/>
      <c r="AJ3" s="23"/>
      <c r="AK3" s="23"/>
      <c r="AL3" s="23"/>
      <c r="AM3" s="23"/>
      <c r="AN3" s="23"/>
      <c r="AO3" s="23"/>
      <c r="AP3" s="23"/>
      <c r="AQ3" s="23"/>
      <c r="AR3" s="23"/>
      <c r="AS3" s="23"/>
      <c r="AT3" s="123"/>
      <c r="AU3" s="123"/>
      <c r="AV3" s="123"/>
      <c r="AW3" s="123" t="s">
        <v>68</v>
      </c>
    </row>
    <row r="4" spans="1:55" ht="15" customHeight="1" x14ac:dyDescent="0.25">
      <c r="A4" s="624" t="s">
        <v>1347</v>
      </c>
      <c r="B4" s="624" t="s">
        <v>1348</v>
      </c>
      <c r="C4" s="616" t="s">
        <v>1349</v>
      </c>
      <c r="D4" s="616"/>
      <c r="E4" s="616"/>
      <c r="F4" s="616"/>
      <c r="G4" s="616"/>
      <c r="H4" s="616"/>
      <c r="I4" s="616"/>
      <c r="J4" s="616" t="s">
        <v>1350</v>
      </c>
      <c r="K4" s="616"/>
      <c r="L4" s="616"/>
      <c r="M4" s="616"/>
      <c r="N4" s="616"/>
      <c r="O4" s="616"/>
      <c r="P4" s="616"/>
      <c r="Q4" s="616"/>
      <c r="R4" s="616"/>
      <c r="S4" s="616"/>
      <c r="T4" s="616" t="s">
        <v>1128</v>
      </c>
      <c r="U4" s="616"/>
      <c r="V4" s="616"/>
      <c r="W4" s="616"/>
      <c r="X4" s="616"/>
      <c r="Y4" s="616"/>
      <c r="Z4" s="616"/>
      <c r="AA4" s="616"/>
      <c r="AB4" s="616"/>
      <c r="AC4" s="616"/>
      <c r="AD4" s="616" t="s">
        <v>1351</v>
      </c>
      <c r="AE4" s="616"/>
      <c r="AF4" s="616"/>
      <c r="AG4" s="616"/>
      <c r="AH4" s="616"/>
      <c r="AI4" s="616"/>
      <c r="AJ4" s="616"/>
      <c r="AK4" s="616"/>
      <c r="AL4" s="616"/>
      <c r="AM4" s="616"/>
      <c r="AN4" s="616"/>
      <c r="AO4" s="616"/>
      <c r="AP4" s="616"/>
      <c r="AQ4" s="616"/>
      <c r="AR4" s="616"/>
      <c r="AS4" s="616"/>
      <c r="AT4" s="616"/>
      <c r="AU4" s="616"/>
      <c r="AV4" s="616"/>
      <c r="AW4" s="616"/>
    </row>
    <row r="5" spans="1:55" ht="15" customHeight="1" x14ac:dyDescent="0.25">
      <c r="A5" s="624"/>
      <c r="B5" s="624"/>
      <c r="C5" s="616"/>
      <c r="D5" s="616"/>
      <c r="E5" s="616"/>
      <c r="F5" s="616"/>
      <c r="G5" s="616"/>
      <c r="H5" s="616"/>
      <c r="I5" s="616"/>
      <c r="J5" s="616"/>
      <c r="K5" s="616"/>
      <c r="L5" s="616"/>
      <c r="M5" s="616"/>
      <c r="N5" s="616"/>
      <c r="O5" s="616"/>
      <c r="P5" s="616"/>
      <c r="Q5" s="616"/>
      <c r="R5" s="616"/>
      <c r="S5" s="616"/>
      <c r="T5" s="616"/>
      <c r="U5" s="616"/>
      <c r="V5" s="616"/>
      <c r="W5" s="616"/>
      <c r="X5" s="616"/>
      <c r="Y5" s="616"/>
      <c r="Z5" s="616"/>
      <c r="AA5" s="616"/>
      <c r="AB5" s="616"/>
      <c r="AC5" s="616"/>
      <c r="AD5" s="616" t="s">
        <v>1352</v>
      </c>
      <c r="AE5" s="616"/>
      <c r="AF5" s="616"/>
      <c r="AG5" s="616"/>
      <c r="AH5" s="616"/>
      <c r="AI5" s="616"/>
      <c r="AJ5" s="616"/>
      <c r="AK5" s="616"/>
      <c r="AL5" s="616"/>
      <c r="AM5" s="616"/>
      <c r="AN5" s="616" t="s">
        <v>1353</v>
      </c>
      <c r="AO5" s="616"/>
      <c r="AP5" s="616"/>
      <c r="AQ5" s="616"/>
      <c r="AR5" s="616"/>
      <c r="AS5" s="616"/>
      <c r="AT5" s="616"/>
      <c r="AU5" s="616"/>
      <c r="AV5" s="616"/>
      <c r="AW5" s="616"/>
    </row>
    <row r="6" spans="1:55" ht="15" customHeight="1" x14ac:dyDescent="0.25">
      <c r="A6" s="624"/>
      <c r="B6" s="624"/>
      <c r="C6" s="617" t="s">
        <v>2214</v>
      </c>
      <c r="D6" s="616" t="s">
        <v>1355</v>
      </c>
      <c r="E6" s="616"/>
      <c r="F6" s="616"/>
      <c r="G6" s="616"/>
      <c r="H6" s="616"/>
      <c r="I6" s="616"/>
      <c r="J6" s="617" t="s">
        <v>2214</v>
      </c>
      <c r="K6" s="616" t="s">
        <v>1355</v>
      </c>
      <c r="L6" s="616"/>
      <c r="M6" s="616"/>
      <c r="N6" s="616"/>
      <c r="O6" s="616"/>
      <c r="P6" s="616"/>
      <c r="Q6" s="616"/>
      <c r="R6" s="616"/>
      <c r="S6" s="616"/>
      <c r="T6" s="617" t="s">
        <v>2214</v>
      </c>
      <c r="U6" s="616" t="s">
        <v>1355</v>
      </c>
      <c r="V6" s="616"/>
      <c r="W6" s="616"/>
      <c r="X6" s="616"/>
      <c r="Y6" s="616"/>
      <c r="Z6" s="616"/>
      <c r="AA6" s="616"/>
      <c r="AB6" s="616"/>
      <c r="AC6" s="616"/>
      <c r="AD6" s="617" t="s">
        <v>2214</v>
      </c>
      <c r="AE6" s="616" t="s">
        <v>1355</v>
      </c>
      <c r="AF6" s="616"/>
      <c r="AG6" s="616"/>
      <c r="AH6" s="616"/>
      <c r="AI6" s="616"/>
      <c r="AJ6" s="616"/>
      <c r="AK6" s="616"/>
      <c r="AL6" s="616"/>
      <c r="AM6" s="616"/>
      <c r="AN6" s="617" t="s">
        <v>2214</v>
      </c>
      <c r="AO6" s="616" t="s">
        <v>1355</v>
      </c>
      <c r="AP6" s="616"/>
      <c r="AQ6" s="616"/>
      <c r="AR6" s="616"/>
      <c r="AS6" s="616"/>
      <c r="AT6" s="616"/>
      <c r="AU6" s="616"/>
      <c r="AV6" s="616"/>
      <c r="AW6" s="616"/>
    </row>
    <row r="7" spans="1:55" ht="59.25" customHeight="1" x14ac:dyDescent="0.25">
      <c r="A7" s="624"/>
      <c r="B7" s="624"/>
      <c r="C7" s="617"/>
      <c r="D7" s="617" t="s">
        <v>2215</v>
      </c>
      <c r="E7" s="617" t="s">
        <v>2216</v>
      </c>
      <c r="F7" s="617" t="s">
        <v>2217</v>
      </c>
      <c r="G7" s="617" t="s">
        <v>2218</v>
      </c>
      <c r="H7" s="617" t="s">
        <v>2219</v>
      </c>
      <c r="I7" s="617" t="s">
        <v>2220</v>
      </c>
      <c r="J7" s="617"/>
      <c r="K7" s="617" t="s">
        <v>2221</v>
      </c>
      <c r="L7" s="617" t="s">
        <v>2222</v>
      </c>
      <c r="M7" s="617" t="s">
        <v>2223</v>
      </c>
      <c r="N7" s="617" t="s">
        <v>2224</v>
      </c>
      <c r="O7" s="617" t="s">
        <v>2219</v>
      </c>
      <c r="P7" s="627" t="s">
        <v>2220</v>
      </c>
      <c r="Q7" s="627"/>
      <c r="R7" s="627" t="s">
        <v>2225</v>
      </c>
      <c r="S7" s="627" t="s">
        <v>2226</v>
      </c>
      <c r="T7" s="617"/>
      <c r="U7" s="617" t="s">
        <v>2215</v>
      </c>
      <c r="V7" s="617" t="s">
        <v>2216</v>
      </c>
      <c r="W7" s="617" t="s">
        <v>2217</v>
      </c>
      <c r="X7" s="617" t="s">
        <v>2224</v>
      </c>
      <c r="Y7" s="617" t="s">
        <v>2219</v>
      </c>
      <c r="Z7" s="627" t="s">
        <v>2220</v>
      </c>
      <c r="AA7" s="627"/>
      <c r="AB7" s="627" t="s">
        <v>2225</v>
      </c>
      <c r="AC7" s="627" t="s">
        <v>2226</v>
      </c>
      <c r="AD7" s="617"/>
      <c r="AE7" s="617" t="s">
        <v>2215</v>
      </c>
      <c r="AF7" s="617" t="s">
        <v>2216</v>
      </c>
      <c r="AG7" s="617" t="s">
        <v>2217</v>
      </c>
      <c r="AH7" s="617" t="s">
        <v>2224</v>
      </c>
      <c r="AI7" s="617" t="s">
        <v>2219</v>
      </c>
      <c r="AJ7" s="616" t="s">
        <v>2227</v>
      </c>
      <c r="AK7" s="616"/>
      <c r="AL7" s="617" t="s">
        <v>2225</v>
      </c>
      <c r="AM7" s="617" t="s">
        <v>2226</v>
      </c>
      <c r="AN7" s="617"/>
      <c r="AO7" s="617" t="s">
        <v>2215</v>
      </c>
      <c r="AP7" s="617" t="s">
        <v>2216</v>
      </c>
      <c r="AQ7" s="617" t="s">
        <v>2217</v>
      </c>
      <c r="AR7" s="617" t="s">
        <v>2224</v>
      </c>
      <c r="AS7" s="617" t="s">
        <v>2219</v>
      </c>
      <c r="AT7" s="627" t="s">
        <v>2220</v>
      </c>
      <c r="AU7" s="627"/>
      <c r="AV7" s="627" t="s">
        <v>2225</v>
      </c>
      <c r="AW7" s="627" t="s">
        <v>2226</v>
      </c>
    </row>
    <row r="8" spans="1:55" ht="200.25" customHeight="1" x14ac:dyDescent="0.25">
      <c r="A8" s="624"/>
      <c r="B8" s="624"/>
      <c r="C8" s="617"/>
      <c r="D8" s="617"/>
      <c r="E8" s="617"/>
      <c r="F8" s="617"/>
      <c r="G8" s="617"/>
      <c r="H8" s="617"/>
      <c r="I8" s="617"/>
      <c r="J8" s="617"/>
      <c r="K8" s="617"/>
      <c r="L8" s="617"/>
      <c r="M8" s="617"/>
      <c r="N8" s="617"/>
      <c r="O8" s="617"/>
      <c r="P8" s="161" t="s">
        <v>2214</v>
      </c>
      <c r="Q8" s="161" t="s">
        <v>2228</v>
      </c>
      <c r="R8" s="627"/>
      <c r="S8" s="627"/>
      <c r="T8" s="617"/>
      <c r="U8" s="617"/>
      <c r="V8" s="617"/>
      <c r="W8" s="617"/>
      <c r="X8" s="617"/>
      <c r="Y8" s="617"/>
      <c r="Z8" s="161" t="s">
        <v>2214</v>
      </c>
      <c r="AA8" s="161" t="s">
        <v>2228</v>
      </c>
      <c r="AB8" s="627"/>
      <c r="AC8" s="627"/>
      <c r="AD8" s="617"/>
      <c r="AE8" s="617"/>
      <c r="AF8" s="617"/>
      <c r="AG8" s="617"/>
      <c r="AH8" s="617"/>
      <c r="AI8" s="617"/>
      <c r="AJ8" s="128" t="s">
        <v>2214</v>
      </c>
      <c r="AK8" s="128" t="s">
        <v>2228</v>
      </c>
      <c r="AL8" s="617"/>
      <c r="AM8" s="617"/>
      <c r="AN8" s="617"/>
      <c r="AO8" s="617"/>
      <c r="AP8" s="617"/>
      <c r="AQ8" s="617"/>
      <c r="AR8" s="617"/>
      <c r="AS8" s="617"/>
      <c r="AT8" s="161" t="s">
        <v>2214</v>
      </c>
      <c r="AU8" s="161" t="s">
        <v>2228</v>
      </c>
      <c r="AV8" s="627"/>
      <c r="AW8" s="627"/>
    </row>
    <row r="9" spans="1:55" s="166" customFormat="1" ht="24" customHeight="1" x14ac:dyDescent="0.25">
      <c r="A9" s="7"/>
      <c r="B9" s="7" t="s">
        <v>1</v>
      </c>
      <c r="C9" s="130" t="s">
        <v>2229</v>
      </c>
      <c r="D9" s="130">
        <v>3</v>
      </c>
      <c r="E9" s="130">
        <v>4</v>
      </c>
      <c r="F9" s="130">
        <v>5</v>
      </c>
      <c r="G9" s="130">
        <v>6</v>
      </c>
      <c r="H9" s="130">
        <v>7</v>
      </c>
      <c r="I9" s="130">
        <v>8</v>
      </c>
      <c r="J9" s="130" t="s">
        <v>2230</v>
      </c>
      <c r="K9" s="130">
        <v>10</v>
      </c>
      <c r="L9" s="130">
        <v>11</v>
      </c>
      <c r="M9" s="130">
        <v>12</v>
      </c>
      <c r="N9" s="130">
        <v>13</v>
      </c>
      <c r="O9" s="130">
        <v>14</v>
      </c>
      <c r="P9" s="130">
        <v>15</v>
      </c>
      <c r="Q9" s="130">
        <v>16</v>
      </c>
      <c r="R9" s="130">
        <v>17</v>
      </c>
      <c r="S9" s="130">
        <v>18</v>
      </c>
      <c r="T9" s="130" t="s">
        <v>2231</v>
      </c>
      <c r="U9" s="130">
        <v>20</v>
      </c>
      <c r="V9" s="130">
        <v>21</v>
      </c>
      <c r="W9" s="130">
        <v>22</v>
      </c>
      <c r="X9" s="130">
        <v>23</v>
      </c>
      <c r="Y9" s="130">
        <v>24</v>
      </c>
      <c r="Z9" s="130">
        <v>25</v>
      </c>
      <c r="AA9" s="130">
        <v>26</v>
      </c>
      <c r="AB9" s="130">
        <v>27</v>
      </c>
      <c r="AC9" s="130">
        <v>28</v>
      </c>
      <c r="AD9" s="162" t="s">
        <v>2232</v>
      </c>
      <c r="AE9" s="162" t="s">
        <v>2233</v>
      </c>
      <c r="AF9" s="162" t="s">
        <v>2234</v>
      </c>
      <c r="AG9" s="162" t="s">
        <v>2235</v>
      </c>
      <c r="AH9" s="162" t="s">
        <v>2236</v>
      </c>
      <c r="AI9" s="162" t="s">
        <v>2237</v>
      </c>
      <c r="AJ9" s="163" t="s">
        <v>2238</v>
      </c>
      <c r="AK9" s="163" t="s">
        <v>2239</v>
      </c>
      <c r="AL9" s="163" t="s">
        <v>2240</v>
      </c>
      <c r="AM9" s="163" t="s">
        <v>2241</v>
      </c>
      <c r="AN9" s="162" t="s">
        <v>2242</v>
      </c>
      <c r="AO9" s="162" t="s">
        <v>2243</v>
      </c>
      <c r="AP9" s="162" t="s">
        <v>2244</v>
      </c>
      <c r="AQ9" s="162" t="s">
        <v>2245</v>
      </c>
      <c r="AR9" s="162" t="s">
        <v>2246</v>
      </c>
      <c r="AS9" s="162" t="s">
        <v>2247</v>
      </c>
      <c r="AT9" s="163" t="s">
        <v>2248</v>
      </c>
      <c r="AU9" s="163" t="s">
        <v>2249</v>
      </c>
      <c r="AV9" s="163" t="s">
        <v>2250</v>
      </c>
      <c r="AW9" s="164" t="s">
        <v>2251</v>
      </c>
      <c r="AX9" s="165"/>
      <c r="AY9" s="165"/>
      <c r="AZ9" s="165"/>
      <c r="BA9" s="165"/>
      <c r="BB9" s="165"/>
      <c r="BC9" s="165"/>
    </row>
    <row r="10" spans="1:55" s="138" customFormat="1" ht="12.75" customHeight="1" x14ac:dyDescent="0.2">
      <c r="A10" s="133">
        <v>1</v>
      </c>
      <c r="B10" s="134" t="s">
        <v>1354</v>
      </c>
      <c r="C10" s="135">
        <f>SUM(D10:I10)</f>
        <v>12820122.299999999</v>
      </c>
      <c r="D10" s="135">
        <f t="shared" ref="D10:I10" si="0">SUM(D11:D12)</f>
        <v>10653322.799999999</v>
      </c>
      <c r="E10" s="135">
        <f t="shared" si="0"/>
        <v>268602.40000000002</v>
      </c>
      <c r="F10" s="135">
        <f t="shared" si="0"/>
        <v>363915.5</v>
      </c>
      <c r="G10" s="135">
        <f t="shared" si="0"/>
        <v>630</v>
      </c>
      <c r="H10" s="135">
        <f t="shared" si="0"/>
        <v>1414651.5999999999</v>
      </c>
      <c r="I10" s="135">
        <f t="shared" si="0"/>
        <v>118999.99999999999</v>
      </c>
      <c r="J10" s="135">
        <f>SUM(K10:P10)+SUM(R10:S10)</f>
        <v>14683914.472000001</v>
      </c>
      <c r="K10" s="136">
        <f>SUM(K11:K12)</f>
        <v>12210768.5</v>
      </c>
      <c r="L10" s="136">
        <f>SUM(L11:L12)</f>
        <v>304505.3</v>
      </c>
      <c r="M10" s="136">
        <f>SUM(M11:M12)</f>
        <v>461683.29999999993</v>
      </c>
      <c r="N10" s="136">
        <f t="shared" ref="N10:S10" si="1">SUM(N11:N12)</f>
        <v>630</v>
      </c>
      <c r="O10" s="136">
        <f t="shared" si="1"/>
        <v>1414651.5999999999</v>
      </c>
      <c r="P10" s="136">
        <f>SUM(P11:P12)</f>
        <v>184072.97000000003</v>
      </c>
      <c r="Q10" s="136">
        <f t="shared" si="1"/>
        <v>147519.47</v>
      </c>
      <c r="R10" s="136">
        <f t="shared" si="1"/>
        <v>105597.50199999998</v>
      </c>
      <c r="S10" s="136">
        <f t="shared" si="1"/>
        <v>2005.3</v>
      </c>
      <c r="T10" s="136">
        <f>SUM(U10:Z10) +SUM( AB10:AC10)</f>
        <v>14213123.436399996</v>
      </c>
      <c r="U10" s="136">
        <f t="shared" ref="U10:AC10" si="2">SUM(U11:U12)</f>
        <v>11882169.331199998</v>
      </c>
      <c r="V10" s="136">
        <f t="shared" si="2"/>
        <v>295682.00160000002</v>
      </c>
      <c r="W10" s="136">
        <f t="shared" si="2"/>
        <v>379707.42849999998</v>
      </c>
      <c r="X10" s="136">
        <f t="shared" si="2"/>
        <v>630</v>
      </c>
      <c r="Y10" s="136">
        <f t="shared" si="2"/>
        <v>1379465.8086999997</v>
      </c>
      <c r="Z10" s="136">
        <f t="shared" si="2"/>
        <v>168224.19930000004</v>
      </c>
      <c r="AA10" s="136">
        <f t="shared" si="2"/>
        <v>133960.3204</v>
      </c>
      <c r="AB10" s="136">
        <f t="shared" si="2"/>
        <v>105597.39999999997</v>
      </c>
      <c r="AC10" s="136">
        <f t="shared" si="2"/>
        <v>1647.2670999999998</v>
      </c>
      <c r="AD10" s="13">
        <f t="shared" ref="AD10:AK25" si="3">T10-J10</f>
        <v>-470791.03560000472</v>
      </c>
      <c r="AE10" s="13">
        <f t="shared" si="3"/>
        <v>-328599.16880000196</v>
      </c>
      <c r="AF10" s="13">
        <f t="shared" si="3"/>
        <v>-8823.2983999999706</v>
      </c>
      <c r="AG10" s="13">
        <f t="shared" si="3"/>
        <v>-81975.87149999995</v>
      </c>
      <c r="AH10" s="13">
        <f t="shared" si="3"/>
        <v>0</v>
      </c>
      <c r="AI10" s="13">
        <f t="shared" si="3"/>
        <v>-35185.791300000157</v>
      </c>
      <c r="AJ10" s="13">
        <f>Z10-P10</f>
        <v>-15848.770699999994</v>
      </c>
      <c r="AK10" s="13">
        <f>AA10-Q10</f>
        <v>-13559.149600000004</v>
      </c>
      <c r="AL10" s="13">
        <f t="shared" ref="AL10:AM73" si="4">AB10-R10</f>
        <v>-0.10200000001350418</v>
      </c>
      <c r="AM10" s="13">
        <f>AC10-S10</f>
        <v>-358.03290000000015</v>
      </c>
      <c r="AN10" s="13">
        <f t="shared" ref="AN10:AW12" si="5">IF(J10=0,0,T10/J10*100)</f>
        <v>96.793831532472268</v>
      </c>
      <c r="AO10" s="13">
        <f t="shared" si="5"/>
        <v>97.308939492219494</v>
      </c>
      <c r="AP10" s="13">
        <f t="shared" si="5"/>
        <v>97.102415491618714</v>
      </c>
      <c r="AQ10" s="13">
        <f t="shared" si="5"/>
        <v>82.244133261913532</v>
      </c>
      <c r="AR10" s="13">
        <f t="shared" si="5"/>
        <v>100</v>
      </c>
      <c r="AS10" s="13">
        <f t="shared" si="5"/>
        <v>97.51275923343951</v>
      </c>
      <c r="AT10" s="137">
        <f t="shared" si="5"/>
        <v>91.389952202107679</v>
      </c>
      <c r="AU10" s="137">
        <f t="shared" si="5"/>
        <v>90.808569472219489</v>
      </c>
      <c r="AV10" s="137">
        <f t="shared" si="5"/>
        <v>99.999903406805956</v>
      </c>
      <c r="AW10" s="137">
        <f t="shared" si="5"/>
        <v>82.145668977210391</v>
      </c>
    </row>
    <row r="11" spans="1:55" s="138" customFormat="1" ht="12.75" customHeight="1" x14ac:dyDescent="0.2">
      <c r="A11" s="133">
        <v>2</v>
      </c>
      <c r="B11" s="134" t="s">
        <v>1374</v>
      </c>
      <c r="C11" s="135">
        <f>SUM(D11:I11)</f>
        <v>9509311.5999999996</v>
      </c>
      <c r="D11" s="135">
        <f t="shared" ref="D11:I11" si="6">D15+D22+D45+D76+D88+D121+D163+D195+D228+D260+D288+D318+D345+D378+D394+D431+D469+D514+D538+D582+D612+D642+D670+D696+D739+D769+D802+D833+D873+D905+D933+D961+D981+D1017+D1054</f>
        <v>8005614.8999999994</v>
      </c>
      <c r="E11" s="135">
        <f t="shared" si="6"/>
        <v>236379.70000000004</v>
      </c>
      <c r="F11" s="135">
        <f t="shared" si="6"/>
        <v>360975</v>
      </c>
      <c r="G11" s="135">
        <f t="shared" si="6"/>
        <v>0</v>
      </c>
      <c r="H11" s="135">
        <f t="shared" si="6"/>
        <v>787342</v>
      </c>
      <c r="I11" s="135">
        <f t="shared" si="6"/>
        <v>118999.99999999999</v>
      </c>
      <c r="J11" s="135">
        <f t="shared" ref="J11:J73" si="7">SUM(K11:P11)+SUM(R11:S11)</f>
        <v>10990758.271999998</v>
      </c>
      <c r="K11" s="135">
        <f t="shared" ref="K11:S11" si="8">K15+K22+K45+K76+K88+K121+K163+K195+K228+K260+K288+K318+K345+K378+K394+K431+K469+K514+K538+K582+K612+K642+K670+K696+K739+K769+K802+K833+K873+K905+K933+K961+K981+K1017+K1054</f>
        <v>9185078.7999999989</v>
      </c>
      <c r="L11" s="135">
        <f t="shared" si="8"/>
        <v>268114.09999999998</v>
      </c>
      <c r="M11" s="135">
        <f t="shared" si="8"/>
        <v>458547.59999999992</v>
      </c>
      <c r="N11" s="135">
        <f t="shared" si="8"/>
        <v>0</v>
      </c>
      <c r="O11" s="135">
        <f t="shared" si="8"/>
        <v>787342</v>
      </c>
      <c r="P11" s="135">
        <f t="shared" si="8"/>
        <v>184072.97000000003</v>
      </c>
      <c r="Q11" s="135">
        <f t="shared" si="8"/>
        <v>147519.47</v>
      </c>
      <c r="R11" s="135">
        <f t="shared" si="8"/>
        <v>105597.50199999998</v>
      </c>
      <c r="S11" s="135">
        <f t="shared" si="8"/>
        <v>2005.3</v>
      </c>
      <c r="T11" s="136">
        <f t="shared" ref="T11:T73" si="9">SUM(U11:Z11) +SUM( AB11:AC11)</f>
        <v>10613479.752199996</v>
      </c>
      <c r="U11" s="135">
        <f t="shared" ref="U11:AC11" si="10">U15+U22+U45+U76+U88+U121+U163+U195+U228+U260+U288+U318+U345+U378+U394+U431+U469+U514+U538+U582+U612+U642+U670+U696+U739+U769+U802+U833+U873+U905+U933+U961+U981+U1017+U1054</f>
        <v>8939201.8479999974</v>
      </c>
      <c r="V11" s="135">
        <f t="shared" si="10"/>
        <v>261171.51300000001</v>
      </c>
      <c r="W11" s="135">
        <f t="shared" si="10"/>
        <v>377091.99459999998</v>
      </c>
      <c r="X11" s="135">
        <f t="shared" si="10"/>
        <v>0</v>
      </c>
      <c r="Y11" s="135">
        <f t="shared" si="10"/>
        <v>760545.53019999992</v>
      </c>
      <c r="Z11" s="135">
        <f t="shared" si="10"/>
        <v>168224.19930000004</v>
      </c>
      <c r="AA11" s="135">
        <f t="shared" si="10"/>
        <v>133960.3204</v>
      </c>
      <c r="AB11" s="135">
        <f t="shared" si="10"/>
        <v>105597.39999999997</v>
      </c>
      <c r="AC11" s="135">
        <f t="shared" si="10"/>
        <v>1647.2670999999998</v>
      </c>
      <c r="AD11" s="13">
        <f t="shared" si="3"/>
        <v>-377278.51980000176</v>
      </c>
      <c r="AE11" s="13">
        <f t="shared" si="3"/>
        <v>-245876.95200000145</v>
      </c>
      <c r="AF11" s="13">
        <f t="shared" si="3"/>
        <v>-6942.5869999999704</v>
      </c>
      <c r="AG11" s="13">
        <f t="shared" si="3"/>
        <v>-81455.605399999942</v>
      </c>
      <c r="AH11" s="13">
        <f t="shared" si="3"/>
        <v>0</v>
      </c>
      <c r="AI11" s="13">
        <f t="shared" si="3"/>
        <v>-26796.469800000079</v>
      </c>
      <c r="AJ11" s="13">
        <f t="shared" si="3"/>
        <v>-15848.770699999994</v>
      </c>
      <c r="AK11" s="13">
        <f t="shared" si="3"/>
        <v>-13559.149600000004</v>
      </c>
      <c r="AL11" s="13">
        <f t="shared" si="4"/>
        <v>-0.10200000001350418</v>
      </c>
      <c r="AM11" s="13">
        <f>AC11-S11</f>
        <v>-358.03290000000015</v>
      </c>
      <c r="AN11" s="13">
        <f t="shared" si="5"/>
        <v>96.567311276773736</v>
      </c>
      <c r="AO11" s="13">
        <f t="shared" si="5"/>
        <v>97.323082824286701</v>
      </c>
      <c r="AP11" s="13">
        <f t="shared" si="5"/>
        <v>97.410584896504886</v>
      </c>
      <c r="AQ11" s="13">
        <f t="shared" si="5"/>
        <v>82.236172340668674</v>
      </c>
      <c r="AR11" s="13">
        <f t="shared" si="5"/>
        <v>0</v>
      </c>
      <c r="AS11" s="13">
        <f t="shared" si="5"/>
        <v>96.596590833462443</v>
      </c>
      <c r="AT11" s="137">
        <f t="shared" si="5"/>
        <v>91.389952202107679</v>
      </c>
      <c r="AU11" s="137">
        <f t="shared" si="5"/>
        <v>90.808569472219489</v>
      </c>
      <c r="AV11" s="137">
        <f t="shared" si="5"/>
        <v>99.999903406805956</v>
      </c>
      <c r="AW11" s="137">
        <f t="shared" si="5"/>
        <v>82.145668977210391</v>
      </c>
    </row>
    <row r="12" spans="1:55" s="138" customFormat="1" ht="12.75" customHeight="1" x14ac:dyDescent="0.2">
      <c r="A12" s="133">
        <v>3</v>
      </c>
      <c r="B12" s="134" t="s">
        <v>1375</v>
      </c>
      <c r="C12" s="135">
        <f>SUM(D12:I12)</f>
        <v>3310810.7</v>
      </c>
      <c r="D12" s="135">
        <f t="shared" ref="D12:I12" si="11">D16+D23+D46+D77+D89+D122+D164+D196+D229+D261+D289+D319+D346+D379+D395+D432+D470+D515+D539+D583+D613+D643+D671+D697+D740+D770+D803+D834+D874+D906+D934+D962+D982+D1018</f>
        <v>2647707.9</v>
      </c>
      <c r="E12" s="135">
        <f t="shared" si="11"/>
        <v>32222.699999999997</v>
      </c>
      <c r="F12" s="135">
        <f t="shared" si="11"/>
        <v>2940.5</v>
      </c>
      <c r="G12" s="135">
        <f t="shared" si="11"/>
        <v>630</v>
      </c>
      <c r="H12" s="135">
        <f t="shared" si="11"/>
        <v>627309.59999999986</v>
      </c>
      <c r="I12" s="135">
        <f t="shared" si="11"/>
        <v>0</v>
      </c>
      <c r="J12" s="135">
        <f t="shared" si="7"/>
        <v>3693156.2</v>
      </c>
      <c r="K12" s="135">
        <f t="shared" ref="K12:S12" si="12">K16+K23+K46+K77+K89+K122+K164+K196+K229+K261+K289+K319+K346+K379+K395+K432+K470+K515+K539+K583+K613+K643+K671+K697+K740+K770+K803+K834+K874+K906+K934+K962+K982+K1018</f>
        <v>3025689.7</v>
      </c>
      <c r="L12" s="135">
        <f t="shared" si="12"/>
        <v>36391.199999999997</v>
      </c>
      <c r="M12" s="135">
        <f t="shared" si="12"/>
        <v>3135.6999999999994</v>
      </c>
      <c r="N12" s="135">
        <f t="shared" si="12"/>
        <v>630</v>
      </c>
      <c r="O12" s="135">
        <f t="shared" si="12"/>
        <v>627309.59999999986</v>
      </c>
      <c r="P12" s="135">
        <f t="shared" si="12"/>
        <v>0</v>
      </c>
      <c r="Q12" s="135">
        <f t="shared" si="12"/>
        <v>0</v>
      </c>
      <c r="R12" s="135">
        <f t="shared" si="12"/>
        <v>0</v>
      </c>
      <c r="S12" s="135">
        <f t="shared" si="12"/>
        <v>0</v>
      </c>
      <c r="T12" s="136">
        <f>SUM(U12:Z12) +SUM( AB12:AC12)</f>
        <v>3599643.6842</v>
      </c>
      <c r="U12" s="135">
        <f t="shared" ref="U12:AC12" si="13">U16+U23+U46+U77+U89+U122+U164+U196+U229+U261+U289+U319+U346+U379+U395+U432+U470+U515+U539+U583+U613+U643+U671+U697+U740+U770+U803+U834+U874+U906+U934+U962+U982+U1018</f>
        <v>2942967.4832000001</v>
      </c>
      <c r="V12" s="135">
        <f t="shared" si="13"/>
        <v>34510.488599999997</v>
      </c>
      <c r="W12" s="135">
        <f t="shared" si="13"/>
        <v>2615.4339000000004</v>
      </c>
      <c r="X12" s="135">
        <f t="shared" si="13"/>
        <v>630</v>
      </c>
      <c r="Y12" s="135">
        <f t="shared" si="13"/>
        <v>618920.27849999978</v>
      </c>
      <c r="Z12" s="135">
        <f t="shared" si="13"/>
        <v>0</v>
      </c>
      <c r="AA12" s="135">
        <f t="shared" si="13"/>
        <v>0</v>
      </c>
      <c r="AB12" s="135">
        <f t="shared" si="13"/>
        <v>0</v>
      </c>
      <c r="AC12" s="135">
        <f t="shared" si="13"/>
        <v>0</v>
      </c>
      <c r="AD12" s="13">
        <f t="shared" si="3"/>
        <v>-93512.515800000168</v>
      </c>
      <c r="AE12" s="13">
        <f t="shared" si="3"/>
        <v>-82722.216800000053</v>
      </c>
      <c r="AF12" s="13">
        <f t="shared" si="3"/>
        <v>-1880.7114000000001</v>
      </c>
      <c r="AG12" s="13">
        <f t="shared" si="3"/>
        <v>-520.26609999999891</v>
      </c>
      <c r="AH12" s="13">
        <f t="shared" si="3"/>
        <v>0</v>
      </c>
      <c r="AI12" s="13">
        <f t="shared" si="3"/>
        <v>-8389.3215000000782</v>
      </c>
      <c r="AJ12" s="13">
        <f t="shared" si="3"/>
        <v>0</v>
      </c>
      <c r="AK12" s="13">
        <f t="shared" si="3"/>
        <v>0</v>
      </c>
      <c r="AL12" s="13">
        <f t="shared" si="4"/>
        <v>0</v>
      </c>
      <c r="AM12" s="13">
        <f>AC12-S12</f>
        <v>0</v>
      </c>
      <c r="AN12" s="13">
        <f t="shared" si="5"/>
        <v>97.46795123910546</v>
      </c>
      <c r="AO12" s="13">
        <f t="shared" si="5"/>
        <v>97.266004613757985</v>
      </c>
      <c r="AP12" s="13">
        <f t="shared" si="5"/>
        <v>94.831961023544153</v>
      </c>
      <c r="AQ12" s="13">
        <f t="shared" si="5"/>
        <v>83.408294798609589</v>
      </c>
      <c r="AR12" s="13">
        <f t="shared" si="5"/>
        <v>100</v>
      </c>
      <c r="AS12" s="13">
        <f t="shared" si="5"/>
        <v>98.662650547672143</v>
      </c>
      <c r="AT12" s="137">
        <f t="shared" si="5"/>
        <v>0</v>
      </c>
      <c r="AU12" s="137">
        <f t="shared" si="5"/>
        <v>0</v>
      </c>
      <c r="AV12" s="137">
        <f t="shared" si="5"/>
        <v>0</v>
      </c>
      <c r="AW12" s="137">
        <f t="shared" si="5"/>
        <v>0</v>
      </c>
    </row>
    <row r="13" spans="1:55" ht="12.75" customHeight="1" x14ac:dyDescent="0.25">
      <c r="A13" s="133">
        <v>4</v>
      </c>
      <c r="B13" s="139"/>
      <c r="C13" s="140"/>
      <c r="D13" s="140"/>
      <c r="E13" s="140"/>
      <c r="F13" s="140"/>
      <c r="G13" s="140"/>
      <c r="H13" s="140"/>
      <c r="I13" s="140"/>
      <c r="J13" s="140"/>
      <c r="K13" s="141"/>
      <c r="L13" s="141"/>
      <c r="M13" s="141"/>
      <c r="N13" s="141"/>
      <c r="O13" s="141"/>
      <c r="P13" s="141"/>
      <c r="Q13" s="141"/>
      <c r="R13" s="141"/>
      <c r="S13" s="141"/>
      <c r="T13" s="136"/>
      <c r="U13" s="141"/>
      <c r="V13" s="141"/>
      <c r="W13" s="141"/>
      <c r="X13" s="141"/>
      <c r="Y13" s="10"/>
      <c r="Z13" s="10"/>
      <c r="AA13" s="10"/>
      <c r="AB13" s="10"/>
      <c r="AC13" s="10"/>
      <c r="AD13" s="10"/>
      <c r="AE13" s="10"/>
      <c r="AF13" s="10"/>
      <c r="AG13" s="10"/>
      <c r="AH13" s="10"/>
      <c r="AI13" s="13">
        <f t="shared" si="3"/>
        <v>0</v>
      </c>
      <c r="AJ13" s="13">
        <f t="shared" si="3"/>
        <v>0</v>
      </c>
      <c r="AK13" s="13">
        <f t="shared" si="3"/>
        <v>0</v>
      </c>
      <c r="AL13" s="13">
        <f t="shared" si="4"/>
        <v>0</v>
      </c>
      <c r="AM13" s="10"/>
      <c r="AN13" s="10"/>
      <c r="AO13" s="10"/>
      <c r="AP13" s="10"/>
      <c r="AQ13" s="10"/>
      <c r="AR13" s="10"/>
      <c r="AS13" s="10"/>
      <c r="AT13" s="142"/>
      <c r="AU13" s="142"/>
      <c r="AV13" s="142"/>
      <c r="AW13" s="142"/>
    </row>
    <row r="14" spans="1:55" ht="12.75" customHeight="1" x14ac:dyDescent="0.25">
      <c r="A14" s="133">
        <v>5</v>
      </c>
      <c r="B14" s="134" t="s">
        <v>1376</v>
      </c>
      <c r="C14" s="135">
        <f t="shared" ref="C14:C19" si="14">SUM(D14:I14)</f>
        <v>525296.30000000005</v>
      </c>
      <c r="D14" s="135">
        <f t="shared" ref="D14:I14" si="15">D15+D16</f>
        <v>434150.2</v>
      </c>
      <c r="E14" s="135">
        <f t="shared" si="15"/>
        <v>38623.800000000003</v>
      </c>
      <c r="F14" s="135">
        <f t="shared" si="15"/>
        <v>15303.5</v>
      </c>
      <c r="G14" s="135">
        <f t="shared" si="15"/>
        <v>0</v>
      </c>
      <c r="H14" s="135">
        <f t="shared" si="15"/>
        <v>35841.5</v>
      </c>
      <c r="I14" s="135">
        <f t="shared" si="15"/>
        <v>1377.3</v>
      </c>
      <c r="J14" s="135">
        <f t="shared" si="7"/>
        <v>585633.39999999991</v>
      </c>
      <c r="K14" s="135">
        <f t="shared" ref="K14:S14" si="16">K15+K16</f>
        <v>484005.5</v>
      </c>
      <c r="L14" s="135">
        <f t="shared" si="16"/>
        <v>42571</v>
      </c>
      <c r="M14" s="135">
        <f t="shared" si="16"/>
        <v>17493.2</v>
      </c>
      <c r="N14" s="135">
        <f t="shared" si="16"/>
        <v>0</v>
      </c>
      <c r="O14" s="135">
        <f t="shared" si="16"/>
        <v>35841.5</v>
      </c>
      <c r="P14" s="135">
        <f>P15+P16</f>
        <v>2097.1999999999998</v>
      </c>
      <c r="Q14" s="135">
        <f t="shared" si="16"/>
        <v>1640.2</v>
      </c>
      <c r="R14" s="135">
        <f t="shared" si="16"/>
        <v>3583.1</v>
      </c>
      <c r="S14" s="135">
        <f t="shared" si="16"/>
        <v>41.9</v>
      </c>
      <c r="T14" s="136">
        <f t="shared" si="9"/>
        <v>578065.47859999991</v>
      </c>
      <c r="U14" s="135">
        <f t="shared" ref="U14:AC14" si="17">U15+U16</f>
        <v>479377.49539999996</v>
      </c>
      <c r="V14" s="135">
        <f t="shared" si="17"/>
        <v>42571</v>
      </c>
      <c r="W14" s="135">
        <f t="shared" si="17"/>
        <v>14748.192800000001</v>
      </c>
      <c r="X14" s="135">
        <f t="shared" si="17"/>
        <v>0</v>
      </c>
      <c r="Y14" s="135">
        <f t="shared" si="17"/>
        <v>35841.5</v>
      </c>
      <c r="Z14" s="135">
        <f t="shared" si="17"/>
        <v>1920.0125</v>
      </c>
      <c r="AA14" s="135">
        <f t="shared" si="17"/>
        <v>1507.2872</v>
      </c>
      <c r="AB14" s="135">
        <f t="shared" si="17"/>
        <v>3583.1</v>
      </c>
      <c r="AC14" s="135">
        <f t="shared" si="17"/>
        <v>24.177900000000001</v>
      </c>
      <c r="AD14" s="13">
        <f t="shared" ref="AD14:AH19" si="18">T14-J14</f>
        <v>-7567.921399999992</v>
      </c>
      <c r="AE14" s="13">
        <f t="shared" si="18"/>
        <v>-4628.0046000000439</v>
      </c>
      <c r="AF14" s="13">
        <f t="shared" si="18"/>
        <v>0</v>
      </c>
      <c r="AG14" s="13">
        <f t="shared" si="18"/>
        <v>-2745.0072</v>
      </c>
      <c r="AH14" s="13">
        <f t="shared" si="18"/>
        <v>0</v>
      </c>
      <c r="AI14" s="13">
        <f t="shared" si="3"/>
        <v>0</v>
      </c>
      <c r="AJ14" s="13">
        <f t="shared" si="3"/>
        <v>-177.18749999999977</v>
      </c>
      <c r="AK14" s="13">
        <f t="shared" si="3"/>
        <v>-132.91280000000006</v>
      </c>
      <c r="AL14" s="13">
        <f t="shared" si="4"/>
        <v>0</v>
      </c>
      <c r="AM14" s="13">
        <f t="shared" si="4"/>
        <v>-17.722099999999998</v>
      </c>
      <c r="AN14" s="13">
        <f t="shared" ref="AN14:AW19" si="19">IF(J14=0,0,T14/J14*100)</f>
        <v>98.707737400223422</v>
      </c>
      <c r="AO14" s="13">
        <f t="shared" si="19"/>
        <v>99.04381156825697</v>
      </c>
      <c r="AP14" s="13">
        <f t="shared" si="19"/>
        <v>100</v>
      </c>
      <c r="AQ14" s="13">
        <f t="shared" si="19"/>
        <v>84.308147165755841</v>
      </c>
      <c r="AR14" s="13">
        <f t="shared" si="19"/>
        <v>0</v>
      </c>
      <c r="AS14" s="13">
        <f t="shared" si="19"/>
        <v>100</v>
      </c>
      <c r="AT14" s="137">
        <f t="shared" si="19"/>
        <v>91.551234979973302</v>
      </c>
      <c r="AU14" s="137">
        <f t="shared" si="19"/>
        <v>91.896549201316915</v>
      </c>
      <c r="AV14" s="137">
        <f t="shared" si="19"/>
        <v>100</v>
      </c>
      <c r="AW14" s="137">
        <f t="shared" si="19"/>
        <v>57.703818615751793</v>
      </c>
    </row>
    <row r="15" spans="1:55" s="138" customFormat="1" ht="12.75" customHeight="1" x14ac:dyDescent="0.2">
      <c r="A15" s="133">
        <v>6</v>
      </c>
      <c r="B15" s="134" t="s">
        <v>1374</v>
      </c>
      <c r="C15" s="135">
        <f t="shared" si="14"/>
        <v>519273.39999999997</v>
      </c>
      <c r="D15" s="135">
        <f t="shared" ref="D15:I15" si="20">D17</f>
        <v>429358.5</v>
      </c>
      <c r="E15" s="135">
        <f t="shared" si="20"/>
        <v>38623.800000000003</v>
      </c>
      <c r="F15" s="135">
        <f t="shared" si="20"/>
        <v>15303.5</v>
      </c>
      <c r="G15" s="135">
        <f t="shared" si="20"/>
        <v>0</v>
      </c>
      <c r="H15" s="135">
        <f t="shared" si="20"/>
        <v>34610.300000000003</v>
      </c>
      <c r="I15" s="135">
        <f t="shared" si="20"/>
        <v>1377.3</v>
      </c>
      <c r="J15" s="135">
        <f t="shared" si="7"/>
        <v>579083.6</v>
      </c>
      <c r="K15" s="135">
        <f t="shared" ref="K15:S15" si="21">K17</f>
        <v>478686.9</v>
      </c>
      <c r="L15" s="135">
        <f t="shared" si="21"/>
        <v>42571</v>
      </c>
      <c r="M15" s="135">
        <f t="shared" si="21"/>
        <v>17493.2</v>
      </c>
      <c r="N15" s="135">
        <f t="shared" si="21"/>
        <v>0</v>
      </c>
      <c r="O15" s="135">
        <f t="shared" si="21"/>
        <v>34610.300000000003</v>
      </c>
      <c r="P15" s="135">
        <f t="shared" si="21"/>
        <v>2097.1999999999998</v>
      </c>
      <c r="Q15" s="135">
        <f t="shared" si="21"/>
        <v>1640.2</v>
      </c>
      <c r="R15" s="135">
        <f t="shared" si="21"/>
        <v>3583.1</v>
      </c>
      <c r="S15" s="135">
        <f t="shared" si="21"/>
        <v>41.9</v>
      </c>
      <c r="T15" s="136">
        <f t="shared" si="9"/>
        <v>571515.67859999998</v>
      </c>
      <c r="U15" s="135">
        <f t="shared" ref="U15:AC15" si="22">U17</f>
        <v>474058.89539999998</v>
      </c>
      <c r="V15" s="135">
        <f t="shared" si="22"/>
        <v>42571</v>
      </c>
      <c r="W15" s="135">
        <f t="shared" si="22"/>
        <v>14748.192800000001</v>
      </c>
      <c r="X15" s="135">
        <f t="shared" si="22"/>
        <v>0</v>
      </c>
      <c r="Y15" s="135">
        <f t="shared" si="22"/>
        <v>34610.300000000003</v>
      </c>
      <c r="Z15" s="135">
        <f t="shared" si="22"/>
        <v>1920.0125</v>
      </c>
      <c r="AA15" s="135">
        <f t="shared" si="22"/>
        <v>1507.2872</v>
      </c>
      <c r="AB15" s="135">
        <f t="shared" si="22"/>
        <v>3583.1</v>
      </c>
      <c r="AC15" s="135">
        <f t="shared" si="22"/>
        <v>24.177900000000001</v>
      </c>
      <c r="AD15" s="13">
        <f t="shared" si="18"/>
        <v>-7567.921399999992</v>
      </c>
      <c r="AE15" s="13">
        <f t="shared" si="18"/>
        <v>-4628.0046000000439</v>
      </c>
      <c r="AF15" s="13">
        <f t="shared" si="18"/>
        <v>0</v>
      </c>
      <c r="AG15" s="13">
        <f t="shared" si="18"/>
        <v>-2745.0072</v>
      </c>
      <c r="AH15" s="13">
        <f t="shared" si="18"/>
        <v>0</v>
      </c>
      <c r="AI15" s="13">
        <f t="shared" si="3"/>
        <v>0</v>
      </c>
      <c r="AJ15" s="13">
        <f t="shared" si="3"/>
        <v>-177.18749999999977</v>
      </c>
      <c r="AK15" s="13">
        <f t="shared" si="3"/>
        <v>-132.91280000000006</v>
      </c>
      <c r="AL15" s="13">
        <f t="shared" si="4"/>
        <v>0</v>
      </c>
      <c r="AM15" s="13">
        <f t="shared" si="4"/>
        <v>-17.722099999999998</v>
      </c>
      <c r="AN15" s="13">
        <f t="shared" si="19"/>
        <v>98.693121096850263</v>
      </c>
      <c r="AO15" s="13">
        <f t="shared" si="19"/>
        <v>99.033187538660442</v>
      </c>
      <c r="AP15" s="13">
        <f t="shared" si="19"/>
        <v>100</v>
      </c>
      <c r="AQ15" s="13">
        <f t="shared" si="19"/>
        <v>84.308147165755841</v>
      </c>
      <c r="AR15" s="13">
        <f t="shared" si="19"/>
        <v>0</v>
      </c>
      <c r="AS15" s="13">
        <f t="shared" si="19"/>
        <v>100</v>
      </c>
      <c r="AT15" s="137">
        <f t="shared" si="19"/>
        <v>91.551234979973302</v>
      </c>
      <c r="AU15" s="137">
        <f t="shared" si="19"/>
        <v>91.896549201316915</v>
      </c>
      <c r="AV15" s="137">
        <f t="shared" si="19"/>
        <v>100</v>
      </c>
      <c r="AW15" s="137">
        <f t="shared" si="19"/>
        <v>57.703818615751793</v>
      </c>
    </row>
    <row r="16" spans="1:55" s="138" customFormat="1" ht="12.75" customHeight="1" x14ac:dyDescent="0.2">
      <c r="A16" s="133">
        <v>7</v>
      </c>
      <c r="B16" s="134" t="s">
        <v>1375</v>
      </c>
      <c r="C16" s="135">
        <f t="shared" si="14"/>
        <v>6022.9</v>
      </c>
      <c r="D16" s="135">
        <f t="shared" ref="D16:I16" si="23">SUM(D18:D19)</f>
        <v>4791.7</v>
      </c>
      <c r="E16" s="135">
        <f t="shared" si="23"/>
        <v>0</v>
      </c>
      <c r="F16" s="135">
        <f t="shared" si="23"/>
        <v>0</v>
      </c>
      <c r="G16" s="135">
        <f t="shared" si="23"/>
        <v>0</v>
      </c>
      <c r="H16" s="135">
        <f t="shared" si="23"/>
        <v>1231.2</v>
      </c>
      <c r="I16" s="135">
        <f t="shared" si="23"/>
        <v>0</v>
      </c>
      <c r="J16" s="135">
        <f t="shared" si="7"/>
        <v>6549.8</v>
      </c>
      <c r="K16" s="135">
        <f t="shared" ref="K16:S16" si="24">SUM(K18:K19)</f>
        <v>5318.6</v>
      </c>
      <c r="L16" s="135">
        <f t="shared" si="24"/>
        <v>0</v>
      </c>
      <c r="M16" s="135">
        <f t="shared" si="24"/>
        <v>0</v>
      </c>
      <c r="N16" s="135">
        <f t="shared" si="24"/>
        <v>0</v>
      </c>
      <c r="O16" s="135">
        <f t="shared" si="24"/>
        <v>1231.2</v>
      </c>
      <c r="P16" s="135">
        <f t="shared" si="24"/>
        <v>0</v>
      </c>
      <c r="Q16" s="135">
        <f t="shared" si="24"/>
        <v>0</v>
      </c>
      <c r="R16" s="135">
        <f t="shared" si="24"/>
        <v>0</v>
      </c>
      <c r="S16" s="135">
        <f t="shared" si="24"/>
        <v>0</v>
      </c>
      <c r="T16" s="136">
        <f t="shared" si="9"/>
        <v>6549.8</v>
      </c>
      <c r="U16" s="135">
        <f t="shared" ref="U16:AC16" si="25">SUM(U18:U19)</f>
        <v>5318.6</v>
      </c>
      <c r="V16" s="135">
        <f t="shared" si="25"/>
        <v>0</v>
      </c>
      <c r="W16" s="135">
        <f t="shared" si="25"/>
        <v>0</v>
      </c>
      <c r="X16" s="135">
        <f t="shared" si="25"/>
        <v>0</v>
      </c>
      <c r="Y16" s="135">
        <f t="shared" si="25"/>
        <v>1231.2</v>
      </c>
      <c r="Z16" s="135">
        <f t="shared" si="25"/>
        <v>0</v>
      </c>
      <c r="AA16" s="135">
        <f t="shared" si="25"/>
        <v>0</v>
      </c>
      <c r="AB16" s="135">
        <f t="shared" si="25"/>
        <v>0</v>
      </c>
      <c r="AC16" s="135">
        <f t="shared" si="25"/>
        <v>0</v>
      </c>
      <c r="AD16" s="13">
        <f t="shared" si="18"/>
        <v>0</v>
      </c>
      <c r="AE16" s="13">
        <f t="shared" si="18"/>
        <v>0</v>
      </c>
      <c r="AF16" s="13">
        <f t="shared" si="18"/>
        <v>0</v>
      </c>
      <c r="AG16" s="13">
        <f t="shared" si="18"/>
        <v>0</v>
      </c>
      <c r="AH16" s="13">
        <f t="shared" si="18"/>
        <v>0</v>
      </c>
      <c r="AI16" s="13">
        <f t="shared" si="3"/>
        <v>0</v>
      </c>
      <c r="AJ16" s="13">
        <f t="shared" si="3"/>
        <v>0</v>
      </c>
      <c r="AK16" s="13">
        <f t="shared" si="3"/>
        <v>0</v>
      </c>
      <c r="AL16" s="13">
        <f t="shared" si="4"/>
        <v>0</v>
      </c>
      <c r="AM16" s="13">
        <f t="shared" si="4"/>
        <v>0</v>
      </c>
      <c r="AN16" s="13">
        <f t="shared" si="19"/>
        <v>100</v>
      </c>
      <c r="AO16" s="13">
        <f t="shared" si="19"/>
        <v>100</v>
      </c>
      <c r="AP16" s="13">
        <f t="shared" si="19"/>
        <v>0</v>
      </c>
      <c r="AQ16" s="13">
        <f t="shared" si="19"/>
        <v>0</v>
      </c>
      <c r="AR16" s="13">
        <f t="shared" si="19"/>
        <v>0</v>
      </c>
      <c r="AS16" s="13">
        <f t="shared" si="19"/>
        <v>100</v>
      </c>
      <c r="AT16" s="137">
        <f t="shared" si="19"/>
        <v>0</v>
      </c>
      <c r="AU16" s="137">
        <f t="shared" si="19"/>
        <v>0</v>
      </c>
      <c r="AV16" s="137">
        <f t="shared" si="19"/>
        <v>0</v>
      </c>
      <c r="AW16" s="137">
        <f t="shared" si="19"/>
        <v>0</v>
      </c>
    </row>
    <row r="17" spans="1:49" ht="12.75" customHeight="1" x14ac:dyDescent="0.25">
      <c r="A17" s="133">
        <v>8</v>
      </c>
      <c r="B17" s="139" t="s">
        <v>1377</v>
      </c>
      <c r="C17" s="135">
        <f t="shared" si="14"/>
        <v>519273.39999999997</v>
      </c>
      <c r="D17" s="140">
        <v>429358.5</v>
      </c>
      <c r="E17" s="140">
        <v>38623.800000000003</v>
      </c>
      <c r="F17" s="140">
        <v>15303.5</v>
      </c>
      <c r="G17" s="140">
        <v>0</v>
      </c>
      <c r="H17" s="140">
        <v>34610.300000000003</v>
      </c>
      <c r="I17" s="140">
        <v>1377.3</v>
      </c>
      <c r="J17" s="135">
        <f t="shared" si="7"/>
        <v>579083.6</v>
      </c>
      <c r="K17" s="141">
        <v>478686.9</v>
      </c>
      <c r="L17" s="141">
        <v>42571</v>
      </c>
      <c r="M17" s="141">
        <v>17493.2</v>
      </c>
      <c r="N17" s="141">
        <v>0</v>
      </c>
      <c r="O17" s="141">
        <v>34610.300000000003</v>
      </c>
      <c r="P17" s="141">
        <v>2097.1999999999998</v>
      </c>
      <c r="Q17" s="141">
        <v>1640.2</v>
      </c>
      <c r="R17" s="141">
        <v>3583.1</v>
      </c>
      <c r="S17" s="141">
        <v>41.9</v>
      </c>
      <c r="T17" s="136">
        <f t="shared" si="9"/>
        <v>571515.67859999998</v>
      </c>
      <c r="U17" s="141">
        <v>474058.89539999998</v>
      </c>
      <c r="V17" s="141">
        <v>42571</v>
      </c>
      <c r="W17" s="141">
        <v>14748.192800000001</v>
      </c>
      <c r="X17" s="141">
        <v>0</v>
      </c>
      <c r="Y17" s="10">
        <v>34610.300000000003</v>
      </c>
      <c r="Z17" s="10">
        <v>1920.0125</v>
      </c>
      <c r="AA17" s="10">
        <v>1507.2872</v>
      </c>
      <c r="AB17" s="10">
        <v>3583.1</v>
      </c>
      <c r="AC17" s="10">
        <v>24.177900000000001</v>
      </c>
      <c r="AD17" s="10">
        <f t="shared" si="18"/>
        <v>-7567.921399999992</v>
      </c>
      <c r="AE17" s="10">
        <f t="shared" si="18"/>
        <v>-4628.0046000000439</v>
      </c>
      <c r="AF17" s="10">
        <f t="shared" si="18"/>
        <v>0</v>
      </c>
      <c r="AG17" s="10">
        <f t="shared" si="18"/>
        <v>-2745.0072</v>
      </c>
      <c r="AH17" s="10">
        <f t="shared" si="18"/>
        <v>0</v>
      </c>
      <c r="AI17" s="13">
        <f t="shared" si="3"/>
        <v>0</v>
      </c>
      <c r="AJ17" s="13">
        <f t="shared" si="3"/>
        <v>-177.18749999999977</v>
      </c>
      <c r="AK17" s="13">
        <f t="shared" si="3"/>
        <v>-132.91280000000006</v>
      </c>
      <c r="AL17" s="13">
        <f t="shared" si="4"/>
        <v>0</v>
      </c>
      <c r="AM17" s="10">
        <f t="shared" si="4"/>
        <v>-17.722099999999998</v>
      </c>
      <c r="AN17" s="10">
        <f t="shared" si="19"/>
        <v>98.693121096850263</v>
      </c>
      <c r="AO17" s="10">
        <f t="shared" si="19"/>
        <v>99.033187538660442</v>
      </c>
      <c r="AP17" s="10">
        <f t="shared" si="19"/>
        <v>100</v>
      </c>
      <c r="AQ17" s="10">
        <f t="shared" si="19"/>
        <v>84.308147165755841</v>
      </c>
      <c r="AR17" s="10">
        <f t="shared" si="19"/>
        <v>0</v>
      </c>
      <c r="AS17" s="10">
        <f t="shared" si="19"/>
        <v>100</v>
      </c>
      <c r="AT17" s="142">
        <f t="shared" si="19"/>
        <v>91.551234979973302</v>
      </c>
      <c r="AU17" s="142">
        <f t="shared" si="19"/>
        <v>91.896549201316915</v>
      </c>
      <c r="AV17" s="142">
        <f t="shared" si="19"/>
        <v>100</v>
      </c>
      <c r="AW17" s="142">
        <f t="shared" si="19"/>
        <v>57.703818615751793</v>
      </c>
    </row>
    <row r="18" spans="1:49" ht="12.75" customHeight="1" x14ac:dyDescent="0.25">
      <c r="A18" s="133">
        <v>9</v>
      </c>
      <c r="B18" s="139" t="s">
        <v>1378</v>
      </c>
      <c r="C18" s="135">
        <f t="shared" si="14"/>
        <v>4120.3</v>
      </c>
      <c r="D18" s="140">
        <v>3237.4</v>
      </c>
      <c r="E18" s="140">
        <v>0</v>
      </c>
      <c r="F18" s="140">
        <v>0</v>
      </c>
      <c r="G18" s="140">
        <v>0</v>
      </c>
      <c r="H18" s="140">
        <v>882.9</v>
      </c>
      <c r="I18" s="140">
        <v>0</v>
      </c>
      <c r="J18" s="135">
        <f t="shared" si="7"/>
        <v>4513.3</v>
      </c>
      <c r="K18" s="141">
        <v>3630.4</v>
      </c>
      <c r="L18" s="141">
        <v>0</v>
      </c>
      <c r="M18" s="141">
        <v>0</v>
      </c>
      <c r="N18" s="141">
        <v>0</v>
      </c>
      <c r="O18" s="141">
        <v>882.9</v>
      </c>
      <c r="P18" s="141">
        <v>0</v>
      </c>
      <c r="Q18" s="141">
        <v>0</v>
      </c>
      <c r="R18" s="141">
        <v>0</v>
      </c>
      <c r="S18" s="141">
        <v>0</v>
      </c>
      <c r="T18" s="136">
        <f t="shared" si="9"/>
        <v>4513.3</v>
      </c>
      <c r="U18" s="141">
        <v>3630.4</v>
      </c>
      <c r="V18" s="141">
        <v>0</v>
      </c>
      <c r="W18" s="141">
        <v>0</v>
      </c>
      <c r="X18" s="141">
        <v>0</v>
      </c>
      <c r="Y18" s="10">
        <v>882.9</v>
      </c>
      <c r="Z18" s="10">
        <v>0</v>
      </c>
      <c r="AA18" s="10">
        <v>0</v>
      </c>
      <c r="AB18" s="10">
        <v>0</v>
      </c>
      <c r="AC18" s="10">
        <v>0</v>
      </c>
      <c r="AD18" s="10">
        <f t="shared" si="18"/>
        <v>0</v>
      </c>
      <c r="AE18" s="10">
        <f t="shared" si="18"/>
        <v>0</v>
      </c>
      <c r="AF18" s="10">
        <f t="shared" si="18"/>
        <v>0</v>
      </c>
      <c r="AG18" s="10">
        <f t="shared" si="18"/>
        <v>0</v>
      </c>
      <c r="AH18" s="10">
        <f t="shared" si="18"/>
        <v>0</v>
      </c>
      <c r="AI18" s="13">
        <f t="shared" si="3"/>
        <v>0</v>
      </c>
      <c r="AJ18" s="13">
        <f t="shared" si="3"/>
        <v>0</v>
      </c>
      <c r="AK18" s="13">
        <f t="shared" si="3"/>
        <v>0</v>
      </c>
      <c r="AL18" s="13">
        <f t="shared" si="4"/>
        <v>0</v>
      </c>
      <c r="AM18" s="10">
        <f t="shared" si="4"/>
        <v>0</v>
      </c>
      <c r="AN18" s="10">
        <f t="shared" si="19"/>
        <v>100</v>
      </c>
      <c r="AO18" s="10">
        <f t="shared" si="19"/>
        <v>100</v>
      </c>
      <c r="AP18" s="10">
        <f t="shared" si="19"/>
        <v>0</v>
      </c>
      <c r="AQ18" s="10">
        <f t="shared" si="19"/>
        <v>0</v>
      </c>
      <c r="AR18" s="10">
        <f t="shared" si="19"/>
        <v>0</v>
      </c>
      <c r="AS18" s="10">
        <f t="shared" si="19"/>
        <v>100</v>
      </c>
      <c r="AT18" s="142">
        <f t="shared" si="19"/>
        <v>0</v>
      </c>
      <c r="AU18" s="142">
        <f t="shared" si="19"/>
        <v>0</v>
      </c>
      <c r="AV18" s="142">
        <f t="shared" si="19"/>
        <v>0</v>
      </c>
      <c r="AW18" s="142">
        <f t="shared" si="19"/>
        <v>0</v>
      </c>
    </row>
    <row r="19" spans="1:49" ht="12.75" customHeight="1" x14ac:dyDescent="0.25">
      <c r="A19" s="133">
        <v>10</v>
      </c>
      <c r="B19" s="139" t="s">
        <v>1379</v>
      </c>
      <c r="C19" s="135">
        <f t="shared" si="14"/>
        <v>1902.6</v>
      </c>
      <c r="D19" s="140">
        <v>1554.3</v>
      </c>
      <c r="E19" s="140">
        <v>0</v>
      </c>
      <c r="F19" s="140">
        <v>0</v>
      </c>
      <c r="G19" s="140">
        <v>0</v>
      </c>
      <c r="H19" s="140">
        <v>348.3</v>
      </c>
      <c r="I19" s="140">
        <v>0</v>
      </c>
      <c r="J19" s="135">
        <f t="shared" si="7"/>
        <v>2036.5</v>
      </c>
      <c r="K19" s="141">
        <v>1688.2</v>
      </c>
      <c r="L19" s="141">
        <v>0</v>
      </c>
      <c r="M19" s="141">
        <v>0</v>
      </c>
      <c r="N19" s="141">
        <v>0</v>
      </c>
      <c r="O19" s="141">
        <v>348.3</v>
      </c>
      <c r="P19" s="141">
        <v>0</v>
      </c>
      <c r="Q19" s="141">
        <v>0</v>
      </c>
      <c r="R19" s="141">
        <v>0</v>
      </c>
      <c r="S19" s="141">
        <v>0</v>
      </c>
      <c r="T19" s="136">
        <f t="shared" si="9"/>
        <v>2036.5</v>
      </c>
      <c r="U19" s="141">
        <v>1688.2</v>
      </c>
      <c r="V19" s="141">
        <v>0</v>
      </c>
      <c r="W19" s="141">
        <v>0</v>
      </c>
      <c r="X19" s="141">
        <v>0</v>
      </c>
      <c r="Y19" s="10">
        <v>348.3</v>
      </c>
      <c r="Z19" s="10">
        <v>0</v>
      </c>
      <c r="AA19" s="10">
        <v>0</v>
      </c>
      <c r="AB19" s="10">
        <v>0</v>
      </c>
      <c r="AC19" s="10">
        <v>0</v>
      </c>
      <c r="AD19" s="10">
        <f t="shared" si="18"/>
        <v>0</v>
      </c>
      <c r="AE19" s="10">
        <f t="shared" si="18"/>
        <v>0</v>
      </c>
      <c r="AF19" s="10">
        <f t="shared" si="18"/>
        <v>0</v>
      </c>
      <c r="AG19" s="10">
        <f t="shared" si="18"/>
        <v>0</v>
      </c>
      <c r="AH19" s="10">
        <f t="shared" si="18"/>
        <v>0</v>
      </c>
      <c r="AI19" s="13">
        <f t="shared" si="3"/>
        <v>0</v>
      </c>
      <c r="AJ19" s="13">
        <f t="shared" si="3"/>
        <v>0</v>
      </c>
      <c r="AK19" s="13">
        <f t="shared" si="3"/>
        <v>0</v>
      </c>
      <c r="AL19" s="13">
        <f t="shared" si="4"/>
        <v>0</v>
      </c>
      <c r="AM19" s="10">
        <f t="shared" si="4"/>
        <v>0</v>
      </c>
      <c r="AN19" s="10">
        <f t="shared" si="19"/>
        <v>100</v>
      </c>
      <c r="AO19" s="10">
        <f t="shared" si="19"/>
        <v>100</v>
      </c>
      <c r="AP19" s="10">
        <f t="shared" si="19"/>
        <v>0</v>
      </c>
      <c r="AQ19" s="10">
        <f t="shared" si="19"/>
        <v>0</v>
      </c>
      <c r="AR19" s="10">
        <f t="shared" si="19"/>
        <v>0</v>
      </c>
      <c r="AS19" s="10">
        <f t="shared" si="19"/>
        <v>100</v>
      </c>
      <c r="AT19" s="142">
        <f t="shared" si="19"/>
        <v>0</v>
      </c>
      <c r="AU19" s="142">
        <f t="shared" si="19"/>
        <v>0</v>
      </c>
      <c r="AV19" s="142">
        <f t="shared" si="19"/>
        <v>0</v>
      </c>
      <c r="AW19" s="142">
        <f t="shared" si="19"/>
        <v>0</v>
      </c>
    </row>
    <row r="20" spans="1:49" ht="12.75" customHeight="1" x14ac:dyDescent="0.25">
      <c r="A20" s="133">
        <v>11</v>
      </c>
      <c r="B20" s="139"/>
      <c r="C20" s="140"/>
      <c r="D20" s="140"/>
      <c r="E20" s="140"/>
      <c r="F20" s="140"/>
      <c r="G20" s="140"/>
      <c r="H20" s="140"/>
      <c r="I20" s="140"/>
      <c r="J20" s="140"/>
      <c r="K20" s="141"/>
      <c r="L20" s="141"/>
      <c r="M20" s="141"/>
      <c r="N20" s="141"/>
      <c r="O20" s="141"/>
      <c r="P20" s="141"/>
      <c r="Q20" s="141"/>
      <c r="R20" s="141"/>
      <c r="S20" s="141"/>
      <c r="T20" s="136"/>
      <c r="U20" s="141"/>
      <c r="V20" s="141"/>
      <c r="W20" s="141"/>
      <c r="X20" s="141"/>
      <c r="Y20" s="10"/>
      <c r="Z20" s="10"/>
      <c r="AA20" s="10"/>
      <c r="AB20" s="10"/>
      <c r="AC20" s="10"/>
      <c r="AD20" s="10"/>
      <c r="AE20" s="10"/>
      <c r="AF20" s="10"/>
      <c r="AG20" s="10"/>
      <c r="AH20" s="10"/>
      <c r="AI20" s="13">
        <f t="shared" si="3"/>
        <v>0</v>
      </c>
      <c r="AJ20" s="13">
        <f t="shared" si="3"/>
        <v>0</v>
      </c>
      <c r="AK20" s="13">
        <f t="shared" si="3"/>
        <v>0</v>
      </c>
      <c r="AL20" s="13">
        <f t="shared" si="4"/>
        <v>0</v>
      </c>
      <c r="AM20" s="10"/>
      <c r="AN20" s="10"/>
      <c r="AO20" s="10"/>
      <c r="AP20" s="10"/>
      <c r="AQ20" s="10"/>
      <c r="AR20" s="10"/>
      <c r="AS20" s="10"/>
      <c r="AT20" s="142"/>
      <c r="AU20" s="142"/>
      <c r="AV20" s="142"/>
      <c r="AW20" s="142"/>
    </row>
    <row r="21" spans="1:49" ht="12.75" customHeight="1" x14ac:dyDescent="0.25">
      <c r="A21" s="133">
        <v>12</v>
      </c>
      <c r="B21" s="134" t="s">
        <v>1380</v>
      </c>
      <c r="C21" s="135">
        <f t="shared" ref="C21:C42" si="26">SUM(D21:I21)</f>
        <v>3104424.1999999997</v>
      </c>
      <c r="D21" s="135">
        <f t="shared" ref="D21:I21" si="27">D22+D23</f>
        <v>2669590.5</v>
      </c>
      <c r="E21" s="135">
        <f t="shared" si="27"/>
        <v>76639.899999999994</v>
      </c>
      <c r="F21" s="135">
        <f t="shared" si="27"/>
        <v>53874.6</v>
      </c>
      <c r="G21" s="135">
        <f t="shared" si="27"/>
        <v>0</v>
      </c>
      <c r="H21" s="135">
        <f t="shared" si="27"/>
        <v>287832.3</v>
      </c>
      <c r="I21" s="135">
        <f t="shared" si="27"/>
        <v>16486.900000000001</v>
      </c>
      <c r="J21" s="135">
        <f t="shared" si="7"/>
        <v>3584675.5999999996</v>
      </c>
      <c r="K21" s="135">
        <f t="shared" ref="K21:S21" si="28">K22+K23</f>
        <v>3096059.8</v>
      </c>
      <c r="L21" s="135">
        <f t="shared" si="28"/>
        <v>93596.800000000003</v>
      </c>
      <c r="M21" s="135">
        <f t="shared" si="28"/>
        <v>59893.4</v>
      </c>
      <c r="N21" s="135">
        <f t="shared" si="28"/>
        <v>0</v>
      </c>
      <c r="O21" s="135">
        <f t="shared" si="28"/>
        <v>287832.3</v>
      </c>
      <c r="P21" s="135">
        <f t="shared" si="28"/>
        <v>26090.6</v>
      </c>
      <c r="Q21" s="135">
        <f t="shared" si="28"/>
        <v>24706.3</v>
      </c>
      <c r="R21" s="135">
        <f t="shared" si="28"/>
        <v>20901.3</v>
      </c>
      <c r="S21" s="135">
        <f t="shared" si="28"/>
        <v>301.39999999999998</v>
      </c>
      <c r="T21" s="136">
        <f t="shared" si="9"/>
        <v>3431455.5213000001</v>
      </c>
      <c r="U21" s="135">
        <f t="shared" ref="U21:AC21" si="29">U22+U23</f>
        <v>2957588.4904</v>
      </c>
      <c r="V21" s="135">
        <f t="shared" si="29"/>
        <v>89758.547699999996</v>
      </c>
      <c r="W21" s="135">
        <f t="shared" si="29"/>
        <v>52422.535300000003</v>
      </c>
      <c r="X21" s="135">
        <f t="shared" si="29"/>
        <v>0</v>
      </c>
      <c r="Y21" s="135">
        <f t="shared" si="29"/>
        <v>284605.04790000001</v>
      </c>
      <c r="Z21" s="135">
        <f t="shared" si="29"/>
        <v>26090.6</v>
      </c>
      <c r="AA21" s="135">
        <f t="shared" si="29"/>
        <v>24706.3</v>
      </c>
      <c r="AB21" s="135">
        <f t="shared" si="29"/>
        <v>20901.3</v>
      </c>
      <c r="AC21" s="135">
        <f t="shared" si="29"/>
        <v>89</v>
      </c>
      <c r="AD21" s="13">
        <f t="shared" ref="AD21:AK42" si="30">T21-J21</f>
        <v>-153220.07869999949</v>
      </c>
      <c r="AE21" s="13">
        <f t="shared" si="30"/>
        <v>-138471.3095999998</v>
      </c>
      <c r="AF21" s="13">
        <f t="shared" si="30"/>
        <v>-3838.2523000000074</v>
      </c>
      <c r="AG21" s="13">
        <f t="shared" si="30"/>
        <v>-7470.8646999999983</v>
      </c>
      <c r="AH21" s="13">
        <f t="shared" si="30"/>
        <v>0</v>
      </c>
      <c r="AI21" s="13">
        <f t="shared" si="3"/>
        <v>-3227.2520999999833</v>
      </c>
      <c r="AJ21" s="13">
        <f t="shared" si="3"/>
        <v>0</v>
      </c>
      <c r="AK21" s="13">
        <f t="shared" si="3"/>
        <v>0</v>
      </c>
      <c r="AL21" s="13">
        <f t="shared" si="4"/>
        <v>0</v>
      </c>
      <c r="AM21" s="13">
        <f t="shared" si="4"/>
        <v>-212.39999999999998</v>
      </c>
      <c r="AN21" s="13">
        <f t="shared" ref="AN21:AW42" si="31">IF(J21=0,0,T21/J21*100)</f>
        <v>95.725691923140843</v>
      </c>
      <c r="AO21" s="13">
        <f t="shared" si="31"/>
        <v>95.527498868077416</v>
      </c>
      <c r="AP21" s="13">
        <f t="shared" si="31"/>
        <v>95.899162898731575</v>
      </c>
      <c r="AQ21" s="13">
        <f t="shared" si="31"/>
        <v>87.526397399379562</v>
      </c>
      <c r="AR21" s="13">
        <f t="shared" si="31"/>
        <v>0</v>
      </c>
      <c r="AS21" s="13">
        <f t="shared" si="31"/>
        <v>98.878773473303724</v>
      </c>
      <c r="AT21" s="137">
        <f t="shared" si="31"/>
        <v>100</v>
      </c>
      <c r="AU21" s="137">
        <f t="shared" si="31"/>
        <v>100</v>
      </c>
      <c r="AV21" s="137">
        <f t="shared" si="31"/>
        <v>100</v>
      </c>
      <c r="AW21" s="137">
        <f t="shared" si="31"/>
        <v>29.528865295288654</v>
      </c>
    </row>
    <row r="22" spans="1:49" s="138" customFormat="1" ht="12.75" customHeight="1" x14ac:dyDescent="0.2">
      <c r="A22" s="133">
        <v>13</v>
      </c>
      <c r="B22" s="134" t="s">
        <v>1374</v>
      </c>
      <c r="C22" s="135">
        <f t="shared" si="26"/>
        <v>2905617.4</v>
      </c>
      <c r="D22" s="135">
        <f t="shared" ref="D22:I22" si="32">D24</f>
        <v>2510676.5</v>
      </c>
      <c r="E22" s="135">
        <f t="shared" si="32"/>
        <v>74299</v>
      </c>
      <c r="F22" s="135">
        <f t="shared" si="32"/>
        <v>53874.6</v>
      </c>
      <c r="G22" s="135">
        <f t="shared" si="32"/>
        <v>0</v>
      </c>
      <c r="H22" s="135">
        <f t="shared" si="32"/>
        <v>250280.4</v>
      </c>
      <c r="I22" s="135">
        <f t="shared" si="32"/>
        <v>16486.900000000001</v>
      </c>
      <c r="J22" s="135">
        <f t="shared" si="7"/>
        <v>3364438.8000000003</v>
      </c>
      <c r="K22" s="135">
        <f t="shared" ref="K22:S22" si="33">K24</f>
        <v>2915769.1</v>
      </c>
      <c r="L22" s="135">
        <f t="shared" si="33"/>
        <v>91202.6</v>
      </c>
      <c r="M22" s="135">
        <f t="shared" si="33"/>
        <v>59893.4</v>
      </c>
      <c r="N22" s="135">
        <f t="shared" si="33"/>
        <v>0</v>
      </c>
      <c r="O22" s="135">
        <f t="shared" si="33"/>
        <v>250280.4</v>
      </c>
      <c r="P22" s="135">
        <f t="shared" si="33"/>
        <v>26090.6</v>
      </c>
      <c r="Q22" s="135">
        <f t="shared" si="33"/>
        <v>24706.3</v>
      </c>
      <c r="R22" s="135">
        <f t="shared" si="33"/>
        <v>20901.3</v>
      </c>
      <c r="S22" s="135">
        <f t="shared" si="33"/>
        <v>301.39999999999998</v>
      </c>
      <c r="T22" s="136">
        <f t="shared" si="9"/>
        <v>3224616.6289999997</v>
      </c>
      <c r="U22" s="135">
        <f t="shared" ref="U22:AC22" si="34">U24</f>
        <v>2786808.6154</v>
      </c>
      <c r="V22" s="135">
        <f t="shared" si="34"/>
        <v>88024.1783</v>
      </c>
      <c r="W22" s="135">
        <f t="shared" si="34"/>
        <v>52422.535300000003</v>
      </c>
      <c r="X22" s="135">
        <f t="shared" si="34"/>
        <v>0</v>
      </c>
      <c r="Y22" s="135">
        <f t="shared" si="34"/>
        <v>250280.4</v>
      </c>
      <c r="Z22" s="135">
        <f t="shared" si="34"/>
        <v>26090.6</v>
      </c>
      <c r="AA22" s="135">
        <f t="shared" si="34"/>
        <v>24706.3</v>
      </c>
      <c r="AB22" s="135">
        <f t="shared" si="34"/>
        <v>20901.3</v>
      </c>
      <c r="AC22" s="135">
        <f t="shared" si="34"/>
        <v>89</v>
      </c>
      <c r="AD22" s="13">
        <f t="shared" si="30"/>
        <v>-139822.17100000056</v>
      </c>
      <c r="AE22" s="13">
        <f t="shared" si="30"/>
        <v>-128960.48460000008</v>
      </c>
      <c r="AF22" s="13">
        <f t="shared" si="30"/>
        <v>-3178.4217000000062</v>
      </c>
      <c r="AG22" s="13">
        <f t="shared" si="30"/>
        <v>-7470.8646999999983</v>
      </c>
      <c r="AH22" s="13">
        <f t="shared" si="30"/>
        <v>0</v>
      </c>
      <c r="AI22" s="13">
        <f t="shared" si="3"/>
        <v>0</v>
      </c>
      <c r="AJ22" s="13">
        <f t="shared" si="3"/>
        <v>0</v>
      </c>
      <c r="AK22" s="13">
        <f t="shared" si="3"/>
        <v>0</v>
      </c>
      <c r="AL22" s="13">
        <f t="shared" si="4"/>
        <v>0</v>
      </c>
      <c r="AM22" s="13">
        <f t="shared" si="4"/>
        <v>-212.39999999999998</v>
      </c>
      <c r="AN22" s="13">
        <f t="shared" si="31"/>
        <v>95.844116082598958</v>
      </c>
      <c r="AO22" s="13">
        <f t="shared" si="31"/>
        <v>95.577136591508562</v>
      </c>
      <c r="AP22" s="13">
        <f t="shared" si="31"/>
        <v>96.514987840258939</v>
      </c>
      <c r="AQ22" s="13">
        <f t="shared" si="31"/>
        <v>87.526397399379562</v>
      </c>
      <c r="AR22" s="13">
        <f t="shared" si="31"/>
        <v>0</v>
      </c>
      <c r="AS22" s="13">
        <f t="shared" si="31"/>
        <v>100</v>
      </c>
      <c r="AT22" s="137">
        <f t="shared" si="31"/>
        <v>100</v>
      </c>
      <c r="AU22" s="137">
        <f t="shared" si="31"/>
        <v>100</v>
      </c>
      <c r="AV22" s="137">
        <f t="shared" si="31"/>
        <v>100</v>
      </c>
      <c r="AW22" s="137">
        <f t="shared" si="31"/>
        <v>29.528865295288654</v>
      </c>
    </row>
    <row r="23" spans="1:49" s="138" customFormat="1" ht="12.75" customHeight="1" x14ac:dyDescent="0.2">
      <c r="A23" s="133">
        <v>14</v>
      </c>
      <c r="B23" s="134" t="s">
        <v>1375</v>
      </c>
      <c r="C23" s="135">
        <f t="shared" si="26"/>
        <v>198806.8</v>
      </c>
      <c r="D23" s="135">
        <f t="shared" ref="D23:I23" si="35">SUM(D25:D42)</f>
        <v>158914</v>
      </c>
      <c r="E23" s="135">
        <f t="shared" si="35"/>
        <v>2340.9</v>
      </c>
      <c r="F23" s="135">
        <f t="shared" si="35"/>
        <v>0</v>
      </c>
      <c r="G23" s="135">
        <f t="shared" si="35"/>
        <v>0</v>
      </c>
      <c r="H23" s="135">
        <f t="shared" si="35"/>
        <v>37551.900000000009</v>
      </c>
      <c r="I23" s="135">
        <f t="shared" si="35"/>
        <v>0</v>
      </c>
      <c r="J23" s="135">
        <f t="shared" si="7"/>
        <v>220236.79999999999</v>
      </c>
      <c r="K23" s="135">
        <f t="shared" ref="K23:S23" si="36">SUM(K25:K42)</f>
        <v>180290.69999999995</v>
      </c>
      <c r="L23" s="135">
        <f t="shared" si="36"/>
        <v>2394.1999999999998</v>
      </c>
      <c r="M23" s="135">
        <f t="shared" si="36"/>
        <v>0</v>
      </c>
      <c r="N23" s="135">
        <f t="shared" si="36"/>
        <v>0</v>
      </c>
      <c r="O23" s="135">
        <f t="shared" si="36"/>
        <v>37551.900000000009</v>
      </c>
      <c r="P23" s="135">
        <f t="shared" si="36"/>
        <v>0</v>
      </c>
      <c r="Q23" s="135">
        <f t="shared" si="36"/>
        <v>0</v>
      </c>
      <c r="R23" s="135">
        <f t="shared" si="36"/>
        <v>0</v>
      </c>
      <c r="S23" s="135">
        <f t="shared" si="36"/>
        <v>0</v>
      </c>
      <c r="T23" s="136">
        <f t="shared" si="9"/>
        <v>206838.89229999995</v>
      </c>
      <c r="U23" s="135">
        <f t="shared" ref="U23:AC23" si="37">SUM(U25:U42)</f>
        <v>170779.87499999994</v>
      </c>
      <c r="V23" s="135">
        <f t="shared" si="37"/>
        <v>1734.3694</v>
      </c>
      <c r="W23" s="135">
        <f t="shared" si="37"/>
        <v>0</v>
      </c>
      <c r="X23" s="135">
        <f t="shared" si="37"/>
        <v>0</v>
      </c>
      <c r="Y23" s="135">
        <f t="shared" si="37"/>
        <v>34324.647899999996</v>
      </c>
      <c r="Z23" s="135">
        <f t="shared" si="37"/>
        <v>0</v>
      </c>
      <c r="AA23" s="135">
        <f t="shared" si="37"/>
        <v>0</v>
      </c>
      <c r="AB23" s="135">
        <f t="shared" si="37"/>
        <v>0</v>
      </c>
      <c r="AC23" s="135">
        <f t="shared" si="37"/>
        <v>0</v>
      </c>
      <c r="AD23" s="13">
        <f t="shared" si="30"/>
        <v>-13397.90770000004</v>
      </c>
      <c r="AE23" s="13">
        <f t="shared" si="30"/>
        <v>-9510.8250000000116</v>
      </c>
      <c r="AF23" s="13">
        <f t="shared" si="30"/>
        <v>-659.83059999999978</v>
      </c>
      <c r="AG23" s="13">
        <f t="shared" si="30"/>
        <v>0</v>
      </c>
      <c r="AH23" s="13">
        <f t="shared" si="30"/>
        <v>0</v>
      </c>
      <c r="AI23" s="13">
        <f t="shared" si="3"/>
        <v>-3227.2521000000124</v>
      </c>
      <c r="AJ23" s="13">
        <f t="shared" si="3"/>
        <v>0</v>
      </c>
      <c r="AK23" s="13">
        <f t="shared" si="3"/>
        <v>0</v>
      </c>
      <c r="AL23" s="13">
        <f t="shared" si="4"/>
        <v>0</v>
      </c>
      <c r="AM23" s="13">
        <f t="shared" si="4"/>
        <v>0</v>
      </c>
      <c r="AN23" s="13">
        <f t="shared" si="31"/>
        <v>93.916589915944996</v>
      </c>
      <c r="AO23" s="13">
        <f t="shared" si="31"/>
        <v>94.724727897778422</v>
      </c>
      <c r="AP23" s="13">
        <f t="shared" si="31"/>
        <v>72.440456102247111</v>
      </c>
      <c r="AQ23" s="13">
        <f t="shared" si="31"/>
        <v>0</v>
      </c>
      <c r="AR23" s="13">
        <f t="shared" si="31"/>
        <v>0</v>
      </c>
      <c r="AS23" s="13">
        <f t="shared" si="31"/>
        <v>91.405888650108224</v>
      </c>
      <c r="AT23" s="137">
        <f t="shared" si="31"/>
        <v>0</v>
      </c>
      <c r="AU23" s="137">
        <f t="shared" si="31"/>
        <v>0</v>
      </c>
      <c r="AV23" s="137">
        <f t="shared" si="31"/>
        <v>0</v>
      </c>
      <c r="AW23" s="137">
        <f t="shared" si="31"/>
        <v>0</v>
      </c>
    </row>
    <row r="24" spans="1:49" ht="12.75" customHeight="1" x14ac:dyDescent="0.25">
      <c r="A24" s="133">
        <v>15</v>
      </c>
      <c r="B24" s="139" t="s">
        <v>1377</v>
      </c>
      <c r="C24" s="135">
        <f t="shared" si="26"/>
        <v>2905617.4</v>
      </c>
      <c r="D24" s="140">
        <v>2510676.5</v>
      </c>
      <c r="E24" s="140">
        <v>74299</v>
      </c>
      <c r="F24" s="140">
        <v>53874.6</v>
      </c>
      <c r="G24" s="140">
        <v>0</v>
      </c>
      <c r="H24" s="140">
        <v>250280.4</v>
      </c>
      <c r="I24" s="140">
        <v>16486.900000000001</v>
      </c>
      <c r="J24" s="135">
        <f t="shared" si="7"/>
        <v>3364438.8000000003</v>
      </c>
      <c r="K24" s="141">
        <v>2915769.1</v>
      </c>
      <c r="L24" s="141">
        <v>91202.6</v>
      </c>
      <c r="M24" s="141">
        <v>59893.4</v>
      </c>
      <c r="N24" s="141">
        <v>0</v>
      </c>
      <c r="O24" s="141">
        <v>250280.4</v>
      </c>
      <c r="P24" s="141">
        <v>26090.6</v>
      </c>
      <c r="Q24" s="141">
        <v>24706.3</v>
      </c>
      <c r="R24" s="141">
        <v>20901.3</v>
      </c>
      <c r="S24" s="141">
        <v>301.39999999999998</v>
      </c>
      <c r="T24" s="136">
        <f t="shared" si="9"/>
        <v>3224616.6289999997</v>
      </c>
      <c r="U24" s="141">
        <v>2786808.6154</v>
      </c>
      <c r="V24" s="141">
        <v>88024.1783</v>
      </c>
      <c r="W24" s="141">
        <v>52422.535300000003</v>
      </c>
      <c r="X24" s="141">
        <v>0</v>
      </c>
      <c r="Y24" s="10">
        <v>250280.4</v>
      </c>
      <c r="Z24" s="10">
        <v>26090.6</v>
      </c>
      <c r="AA24" s="10">
        <v>24706.3</v>
      </c>
      <c r="AB24" s="10">
        <v>20901.3</v>
      </c>
      <c r="AC24" s="10">
        <v>89</v>
      </c>
      <c r="AD24" s="10">
        <f t="shared" si="30"/>
        <v>-139822.17100000056</v>
      </c>
      <c r="AE24" s="10">
        <f t="shared" si="30"/>
        <v>-128960.48460000008</v>
      </c>
      <c r="AF24" s="10">
        <f t="shared" si="30"/>
        <v>-3178.4217000000062</v>
      </c>
      <c r="AG24" s="10">
        <f t="shared" si="30"/>
        <v>-7470.8646999999983</v>
      </c>
      <c r="AH24" s="10">
        <f t="shared" si="30"/>
        <v>0</v>
      </c>
      <c r="AI24" s="13">
        <f t="shared" si="3"/>
        <v>0</v>
      </c>
      <c r="AJ24" s="13">
        <f t="shared" si="3"/>
        <v>0</v>
      </c>
      <c r="AK24" s="13">
        <f t="shared" si="3"/>
        <v>0</v>
      </c>
      <c r="AL24" s="13">
        <f t="shared" si="4"/>
        <v>0</v>
      </c>
      <c r="AM24" s="10">
        <f t="shared" si="4"/>
        <v>-212.39999999999998</v>
      </c>
      <c r="AN24" s="10">
        <f t="shared" si="31"/>
        <v>95.844116082598958</v>
      </c>
      <c r="AO24" s="10">
        <f t="shared" si="31"/>
        <v>95.577136591508562</v>
      </c>
      <c r="AP24" s="10">
        <f t="shared" si="31"/>
        <v>96.514987840258939</v>
      </c>
      <c r="AQ24" s="10">
        <f t="shared" si="31"/>
        <v>87.526397399379562</v>
      </c>
      <c r="AR24" s="10">
        <f t="shared" si="31"/>
        <v>0</v>
      </c>
      <c r="AS24" s="10">
        <f t="shared" si="31"/>
        <v>100</v>
      </c>
      <c r="AT24" s="142">
        <f t="shared" si="31"/>
        <v>100</v>
      </c>
      <c r="AU24" s="142">
        <f t="shared" si="31"/>
        <v>100</v>
      </c>
      <c r="AV24" s="142">
        <f t="shared" si="31"/>
        <v>100</v>
      </c>
      <c r="AW24" s="142">
        <f t="shared" si="31"/>
        <v>29.528865295288654</v>
      </c>
    </row>
    <row r="25" spans="1:49" ht="12.75" customHeight="1" x14ac:dyDescent="0.25">
      <c r="A25" s="133">
        <v>16</v>
      </c>
      <c r="B25" s="139" t="s">
        <v>1381</v>
      </c>
      <c r="C25" s="135">
        <f t="shared" si="26"/>
        <v>17051.400000000001</v>
      </c>
      <c r="D25" s="140">
        <v>14077.1</v>
      </c>
      <c r="E25" s="140">
        <v>0</v>
      </c>
      <c r="F25" s="140">
        <v>0</v>
      </c>
      <c r="G25" s="140">
        <v>0</v>
      </c>
      <c r="H25" s="140">
        <v>2974.3</v>
      </c>
      <c r="I25" s="140">
        <v>0</v>
      </c>
      <c r="J25" s="135">
        <f t="shared" si="7"/>
        <v>19588.599999999999</v>
      </c>
      <c r="K25" s="141">
        <v>16614.3</v>
      </c>
      <c r="L25" s="141">
        <v>0</v>
      </c>
      <c r="M25" s="141">
        <v>0</v>
      </c>
      <c r="N25" s="141">
        <v>0</v>
      </c>
      <c r="O25" s="141">
        <v>2974.3</v>
      </c>
      <c r="P25" s="141">
        <v>0</v>
      </c>
      <c r="Q25" s="141">
        <v>0</v>
      </c>
      <c r="R25" s="141">
        <v>0</v>
      </c>
      <c r="S25" s="141">
        <v>0</v>
      </c>
      <c r="T25" s="136">
        <f t="shared" si="9"/>
        <v>18386.589100000001</v>
      </c>
      <c r="U25" s="141">
        <v>15412.2891</v>
      </c>
      <c r="V25" s="141">
        <v>0</v>
      </c>
      <c r="W25" s="141">
        <v>0</v>
      </c>
      <c r="X25" s="141">
        <v>0</v>
      </c>
      <c r="Y25" s="10">
        <v>2974.3</v>
      </c>
      <c r="Z25" s="10">
        <v>0</v>
      </c>
      <c r="AA25" s="10">
        <v>0</v>
      </c>
      <c r="AB25" s="10">
        <v>0</v>
      </c>
      <c r="AC25" s="10">
        <v>0</v>
      </c>
      <c r="AD25" s="10">
        <f t="shared" si="30"/>
        <v>-1202.0108999999975</v>
      </c>
      <c r="AE25" s="10">
        <f t="shared" si="30"/>
        <v>-1202.0108999999993</v>
      </c>
      <c r="AF25" s="10">
        <f t="shared" si="30"/>
        <v>0</v>
      </c>
      <c r="AG25" s="10">
        <f t="shared" si="30"/>
        <v>0</v>
      </c>
      <c r="AH25" s="10">
        <f t="shared" si="30"/>
        <v>0</v>
      </c>
      <c r="AI25" s="13">
        <f t="shared" si="3"/>
        <v>0</v>
      </c>
      <c r="AJ25" s="13">
        <f t="shared" si="3"/>
        <v>0</v>
      </c>
      <c r="AK25" s="13">
        <f t="shared" si="3"/>
        <v>0</v>
      </c>
      <c r="AL25" s="13">
        <f t="shared" si="4"/>
        <v>0</v>
      </c>
      <c r="AM25" s="10">
        <f t="shared" si="4"/>
        <v>0</v>
      </c>
      <c r="AN25" s="10">
        <f t="shared" si="31"/>
        <v>93.863722267032884</v>
      </c>
      <c r="AO25" s="10">
        <f t="shared" si="31"/>
        <v>92.7652028674094</v>
      </c>
      <c r="AP25" s="10">
        <f t="shared" si="31"/>
        <v>0</v>
      </c>
      <c r="AQ25" s="10">
        <f t="shared" si="31"/>
        <v>0</v>
      </c>
      <c r="AR25" s="10">
        <f t="shared" si="31"/>
        <v>0</v>
      </c>
      <c r="AS25" s="10">
        <f t="shared" si="31"/>
        <v>100</v>
      </c>
      <c r="AT25" s="142">
        <f t="shared" si="31"/>
        <v>0</v>
      </c>
      <c r="AU25" s="142">
        <f t="shared" si="31"/>
        <v>0</v>
      </c>
      <c r="AV25" s="142">
        <f t="shared" si="31"/>
        <v>0</v>
      </c>
      <c r="AW25" s="142">
        <f t="shared" si="31"/>
        <v>0</v>
      </c>
    </row>
    <row r="26" spans="1:49" ht="12.75" customHeight="1" x14ac:dyDescent="0.25">
      <c r="A26" s="133">
        <v>17</v>
      </c>
      <c r="B26" s="139" t="s">
        <v>1382</v>
      </c>
      <c r="C26" s="135">
        <f t="shared" si="26"/>
        <v>9928.7000000000007</v>
      </c>
      <c r="D26" s="140">
        <v>7728.2</v>
      </c>
      <c r="E26" s="140">
        <v>0</v>
      </c>
      <c r="F26" s="140">
        <v>0</v>
      </c>
      <c r="G26" s="140">
        <v>0</v>
      </c>
      <c r="H26" s="140">
        <v>2200.5</v>
      </c>
      <c r="I26" s="140">
        <v>0</v>
      </c>
      <c r="J26" s="135">
        <f t="shared" si="7"/>
        <v>11146.9</v>
      </c>
      <c r="K26" s="141">
        <v>8946.4</v>
      </c>
      <c r="L26" s="141">
        <v>0</v>
      </c>
      <c r="M26" s="141">
        <v>0</v>
      </c>
      <c r="N26" s="141">
        <v>0</v>
      </c>
      <c r="O26" s="141">
        <v>2200.5</v>
      </c>
      <c r="P26" s="141">
        <v>0</v>
      </c>
      <c r="Q26" s="141">
        <v>0</v>
      </c>
      <c r="R26" s="141">
        <v>0</v>
      </c>
      <c r="S26" s="141">
        <v>0</v>
      </c>
      <c r="T26" s="136">
        <f t="shared" si="9"/>
        <v>11146.9</v>
      </c>
      <c r="U26" s="141">
        <v>8946.4</v>
      </c>
      <c r="V26" s="141">
        <v>0</v>
      </c>
      <c r="W26" s="141">
        <v>0</v>
      </c>
      <c r="X26" s="141">
        <v>0</v>
      </c>
      <c r="Y26" s="10">
        <v>2200.5</v>
      </c>
      <c r="Z26" s="10">
        <v>0</v>
      </c>
      <c r="AA26" s="10">
        <v>0</v>
      </c>
      <c r="AB26" s="10">
        <v>0</v>
      </c>
      <c r="AC26" s="10">
        <v>0</v>
      </c>
      <c r="AD26" s="10">
        <f t="shared" si="30"/>
        <v>0</v>
      </c>
      <c r="AE26" s="10">
        <f t="shared" si="30"/>
        <v>0</v>
      </c>
      <c r="AF26" s="10">
        <f t="shared" si="30"/>
        <v>0</v>
      </c>
      <c r="AG26" s="10">
        <f t="shared" si="30"/>
        <v>0</v>
      </c>
      <c r="AH26" s="10">
        <f t="shared" si="30"/>
        <v>0</v>
      </c>
      <c r="AI26" s="13">
        <f t="shared" si="30"/>
        <v>0</v>
      </c>
      <c r="AJ26" s="13">
        <f t="shared" si="30"/>
        <v>0</v>
      </c>
      <c r="AK26" s="13">
        <f t="shared" si="30"/>
        <v>0</v>
      </c>
      <c r="AL26" s="13">
        <f t="shared" si="4"/>
        <v>0</v>
      </c>
      <c r="AM26" s="10">
        <f t="shared" si="4"/>
        <v>0</v>
      </c>
      <c r="AN26" s="10">
        <f t="shared" si="31"/>
        <v>100</v>
      </c>
      <c r="AO26" s="10">
        <f t="shared" si="31"/>
        <v>100</v>
      </c>
      <c r="AP26" s="10">
        <f t="shared" si="31"/>
        <v>0</v>
      </c>
      <c r="AQ26" s="10">
        <f t="shared" si="31"/>
        <v>0</v>
      </c>
      <c r="AR26" s="10">
        <f t="shared" si="31"/>
        <v>0</v>
      </c>
      <c r="AS26" s="10">
        <f t="shared" si="31"/>
        <v>100</v>
      </c>
      <c r="AT26" s="142">
        <f t="shared" si="31"/>
        <v>0</v>
      </c>
      <c r="AU26" s="142">
        <f t="shared" si="31"/>
        <v>0</v>
      </c>
      <c r="AV26" s="142">
        <f t="shared" si="31"/>
        <v>0</v>
      </c>
      <c r="AW26" s="142">
        <f t="shared" si="31"/>
        <v>0</v>
      </c>
    </row>
    <row r="27" spans="1:49" ht="12.75" customHeight="1" x14ac:dyDescent="0.25">
      <c r="A27" s="133">
        <v>18</v>
      </c>
      <c r="B27" s="139" t="s">
        <v>1383</v>
      </c>
      <c r="C27" s="135">
        <f t="shared" si="26"/>
        <v>6548</v>
      </c>
      <c r="D27" s="140">
        <v>5207.1000000000004</v>
      </c>
      <c r="E27" s="140">
        <v>0</v>
      </c>
      <c r="F27" s="140">
        <v>0</v>
      </c>
      <c r="G27" s="140">
        <v>0</v>
      </c>
      <c r="H27" s="140">
        <v>1340.9</v>
      </c>
      <c r="I27" s="140">
        <v>0</v>
      </c>
      <c r="J27" s="135">
        <f t="shared" si="7"/>
        <v>7163.4</v>
      </c>
      <c r="K27" s="141">
        <v>5822.5</v>
      </c>
      <c r="L27" s="141">
        <v>0</v>
      </c>
      <c r="M27" s="141">
        <v>0</v>
      </c>
      <c r="N27" s="141">
        <v>0</v>
      </c>
      <c r="O27" s="141">
        <v>1340.9</v>
      </c>
      <c r="P27" s="141">
        <v>0</v>
      </c>
      <c r="Q27" s="141">
        <v>0</v>
      </c>
      <c r="R27" s="141">
        <v>0</v>
      </c>
      <c r="S27" s="141">
        <v>0</v>
      </c>
      <c r="T27" s="136">
        <f t="shared" si="9"/>
        <v>7160.2173000000003</v>
      </c>
      <c r="U27" s="141">
        <v>5819.3172999999997</v>
      </c>
      <c r="V27" s="141">
        <v>0</v>
      </c>
      <c r="W27" s="141">
        <v>0</v>
      </c>
      <c r="X27" s="141">
        <v>0</v>
      </c>
      <c r="Y27" s="10">
        <v>1340.9</v>
      </c>
      <c r="Z27" s="10">
        <v>0</v>
      </c>
      <c r="AA27" s="10">
        <v>0</v>
      </c>
      <c r="AB27" s="10">
        <v>0</v>
      </c>
      <c r="AC27" s="10">
        <v>0</v>
      </c>
      <c r="AD27" s="10">
        <f t="shared" si="30"/>
        <v>-3.1826999999993859</v>
      </c>
      <c r="AE27" s="10">
        <f t="shared" si="30"/>
        <v>-3.1827000000002954</v>
      </c>
      <c r="AF27" s="10">
        <f t="shared" si="30"/>
        <v>0</v>
      </c>
      <c r="AG27" s="10">
        <f t="shared" si="30"/>
        <v>0</v>
      </c>
      <c r="AH27" s="10">
        <f t="shared" si="30"/>
        <v>0</v>
      </c>
      <c r="AI27" s="13">
        <f t="shared" si="30"/>
        <v>0</v>
      </c>
      <c r="AJ27" s="13">
        <f t="shared" si="30"/>
        <v>0</v>
      </c>
      <c r="AK27" s="13">
        <f t="shared" si="30"/>
        <v>0</v>
      </c>
      <c r="AL27" s="13">
        <f t="shared" si="4"/>
        <v>0</v>
      </c>
      <c r="AM27" s="10">
        <f t="shared" si="4"/>
        <v>0</v>
      </c>
      <c r="AN27" s="10">
        <f t="shared" si="31"/>
        <v>99.955569980735419</v>
      </c>
      <c r="AO27" s="10">
        <f t="shared" si="31"/>
        <v>99.945337913267494</v>
      </c>
      <c r="AP27" s="10">
        <f t="shared" si="31"/>
        <v>0</v>
      </c>
      <c r="AQ27" s="10">
        <f t="shared" si="31"/>
        <v>0</v>
      </c>
      <c r="AR27" s="10">
        <f t="shared" si="31"/>
        <v>0</v>
      </c>
      <c r="AS27" s="10">
        <f t="shared" si="31"/>
        <v>100</v>
      </c>
      <c r="AT27" s="142">
        <f t="shared" si="31"/>
        <v>0</v>
      </c>
      <c r="AU27" s="142">
        <f t="shared" si="31"/>
        <v>0</v>
      </c>
      <c r="AV27" s="142">
        <f t="shared" si="31"/>
        <v>0</v>
      </c>
      <c r="AW27" s="142">
        <f t="shared" si="31"/>
        <v>0</v>
      </c>
    </row>
    <row r="28" spans="1:49" ht="12.75" customHeight="1" x14ac:dyDescent="0.25">
      <c r="A28" s="133">
        <v>19</v>
      </c>
      <c r="B28" s="139" t="s">
        <v>1384</v>
      </c>
      <c r="C28" s="135">
        <f t="shared" si="26"/>
        <v>12817.199999999999</v>
      </c>
      <c r="D28" s="140">
        <v>10958.4</v>
      </c>
      <c r="E28" s="140">
        <v>0</v>
      </c>
      <c r="F28" s="140">
        <v>0</v>
      </c>
      <c r="G28" s="140">
        <v>0</v>
      </c>
      <c r="H28" s="140">
        <v>1858.8</v>
      </c>
      <c r="I28" s="140">
        <v>0</v>
      </c>
      <c r="J28" s="135">
        <f t="shared" si="7"/>
        <v>14394.5</v>
      </c>
      <c r="K28" s="141">
        <v>12535.7</v>
      </c>
      <c r="L28" s="141">
        <v>0</v>
      </c>
      <c r="M28" s="141">
        <v>0</v>
      </c>
      <c r="N28" s="141">
        <v>0</v>
      </c>
      <c r="O28" s="141">
        <v>1858.8</v>
      </c>
      <c r="P28" s="141">
        <v>0</v>
      </c>
      <c r="Q28" s="141">
        <v>0</v>
      </c>
      <c r="R28" s="141">
        <v>0</v>
      </c>
      <c r="S28" s="141">
        <v>0</v>
      </c>
      <c r="T28" s="136">
        <f t="shared" si="9"/>
        <v>14388.7693</v>
      </c>
      <c r="U28" s="141">
        <v>12529.969300000001</v>
      </c>
      <c r="V28" s="141">
        <v>0</v>
      </c>
      <c r="W28" s="141">
        <v>0</v>
      </c>
      <c r="X28" s="141">
        <v>0</v>
      </c>
      <c r="Y28" s="10">
        <v>1858.8</v>
      </c>
      <c r="Z28" s="10">
        <v>0</v>
      </c>
      <c r="AA28" s="10">
        <v>0</v>
      </c>
      <c r="AB28" s="10">
        <v>0</v>
      </c>
      <c r="AC28" s="10">
        <v>0</v>
      </c>
      <c r="AD28" s="10">
        <f t="shared" si="30"/>
        <v>-5.7307000000000698</v>
      </c>
      <c r="AE28" s="10">
        <f t="shared" si="30"/>
        <v>-5.7307000000000698</v>
      </c>
      <c r="AF28" s="10">
        <f t="shared" si="30"/>
        <v>0</v>
      </c>
      <c r="AG28" s="10">
        <f t="shared" si="30"/>
        <v>0</v>
      </c>
      <c r="AH28" s="10">
        <f t="shared" si="30"/>
        <v>0</v>
      </c>
      <c r="AI28" s="13">
        <f t="shared" si="30"/>
        <v>0</v>
      </c>
      <c r="AJ28" s="13">
        <f t="shared" si="30"/>
        <v>0</v>
      </c>
      <c r="AK28" s="13">
        <f t="shared" si="30"/>
        <v>0</v>
      </c>
      <c r="AL28" s="13">
        <f t="shared" si="4"/>
        <v>0</v>
      </c>
      <c r="AM28" s="10">
        <f t="shared" si="4"/>
        <v>0</v>
      </c>
      <c r="AN28" s="10">
        <f t="shared" si="31"/>
        <v>99.960188266351736</v>
      </c>
      <c r="AO28" s="10">
        <f t="shared" si="31"/>
        <v>99.954284962148108</v>
      </c>
      <c r="AP28" s="10">
        <f t="shared" si="31"/>
        <v>0</v>
      </c>
      <c r="AQ28" s="10">
        <f t="shared" si="31"/>
        <v>0</v>
      </c>
      <c r="AR28" s="10">
        <f t="shared" si="31"/>
        <v>0</v>
      </c>
      <c r="AS28" s="10">
        <f t="shared" si="31"/>
        <v>100</v>
      </c>
      <c r="AT28" s="142">
        <f t="shared" si="31"/>
        <v>0</v>
      </c>
      <c r="AU28" s="142">
        <f t="shared" si="31"/>
        <v>0</v>
      </c>
      <c r="AV28" s="142">
        <f t="shared" si="31"/>
        <v>0</v>
      </c>
      <c r="AW28" s="142">
        <f t="shared" si="31"/>
        <v>0</v>
      </c>
    </row>
    <row r="29" spans="1:49" ht="12.75" customHeight="1" x14ac:dyDescent="0.25">
      <c r="A29" s="133">
        <v>20</v>
      </c>
      <c r="B29" s="139" t="s">
        <v>1385</v>
      </c>
      <c r="C29" s="135">
        <f t="shared" si="26"/>
        <v>13662.800000000001</v>
      </c>
      <c r="D29" s="140">
        <v>9314.7000000000007</v>
      </c>
      <c r="E29" s="140">
        <v>0</v>
      </c>
      <c r="F29" s="140">
        <v>0</v>
      </c>
      <c r="G29" s="140">
        <v>0</v>
      </c>
      <c r="H29" s="140">
        <v>4348.1000000000004</v>
      </c>
      <c r="I29" s="140">
        <v>0</v>
      </c>
      <c r="J29" s="135">
        <f t="shared" si="7"/>
        <v>14404.1</v>
      </c>
      <c r="K29" s="141">
        <v>10056</v>
      </c>
      <c r="L29" s="141">
        <v>0</v>
      </c>
      <c r="M29" s="141">
        <v>0</v>
      </c>
      <c r="N29" s="141">
        <v>0</v>
      </c>
      <c r="O29" s="141">
        <v>4348.1000000000004</v>
      </c>
      <c r="P29" s="141">
        <v>0</v>
      </c>
      <c r="Q29" s="141">
        <v>0</v>
      </c>
      <c r="R29" s="141">
        <v>0</v>
      </c>
      <c r="S29" s="141">
        <v>0</v>
      </c>
      <c r="T29" s="136">
        <f t="shared" si="9"/>
        <v>12616.803300000001</v>
      </c>
      <c r="U29" s="141">
        <v>9878.3898000000008</v>
      </c>
      <c r="V29" s="141">
        <v>0</v>
      </c>
      <c r="W29" s="141">
        <v>0</v>
      </c>
      <c r="X29" s="141">
        <v>0</v>
      </c>
      <c r="Y29" s="10">
        <v>2738.4135000000001</v>
      </c>
      <c r="Z29" s="10">
        <v>0</v>
      </c>
      <c r="AA29" s="10">
        <v>0</v>
      </c>
      <c r="AB29" s="10">
        <v>0</v>
      </c>
      <c r="AC29" s="10">
        <v>0</v>
      </c>
      <c r="AD29" s="10">
        <f t="shared" si="30"/>
        <v>-1787.296699999999</v>
      </c>
      <c r="AE29" s="10">
        <f t="shared" si="30"/>
        <v>-177.61019999999917</v>
      </c>
      <c r="AF29" s="10">
        <f t="shared" si="30"/>
        <v>0</v>
      </c>
      <c r="AG29" s="10">
        <f t="shared" si="30"/>
        <v>0</v>
      </c>
      <c r="AH29" s="10">
        <f t="shared" si="30"/>
        <v>0</v>
      </c>
      <c r="AI29" s="13">
        <f t="shared" si="30"/>
        <v>-1609.6865000000003</v>
      </c>
      <c r="AJ29" s="13">
        <f t="shared" si="30"/>
        <v>0</v>
      </c>
      <c r="AK29" s="13">
        <f t="shared" si="30"/>
        <v>0</v>
      </c>
      <c r="AL29" s="13">
        <f t="shared" si="4"/>
        <v>0</v>
      </c>
      <c r="AM29" s="10">
        <f t="shared" si="4"/>
        <v>0</v>
      </c>
      <c r="AN29" s="10">
        <f t="shared" si="31"/>
        <v>87.591750265549393</v>
      </c>
      <c r="AO29" s="10">
        <f t="shared" si="31"/>
        <v>98.233788782816234</v>
      </c>
      <c r="AP29" s="10">
        <f t="shared" si="31"/>
        <v>0</v>
      </c>
      <c r="AQ29" s="10">
        <f t="shared" si="31"/>
        <v>0</v>
      </c>
      <c r="AR29" s="10">
        <f t="shared" si="31"/>
        <v>0</v>
      </c>
      <c r="AS29" s="10">
        <f t="shared" si="31"/>
        <v>62.979542788804302</v>
      </c>
      <c r="AT29" s="142">
        <f t="shared" si="31"/>
        <v>0</v>
      </c>
      <c r="AU29" s="142">
        <f t="shared" si="31"/>
        <v>0</v>
      </c>
      <c r="AV29" s="142">
        <f t="shared" si="31"/>
        <v>0</v>
      </c>
      <c r="AW29" s="142">
        <f t="shared" si="31"/>
        <v>0</v>
      </c>
    </row>
    <row r="30" spans="1:49" ht="12.75" customHeight="1" x14ac:dyDescent="0.25">
      <c r="A30" s="133">
        <v>21</v>
      </c>
      <c r="B30" s="139" t="s">
        <v>1386</v>
      </c>
      <c r="C30" s="135">
        <f t="shared" si="26"/>
        <v>10014.700000000001</v>
      </c>
      <c r="D30" s="140">
        <v>9051</v>
      </c>
      <c r="E30" s="140">
        <v>0</v>
      </c>
      <c r="F30" s="140">
        <v>0</v>
      </c>
      <c r="G30" s="140">
        <v>0</v>
      </c>
      <c r="H30" s="140">
        <v>963.7</v>
      </c>
      <c r="I30" s="140">
        <v>0</v>
      </c>
      <c r="J30" s="135">
        <f t="shared" si="7"/>
        <v>11441.900000000001</v>
      </c>
      <c r="K30" s="141">
        <v>10478.200000000001</v>
      </c>
      <c r="L30" s="141">
        <v>0</v>
      </c>
      <c r="M30" s="141">
        <v>0</v>
      </c>
      <c r="N30" s="141">
        <v>0</v>
      </c>
      <c r="O30" s="141">
        <v>963.7</v>
      </c>
      <c r="P30" s="141">
        <v>0</v>
      </c>
      <c r="Q30" s="141">
        <v>0</v>
      </c>
      <c r="R30" s="141">
        <v>0</v>
      </c>
      <c r="S30" s="141">
        <v>0</v>
      </c>
      <c r="T30" s="136">
        <f t="shared" si="9"/>
        <v>11441.0512</v>
      </c>
      <c r="U30" s="141">
        <v>10478.200000000001</v>
      </c>
      <c r="V30" s="141">
        <v>0</v>
      </c>
      <c r="W30" s="141">
        <v>0</v>
      </c>
      <c r="X30" s="141">
        <v>0</v>
      </c>
      <c r="Y30" s="10">
        <v>962.85119999999995</v>
      </c>
      <c r="Z30" s="10">
        <v>0</v>
      </c>
      <c r="AA30" s="10">
        <v>0</v>
      </c>
      <c r="AB30" s="10">
        <v>0</v>
      </c>
      <c r="AC30" s="10">
        <v>0</v>
      </c>
      <c r="AD30" s="10">
        <f t="shared" si="30"/>
        <v>-0.84880000000157452</v>
      </c>
      <c r="AE30" s="10">
        <f t="shared" si="30"/>
        <v>0</v>
      </c>
      <c r="AF30" s="10">
        <f t="shared" si="30"/>
        <v>0</v>
      </c>
      <c r="AG30" s="10">
        <f t="shared" si="30"/>
        <v>0</v>
      </c>
      <c r="AH30" s="10">
        <f t="shared" si="30"/>
        <v>0</v>
      </c>
      <c r="AI30" s="13">
        <f t="shared" si="30"/>
        <v>-0.84880000000009659</v>
      </c>
      <c r="AJ30" s="13">
        <f t="shared" si="30"/>
        <v>0</v>
      </c>
      <c r="AK30" s="13">
        <f t="shared" si="30"/>
        <v>0</v>
      </c>
      <c r="AL30" s="13">
        <f t="shared" si="4"/>
        <v>0</v>
      </c>
      <c r="AM30" s="10">
        <f t="shared" si="4"/>
        <v>0</v>
      </c>
      <c r="AN30" s="10">
        <f t="shared" si="31"/>
        <v>99.992581651648749</v>
      </c>
      <c r="AO30" s="10">
        <f t="shared" si="31"/>
        <v>100</v>
      </c>
      <c r="AP30" s="10">
        <f t="shared" si="31"/>
        <v>0</v>
      </c>
      <c r="AQ30" s="10">
        <f t="shared" si="31"/>
        <v>0</v>
      </c>
      <c r="AR30" s="10">
        <f t="shared" si="31"/>
        <v>0</v>
      </c>
      <c r="AS30" s="10">
        <f t="shared" si="31"/>
        <v>99.9119227975511</v>
      </c>
      <c r="AT30" s="142">
        <f t="shared" si="31"/>
        <v>0</v>
      </c>
      <c r="AU30" s="142">
        <f t="shared" si="31"/>
        <v>0</v>
      </c>
      <c r="AV30" s="142">
        <f t="shared" si="31"/>
        <v>0</v>
      </c>
      <c r="AW30" s="142">
        <f t="shared" si="31"/>
        <v>0</v>
      </c>
    </row>
    <row r="31" spans="1:49" ht="12.75" customHeight="1" x14ac:dyDescent="0.25">
      <c r="A31" s="133">
        <v>22</v>
      </c>
      <c r="B31" s="139" t="s">
        <v>1387</v>
      </c>
      <c r="C31" s="135">
        <f t="shared" si="26"/>
        <v>174.1</v>
      </c>
      <c r="D31" s="140">
        <v>0</v>
      </c>
      <c r="E31" s="140">
        <v>0</v>
      </c>
      <c r="F31" s="140">
        <v>0</v>
      </c>
      <c r="G31" s="140">
        <v>0</v>
      </c>
      <c r="H31" s="140">
        <v>174.1</v>
      </c>
      <c r="I31" s="140">
        <v>0</v>
      </c>
      <c r="J31" s="135">
        <f t="shared" si="7"/>
        <v>174.1</v>
      </c>
      <c r="K31" s="141">
        <v>0</v>
      </c>
      <c r="L31" s="141">
        <v>0</v>
      </c>
      <c r="M31" s="141">
        <v>0</v>
      </c>
      <c r="N31" s="141">
        <v>0</v>
      </c>
      <c r="O31" s="141">
        <v>174.1</v>
      </c>
      <c r="P31" s="141">
        <v>0</v>
      </c>
      <c r="Q31" s="141">
        <v>0</v>
      </c>
      <c r="R31" s="141">
        <v>0</v>
      </c>
      <c r="S31" s="141">
        <v>0</v>
      </c>
      <c r="T31" s="136">
        <f t="shared" si="9"/>
        <v>174.00980000000001</v>
      </c>
      <c r="U31" s="141">
        <v>0</v>
      </c>
      <c r="V31" s="141">
        <v>0</v>
      </c>
      <c r="W31" s="141">
        <v>0</v>
      </c>
      <c r="X31" s="141">
        <v>0</v>
      </c>
      <c r="Y31" s="10">
        <v>174.00980000000001</v>
      </c>
      <c r="Z31" s="10">
        <v>0</v>
      </c>
      <c r="AA31" s="10">
        <v>0</v>
      </c>
      <c r="AB31" s="10">
        <v>0</v>
      </c>
      <c r="AC31" s="10">
        <v>0</v>
      </c>
      <c r="AD31" s="10">
        <f t="shared" si="30"/>
        <v>-9.0199999999981628E-2</v>
      </c>
      <c r="AE31" s="10">
        <f t="shared" si="30"/>
        <v>0</v>
      </c>
      <c r="AF31" s="10">
        <f t="shared" si="30"/>
        <v>0</v>
      </c>
      <c r="AG31" s="10">
        <f t="shared" si="30"/>
        <v>0</v>
      </c>
      <c r="AH31" s="10">
        <f t="shared" si="30"/>
        <v>0</v>
      </c>
      <c r="AI31" s="13">
        <f t="shared" si="30"/>
        <v>-9.0199999999981628E-2</v>
      </c>
      <c r="AJ31" s="13">
        <f t="shared" si="30"/>
        <v>0</v>
      </c>
      <c r="AK31" s="13">
        <f t="shared" si="30"/>
        <v>0</v>
      </c>
      <c r="AL31" s="13">
        <f t="shared" si="4"/>
        <v>0</v>
      </c>
      <c r="AM31" s="10">
        <f t="shared" si="4"/>
        <v>0</v>
      </c>
      <c r="AN31" s="10">
        <f t="shared" si="31"/>
        <v>99.948190695002879</v>
      </c>
      <c r="AO31" s="10">
        <f t="shared" si="31"/>
        <v>0</v>
      </c>
      <c r="AP31" s="10">
        <f t="shared" si="31"/>
        <v>0</v>
      </c>
      <c r="AQ31" s="10">
        <f t="shared" si="31"/>
        <v>0</v>
      </c>
      <c r="AR31" s="10">
        <f t="shared" si="31"/>
        <v>0</v>
      </c>
      <c r="AS31" s="10">
        <f t="shared" si="31"/>
        <v>99.948190695002879</v>
      </c>
      <c r="AT31" s="142">
        <f t="shared" si="31"/>
        <v>0</v>
      </c>
      <c r="AU31" s="142">
        <f t="shared" si="31"/>
        <v>0</v>
      </c>
      <c r="AV31" s="142">
        <f t="shared" si="31"/>
        <v>0</v>
      </c>
      <c r="AW31" s="142">
        <f t="shared" si="31"/>
        <v>0</v>
      </c>
    </row>
    <row r="32" spans="1:49" ht="12.75" customHeight="1" x14ac:dyDescent="0.25">
      <c r="A32" s="133">
        <v>23</v>
      </c>
      <c r="B32" s="139" t="s">
        <v>1388</v>
      </c>
      <c r="C32" s="135">
        <f t="shared" si="26"/>
        <v>14804</v>
      </c>
      <c r="D32" s="140">
        <v>11963.7</v>
      </c>
      <c r="E32" s="140">
        <v>0</v>
      </c>
      <c r="F32" s="140">
        <v>0</v>
      </c>
      <c r="G32" s="140">
        <v>0</v>
      </c>
      <c r="H32" s="140">
        <v>2840.3</v>
      </c>
      <c r="I32" s="140">
        <v>0</v>
      </c>
      <c r="J32" s="135">
        <f t="shared" si="7"/>
        <v>15877.099999999999</v>
      </c>
      <c r="K32" s="141">
        <v>13036.8</v>
      </c>
      <c r="L32" s="141">
        <v>0</v>
      </c>
      <c r="M32" s="141">
        <v>0</v>
      </c>
      <c r="N32" s="141">
        <v>0</v>
      </c>
      <c r="O32" s="141">
        <v>2840.3</v>
      </c>
      <c r="P32" s="141">
        <v>0</v>
      </c>
      <c r="Q32" s="141">
        <v>0</v>
      </c>
      <c r="R32" s="141">
        <v>0</v>
      </c>
      <c r="S32" s="141">
        <v>0</v>
      </c>
      <c r="T32" s="136">
        <f t="shared" si="9"/>
        <v>14925.572499999998</v>
      </c>
      <c r="U32" s="141">
        <v>12085.272499999999</v>
      </c>
      <c r="V32" s="141">
        <v>0</v>
      </c>
      <c r="W32" s="141">
        <v>0</v>
      </c>
      <c r="X32" s="141">
        <v>0</v>
      </c>
      <c r="Y32" s="10">
        <v>2840.3</v>
      </c>
      <c r="Z32" s="10">
        <v>0</v>
      </c>
      <c r="AA32" s="10">
        <v>0</v>
      </c>
      <c r="AB32" s="10">
        <v>0</v>
      </c>
      <c r="AC32" s="10">
        <v>0</v>
      </c>
      <c r="AD32" s="10">
        <f t="shared" si="30"/>
        <v>-951.52750000000015</v>
      </c>
      <c r="AE32" s="10">
        <f t="shared" si="30"/>
        <v>-951.52750000000015</v>
      </c>
      <c r="AF32" s="10">
        <f t="shared" si="30"/>
        <v>0</v>
      </c>
      <c r="AG32" s="10">
        <f t="shared" si="30"/>
        <v>0</v>
      </c>
      <c r="AH32" s="10">
        <f t="shared" si="30"/>
        <v>0</v>
      </c>
      <c r="AI32" s="13">
        <f t="shared" si="30"/>
        <v>0</v>
      </c>
      <c r="AJ32" s="13">
        <f t="shared" si="30"/>
        <v>0</v>
      </c>
      <c r="AK32" s="13">
        <f t="shared" si="30"/>
        <v>0</v>
      </c>
      <c r="AL32" s="13">
        <f t="shared" si="4"/>
        <v>0</v>
      </c>
      <c r="AM32" s="10">
        <f t="shared" si="4"/>
        <v>0</v>
      </c>
      <c r="AN32" s="10">
        <f t="shared" si="31"/>
        <v>94.006918769800535</v>
      </c>
      <c r="AO32" s="10">
        <f t="shared" si="31"/>
        <v>92.701218857388312</v>
      </c>
      <c r="AP32" s="10">
        <f t="shared" si="31"/>
        <v>0</v>
      </c>
      <c r="AQ32" s="10">
        <f t="shared" si="31"/>
        <v>0</v>
      </c>
      <c r="AR32" s="10">
        <f t="shared" si="31"/>
        <v>0</v>
      </c>
      <c r="AS32" s="10">
        <f t="shared" si="31"/>
        <v>100</v>
      </c>
      <c r="AT32" s="142">
        <f t="shared" si="31"/>
        <v>0</v>
      </c>
      <c r="AU32" s="142">
        <f t="shared" si="31"/>
        <v>0</v>
      </c>
      <c r="AV32" s="142">
        <f t="shared" si="31"/>
        <v>0</v>
      </c>
      <c r="AW32" s="142">
        <f t="shared" si="31"/>
        <v>0</v>
      </c>
    </row>
    <row r="33" spans="1:49" ht="12.75" customHeight="1" x14ac:dyDescent="0.25">
      <c r="A33" s="133">
        <v>24</v>
      </c>
      <c r="B33" s="139" t="s">
        <v>1389</v>
      </c>
      <c r="C33" s="135">
        <f t="shared" si="26"/>
        <v>484.5</v>
      </c>
      <c r="D33" s="140">
        <v>0</v>
      </c>
      <c r="E33" s="140">
        <v>0</v>
      </c>
      <c r="F33" s="140">
        <v>0</v>
      </c>
      <c r="G33" s="140">
        <v>0</v>
      </c>
      <c r="H33" s="140">
        <v>484.5</v>
      </c>
      <c r="I33" s="140">
        <v>0</v>
      </c>
      <c r="J33" s="135">
        <f t="shared" si="7"/>
        <v>484.5</v>
      </c>
      <c r="K33" s="141">
        <v>0</v>
      </c>
      <c r="L33" s="141">
        <v>0</v>
      </c>
      <c r="M33" s="141">
        <v>0</v>
      </c>
      <c r="N33" s="141">
        <v>0</v>
      </c>
      <c r="O33" s="141">
        <v>484.5</v>
      </c>
      <c r="P33" s="141">
        <v>0</v>
      </c>
      <c r="Q33" s="141">
        <v>0</v>
      </c>
      <c r="R33" s="141">
        <v>0</v>
      </c>
      <c r="S33" s="141">
        <v>0</v>
      </c>
      <c r="T33" s="136">
        <f t="shared" si="9"/>
        <v>484.5</v>
      </c>
      <c r="U33" s="141">
        <v>0</v>
      </c>
      <c r="V33" s="141">
        <v>0</v>
      </c>
      <c r="W33" s="141">
        <v>0</v>
      </c>
      <c r="X33" s="141">
        <v>0</v>
      </c>
      <c r="Y33" s="10">
        <v>484.5</v>
      </c>
      <c r="Z33" s="10">
        <v>0</v>
      </c>
      <c r="AA33" s="10">
        <v>0</v>
      </c>
      <c r="AB33" s="10">
        <v>0</v>
      </c>
      <c r="AC33" s="10">
        <v>0</v>
      </c>
      <c r="AD33" s="10">
        <f t="shared" si="30"/>
        <v>0</v>
      </c>
      <c r="AE33" s="10">
        <f t="shared" si="30"/>
        <v>0</v>
      </c>
      <c r="AF33" s="10">
        <f t="shared" si="30"/>
        <v>0</v>
      </c>
      <c r="AG33" s="10">
        <f t="shared" si="30"/>
        <v>0</v>
      </c>
      <c r="AH33" s="10">
        <f t="shared" si="30"/>
        <v>0</v>
      </c>
      <c r="AI33" s="13">
        <f t="shared" si="30"/>
        <v>0</v>
      </c>
      <c r="AJ33" s="13">
        <f t="shared" si="30"/>
        <v>0</v>
      </c>
      <c r="AK33" s="13">
        <f t="shared" si="30"/>
        <v>0</v>
      </c>
      <c r="AL33" s="13">
        <f t="shared" si="4"/>
        <v>0</v>
      </c>
      <c r="AM33" s="10">
        <f t="shared" si="4"/>
        <v>0</v>
      </c>
      <c r="AN33" s="10">
        <f t="shared" si="31"/>
        <v>100</v>
      </c>
      <c r="AO33" s="10">
        <f t="shared" si="31"/>
        <v>0</v>
      </c>
      <c r="AP33" s="10">
        <f t="shared" si="31"/>
        <v>0</v>
      </c>
      <c r="AQ33" s="10">
        <f t="shared" si="31"/>
        <v>0</v>
      </c>
      <c r="AR33" s="10">
        <f t="shared" si="31"/>
        <v>0</v>
      </c>
      <c r="AS33" s="10">
        <f t="shared" si="31"/>
        <v>100</v>
      </c>
      <c r="AT33" s="142">
        <f t="shared" si="31"/>
        <v>0</v>
      </c>
      <c r="AU33" s="142">
        <f t="shared" si="31"/>
        <v>0</v>
      </c>
      <c r="AV33" s="142">
        <f t="shared" si="31"/>
        <v>0</v>
      </c>
      <c r="AW33" s="142">
        <f t="shared" si="31"/>
        <v>0</v>
      </c>
    </row>
    <row r="34" spans="1:49" ht="12.75" customHeight="1" x14ac:dyDescent="0.25">
      <c r="A34" s="133">
        <v>25</v>
      </c>
      <c r="B34" s="139" t="s">
        <v>1390</v>
      </c>
      <c r="C34" s="135">
        <f t="shared" si="26"/>
        <v>25743.3</v>
      </c>
      <c r="D34" s="140">
        <v>20517.3</v>
      </c>
      <c r="E34" s="140">
        <v>0</v>
      </c>
      <c r="F34" s="140">
        <v>0</v>
      </c>
      <c r="G34" s="140">
        <v>0</v>
      </c>
      <c r="H34" s="140">
        <v>5226</v>
      </c>
      <c r="I34" s="140">
        <v>0</v>
      </c>
      <c r="J34" s="135">
        <f t="shared" si="7"/>
        <v>28396.2</v>
      </c>
      <c r="K34" s="141">
        <v>23170.2</v>
      </c>
      <c r="L34" s="141">
        <v>0</v>
      </c>
      <c r="M34" s="141">
        <v>0</v>
      </c>
      <c r="N34" s="141">
        <v>0</v>
      </c>
      <c r="O34" s="141">
        <v>5226</v>
      </c>
      <c r="P34" s="141">
        <v>0</v>
      </c>
      <c r="Q34" s="141">
        <v>0</v>
      </c>
      <c r="R34" s="141">
        <v>0</v>
      </c>
      <c r="S34" s="141">
        <v>0</v>
      </c>
      <c r="T34" s="136">
        <f t="shared" si="9"/>
        <v>28396.2</v>
      </c>
      <c r="U34" s="141">
        <v>23170.2</v>
      </c>
      <c r="V34" s="141">
        <v>0</v>
      </c>
      <c r="W34" s="141">
        <v>0</v>
      </c>
      <c r="X34" s="141">
        <v>0</v>
      </c>
      <c r="Y34" s="10">
        <v>5226</v>
      </c>
      <c r="Z34" s="10">
        <v>0</v>
      </c>
      <c r="AA34" s="10">
        <v>0</v>
      </c>
      <c r="AB34" s="10">
        <v>0</v>
      </c>
      <c r="AC34" s="10">
        <v>0</v>
      </c>
      <c r="AD34" s="10">
        <f t="shared" si="30"/>
        <v>0</v>
      </c>
      <c r="AE34" s="10">
        <f t="shared" si="30"/>
        <v>0</v>
      </c>
      <c r="AF34" s="10">
        <f t="shared" si="30"/>
        <v>0</v>
      </c>
      <c r="AG34" s="10">
        <f t="shared" si="30"/>
        <v>0</v>
      </c>
      <c r="AH34" s="10">
        <f t="shared" si="30"/>
        <v>0</v>
      </c>
      <c r="AI34" s="13">
        <f t="shared" si="30"/>
        <v>0</v>
      </c>
      <c r="AJ34" s="13">
        <f t="shared" si="30"/>
        <v>0</v>
      </c>
      <c r="AK34" s="13">
        <f t="shared" si="30"/>
        <v>0</v>
      </c>
      <c r="AL34" s="13">
        <f t="shared" si="4"/>
        <v>0</v>
      </c>
      <c r="AM34" s="10">
        <f t="shared" si="4"/>
        <v>0</v>
      </c>
      <c r="AN34" s="10">
        <f t="shared" si="31"/>
        <v>100</v>
      </c>
      <c r="AO34" s="10">
        <f t="shared" si="31"/>
        <v>100</v>
      </c>
      <c r="AP34" s="10">
        <f t="shared" si="31"/>
        <v>0</v>
      </c>
      <c r="AQ34" s="10">
        <f t="shared" si="31"/>
        <v>0</v>
      </c>
      <c r="AR34" s="10">
        <f t="shared" si="31"/>
        <v>0</v>
      </c>
      <c r="AS34" s="10">
        <f t="shared" si="31"/>
        <v>100</v>
      </c>
      <c r="AT34" s="142">
        <f t="shared" si="31"/>
        <v>0</v>
      </c>
      <c r="AU34" s="142">
        <f t="shared" si="31"/>
        <v>0</v>
      </c>
      <c r="AV34" s="142">
        <f t="shared" si="31"/>
        <v>0</v>
      </c>
      <c r="AW34" s="142">
        <f t="shared" si="31"/>
        <v>0</v>
      </c>
    </row>
    <row r="35" spans="1:49" ht="12.75" customHeight="1" x14ac:dyDescent="0.25">
      <c r="A35" s="133">
        <v>26</v>
      </c>
      <c r="B35" s="139" t="s">
        <v>1391</v>
      </c>
      <c r="C35" s="135">
        <f t="shared" si="26"/>
        <v>9036.4</v>
      </c>
      <c r="D35" s="140">
        <v>7652.5</v>
      </c>
      <c r="E35" s="140">
        <v>0</v>
      </c>
      <c r="F35" s="140">
        <v>0</v>
      </c>
      <c r="G35" s="140">
        <v>0</v>
      </c>
      <c r="H35" s="140">
        <v>1383.9</v>
      </c>
      <c r="I35" s="140">
        <v>0</v>
      </c>
      <c r="J35" s="135">
        <f t="shared" si="7"/>
        <v>10343.6</v>
      </c>
      <c r="K35" s="141">
        <v>8959.7000000000007</v>
      </c>
      <c r="L35" s="141">
        <v>0</v>
      </c>
      <c r="M35" s="141">
        <v>0</v>
      </c>
      <c r="N35" s="141">
        <v>0</v>
      </c>
      <c r="O35" s="141">
        <v>1383.9</v>
      </c>
      <c r="P35" s="141">
        <v>0</v>
      </c>
      <c r="Q35" s="141">
        <v>0</v>
      </c>
      <c r="R35" s="141">
        <v>0</v>
      </c>
      <c r="S35" s="141">
        <v>0</v>
      </c>
      <c r="T35" s="136">
        <f t="shared" si="9"/>
        <v>8834.7201000000005</v>
      </c>
      <c r="U35" s="141">
        <v>7714.8499000000002</v>
      </c>
      <c r="V35" s="141">
        <v>0</v>
      </c>
      <c r="W35" s="141">
        <v>0</v>
      </c>
      <c r="X35" s="141">
        <v>0</v>
      </c>
      <c r="Y35" s="10">
        <v>1119.8702000000001</v>
      </c>
      <c r="Z35" s="10">
        <v>0</v>
      </c>
      <c r="AA35" s="10">
        <v>0</v>
      </c>
      <c r="AB35" s="10">
        <v>0</v>
      </c>
      <c r="AC35" s="10">
        <v>0</v>
      </c>
      <c r="AD35" s="10">
        <f t="shared" si="30"/>
        <v>-1508.8798999999999</v>
      </c>
      <c r="AE35" s="10">
        <f t="shared" si="30"/>
        <v>-1244.8501000000006</v>
      </c>
      <c r="AF35" s="10">
        <f t="shared" si="30"/>
        <v>0</v>
      </c>
      <c r="AG35" s="10">
        <f t="shared" si="30"/>
        <v>0</v>
      </c>
      <c r="AH35" s="10">
        <f t="shared" si="30"/>
        <v>0</v>
      </c>
      <c r="AI35" s="13">
        <f t="shared" si="30"/>
        <v>-264.02980000000002</v>
      </c>
      <c r="AJ35" s="13">
        <f t="shared" si="30"/>
        <v>0</v>
      </c>
      <c r="AK35" s="13">
        <f t="shared" si="30"/>
        <v>0</v>
      </c>
      <c r="AL35" s="13">
        <f t="shared" si="4"/>
        <v>0</v>
      </c>
      <c r="AM35" s="10">
        <f t="shared" si="4"/>
        <v>0</v>
      </c>
      <c r="AN35" s="10">
        <f t="shared" si="31"/>
        <v>85.412429908349125</v>
      </c>
      <c r="AO35" s="10">
        <f t="shared" si="31"/>
        <v>86.106118508432189</v>
      </c>
      <c r="AP35" s="10">
        <f t="shared" si="31"/>
        <v>0</v>
      </c>
      <c r="AQ35" s="10">
        <f t="shared" si="31"/>
        <v>0</v>
      </c>
      <c r="AR35" s="10">
        <f t="shared" si="31"/>
        <v>0</v>
      </c>
      <c r="AS35" s="10">
        <f t="shared" si="31"/>
        <v>80.921323795071899</v>
      </c>
      <c r="AT35" s="142">
        <f t="shared" si="31"/>
        <v>0</v>
      </c>
      <c r="AU35" s="142">
        <f t="shared" si="31"/>
        <v>0</v>
      </c>
      <c r="AV35" s="142">
        <f t="shared" si="31"/>
        <v>0</v>
      </c>
      <c r="AW35" s="142">
        <f t="shared" si="31"/>
        <v>0</v>
      </c>
    </row>
    <row r="36" spans="1:49" ht="12.75" customHeight="1" x14ac:dyDescent="0.25">
      <c r="A36" s="133">
        <v>27</v>
      </c>
      <c r="B36" s="139" t="s">
        <v>1392</v>
      </c>
      <c r="C36" s="135">
        <f t="shared" si="26"/>
        <v>11086.6</v>
      </c>
      <c r="D36" s="140">
        <v>9297.1</v>
      </c>
      <c r="E36" s="140">
        <v>0</v>
      </c>
      <c r="F36" s="140">
        <v>0</v>
      </c>
      <c r="G36" s="140">
        <v>0</v>
      </c>
      <c r="H36" s="140">
        <v>1789.5</v>
      </c>
      <c r="I36" s="140">
        <v>0</v>
      </c>
      <c r="J36" s="135">
        <f t="shared" si="7"/>
        <v>12307.9</v>
      </c>
      <c r="K36" s="141">
        <v>10518.4</v>
      </c>
      <c r="L36" s="141">
        <v>0</v>
      </c>
      <c r="M36" s="141">
        <v>0</v>
      </c>
      <c r="N36" s="141">
        <v>0</v>
      </c>
      <c r="O36" s="141">
        <v>1789.5</v>
      </c>
      <c r="P36" s="141">
        <v>0</v>
      </c>
      <c r="Q36" s="141">
        <v>0</v>
      </c>
      <c r="R36" s="141">
        <v>0</v>
      </c>
      <c r="S36" s="141">
        <v>0</v>
      </c>
      <c r="T36" s="136">
        <f t="shared" si="9"/>
        <v>12307.599399999999</v>
      </c>
      <c r="U36" s="141">
        <v>10518.099399999999</v>
      </c>
      <c r="V36" s="141">
        <v>0</v>
      </c>
      <c r="W36" s="141">
        <v>0</v>
      </c>
      <c r="X36" s="141">
        <v>0</v>
      </c>
      <c r="Y36" s="10">
        <v>1789.5</v>
      </c>
      <c r="Z36" s="10">
        <v>0</v>
      </c>
      <c r="AA36" s="10">
        <v>0</v>
      </c>
      <c r="AB36" s="10">
        <v>0</v>
      </c>
      <c r="AC36" s="10">
        <v>0</v>
      </c>
      <c r="AD36" s="10">
        <f t="shared" si="30"/>
        <v>-0.30060000000048603</v>
      </c>
      <c r="AE36" s="10">
        <f t="shared" si="30"/>
        <v>-0.30060000000048603</v>
      </c>
      <c r="AF36" s="10">
        <f t="shared" si="30"/>
        <v>0</v>
      </c>
      <c r="AG36" s="10">
        <f t="shared" si="30"/>
        <v>0</v>
      </c>
      <c r="AH36" s="10">
        <f t="shared" si="30"/>
        <v>0</v>
      </c>
      <c r="AI36" s="13">
        <f t="shared" si="30"/>
        <v>0</v>
      </c>
      <c r="AJ36" s="13">
        <f t="shared" si="30"/>
        <v>0</v>
      </c>
      <c r="AK36" s="13">
        <f t="shared" si="30"/>
        <v>0</v>
      </c>
      <c r="AL36" s="13">
        <f t="shared" si="4"/>
        <v>0</v>
      </c>
      <c r="AM36" s="10">
        <f t="shared" si="4"/>
        <v>0</v>
      </c>
      <c r="AN36" s="10">
        <f t="shared" si="31"/>
        <v>99.997557666214377</v>
      </c>
      <c r="AO36" s="10">
        <f t="shared" si="31"/>
        <v>99.99714215089746</v>
      </c>
      <c r="AP36" s="10">
        <f t="shared" si="31"/>
        <v>0</v>
      </c>
      <c r="AQ36" s="10">
        <f t="shared" si="31"/>
        <v>0</v>
      </c>
      <c r="AR36" s="10">
        <f t="shared" si="31"/>
        <v>0</v>
      </c>
      <c r="AS36" s="10">
        <f t="shared" si="31"/>
        <v>100</v>
      </c>
      <c r="AT36" s="142">
        <f t="shared" si="31"/>
        <v>0</v>
      </c>
      <c r="AU36" s="142">
        <f t="shared" si="31"/>
        <v>0</v>
      </c>
      <c r="AV36" s="142">
        <f t="shared" si="31"/>
        <v>0</v>
      </c>
      <c r="AW36" s="142">
        <f t="shared" si="31"/>
        <v>0</v>
      </c>
    </row>
    <row r="37" spans="1:49" ht="12.75" customHeight="1" x14ac:dyDescent="0.25">
      <c r="A37" s="133">
        <v>28</v>
      </c>
      <c r="B37" s="139" t="s">
        <v>1393</v>
      </c>
      <c r="C37" s="135">
        <f t="shared" si="26"/>
        <v>13663.8</v>
      </c>
      <c r="D37" s="140">
        <v>10050.5</v>
      </c>
      <c r="E37" s="140">
        <v>0</v>
      </c>
      <c r="F37" s="140">
        <v>0</v>
      </c>
      <c r="G37" s="140">
        <v>0</v>
      </c>
      <c r="H37" s="140">
        <v>3613.3</v>
      </c>
      <c r="I37" s="140">
        <v>0</v>
      </c>
      <c r="J37" s="135">
        <f t="shared" si="7"/>
        <v>15767.3</v>
      </c>
      <c r="K37" s="141">
        <v>12154</v>
      </c>
      <c r="L37" s="141">
        <v>0</v>
      </c>
      <c r="M37" s="141">
        <v>0</v>
      </c>
      <c r="N37" s="141">
        <v>0</v>
      </c>
      <c r="O37" s="141">
        <v>3613.3</v>
      </c>
      <c r="P37" s="141">
        <v>0</v>
      </c>
      <c r="Q37" s="141">
        <v>0</v>
      </c>
      <c r="R37" s="141">
        <v>0</v>
      </c>
      <c r="S37" s="141">
        <v>0</v>
      </c>
      <c r="T37" s="136">
        <f t="shared" si="9"/>
        <v>13692.875</v>
      </c>
      <c r="U37" s="141">
        <v>10079.575000000001</v>
      </c>
      <c r="V37" s="141">
        <v>0</v>
      </c>
      <c r="W37" s="141">
        <v>0</v>
      </c>
      <c r="X37" s="141">
        <v>0</v>
      </c>
      <c r="Y37" s="10">
        <v>3613.3</v>
      </c>
      <c r="Z37" s="10">
        <v>0</v>
      </c>
      <c r="AA37" s="10">
        <v>0</v>
      </c>
      <c r="AB37" s="10">
        <v>0</v>
      </c>
      <c r="AC37" s="10">
        <v>0</v>
      </c>
      <c r="AD37" s="10">
        <f t="shared" si="30"/>
        <v>-2074.4249999999993</v>
      </c>
      <c r="AE37" s="10">
        <f t="shared" si="30"/>
        <v>-2074.4249999999993</v>
      </c>
      <c r="AF37" s="10">
        <f t="shared" si="30"/>
        <v>0</v>
      </c>
      <c r="AG37" s="10">
        <f t="shared" si="30"/>
        <v>0</v>
      </c>
      <c r="AH37" s="10">
        <f t="shared" si="30"/>
        <v>0</v>
      </c>
      <c r="AI37" s="13">
        <f t="shared" si="30"/>
        <v>0</v>
      </c>
      <c r="AJ37" s="13">
        <f t="shared" si="30"/>
        <v>0</v>
      </c>
      <c r="AK37" s="13">
        <f t="shared" si="30"/>
        <v>0</v>
      </c>
      <c r="AL37" s="13">
        <f t="shared" si="4"/>
        <v>0</v>
      </c>
      <c r="AM37" s="10">
        <f t="shared" si="4"/>
        <v>0</v>
      </c>
      <c r="AN37" s="10">
        <f t="shared" si="31"/>
        <v>86.843498886936885</v>
      </c>
      <c r="AO37" s="10">
        <f t="shared" si="31"/>
        <v>82.932162251110753</v>
      </c>
      <c r="AP37" s="10">
        <f t="shared" si="31"/>
        <v>0</v>
      </c>
      <c r="AQ37" s="10">
        <f t="shared" si="31"/>
        <v>0</v>
      </c>
      <c r="AR37" s="10">
        <f t="shared" si="31"/>
        <v>0</v>
      </c>
      <c r="AS37" s="10">
        <f t="shared" si="31"/>
        <v>100</v>
      </c>
      <c r="AT37" s="142">
        <f t="shared" si="31"/>
        <v>0</v>
      </c>
      <c r="AU37" s="142">
        <f t="shared" si="31"/>
        <v>0</v>
      </c>
      <c r="AV37" s="142">
        <f t="shared" si="31"/>
        <v>0</v>
      </c>
      <c r="AW37" s="142">
        <f t="shared" si="31"/>
        <v>0</v>
      </c>
    </row>
    <row r="38" spans="1:49" ht="12.75" customHeight="1" x14ac:dyDescent="0.25">
      <c r="A38" s="133">
        <v>29</v>
      </c>
      <c r="B38" s="139" t="s">
        <v>1394</v>
      </c>
      <c r="C38" s="135">
        <f t="shared" si="26"/>
        <v>19589.800000000003</v>
      </c>
      <c r="D38" s="140">
        <v>14813.2</v>
      </c>
      <c r="E38" s="140">
        <v>2340.9</v>
      </c>
      <c r="F38" s="140">
        <v>0</v>
      </c>
      <c r="G38" s="140">
        <v>0</v>
      </c>
      <c r="H38" s="140">
        <v>2435.6999999999998</v>
      </c>
      <c r="I38" s="140">
        <v>0</v>
      </c>
      <c r="J38" s="135">
        <f t="shared" si="7"/>
        <v>20519.400000000001</v>
      </c>
      <c r="K38" s="141">
        <v>15689.5</v>
      </c>
      <c r="L38" s="141">
        <v>2394.1999999999998</v>
      </c>
      <c r="M38" s="141">
        <v>0</v>
      </c>
      <c r="N38" s="141">
        <v>0</v>
      </c>
      <c r="O38" s="141">
        <v>2435.6999999999998</v>
      </c>
      <c r="P38" s="141">
        <v>0</v>
      </c>
      <c r="Q38" s="141">
        <v>0</v>
      </c>
      <c r="R38" s="141">
        <v>0</v>
      </c>
      <c r="S38" s="141">
        <v>0</v>
      </c>
      <c r="T38" s="136">
        <f t="shared" si="9"/>
        <v>19217.376400000001</v>
      </c>
      <c r="U38" s="141">
        <v>15047.683999999999</v>
      </c>
      <c r="V38" s="141">
        <v>1734.3694</v>
      </c>
      <c r="W38" s="141">
        <v>0</v>
      </c>
      <c r="X38" s="141">
        <v>0</v>
      </c>
      <c r="Y38" s="10">
        <v>2435.3229999999999</v>
      </c>
      <c r="Z38" s="10">
        <v>0</v>
      </c>
      <c r="AA38" s="10">
        <v>0</v>
      </c>
      <c r="AB38" s="10">
        <v>0</v>
      </c>
      <c r="AC38" s="10">
        <v>0</v>
      </c>
      <c r="AD38" s="10">
        <f t="shared" si="30"/>
        <v>-1302.0236000000004</v>
      </c>
      <c r="AE38" s="10">
        <f t="shared" si="30"/>
        <v>-641.81600000000071</v>
      </c>
      <c r="AF38" s="10">
        <f t="shared" si="30"/>
        <v>-659.83059999999978</v>
      </c>
      <c r="AG38" s="10">
        <f t="shared" si="30"/>
        <v>0</v>
      </c>
      <c r="AH38" s="10">
        <f t="shared" si="30"/>
        <v>0</v>
      </c>
      <c r="AI38" s="13">
        <f t="shared" si="30"/>
        <v>-0.37699999999995271</v>
      </c>
      <c r="AJ38" s="13">
        <f t="shared" si="30"/>
        <v>0</v>
      </c>
      <c r="AK38" s="13">
        <f t="shared" si="30"/>
        <v>0</v>
      </c>
      <c r="AL38" s="13">
        <f t="shared" si="4"/>
        <v>0</v>
      </c>
      <c r="AM38" s="10">
        <f t="shared" si="4"/>
        <v>0</v>
      </c>
      <c r="AN38" s="10">
        <f t="shared" si="31"/>
        <v>93.654670214528693</v>
      </c>
      <c r="AO38" s="10">
        <f t="shared" si="31"/>
        <v>95.909264157557601</v>
      </c>
      <c r="AP38" s="10">
        <f t="shared" si="31"/>
        <v>72.440456102247111</v>
      </c>
      <c r="AQ38" s="10">
        <f t="shared" si="31"/>
        <v>0</v>
      </c>
      <c r="AR38" s="10">
        <f t="shared" si="31"/>
        <v>0</v>
      </c>
      <c r="AS38" s="10">
        <f t="shared" si="31"/>
        <v>99.984521903354278</v>
      </c>
      <c r="AT38" s="142">
        <f t="shared" si="31"/>
        <v>0</v>
      </c>
      <c r="AU38" s="142">
        <f t="shared" si="31"/>
        <v>0</v>
      </c>
      <c r="AV38" s="142">
        <f t="shared" si="31"/>
        <v>0</v>
      </c>
      <c r="AW38" s="142">
        <f t="shared" si="31"/>
        <v>0</v>
      </c>
    </row>
    <row r="39" spans="1:49" ht="12.75" customHeight="1" x14ac:dyDescent="0.25">
      <c r="A39" s="133">
        <v>30</v>
      </c>
      <c r="B39" s="139" t="s">
        <v>1395</v>
      </c>
      <c r="C39" s="135">
        <f t="shared" si="26"/>
        <v>4461.1000000000004</v>
      </c>
      <c r="D39" s="140">
        <v>3697.9</v>
      </c>
      <c r="E39" s="140">
        <v>0</v>
      </c>
      <c r="F39" s="140">
        <v>0</v>
      </c>
      <c r="G39" s="140">
        <v>0</v>
      </c>
      <c r="H39" s="140">
        <v>763.2</v>
      </c>
      <c r="I39" s="140">
        <v>0</v>
      </c>
      <c r="J39" s="135">
        <f t="shared" si="7"/>
        <v>4819.2</v>
      </c>
      <c r="K39" s="141">
        <v>4056</v>
      </c>
      <c r="L39" s="141">
        <v>0</v>
      </c>
      <c r="M39" s="141">
        <v>0</v>
      </c>
      <c r="N39" s="141">
        <v>0</v>
      </c>
      <c r="O39" s="141">
        <v>763.2</v>
      </c>
      <c r="P39" s="141">
        <v>0</v>
      </c>
      <c r="Q39" s="141">
        <v>0</v>
      </c>
      <c r="R39" s="141">
        <v>0</v>
      </c>
      <c r="S39" s="141">
        <v>0</v>
      </c>
      <c r="T39" s="136">
        <f t="shared" si="9"/>
        <v>4818.1273000000001</v>
      </c>
      <c r="U39" s="141">
        <v>4055.9310999999998</v>
      </c>
      <c r="V39" s="141">
        <v>0</v>
      </c>
      <c r="W39" s="141">
        <v>0</v>
      </c>
      <c r="X39" s="141">
        <v>0</v>
      </c>
      <c r="Y39" s="10">
        <v>762.19619999999998</v>
      </c>
      <c r="Z39" s="10">
        <v>0</v>
      </c>
      <c r="AA39" s="10">
        <v>0</v>
      </c>
      <c r="AB39" s="10">
        <v>0</v>
      </c>
      <c r="AC39" s="10">
        <v>0</v>
      </c>
      <c r="AD39" s="10">
        <f t="shared" si="30"/>
        <v>-1.0726999999997133</v>
      </c>
      <c r="AE39" s="10">
        <f t="shared" si="30"/>
        <v>-6.8900000000212458E-2</v>
      </c>
      <c r="AF39" s="10">
        <f t="shared" si="30"/>
        <v>0</v>
      </c>
      <c r="AG39" s="10">
        <f t="shared" si="30"/>
        <v>0</v>
      </c>
      <c r="AH39" s="10">
        <f t="shared" si="30"/>
        <v>0</v>
      </c>
      <c r="AI39" s="13">
        <f t="shared" si="30"/>
        <v>-1.0038000000000693</v>
      </c>
      <c r="AJ39" s="13">
        <f t="shared" si="30"/>
        <v>0</v>
      </c>
      <c r="AK39" s="13">
        <f t="shared" si="30"/>
        <v>0</v>
      </c>
      <c r="AL39" s="13">
        <f t="shared" si="4"/>
        <v>0</v>
      </c>
      <c r="AM39" s="10">
        <f t="shared" si="4"/>
        <v>0</v>
      </c>
      <c r="AN39" s="10">
        <f t="shared" si="31"/>
        <v>99.977741118857907</v>
      </c>
      <c r="AO39" s="10">
        <f t="shared" si="31"/>
        <v>99.998301282051273</v>
      </c>
      <c r="AP39" s="10">
        <f t="shared" si="31"/>
        <v>0</v>
      </c>
      <c r="AQ39" s="10">
        <f t="shared" si="31"/>
        <v>0</v>
      </c>
      <c r="AR39" s="10">
        <f t="shared" si="31"/>
        <v>0</v>
      </c>
      <c r="AS39" s="10">
        <f t="shared" si="31"/>
        <v>99.868474842767284</v>
      </c>
      <c r="AT39" s="142">
        <f t="shared" si="31"/>
        <v>0</v>
      </c>
      <c r="AU39" s="142">
        <f t="shared" si="31"/>
        <v>0</v>
      </c>
      <c r="AV39" s="142">
        <f t="shared" si="31"/>
        <v>0</v>
      </c>
      <c r="AW39" s="142">
        <f t="shared" si="31"/>
        <v>0</v>
      </c>
    </row>
    <row r="40" spans="1:49" ht="12.75" customHeight="1" x14ac:dyDescent="0.25">
      <c r="A40" s="133">
        <v>31</v>
      </c>
      <c r="B40" s="139" t="s">
        <v>1396</v>
      </c>
      <c r="C40" s="135">
        <f t="shared" si="26"/>
        <v>13099.099999999999</v>
      </c>
      <c r="D40" s="140">
        <v>10314.299999999999</v>
      </c>
      <c r="E40" s="140">
        <v>0</v>
      </c>
      <c r="F40" s="140">
        <v>0</v>
      </c>
      <c r="G40" s="140">
        <v>0</v>
      </c>
      <c r="H40" s="140">
        <v>2784.8</v>
      </c>
      <c r="I40" s="140">
        <v>0</v>
      </c>
      <c r="J40" s="135">
        <f t="shared" si="7"/>
        <v>14833.2</v>
      </c>
      <c r="K40" s="141">
        <v>12048.4</v>
      </c>
      <c r="L40" s="141">
        <v>0</v>
      </c>
      <c r="M40" s="141">
        <v>0</v>
      </c>
      <c r="N40" s="141">
        <v>0</v>
      </c>
      <c r="O40" s="141">
        <v>2784.8</v>
      </c>
      <c r="P40" s="141">
        <v>0</v>
      </c>
      <c r="Q40" s="141">
        <v>0</v>
      </c>
      <c r="R40" s="141">
        <v>0</v>
      </c>
      <c r="S40" s="141">
        <v>0</v>
      </c>
      <c r="T40" s="136">
        <f t="shared" si="9"/>
        <v>10873.845500000001</v>
      </c>
      <c r="U40" s="141">
        <v>9380.6182000000008</v>
      </c>
      <c r="V40" s="141">
        <v>0</v>
      </c>
      <c r="W40" s="141">
        <v>0</v>
      </c>
      <c r="X40" s="141">
        <v>0</v>
      </c>
      <c r="Y40" s="10">
        <v>1493.2273</v>
      </c>
      <c r="Z40" s="10">
        <v>0</v>
      </c>
      <c r="AA40" s="10">
        <v>0</v>
      </c>
      <c r="AB40" s="10">
        <v>0</v>
      </c>
      <c r="AC40" s="10">
        <v>0</v>
      </c>
      <c r="AD40" s="10">
        <f t="shared" si="30"/>
        <v>-3959.3544999999995</v>
      </c>
      <c r="AE40" s="10">
        <f t="shared" si="30"/>
        <v>-2667.7817999999988</v>
      </c>
      <c r="AF40" s="10">
        <f t="shared" si="30"/>
        <v>0</v>
      </c>
      <c r="AG40" s="10">
        <f t="shared" si="30"/>
        <v>0</v>
      </c>
      <c r="AH40" s="10">
        <f t="shared" si="30"/>
        <v>0</v>
      </c>
      <c r="AI40" s="13">
        <f t="shared" si="30"/>
        <v>-1291.5727000000002</v>
      </c>
      <c r="AJ40" s="13">
        <f t="shared" si="30"/>
        <v>0</v>
      </c>
      <c r="AK40" s="13">
        <f t="shared" si="30"/>
        <v>0</v>
      </c>
      <c r="AL40" s="13">
        <f t="shared" si="4"/>
        <v>0</v>
      </c>
      <c r="AM40" s="10">
        <f t="shared" si="4"/>
        <v>0</v>
      </c>
      <c r="AN40" s="10">
        <f t="shared" si="31"/>
        <v>73.307482539168902</v>
      </c>
      <c r="AO40" s="10">
        <f t="shared" si="31"/>
        <v>77.857791905979226</v>
      </c>
      <c r="AP40" s="10">
        <f t="shared" si="31"/>
        <v>0</v>
      </c>
      <c r="AQ40" s="10">
        <f t="shared" si="31"/>
        <v>0</v>
      </c>
      <c r="AR40" s="10">
        <f t="shared" si="31"/>
        <v>0</v>
      </c>
      <c r="AS40" s="10">
        <f t="shared" si="31"/>
        <v>53.620629847744894</v>
      </c>
      <c r="AT40" s="142">
        <f t="shared" si="31"/>
        <v>0</v>
      </c>
      <c r="AU40" s="142">
        <f t="shared" si="31"/>
        <v>0</v>
      </c>
      <c r="AV40" s="142">
        <f t="shared" si="31"/>
        <v>0</v>
      </c>
      <c r="AW40" s="142">
        <f t="shared" si="31"/>
        <v>0</v>
      </c>
    </row>
    <row r="41" spans="1:49" ht="12.75" customHeight="1" x14ac:dyDescent="0.25">
      <c r="A41" s="133">
        <v>32</v>
      </c>
      <c r="B41" s="139" t="s">
        <v>1397</v>
      </c>
      <c r="C41" s="135">
        <f t="shared" si="26"/>
        <v>10953.7</v>
      </c>
      <c r="D41" s="140">
        <v>9528.7000000000007</v>
      </c>
      <c r="E41" s="140">
        <v>0</v>
      </c>
      <c r="F41" s="140">
        <v>0</v>
      </c>
      <c r="G41" s="140">
        <v>0</v>
      </c>
      <c r="H41" s="140">
        <v>1425</v>
      </c>
      <c r="I41" s="140">
        <v>0</v>
      </c>
      <c r="J41" s="135">
        <f t="shared" si="7"/>
        <v>11995.8</v>
      </c>
      <c r="K41" s="141">
        <v>10570.8</v>
      </c>
      <c r="L41" s="141">
        <v>0</v>
      </c>
      <c r="M41" s="141">
        <v>0</v>
      </c>
      <c r="N41" s="141">
        <v>0</v>
      </c>
      <c r="O41" s="141">
        <v>1425</v>
      </c>
      <c r="P41" s="141">
        <v>0</v>
      </c>
      <c r="Q41" s="141">
        <v>0</v>
      </c>
      <c r="R41" s="141">
        <v>0</v>
      </c>
      <c r="S41" s="141">
        <v>0</v>
      </c>
      <c r="T41" s="136">
        <f t="shared" si="9"/>
        <v>11394.6361</v>
      </c>
      <c r="U41" s="141">
        <v>10029.279399999999</v>
      </c>
      <c r="V41" s="141">
        <v>0</v>
      </c>
      <c r="W41" s="141">
        <v>0</v>
      </c>
      <c r="X41" s="141">
        <v>0</v>
      </c>
      <c r="Y41" s="10">
        <v>1365.3567</v>
      </c>
      <c r="Z41" s="10">
        <v>0</v>
      </c>
      <c r="AA41" s="10">
        <v>0</v>
      </c>
      <c r="AB41" s="10">
        <v>0</v>
      </c>
      <c r="AC41" s="10">
        <v>0</v>
      </c>
      <c r="AD41" s="10">
        <f t="shared" si="30"/>
        <v>-601.16389999999956</v>
      </c>
      <c r="AE41" s="10">
        <f t="shared" si="30"/>
        <v>-541.52059999999983</v>
      </c>
      <c r="AF41" s="10">
        <f t="shared" si="30"/>
        <v>0</v>
      </c>
      <c r="AG41" s="10">
        <f t="shared" si="30"/>
        <v>0</v>
      </c>
      <c r="AH41" s="10">
        <f t="shared" si="30"/>
        <v>0</v>
      </c>
      <c r="AI41" s="13">
        <f t="shared" si="30"/>
        <v>-59.643299999999954</v>
      </c>
      <c r="AJ41" s="13">
        <f t="shared" si="30"/>
        <v>0</v>
      </c>
      <c r="AK41" s="13">
        <f t="shared" si="30"/>
        <v>0</v>
      </c>
      <c r="AL41" s="13">
        <f t="shared" si="4"/>
        <v>0</v>
      </c>
      <c r="AM41" s="10">
        <f t="shared" si="4"/>
        <v>0</v>
      </c>
      <c r="AN41" s="10">
        <f t="shared" si="31"/>
        <v>94.988546824721993</v>
      </c>
      <c r="AO41" s="10">
        <f t="shared" si="31"/>
        <v>94.877203239111523</v>
      </c>
      <c r="AP41" s="10">
        <f t="shared" si="31"/>
        <v>0</v>
      </c>
      <c r="AQ41" s="10">
        <f t="shared" si="31"/>
        <v>0</v>
      </c>
      <c r="AR41" s="10">
        <f t="shared" si="31"/>
        <v>0</v>
      </c>
      <c r="AS41" s="10">
        <f t="shared" si="31"/>
        <v>95.814505263157898</v>
      </c>
      <c r="AT41" s="142">
        <f t="shared" si="31"/>
        <v>0</v>
      </c>
      <c r="AU41" s="142">
        <f t="shared" si="31"/>
        <v>0</v>
      </c>
      <c r="AV41" s="142">
        <f t="shared" si="31"/>
        <v>0</v>
      </c>
      <c r="AW41" s="142">
        <f t="shared" si="31"/>
        <v>0</v>
      </c>
    </row>
    <row r="42" spans="1:49" ht="12.75" customHeight="1" x14ac:dyDescent="0.25">
      <c r="A42" s="133">
        <v>33</v>
      </c>
      <c r="B42" s="139" t="s">
        <v>1398</v>
      </c>
      <c r="C42" s="135">
        <f t="shared" si="26"/>
        <v>5687.6</v>
      </c>
      <c r="D42" s="140">
        <v>4742.3</v>
      </c>
      <c r="E42" s="140">
        <v>0</v>
      </c>
      <c r="F42" s="140">
        <v>0</v>
      </c>
      <c r="G42" s="140">
        <v>0</v>
      </c>
      <c r="H42" s="140">
        <v>945.3</v>
      </c>
      <c r="I42" s="140">
        <v>0</v>
      </c>
      <c r="J42" s="135">
        <f t="shared" si="7"/>
        <v>6579.1</v>
      </c>
      <c r="K42" s="141">
        <v>5633.8</v>
      </c>
      <c r="L42" s="141">
        <v>0</v>
      </c>
      <c r="M42" s="141">
        <v>0</v>
      </c>
      <c r="N42" s="141">
        <v>0</v>
      </c>
      <c r="O42" s="141">
        <v>945.3</v>
      </c>
      <c r="P42" s="141">
        <v>0</v>
      </c>
      <c r="Q42" s="141">
        <v>0</v>
      </c>
      <c r="R42" s="141">
        <v>0</v>
      </c>
      <c r="S42" s="141">
        <v>0</v>
      </c>
      <c r="T42" s="136">
        <f t="shared" si="9"/>
        <v>6579.1</v>
      </c>
      <c r="U42" s="141">
        <v>5633.8</v>
      </c>
      <c r="V42" s="141">
        <v>0</v>
      </c>
      <c r="W42" s="141">
        <v>0</v>
      </c>
      <c r="X42" s="141">
        <v>0</v>
      </c>
      <c r="Y42" s="10">
        <v>945.3</v>
      </c>
      <c r="Z42" s="10">
        <v>0</v>
      </c>
      <c r="AA42" s="10">
        <v>0</v>
      </c>
      <c r="AB42" s="10">
        <v>0</v>
      </c>
      <c r="AC42" s="10">
        <v>0</v>
      </c>
      <c r="AD42" s="10">
        <f t="shared" si="30"/>
        <v>0</v>
      </c>
      <c r="AE42" s="10">
        <f t="shared" si="30"/>
        <v>0</v>
      </c>
      <c r="AF42" s="10">
        <f t="shared" si="30"/>
        <v>0</v>
      </c>
      <c r="AG42" s="10">
        <f t="shared" si="30"/>
        <v>0</v>
      </c>
      <c r="AH42" s="10">
        <f t="shared" si="30"/>
        <v>0</v>
      </c>
      <c r="AI42" s="13">
        <f t="shared" si="30"/>
        <v>0</v>
      </c>
      <c r="AJ42" s="13">
        <f t="shared" si="30"/>
        <v>0</v>
      </c>
      <c r="AK42" s="13">
        <f t="shared" si="30"/>
        <v>0</v>
      </c>
      <c r="AL42" s="13">
        <f t="shared" si="4"/>
        <v>0</v>
      </c>
      <c r="AM42" s="10">
        <f t="shared" si="4"/>
        <v>0</v>
      </c>
      <c r="AN42" s="10">
        <f t="shared" si="31"/>
        <v>100</v>
      </c>
      <c r="AO42" s="10">
        <f t="shared" si="31"/>
        <v>100</v>
      </c>
      <c r="AP42" s="10">
        <f t="shared" si="31"/>
        <v>0</v>
      </c>
      <c r="AQ42" s="10">
        <f t="shared" si="31"/>
        <v>0</v>
      </c>
      <c r="AR42" s="10">
        <f t="shared" si="31"/>
        <v>0</v>
      </c>
      <c r="AS42" s="10">
        <f t="shared" si="31"/>
        <v>100</v>
      </c>
      <c r="AT42" s="142">
        <f t="shared" si="31"/>
        <v>0</v>
      </c>
      <c r="AU42" s="142">
        <f t="shared" si="31"/>
        <v>0</v>
      </c>
      <c r="AV42" s="142">
        <f t="shared" si="31"/>
        <v>0</v>
      </c>
      <c r="AW42" s="142">
        <f t="shared" si="31"/>
        <v>0</v>
      </c>
    </row>
    <row r="43" spans="1:49" ht="12.75" customHeight="1" x14ac:dyDescent="0.25">
      <c r="A43" s="133">
        <v>34</v>
      </c>
      <c r="B43" s="139"/>
      <c r="C43" s="140"/>
      <c r="D43" s="140"/>
      <c r="E43" s="140"/>
      <c r="F43" s="140"/>
      <c r="G43" s="140"/>
      <c r="H43" s="140"/>
      <c r="I43" s="140"/>
      <c r="J43" s="140"/>
      <c r="K43" s="141"/>
      <c r="L43" s="141"/>
      <c r="M43" s="141"/>
      <c r="N43" s="141"/>
      <c r="O43" s="141"/>
      <c r="P43" s="141"/>
      <c r="Q43" s="141"/>
      <c r="R43" s="141"/>
      <c r="S43" s="141"/>
      <c r="T43" s="136"/>
      <c r="U43" s="141"/>
      <c r="V43" s="141"/>
      <c r="W43" s="141"/>
      <c r="X43" s="141"/>
      <c r="Y43" s="10"/>
      <c r="Z43" s="10"/>
      <c r="AA43" s="10"/>
      <c r="AB43" s="10"/>
      <c r="AC43" s="10"/>
      <c r="AD43" s="10"/>
      <c r="AE43" s="10"/>
      <c r="AF43" s="10"/>
      <c r="AG43" s="10"/>
      <c r="AH43" s="10"/>
      <c r="AI43" s="13">
        <f t="shared" ref="AI43:AM106" si="38">Y43-O43</f>
        <v>0</v>
      </c>
      <c r="AJ43" s="13">
        <f t="shared" si="38"/>
        <v>0</v>
      </c>
      <c r="AK43" s="13">
        <f t="shared" si="38"/>
        <v>0</v>
      </c>
      <c r="AL43" s="13">
        <f t="shared" si="4"/>
        <v>0</v>
      </c>
      <c r="AM43" s="10"/>
      <c r="AN43" s="10"/>
      <c r="AO43" s="10"/>
      <c r="AP43" s="10"/>
      <c r="AQ43" s="10"/>
      <c r="AR43" s="10"/>
      <c r="AS43" s="10"/>
      <c r="AT43" s="142"/>
      <c r="AU43" s="142"/>
      <c r="AV43" s="142"/>
      <c r="AW43" s="142"/>
    </row>
    <row r="44" spans="1:49" ht="12.75" customHeight="1" x14ac:dyDescent="0.25">
      <c r="A44" s="133">
        <v>35</v>
      </c>
      <c r="B44" s="134" t="s">
        <v>1399</v>
      </c>
      <c r="C44" s="135">
        <f t="shared" ref="C44:C73" si="39">SUM(D44:I44)</f>
        <v>317387.10000000003</v>
      </c>
      <c r="D44" s="135">
        <f t="shared" ref="D44:I44" si="40">D45+D46</f>
        <v>248372.8</v>
      </c>
      <c r="E44" s="135">
        <f t="shared" si="40"/>
        <v>4392.6000000000004</v>
      </c>
      <c r="F44" s="135">
        <f t="shared" si="40"/>
        <v>28622</v>
      </c>
      <c r="G44" s="135">
        <f t="shared" si="40"/>
        <v>0</v>
      </c>
      <c r="H44" s="135">
        <f t="shared" si="40"/>
        <v>33941</v>
      </c>
      <c r="I44" s="135">
        <f t="shared" si="40"/>
        <v>2058.6999999999998</v>
      </c>
      <c r="J44" s="135">
        <f t="shared" si="7"/>
        <v>380806.76600000006</v>
      </c>
      <c r="K44" s="135">
        <f t="shared" ref="K44:S44" si="41">K45+K46</f>
        <v>284211.60000000003</v>
      </c>
      <c r="L44" s="135">
        <f t="shared" si="41"/>
        <v>4683.3999999999996</v>
      </c>
      <c r="M44" s="135">
        <f t="shared" si="41"/>
        <v>52554.3</v>
      </c>
      <c r="N44" s="135">
        <f t="shared" si="41"/>
        <v>0</v>
      </c>
      <c r="O44" s="135">
        <f t="shared" si="41"/>
        <v>33941</v>
      </c>
      <c r="P44" s="135">
        <f t="shared" si="41"/>
        <v>3269</v>
      </c>
      <c r="Q44" s="135">
        <f t="shared" si="41"/>
        <v>2598.8000000000002</v>
      </c>
      <c r="R44" s="135">
        <f t="shared" si="41"/>
        <v>2095.866</v>
      </c>
      <c r="S44" s="135">
        <f t="shared" si="41"/>
        <v>51.6</v>
      </c>
      <c r="T44" s="136">
        <f t="shared" si="9"/>
        <v>356794.62729999999</v>
      </c>
      <c r="U44" s="135">
        <f t="shared" ref="U44:AC44" si="42">U45+U46</f>
        <v>273340.26020000002</v>
      </c>
      <c r="V44" s="135">
        <f t="shared" si="42"/>
        <v>4572.2893999999997</v>
      </c>
      <c r="W44" s="135">
        <f t="shared" si="42"/>
        <v>39692.939700000003</v>
      </c>
      <c r="X44" s="135">
        <f t="shared" si="42"/>
        <v>0</v>
      </c>
      <c r="Y44" s="135">
        <f t="shared" si="42"/>
        <v>33865.365000000005</v>
      </c>
      <c r="Z44" s="135">
        <f t="shared" si="42"/>
        <v>3178.0010000000002</v>
      </c>
      <c r="AA44" s="135">
        <f t="shared" si="42"/>
        <v>2598.8000000000002</v>
      </c>
      <c r="AB44" s="135">
        <f t="shared" si="42"/>
        <v>2095.8000000000002</v>
      </c>
      <c r="AC44" s="135">
        <f t="shared" si="42"/>
        <v>49.972000000000001</v>
      </c>
      <c r="AD44" s="13">
        <f t="shared" ref="AD44:AH73" si="43">T44-J44</f>
        <v>-24012.138700000069</v>
      </c>
      <c r="AE44" s="13">
        <f t="shared" si="43"/>
        <v>-10871.339800000016</v>
      </c>
      <c r="AF44" s="13">
        <f t="shared" si="43"/>
        <v>-111.11059999999998</v>
      </c>
      <c r="AG44" s="13">
        <f t="shared" si="43"/>
        <v>-12861.3603</v>
      </c>
      <c r="AH44" s="13">
        <f t="shared" si="43"/>
        <v>0</v>
      </c>
      <c r="AI44" s="13">
        <f t="shared" si="38"/>
        <v>-75.634999999994761</v>
      </c>
      <c r="AJ44" s="13">
        <f t="shared" si="38"/>
        <v>-90.998999999999796</v>
      </c>
      <c r="AK44" s="13">
        <f t="shared" si="38"/>
        <v>0</v>
      </c>
      <c r="AL44" s="13">
        <f t="shared" si="4"/>
        <v>-6.5999999999803549E-2</v>
      </c>
      <c r="AM44" s="13">
        <f t="shared" si="4"/>
        <v>-1.6280000000000001</v>
      </c>
      <c r="AN44" s="13">
        <f t="shared" ref="AN44:AW69" si="44">IF(J44=0,0,T44/J44*100)</f>
        <v>93.694403344713663</v>
      </c>
      <c r="AO44" s="13">
        <f t="shared" si="44"/>
        <v>96.174913409586367</v>
      </c>
      <c r="AP44" s="13">
        <f t="shared" si="44"/>
        <v>97.627565443908267</v>
      </c>
      <c r="AQ44" s="13">
        <f t="shared" si="44"/>
        <v>75.527482432455571</v>
      </c>
      <c r="AR44" s="13">
        <f t="shared" si="44"/>
        <v>0</v>
      </c>
      <c r="AS44" s="13">
        <f t="shared" si="44"/>
        <v>99.77715742022923</v>
      </c>
      <c r="AT44" s="137">
        <f t="shared" si="44"/>
        <v>97.216304680330381</v>
      </c>
      <c r="AU44" s="137">
        <f t="shared" si="44"/>
        <v>100</v>
      </c>
      <c r="AV44" s="137">
        <f t="shared" si="44"/>
        <v>99.996850943714918</v>
      </c>
      <c r="AW44" s="137">
        <f t="shared" si="44"/>
        <v>96.844961240310084</v>
      </c>
    </row>
    <row r="45" spans="1:49" s="138" customFormat="1" ht="12.75" customHeight="1" x14ac:dyDescent="0.2">
      <c r="A45" s="133">
        <v>36</v>
      </c>
      <c r="B45" s="134" t="s">
        <v>1374</v>
      </c>
      <c r="C45" s="135">
        <f t="shared" si="39"/>
        <v>203722.80000000002</v>
      </c>
      <c r="D45" s="135">
        <f t="shared" ref="D45:I45" si="45">D47</f>
        <v>155849.9</v>
      </c>
      <c r="E45" s="135">
        <f t="shared" si="45"/>
        <v>4392.6000000000004</v>
      </c>
      <c r="F45" s="135">
        <f t="shared" si="45"/>
        <v>28622</v>
      </c>
      <c r="G45" s="135">
        <f t="shared" si="45"/>
        <v>0</v>
      </c>
      <c r="H45" s="135">
        <f t="shared" si="45"/>
        <v>12799.6</v>
      </c>
      <c r="I45" s="135">
        <f t="shared" si="45"/>
        <v>2058.6999999999998</v>
      </c>
      <c r="J45" s="135">
        <f t="shared" si="7"/>
        <v>256283.36599999998</v>
      </c>
      <c r="K45" s="135">
        <f t="shared" ref="K45:S45" si="46">K47</f>
        <v>180829.6</v>
      </c>
      <c r="L45" s="135">
        <f t="shared" si="46"/>
        <v>4683.3999999999996</v>
      </c>
      <c r="M45" s="135">
        <f t="shared" si="46"/>
        <v>52554.3</v>
      </c>
      <c r="N45" s="135">
        <f t="shared" si="46"/>
        <v>0</v>
      </c>
      <c r="O45" s="135">
        <f t="shared" si="46"/>
        <v>12799.6</v>
      </c>
      <c r="P45" s="135">
        <f t="shared" si="46"/>
        <v>3269</v>
      </c>
      <c r="Q45" s="135">
        <f t="shared" si="46"/>
        <v>2598.8000000000002</v>
      </c>
      <c r="R45" s="135">
        <f t="shared" si="46"/>
        <v>2095.866</v>
      </c>
      <c r="S45" s="135">
        <f t="shared" si="46"/>
        <v>51.6</v>
      </c>
      <c r="T45" s="136">
        <f t="shared" si="9"/>
        <v>235085.17910000004</v>
      </c>
      <c r="U45" s="135">
        <f t="shared" ref="U45:AC45" si="47">U47</f>
        <v>172707.68350000001</v>
      </c>
      <c r="V45" s="135">
        <f t="shared" si="47"/>
        <v>4572.2893999999997</v>
      </c>
      <c r="W45" s="135">
        <f t="shared" si="47"/>
        <v>39692.939700000003</v>
      </c>
      <c r="X45" s="135">
        <f t="shared" si="47"/>
        <v>0</v>
      </c>
      <c r="Y45" s="135">
        <f t="shared" si="47"/>
        <v>12788.4935</v>
      </c>
      <c r="Z45" s="135">
        <f t="shared" si="47"/>
        <v>3178.0010000000002</v>
      </c>
      <c r="AA45" s="135">
        <f t="shared" si="47"/>
        <v>2598.8000000000002</v>
      </c>
      <c r="AB45" s="135">
        <f t="shared" si="47"/>
        <v>2095.8000000000002</v>
      </c>
      <c r="AC45" s="135">
        <f t="shared" si="47"/>
        <v>49.972000000000001</v>
      </c>
      <c r="AD45" s="13">
        <f t="shared" si="43"/>
        <v>-21198.186899999942</v>
      </c>
      <c r="AE45" s="13">
        <f t="shared" si="43"/>
        <v>-8121.9164999999921</v>
      </c>
      <c r="AF45" s="13">
        <f t="shared" si="43"/>
        <v>-111.11059999999998</v>
      </c>
      <c r="AG45" s="13">
        <f t="shared" si="43"/>
        <v>-12861.3603</v>
      </c>
      <c r="AH45" s="13">
        <f t="shared" si="43"/>
        <v>0</v>
      </c>
      <c r="AI45" s="13">
        <f t="shared" si="38"/>
        <v>-11.106499999999869</v>
      </c>
      <c r="AJ45" s="13">
        <f t="shared" si="38"/>
        <v>-90.998999999999796</v>
      </c>
      <c r="AK45" s="13">
        <f t="shared" si="38"/>
        <v>0</v>
      </c>
      <c r="AL45" s="13">
        <f t="shared" si="4"/>
        <v>-6.5999999999803549E-2</v>
      </c>
      <c r="AM45" s="13">
        <f t="shared" si="4"/>
        <v>-1.6280000000000001</v>
      </c>
      <c r="AN45" s="13">
        <f t="shared" si="44"/>
        <v>91.728613826618798</v>
      </c>
      <c r="AO45" s="13">
        <f t="shared" si="44"/>
        <v>95.508524876458281</v>
      </c>
      <c r="AP45" s="13">
        <f t="shared" si="44"/>
        <v>97.627565443908267</v>
      </c>
      <c r="AQ45" s="13">
        <f t="shared" si="44"/>
        <v>75.527482432455571</v>
      </c>
      <c r="AR45" s="13">
        <f t="shared" si="44"/>
        <v>0</v>
      </c>
      <c r="AS45" s="13">
        <f t="shared" si="44"/>
        <v>99.913227757117411</v>
      </c>
      <c r="AT45" s="137">
        <f t="shared" si="44"/>
        <v>97.216304680330381</v>
      </c>
      <c r="AU45" s="137">
        <f t="shared" si="44"/>
        <v>100</v>
      </c>
      <c r="AV45" s="137">
        <f t="shared" si="44"/>
        <v>99.996850943714918</v>
      </c>
      <c r="AW45" s="137">
        <f t="shared" si="44"/>
        <v>96.844961240310084</v>
      </c>
    </row>
    <row r="46" spans="1:49" s="138" customFormat="1" ht="12.75" customHeight="1" x14ac:dyDescent="0.2">
      <c r="A46" s="133">
        <v>37</v>
      </c>
      <c r="B46" s="134" t="s">
        <v>1375</v>
      </c>
      <c r="C46" s="135">
        <f t="shared" si="39"/>
        <v>113664.3</v>
      </c>
      <c r="D46" s="135">
        <f t="shared" ref="D46:I46" si="48">SUBTOTAL(9,D48:D73)</f>
        <v>92522.900000000009</v>
      </c>
      <c r="E46" s="135">
        <f t="shared" si="48"/>
        <v>0</v>
      </c>
      <c r="F46" s="135">
        <f t="shared" si="48"/>
        <v>0</v>
      </c>
      <c r="G46" s="135">
        <f t="shared" si="48"/>
        <v>0</v>
      </c>
      <c r="H46" s="135">
        <f t="shared" si="48"/>
        <v>21141.399999999998</v>
      </c>
      <c r="I46" s="135">
        <f t="shared" si="48"/>
        <v>0</v>
      </c>
      <c r="J46" s="135">
        <f t="shared" si="7"/>
        <v>124523.40000000002</v>
      </c>
      <c r="K46" s="135">
        <f t="shared" ref="K46:S46" si="49">SUBTOTAL(9,K48:K73)</f>
        <v>103382.00000000003</v>
      </c>
      <c r="L46" s="135">
        <f t="shared" si="49"/>
        <v>0</v>
      </c>
      <c r="M46" s="135">
        <f t="shared" si="49"/>
        <v>0</v>
      </c>
      <c r="N46" s="135">
        <f t="shared" si="49"/>
        <v>0</v>
      </c>
      <c r="O46" s="135">
        <f t="shared" si="49"/>
        <v>21141.399999999998</v>
      </c>
      <c r="P46" s="135">
        <f t="shared" si="49"/>
        <v>0</v>
      </c>
      <c r="Q46" s="135">
        <f t="shared" si="49"/>
        <v>0</v>
      </c>
      <c r="R46" s="135">
        <f t="shared" si="49"/>
        <v>0</v>
      </c>
      <c r="S46" s="135">
        <f t="shared" si="49"/>
        <v>0</v>
      </c>
      <c r="T46" s="136">
        <f t="shared" si="9"/>
        <v>121709.4482</v>
      </c>
      <c r="U46" s="135">
        <f t="shared" ref="U46:AC46" si="50">SUBTOTAL(9,U48:U73)</f>
        <v>100632.57669999999</v>
      </c>
      <c r="V46" s="135">
        <f t="shared" si="50"/>
        <v>0</v>
      </c>
      <c r="W46" s="135">
        <f t="shared" si="50"/>
        <v>0</v>
      </c>
      <c r="X46" s="135">
        <f t="shared" si="50"/>
        <v>0</v>
      </c>
      <c r="Y46" s="135">
        <f t="shared" si="50"/>
        <v>21076.871500000005</v>
      </c>
      <c r="Z46" s="135">
        <f t="shared" si="50"/>
        <v>0</v>
      </c>
      <c r="AA46" s="135">
        <f t="shared" si="50"/>
        <v>0</v>
      </c>
      <c r="AB46" s="135">
        <f t="shared" si="50"/>
        <v>0</v>
      </c>
      <c r="AC46" s="135">
        <f t="shared" si="50"/>
        <v>0</v>
      </c>
      <c r="AD46" s="13">
        <f t="shared" si="43"/>
        <v>-2813.9518000000244</v>
      </c>
      <c r="AE46" s="13">
        <f t="shared" si="43"/>
        <v>-2749.4233000000386</v>
      </c>
      <c r="AF46" s="13">
        <f t="shared" si="43"/>
        <v>0</v>
      </c>
      <c r="AG46" s="13">
        <f t="shared" si="43"/>
        <v>0</v>
      </c>
      <c r="AH46" s="13">
        <f t="shared" si="43"/>
        <v>0</v>
      </c>
      <c r="AI46" s="13">
        <f t="shared" si="38"/>
        <v>-64.528499999993073</v>
      </c>
      <c r="AJ46" s="13">
        <f t="shared" si="38"/>
        <v>0</v>
      </c>
      <c r="AK46" s="13">
        <f t="shared" si="38"/>
        <v>0</v>
      </c>
      <c r="AL46" s="13">
        <f t="shared" si="4"/>
        <v>0</v>
      </c>
      <c r="AM46" s="13">
        <f t="shared" si="4"/>
        <v>0</v>
      </c>
      <c r="AN46" s="13">
        <f t="shared" si="44"/>
        <v>97.740222480272763</v>
      </c>
      <c r="AO46" s="13">
        <f t="shared" si="44"/>
        <v>97.340520303340966</v>
      </c>
      <c r="AP46" s="13">
        <f t="shared" si="44"/>
        <v>0</v>
      </c>
      <c r="AQ46" s="13">
        <f t="shared" si="44"/>
        <v>0</v>
      </c>
      <c r="AR46" s="13">
        <f t="shared" si="44"/>
        <v>0</v>
      </c>
      <c r="AS46" s="13">
        <f t="shared" si="44"/>
        <v>99.694776599468369</v>
      </c>
      <c r="AT46" s="137">
        <f t="shared" si="44"/>
        <v>0</v>
      </c>
      <c r="AU46" s="137">
        <f t="shared" si="44"/>
        <v>0</v>
      </c>
      <c r="AV46" s="137">
        <f t="shared" si="44"/>
        <v>0</v>
      </c>
      <c r="AW46" s="137">
        <f t="shared" si="44"/>
        <v>0</v>
      </c>
    </row>
    <row r="47" spans="1:49" ht="12.75" customHeight="1" x14ac:dyDescent="0.25">
      <c r="A47" s="133">
        <v>38</v>
      </c>
      <c r="B47" s="139" t="s">
        <v>1400</v>
      </c>
      <c r="C47" s="135">
        <f t="shared" si="39"/>
        <v>203722.80000000002</v>
      </c>
      <c r="D47" s="140">
        <v>155849.9</v>
      </c>
      <c r="E47" s="140">
        <v>4392.6000000000004</v>
      </c>
      <c r="F47" s="140">
        <v>28622</v>
      </c>
      <c r="G47" s="140">
        <v>0</v>
      </c>
      <c r="H47" s="140">
        <v>12799.6</v>
      </c>
      <c r="I47" s="140">
        <v>2058.6999999999998</v>
      </c>
      <c r="J47" s="135">
        <f t="shared" si="7"/>
        <v>256283.36599999998</v>
      </c>
      <c r="K47" s="141">
        <v>180829.6</v>
      </c>
      <c r="L47" s="141">
        <v>4683.3999999999996</v>
      </c>
      <c r="M47" s="141">
        <v>52554.3</v>
      </c>
      <c r="N47" s="141">
        <v>0</v>
      </c>
      <c r="O47" s="141">
        <v>12799.6</v>
      </c>
      <c r="P47" s="141">
        <v>3269</v>
      </c>
      <c r="Q47" s="141">
        <v>2598.8000000000002</v>
      </c>
      <c r="R47" s="141">
        <v>2095.866</v>
      </c>
      <c r="S47" s="141">
        <v>51.6</v>
      </c>
      <c r="T47" s="136">
        <f t="shared" si="9"/>
        <v>235085.17910000004</v>
      </c>
      <c r="U47" s="141">
        <v>172707.68350000001</v>
      </c>
      <c r="V47" s="141">
        <v>4572.2893999999997</v>
      </c>
      <c r="W47" s="141">
        <v>39692.939700000003</v>
      </c>
      <c r="X47" s="141">
        <v>0</v>
      </c>
      <c r="Y47" s="10">
        <v>12788.4935</v>
      </c>
      <c r="Z47" s="10">
        <v>3178.0010000000002</v>
      </c>
      <c r="AA47" s="10">
        <v>2598.8000000000002</v>
      </c>
      <c r="AB47" s="10">
        <v>2095.8000000000002</v>
      </c>
      <c r="AC47" s="10">
        <v>49.972000000000001</v>
      </c>
      <c r="AD47" s="10">
        <f t="shared" si="43"/>
        <v>-21198.186899999942</v>
      </c>
      <c r="AE47" s="10">
        <f t="shared" si="43"/>
        <v>-8121.9164999999921</v>
      </c>
      <c r="AF47" s="10">
        <f t="shared" si="43"/>
        <v>-111.11059999999998</v>
      </c>
      <c r="AG47" s="10">
        <f t="shared" si="43"/>
        <v>-12861.3603</v>
      </c>
      <c r="AH47" s="10">
        <f t="shared" si="43"/>
        <v>0</v>
      </c>
      <c r="AI47" s="13">
        <f t="shared" si="38"/>
        <v>-11.106499999999869</v>
      </c>
      <c r="AJ47" s="13">
        <f t="shared" si="38"/>
        <v>-90.998999999999796</v>
      </c>
      <c r="AK47" s="13">
        <f t="shared" si="38"/>
        <v>0</v>
      </c>
      <c r="AL47" s="13">
        <f t="shared" si="4"/>
        <v>-6.5999999999803549E-2</v>
      </c>
      <c r="AM47" s="10">
        <f t="shared" si="4"/>
        <v>-1.6280000000000001</v>
      </c>
      <c r="AN47" s="10">
        <f t="shared" si="44"/>
        <v>91.728613826618798</v>
      </c>
      <c r="AO47" s="10">
        <f t="shared" si="44"/>
        <v>95.508524876458281</v>
      </c>
      <c r="AP47" s="10">
        <f t="shared" si="44"/>
        <v>97.627565443908267</v>
      </c>
      <c r="AQ47" s="10">
        <f t="shared" si="44"/>
        <v>75.527482432455571</v>
      </c>
      <c r="AR47" s="10">
        <f t="shared" si="44"/>
        <v>0</v>
      </c>
      <c r="AS47" s="10">
        <f t="shared" si="44"/>
        <v>99.913227757117411</v>
      </c>
      <c r="AT47" s="142">
        <f t="shared" si="44"/>
        <v>97.216304680330381</v>
      </c>
      <c r="AU47" s="142">
        <f t="shared" si="44"/>
        <v>100</v>
      </c>
      <c r="AV47" s="142">
        <f t="shared" si="44"/>
        <v>99.996850943714918</v>
      </c>
      <c r="AW47" s="142">
        <f t="shared" si="44"/>
        <v>96.844961240310084</v>
      </c>
    </row>
    <row r="48" spans="1:49" ht="12.75" customHeight="1" x14ac:dyDescent="0.25">
      <c r="A48" s="133">
        <v>39</v>
      </c>
      <c r="B48" s="139" t="s">
        <v>1399</v>
      </c>
      <c r="C48" s="135">
        <f t="shared" si="39"/>
        <v>18164.8</v>
      </c>
      <c r="D48" s="140">
        <v>15197.4</v>
      </c>
      <c r="E48" s="140">
        <v>0</v>
      </c>
      <c r="F48" s="140">
        <v>0</v>
      </c>
      <c r="G48" s="140">
        <v>0</v>
      </c>
      <c r="H48" s="140">
        <v>2967.4</v>
      </c>
      <c r="I48" s="140">
        <v>0</v>
      </c>
      <c r="J48" s="135">
        <f t="shared" si="7"/>
        <v>19900.800000000003</v>
      </c>
      <c r="K48" s="141">
        <v>16933.400000000001</v>
      </c>
      <c r="L48" s="141">
        <v>0</v>
      </c>
      <c r="M48" s="141">
        <v>0</v>
      </c>
      <c r="N48" s="141">
        <v>0</v>
      </c>
      <c r="O48" s="141">
        <v>2967.4</v>
      </c>
      <c r="P48" s="141">
        <v>0</v>
      </c>
      <c r="Q48" s="141">
        <v>0</v>
      </c>
      <c r="R48" s="141">
        <v>0</v>
      </c>
      <c r="S48" s="141">
        <v>0</v>
      </c>
      <c r="T48" s="136">
        <f t="shared" si="9"/>
        <v>19863.434000000001</v>
      </c>
      <c r="U48" s="141">
        <v>16896.034</v>
      </c>
      <c r="V48" s="141">
        <v>0</v>
      </c>
      <c r="W48" s="141">
        <v>0</v>
      </c>
      <c r="X48" s="141">
        <v>0</v>
      </c>
      <c r="Y48" s="10">
        <v>2967.4</v>
      </c>
      <c r="Z48" s="10">
        <v>0</v>
      </c>
      <c r="AA48" s="10">
        <v>0</v>
      </c>
      <c r="AB48" s="10">
        <v>0</v>
      </c>
      <c r="AC48" s="10">
        <v>0</v>
      </c>
      <c r="AD48" s="10">
        <f t="shared" si="43"/>
        <v>-37.366000000001804</v>
      </c>
      <c r="AE48" s="10">
        <f t="shared" si="43"/>
        <v>-37.366000000001804</v>
      </c>
      <c r="AF48" s="10">
        <f t="shared" si="43"/>
        <v>0</v>
      </c>
      <c r="AG48" s="10">
        <f t="shared" si="43"/>
        <v>0</v>
      </c>
      <c r="AH48" s="10">
        <f t="shared" si="43"/>
        <v>0</v>
      </c>
      <c r="AI48" s="13">
        <f t="shared" si="38"/>
        <v>0</v>
      </c>
      <c r="AJ48" s="13">
        <f t="shared" si="38"/>
        <v>0</v>
      </c>
      <c r="AK48" s="13">
        <f t="shared" si="38"/>
        <v>0</v>
      </c>
      <c r="AL48" s="13">
        <f t="shared" si="4"/>
        <v>0</v>
      </c>
      <c r="AM48" s="10">
        <f t="shared" si="4"/>
        <v>0</v>
      </c>
      <c r="AN48" s="10">
        <f t="shared" si="44"/>
        <v>99.812238703971687</v>
      </c>
      <c r="AO48" s="10">
        <f t="shared" si="44"/>
        <v>99.779335514427103</v>
      </c>
      <c r="AP48" s="10">
        <f t="shared" si="44"/>
        <v>0</v>
      </c>
      <c r="AQ48" s="10">
        <f t="shared" si="44"/>
        <v>0</v>
      </c>
      <c r="AR48" s="10">
        <f t="shared" si="44"/>
        <v>0</v>
      </c>
      <c r="AS48" s="10">
        <f t="shared" si="44"/>
        <v>100</v>
      </c>
      <c r="AT48" s="142">
        <f t="shared" si="44"/>
        <v>0</v>
      </c>
      <c r="AU48" s="142">
        <f t="shared" si="44"/>
        <v>0</v>
      </c>
      <c r="AV48" s="142">
        <f t="shared" si="44"/>
        <v>0</v>
      </c>
      <c r="AW48" s="142">
        <f t="shared" si="44"/>
        <v>0</v>
      </c>
    </row>
    <row r="49" spans="1:49" ht="12.75" customHeight="1" x14ac:dyDescent="0.25">
      <c r="A49" s="133">
        <v>40</v>
      </c>
      <c r="B49" s="139" t="s">
        <v>1401</v>
      </c>
      <c r="C49" s="135">
        <f t="shared" si="39"/>
        <v>2148.4</v>
      </c>
      <c r="D49" s="140">
        <v>1882.1</v>
      </c>
      <c r="E49" s="140">
        <v>0</v>
      </c>
      <c r="F49" s="140">
        <v>0</v>
      </c>
      <c r="G49" s="140">
        <v>0</v>
      </c>
      <c r="H49" s="140">
        <v>266.3</v>
      </c>
      <c r="I49" s="140">
        <v>0</v>
      </c>
      <c r="J49" s="135">
        <f t="shared" si="7"/>
        <v>2324.6000000000004</v>
      </c>
      <c r="K49" s="141">
        <v>2058.3000000000002</v>
      </c>
      <c r="L49" s="141">
        <v>0</v>
      </c>
      <c r="M49" s="141">
        <v>0</v>
      </c>
      <c r="N49" s="141">
        <v>0</v>
      </c>
      <c r="O49" s="141">
        <v>266.3</v>
      </c>
      <c r="P49" s="141">
        <v>0</v>
      </c>
      <c r="Q49" s="141">
        <v>0</v>
      </c>
      <c r="R49" s="141">
        <v>0</v>
      </c>
      <c r="S49" s="141">
        <v>0</v>
      </c>
      <c r="T49" s="136">
        <f t="shared" si="9"/>
        <v>2324.1599000000001</v>
      </c>
      <c r="U49" s="141">
        <v>2057.8598999999999</v>
      </c>
      <c r="V49" s="141">
        <v>0</v>
      </c>
      <c r="W49" s="141">
        <v>0</v>
      </c>
      <c r="X49" s="141">
        <v>0</v>
      </c>
      <c r="Y49" s="10">
        <v>266.3</v>
      </c>
      <c r="Z49" s="10">
        <v>0</v>
      </c>
      <c r="AA49" s="10">
        <v>0</v>
      </c>
      <c r="AB49" s="10">
        <v>0</v>
      </c>
      <c r="AC49" s="10">
        <v>0</v>
      </c>
      <c r="AD49" s="10">
        <f t="shared" si="43"/>
        <v>-0.44010000000025684</v>
      </c>
      <c r="AE49" s="10">
        <f t="shared" si="43"/>
        <v>-0.44010000000025684</v>
      </c>
      <c r="AF49" s="10">
        <f t="shared" si="43"/>
        <v>0</v>
      </c>
      <c r="AG49" s="10">
        <f t="shared" si="43"/>
        <v>0</v>
      </c>
      <c r="AH49" s="10">
        <f t="shared" si="43"/>
        <v>0</v>
      </c>
      <c r="AI49" s="13">
        <f t="shared" si="38"/>
        <v>0</v>
      </c>
      <c r="AJ49" s="13">
        <f t="shared" si="38"/>
        <v>0</v>
      </c>
      <c r="AK49" s="13">
        <f t="shared" si="38"/>
        <v>0</v>
      </c>
      <c r="AL49" s="13">
        <f t="shared" si="4"/>
        <v>0</v>
      </c>
      <c r="AM49" s="10">
        <f t="shared" si="4"/>
        <v>0</v>
      </c>
      <c r="AN49" s="10">
        <f t="shared" si="44"/>
        <v>99.981067710573853</v>
      </c>
      <c r="AO49" s="10">
        <f t="shared" si="44"/>
        <v>99.978618277219056</v>
      </c>
      <c r="AP49" s="10">
        <f t="shared" si="44"/>
        <v>0</v>
      </c>
      <c r="AQ49" s="10">
        <f t="shared" si="44"/>
        <v>0</v>
      </c>
      <c r="AR49" s="10">
        <f t="shared" si="44"/>
        <v>0</v>
      </c>
      <c r="AS49" s="10">
        <f t="shared" si="44"/>
        <v>100</v>
      </c>
      <c r="AT49" s="142">
        <f t="shared" si="44"/>
        <v>0</v>
      </c>
      <c r="AU49" s="142">
        <f t="shared" si="44"/>
        <v>0</v>
      </c>
      <c r="AV49" s="142">
        <f t="shared" si="44"/>
        <v>0</v>
      </c>
      <c r="AW49" s="142">
        <f t="shared" si="44"/>
        <v>0</v>
      </c>
    </row>
    <row r="50" spans="1:49" ht="12.75" customHeight="1" x14ac:dyDescent="0.25">
      <c r="A50" s="133">
        <v>41</v>
      </c>
      <c r="B50" s="139" t="s">
        <v>1402</v>
      </c>
      <c r="C50" s="135">
        <f t="shared" si="39"/>
        <v>6500.6</v>
      </c>
      <c r="D50" s="140">
        <v>5125.5</v>
      </c>
      <c r="E50" s="140">
        <v>0</v>
      </c>
      <c r="F50" s="140">
        <v>0</v>
      </c>
      <c r="G50" s="140">
        <v>0</v>
      </c>
      <c r="H50" s="140">
        <v>1375.1</v>
      </c>
      <c r="I50" s="140">
        <v>0</v>
      </c>
      <c r="J50" s="135">
        <f t="shared" si="7"/>
        <v>7399.2999999999993</v>
      </c>
      <c r="K50" s="141">
        <v>6024.2</v>
      </c>
      <c r="L50" s="141">
        <v>0</v>
      </c>
      <c r="M50" s="141">
        <v>0</v>
      </c>
      <c r="N50" s="141">
        <v>0</v>
      </c>
      <c r="O50" s="141">
        <v>1375.1</v>
      </c>
      <c r="P50" s="141">
        <v>0</v>
      </c>
      <c r="Q50" s="141">
        <v>0</v>
      </c>
      <c r="R50" s="141">
        <v>0</v>
      </c>
      <c r="S50" s="141">
        <v>0</v>
      </c>
      <c r="T50" s="136">
        <f t="shared" si="9"/>
        <v>7391.8190999999997</v>
      </c>
      <c r="U50" s="141">
        <v>6024.2</v>
      </c>
      <c r="V50" s="141">
        <v>0</v>
      </c>
      <c r="W50" s="141">
        <v>0</v>
      </c>
      <c r="X50" s="141">
        <v>0</v>
      </c>
      <c r="Y50" s="10">
        <v>1367.6190999999999</v>
      </c>
      <c r="Z50" s="10">
        <v>0</v>
      </c>
      <c r="AA50" s="10">
        <v>0</v>
      </c>
      <c r="AB50" s="10">
        <v>0</v>
      </c>
      <c r="AC50" s="10">
        <v>0</v>
      </c>
      <c r="AD50" s="10">
        <f t="shared" si="43"/>
        <v>-7.4808999999995649</v>
      </c>
      <c r="AE50" s="10">
        <f t="shared" si="43"/>
        <v>0</v>
      </c>
      <c r="AF50" s="10">
        <f t="shared" si="43"/>
        <v>0</v>
      </c>
      <c r="AG50" s="10">
        <f t="shared" si="43"/>
        <v>0</v>
      </c>
      <c r="AH50" s="10">
        <f t="shared" si="43"/>
        <v>0</v>
      </c>
      <c r="AI50" s="13">
        <f t="shared" si="38"/>
        <v>-7.4809000000000196</v>
      </c>
      <c r="AJ50" s="13">
        <f t="shared" si="38"/>
        <v>0</v>
      </c>
      <c r="AK50" s="13">
        <f t="shared" si="38"/>
        <v>0</v>
      </c>
      <c r="AL50" s="13">
        <f t="shared" si="4"/>
        <v>0</v>
      </c>
      <c r="AM50" s="10">
        <f t="shared" si="4"/>
        <v>0</v>
      </c>
      <c r="AN50" s="10">
        <f t="shared" si="44"/>
        <v>99.898897192977714</v>
      </c>
      <c r="AO50" s="10">
        <f t="shared" si="44"/>
        <v>100</v>
      </c>
      <c r="AP50" s="10">
        <f t="shared" si="44"/>
        <v>0</v>
      </c>
      <c r="AQ50" s="10">
        <f t="shared" si="44"/>
        <v>0</v>
      </c>
      <c r="AR50" s="10">
        <f t="shared" si="44"/>
        <v>0</v>
      </c>
      <c r="AS50" s="10">
        <f t="shared" si="44"/>
        <v>99.455974110973742</v>
      </c>
      <c r="AT50" s="142">
        <f t="shared" si="44"/>
        <v>0</v>
      </c>
      <c r="AU50" s="142">
        <f t="shared" si="44"/>
        <v>0</v>
      </c>
      <c r="AV50" s="142">
        <f t="shared" si="44"/>
        <v>0</v>
      </c>
      <c r="AW50" s="142">
        <f t="shared" si="44"/>
        <v>0</v>
      </c>
    </row>
    <row r="51" spans="1:49" ht="12.75" customHeight="1" x14ac:dyDescent="0.25">
      <c r="A51" s="133">
        <v>42</v>
      </c>
      <c r="B51" s="139" t="s">
        <v>1403</v>
      </c>
      <c r="C51" s="135">
        <f t="shared" si="39"/>
        <v>2290.2000000000003</v>
      </c>
      <c r="D51" s="140">
        <v>1869.4</v>
      </c>
      <c r="E51" s="140">
        <v>0</v>
      </c>
      <c r="F51" s="140">
        <v>0</v>
      </c>
      <c r="G51" s="140">
        <v>0</v>
      </c>
      <c r="H51" s="140">
        <v>420.8</v>
      </c>
      <c r="I51" s="140">
        <v>0</v>
      </c>
      <c r="J51" s="135">
        <f t="shared" si="7"/>
        <v>2542.8000000000002</v>
      </c>
      <c r="K51" s="141">
        <v>2122</v>
      </c>
      <c r="L51" s="141">
        <v>0</v>
      </c>
      <c r="M51" s="141">
        <v>0</v>
      </c>
      <c r="N51" s="141">
        <v>0</v>
      </c>
      <c r="O51" s="141">
        <v>420.8</v>
      </c>
      <c r="P51" s="141">
        <v>0</v>
      </c>
      <c r="Q51" s="141">
        <v>0</v>
      </c>
      <c r="R51" s="141">
        <v>0</v>
      </c>
      <c r="S51" s="141">
        <v>0</v>
      </c>
      <c r="T51" s="136">
        <f t="shared" si="9"/>
        <v>2524.2107000000001</v>
      </c>
      <c r="U51" s="141">
        <v>2103.7905000000001</v>
      </c>
      <c r="V51" s="141">
        <v>0</v>
      </c>
      <c r="W51" s="141">
        <v>0</v>
      </c>
      <c r="X51" s="141">
        <v>0</v>
      </c>
      <c r="Y51" s="10">
        <v>420.42020000000002</v>
      </c>
      <c r="Z51" s="10">
        <v>0</v>
      </c>
      <c r="AA51" s="10">
        <v>0</v>
      </c>
      <c r="AB51" s="10">
        <v>0</v>
      </c>
      <c r="AC51" s="10">
        <v>0</v>
      </c>
      <c r="AD51" s="10">
        <f t="shared" si="43"/>
        <v>-18.589300000000094</v>
      </c>
      <c r="AE51" s="10">
        <f t="shared" si="43"/>
        <v>-18.209499999999935</v>
      </c>
      <c r="AF51" s="10">
        <f t="shared" si="43"/>
        <v>0</v>
      </c>
      <c r="AG51" s="10">
        <f t="shared" si="43"/>
        <v>0</v>
      </c>
      <c r="AH51" s="10">
        <f t="shared" si="43"/>
        <v>0</v>
      </c>
      <c r="AI51" s="13">
        <f t="shared" si="38"/>
        <v>-0.37979999999998881</v>
      </c>
      <c r="AJ51" s="13">
        <f t="shared" si="38"/>
        <v>0</v>
      </c>
      <c r="AK51" s="13">
        <f t="shared" si="38"/>
        <v>0</v>
      </c>
      <c r="AL51" s="13">
        <f t="shared" si="4"/>
        <v>0</v>
      </c>
      <c r="AM51" s="10">
        <f t="shared" si="4"/>
        <v>0</v>
      </c>
      <c r="AN51" s="10">
        <f t="shared" si="44"/>
        <v>99.268943684127734</v>
      </c>
      <c r="AO51" s="10">
        <f t="shared" si="44"/>
        <v>99.141870876531584</v>
      </c>
      <c r="AP51" s="10">
        <f t="shared" si="44"/>
        <v>0</v>
      </c>
      <c r="AQ51" s="10">
        <f t="shared" si="44"/>
        <v>0</v>
      </c>
      <c r="AR51" s="10">
        <f t="shared" si="44"/>
        <v>0</v>
      </c>
      <c r="AS51" s="10">
        <f t="shared" si="44"/>
        <v>99.909743346007602</v>
      </c>
      <c r="AT51" s="142">
        <f t="shared" si="44"/>
        <v>0</v>
      </c>
      <c r="AU51" s="142">
        <f t="shared" si="44"/>
        <v>0</v>
      </c>
      <c r="AV51" s="142">
        <f t="shared" si="44"/>
        <v>0</v>
      </c>
      <c r="AW51" s="142">
        <f t="shared" si="44"/>
        <v>0</v>
      </c>
    </row>
    <row r="52" spans="1:49" ht="12.75" customHeight="1" x14ac:dyDescent="0.25">
      <c r="A52" s="133">
        <v>43</v>
      </c>
      <c r="B52" s="139" t="s">
        <v>1404</v>
      </c>
      <c r="C52" s="135">
        <f t="shared" si="39"/>
        <v>5656.5</v>
      </c>
      <c r="D52" s="140">
        <v>4639.2</v>
      </c>
      <c r="E52" s="140">
        <v>0</v>
      </c>
      <c r="F52" s="140">
        <v>0</v>
      </c>
      <c r="G52" s="140">
        <v>0</v>
      </c>
      <c r="H52" s="140">
        <v>1017.3</v>
      </c>
      <c r="I52" s="140">
        <v>0</v>
      </c>
      <c r="J52" s="135">
        <f t="shared" si="7"/>
        <v>6451.5</v>
      </c>
      <c r="K52" s="141">
        <v>5434.2</v>
      </c>
      <c r="L52" s="141">
        <v>0</v>
      </c>
      <c r="M52" s="141">
        <v>0</v>
      </c>
      <c r="N52" s="141">
        <v>0</v>
      </c>
      <c r="O52" s="141">
        <v>1017.3</v>
      </c>
      <c r="P52" s="141">
        <v>0</v>
      </c>
      <c r="Q52" s="141">
        <v>0</v>
      </c>
      <c r="R52" s="141">
        <v>0</v>
      </c>
      <c r="S52" s="141">
        <v>0</v>
      </c>
      <c r="T52" s="136">
        <f t="shared" si="9"/>
        <v>6267.5059000000001</v>
      </c>
      <c r="U52" s="141">
        <v>5250.4143000000004</v>
      </c>
      <c r="V52" s="141">
        <v>0</v>
      </c>
      <c r="W52" s="141">
        <v>0</v>
      </c>
      <c r="X52" s="141">
        <v>0</v>
      </c>
      <c r="Y52" s="10">
        <v>1017.0916</v>
      </c>
      <c r="Z52" s="10">
        <v>0</v>
      </c>
      <c r="AA52" s="10">
        <v>0</v>
      </c>
      <c r="AB52" s="10">
        <v>0</v>
      </c>
      <c r="AC52" s="10">
        <v>0</v>
      </c>
      <c r="AD52" s="10">
        <f t="shared" si="43"/>
        <v>-183.99409999999989</v>
      </c>
      <c r="AE52" s="10">
        <f t="shared" si="43"/>
        <v>-183.78569999999945</v>
      </c>
      <c r="AF52" s="10">
        <f t="shared" si="43"/>
        <v>0</v>
      </c>
      <c r="AG52" s="10">
        <f t="shared" si="43"/>
        <v>0</v>
      </c>
      <c r="AH52" s="10">
        <f t="shared" si="43"/>
        <v>0</v>
      </c>
      <c r="AI52" s="13">
        <f t="shared" si="38"/>
        <v>-0.20839999999998327</v>
      </c>
      <c r="AJ52" s="13">
        <f t="shared" si="38"/>
        <v>0</v>
      </c>
      <c r="AK52" s="13">
        <f t="shared" si="38"/>
        <v>0</v>
      </c>
      <c r="AL52" s="13">
        <f t="shared" si="4"/>
        <v>0</v>
      </c>
      <c r="AM52" s="10">
        <f t="shared" si="4"/>
        <v>0</v>
      </c>
      <c r="AN52" s="10">
        <f t="shared" si="44"/>
        <v>97.148041540726965</v>
      </c>
      <c r="AO52" s="10">
        <f t="shared" si="44"/>
        <v>96.617980567516852</v>
      </c>
      <c r="AP52" s="10">
        <f t="shared" si="44"/>
        <v>0</v>
      </c>
      <c r="AQ52" s="10">
        <f t="shared" si="44"/>
        <v>0</v>
      </c>
      <c r="AR52" s="10">
        <f t="shared" si="44"/>
        <v>0</v>
      </c>
      <c r="AS52" s="10">
        <f t="shared" si="44"/>
        <v>99.979514400865028</v>
      </c>
      <c r="AT52" s="142">
        <f t="shared" si="44"/>
        <v>0</v>
      </c>
      <c r="AU52" s="142">
        <f t="shared" si="44"/>
        <v>0</v>
      </c>
      <c r="AV52" s="142">
        <f t="shared" si="44"/>
        <v>0</v>
      </c>
      <c r="AW52" s="142">
        <f t="shared" si="44"/>
        <v>0</v>
      </c>
    </row>
    <row r="53" spans="1:49" ht="12.75" customHeight="1" x14ac:dyDescent="0.25">
      <c r="A53" s="133">
        <v>44</v>
      </c>
      <c r="B53" s="139" t="s">
        <v>1405</v>
      </c>
      <c r="C53" s="135">
        <f t="shared" si="39"/>
        <v>2089</v>
      </c>
      <c r="D53" s="140">
        <v>1614.6</v>
      </c>
      <c r="E53" s="140">
        <v>0</v>
      </c>
      <c r="F53" s="140">
        <v>0</v>
      </c>
      <c r="G53" s="140">
        <v>0</v>
      </c>
      <c r="H53" s="140">
        <v>474.4</v>
      </c>
      <c r="I53" s="140">
        <v>0</v>
      </c>
      <c r="J53" s="135">
        <f t="shared" si="7"/>
        <v>2338.9</v>
      </c>
      <c r="K53" s="141">
        <v>1864.5</v>
      </c>
      <c r="L53" s="141">
        <v>0</v>
      </c>
      <c r="M53" s="141">
        <v>0</v>
      </c>
      <c r="N53" s="141">
        <v>0</v>
      </c>
      <c r="O53" s="141">
        <v>474.4</v>
      </c>
      <c r="P53" s="141">
        <v>0</v>
      </c>
      <c r="Q53" s="141">
        <v>0</v>
      </c>
      <c r="R53" s="141">
        <v>0</v>
      </c>
      <c r="S53" s="141">
        <v>0</v>
      </c>
      <c r="T53" s="136">
        <f t="shared" si="9"/>
        <v>2209.4703</v>
      </c>
      <c r="U53" s="141">
        <v>1735.0705</v>
      </c>
      <c r="V53" s="141">
        <v>0</v>
      </c>
      <c r="W53" s="141">
        <v>0</v>
      </c>
      <c r="X53" s="141">
        <v>0</v>
      </c>
      <c r="Y53" s="10">
        <v>474.39980000000003</v>
      </c>
      <c r="Z53" s="10">
        <v>0</v>
      </c>
      <c r="AA53" s="10">
        <v>0</v>
      </c>
      <c r="AB53" s="10">
        <v>0</v>
      </c>
      <c r="AC53" s="10">
        <v>0</v>
      </c>
      <c r="AD53" s="10">
        <f t="shared" si="43"/>
        <v>-129.42970000000014</v>
      </c>
      <c r="AE53" s="10">
        <f t="shared" si="43"/>
        <v>-129.42949999999996</v>
      </c>
      <c r="AF53" s="10">
        <f t="shared" si="43"/>
        <v>0</v>
      </c>
      <c r="AG53" s="10">
        <f t="shared" si="43"/>
        <v>0</v>
      </c>
      <c r="AH53" s="10">
        <f t="shared" si="43"/>
        <v>0</v>
      </c>
      <c r="AI53" s="13">
        <f t="shared" si="38"/>
        <v>-1.9999999994979589E-4</v>
      </c>
      <c r="AJ53" s="13">
        <f t="shared" si="38"/>
        <v>0</v>
      </c>
      <c r="AK53" s="13">
        <f t="shared" si="38"/>
        <v>0</v>
      </c>
      <c r="AL53" s="13">
        <f t="shared" si="4"/>
        <v>0</v>
      </c>
      <c r="AM53" s="10">
        <f t="shared" si="4"/>
        <v>0</v>
      </c>
      <c r="AN53" s="10">
        <f t="shared" si="44"/>
        <v>94.4662148873402</v>
      </c>
      <c r="AO53" s="10">
        <f t="shared" si="44"/>
        <v>93.058219361759186</v>
      </c>
      <c r="AP53" s="10">
        <f t="shared" si="44"/>
        <v>0</v>
      </c>
      <c r="AQ53" s="10">
        <f t="shared" si="44"/>
        <v>0</v>
      </c>
      <c r="AR53" s="10">
        <f t="shared" si="44"/>
        <v>0</v>
      </c>
      <c r="AS53" s="10">
        <f t="shared" si="44"/>
        <v>99.99995784148399</v>
      </c>
      <c r="AT53" s="142">
        <f t="shared" si="44"/>
        <v>0</v>
      </c>
      <c r="AU53" s="142">
        <f t="shared" si="44"/>
        <v>0</v>
      </c>
      <c r="AV53" s="142">
        <f t="shared" si="44"/>
        <v>0</v>
      </c>
      <c r="AW53" s="142">
        <f t="shared" si="44"/>
        <v>0</v>
      </c>
    </row>
    <row r="54" spans="1:49" ht="12.75" customHeight="1" x14ac:dyDescent="0.25">
      <c r="A54" s="133">
        <v>45</v>
      </c>
      <c r="B54" s="139" t="s">
        <v>1406</v>
      </c>
      <c r="C54" s="135">
        <f t="shared" si="39"/>
        <v>2707.2000000000003</v>
      </c>
      <c r="D54" s="140">
        <v>2263.9</v>
      </c>
      <c r="E54" s="140">
        <v>0</v>
      </c>
      <c r="F54" s="140">
        <v>0</v>
      </c>
      <c r="G54" s="140">
        <v>0</v>
      </c>
      <c r="H54" s="140">
        <v>443.3</v>
      </c>
      <c r="I54" s="140">
        <v>0</v>
      </c>
      <c r="J54" s="135">
        <f t="shared" si="7"/>
        <v>3100.7000000000003</v>
      </c>
      <c r="K54" s="141">
        <v>2657.4</v>
      </c>
      <c r="L54" s="141">
        <v>0</v>
      </c>
      <c r="M54" s="141">
        <v>0</v>
      </c>
      <c r="N54" s="141">
        <v>0</v>
      </c>
      <c r="O54" s="141">
        <v>443.3</v>
      </c>
      <c r="P54" s="141">
        <v>0</v>
      </c>
      <c r="Q54" s="141">
        <v>0</v>
      </c>
      <c r="R54" s="141">
        <v>0</v>
      </c>
      <c r="S54" s="141">
        <v>0</v>
      </c>
      <c r="T54" s="136">
        <f t="shared" si="9"/>
        <v>3016.4467</v>
      </c>
      <c r="U54" s="141">
        <v>2573.4470999999999</v>
      </c>
      <c r="V54" s="141">
        <v>0</v>
      </c>
      <c r="W54" s="141">
        <v>0</v>
      </c>
      <c r="X54" s="141">
        <v>0</v>
      </c>
      <c r="Y54" s="10">
        <v>442.99959999999999</v>
      </c>
      <c r="Z54" s="10">
        <v>0</v>
      </c>
      <c r="AA54" s="10">
        <v>0</v>
      </c>
      <c r="AB54" s="10">
        <v>0</v>
      </c>
      <c r="AC54" s="10">
        <v>0</v>
      </c>
      <c r="AD54" s="10">
        <f t="shared" si="43"/>
        <v>-84.253300000000309</v>
      </c>
      <c r="AE54" s="10">
        <f t="shared" si="43"/>
        <v>-83.952900000000227</v>
      </c>
      <c r="AF54" s="10">
        <f t="shared" si="43"/>
        <v>0</v>
      </c>
      <c r="AG54" s="10">
        <f t="shared" si="43"/>
        <v>0</v>
      </c>
      <c r="AH54" s="10">
        <f t="shared" si="43"/>
        <v>0</v>
      </c>
      <c r="AI54" s="13">
        <f t="shared" si="38"/>
        <v>-0.30040000000002465</v>
      </c>
      <c r="AJ54" s="13">
        <f t="shared" si="38"/>
        <v>0</v>
      </c>
      <c r="AK54" s="13">
        <f t="shared" si="38"/>
        <v>0</v>
      </c>
      <c r="AL54" s="13">
        <f t="shared" si="4"/>
        <v>0</v>
      </c>
      <c r="AM54" s="10">
        <f t="shared" si="4"/>
        <v>0</v>
      </c>
      <c r="AN54" s="10">
        <f t="shared" si="44"/>
        <v>97.282765182055655</v>
      </c>
      <c r="AO54" s="10">
        <f t="shared" si="44"/>
        <v>96.840787988259194</v>
      </c>
      <c r="AP54" s="10">
        <f t="shared" si="44"/>
        <v>0</v>
      </c>
      <c r="AQ54" s="10">
        <f t="shared" si="44"/>
        <v>0</v>
      </c>
      <c r="AR54" s="10">
        <f t="shared" si="44"/>
        <v>0</v>
      </c>
      <c r="AS54" s="10">
        <f t="shared" si="44"/>
        <v>99.932235506429052</v>
      </c>
      <c r="AT54" s="142">
        <f t="shared" si="44"/>
        <v>0</v>
      </c>
      <c r="AU54" s="142">
        <f t="shared" si="44"/>
        <v>0</v>
      </c>
      <c r="AV54" s="142">
        <f t="shared" si="44"/>
        <v>0</v>
      </c>
      <c r="AW54" s="142">
        <f t="shared" si="44"/>
        <v>0</v>
      </c>
    </row>
    <row r="55" spans="1:49" ht="12.75" customHeight="1" x14ac:dyDescent="0.25">
      <c r="A55" s="133">
        <v>46</v>
      </c>
      <c r="B55" s="139" t="s">
        <v>1407</v>
      </c>
      <c r="C55" s="135">
        <f t="shared" si="39"/>
        <v>2908.2</v>
      </c>
      <c r="D55" s="140">
        <v>2510</v>
      </c>
      <c r="E55" s="140">
        <v>0</v>
      </c>
      <c r="F55" s="140">
        <v>0</v>
      </c>
      <c r="G55" s="140">
        <v>0</v>
      </c>
      <c r="H55" s="140">
        <v>398.2</v>
      </c>
      <c r="I55" s="140">
        <v>0</v>
      </c>
      <c r="J55" s="135">
        <f t="shared" si="7"/>
        <v>3284.7</v>
      </c>
      <c r="K55" s="141">
        <v>2886.5</v>
      </c>
      <c r="L55" s="141">
        <v>0</v>
      </c>
      <c r="M55" s="141">
        <v>0</v>
      </c>
      <c r="N55" s="141">
        <v>0</v>
      </c>
      <c r="O55" s="141">
        <v>398.2</v>
      </c>
      <c r="P55" s="141">
        <v>0</v>
      </c>
      <c r="Q55" s="141">
        <v>0</v>
      </c>
      <c r="R55" s="141">
        <v>0</v>
      </c>
      <c r="S55" s="141">
        <v>0</v>
      </c>
      <c r="T55" s="136">
        <f t="shared" si="9"/>
        <v>3271.0079000000001</v>
      </c>
      <c r="U55" s="141">
        <v>2875.6909000000001</v>
      </c>
      <c r="V55" s="141">
        <v>0</v>
      </c>
      <c r="W55" s="141">
        <v>0</v>
      </c>
      <c r="X55" s="141">
        <v>0</v>
      </c>
      <c r="Y55" s="10">
        <v>395.31700000000001</v>
      </c>
      <c r="Z55" s="10">
        <v>0</v>
      </c>
      <c r="AA55" s="10">
        <v>0</v>
      </c>
      <c r="AB55" s="10">
        <v>0</v>
      </c>
      <c r="AC55" s="10">
        <v>0</v>
      </c>
      <c r="AD55" s="10">
        <f t="shared" si="43"/>
        <v>-13.692099999999755</v>
      </c>
      <c r="AE55" s="10">
        <f t="shared" si="43"/>
        <v>-10.809099999999944</v>
      </c>
      <c r="AF55" s="10">
        <f t="shared" si="43"/>
        <v>0</v>
      </c>
      <c r="AG55" s="10">
        <f t="shared" si="43"/>
        <v>0</v>
      </c>
      <c r="AH55" s="10">
        <f t="shared" si="43"/>
        <v>0</v>
      </c>
      <c r="AI55" s="13">
        <f t="shared" si="38"/>
        <v>-2.8829999999999814</v>
      </c>
      <c r="AJ55" s="13">
        <f t="shared" si="38"/>
        <v>0</v>
      </c>
      <c r="AK55" s="13">
        <f t="shared" si="38"/>
        <v>0</v>
      </c>
      <c r="AL55" s="13">
        <f t="shared" si="4"/>
        <v>0</v>
      </c>
      <c r="AM55" s="10">
        <f t="shared" si="4"/>
        <v>0</v>
      </c>
      <c r="AN55" s="10">
        <f t="shared" si="44"/>
        <v>99.58315523487687</v>
      </c>
      <c r="AO55" s="10">
        <f t="shared" si="44"/>
        <v>99.625529187597436</v>
      </c>
      <c r="AP55" s="10">
        <f t="shared" si="44"/>
        <v>0</v>
      </c>
      <c r="AQ55" s="10">
        <f t="shared" si="44"/>
        <v>0</v>
      </c>
      <c r="AR55" s="10">
        <f t="shared" si="44"/>
        <v>0</v>
      </c>
      <c r="AS55" s="10">
        <f t="shared" si="44"/>
        <v>99.275991963837271</v>
      </c>
      <c r="AT55" s="142">
        <f t="shared" si="44"/>
        <v>0</v>
      </c>
      <c r="AU55" s="142">
        <f t="shared" si="44"/>
        <v>0</v>
      </c>
      <c r="AV55" s="142">
        <f t="shared" si="44"/>
        <v>0</v>
      </c>
      <c r="AW55" s="142">
        <f t="shared" si="44"/>
        <v>0</v>
      </c>
    </row>
    <row r="56" spans="1:49" ht="12.75" customHeight="1" x14ac:dyDescent="0.25">
      <c r="A56" s="133">
        <v>47</v>
      </c>
      <c r="B56" s="139" t="s">
        <v>1408</v>
      </c>
      <c r="C56" s="135">
        <f t="shared" si="39"/>
        <v>3544.8</v>
      </c>
      <c r="D56" s="140">
        <v>2948.8</v>
      </c>
      <c r="E56" s="140">
        <v>0</v>
      </c>
      <c r="F56" s="140">
        <v>0</v>
      </c>
      <c r="G56" s="140">
        <v>0</v>
      </c>
      <c r="H56" s="140">
        <v>596</v>
      </c>
      <c r="I56" s="140">
        <v>0</v>
      </c>
      <c r="J56" s="135">
        <f t="shared" si="7"/>
        <v>3801.2</v>
      </c>
      <c r="K56" s="141">
        <v>3205.2</v>
      </c>
      <c r="L56" s="141">
        <v>0</v>
      </c>
      <c r="M56" s="141">
        <v>0</v>
      </c>
      <c r="N56" s="141">
        <v>0</v>
      </c>
      <c r="O56" s="141">
        <v>596</v>
      </c>
      <c r="P56" s="141">
        <v>0</v>
      </c>
      <c r="Q56" s="141">
        <v>0</v>
      </c>
      <c r="R56" s="141">
        <v>0</v>
      </c>
      <c r="S56" s="141">
        <v>0</v>
      </c>
      <c r="T56" s="136">
        <f t="shared" si="9"/>
        <v>3800.32</v>
      </c>
      <c r="U56" s="141">
        <v>3204.32</v>
      </c>
      <c r="V56" s="141">
        <v>0</v>
      </c>
      <c r="W56" s="141">
        <v>0</v>
      </c>
      <c r="X56" s="141">
        <v>0</v>
      </c>
      <c r="Y56" s="10">
        <v>596</v>
      </c>
      <c r="Z56" s="10">
        <v>0</v>
      </c>
      <c r="AA56" s="10">
        <v>0</v>
      </c>
      <c r="AB56" s="10">
        <v>0</v>
      </c>
      <c r="AC56" s="10">
        <v>0</v>
      </c>
      <c r="AD56" s="10">
        <f t="shared" si="43"/>
        <v>-0.87999999999965439</v>
      </c>
      <c r="AE56" s="10">
        <f t="shared" si="43"/>
        <v>-0.87999999999965439</v>
      </c>
      <c r="AF56" s="10">
        <f t="shared" si="43"/>
        <v>0</v>
      </c>
      <c r="AG56" s="10">
        <f t="shared" si="43"/>
        <v>0</v>
      </c>
      <c r="AH56" s="10">
        <f t="shared" si="43"/>
        <v>0</v>
      </c>
      <c r="AI56" s="13">
        <f t="shared" si="38"/>
        <v>0</v>
      </c>
      <c r="AJ56" s="13">
        <f t="shared" si="38"/>
        <v>0</v>
      </c>
      <c r="AK56" s="13">
        <f t="shared" si="38"/>
        <v>0</v>
      </c>
      <c r="AL56" s="13">
        <f t="shared" si="4"/>
        <v>0</v>
      </c>
      <c r="AM56" s="10">
        <f t="shared" si="4"/>
        <v>0</v>
      </c>
      <c r="AN56" s="10">
        <f t="shared" si="44"/>
        <v>99.976849415973916</v>
      </c>
      <c r="AO56" s="10">
        <f t="shared" si="44"/>
        <v>99.972544615000629</v>
      </c>
      <c r="AP56" s="10">
        <f t="shared" si="44"/>
        <v>0</v>
      </c>
      <c r="AQ56" s="10">
        <f t="shared" si="44"/>
        <v>0</v>
      </c>
      <c r="AR56" s="10">
        <f t="shared" si="44"/>
        <v>0</v>
      </c>
      <c r="AS56" s="10">
        <f t="shared" si="44"/>
        <v>100</v>
      </c>
      <c r="AT56" s="142">
        <f t="shared" si="44"/>
        <v>0</v>
      </c>
      <c r="AU56" s="142">
        <f t="shared" si="44"/>
        <v>0</v>
      </c>
      <c r="AV56" s="142">
        <f t="shared" si="44"/>
        <v>0</v>
      </c>
      <c r="AW56" s="142">
        <f t="shared" si="44"/>
        <v>0</v>
      </c>
    </row>
    <row r="57" spans="1:49" ht="12.75" customHeight="1" x14ac:dyDescent="0.25">
      <c r="A57" s="133">
        <v>48</v>
      </c>
      <c r="B57" s="139" t="s">
        <v>1409</v>
      </c>
      <c r="C57" s="135">
        <f t="shared" si="39"/>
        <v>540</v>
      </c>
      <c r="D57" s="140">
        <v>0</v>
      </c>
      <c r="E57" s="140">
        <v>0</v>
      </c>
      <c r="F57" s="140">
        <v>0</v>
      </c>
      <c r="G57" s="140">
        <v>0</v>
      </c>
      <c r="H57" s="140">
        <v>540</v>
      </c>
      <c r="I57" s="140">
        <v>0</v>
      </c>
      <c r="J57" s="135">
        <f t="shared" si="7"/>
        <v>540</v>
      </c>
      <c r="K57" s="141">
        <v>0</v>
      </c>
      <c r="L57" s="141">
        <v>0</v>
      </c>
      <c r="M57" s="141">
        <v>0</v>
      </c>
      <c r="N57" s="141">
        <v>0</v>
      </c>
      <c r="O57" s="141">
        <v>540</v>
      </c>
      <c r="P57" s="141">
        <v>0</v>
      </c>
      <c r="Q57" s="141">
        <v>0</v>
      </c>
      <c r="R57" s="141">
        <v>0</v>
      </c>
      <c r="S57" s="141">
        <v>0</v>
      </c>
      <c r="T57" s="136">
        <f t="shared" si="9"/>
        <v>540</v>
      </c>
      <c r="U57" s="141">
        <v>0</v>
      </c>
      <c r="V57" s="141">
        <v>0</v>
      </c>
      <c r="W57" s="141">
        <v>0</v>
      </c>
      <c r="X57" s="141">
        <v>0</v>
      </c>
      <c r="Y57" s="10">
        <v>540</v>
      </c>
      <c r="Z57" s="10">
        <v>0</v>
      </c>
      <c r="AA57" s="10">
        <v>0</v>
      </c>
      <c r="AB57" s="10">
        <v>0</v>
      </c>
      <c r="AC57" s="10">
        <v>0</v>
      </c>
      <c r="AD57" s="10">
        <f t="shared" si="43"/>
        <v>0</v>
      </c>
      <c r="AE57" s="10">
        <f t="shared" si="43"/>
        <v>0</v>
      </c>
      <c r="AF57" s="10">
        <f t="shared" si="43"/>
        <v>0</v>
      </c>
      <c r="AG57" s="10">
        <f t="shared" si="43"/>
        <v>0</v>
      </c>
      <c r="AH57" s="10">
        <f t="shared" si="43"/>
        <v>0</v>
      </c>
      <c r="AI57" s="13">
        <f t="shared" si="38"/>
        <v>0</v>
      </c>
      <c r="AJ57" s="13">
        <f t="shared" si="38"/>
        <v>0</v>
      </c>
      <c r="AK57" s="13">
        <f t="shared" si="38"/>
        <v>0</v>
      </c>
      <c r="AL57" s="13">
        <f t="shared" si="4"/>
        <v>0</v>
      </c>
      <c r="AM57" s="10">
        <f t="shared" si="4"/>
        <v>0</v>
      </c>
      <c r="AN57" s="10">
        <f t="shared" si="44"/>
        <v>100</v>
      </c>
      <c r="AO57" s="10">
        <f t="shared" si="44"/>
        <v>0</v>
      </c>
      <c r="AP57" s="10">
        <f t="shared" si="44"/>
        <v>0</v>
      </c>
      <c r="AQ57" s="10">
        <f t="shared" si="44"/>
        <v>0</v>
      </c>
      <c r="AR57" s="10">
        <f t="shared" si="44"/>
        <v>0</v>
      </c>
      <c r="AS57" s="10">
        <f t="shared" si="44"/>
        <v>100</v>
      </c>
      <c r="AT57" s="142">
        <f t="shared" si="44"/>
        <v>0</v>
      </c>
      <c r="AU57" s="142">
        <f t="shared" si="44"/>
        <v>0</v>
      </c>
      <c r="AV57" s="142">
        <f t="shared" si="44"/>
        <v>0</v>
      </c>
      <c r="AW57" s="142">
        <f t="shared" si="44"/>
        <v>0</v>
      </c>
    </row>
    <row r="58" spans="1:49" ht="12.75" customHeight="1" x14ac:dyDescent="0.25">
      <c r="A58" s="133">
        <v>49</v>
      </c>
      <c r="B58" s="139" t="s">
        <v>1410</v>
      </c>
      <c r="C58" s="135">
        <f t="shared" si="39"/>
        <v>6166.5</v>
      </c>
      <c r="D58" s="140">
        <v>5115.2</v>
      </c>
      <c r="E58" s="140">
        <v>0</v>
      </c>
      <c r="F58" s="140">
        <v>0</v>
      </c>
      <c r="G58" s="140">
        <v>0</v>
      </c>
      <c r="H58" s="140">
        <v>1051.3</v>
      </c>
      <c r="I58" s="140">
        <v>0</v>
      </c>
      <c r="J58" s="135">
        <f t="shared" si="7"/>
        <v>6926.7</v>
      </c>
      <c r="K58" s="141">
        <v>5875.4</v>
      </c>
      <c r="L58" s="141">
        <v>0</v>
      </c>
      <c r="M58" s="141">
        <v>0</v>
      </c>
      <c r="N58" s="141">
        <v>0</v>
      </c>
      <c r="O58" s="141">
        <v>1051.3</v>
      </c>
      <c r="P58" s="141">
        <v>0</v>
      </c>
      <c r="Q58" s="141">
        <v>0</v>
      </c>
      <c r="R58" s="141">
        <v>0</v>
      </c>
      <c r="S58" s="141">
        <v>0</v>
      </c>
      <c r="T58" s="136">
        <f t="shared" si="9"/>
        <v>6914.5412999999999</v>
      </c>
      <c r="U58" s="141">
        <v>5863.2412999999997</v>
      </c>
      <c r="V58" s="141">
        <v>0</v>
      </c>
      <c r="W58" s="141">
        <v>0</v>
      </c>
      <c r="X58" s="141">
        <v>0</v>
      </c>
      <c r="Y58" s="10">
        <v>1051.3</v>
      </c>
      <c r="Z58" s="10">
        <v>0</v>
      </c>
      <c r="AA58" s="10">
        <v>0</v>
      </c>
      <c r="AB58" s="10">
        <v>0</v>
      </c>
      <c r="AC58" s="10">
        <v>0</v>
      </c>
      <c r="AD58" s="10">
        <f t="shared" si="43"/>
        <v>-12.158699999999953</v>
      </c>
      <c r="AE58" s="10">
        <f t="shared" si="43"/>
        <v>-12.158699999999953</v>
      </c>
      <c r="AF58" s="10">
        <f t="shared" si="43"/>
        <v>0</v>
      </c>
      <c r="AG58" s="10">
        <f t="shared" si="43"/>
        <v>0</v>
      </c>
      <c r="AH58" s="10">
        <f t="shared" si="43"/>
        <v>0</v>
      </c>
      <c r="AI58" s="13">
        <f t="shared" si="38"/>
        <v>0</v>
      </c>
      <c r="AJ58" s="13">
        <f t="shared" si="38"/>
        <v>0</v>
      </c>
      <c r="AK58" s="13">
        <f t="shared" si="38"/>
        <v>0</v>
      </c>
      <c r="AL58" s="13">
        <f t="shared" si="4"/>
        <v>0</v>
      </c>
      <c r="AM58" s="10">
        <f t="shared" si="4"/>
        <v>0</v>
      </c>
      <c r="AN58" s="10">
        <f t="shared" si="44"/>
        <v>99.82446619602409</v>
      </c>
      <c r="AO58" s="10">
        <f t="shared" si="44"/>
        <v>99.793057493957861</v>
      </c>
      <c r="AP58" s="10">
        <f t="shared" si="44"/>
        <v>0</v>
      </c>
      <c r="AQ58" s="10">
        <f t="shared" si="44"/>
        <v>0</v>
      </c>
      <c r="AR58" s="10">
        <f t="shared" si="44"/>
        <v>0</v>
      </c>
      <c r="AS58" s="10">
        <f t="shared" si="44"/>
        <v>100</v>
      </c>
      <c r="AT58" s="142">
        <f t="shared" si="44"/>
        <v>0</v>
      </c>
      <c r="AU58" s="142">
        <f t="shared" si="44"/>
        <v>0</v>
      </c>
      <c r="AV58" s="142">
        <f t="shared" si="44"/>
        <v>0</v>
      </c>
      <c r="AW58" s="142">
        <f t="shared" si="44"/>
        <v>0</v>
      </c>
    </row>
    <row r="59" spans="1:49" ht="12.75" customHeight="1" x14ac:dyDescent="0.25">
      <c r="A59" s="133">
        <v>50</v>
      </c>
      <c r="B59" s="139" t="s">
        <v>1411</v>
      </c>
      <c r="C59" s="135">
        <f t="shared" si="39"/>
        <v>9778</v>
      </c>
      <c r="D59" s="140">
        <v>8945.7999999999993</v>
      </c>
      <c r="E59" s="140">
        <v>0</v>
      </c>
      <c r="F59" s="140">
        <v>0</v>
      </c>
      <c r="G59" s="140">
        <v>0</v>
      </c>
      <c r="H59" s="140">
        <v>832.2</v>
      </c>
      <c r="I59" s="140">
        <v>0</v>
      </c>
      <c r="J59" s="135">
        <f t="shared" si="7"/>
        <v>10246.700000000001</v>
      </c>
      <c r="K59" s="141">
        <v>9414.5</v>
      </c>
      <c r="L59" s="141">
        <v>0</v>
      </c>
      <c r="M59" s="141">
        <v>0</v>
      </c>
      <c r="N59" s="141">
        <v>0</v>
      </c>
      <c r="O59" s="141">
        <v>832.2</v>
      </c>
      <c r="P59" s="141">
        <v>0</v>
      </c>
      <c r="Q59" s="141">
        <v>0</v>
      </c>
      <c r="R59" s="141">
        <v>0</v>
      </c>
      <c r="S59" s="141">
        <v>0</v>
      </c>
      <c r="T59" s="136">
        <f t="shared" si="9"/>
        <v>9338.3153000000002</v>
      </c>
      <c r="U59" s="141">
        <v>8506.1152999999995</v>
      </c>
      <c r="V59" s="141">
        <v>0</v>
      </c>
      <c r="W59" s="141">
        <v>0</v>
      </c>
      <c r="X59" s="141">
        <v>0</v>
      </c>
      <c r="Y59" s="10">
        <v>832.2</v>
      </c>
      <c r="Z59" s="10">
        <v>0</v>
      </c>
      <c r="AA59" s="10">
        <v>0</v>
      </c>
      <c r="AB59" s="10">
        <v>0</v>
      </c>
      <c r="AC59" s="10">
        <v>0</v>
      </c>
      <c r="AD59" s="10">
        <f t="shared" si="43"/>
        <v>-908.38470000000052</v>
      </c>
      <c r="AE59" s="10">
        <f t="shared" si="43"/>
        <v>-908.38470000000052</v>
      </c>
      <c r="AF59" s="10">
        <f t="shared" si="43"/>
        <v>0</v>
      </c>
      <c r="AG59" s="10">
        <f t="shared" si="43"/>
        <v>0</v>
      </c>
      <c r="AH59" s="10">
        <f t="shared" si="43"/>
        <v>0</v>
      </c>
      <c r="AI59" s="13">
        <f t="shared" si="38"/>
        <v>0</v>
      </c>
      <c r="AJ59" s="13">
        <f t="shared" si="38"/>
        <v>0</v>
      </c>
      <c r="AK59" s="13">
        <f t="shared" si="38"/>
        <v>0</v>
      </c>
      <c r="AL59" s="13">
        <f t="shared" si="4"/>
        <v>0</v>
      </c>
      <c r="AM59" s="10">
        <f t="shared" si="4"/>
        <v>0</v>
      </c>
      <c r="AN59" s="10">
        <f t="shared" si="44"/>
        <v>91.134856100012684</v>
      </c>
      <c r="AO59" s="10">
        <f t="shared" si="44"/>
        <v>90.351216740134888</v>
      </c>
      <c r="AP59" s="10">
        <f t="shared" si="44"/>
        <v>0</v>
      </c>
      <c r="AQ59" s="10">
        <f t="shared" si="44"/>
        <v>0</v>
      </c>
      <c r="AR59" s="10">
        <f t="shared" si="44"/>
        <v>0</v>
      </c>
      <c r="AS59" s="10">
        <f t="shared" si="44"/>
        <v>100</v>
      </c>
      <c r="AT59" s="142">
        <f t="shared" si="44"/>
        <v>0</v>
      </c>
      <c r="AU59" s="142">
        <f t="shared" si="44"/>
        <v>0</v>
      </c>
      <c r="AV59" s="142">
        <f t="shared" si="44"/>
        <v>0</v>
      </c>
      <c r="AW59" s="142">
        <f t="shared" si="44"/>
        <v>0</v>
      </c>
    </row>
    <row r="60" spans="1:49" ht="12.75" customHeight="1" x14ac:dyDescent="0.25">
      <c r="A60" s="133">
        <v>51</v>
      </c>
      <c r="B60" s="139" t="s">
        <v>1412</v>
      </c>
      <c r="C60" s="135">
        <f t="shared" si="39"/>
        <v>3995.2</v>
      </c>
      <c r="D60" s="140">
        <v>3095.5</v>
      </c>
      <c r="E60" s="140">
        <v>0</v>
      </c>
      <c r="F60" s="140">
        <v>0</v>
      </c>
      <c r="G60" s="140">
        <v>0</v>
      </c>
      <c r="H60" s="140">
        <v>899.7</v>
      </c>
      <c r="I60" s="140">
        <v>0</v>
      </c>
      <c r="J60" s="135">
        <f t="shared" si="7"/>
        <v>4256.8</v>
      </c>
      <c r="K60" s="141">
        <v>3357.1</v>
      </c>
      <c r="L60" s="141">
        <v>0</v>
      </c>
      <c r="M60" s="141">
        <v>0</v>
      </c>
      <c r="N60" s="141">
        <v>0</v>
      </c>
      <c r="O60" s="141">
        <v>899.7</v>
      </c>
      <c r="P60" s="141">
        <v>0</v>
      </c>
      <c r="Q60" s="141">
        <v>0</v>
      </c>
      <c r="R60" s="141">
        <v>0</v>
      </c>
      <c r="S60" s="141">
        <v>0</v>
      </c>
      <c r="T60" s="136">
        <f t="shared" si="9"/>
        <v>4032.0595999999996</v>
      </c>
      <c r="U60" s="141">
        <v>3132.3595999999998</v>
      </c>
      <c r="V60" s="141">
        <v>0</v>
      </c>
      <c r="W60" s="141">
        <v>0</v>
      </c>
      <c r="X60" s="141">
        <v>0</v>
      </c>
      <c r="Y60" s="10">
        <v>899.7</v>
      </c>
      <c r="Z60" s="10">
        <v>0</v>
      </c>
      <c r="AA60" s="10">
        <v>0</v>
      </c>
      <c r="AB60" s="10">
        <v>0</v>
      </c>
      <c r="AC60" s="10">
        <v>0</v>
      </c>
      <c r="AD60" s="10">
        <f t="shared" si="43"/>
        <v>-224.74040000000059</v>
      </c>
      <c r="AE60" s="10">
        <f t="shared" si="43"/>
        <v>-224.74040000000014</v>
      </c>
      <c r="AF60" s="10">
        <f t="shared" si="43"/>
        <v>0</v>
      </c>
      <c r="AG60" s="10">
        <f t="shared" si="43"/>
        <v>0</v>
      </c>
      <c r="AH60" s="10">
        <f t="shared" si="43"/>
        <v>0</v>
      </c>
      <c r="AI60" s="13">
        <f t="shared" si="38"/>
        <v>0</v>
      </c>
      <c r="AJ60" s="13">
        <f t="shared" si="38"/>
        <v>0</v>
      </c>
      <c r="AK60" s="13">
        <f t="shared" si="38"/>
        <v>0</v>
      </c>
      <c r="AL60" s="13">
        <f t="shared" si="4"/>
        <v>0</v>
      </c>
      <c r="AM60" s="10">
        <f t="shared" si="4"/>
        <v>0</v>
      </c>
      <c r="AN60" s="10">
        <f t="shared" si="44"/>
        <v>94.720437887615091</v>
      </c>
      <c r="AO60" s="10">
        <f t="shared" si="44"/>
        <v>93.305519644931636</v>
      </c>
      <c r="AP60" s="10">
        <f t="shared" si="44"/>
        <v>0</v>
      </c>
      <c r="AQ60" s="10">
        <f t="shared" si="44"/>
        <v>0</v>
      </c>
      <c r="AR60" s="10">
        <f t="shared" si="44"/>
        <v>0</v>
      </c>
      <c r="AS60" s="10">
        <f t="shared" si="44"/>
        <v>100</v>
      </c>
      <c r="AT60" s="142">
        <f t="shared" si="44"/>
        <v>0</v>
      </c>
      <c r="AU60" s="142">
        <f t="shared" si="44"/>
        <v>0</v>
      </c>
      <c r="AV60" s="142">
        <f t="shared" si="44"/>
        <v>0</v>
      </c>
      <c r="AW60" s="142">
        <f t="shared" si="44"/>
        <v>0</v>
      </c>
    </row>
    <row r="61" spans="1:49" ht="12.75" customHeight="1" x14ac:dyDescent="0.25">
      <c r="A61" s="133">
        <v>52</v>
      </c>
      <c r="B61" s="139" t="s">
        <v>1413</v>
      </c>
      <c r="C61" s="135">
        <f t="shared" si="39"/>
        <v>7342.9</v>
      </c>
      <c r="D61" s="140">
        <v>5961.9</v>
      </c>
      <c r="E61" s="140">
        <v>0</v>
      </c>
      <c r="F61" s="140">
        <v>0</v>
      </c>
      <c r="G61" s="140">
        <v>0</v>
      </c>
      <c r="H61" s="140">
        <v>1381</v>
      </c>
      <c r="I61" s="140">
        <v>0</v>
      </c>
      <c r="J61" s="135">
        <f t="shared" si="7"/>
        <v>7971</v>
      </c>
      <c r="K61" s="141">
        <v>6590</v>
      </c>
      <c r="L61" s="141">
        <v>0</v>
      </c>
      <c r="M61" s="141">
        <v>0</v>
      </c>
      <c r="N61" s="141">
        <v>0</v>
      </c>
      <c r="O61" s="141">
        <v>1381</v>
      </c>
      <c r="P61" s="141">
        <v>0</v>
      </c>
      <c r="Q61" s="141">
        <v>0</v>
      </c>
      <c r="R61" s="141">
        <v>0</v>
      </c>
      <c r="S61" s="141">
        <v>0</v>
      </c>
      <c r="T61" s="136">
        <f t="shared" si="9"/>
        <v>7935.7759999999998</v>
      </c>
      <c r="U61" s="141">
        <v>6589.9960000000001</v>
      </c>
      <c r="V61" s="141">
        <v>0</v>
      </c>
      <c r="W61" s="141">
        <v>0</v>
      </c>
      <c r="X61" s="141">
        <v>0</v>
      </c>
      <c r="Y61" s="10">
        <v>1345.78</v>
      </c>
      <c r="Z61" s="10">
        <v>0</v>
      </c>
      <c r="AA61" s="10">
        <v>0</v>
      </c>
      <c r="AB61" s="10">
        <v>0</v>
      </c>
      <c r="AC61" s="10">
        <v>0</v>
      </c>
      <c r="AD61" s="10">
        <f t="shared" si="43"/>
        <v>-35.22400000000016</v>
      </c>
      <c r="AE61" s="10">
        <f t="shared" si="43"/>
        <v>-3.9999999999054126E-3</v>
      </c>
      <c r="AF61" s="10">
        <f t="shared" si="43"/>
        <v>0</v>
      </c>
      <c r="AG61" s="10">
        <f t="shared" si="43"/>
        <v>0</v>
      </c>
      <c r="AH61" s="10">
        <f t="shared" si="43"/>
        <v>0</v>
      </c>
      <c r="AI61" s="13">
        <f t="shared" si="38"/>
        <v>-35.220000000000027</v>
      </c>
      <c r="AJ61" s="13">
        <f t="shared" si="38"/>
        <v>0</v>
      </c>
      <c r="AK61" s="13">
        <f t="shared" si="38"/>
        <v>0</v>
      </c>
      <c r="AL61" s="13">
        <f t="shared" si="4"/>
        <v>0</v>
      </c>
      <c r="AM61" s="10">
        <f t="shared" si="4"/>
        <v>0</v>
      </c>
      <c r="AN61" s="10">
        <f t="shared" si="44"/>
        <v>99.558098105632922</v>
      </c>
      <c r="AO61" s="10">
        <f t="shared" si="44"/>
        <v>99.999939301972688</v>
      </c>
      <c r="AP61" s="10">
        <f t="shared" si="44"/>
        <v>0</v>
      </c>
      <c r="AQ61" s="10">
        <f t="shared" si="44"/>
        <v>0</v>
      </c>
      <c r="AR61" s="10">
        <f t="shared" si="44"/>
        <v>0</v>
      </c>
      <c r="AS61" s="10">
        <f t="shared" si="44"/>
        <v>97.449674149167265</v>
      </c>
      <c r="AT61" s="142">
        <f t="shared" si="44"/>
        <v>0</v>
      </c>
      <c r="AU61" s="142">
        <f t="shared" si="44"/>
        <v>0</v>
      </c>
      <c r="AV61" s="142">
        <f t="shared" si="44"/>
        <v>0</v>
      </c>
      <c r="AW61" s="142">
        <f t="shared" si="44"/>
        <v>0</v>
      </c>
    </row>
    <row r="62" spans="1:49" ht="12.75" customHeight="1" x14ac:dyDescent="0.25">
      <c r="A62" s="133">
        <v>53</v>
      </c>
      <c r="B62" s="139" t="s">
        <v>1414</v>
      </c>
      <c r="C62" s="135">
        <f t="shared" si="39"/>
        <v>3061.2999999999997</v>
      </c>
      <c r="D62" s="140">
        <v>2575.1999999999998</v>
      </c>
      <c r="E62" s="140">
        <v>0</v>
      </c>
      <c r="F62" s="140">
        <v>0</v>
      </c>
      <c r="G62" s="140">
        <v>0</v>
      </c>
      <c r="H62" s="140">
        <v>486.1</v>
      </c>
      <c r="I62" s="140">
        <v>0</v>
      </c>
      <c r="J62" s="135">
        <f t="shared" si="7"/>
        <v>3436.5</v>
      </c>
      <c r="K62" s="141">
        <v>2950.4</v>
      </c>
      <c r="L62" s="141">
        <v>0</v>
      </c>
      <c r="M62" s="141">
        <v>0</v>
      </c>
      <c r="N62" s="141">
        <v>0</v>
      </c>
      <c r="O62" s="141">
        <v>486.1</v>
      </c>
      <c r="P62" s="141">
        <v>0</v>
      </c>
      <c r="Q62" s="141">
        <v>0</v>
      </c>
      <c r="R62" s="141">
        <v>0</v>
      </c>
      <c r="S62" s="141">
        <v>0</v>
      </c>
      <c r="T62" s="136">
        <f t="shared" si="9"/>
        <v>2842.4897999999998</v>
      </c>
      <c r="U62" s="141">
        <v>2356.3897999999999</v>
      </c>
      <c r="V62" s="141">
        <v>0</v>
      </c>
      <c r="W62" s="141">
        <v>0</v>
      </c>
      <c r="X62" s="141">
        <v>0</v>
      </c>
      <c r="Y62" s="10">
        <v>486.1</v>
      </c>
      <c r="Z62" s="10">
        <v>0</v>
      </c>
      <c r="AA62" s="10">
        <v>0</v>
      </c>
      <c r="AB62" s="10">
        <v>0</v>
      </c>
      <c r="AC62" s="10">
        <v>0</v>
      </c>
      <c r="AD62" s="10">
        <f t="shared" si="43"/>
        <v>-594.01020000000017</v>
      </c>
      <c r="AE62" s="10">
        <f t="shared" si="43"/>
        <v>-594.01020000000017</v>
      </c>
      <c r="AF62" s="10">
        <f t="shared" si="43"/>
        <v>0</v>
      </c>
      <c r="AG62" s="10">
        <f t="shared" si="43"/>
        <v>0</v>
      </c>
      <c r="AH62" s="10">
        <f t="shared" si="43"/>
        <v>0</v>
      </c>
      <c r="AI62" s="13">
        <f t="shared" si="38"/>
        <v>0</v>
      </c>
      <c r="AJ62" s="13">
        <f t="shared" si="38"/>
        <v>0</v>
      </c>
      <c r="AK62" s="13">
        <f t="shared" si="38"/>
        <v>0</v>
      </c>
      <c r="AL62" s="13">
        <f t="shared" si="4"/>
        <v>0</v>
      </c>
      <c r="AM62" s="10">
        <f t="shared" si="4"/>
        <v>0</v>
      </c>
      <c r="AN62" s="10">
        <f t="shared" si="44"/>
        <v>82.714674814491488</v>
      </c>
      <c r="AO62" s="10">
        <f t="shared" si="44"/>
        <v>79.866790943600861</v>
      </c>
      <c r="AP62" s="10">
        <f t="shared" si="44"/>
        <v>0</v>
      </c>
      <c r="AQ62" s="10">
        <f t="shared" si="44"/>
        <v>0</v>
      </c>
      <c r="AR62" s="10">
        <f t="shared" si="44"/>
        <v>0</v>
      </c>
      <c r="AS62" s="10">
        <f t="shared" si="44"/>
        <v>100</v>
      </c>
      <c r="AT62" s="142">
        <f t="shared" si="44"/>
        <v>0</v>
      </c>
      <c r="AU62" s="142">
        <f t="shared" si="44"/>
        <v>0</v>
      </c>
      <c r="AV62" s="142">
        <f t="shared" si="44"/>
        <v>0</v>
      </c>
      <c r="AW62" s="142">
        <f t="shared" si="44"/>
        <v>0</v>
      </c>
    </row>
    <row r="63" spans="1:49" ht="12.75" customHeight="1" x14ac:dyDescent="0.25">
      <c r="A63" s="133">
        <v>54</v>
      </c>
      <c r="B63" s="139" t="s">
        <v>1415</v>
      </c>
      <c r="C63" s="135">
        <f t="shared" si="39"/>
        <v>8219.2999999999993</v>
      </c>
      <c r="D63" s="140">
        <v>6653.9</v>
      </c>
      <c r="E63" s="140">
        <v>0</v>
      </c>
      <c r="F63" s="140">
        <v>0</v>
      </c>
      <c r="G63" s="140">
        <v>0</v>
      </c>
      <c r="H63" s="140">
        <v>1565.4</v>
      </c>
      <c r="I63" s="140">
        <v>0</v>
      </c>
      <c r="J63" s="135">
        <f t="shared" si="7"/>
        <v>9000.7000000000007</v>
      </c>
      <c r="K63" s="141">
        <v>7435.3</v>
      </c>
      <c r="L63" s="141">
        <v>0</v>
      </c>
      <c r="M63" s="141">
        <v>0</v>
      </c>
      <c r="N63" s="141">
        <v>0</v>
      </c>
      <c r="O63" s="141">
        <v>1565.4</v>
      </c>
      <c r="P63" s="141">
        <v>0</v>
      </c>
      <c r="Q63" s="141">
        <v>0</v>
      </c>
      <c r="R63" s="141">
        <v>0</v>
      </c>
      <c r="S63" s="141">
        <v>0</v>
      </c>
      <c r="T63" s="136">
        <f t="shared" si="9"/>
        <v>8713.9557000000004</v>
      </c>
      <c r="U63" s="141">
        <v>7166.5447000000004</v>
      </c>
      <c r="V63" s="141">
        <v>0</v>
      </c>
      <c r="W63" s="141">
        <v>0</v>
      </c>
      <c r="X63" s="141">
        <v>0</v>
      </c>
      <c r="Y63" s="10">
        <v>1547.4110000000001</v>
      </c>
      <c r="Z63" s="10">
        <v>0</v>
      </c>
      <c r="AA63" s="10">
        <v>0</v>
      </c>
      <c r="AB63" s="10">
        <v>0</v>
      </c>
      <c r="AC63" s="10">
        <v>0</v>
      </c>
      <c r="AD63" s="10">
        <f t="shared" si="43"/>
        <v>-286.74430000000029</v>
      </c>
      <c r="AE63" s="10">
        <f t="shared" si="43"/>
        <v>-268.75529999999981</v>
      </c>
      <c r="AF63" s="10">
        <f t="shared" si="43"/>
        <v>0</v>
      </c>
      <c r="AG63" s="10">
        <f t="shared" si="43"/>
        <v>0</v>
      </c>
      <c r="AH63" s="10">
        <f t="shared" si="43"/>
        <v>0</v>
      </c>
      <c r="AI63" s="13">
        <f t="shared" si="38"/>
        <v>-17.989000000000033</v>
      </c>
      <c r="AJ63" s="13">
        <f t="shared" si="38"/>
        <v>0</v>
      </c>
      <c r="AK63" s="13">
        <f t="shared" si="38"/>
        <v>0</v>
      </c>
      <c r="AL63" s="13">
        <f t="shared" si="4"/>
        <v>0</v>
      </c>
      <c r="AM63" s="10">
        <f t="shared" si="4"/>
        <v>0</v>
      </c>
      <c r="AN63" s="10">
        <f t="shared" si="44"/>
        <v>96.814200006666141</v>
      </c>
      <c r="AO63" s="10">
        <f t="shared" si="44"/>
        <v>96.385414172931831</v>
      </c>
      <c r="AP63" s="10">
        <f t="shared" si="44"/>
        <v>0</v>
      </c>
      <c r="AQ63" s="10">
        <f t="shared" si="44"/>
        <v>0</v>
      </c>
      <c r="AR63" s="10">
        <f t="shared" si="44"/>
        <v>0</v>
      </c>
      <c r="AS63" s="10">
        <f t="shared" si="44"/>
        <v>98.850836846812314</v>
      </c>
      <c r="AT63" s="142">
        <f t="shared" si="44"/>
        <v>0</v>
      </c>
      <c r="AU63" s="142">
        <f t="shared" si="44"/>
        <v>0</v>
      </c>
      <c r="AV63" s="142">
        <f t="shared" si="44"/>
        <v>0</v>
      </c>
      <c r="AW63" s="142">
        <f t="shared" si="44"/>
        <v>0</v>
      </c>
    </row>
    <row r="64" spans="1:49" ht="12.75" customHeight="1" x14ac:dyDescent="0.25">
      <c r="A64" s="133">
        <v>55</v>
      </c>
      <c r="B64" s="139" t="s">
        <v>1416</v>
      </c>
      <c r="C64" s="135">
        <f t="shared" si="39"/>
        <v>392.6</v>
      </c>
      <c r="D64" s="140">
        <v>0</v>
      </c>
      <c r="E64" s="140">
        <v>0</v>
      </c>
      <c r="F64" s="140">
        <v>0</v>
      </c>
      <c r="G64" s="140">
        <v>0</v>
      </c>
      <c r="H64" s="140">
        <v>392.6</v>
      </c>
      <c r="I64" s="140">
        <v>0</v>
      </c>
      <c r="J64" s="135">
        <f t="shared" si="7"/>
        <v>392.6</v>
      </c>
      <c r="K64" s="141">
        <v>0</v>
      </c>
      <c r="L64" s="141">
        <v>0</v>
      </c>
      <c r="M64" s="141">
        <v>0</v>
      </c>
      <c r="N64" s="141">
        <v>0</v>
      </c>
      <c r="O64" s="141">
        <v>392.6</v>
      </c>
      <c r="P64" s="141">
        <v>0</v>
      </c>
      <c r="Q64" s="141">
        <v>0</v>
      </c>
      <c r="R64" s="141">
        <v>0</v>
      </c>
      <c r="S64" s="141">
        <v>0</v>
      </c>
      <c r="T64" s="136">
        <f t="shared" si="9"/>
        <v>392.6</v>
      </c>
      <c r="U64" s="141">
        <v>0</v>
      </c>
      <c r="V64" s="141">
        <v>0</v>
      </c>
      <c r="W64" s="141">
        <v>0</v>
      </c>
      <c r="X64" s="141">
        <v>0</v>
      </c>
      <c r="Y64" s="10">
        <v>392.6</v>
      </c>
      <c r="Z64" s="10">
        <v>0</v>
      </c>
      <c r="AA64" s="10">
        <v>0</v>
      </c>
      <c r="AB64" s="10">
        <v>0</v>
      </c>
      <c r="AC64" s="10">
        <v>0</v>
      </c>
      <c r="AD64" s="10">
        <f t="shared" si="43"/>
        <v>0</v>
      </c>
      <c r="AE64" s="10">
        <f t="shared" si="43"/>
        <v>0</v>
      </c>
      <c r="AF64" s="10">
        <f t="shared" si="43"/>
        <v>0</v>
      </c>
      <c r="AG64" s="10">
        <f t="shared" si="43"/>
        <v>0</v>
      </c>
      <c r="AH64" s="10">
        <f t="shared" si="43"/>
        <v>0</v>
      </c>
      <c r="AI64" s="13">
        <f t="shared" si="38"/>
        <v>0</v>
      </c>
      <c r="AJ64" s="13">
        <f t="shared" si="38"/>
        <v>0</v>
      </c>
      <c r="AK64" s="13">
        <f t="shared" si="38"/>
        <v>0</v>
      </c>
      <c r="AL64" s="13">
        <f t="shared" si="4"/>
        <v>0</v>
      </c>
      <c r="AM64" s="10">
        <f t="shared" si="4"/>
        <v>0</v>
      </c>
      <c r="AN64" s="10">
        <f t="shared" si="44"/>
        <v>100</v>
      </c>
      <c r="AO64" s="10">
        <f t="shared" si="44"/>
        <v>0</v>
      </c>
      <c r="AP64" s="10">
        <f t="shared" si="44"/>
        <v>0</v>
      </c>
      <c r="AQ64" s="10">
        <f t="shared" si="44"/>
        <v>0</v>
      </c>
      <c r="AR64" s="10">
        <f t="shared" si="44"/>
        <v>0</v>
      </c>
      <c r="AS64" s="10">
        <f t="shared" si="44"/>
        <v>100</v>
      </c>
      <c r="AT64" s="142">
        <f t="shared" si="44"/>
        <v>0</v>
      </c>
      <c r="AU64" s="142">
        <f t="shared" si="44"/>
        <v>0</v>
      </c>
      <c r="AV64" s="142">
        <f t="shared" si="44"/>
        <v>0</v>
      </c>
      <c r="AW64" s="142">
        <f t="shared" si="44"/>
        <v>0</v>
      </c>
    </row>
    <row r="65" spans="1:49" ht="12.75" customHeight="1" x14ac:dyDescent="0.25">
      <c r="A65" s="133">
        <v>56</v>
      </c>
      <c r="B65" s="139" t="s">
        <v>1417</v>
      </c>
      <c r="C65" s="135">
        <f t="shared" si="39"/>
        <v>90.3</v>
      </c>
      <c r="D65" s="140">
        <v>0</v>
      </c>
      <c r="E65" s="140">
        <v>0</v>
      </c>
      <c r="F65" s="140">
        <v>0</v>
      </c>
      <c r="G65" s="140">
        <v>0</v>
      </c>
      <c r="H65" s="140">
        <v>90.3</v>
      </c>
      <c r="I65" s="140">
        <v>0</v>
      </c>
      <c r="J65" s="135">
        <f t="shared" si="7"/>
        <v>90.3</v>
      </c>
      <c r="K65" s="141">
        <v>0</v>
      </c>
      <c r="L65" s="141">
        <v>0</v>
      </c>
      <c r="M65" s="141">
        <v>0</v>
      </c>
      <c r="N65" s="141">
        <v>0</v>
      </c>
      <c r="O65" s="141">
        <v>90.3</v>
      </c>
      <c r="P65" s="141">
        <v>0</v>
      </c>
      <c r="Q65" s="141">
        <v>0</v>
      </c>
      <c r="R65" s="141">
        <v>0</v>
      </c>
      <c r="S65" s="141">
        <v>0</v>
      </c>
      <c r="T65" s="136">
        <f t="shared" si="9"/>
        <v>90.3</v>
      </c>
      <c r="U65" s="141">
        <v>0</v>
      </c>
      <c r="V65" s="141">
        <v>0</v>
      </c>
      <c r="W65" s="141">
        <v>0</v>
      </c>
      <c r="X65" s="141">
        <v>0</v>
      </c>
      <c r="Y65" s="10">
        <v>90.3</v>
      </c>
      <c r="Z65" s="10">
        <v>0</v>
      </c>
      <c r="AA65" s="10">
        <v>0</v>
      </c>
      <c r="AB65" s="10">
        <v>0</v>
      </c>
      <c r="AC65" s="10">
        <v>0</v>
      </c>
      <c r="AD65" s="10">
        <f t="shared" si="43"/>
        <v>0</v>
      </c>
      <c r="AE65" s="10">
        <f t="shared" si="43"/>
        <v>0</v>
      </c>
      <c r="AF65" s="10">
        <f t="shared" si="43"/>
        <v>0</v>
      </c>
      <c r="AG65" s="10">
        <f t="shared" si="43"/>
        <v>0</v>
      </c>
      <c r="AH65" s="10">
        <f t="shared" si="43"/>
        <v>0</v>
      </c>
      <c r="AI65" s="13">
        <f t="shared" si="38"/>
        <v>0</v>
      </c>
      <c r="AJ65" s="13">
        <f t="shared" si="38"/>
        <v>0</v>
      </c>
      <c r="AK65" s="13">
        <f t="shared" si="38"/>
        <v>0</v>
      </c>
      <c r="AL65" s="13">
        <f t="shared" si="4"/>
        <v>0</v>
      </c>
      <c r="AM65" s="10">
        <f t="shared" si="4"/>
        <v>0</v>
      </c>
      <c r="AN65" s="10">
        <f t="shared" si="44"/>
        <v>100</v>
      </c>
      <c r="AO65" s="10">
        <f t="shared" si="44"/>
        <v>0</v>
      </c>
      <c r="AP65" s="10">
        <f t="shared" si="44"/>
        <v>0</v>
      </c>
      <c r="AQ65" s="10">
        <f t="shared" si="44"/>
        <v>0</v>
      </c>
      <c r="AR65" s="10">
        <f t="shared" si="44"/>
        <v>0</v>
      </c>
      <c r="AS65" s="10">
        <f t="shared" si="44"/>
        <v>100</v>
      </c>
      <c r="AT65" s="142">
        <f t="shared" si="44"/>
        <v>0</v>
      </c>
      <c r="AU65" s="142">
        <f t="shared" si="44"/>
        <v>0</v>
      </c>
      <c r="AV65" s="142">
        <f t="shared" si="44"/>
        <v>0</v>
      </c>
      <c r="AW65" s="142">
        <f t="shared" si="44"/>
        <v>0</v>
      </c>
    </row>
    <row r="66" spans="1:49" ht="12.75" customHeight="1" x14ac:dyDescent="0.25">
      <c r="A66" s="133">
        <v>57</v>
      </c>
      <c r="B66" s="139" t="s">
        <v>1418</v>
      </c>
      <c r="C66" s="135">
        <f t="shared" si="39"/>
        <v>4565.5999999999995</v>
      </c>
      <c r="D66" s="140">
        <v>3653.7</v>
      </c>
      <c r="E66" s="140">
        <v>0</v>
      </c>
      <c r="F66" s="140">
        <v>0</v>
      </c>
      <c r="G66" s="140">
        <v>0</v>
      </c>
      <c r="H66" s="140">
        <v>911.9</v>
      </c>
      <c r="I66" s="140">
        <v>0</v>
      </c>
      <c r="J66" s="135">
        <f t="shared" si="7"/>
        <v>4915.7</v>
      </c>
      <c r="K66" s="141">
        <v>4003.8</v>
      </c>
      <c r="L66" s="141">
        <v>0</v>
      </c>
      <c r="M66" s="141">
        <v>0</v>
      </c>
      <c r="N66" s="141">
        <v>0</v>
      </c>
      <c r="O66" s="141">
        <v>911.9</v>
      </c>
      <c r="P66" s="141">
        <v>0</v>
      </c>
      <c r="Q66" s="141">
        <v>0</v>
      </c>
      <c r="R66" s="141">
        <v>0</v>
      </c>
      <c r="S66" s="141">
        <v>0</v>
      </c>
      <c r="T66" s="136">
        <f t="shared" si="9"/>
        <v>4915.7</v>
      </c>
      <c r="U66" s="141">
        <v>4003.8</v>
      </c>
      <c r="V66" s="141">
        <v>0</v>
      </c>
      <c r="W66" s="141">
        <v>0</v>
      </c>
      <c r="X66" s="141">
        <v>0</v>
      </c>
      <c r="Y66" s="10">
        <v>911.9</v>
      </c>
      <c r="Z66" s="10">
        <v>0</v>
      </c>
      <c r="AA66" s="10">
        <v>0</v>
      </c>
      <c r="AB66" s="10">
        <v>0</v>
      </c>
      <c r="AC66" s="10">
        <v>0</v>
      </c>
      <c r="AD66" s="10">
        <f t="shared" si="43"/>
        <v>0</v>
      </c>
      <c r="AE66" s="10">
        <f t="shared" si="43"/>
        <v>0</v>
      </c>
      <c r="AF66" s="10">
        <f t="shared" si="43"/>
        <v>0</v>
      </c>
      <c r="AG66" s="10">
        <f t="shared" si="43"/>
        <v>0</v>
      </c>
      <c r="AH66" s="10">
        <f t="shared" si="43"/>
        <v>0</v>
      </c>
      <c r="AI66" s="13">
        <f t="shared" si="38"/>
        <v>0</v>
      </c>
      <c r="AJ66" s="13">
        <f t="shared" si="38"/>
        <v>0</v>
      </c>
      <c r="AK66" s="13">
        <f t="shared" si="38"/>
        <v>0</v>
      </c>
      <c r="AL66" s="13">
        <f t="shared" si="4"/>
        <v>0</v>
      </c>
      <c r="AM66" s="10">
        <f t="shared" si="4"/>
        <v>0</v>
      </c>
      <c r="AN66" s="10">
        <f t="shared" si="44"/>
        <v>100</v>
      </c>
      <c r="AO66" s="10">
        <f t="shared" si="44"/>
        <v>100</v>
      </c>
      <c r="AP66" s="10">
        <f t="shared" si="44"/>
        <v>0</v>
      </c>
      <c r="AQ66" s="10">
        <f t="shared" si="44"/>
        <v>0</v>
      </c>
      <c r="AR66" s="10">
        <f t="shared" si="44"/>
        <v>0</v>
      </c>
      <c r="AS66" s="10">
        <f t="shared" si="44"/>
        <v>100</v>
      </c>
      <c r="AT66" s="142">
        <f t="shared" si="44"/>
        <v>0</v>
      </c>
      <c r="AU66" s="142">
        <f t="shared" si="44"/>
        <v>0</v>
      </c>
      <c r="AV66" s="142">
        <f t="shared" si="44"/>
        <v>0</v>
      </c>
      <c r="AW66" s="142">
        <f t="shared" si="44"/>
        <v>0</v>
      </c>
    </row>
    <row r="67" spans="1:49" ht="12.75" customHeight="1" x14ac:dyDescent="0.25">
      <c r="A67" s="133">
        <v>58</v>
      </c>
      <c r="B67" s="139" t="s">
        <v>1419</v>
      </c>
      <c r="C67" s="135">
        <f t="shared" si="39"/>
        <v>3593.2</v>
      </c>
      <c r="D67" s="140">
        <v>2915.5</v>
      </c>
      <c r="E67" s="140">
        <v>0</v>
      </c>
      <c r="F67" s="140">
        <v>0</v>
      </c>
      <c r="G67" s="140">
        <v>0</v>
      </c>
      <c r="H67" s="140">
        <v>677.7</v>
      </c>
      <c r="I67" s="140">
        <v>0</v>
      </c>
      <c r="J67" s="135">
        <f t="shared" si="7"/>
        <v>4125</v>
      </c>
      <c r="K67" s="141">
        <v>3447.3</v>
      </c>
      <c r="L67" s="141">
        <v>0</v>
      </c>
      <c r="M67" s="141">
        <v>0</v>
      </c>
      <c r="N67" s="141">
        <v>0</v>
      </c>
      <c r="O67" s="141">
        <v>677.7</v>
      </c>
      <c r="P67" s="141">
        <v>0</v>
      </c>
      <c r="Q67" s="141">
        <v>0</v>
      </c>
      <c r="R67" s="141">
        <v>0</v>
      </c>
      <c r="S67" s="141">
        <v>0</v>
      </c>
      <c r="T67" s="136">
        <f t="shared" si="9"/>
        <v>4114.5093999999999</v>
      </c>
      <c r="U67" s="141">
        <v>3436.8404</v>
      </c>
      <c r="V67" s="141">
        <v>0</v>
      </c>
      <c r="W67" s="141">
        <v>0</v>
      </c>
      <c r="X67" s="141">
        <v>0</v>
      </c>
      <c r="Y67" s="10">
        <v>677.66899999999998</v>
      </c>
      <c r="Z67" s="10">
        <v>0</v>
      </c>
      <c r="AA67" s="10">
        <v>0</v>
      </c>
      <c r="AB67" s="10">
        <v>0</v>
      </c>
      <c r="AC67" s="10">
        <v>0</v>
      </c>
      <c r="AD67" s="10">
        <f t="shared" si="43"/>
        <v>-10.490600000000086</v>
      </c>
      <c r="AE67" s="10">
        <f t="shared" si="43"/>
        <v>-10.459600000000137</v>
      </c>
      <c r="AF67" s="10">
        <f t="shared" si="43"/>
        <v>0</v>
      </c>
      <c r="AG67" s="10">
        <f t="shared" si="43"/>
        <v>0</v>
      </c>
      <c r="AH67" s="10">
        <f t="shared" si="43"/>
        <v>0</v>
      </c>
      <c r="AI67" s="13">
        <f t="shared" si="38"/>
        <v>-3.1000000000062755E-2</v>
      </c>
      <c r="AJ67" s="13">
        <f t="shared" si="38"/>
        <v>0</v>
      </c>
      <c r="AK67" s="13">
        <f t="shared" si="38"/>
        <v>0</v>
      </c>
      <c r="AL67" s="13">
        <f t="shared" si="4"/>
        <v>0</v>
      </c>
      <c r="AM67" s="10">
        <f t="shared" si="4"/>
        <v>0</v>
      </c>
      <c r="AN67" s="10">
        <f t="shared" si="44"/>
        <v>99.745682424242418</v>
      </c>
      <c r="AO67" s="10">
        <f t="shared" si="44"/>
        <v>99.69658573376266</v>
      </c>
      <c r="AP67" s="10">
        <f t="shared" si="44"/>
        <v>0</v>
      </c>
      <c r="AQ67" s="10">
        <f t="shared" si="44"/>
        <v>0</v>
      </c>
      <c r="AR67" s="10">
        <f t="shared" si="44"/>
        <v>0</v>
      </c>
      <c r="AS67" s="10">
        <f t="shared" si="44"/>
        <v>99.995425704589053</v>
      </c>
      <c r="AT67" s="142">
        <f t="shared" si="44"/>
        <v>0</v>
      </c>
      <c r="AU67" s="142">
        <f t="shared" si="44"/>
        <v>0</v>
      </c>
      <c r="AV67" s="142">
        <f t="shared" si="44"/>
        <v>0</v>
      </c>
      <c r="AW67" s="142">
        <f t="shared" si="44"/>
        <v>0</v>
      </c>
    </row>
    <row r="68" spans="1:49" ht="12.75" customHeight="1" x14ac:dyDescent="0.25">
      <c r="A68" s="133">
        <v>59</v>
      </c>
      <c r="B68" s="139" t="s">
        <v>1420</v>
      </c>
      <c r="C68" s="135">
        <f t="shared" si="39"/>
        <v>3457.8</v>
      </c>
      <c r="D68" s="140">
        <v>2707.3</v>
      </c>
      <c r="E68" s="140">
        <v>0</v>
      </c>
      <c r="F68" s="140">
        <v>0</v>
      </c>
      <c r="G68" s="140">
        <v>0</v>
      </c>
      <c r="H68" s="140">
        <v>750.5</v>
      </c>
      <c r="I68" s="140">
        <v>0</v>
      </c>
      <c r="J68" s="135">
        <f t="shared" si="7"/>
        <v>3689.6</v>
      </c>
      <c r="K68" s="141">
        <v>2939.1</v>
      </c>
      <c r="L68" s="141">
        <v>0</v>
      </c>
      <c r="M68" s="141">
        <v>0</v>
      </c>
      <c r="N68" s="141">
        <v>0</v>
      </c>
      <c r="O68" s="141">
        <v>750.5</v>
      </c>
      <c r="P68" s="141">
        <v>0</v>
      </c>
      <c r="Q68" s="141">
        <v>0</v>
      </c>
      <c r="R68" s="141">
        <v>0</v>
      </c>
      <c r="S68" s="141">
        <v>0</v>
      </c>
      <c r="T68" s="136">
        <f t="shared" si="9"/>
        <v>3689.5998</v>
      </c>
      <c r="U68" s="141">
        <v>2939.1</v>
      </c>
      <c r="V68" s="141">
        <v>0</v>
      </c>
      <c r="W68" s="141">
        <v>0</v>
      </c>
      <c r="X68" s="141">
        <v>0</v>
      </c>
      <c r="Y68" s="10">
        <v>750.49980000000005</v>
      </c>
      <c r="Z68" s="10">
        <v>0</v>
      </c>
      <c r="AA68" s="10">
        <v>0</v>
      </c>
      <c r="AB68" s="10">
        <v>0</v>
      </c>
      <c r="AC68" s="10">
        <v>0</v>
      </c>
      <c r="AD68" s="10">
        <f t="shared" si="43"/>
        <v>-1.9999999994979589E-4</v>
      </c>
      <c r="AE68" s="10">
        <f t="shared" si="43"/>
        <v>0</v>
      </c>
      <c r="AF68" s="10">
        <f t="shared" si="43"/>
        <v>0</v>
      </c>
      <c r="AG68" s="10">
        <f t="shared" si="43"/>
        <v>0</v>
      </c>
      <c r="AH68" s="10">
        <f t="shared" si="43"/>
        <v>0</v>
      </c>
      <c r="AI68" s="13">
        <f t="shared" si="38"/>
        <v>-1.9999999994979589E-4</v>
      </c>
      <c r="AJ68" s="13">
        <f t="shared" si="38"/>
        <v>0</v>
      </c>
      <c r="AK68" s="13">
        <f t="shared" si="38"/>
        <v>0</v>
      </c>
      <c r="AL68" s="13">
        <f t="shared" si="4"/>
        <v>0</v>
      </c>
      <c r="AM68" s="10">
        <f t="shared" si="4"/>
        <v>0</v>
      </c>
      <c r="AN68" s="10">
        <f t="shared" si="44"/>
        <v>99.999994579358201</v>
      </c>
      <c r="AO68" s="10">
        <f t="shared" si="44"/>
        <v>100</v>
      </c>
      <c r="AP68" s="10">
        <f t="shared" si="44"/>
        <v>0</v>
      </c>
      <c r="AQ68" s="10">
        <f t="shared" si="44"/>
        <v>0</v>
      </c>
      <c r="AR68" s="10">
        <f t="shared" si="44"/>
        <v>0</v>
      </c>
      <c r="AS68" s="10">
        <f t="shared" si="44"/>
        <v>99.999973351099271</v>
      </c>
      <c r="AT68" s="142">
        <f t="shared" si="44"/>
        <v>0</v>
      </c>
      <c r="AU68" s="142">
        <f t="shared" si="44"/>
        <v>0</v>
      </c>
      <c r="AV68" s="142">
        <f t="shared" si="44"/>
        <v>0</v>
      </c>
      <c r="AW68" s="142">
        <f t="shared" si="44"/>
        <v>0</v>
      </c>
    </row>
    <row r="69" spans="1:49" ht="12.75" customHeight="1" x14ac:dyDescent="0.25">
      <c r="A69" s="133">
        <v>60</v>
      </c>
      <c r="B69" s="139" t="s">
        <v>1421</v>
      </c>
      <c r="C69" s="135">
        <f t="shared" si="39"/>
        <v>3512.2</v>
      </c>
      <c r="D69" s="140">
        <v>2611.5</v>
      </c>
      <c r="E69" s="140">
        <v>0</v>
      </c>
      <c r="F69" s="140">
        <v>0</v>
      </c>
      <c r="G69" s="140">
        <v>0</v>
      </c>
      <c r="H69" s="140">
        <v>900.7</v>
      </c>
      <c r="I69" s="140">
        <v>0</v>
      </c>
      <c r="J69" s="135">
        <f t="shared" si="7"/>
        <v>3713.3</v>
      </c>
      <c r="K69" s="141">
        <v>2812.6</v>
      </c>
      <c r="L69" s="141">
        <v>0</v>
      </c>
      <c r="M69" s="141">
        <v>0</v>
      </c>
      <c r="N69" s="141">
        <v>0</v>
      </c>
      <c r="O69" s="141">
        <v>900.7</v>
      </c>
      <c r="P69" s="141">
        <v>0</v>
      </c>
      <c r="Q69" s="141">
        <v>0</v>
      </c>
      <c r="R69" s="141">
        <v>0</v>
      </c>
      <c r="S69" s="141">
        <v>0</v>
      </c>
      <c r="T69" s="136">
        <f t="shared" si="9"/>
        <v>3606.6821</v>
      </c>
      <c r="U69" s="141">
        <v>2705.9821000000002</v>
      </c>
      <c r="V69" s="141">
        <v>0</v>
      </c>
      <c r="W69" s="141">
        <v>0</v>
      </c>
      <c r="X69" s="141">
        <v>0</v>
      </c>
      <c r="Y69" s="10">
        <v>900.7</v>
      </c>
      <c r="Z69" s="10">
        <v>0</v>
      </c>
      <c r="AA69" s="10">
        <v>0</v>
      </c>
      <c r="AB69" s="10">
        <v>0</v>
      </c>
      <c r="AC69" s="10">
        <v>0</v>
      </c>
      <c r="AD69" s="10">
        <f t="shared" si="43"/>
        <v>-106.61790000000019</v>
      </c>
      <c r="AE69" s="10">
        <f t="shared" si="43"/>
        <v>-106.61789999999974</v>
      </c>
      <c r="AF69" s="10">
        <f t="shared" si="43"/>
        <v>0</v>
      </c>
      <c r="AG69" s="10">
        <f t="shared" si="43"/>
        <v>0</v>
      </c>
      <c r="AH69" s="10">
        <f t="shared" si="43"/>
        <v>0</v>
      </c>
      <c r="AI69" s="13">
        <f t="shared" si="38"/>
        <v>0</v>
      </c>
      <c r="AJ69" s="13">
        <f t="shared" si="38"/>
        <v>0</v>
      </c>
      <c r="AK69" s="13">
        <f t="shared" si="38"/>
        <v>0</v>
      </c>
      <c r="AL69" s="13">
        <f t="shared" si="4"/>
        <v>0</v>
      </c>
      <c r="AM69" s="10">
        <f t="shared" si="4"/>
        <v>0</v>
      </c>
      <c r="AN69" s="10">
        <f t="shared" si="44"/>
        <v>97.12875609296313</v>
      </c>
      <c r="AO69" s="10">
        <f t="shared" si="44"/>
        <v>96.209276114627045</v>
      </c>
      <c r="AP69" s="10">
        <f t="shared" si="44"/>
        <v>0</v>
      </c>
      <c r="AQ69" s="10">
        <f t="shared" si="44"/>
        <v>0</v>
      </c>
      <c r="AR69" s="10">
        <f t="shared" si="44"/>
        <v>0</v>
      </c>
      <c r="AS69" s="10">
        <f t="shared" ref="AS69:AW73" si="51">IF(O69=0,0,Y69/O69*100)</f>
        <v>100</v>
      </c>
      <c r="AT69" s="142">
        <f t="shared" si="51"/>
        <v>0</v>
      </c>
      <c r="AU69" s="142">
        <f t="shared" si="51"/>
        <v>0</v>
      </c>
      <c r="AV69" s="142">
        <f t="shared" si="51"/>
        <v>0</v>
      </c>
      <c r="AW69" s="142">
        <f t="shared" si="51"/>
        <v>0</v>
      </c>
    </row>
    <row r="70" spans="1:49" ht="12.75" customHeight="1" x14ac:dyDescent="0.25">
      <c r="A70" s="133">
        <v>61</v>
      </c>
      <c r="B70" s="139" t="s">
        <v>1422</v>
      </c>
      <c r="C70" s="135">
        <f t="shared" si="39"/>
        <v>292.8</v>
      </c>
      <c r="D70" s="140">
        <v>0</v>
      </c>
      <c r="E70" s="140">
        <v>0</v>
      </c>
      <c r="F70" s="140">
        <v>0</v>
      </c>
      <c r="G70" s="140">
        <v>0</v>
      </c>
      <c r="H70" s="140">
        <v>292.8</v>
      </c>
      <c r="I70" s="140">
        <v>0</v>
      </c>
      <c r="J70" s="135">
        <f t="shared" si="7"/>
        <v>292.8</v>
      </c>
      <c r="K70" s="141">
        <v>0</v>
      </c>
      <c r="L70" s="141">
        <v>0</v>
      </c>
      <c r="M70" s="141">
        <v>0</v>
      </c>
      <c r="N70" s="141">
        <v>0</v>
      </c>
      <c r="O70" s="141">
        <v>292.8</v>
      </c>
      <c r="P70" s="141">
        <v>0</v>
      </c>
      <c r="Q70" s="141">
        <v>0</v>
      </c>
      <c r="R70" s="141">
        <v>0</v>
      </c>
      <c r="S70" s="141">
        <v>0</v>
      </c>
      <c r="T70" s="136">
        <f t="shared" si="9"/>
        <v>292.8</v>
      </c>
      <c r="U70" s="141">
        <v>0</v>
      </c>
      <c r="V70" s="141">
        <v>0</v>
      </c>
      <c r="W70" s="141">
        <v>0</v>
      </c>
      <c r="X70" s="141">
        <v>0</v>
      </c>
      <c r="Y70" s="10">
        <v>292.8</v>
      </c>
      <c r="Z70" s="10">
        <v>0</v>
      </c>
      <c r="AA70" s="10">
        <v>0</v>
      </c>
      <c r="AB70" s="10">
        <v>0</v>
      </c>
      <c r="AC70" s="10">
        <v>0</v>
      </c>
      <c r="AD70" s="10">
        <f t="shared" si="43"/>
        <v>0</v>
      </c>
      <c r="AE70" s="10">
        <f t="shared" si="43"/>
        <v>0</v>
      </c>
      <c r="AF70" s="10">
        <f t="shared" si="43"/>
        <v>0</v>
      </c>
      <c r="AG70" s="10">
        <f t="shared" si="43"/>
        <v>0</v>
      </c>
      <c r="AH70" s="10">
        <f t="shared" si="43"/>
        <v>0</v>
      </c>
      <c r="AI70" s="13">
        <f t="shared" si="38"/>
        <v>0</v>
      </c>
      <c r="AJ70" s="13">
        <f t="shared" si="38"/>
        <v>0</v>
      </c>
      <c r="AK70" s="13">
        <f t="shared" si="38"/>
        <v>0</v>
      </c>
      <c r="AL70" s="13">
        <f t="shared" si="4"/>
        <v>0</v>
      </c>
      <c r="AM70" s="10">
        <f t="shared" si="4"/>
        <v>0</v>
      </c>
      <c r="AN70" s="10">
        <f t="shared" ref="AN70:AR73" si="52">IF(J70=0,0,T70/J70*100)</f>
        <v>100</v>
      </c>
      <c r="AO70" s="10">
        <f t="shared" si="52"/>
        <v>0</v>
      </c>
      <c r="AP70" s="10">
        <f t="shared" si="52"/>
        <v>0</v>
      </c>
      <c r="AQ70" s="10">
        <f t="shared" si="52"/>
        <v>0</v>
      </c>
      <c r="AR70" s="10">
        <f t="shared" si="52"/>
        <v>0</v>
      </c>
      <c r="AS70" s="10">
        <f t="shared" si="51"/>
        <v>100</v>
      </c>
      <c r="AT70" s="142">
        <f t="shared" si="51"/>
        <v>0</v>
      </c>
      <c r="AU70" s="142">
        <f t="shared" si="51"/>
        <v>0</v>
      </c>
      <c r="AV70" s="142">
        <f t="shared" si="51"/>
        <v>0</v>
      </c>
      <c r="AW70" s="142">
        <f t="shared" si="51"/>
        <v>0</v>
      </c>
    </row>
    <row r="71" spans="1:49" ht="12.75" customHeight="1" x14ac:dyDescent="0.25">
      <c r="A71" s="133">
        <v>62</v>
      </c>
      <c r="B71" s="139" t="s">
        <v>1423</v>
      </c>
      <c r="C71" s="135">
        <f t="shared" si="39"/>
        <v>4559.6000000000004</v>
      </c>
      <c r="D71" s="140">
        <v>3708</v>
      </c>
      <c r="E71" s="140">
        <v>0</v>
      </c>
      <c r="F71" s="140">
        <v>0</v>
      </c>
      <c r="G71" s="140">
        <v>0</v>
      </c>
      <c r="H71" s="140">
        <v>851.6</v>
      </c>
      <c r="I71" s="140">
        <v>0</v>
      </c>
      <c r="J71" s="135">
        <f t="shared" si="7"/>
        <v>5172.4000000000005</v>
      </c>
      <c r="K71" s="141">
        <v>4320.8</v>
      </c>
      <c r="L71" s="141">
        <v>0</v>
      </c>
      <c r="M71" s="141">
        <v>0</v>
      </c>
      <c r="N71" s="141">
        <v>0</v>
      </c>
      <c r="O71" s="141">
        <v>851.6</v>
      </c>
      <c r="P71" s="141">
        <v>0</v>
      </c>
      <c r="Q71" s="141">
        <v>0</v>
      </c>
      <c r="R71" s="141">
        <v>0</v>
      </c>
      <c r="S71" s="141">
        <v>0</v>
      </c>
      <c r="T71" s="136">
        <f t="shared" si="9"/>
        <v>5019.0749999999998</v>
      </c>
      <c r="U71" s="141">
        <v>4167.5105999999996</v>
      </c>
      <c r="V71" s="141">
        <v>0</v>
      </c>
      <c r="W71" s="141">
        <v>0</v>
      </c>
      <c r="X71" s="141">
        <v>0</v>
      </c>
      <c r="Y71" s="10">
        <v>851.56439999999998</v>
      </c>
      <c r="Z71" s="10">
        <v>0</v>
      </c>
      <c r="AA71" s="10">
        <v>0</v>
      </c>
      <c r="AB71" s="10">
        <v>0</v>
      </c>
      <c r="AC71" s="10">
        <v>0</v>
      </c>
      <c r="AD71" s="10">
        <f t="shared" si="43"/>
        <v>-153.32500000000073</v>
      </c>
      <c r="AE71" s="10">
        <f t="shared" si="43"/>
        <v>-153.28940000000057</v>
      </c>
      <c r="AF71" s="10">
        <f t="shared" si="43"/>
        <v>0</v>
      </c>
      <c r="AG71" s="10">
        <f t="shared" si="43"/>
        <v>0</v>
      </c>
      <c r="AH71" s="10">
        <f t="shared" si="43"/>
        <v>0</v>
      </c>
      <c r="AI71" s="13">
        <f t="shared" si="38"/>
        <v>-3.5600000000044929E-2</v>
      </c>
      <c r="AJ71" s="13">
        <f t="shared" si="38"/>
        <v>0</v>
      </c>
      <c r="AK71" s="13">
        <f t="shared" si="38"/>
        <v>0</v>
      </c>
      <c r="AL71" s="13">
        <f t="shared" si="4"/>
        <v>0</v>
      </c>
      <c r="AM71" s="10">
        <f t="shared" si="4"/>
        <v>0</v>
      </c>
      <c r="AN71" s="10">
        <f t="shared" si="52"/>
        <v>97.035708761890021</v>
      </c>
      <c r="AO71" s="10">
        <f t="shared" si="52"/>
        <v>96.452291242362506</v>
      </c>
      <c r="AP71" s="10">
        <f t="shared" si="52"/>
        <v>0</v>
      </c>
      <c r="AQ71" s="10">
        <f t="shared" si="52"/>
        <v>0</v>
      </c>
      <c r="AR71" s="10">
        <f t="shared" si="52"/>
        <v>0</v>
      </c>
      <c r="AS71" s="10">
        <f t="shared" si="51"/>
        <v>99.995819633630816</v>
      </c>
      <c r="AT71" s="142">
        <f t="shared" si="51"/>
        <v>0</v>
      </c>
      <c r="AU71" s="142">
        <f t="shared" si="51"/>
        <v>0</v>
      </c>
      <c r="AV71" s="142">
        <f t="shared" si="51"/>
        <v>0</v>
      </c>
      <c r="AW71" s="142">
        <f t="shared" si="51"/>
        <v>0</v>
      </c>
    </row>
    <row r="72" spans="1:49" ht="12.75" customHeight="1" x14ac:dyDescent="0.25">
      <c r="A72" s="133">
        <v>63</v>
      </c>
      <c r="B72" s="139" t="s">
        <v>1424</v>
      </c>
      <c r="C72" s="135">
        <f t="shared" si="39"/>
        <v>864.5</v>
      </c>
      <c r="D72" s="140">
        <v>653.20000000000005</v>
      </c>
      <c r="E72" s="140">
        <v>0</v>
      </c>
      <c r="F72" s="140">
        <v>0</v>
      </c>
      <c r="G72" s="140">
        <v>0</v>
      </c>
      <c r="H72" s="140">
        <v>211.3</v>
      </c>
      <c r="I72" s="140">
        <v>0</v>
      </c>
      <c r="J72" s="135">
        <f t="shared" si="7"/>
        <v>939.8</v>
      </c>
      <c r="K72" s="141">
        <v>728.5</v>
      </c>
      <c r="L72" s="141">
        <v>0</v>
      </c>
      <c r="M72" s="141">
        <v>0</v>
      </c>
      <c r="N72" s="141">
        <v>0</v>
      </c>
      <c r="O72" s="141">
        <v>211.3</v>
      </c>
      <c r="P72" s="141">
        <v>0</v>
      </c>
      <c r="Q72" s="141">
        <v>0</v>
      </c>
      <c r="R72" s="141">
        <v>0</v>
      </c>
      <c r="S72" s="141">
        <v>0</v>
      </c>
      <c r="T72" s="136">
        <f t="shared" si="9"/>
        <v>935.49170000000004</v>
      </c>
      <c r="U72" s="141">
        <v>724.19169999999997</v>
      </c>
      <c r="V72" s="141">
        <v>0</v>
      </c>
      <c r="W72" s="141">
        <v>0</v>
      </c>
      <c r="X72" s="141">
        <v>0</v>
      </c>
      <c r="Y72" s="10">
        <v>211.3</v>
      </c>
      <c r="Z72" s="10">
        <v>0</v>
      </c>
      <c r="AA72" s="10">
        <v>0</v>
      </c>
      <c r="AB72" s="10">
        <v>0</v>
      </c>
      <c r="AC72" s="10">
        <v>0</v>
      </c>
      <c r="AD72" s="10">
        <f t="shared" si="43"/>
        <v>-4.3082999999999174</v>
      </c>
      <c r="AE72" s="10">
        <f t="shared" si="43"/>
        <v>-4.3083000000000311</v>
      </c>
      <c r="AF72" s="10">
        <f t="shared" si="43"/>
        <v>0</v>
      </c>
      <c r="AG72" s="10">
        <f t="shared" si="43"/>
        <v>0</v>
      </c>
      <c r="AH72" s="10">
        <f t="shared" si="43"/>
        <v>0</v>
      </c>
      <c r="AI72" s="13">
        <f t="shared" si="38"/>
        <v>0</v>
      </c>
      <c r="AJ72" s="13">
        <f t="shared" si="38"/>
        <v>0</v>
      </c>
      <c r="AK72" s="13">
        <f t="shared" si="38"/>
        <v>0</v>
      </c>
      <c r="AL72" s="13">
        <f t="shared" si="4"/>
        <v>0</v>
      </c>
      <c r="AM72" s="10">
        <f t="shared" si="4"/>
        <v>0</v>
      </c>
      <c r="AN72" s="10">
        <f t="shared" si="52"/>
        <v>99.541572675037244</v>
      </c>
      <c r="AO72" s="10">
        <f t="shared" si="52"/>
        <v>99.408606726149614</v>
      </c>
      <c r="AP72" s="10">
        <f t="shared" si="52"/>
        <v>0</v>
      </c>
      <c r="AQ72" s="10">
        <f t="shared" si="52"/>
        <v>0</v>
      </c>
      <c r="AR72" s="10">
        <f t="shared" si="52"/>
        <v>0</v>
      </c>
      <c r="AS72" s="10">
        <f t="shared" si="51"/>
        <v>100</v>
      </c>
      <c r="AT72" s="142">
        <f t="shared" si="51"/>
        <v>0</v>
      </c>
      <c r="AU72" s="142">
        <f t="shared" si="51"/>
        <v>0</v>
      </c>
      <c r="AV72" s="142">
        <f t="shared" si="51"/>
        <v>0</v>
      </c>
      <c r="AW72" s="142">
        <f t="shared" si="51"/>
        <v>0</v>
      </c>
    </row>
    <row r="73" spans="1:49" ht="12.75" customHeight="1" x14ac:dyDescent="0.25">
      <c r="A73" s="133">
        <v>64</v>
      </c>
      <c r="B73" s="139" t="s">
        <v>1425</v>
      </c>
      <c r="C73" s="135">
        <f t="shared" si="39"/>
        <v>7222.8</v>
      </c>
      <c r="D73" s="140">
        <v>5875.3</v>
      </c>
      <c r="E73" s="140">
        <v>0</v>
      </c>
      <c r="F73" s="140">
        <v>0</v>
      </c>
      <c r="G73" s="140">
        <v>0</v>
      </c>
      <c r="H73" s="140">
        <v>1347.5</v>
      </c>
      <c r="I73" s="140">
        <v>0</v>
      </c>
      <c r="J73" s="135">
        <f t="shared" si="7"/>
        <v>7669</v>
      </c>
      <c r="K73" s="141">
        <v>6321.5</v>
      </c>
      <c r="L73" s="141">
        <v>0</v>
      </c>
      <c r="M73" s="141">
        <v>0</v>
      </c>
      <c r="N73" s="141">
        <v>0</v>
      </c>
      <c r="O73" s="141">
        <v>1347.5</v>
      </c>
      <c r="P73" s="141">
        <v>0</v>
      </c>
      <c r="Q73" s="141">
        <v>0</v>
      </c>
      <c r="R73" s="141">
        <v>0</v>
      </c>
      <c r="S73" s="141">
        <v>0</v>
      </c>
      <c r="T73" s="136">
        <f t="shared" si="9"/>
        <v>7667.1779999999999</v>
      </c>
      <c r="U73" s="141">
        <v>6319.6779999999999</v>
      </c>
      <c r="V73" s="141">
        <v>0</v>
      </c>
      <c r="W73" s="141">
        <v>0</v>
      </c>
      <c r="X73" s="141">
        <v>0</v>
      </c>
      <c r="Y73" s="10">
        <v>1347.5</v>
      </c>
      <c r="Z73" s="10">
        <v>0</v>
      </c>
      <c r="AA73" s="10">
        <v>0</v>
      </c>
      <c r="AB73" s="10">
        <v>0</v>
      </c>
      <c r="AC73" s="10">
        <v>0</v>
      </c>
      <c r="AD73" s="10">
        <f t="shared" si="43"/>
        <v>-1.8220000000001164</v>
      </c>
      <c r="AE73" s="10">
        <f t="shared" si="43"/>
        <v>-1.8220000000001164</v>
      </c>
      <c r="AF73" s="10">
        <f t="shared" si="43"/>
        <v>0</v>
      </c>
      <c r="AG73" s="10">
        <f t="shared" si="43"/>
        <v>0</v>
      </c>
      <c r="AH73" s="10">
        <f t="shared" si="43"/>
        <v>0</v>
      </c>
      <c r="AI73" s="13">
        <f t="shared" si="38"/>
        <v>0</v>
      </c>
      <c r="AJ73" s="13">
        <f t="shared" si="38"/>
        <v>0</v>
      </c>
      <c r="AK73" s="13">
        <f t="shared" si="38"/>
        <v>0</v>
      </c>
      <c r="AL73" s="13">
        <f t="shared" si="4"/>
        <v>0</v>
      </c>
      <c r="AM73" s="10">
        <f t="shared" si="4"/>
        <v>0</v>
      </c>
      <c r="AN73" s="10">
        <f t="shared" si="52"/>
        <v>99.976242013300293</v>
      </c>
      <c r="AO73" s="10">
        <f t="shared" si="52"/>
        <v>99.971177726805351</v>
      </c>
      <c r="AP73" s="10">
        <f t="shared" si="52"/>
        <v>0</v>
      </c>
      <c r="AQ73" s="10">
        <f t="shared" si="52"/>
        <v>0</v>
      </c>
      <c r="AR73" s="10">
        <f t="shared" si="52"/>
        <v>0</v>
      </c>
      <c r="AS73" s="10">
        <f t="shared" si="51"/>
        <v>100</v>
      </c>
      <c r="AT73" s="142">
        <f t="shared" si="51"/>
        <v>0</v>
      </c>
      <c r="AU73" s="142">
        <f t="shared" si="51"/>
        <v>0</v>
      </c>
      <c r="AV73" s="142">
        <f t="shared" si="51"/>
        <v>0</v>
      </c>
      <c r="AW73" s="142">
        <f t="shared" si="51"/>
        <v>0</v>
      </c>
    </row>
    <row r="74" spans="1:49" ht="12.75" customHeight="1" x14ac:dyDescent="0.25">
      <c r="A74" s="133">
        <v>65</v>
      </c>
      <c r="B74" s="139"/>
      <c r="C74" s="140"/>
      <c r="D74" s="140"/>
      <c r="E74" s="140"/>
      <c r="F74" s="140"/>
      <c r="G74" s="140"/>
      <c r="H74" s="140"/>
      <c r="I74" s="140"/>
      <c r="J74" s="135"/>
      <c r="K74" s="141"/>
      <c r="L74" s="141"/>
      <c r="M74" s="141"/>
      <c r="N74" s="141"/>
      <c r="O74" s="141"/>
      <c r="P74" s="141"/>
      <c r="Q74" s="141"/>
      <c r="R74" s="141"/>
      <c r="S74" s="141"/>
      <c r="T74" s="136"/>
      <c r="U74" s="141"/>
      <c r="V74" s="141"/>
      <c r="W74" s="141"/>
      <c r="X74" s="141"/>
      <c r="Y74" s="10"/>
      <c r="Z74" s="10"/>
      <c r="AA74" s="10"/>
      <c r="AB74" s="10"/>
      <c r="AC74" s="10"/>
      <c r="AD74" s="10"/>
      <c r="AE74" s="10"/>
      <c r="AF74" s="10"/>
      <c r="AG74" s="10"/>
      <c r="AH74" s="10"/>
      <c r="AI74" s="13">
        <f t="shared" si="38"/>
        <v>0</v>
      </c>
      <c r="AJ74" s="13">
        <f t="shared" si="38"/>
        <v>0</v>
      </c>
      <c r="AK74" s="13">
        <f t="shared" si="38"/>
        <v>0</v>
      </c>
      <c r="AL74" s="13">
        <f t="shared" si="38"/>
        <v>0</v>
      </c>
      <c r="AM74" s="10"/>
      <c r="AN74" s="10"/>
      <c r="AO74" s="10"/>
      <c r="AP74" s="10"/>
      <c r="AQ74" s="10"/>
      <c r="AR74" s="10"/>
      <c r="AS74" s="10"/>
      <c r="AT74" s="142"/>
      <c r="AU74" s="142"/>
      <c r="AV74" s="142"/>
      <c r="AW74" s="142"/>
    </row>
    <row r="75" spans="1:49" ht="12.75" customHeight="1" x14ac:dyDescent="0.25">
      <c r="A75" s="133">
        <v>66</v>
      </c>
      <c r="B75" s="134" t="s">
        <v>1426</v>
      </c>
      <c r="C75" s="135">
        <f t="shared" ref="C75:C85" si="53">SUM(D75:I75)</f>
        <v>90030.2</v>
      </c>
      <c r="D75" s="135">
        <f t="shared" ref="D75:I75" si="54">D76+D77</f>
        <v>76515.5</v>
      </c>
      <c r="E75" s="135">
        <f t="shared" si="54"/>
        <v>1443.9</v>
      </c>
      <c r="F75" s="135">
        <f t="shared" si="54"/>
        <v>2337</v>
      </c>
      <c r="G75" s="135">
        <f t="shared" si="54"/>
        <v>0</v>
      </c>
      <c r="H75" s="135">
        <f t="shared" si="54"/>
        <v>9150.0999999999985</v>
      </c>
      <c r="I75" s="135">
        <f t="shared" si="54"/>
        <v>583.70000000000005</v>
      </c>
      <c r="J75" s="135">
        <f t="shared" ref="J75:J138" si="55">SUM(K75:P75)+SUM(R75:S75)</f>
        <v>100376.40000000001</v>
      </c>
      <c r="K75" s="135">
        <f t="shared" ref="K75:S75" si="56">K76+K77</f>
        <v>85171.6</v>
      </c>
      <c r="L75" s="135">
        <f t="shared" si="56"/>
        <v>1561.2</v>
      </c>
      <c r="M75" s="135">
        <f t="shared" si="56"/>
        <v>2827.2</v>
      </c>
      <c r="N75" s="135">
        <f t="shared" si="56"/>
        <v>0</v>
      </c>
      <c r="O75" s="135">
        <f t="shared" si="56"/>
        <v>9150.0999999999985</v>
      </c>
      <c r="P75" s="135">
        <f t="shared" si="56"/>
        <v>925.2</v>
      </c>
      <c r="Q75" s="135">
        <f t="shared" si="56"/>
        <v>629.1</v>
      </c>
      <c r="R75" s="135">
        <f t="shared" si="56"/>
        <v>728.2</v>
      </c>
      <c r="S75" s="135">
        <f t="shared" si="56"/>
        <v>12.9</v>
      </c>
      <c r="T75" s="136">
        <f t="shared" ref="T75:T138" si="57">SUM(U75:Z75) +SUM( AB75:AC75)</f>
        <v>97674.488299999997</v>
      </c>
      <c r="U75" s="135">
        <f t="shared" ref="U75:AC75" si="58">U76+U77</f>
        <v>83404.239000000001</v>
      </c>
      <c r="V75" s="135">
        <f t="shared" si="58"/>
        <v>1434.3731</v>
      </c>
      <c r="W75" s="135">
        <f t="shared" si="58"/>
        <v>2241.5151999999998</v>
      </c>
      <c r="X75" s="135">
        <f t="shared" si="58"/>
        <v>0</v>
      </c>
      <c r="Y75" s="135">
        <f t="shared" si="58"/>
        <v>9027.7769999999982</v>
      </c>
      <c r="Z75" s="135">
        <f t="shared" si="58"/>
        <v>827.1</v>
      </c>
      <c r="AA75" s="135">
        <f t="shared" si="58"/>
        <v>531</v>
      </c>
      <c r="AB75" s="135">
        <f t="shared" si="58"/>
        <v>728.2</v>
      </c>
      <c r="AC75" s="135">
        <f t="shared" si="58"/>
        <v>11.284000000000001</v>
      </c>
      <c r="AD75" s="13">
        <f t="shared" ref="AD75:AH85" si="59">T75-J75</f>
        <v>-2701.9117000000115</v>
      </c>
      <c r="AE75" s="13">
        <f t="shared" si="59"/>
        <v>-1767.3610000000044</v>
      </c>
      <c r="AF75" s="13">
        <f t="shared" si="59"/>
        <v>-126.82690000000002</v>
      </c>
      <c r="AG75" s="13">
        <f t="shared" si="59"/>
        <v>-585.6848</v>
      </c>
      <c r="AH75" s="13">
        <f t="shared" si="59"/>
        <v>0</v>
      </c>
      <c r="AI75" s="13">
        <f t="shared" si="38"/>
        <v>-122.32300000000032</v>
      </c>
      <c r="AJ75" s="13">
        <f t="shared" si="38"/>
        <v>-98.100000000000023</v>
      </c>
      <c r="AK75" s="13">
        <f t="shared" si="38"/>
        <v>-98.100000000000023</v>
      </c>
      <c r="AL75" s="13">
        <f t="shared" si="38"/>
        <v>0</v>
      </c>
      <c r="AM75" s="13">
        <f t="shared" si="38"/>
        <v>-1.6159999999999997</v>
      </c>
      <c r="AN75" s="13">
        <f t="shared" ref="AN75:AW85" si="60">IF(J75=0,0,T75/J75*100)</f>
        <v>97.3082201593203</v>
      </c>
      <c r="AO75" s="13">
        <f t="shared" si="60"/>
        <v>97.924940942755555</v>
      </c>
      <c r="AP75" s="13">
        <f t="shared" si="60"/>
        <v>91.876319497822195</v>
      </c>
      <c r="AQ75" s="13">
        <f t="shared" si="60"/>
        <v>79.283927560837569</v>
      </c>
      <c r="AR75" s="13">
        <f t="shared" si="60"/>
        <v>0</v>
      </c>
      <c r="AS75" s="13">
        <f t="shared" si="60"/>
        <v>98.663151222391008</v>
      </c>
      <c r="AT75" s="137">
        <f t="shared" si="60"/>
        <v>89.396887159533065</v>
      </c>
      <c r="AU75" s="137">
        <f t="shared" si="60"/>
        <v>84.406294706723884</v>
      </c>
      <c r="AV75" s="137">
        <f t="shared" si="60"/>
        <v>100</v>
      </c>
      <c r="AW75" s="137">
        <f t="shared" si="60"/>
        <v>87.47286821705427</v>
      </c>
    </row>
    <row r="76" spans="1:49" s="138" customFormat="1" ht="12.75" customHeight="1" x14ac:dyDescent="0.2">
      <c r="A76" s="133">
        <v>67</v>
      </c>
      <c r="B76" s="134" t="s">
        <v>1374</v>
      </c>
      <c r="C76" s="135">
        <f t="shared" si="53"/>
        <v>53898.499999999993</v>
      </c>
      <c r="D76" s="135">
        <f t="shared" ref="D76:I76" si="61">D78</f>
        <v>47434.1</v>
      </c>
      <c r="E76" s="135">
        <f t="shared" si="61"/>
        <v>1443.9</v>
      </c>
      <c r="F76" s="135">
        <f t="shared" si="61"/>
        <v>2275.1999999999998</v>
      </c>
      <c r="G76" s="135">
        <f t="shared" si="61"/>
        <v>0</v>
      </c>
      <c r="H76" s="135">
        <f t="shared" si="61"/>
        <v>2161.6</v>
      </c>
      <c r="I76" s="135">
        <f t="shared" si="61"/>
        <v>583.70000000000005</v>
      </c>
      <c r="J76" s="135">
        <f t="shared" si="55"/>
        <v>60283.499999999993</v>
      </c>
      <c r="K76" s="135">
        <f t="shared" ref="K76:S76" si="62">K78</f>
        <v>52132.800000000003</v>
      </c>
      <c r="L76" s="135">
        <f t="shared" si="62"/>
        <v>1561.2</v>
      </c>
      <c r="M76" s="135">
        <f t="shared" si="62"/>
        <v>2761.6</v>
      </c>
      <c r="N76" s="135">
        <f t="shared" si="62"/>
        <v>0</v>
      </c>
      <c r="O76" s="135">
        <f t="shared" si="62"/>
        <v>2161.6</v>
      </c>
      <c r="P76" s="135">
        <f t="shared" si="62"/>
        <v>925.2</v>
      </c>
      <c r="Q76" s="135">
        <f t="shared" si="62"/>
        <v>629.1</v>
      </c>
      <c r="R76" s="135">
        <f t="shared" si="62"/>
        <v>728.2</v>
      </c>
      <c r="S76" s="135">
        <f t="shared" si="62"/>
        <v>12.9</v>
      </c>
      <c r="T76" s="136">
        <f t="shared" si="57"/>
        <v>59063.538999999997</v>
      </c>
      <c r="U76" s="135">
        <f t="shared" ref="U76:AC76" si="63">U78</f>
        <v>51775.002500000002</v>
      </c>
      <c r="V76" s="135">
        <f t="shared" si="63"/>
        <v>1434.3731</v>
      </c>
      <c r="W76" s="135">
        <f t="shared" si="63"/>
        <v>2175.9151999999999</v>
      </c>
      <c r="X76" s="135">
        <f t="shared" si="63"/>
        <v>0</v>
      </c>
      <c r="Y76" s="135">
        <f t="shared" si="63"/>
        <v>2111.6642000000002</v>
      </c>
      <c r="Z76" s="135">
        <f t="shared" si="63"/>
        <v>827.1</v>
      </c>
      <c r="AA76" s="135">
        <f t="shared" si="63"/>
        <v>531</v>
      </c>
      <c r="AB76" s="135">
        <f t="shared" si="63"/>
        <v>728.2</v>
      </c>
      <c r="AC76" s="135">
        <f t="shared" si="63"/>
        <v>11.284000000000001</v>
      </c>
      <c r="AD76" s="13">
        <f t="shared" si="59"/>
        <v>-1219.9609999999957</v>
      </c>
      <c r="AE76" s="13">
        <f t="shared" si="59"/>
        <v>-357.79750000000058</v>
      </c>
      <c r="AF76" s="13">
        <f t="shared" si="59"/>
        <v>-126.82690000000002</v>
      </c>
      <c r="AG76" s="13">
        <f t="shared" si="59"/>
        <v>-585.6848</v>
      </c>
      <c r="AH76" s="13">
        <f t="shared" si="59"/>
        <v>0</v>
      </c>
      <c r="AI76" s="13">
        <f t="shared" si="38"/>
        <v>-49.935799999999745</v>
      </c>
      <c r="AJ76" s="13">
        <f t="shared" si="38"/>
        <v>-98.100000000000023</v>
      </c>
      <c r="AK76" s="13">
        <f t="shared" si="38"/>
        <v>-98.100000000000023</v>
      </c>
      <c r="AL76" s="13">
        <f t="shared" si="38"/>
        <v>0</v>
      </c>
      <c r="AM76" s="13">
        <f t="shared" si="38"/>
        <v>-1.6159999999999997</v>
      </c>
      <c r="AN76" s="13">
        <f t="shared" si="60"/>
        <v>97.976293679033247</v>
      </c>
      <c r="AO76" s="13">
        <f t="shared" si="60"/>
        <v>99.313680638676601</v>
      </c>
      <c r="AP76" s="13">
        <f t="shared" si="60"/>
        <v>91.876319497822195</v>
      </c>
      <c r="AQ76" s="13">
        <f t="shared" si="60"/>
        <v>78.791830822711475</v>
      </c>
      <c r="AR76" s="13">
        <f t="shared" si="60"/>
        <v>0</v>
      </c>
      <c r="AS76" s="13">
        <f t="shared" si="60"/>
        <v>97.689868615840126</v>
      </c>
      <c r="AT76" s="137">
        <f t="shared" si="60"/>
        <v>89.396887159533065</v>
      </c>
      <c r="AU76" s="137">
        <f t="shared" si="60"/>
        <v>84.406294706723884</v>
      </c>
      <c r="AV76" s="137">
        <f t="shared" si="60"/>
        <v>100</v>
      </c>
      <c r="AW76" s="137">
        <f t="shared" si="60"/>
        <v>87.47286821705427</v>
      </c>
    </row>
    <row r="77" spans="1:49" s="138" customFormat="1" ht="12.75" customHeight="1" x14ac:dyDescent="0.2">
      <c r="A77" s="133">
        <v>68</v>
      </c>
      <c r="B77" s="134" t="s">
        <v>1375</v>
      </c>
      <c r="C77" s="135">
        <f t="shared" si="53"/>
        <v>36131.699999999997</v>
      </c>
      <c r="D77" s="135">
        <f t="shared" ref="D77:I77" si="64">SUBTOTAL(9,D79:D85)</f>
        <v>29081.4</v>
      </c>
      <c r="E77" s="135">
        <f t="shared" si="64"/>
        <v>0</v>
      </c>
      <c r="F77" s="135">
        <f t="shared" si="64"/>
        <v>61.8</v>
      </c>
      <c r="G77" s="135">
        <f t="shared" si="64"/>
        <v>0</v>
      </c>
      <c r="H77" s="135">
        <f t="shared" si="64"/>
        <v>6988.4999999999982</v>
      </c>
      <c r="I77" s="135">
        <f t="shared" si="64"/>
        <v>0</v>
      </c>
      <c r="J77" s="135">
        <f t="shared" si="55"/>
        <v>40092.9</v>
      </c>
      <c r="K77" s="135">
        <f t="shared" ref="K77:S77" si="65">SUBTOTAL(9,K79:K85)</f>
        <v>33038.800000000003</v>
      </c>
      <c r="L77" s="135">
        <f t="shared" si="65"/>
        <v>0</v>
      </c>
      <c r="M77" s="135">
        <f t="shared" si="65"/>
        <v>65.599999999999994</v>
      </c>
      <c r="N77" s="135">
        <f t="shared" si="65"/>
        <v>0</v>
      </c>
      <c r="O77" s="135">
        <f t="shared" si="65"/>
        <v>6988.4999999999982</v>
      </c>
      <c r="P77" s="135">
        <f t="shared" si="65"/>
        <v>0</v>
      </c>
      <c r="Q77" s="135">
        <f t="shared" si="65"/>
        <v>0</v>
      </c>
      <c r="R77" s="135">
        <f t="shared" si="65"/>
        <v>0</v>
      </c>
      <c r="S77" s="135">
        <f t="shared" si="65"/>
        <v>0</v>
      </c>
      <c r="T77" s="136">
        <f t="shared" si="57"/>
        <v>38610.949299999993</v>
      </c>
      <c r="U77" s="135">
        <f t="shared" ref="U77:AC77" si="66">SUBTOTAL(9,U79:U85)</f>
        <v>31629.236499999999</v>
      </c>
      <c r="V77" s="135">
        <f t="shared" si="66"/>
        <v>0</v>
      </c>
      <c r="W77" s="135">
        <f t="shared" si="66"/>
        <v>65.599999999999994</v>
      </c>
      <c r="X77" s="135">
        <f t="shared" si="66"/>
        <v>0</v>
      </c>
      <c r="Y77" s="135">
        <f t="shared" si="66"/>
        <v>6916.112799999999</v>
      </c>
      <c r="Z77" s="135">
        <f t="shared" si="66"/>
        <v>0</v>
      </c>
      <c r="AA77" s="135">
        <f t="shared" si="66"/>
        <v>0</v>
      </c>
      <c r="AB77" s="135">
        <f t="shared" si="66"/>
        <v>0</v>
      </c>
      <c r="AC77" s="135">
        <f t="shared" si="66"/>
        <v>0</v>
      </c>
      <c r="AD77" s="13">
        <f t="shared" si="59"/>
        <v>-1481.9507000000085</v>
      </c>
      <c r="AE77" s="13">
        <f t="shared" si="59"/>
        <v>-1409.5635000000038</v>
      </c>
      <c r="AF77" s="13">
        <f t="shared" si="59"/>
        <v>0</v>
      </c>
      <c r="AG77" s="13">
        <f t="shared" si="59"/>
        <v>0</v>
      </c>
      <c r="AH77" s="13">
        <f t="shared" si="59"/>
        <v>0</v>
      </c>
      <c r="AI77" s="13">
        <f t="shared" si="38"/>
        <v>-72.387199999999211</v>
      </c>
      <c r="AJ77" s="13">
        <f t="shared" si="38"/>
        <v>0</v>
      </c>
      <c r="AK77" s="13">
        <f t="shared" si="38"/>
        <v>0</v>
      </c>
      <c r="AL77" s="13">
        <f t="shared" si="38"/>
        <v>0</v>
      </c>
      <c r="AM77" s="13">
        <f t="shared" si="38"/>
        <v>0</v>
      </c>
      <c r="AN77" s="13">
        <f t="shared" si="60"/>
        <v>96.303707888429102</v>
      </c>
      <c r="AO77" s="13">
        <f t="shared" si="60"/>
        <v>95.733611692918615</v>
      </c>
      <c r="AP77" s="13">
        <f t="shared" si="60"/>
        <v>0</v>
      </c>
      <c r="AQ77" s="13">
        <f t="shared" si="60"/>
        <v>100</v>
      </c>
      <c r="AR77" s="13">
        <f t="shared" si="60"/>
        <v>0</v>
      </c>
      <c r="AS77" s="13">
        <f t="shared" si="60"/>
        <v>98.964195463976552</v>
      </c>
      <c r="AT77" s="137">
        <f t="shared" si="60"/>
        <v>0</v>
      </c>
      <c r="AU77" s="137">
        <f t="shared" si="60"/>
        <v>0</v>
      </c>
      <c r="AV77" s="137">
        <f t="shared" si="60"/>
        <v>0</v>
      </c>
      <c r="AW77" s="137">
        <f t="shared" si="60"/>
        <v>0</v>
      </c>
    </row>
    <row r="78" spans="1:49" ht="12.75" customHeight="1" x14ac:dyDescent="0.25">
      <c r="A78" s="133">
        <v>69</v>
      </c>
      <c r="B78" s="139" t="s">
        <v>1400</v>
      </c>
      <c r="C78" s="135">
        <f t="shared" si="53"/>
        <v>53898.499999999993</v>
      </c>
      <c r="D78" s="140">
        <v>47434.1</v>
      </c>
      <c r="E78" s="140">
        <v>1443.9</v>
      </c>
      <c r="F78" s="140">
        <v>2275.1999999999998</v>
      </c>
      <c r="G78" s="140">
        <v>0</v>
      </c>
      <c r="H78" s="140">
        <v>2161.6</v>
      </c>
      <c r="I78" s="140">
        <v>583.70000000000005</v>
      </c>
      <c r="J78" s="135">
        <f t="shared" si="55"/>
        <v>60283.499999999993</v>
      </c>
      <c r="K78" s="141">
        <v>52132.800000000003</v>
      </c>
      <c r="L78" s="141">
        <v>1561.2</v>
      </c>
      <c r="M78" s="141">
        <v>2761.6</v>
      </c>
      <c r="N78" s="141">
        <v>0</v>
      </c>
      <c r="O78" s="141">
        <v>2161.6</v>
      </c>
      <c r="P78" s="141">
        <v>925.2</v>
      </c>
      <c r="Q78" s="141">
        <v>629.1</v>
      </c>
      <c r="R78" s="141">
        <v>728.2</v>
      </c>
      <c r="S78" s="141">
        <v>12.9</v>
      </c>
      <c r="T78" s="136">
        <f t="shared" si="57"/>
        <v>59063.538999999997</v>
      </c>
      <c r="U78" s="141">
        <v>51775.002500000002</v>
      </c>
      <c r="V78" s="141">
        <v>1434.3731</v>
      </c>
      <c r="W78" s="141">
        <v>2175.9151999999999</v>
      </c>
      <c r="X78" s="141">
        <v>0</v>
      </c>
      <c r="Y78" s="10">
        <v>2111.6642000000002</v>
      </c>
      <c r="Z78" s="10">
        <v>827.1</v>
      </c>
      <c r="AA78" s="10">
        <v>531</v>
      </c>
      <c r="AB78" s="10">
        <v>728.2</v>
      </c>
      <c r="AC78" s="10">
        <v>11.284000000000001</v>
      </c>
      <c r="AD78" s="10">
        <f t="shared" si="59"/>
        <v>-1219.9609999999957</v>
      </c>
      <c r="AE78" s="10">
        <f t="shared" si="59"/>
        <v>-357.79750000000058</v>
      </c>
      <c r="AF78" s="10">
        <f t="shared" si="59"/>
        <v>-126.82690000000002</v>
      </c>
      <c r="AG78" s="10">
        <f t="shared" si="59"/>
        <v>-585.6848</v>
      </c>
      <c r="AH78" s="10">
        <f t="shared" si="59"/>
        <v>0</v>
      </c>
      <c r="AI78" s="13">
        <f t="shared" si="38"/>
        <v>-49.935799999999745</v>
      </c>
      <c r="AJ78" s="13">
        <f t="shared" si="38"/>
        <v>-98.100000000000023</v>
      </c>
      <c r="AK78" s="13">
        <f t="shared" si="38"/>
        <v>-98.100000000000023</v>
      </c>
      <c r="AL78" s="13">
        <f t="shared" si="38"/>
        <v>0</v>
      </c>
      <c r="AM78" s="10">
        <f t="shared" si="38"/>
        <v>-1.6159999999999997</v>
      </c>
      <c r="AN78" s="10">
        <f t="shared" si="60"/>
        <v>97.976293679033247</v>
      </c>
      <c r="AO78" s="10">
        <f t="shared" si="60"/>
        <v>99.313680638676601</v>
      </c>
      <c r="AP78" s="10">
        <f t="shared" si="60"/>
        <v>91.876319497822195</v>
      </c>
      <c r="AQ78" s="10">
        <f t="shared" si="60"/>
        <v>78.791830822711475</v>
      </c>
      <c r="AR78" s="10">
        <f t="shared" si="60"/>
        <v>0</v>
      </c>
      <c r="AS78" s="10">
        <f t="shared" si="60"/>
        <v>97.689868615840126</v>
      </c>
      <c r="AT78" s="142">
        <f t="shared" si="60"/>
        <v>89.396887159533065</v>
      </c>
      <c r="AU78" s="142">
        <f t="shared" si="60"/>
        <v>84.406294706723884</v>
      </c>
      <c r="AV78" s="142">
        <f t="shared" si="60"/>
        <v>100</v>
      </c>
      <c r="AW78" s="142">
        <f t="shared" si="60"/>
        <v>87.47286821705427</v>
      </c>
    </row>
    <row r="79" spans="1:49" ht="12.75" customHeight="1" x14ac:dyDescent="0.25">
      <c r="A79" s="133">
        <v>70</v>
      </c>
      <c r="B79" s="139" t="s">
        <v>1427</v>
      </c>
      <c r="C79" s="135">
        <f t="shared" si="53"/>
        <v>8138.5</v>
      </c>
      <c r="D79" s="140">
        <v>6812.8</v>
      </c>
      <c r="E79" s="140">
        <v>0</v>
      </c>
      <c r="F79" s="140">
        <v>0</v>
      </c>
      <c r="G79" s="140">
        <v>0</v>
      </c>
      <c r="H79" s="140">
        <v>1325.7</v>
      </c>
      <c r="I79" s="140">
        <v>0</v>
      </c>
      <c r="J79" s="135">
        <f t="shared" si="55"/>
        <v>8747.4</v>
      </c>
      <c r="K79" s="141">
        <v>7421.7</v>
      </c>
      <c r="L79" s="141">
        <v>0</v>
      </c>
      <c r="M79" s="141">
        <v>0</v>
      </c>
      <c r="N79" s="141">
        <v>0</v>
      </c>
      <c r="O79" s="141">
        <v>1325.7</v>
      </c>
      <c r="P79" s="141">
        <v>0</v>
      </c>
      <c r="Q79" s="141">
        <v>0</v>
      </c>
      <c r="R79" s="141">
        <v>0</v>
      </c>
      <c r="S79" s="141">
        <v>0</v>
      </c>
      <c r="T79" s="136">
        <f t="shared" si="57"/>
        <v>7485.5548999999992</v>
      </c>
      <c r="U79" s="141">
        <v>6199.9970999999996</v>
      </c>
      <c r="V79" s="141">
        <v>0</v>
      </c>
      <c r="W79" s="141">
        <v>0</v>
      </c>
      <c r="X79" s="141">
        <v>0</v>
      </c>
      <c r="Y79" s="10">
        <v>1285.5578</v>
      </c>
      <c r="Z79" s="10">
        <v>0</v>
      </c>
      <c r="AA79" s="10">
        <v>0</v>
      </c>
      <c r="AB79" s="10">
        <v>0</v>
      </c>
      <c r="AC79" s="10">
        <v>0</v>
      </c>
      <c r="AD79" s="10">
        <f t="shared" si="59"/>
        <v>-1261.8451000000005</v>
      </c>
      <c r="AE79" s="10">
        <f t="shared" si="59"/>
        <v>-1221.7029000000002</v>
      </c>
      <c r="AF79" s="10">
        <f t="shared" si="59"/>
        <v>0</v>
      </c>
      <c r="AG79" s="10">
        <f t="shared" si="59"/>
        <v>0</v>
      </c>
      <c r="AH79" s="10">
        <f t="shared" si="59"/>
        <v>0</v>
      </c>
      <c r="AI79" s="13">
        <f t="shared" si="38"/>
        <v>-40.142200000000003</v>
      </c>
      <c r="AJ79" s="13">
        <f t="shared" si="38"/>
        <v>0</v>
      </c>
      <c r="AK79" s="13">
        <f t="shared" si="38"/>
        <v>0</v>
      </c>
      <c r="AL79" s="13">
        <f t="shared" si="38"/>
        <v>0</v>
      </c>
      <c r="AM79" s="10">
        <f t="shared" si="38"/>
        <v>0</v>
      </c>
      <c r="AN79" s="10">
        <f t="shared" si="60"/>
        <v>85.574626746233164</v>
      </c>
      <c r="AO79" s="10">
        <f t="shared" si="60"/>
        <v>83.538772787905742</v>
      </c>
      <c r="AP79" s="10">
        <f t="shared" si="60"/>
        <v>0</v>
      </c>
      <c r="AQ79" s="10">
        <f t="shared" si="60"/>
        <v>0</v>
      </c>
      <c r="AR79" s="10">
        <f t="shared" si="60"/>
        <v>0</v>
      </c>
      <c r="AS79" s="10">
        <f t="shared" si="60"/>
        <v>96.971999698272612</v>
      </c>
      <c r="AT79" s="142">
        <f t="shared" si="60"/>
        <v>0</v>
      </c>
      <c r="AU79" s="142">
        <f t="shared" si="60"/>
        <v>0</v>
      </c>
      <c r="AV79" s="142">
        <f t="shared" si="60"/>
        <v>0</v>
      </c>
      <c r="AW79" s="142">
        <f t="shared" si="60"/>
        <v>0</v>
      </c>
    </row>
    <row r="80" spans="1:49" ht="12.75" customHeight="1" x14ac:dyDescent="0.25">
      <c r="A80" s="133">
        <v>71</v>
      </c>
      <c r="B80" s="139" t="s">
        <v>1426</v>
      </c>
      <c r="C80" s="135">
        <f t="shared" si="53"/>
        <v>14352.399999999998</v>
      </c>
      <c r="D80" s="140">
        <v>11502.9</v>
      </c>
      <c r="E80" s="140">
        <v>0</v>
      </c>
      <c r="F80" s="140">
        <v>61.8</v>
      </c>
      <c r="G80" s="140">
        <v>0</v>
      </c>
      <c r="H80" s="140">
        <v>2787.7</v>
      </c>
      <c r="I80" s="140">
        <v>0</v>
      </c>
      <c r="J80" s="135">
        <f t="shared" si="55"/>
        <v>15816.599999999999</v>
      </c>
      <c r="K80" s="141">
        <v>12963.3</v>
      </c>
      <c r="L80" s="141">
        <v>0</v>
      </c>
      <c r="M80" s="141">
        <v>65.599999999999994</v>
      </c>
      <c r="N80" s="141">
        <v>0</v>
      </c>
      <c r="O80" s="141">
        <v>2787.7</v>
      </c>
      <c r="P80" s="141">
        <v>0</v>
      </c>
      <c r="Q80" s="141">
        <v>0</v>
      </c>
      <c r="R80" s="141">
        <v>0</v>
      </c>
      <c r="S80" s="141">
        <v>0</v>
      </c>
      <c r="T80" s="136">
        <f t="shared" si="57"/>
        <v>15791.336300000001</v>
      </c>
      <c r="U80" s="141">
        <v>12938.565000000001</v>
      </c>
      <c r="V80" s="141">
        <v>0</v>
      </c>
      <c r="W80" s="141">
        <v>65.599999999999994</v>
      </c>
      <c r="X80" s="141">
        <v>0</v>
      </c>
      <c r="Y80" s="10">
        <v>2787.1713</v>
      </c>
      <c r="Z80" s="10">
        <v>0</v>
      </c>
      <c r="AA80" s="10">
        <v>0</v>
      </c>
      <c r="AB80" s="10">
        <v>0</v>
      </c>
      <c r="AC80" s="10">
        <v>0</v>
      </c>
      <c r="AD80" s="10">
        <f t="shared" si="59"/>
        <v>-25.263699999997698</v>
      </c>
      <c r="AE80" s="10">
        <f t="shared" si="59"/>
        <v>-24.734999999998763</v>
      </c>
      <c r="AF80" s="10">
        <f t="shared" si="59"/>
        <v>0</v>
      </c>
      <c r="AG80" s="10">
        <f t="shared" si="59"/>
        <v>0</v>
      </c>
      <c r="AH80" s="10">
        <f t="shared" si="59"/>
        <v>0</v>
      </c>
      <c r="AI80" s="13">
        <f t="shared" si="38"/>
        <v>-0.52869999999984429</v>
      </c>
      <c r="AJ80" s="13">
        <f t="shared" si="38"/>
        <v>0</v>
      </c>
      <c r="AK80" s="13">
        <f t="shared" si="38"/>
        <v>0</v>
      </c>
      <c r="AL80" s="13">
        <f t="shared" si="38"/>
        <v>0</v>
      </c>
      <c r="AM80" s="10">
        <f t="shared" si="38"/>
        <v>0</v>
      </c>
      <c r="AN80" s="10">
        <f t="shared" si="60"/>
        <v>99.840270981121108</v>
      </c>
      <c r="AO80" s="10">
        <f t="shared" si="60"/>
        <v>99.809192103862458</v>
      </c>
      <c r="AP80" s="10">
        <f t="shared" si="60"/>
        <v>0</v>
      </c>
      <c r="AQ80" s="10">
        <f t="shared" si="60"/>
        <v>100</v>
      </c>
      <c r="AR80" s="10">
        <f t="shared" si="60"/>
        <v>0</v>
      </c>
      <c r="AS80" s="10">
        <f t="shared" si="60"/>
        <v>99.981034544606672</v>
      </c>
      <c r="AT80" s="142">
        <f t="shared" si="60"/>
        <v>0</v>
      </c>
      <c r="AU80" s="142">
        <f t="shared" si="60"/>
        <v>0</v>
      </c>
      <c r="AV80" s="142">
        <f t="shared" si="60"/>
        <v>0</v>
      </c>
      <c r="AW80" s="142">
        <f t="shared" si="60"/>
        <v>0</v>
      </c>
    </row>
    <row r="81" spans="1:49" ht="12.75" customHeight="1" x14ac:dyDescent="0.25">
      <c r="A81" s="133">
        <v>72</v>
      </c>
      <c r="B81" s="139" t="s">
        <v>1428</v>
      </c>
      <c r="C81" s="135">
        <f t="shared" si="53"/>
        <v>3387.2000000000003</v>
      </c>
      <c r="D81" s="140">
        <v>2488.3000000000002</v>
      </c>
      <c r="E81" s="140">
        <v>0</v>
      </c>
      <c r="F81" s="140">
        <v>0</v>
      </c>
      <c r="G81" s="140">
        <v>0</v>
      </c>
      <c r="H81" s="140">
        <v>898.9</v>
      </c>
      <c r="I81" s="140">
        <v>0</v>
      </c>
      <c r="J81" s="135">
        <f t="shared" si="55"/>
        <v>3787.8</v>
      </c>
      <c r="K81" s="141">
        <v>2888.9</v>
      </c>
      <c r="L81" s="141">
        <v>0</v>
      </c>
      <c r="M81" s="141">
        <v>0</v>
      </c>
      <c r="N81" s="141">
        <v>0</v>
      </c>
      <c r="O81" s="141">
        <v>898.9</v>
      </c>
      <c r="P81" s="141">
        <v>0</v>
      </c>
      <c r="Q81" s="141">
        <v>0</v>
      </c>
      <c r="R81" s="141">
        <v>0</v>
      </c>
      <c r="S81" s="141">
        <v>0</v>
      </c>
      <c r="T81" s="136">
        <f t="shared" si="57"/>
        <v>3787.7995000000001</v>
      </c>
      <c r="U81" s="141">
        <v>2888.9</v>
      </c>
      <c r="V81" s="141">
        <v>0</v>
      </c>
      <c r="W81" s="141">
        <v>0</v>
      </c>
      <c r="X81" s="141">
        <v>0</v>
      </c>
      <c r="Y81" s="10">
        <v>898.89949999999999</v>
      </c>
      <c r="Z81" s="10">
        <v>0</v>
      </c>
      <c r="AA81" s="10">
        <v>0</v>
      </c>
      <c r="AB81" s="10">
        <v>0</v>
      </c>
      <c r="AC81" s="10">
        <v>0</v>
      </c>
      <c r="AD81" s="10">
        <f t="shared" si="59"/>
        <v>-5.0000000010186341E-4</v>
      </c>
      <c r="AE81" s="10">
        <f t="shared" si="59"/>
        <v>0</v>
      </c>
      <c r="AF81" s="10">
        <f t="shared" si="59"/>
        <v>0</v>
      </c>
      <c r="AG81" s="10">
        <f t="shared" si="59"/>
        <v>0</v>
      </c>
      <c r="AH81" s="10">
        <f t="shared" si="59"/>
        <v>0</v>
      </c>
      <c r="AI81" s="13">
        <f t="shared" si="38"/>
        <v>-4.9999999998817657E-4</v>
      </c>
      <c r="AJ81" s="13">
        <f t="shared" si="38"/>
        <v>0</v>
      </c>
      <c r="AK81" s="13">
        <f t="shared" si="38"/>
        <v>0</v>
      </c>
      <c r="AL81" s="13">
        <f t="shared" si="38"/>
        <v>0</v>
      </c>
      <c r="AM81" s="10">
        <f t="shared" si="38"/>
        <v>0</v>
      </c>
      <c r="AN81" s="10">
        <f t="shared" si="60"/>
        <v>99.99998679972542</v>
      </c>
      <c r="AO81" s="10">
        <f t="shared" si="60"/>
        <v>100</v>
      </c>
      <c r="AP81" s="10">
        <f t="shared" si="60"/>
        <v>0</v>
      </c>
      <c r="AQ81" s="10">
        <f t="shared" si="60"/>
        <v>0</v>
      </c>
      <c r="AR81" s="10">
        <f t="shared" si="60"/>
        <v>0</v>
      </c>
      <c r="AS81" s="10">
        <f t="shared" si="60"/>
        <v>99.999944376460121</v>
      </c>
      <c r="AT81" s="142">
        <f t="shared" si="60"/>
        <v>0</v>
      </c>
      <c r="AU81" s="142">
        <f t="shared" si="60"/>
        <v>0</v>
      </c>
      <c r="AV81" s="142">
        <f t="shared" si="60"/>
        <v>0</v>
      </c>
      <c r="AW81" s="142">
        <f t="shared" si="60"/>
        <v>0</v>
      </c>
    </row>
    <row r="82" spans="1:49" ht="12.75" customHeight="1" x14ac:dyDescent="0.25">
      <c r="A82" s="133">
        <v>73</v>
      </c>
      <c r="B82" s="139" t="s">
        <v>1429</v>
      </c>
      <c r="C82" s="135">
        <f t="shared" si="53"/>
        <v>2047</v>
      </c>
      <c r="D82" s="140">
        <v>1601.5</v>
      </c>
      <c r="E82" s="140">
        <v>0</v>
      </c>
      <c r="F82" s="140">
        <v>0</v>
      </c>
      <c r="G82" s="140">
        <v>0</v>
      </c>
      <c r="H82" s="140">
        <v>445.5</v>
      </c>
      <c r="I82" s="140">
        <v>0</v>
      </c>
      <c r="J82" s="135">
        <f t="shared" si="55"/>
        <v>2182.1</v>
      </c>
      <c r="K82" s="141">
        <v>1736.6</v>
      </c>
      <c r="L82" s="141">
        <v>0</v>
      </c>
      <c r="M82" s="141">
        <v>0</v>
      </c>
      <c r="N82" s="141">
        <v>0</v>
      </c>
      <c r="O82" s="141">
        <v>445.5</v>
      </c>
      <c r="P82" s="141">
        <v>0</v>
      </c>
      <c r="Q82" s="141">
        <v>0</v>
      </c>
      <c r="R82" s="141">
        <v>0</v>
      </c>
      <c r="S82" s="141">
        <v>0</v>
      </c>
      <c r="T82" s="136">
        <f t="shared" si="57"/>
        <v>2175.0523000000003</v>
      </c>
      <c r="U82" s="141">
        <v>1734.3267000000001</v>
      </c>
      <c r="V82" s="141">
        <v>0</v>
      </c>
      <c r="W82" s="141">
        <v>0</v>
      </c>
      <c r="X82" s="141">
        <v>0</v>
      </c>
      <c r="Y82" s="10">
        <v>440.72559999999999</v>
      </c>
      <c r="Z82" s="10">
        <v>0</v>
      </c>
      <c r="AA82" s="10">
        <v>0</v>
      </c>
      <c r="AB82" s="10">
        <v>0</v>
      </c>
      <c r="AC82" s="10">
        <v>0</v>
      </c>
      <c r="AD82" s="10">
        <f t="shared" si="59"/>
        <v>-7.0476999999996224</v>
      </c>
      <c r="AE82" s="10">
        <f t="shared" si="59"/>
        <v>-2.2732999999998356</v>
      </c>
      <c r="AF82" s="10">
        <f t="shared" si="59"/>
        <v>0</v>
      </c>
      <c r="AG82" s="10">
        <f t="shared" si="59"/>
        <v>0</v>
      </c>
      <c r="AH82" s="10">
        <f t="shared" si="59"/>
        <v>0</v>
      </c>
      <c r="AI82" s="13">
        <f t="shared" si="38"/>
        <v>-4.7744000000000142</v>
      </c>
      <c r="AJ82" s="13">
        <f t="shared" si="38"/>
        <v>0</v>
      </c>
      <c r="AK82" s="13">
        <f t="shared" si="38"/>
        <v>0</v>
      </c>
      <c r="AL82" s="13">
        <f t="shared" si="38"/>
        <v>0</v>
      </c>
      <c r="AM82" s="10">
        <f t="shared" si="38"/>
        <v>0</v>
      </c>
      <c r="AN82" s="10">
        <f t="shared" si="60"/>
        <v>99.677022134640964</v>
      </c>
      <c r="AO82" s="10">
        <f t="shared" si="60"/>
        <v>99.869094782909144</v>
      </c>
      <c r="AP82" s="10">
        <f t="shared" si="60"/>
        <v>0</v>
      </c>
      <c r="AQ82" s="10">
        <f t="shared" si="60"/>
        <v>0</v>
      </c>
      <c r="AR82" s="10">
        <f t="shared" si="60"/>
        <v>0</v>
      </c>
      <c r="AS82" s="10">
        <f t="shared" si="60"/>
        <v>98.928305274971933</v>
      </c>
      <c r="AT82" s="142">
        <f t="shared" si="60"/>
        <v>0</v>
      </c>
      <c r="AU82" s="142">
        <f t="shared" si="60"/>
        <v>0</v>
      </c>
      <c r="AV82" s="142">
        <f t="shared" si="60"/>
        <v>0</v>
      </c>
      <c r="AW82" s="142">
        <f t="shared" si="60"/>
        <v>0</v>
      </c>
    </row>
    <row r="83" spans="1:49" ht="12.75" customHeight="1" x14ac:dyDescent="0.25">
      <c r="A83" s="133">
        <v>74</v>
      </c>
      <c r="B83" s="139" t="s">
        <v>1430</v>
      </c>
      <c r="C83" s="135">
        <f t="shared" si="53"/>
        <v>1210.4000000000001</v>
      </c>
      <c r="D83" s="140">
        <v>997.5</v>
      </c>
      <c r="E83" s="140">
        <v>0</v>
      </c>
      <c r="F83" s="140">
        <v>0</v>
      </c>
      <c r="G83" s="140">
        <v>0</v>
      </c>
      <c r="H83" s="140">
        <v>212.9</v>
      </c>
      <c r="I83" s="140">
        <v>0</v>
      </c>
      <c r="J83" s="135">
        <f t="shared" si="55"/>
        <v>1448.5</v>
      </c>
      <c r="K83" s="141">
        <v>1235.5999999999999</v>
      </c>
      <c r="L83" s="141">
        <v>0</v>
      </c>
      <c r="M83" s="141">
        <v>0</v>
      </c>
      <c r="N83" s="141">
        <v>0</v>
      </c>
      <c r="O83" s="141">
        <v>212.9</v>
      </c>
      <c r="P83" s="141">
        <v>0</v>
      </c>
      <c r="Q83" s="141">
        <v>0</v>
      </c>
      <c r="R83" s="141">
        <v>0</v>
      </c>
      <c r="S83" s="141">
        <v>0</v>
      </c>
      <c r="T83" s="136">
        <f t="shared" si="57"/>
        <v>1447.3652</v>
      </c>
      <c r="U83" s="141">
        <v>1235.5999999999999</v>
      </c>
      <c r="V83" s="141">
        <v>0</v>
      </c>
      <c r="W83" s="141">
        <v>0</v>
      </c>
      <c r="X83" s="141">
        <v>0</v>
      </c>
      <c r="Y83" s="10">
        <v>211.76519999999999</v>
      </c>
      <c r="Z83" s="10">
        <v>0</v>
      </c>
      <c r="AA83" s="10">
        <v>0</v>
      </c>
      <c r="AB83" s="10">
        <v>0</v>
      </c>
      <c r="AC83" s="10">
        <v>0</v>
      </c>
      <c r="AD83" s="10">
        <f t="shared" si="59"/>
        <v>-1.1348000000000411</v>
      </c>
      <c r="AE83" s="10">
        <f t="shared" si="59"/>
        <v>0</v>
      </c>
      <c r="AF83" s="10">
        <f t="shared" si="59"/>
        <v>0</v>
      </c>
      <c r="AG83" s="10">
        <f t="shared" si="59"/>
        <v>0</v>
      </c>
      <c r="AH83" s="10">
        <f t="shared" si="59"/>
        <v>0</v>
      </c>
      <c r="AI83" s="13">
        <f t="shared" si="38"/>
        <v>-1.1348000000000127</v>
      </c>
      <c r="AJ83" s="13">
        <f t="shared" si="38"/>
        <v>0</v>
      </c>
      <c r="AK83" s="13">
        <f t="shared" si="38"/>
        <v>0</v>
      </c>
      <c r="AL83" s="13">
        <f t="shared" si="38"/>
        <v>0</v>
      </c>
      <c r="AM83" s="10">
        <f t="shared" si="38"/>
        <v>0</v>
      </c>
      <c r="AN83" s="10">
        <f t="shared" si="60"/>
        <v>99.921656886434235</v>
      </c>
      <c r="AO83" s="10">
        <f t="shared" si="60"/>
        <v>100</v>
      </c>
      <c r="AP83" s="10">
        <f t="shared" si="60"/>
        <v>0</v>
      </c>
      <c r="AQ83" s="10">
        <f t="shared" si="60"/>
        <v>0</v>
      </c>
      <c r="AR83" s="10">
        <f t="shared" si="60"/>
        <v>0</v>
      </c>
      <c r="AS83" s="10">
        <f t="shared" si="60"/>
        <v>99.466979802724282</v>
      </c>
      <c r="AT83" s="142">
        <f t="shared" si="60"/>
        <v>0</v>
      </c>
      <c r="AU83" s="142">
        <f t="shared" si="60"/>
        <v>0</v>
      </c>
      <c r="AV83" s="142">
        <f t="shared" si="60"/>
        <v>0</v>
      </c>
      <c r="AW83" s="142">
        <f t="shared" si="60"/>
        <v>0</v>
      </c>
    </row>
    <row r="84" spans="1:49" ht="12.75" customHeight="1" x14ac:dyDescent="0.25">
      <c r="A84" s="133">
        <v>75</v>
      </c>
      <c r="B84" s="139" t="s">
        <v>1431</v>
      </c>
      <c r="C84" s="135">
        <f t="shared" si="53"/>
        <v>1314.9</v>
      </c>
      <c r="D84" s="140">
        <v>1041.2</v>
      </c>
      <c r="E84" s="140">
        <v>0</v>
      </c>
      <c r="F84" s="140">
        <v>0</v>
      </c>
      <c r="G84" s="140">
        <v>0</v>
      </c>
      <c r="H84" s="140">
        <v>273.7</v>
      </c>
      <c r="I84" s="140">
        <v>0</v>
      </c>
      <c r="J84" s="135">
        <f t="shared" si="55"/>
        <v>1674.1000000000001</v>
      </c>
      <c r="K84" s="141">
        <v>1400.4</v>
      </c>
      <c r="L84" s="141">
        <v>0</v>
      </c>
      <c r="M84" s="141">
        <v>0</v>
      </c>
      <c r="N84" s="141">
        <v>0</v>
      </c>
      <c r="O84" s="141">
        <v>273.7</v>
      </c>
      <c r="P84" s="141">
        <v>0</v>
      </c>
      <c r="Q84" s="141">
        <v>0</v>
      </c>
      <c r="R84" s="141">
        <v>0</v>
      </c>
      <c r="S84" s="141">
        <v>0</v>
      </c>
      <c r="T84" s="136">
        <f t="shared" si="57"/>
        <v>1610.1312</v>
      </c>
      <c r="U84" s="141">
        <v>1352.2464</v>
      </c>
      <c r="V84" s="141">
        <v>0</v>
      </c>
      <c r="W84" s="141">
        <v>0</v>
      </c>
      <c r="X84" s="141">
        <v>0</v>
      </c>
      <c r="Y84" s="10">
        <v>257.88479999999998</v>
      </c>
      <c r="Z84" s="10">
        <v>0</v>
      </c>
      <c r="AA84" s="10">
        <v>0</v>
      </c>
      <c r="AB84" s="10">
        <v>0</v>
      </c>
      <c r="AC84" s="10">
        <v>0</v>
      </c>
      <c r="AD84" s="10">
        <f t="shared" si="59"/>
        <v>-63.968800000000101</v>
      </c>
      <c r="AE84" s="10">
        <f t="shared" si="59"/>
        <v>-48.153600000000097</v>
      </c>
      <c r="AF84" s="10">
        <f t="shared" si="59"/>
        <v>0</v>
      </c>
      <c r="AG84" s="10">
        <f t="shared" si="59"/>
        <v>0</v>
      </c>
      <c r="AH84" s="10">
        <f t="shared" si="59"/>
        <v>0</v>
      </c>
      <c r="AI84" s="13">
        <f t="shared" si="38"/>
        <v>-15.815200000000004</v>
      </c>
      <c r="AJ84" s="13">
        <f t="shared" si="38"/>
        <v>0</v>
      </c>
      <c r="AK84" s="13">
        <f t="shared" si="38"/>
        <v>0</v>
      </c>
      <c r="AL84" s="13">
        <f t="shared" si="38"/>
        <v>0</v>
      </c>
      <c r="AM84" s="10">
        <f t="shared" si="38"/>
        <v>0</v>
      </c>
      <c r="AN84" s="10">
        <f t="shared" si="60"/>
        <v>96.178914043366575</v>
      </c>
      <c r="AO84" s="10">
        <f t="shared" si="60"/>
        <v>96.561439588688941</v>
      </c>
      <c r="AP84" s="10">
        <f t="shared" si="60"/>
        <v>0</v>
      </c>
      <c r="AQ84" s="10">
        <f t="shared" si="60"/>
        <v>0</v>
      </c>
      <c r="AR84" s="10">
        <f t="shared" si="60"/>
        <v>0</v>
      </c>
      <c r="AS84" s="10">
        <f t="shared" si="60"/>
        <v>94.221702594081108</v>
      </c>
      <c r="AT84" s="142">
        <f t="shared" si="60"/>
        <v>0</v>
      </c>
      <c r="AU84" s="142">
        <f t="shared" si="60"/>
        <v>0</v>
      </c>
      <c r="AV84" s="142">
        <f t="shared" si="60"/>
        <v>0</v>
      </c>
      <c r="AW84" s="142">
        <f t="shared" si="60"/>
        <v>0</v>
      </c>
    </row>
    <row r="85" spans="1:49" ht="12.75" customHeight="1" x14ac:dyDescent="0.25">
      <c r="A85" s="133">
        <v>76</v>
      </c>
      <c r="B85" s="139" t="s">
        <v>1432</v>
      </c>
      <c r="C85" s="135">
        <f t="shared" si="53"/>
        <v>5681.2999999999993</v>
      </c>
      <c r="D85" s="140">
        <v>4637.2</v>
      </c>
      <c r="E85" s="140">
        <v>0</v>
      </c>
      <c r="F85" s="140">
        <v>0</v>
      </c>
      <c r="G85" s="140">
        <v>0</v>
      </c>
      <c r="H85" s="140">
        <v>1044.0999999999999</v>
      </c>
      <c r="I85" s="140">
        <v>0</v>
      </c>
      <c r="J85" s="135">
        <f t="shared" si="55"/>
        <v>6436.4</v>
      </c>
      <c r="K85" s="141">
        <v>5392.3</v>
      </c>
      <c r="L85" s="141">
        <v>0</v>
      </c>
      <c r="M85" s="141">
        <v>0</v>
      </c>
      <c r="N85" s="141">
        <v>0</v>
      </c>
      <c r="O85" s="141">
        <v>1044.0999999999999</v>
      </c>
      <c r="P85" s="141">
        <v>0</v>
      </c>
      <c r="Q85" s="141">
        <v>0</v>
      </c>
      <c r="R85" s="141">
        <v>0</v>
      </c>
      <c r="S85" s="141">
        <v>0</v>
      </c>
      <c r="T85" s="136">
        <f t="shared" si="57"/>
        <v>6313.7098999999998</v>
      </c>
      <c r="U85" s="141">
        <v>5279.6013000000003</v>
      </c>
      <c r="V85" s="141">
        <v>0</v>
      </c>
      <c r="W85" s="141">
        <v>0</v>
      </c>
      <c r="X85" s="141">
        <v>0</v>
      </c>
      <c r="Y85" s="10">
        <v>1034.1086</v>
      </c>
      <c r="Z85" s="10">
        <v>0</v>
      </c>
      <c r="AA85" s="10">
        <v>0</v>
      </c>
      <c r="AB85" s="10">
        <v>0</v>
      </c>
      <c r="AC85" s="10">
        <v>0</v>
      </c>
      <c r="AD85" s="10">
        <f t="shared" si="59"/>
        <v>-122.6900999999998</v>
      </c>
      <c r="AE85" s="10">
        <f t="shared" si="59"/>
        <v>-112.69869999999992</v>
      </c>
      <c r="AF85" s="10">
        <f t="shared" si="59"/>
        <v>0</v>
      </c>
      <c r="AG85" s="10">
        <f t="shared" si="59"/>
        <v>0</v>
      </c>
      <c r="AH85" s="10">
        <f t="shared" si="59"/>
        <v>0</v>
      </c>
      <c r="AI85" s="13">
        <f t="shared" si="38"/>
        <v>-9.991399999999885</v>
      </c>
      <c r="AJ85" s="13">
        <f t="shared" si="38"/>
        <v>0</v>
      </c>
      <c r="AK85" s="13">
        <f t="shared" si="38"/>
        <v>0</v>
      </c>
      <c r="AL85" s="13">
        <f t="shared" si="38"/>
        <v>0</v>
      </c>
      <c r="AM85" s="10">
        <f t="shared" si="38"/>
        <v>0</v>
      </c>
      <c r="AN85" s="10">
        <f t="shared" si="60"/>
        <v>98.093808650798593</v>
      </c>
      <c r="AO85" s="10">
        <f t="shared" si="60"/>
        <v>97.910006861636035</v>
      </c>
      <c r="AP85" s="10">
        <f t="shared" si="60"/>
        <v>0</v>
      </c>
      <c r="AQ85" s="10">
        <f t="shared" si="60"/>
        <v>0</v>
      </c>
      <c r="AR85" s="10">
        <f t="shared" si="60"/>
        <v>0</v>
      </c>
      <c r="AS85" s="10">
        <f t="shared" si="60"/>
        <v>99.04306100948186</v>
      </c>
      <c r="AT85" s="142">
        <f t="shared" si="60"/>
        <v>0</v>
      </c>
      <c r="AU85" s="142">
        <f t="shared" si="60"/>
        <v>0</v>
      </c>
      <c r="AV85" s="142">
        <f t="shared" si="60"/>
        <v>0</v>
      </c>
      <c r="AW85" s="142">
        <f t="shared" si="60"/>
        <v>0</v>
      </c>
    </row>
    <row r="86" spans="1:49" ht="12.75" customHeight="1" x14ac:dyDescent="0.25">
      <c r="A86" s="133">
        <v>77</v>
      </c>
      <c r="B86" s="139"/>
      <c r="C86" s="140"/>
      <c r="D86" s="140"/>
      <c r="E86" s="140"/>
      <c r="F86" s="140"/>
      <c r="G86" s="140"/>
      <c r="H86" s="140"/>
      <c r="I86" s="140"/>
      <c r="J86" s="135"/>
      <c r="K86" s="141"/>
      <c r="L86" s="141"/>
      <c r="M86" s="141"/>
      <c r="N86" s="141"/>
      <c r="O86" s="141"/>
      <c r="P86" s="141"/>
      <c r="Q86" s="141"/>
      <c r="R86" s="141"/>
      <c r="S86" s="141"/>
      <c r="T86" s="136"/>
      <c r="U86" s="141"/>
      <c r="V86" s="141"/>
      <c r="W86" s="141"/>
      <c r="X86" s="141"/>
      <c r="Y86" s="10"/>
      <c r="Z86" s="10"/>
      <c r="AA86" s="10"/>
      <c r="AB86" s="10"/>
      <c r="AC86" s="10"/>
      <c r="AD86" s="10"/>
      <c r="AE86" s="10"/>
      <c r="AF86" s="10"/>
      <c r="AG86" s="10"/>
      <c r="AH86" s="10"/>
      <c r="AI86" s="13">
        <f t="shared" si="38"/>
        <v>0</v>
      </c>
      <c r="AJ86" s="13">
        <f t="shared" si="38"/>
        <v>0</v>
      </c>
      <c r="AK86" s="13">
        <f t="shared" si="38"/>
        <v>0</v>
      </c>
      <c r="AL86" s="13">
        <f t="shared" si="38"/>
        <v>0</v>
      </c>
      <c r="AM86" s="10"/>
      <c r="AN86" s="10"/>
      <c r="AO86" s="10"/>
      <c r="AP86" s="10"/>
      <c r="AQ86" s="10"/>
      <c r="AR86" s="10"/>
      <c r="AS86" s="10"/>
      <c r="AT86" s="142"/>
      <c r="AU86" s="142"/>
      <c r="AV86" s="142"/>
      <c r="AW86" s="142"/>
    </row>
    <row r="87" spans="1:49" ht="12.75" customHeight="1" x14ac:dyDescent="0.25">
      <c r="A87" s="133">
        <v>78</v>
      </c>
      <c r="B87" s="134" t="s">
        <v>1433</v>
      </c>
      <c r="C87" s="135">
        <f t="shared" ref="C87:C118" si="67">SUM(D87:I87)</f>
        <v>247568.59999999998</v>
      </c>
      <c r="D87" s="135">
        <f t="shared" ref="D87:I87" si="68">D88+D89</f>
        <v>203837</v>
      </c>
      <c r="E87" s="135">
        <f t="shared" si="68"/>
        <v>4459.8999999999996</v>
      </c>
      <c r="F87" s="135">
        <f t="shared" si="68"/>
        <v>4132.8</v>
      </c>
      <c r="G87" s="135">
        <f t="shared" si="68"/>
        <v>0</v>
      </c>
      <c r="H87" s="135">
        <f t="shared" si="68"/>
        <v>34094</v>
      </c>
      <c r="I87" s="135">
        <f t="shared" si="68"/>
        <v>1044.9000000000001</v>
      </c>
      <c r="J87" s="135">
        <f t="shared" si="55"/>
        <v>273816</v>
      </c>
      <c r="K87" s="135">
        <f t="shared" ref="K87:S87" si="69">K88+K89</f>
        <v>225497.59999999998</v>
      </c>
      <c r="L87" s="135">
        <f t="shared" si="69"/>
        <v>4994.5999999999995</v>
      </c>
      <c r="M87" s="135">
        <f t="shared" si="69"/>
        <v>5626.7999999999993</v>
      </c>
      <c r="N87" s="135">
        <f t="shared" si="69"/>
        <v>0</v>
      </c>
      <c r="O87" s="135">
        <f t="shared" si="69"/>
        <v>34094</v>
      </c>
      <c r="P87" s="135">
        <f t="shared" si="69"/>
        <v>1295.3</v>
      </c>
      <c r="Q87" s="135">
        <f t="shared" si="69"/>
        <v>1176.7</v>
      </c>
      <c r="R87" s="135">
        <f t="shared" si="69"/>
        <v>2257.6999999999998</v>
      </c>
      <c r="S87" s="135">
        <f t="shared" si="69"/>
        <v>50</v>
      </c>
      <c r="T87" s="136">
        <f t="shared" si="57"/>
        <v>270259.59479999996</v>
      </c>
      <c r="U87" s="135">
        <f t="shared" ref="U87:AC87" si="70">U88+U89</f>
        <v>223106.83439999999</v>
      </c>
      <c r="V87" s="135">
        <f t="shared" si="70"/>
        <v>4896.7780999999995</v>
      </c>
      <c r="W87" s="135">
        <f t="shared" si="70"/>
        <v>4717.7683999999999</v>
      </c>
      <c r="X87" s="135">
        <f t="shared" si="70"/>
        <v>0</v>
      </c>
      <c r="Y87" s="135">
        <f t="shared" si="70"/>
        <v>33935.2264</v>
      </c>
      <c r="Z87" s="135">
        <f t="shared" si="70"/>
        <v>1295.3</v>
      </c>
      <c r="AA87" s="135">
        <f t="shared" si="70"/>
        <v>1176.7</v>
      </c>
      <c r="AB87" s="135">
        <f t="shared" si="70"/>
        <v>2257.6999999999998</v>
      </c>
      <c r="AC87" s="135">
        <f t="shared" si="70"/>
        <v>49.987499999999997</v>
      </c>
      <c r="AD87" s="13">
        <f t="shared" ref="AD87:AL118" si="71">T87-J87</f>
        <v>-3556.4052000000374</v>
      </c>
      <c r="AE87" s="13">
        <f t="shared" si="71"/>
        <v>-2390.7655999999843</v>
      </c>
      <c r="AF87" s="13">
        <f t="shared" si="71"/>
        <v>-97.821899999999914</v>
      </c>
      <c r="AG87" s="13">
        <f t="shared" si="71"/>
        <v>-909.03159999999934</v>
      </c>
      <c r="AH87" s="13">
        <f t="shared" si="71"/>
        <v>0</v>
      </c>
      <c r="AI87" s="13">
        <f t="shared" si="38"/>
        <v>-158.77360000000044</v>
      </c>
      <c r="AJ87" s="13">
        <f t="shared" si="38"/>
        <v>0</v>
      </c>
      <c r="AK87" s="13">
        <f t="shared" si="38"/>
        <v>0</v>
      </c>
      <c r="AL87" s="13">
        <f t="shared" si="38"/>
        <v>0</v>
      </c>
      <c r="AM87" s="13">
        <f t="shared" si="38"/>
        <v>-1.2500000000002842E-2</v>
      </c>
      <c r="AN87" s="13">
        <f t="shared" ref="AN87:AW112" si="72">IF(J87=0,0,T87/J87*100)</f>
        <v>98.701169690595123</v>
      </c>
      <c r="AO87" s="13">
        <f t="shared" si="72"/>
        <v>98.939782241584837</v>
      </c>
      <c r="AP87" s="13">
        <f t="shared" si="72"/>
        <v>98.041446762503497</v>
      </c>
      <c r="AQ87" s="13">
        <f t="shared" si="72"/>
        <v>83.844607947678966</v>
      </c>
      <c r="AR87" s="13">
        <f t="shared" si="72"/>
        <v>0</v>
      </c>
      <c r="AS87" s="13">
        <f t="shared" si="72"/>
        <v>99.534306329559456</v>
      </c>
      <c r="AT87" s="137">
        <f t="shared" si="72"/>
        <v>100</v>
      </c>
      <c r="AU87" s="137">
        <f t="shared" si="72"/>
        <v>100</v>
      </c>
      <c r="AV87" s="137">
        <f t="shared" si="72"/>
        <v>100</v>
      </c>
      <c r="AW87" s="137">
        <f t="shared" si="72"/>
        <v>99.974999999999994</v>
      </c>
    </row>
    <row r="88" spans="1:49" s="138" customFormat="1" ht="12.75" customHeight="1" x14ac:dyDescent="0.2">
      <c r="A88" s="133">
        <v>79</v>
      </c>
      <c r="B88" s="134" t="s">
        <v>1374</v>
      </c>
      <c r="C88" s="135">
        <f t="shared" si="67"/>
        <v>153055.90000000002</v>
      </c>
      <c r="D88" s="135">
        <f t="shared" ref="D88:I88" si="73">D90</f>
        <v>128760</v>
      </c>
      <c r="E88" s="135">
        <f t="shared" si="73"/>
        <v>3925.6</v>
      </c>
      <c r="F88" s="135">
        <f t="shared" si="73"/>
        <v>4058.7</v>
      </c>
      <c r="G88" s="135">
        <f t="shared" si="73"/>
        <v>0</v>
      </c>
      <c r="H88" s="135">
        <f t="shared" si="73"/>
        <v>15266.7</v>
      </c>
      <c r="I88" s="135">
        <f t="shared" si="73"/>
        <v>1044.9000000000001</v>
      </c>
      <c r="J88" s="135">
        <f t="shared" si="55"/>
        <v>167906.8</v>
      </c>
      <c r="K88" s="135">
        <f t="shared" ref="K88:S88" si="74">K90</f>
        <v>139251.29999999999</v>
      </c>
      <c r="L88" s="135">
        <f t="shared" si="74"/>
        <v>4236.8999999999996</v>
      </c>
      <c r="M88" s="135">
        <f t="shared" si="74"/>
        <v>5548.9</v>
      </c>
      <c r="N88" s="135">
        <f t="shared" si="74"/>
        <v>0</v>
      </c>
      <c r="O88" s="135">
        <f t="shared" si="74"/>
        <v>15266.7</v>
      </c>
      <c r="P88" s="135">
        <f t="shared" si="74"/>
        <v>1295.3</v>
      </c>
      <c r="Q88" s="135">
        <f t="shared" si="74"/>
        <v>1176.7</v>
      </c>
      <c r="R88" s="135">
        <f t="shared" si="74"/>
        <v>2257.6999999999998</v>
      </c>
      <c r="S88" s="135">
        <f t="shared" si="74"/>
        <v>50</v>
      </c>
      <c r="T88" s="136">
        <f t="shared" si="57"/>
        <v>166746.9939</v>
      </c>
      <c r="U88" s="135">
        <f t="shared" ref="U88:AC88" si="75">U90</f>
        <v>139030.37609999999</v>
      </c>
      <c r="V88" s="135">
        <f t="shared" si="75"/>
        <v>4213.0191999999997</v>
      </c>
      <c r="W88" s="135">
        <f t="shared" si="75"/>
        <v>4649.2910000000002</v>
      </c>
      <c r="X88" s="135">
        <f t="shared" si="75"/>
        <v>0</v>
      </c>
      <c r="Y88" s="135">
        <f t="shared" si="75"/>
        <v>15251.320100000001</v>
      </c>
      <c r="Z88" s="135">
        <f t="shared" si="75"/>
        <v>1295.3</v>
      </c>
      <c r="AA88" s="135">
        <f t="shared" si="75"/>
        <v>1176.7</v>
      </c>
      <c r="AB88" s="135">
        <f t="shared" si="75"/>
        <v>2257.6999999999998</v>
      </c>
      <c r="AC88" s="135">
        <f t="shared" si="75"/>
        <v>49.987499999999997</v>
      </c>
      <c r="AD88" s="13">
        <f t="shared" si="71"/>
        <v>-1159.8060999999871</v>
      </c>
      <c r="AE88" s="13">
        <f t="shared" si="71"/>
        <v>-220.92389999999432</v>
      </c>
      <c r="AF88" s="13">
        <f t="shared" si="71"/>
        <v>-23.880799999999908</v>
      </c>
      <c r="AG88" s="13">
        <f t="shared" si="71"/>
        <v>-899.60899999999947</v>
      </c>
      <c r="AH88" s="13">
        <f t="shared" si="71"/>
        <v>0</v>
      </c>
      <c r="AI88" s="13">
        <f t="shared" si="38"/>
        <v>-15.379899999999907</v>
      </c>
      <c r="AJ88" s="13">
        <f t="shared" si="38"/>
        <v>0</v>
      </c>
      <c r="AK88" s="13">
        <f t="shared" si="38"/>
        <v>0</v>
      </c>
      <c r="AL88" s="13">
        <f t="shared" si="38"/>
        <v>0</v>
      </c>
      <c r="AM88" s="13">
        <f t="shared" si="38"/>
        <v>-1.2500000000002842E-2</v>
      </c>
      <c r="AN88" s="13">
        <f t="shared" si="72"/>
        <v>99.309256027748745</v>
      </c>
      <c r="AO88" s="13">
        <f t="shared" si="72"/>
        <v>99.84134877017307</v>
      </c>
      <c r="AP88" s="13">
        <f t="shared" si="72"/>
        <v>99.436361490712557</v>
      </c>
      <c r="AQ88" s="13">
        <f t="shared" si="72"/>
        <v>83.787615563445016</v>
      </c>
      <c r="AR88" s="13">
        <f t="shared" si="72"/>
        <v>0</v>
      </c>
      <c r="AS88" s="13">
        <f t="shared" si="72"/>
        <v>99.899258516902805</v>
      </c>
      <c r="AT88" s="137">
        <f t="shared" si="72"/>
        <v>100</v>
      </c>
      <c r="AU88" s="137">
        <f t="shared" si="72"/>
        <v>100</v>
      </c>
      <c r="AV88" s="137">
        <f t="shared" si="72"/>
        <v>100</v>
      </c>
      <c r="AW88" s="137">
        <f t="shared" si="72"/>
        <v>99.974999999999994</v>
      </c>
    </row>
    <row r="89" spans="1:49" s="138" customFormat="1" ht="12.75" customHeight="1" x14ac:dyDescent="0.2">
      <c r="A89" s="133">
        <v>80</v>
      </c>
      <c r="B89" s="134" t="s">
        <v>1375</v>
      </c>
      <c r="C89" s="135">
        <f t="shared" si="67"/>
        <v>94512.700000000012</v>
      </c>
      <c r="D89" s="135">
        <f t="shared" ref="D89:I89" si="76">SUBTOTAL(9,D91:D118)</f>
        <v>75077</v>
      </c>
      <c r="E89" s="135">
        <f t="shared" si="76"/>
        <v>534.29999999999995</v>
      </c>
      <c r="F89" s="135">
        <f t="shared" si="76"/>
        <v>74.099999999999994</v>
      </c>
      <c r="G89" s="135">
        <f t="shared" si="76"/>
        <v>0</v>
      </c>
      <c r="H89" s="135">
        <f t="shared" si="76"/>
        <v>18827.299999999996</v>
      </c>
      <c r="I89" s="135">
        <f t="shared" si="76"/>
        <v>0</v>
      </c>
      <c r="J89" s="135">
        <f t="shared" si="55"/>
        <v>105909.19999999998</v>
      </c>
      <c r="K89" s="135">
        <f t="shared" ref="K89:S89" si="77">SUBTOTAL(9,K91:K118)</f>
        <v>86246.299999999988</v>
      </c>
      <c r="L89" s="135">
        <f t="shared" si="77"/>
        <v>757.7</v>
      </c>
      <c r="M89" s="135">
        <f t="shared" si="77"/>
        <v>77.900000000000006</v>
      </c>
      <c r="N89" s="135">
        <f t="shared" si="77"/>
        <v>0</v>
      </c>
      <c r="O89" s="135">
        <f t="shared" si="77"/>
        <v>18827.299999999996</v>
      </c>
      <c r="P89" s="135">
        <f t="shared" si="77"/>
        <v>0</v>
      </c>
      <c r="Q89" s="135">
        <f t="shared" si="77"/>
        <v>0</v>
      </c>
      <c r="R89" s="135">
        <f t="shared" si="77"/>
        <v>0</v>
      </c>
      <c r="S89" s="135">
        <f t="shared" si="77"/>
        <v>0</v>
      </c>
      <c r="T89" s="136">
        <f t="shared" si="57"/>
        <v>103512.60090000002</v>
      </c>
      <c r="U89" s="135">
        <f t="shared" ref="U89:AC89" si="78">SUBTOTAL(9,U91:U118)</f>
        <v>84076.458300000013</v>
      </c>
      <c r="V89" s="135">
        <f t="shared" si="78"/>
        <v>683.75890000000004</v>
      </c>
      <c r="W89" s="135">
        <f t="shared" si="78"/>
        <v>68.477400000000003</v>
      </c>
      <c r="X89" s="135">
        <f t="shared" si="78"/>
        <v>0</v>
      </c>
      <c r="Y89" s="135">
        <f t="shared" si="78"/>
        <v>18683.906299999999</v>
      </c>
      <c r="Z89" s="135">
        <f t="shared" si="78"/>
        <v>0</v>
      </c>
      <c r="AA89" s="135">
        <f t="shared" si="78"/>
        <v>0</v>
      </c>
      <c r="AB89" s="135">
        <f t="shared" si="78"/>
        <v>0</v>
      </c>
      <c r="AC89" s="135">
        <f t="shared" si="78"/>
        <v>0</v>
      </c>
      <c r="AD89" s="13">
        <f t="shared" si="71"/>
        <v>-2396.5990999999631</v>
      </c>
      <c r="AE89" s="13">
        <f t="shared" si="71"/>
        <v>-2169.8416999999754</v>
      </c>
      <c r="AF89" s="13">
        <f t="shared" si="71"/>
        <v>-73.941100000000006</v>
      </c>
      <c r="AG89" s="13">
        <f t="shared" si="71"/>
        <v>-9.4226000000000028</v>
      </c>
      <c r="AH89" s="13">
        <f t="shared" si="71"/>
        <v>0</v>
      </c>
      <c r="AI89" s="13">
        <f t="shared" si="38"/>
        <v>-143.3936999999969</v>
      </c>
      <c r="AJ89" s="13">
        <f t="shared" si="38"/>
        <v>0</v>
      </c>
      <c r="AK89" s="13">
        <f t="shared" si="38"/>
        <v>0</v>
      </c>
      <c r="AL89" s="13">
        <f t="shared" si="38"/>
        <v>0</v>
      </c>
      <c r="AM89" s="13">
        <f t="shared" si="38"/>
        <v>0</v>
      </c>
      <c r="AN89" s="13">
        <f t="shared" si="72"/>
        <v>97.73711906047825</v>
      </c>
      <c r="AO89" s="13">
        <f t="shared" si="72"/>
        <v>97.484133580223173</v>
      </c>
      <c r="AP89" s="13">
        <f t="shared" si="72"/>
        <v>90.241375214464824</v>
      </c>
      <c r="AQ89" s="13">
        <f t="shared" si="72"/>
        <v>87.904236200256733</v>
      </c>
      <c r="AR89" s="13">
        <f t="shared" si="72"/>
        <v>0</v>
      </c>
      <c r="AS89" s="13">
        <f t="shared" si="72"/>
        <v>99.238373532051881</v>
      </c>
      <c r="AT89" s="137">
        <f t="shared" si="72"/>
        <v>0</v>
      </c>
      <c r="AU89" s="137">
        <f t="shared" si="72"/>
        <v>0</v>
      </c>
      <c r="AV89" s="137">
        <f t="shared" si="72"/>
        <v>0</v>
      </c>
      <c r="AW89" s="137">
        <f t="shared" si="72"/>
        <v>0</v>
      </c>
    </row>
    <row r="90" spans="1:49" ht="12.75" customHeight="1" x14ac:dyDescent="0.25">
      <c r="A90" s="133">
        <v>81</v>
      </c>
      <c r="B90" s="139" t="s">
        <v>1400</v>
      </c>
      <c r="C90" s="135">
        <f t="shared" si="67"/>
        <v>153055.90000000002</v>
      </c>
      <c r="D90" s="140">
        <v>128760</v>
      </c>
      <c r="E90" s="140">
        <v>3925.6</v>
      </c>
      <c r="F90" s="140">
        <v>4058.7</v>
      </c>
      <c r="G90" s="140">
        <v>0</v>
      </c>
      <c r="H90" s="140">
        <v>15266.7</v>
      </c>
      <c r="I90" s="140">
        <v>1044.9000000000001</v>
      </c>
      <c r="J90" s="135">
        <f t="shared" si="55"/>
        <v>167906.8</v>
      </c>
      <c r="K90" s="141">
        <v>139251.29999999999</v>
      </c>
      <c r="L90" s="141">
        <v>4236.8999999999996</v>
      </c>
      <c r="M90" s="141">
        <v>5548.9</v>
      </c>
      <c r="N90" s="141">
        <v>0</v>
      </c>
      <c r="O90" s="141">
        <v>15266.7</v>
      </c>
      <c r="P90" s="141">
        <v>1295.3</v>
      </c>
      <c r="Q90" s="141">
        <v>1176.7</v>
      </c>
      <c r="R90" s="141">
        <v>2257.6999999999998</v>
      </c>
      <c r="S90" s="141">
        <v>50</v>
      </c>
      <c r="T90" s="136">
        <f t="shared" si="57"/>
        <v>166746.9939</v>
      </c>
      <c r="U90" s="141">
        <v>139030.37609999999</v>
      </c>
      <c r="V90" s="141">
        <v>4213.0191999999997</v>
      </c>
      <c r="W90" s="141">
        <v>4649.2910000000002</v>
      </c>
      <c r="X90" s="141">
        <v>0</v>
      </c>
      <c r="Y90" s="10">
        <v>15251.320100000001</v>
      </c>
      <c r="Z90" s="10">
        <v>1295.3</v>
      </c>
      <c r="AA90" s="10">
        <v>1176.7</v>
      </c>
      <c r="AB90" s="10">
        <v>2257.6999999999998</v>
      </c>
      <c r="AC90" s="10">
        <v>49.987499999999997</v>
      </c>
      <c r="AD90" s="10">
        <f t="shared" si="71"/>
        <v>-1159.8060999999871</v>
      </c>
      <c r="AE90" s="10">
        <f t="shared" si="71"/>
        <v>-220.92389999999432</v>
      </c>
      <c r="AF90" s="10">
        <f t="shared" si="71"/>
        <v>-23.880799999999908</v>
      </c>
      <c r="AG90" s="10">
        <f t="shared" si="71"/>
        <v>-899.60899999999947</v>
      </c>
      <c r="AH90" s="10">
        <f t="shared" si="71"/>
        <v>0</v>
      </c>
      <c r="AI90" s="13">
        <f t="shared" si="38"/>
        <v>-15.379899999999907</v>
      </c>
      <c r="AJ90" s="13">
        <f t="shared" si="38"/>
        <v>0</v>
      </c>
      <c r="AK90" s="13">
        <f t="shared" si="38"/>
        <v>0</v>
      </c>
      <c r="AL90" s="13">
        <f t="shared" si="38"/>
        <v>0</v>
      </c>
      <c r="AM90" s="10">
        <f t="shared" si="38"/>
        <v>-1.2500000000002842E-2</v>
      </c>
      <c r="AN90" s="10">
        <f t="shared" si="72"/>
        <v>99.309256027748745</v>
      </c>
      <c r="AO90" s="10">
        <f t="shared" si="72"/>
        <v>99.84134877017307</v>
      </c>
      <c r="AP90" s="10">
        <f t="shared" si="72"/>
        <v>99.436361490712557</v>
      </c>
      <c r="AQ90" s="10">
        <f t="shared" si="72"/>
        <v>83.787615563445016</v>
      </c>
      <c r="AR90" s="10">
        <f t="shared" si="72"/>
        <v>0</v>
      </c>
      <c r="AS90" s="10">
        <f t="shared" si="72"/>
        <v>99.899258516902805</v>
      </c>
      <c r="AT90" s="142">
        <f t="shared" si="72"/>
        <v>100</v>
      </c>
      <c r="AU90" s="142">
        <f t="shared" si="72"/>
        <v>100</v>
      </c>
      <c r="AV90" s="142">
        <f t="shared" si="72"/>
        <v>100</v>
      </c>
      <c r="AW90" s="142">
        <f t="shared" si="72"/>
        <v>99.974999999999994</v>
      </c>
    </row>
    <row r="91" spans="1:49" ht="12.75" customHeight="1" x14ac:dyDescent="0.25">
      <c r="A91" s="133">
        <v>82</v>
      </c>
      <c r="B91" s="139" t="s">
        <v>1434</v>
      </c>
      <c r="C91" s="135">
        <f t="shared" si="67"/>
        <v>2744.6</v>
      </c>
      <c r="D91" s="140">
        <v>2149.1</v>
      </c>
      <c r="E91" s="140">
        <v>0</v>
      </c>
      <c r="F91" s="140">
        <v>0</v>
      </c>
      <c r="G91" s="140">
        <v>0</v>
      </c>
      <c r="H91" s="140">
        <v>595.5</v>
      </c>
      <c r="I91" s="140">
        <v>0</v>
      </c>
      <c r="J91" s="135">
        <f t="shared" si="55"/>
        <v>3130.9</v>
      </c>
      <c r="K91" s="141">
        <v>2535.4</v>
      </c>
      <c r="L91" s="141">
        <v>0</v>
      </c>
      <c r="M91" s="141">
        <v>0</v>
      </c>
      <c r="N91" s="141">
        <v>0</v>
      </c>
      <c r="O91" s="141">
        <v>595.5</v>
      </c>
      <c r="P91" s="141">
        <v>0</v>
      </c>
      <c r="Q91" s="141">
        <v>0</v>
      </c>
      <c r="R91" s="141">
        <v>0</v>
      </c>
      <c r="S91" s="141">
        <v>0</v>
      </c>
      <c r="T91" s="136">
        <f t="shared" si="57"/>
        <v>2879.0295999999998</v>
      </c>
      <c r="U91" s="141">
        <v>2283.5626999999999</v>
      </c>
      <c r="V91" s="141">
        <v>0</v>
      </c>
      <c r="W91" s="141">
        <v>0</v>
      </c>
      <c r="X91" s="141">
        <v>0</v>
      </c>
      <c r="Y91" s="10">
        <v>595.46690000000001</v>
      </c>
      <c r="Z91" s="10">
        <v>0</v>
      </c>
      <c r="AA91" s="10">
        <v>0</v>
      </c>
      <c r="AB91" s="10">
        <v>0</v>
      </c>
      <c r="AC91" s="10">
        <v>0</v>
      </c>
      <c r="AD91" s="10">
        <f t="shared" si="71"/>
        <v>-251.87040000000025</v>
      </c>
      <c r="AE91" s="10">
        <f t="shared" si="71"/>
        <v>-251.83730000000014</v>
      </c>
      <c r="AF91" s="10">
        <f t="shared" si="71"/>
        <v>0</v>
      </c>
      <c r="AG91" s="10">
        <f t="shared" si="71"/>
        <v>0</v>
      </c>
      <c r="AH91" s="10">
        <f t="shared" si="71"/>
        <v>0</v>
      </c>
      <c r="AI91" s="13">
        <f t="shared" si="38"/>
        <v>-3.3099999999990359E-2</v>
      </c>
      <c r="AJ91" s="13">
        <f t="shared" si="38"/>
        <v>0</v>
      </c>
      <c r="AK91" s="13">
        <f t="shared" si="38"/>
        <v>0</v>
      </c>
      <c r="AL91" s="13">
        <f t="shared" si="38"/>
        <v>0</v>
      </c>
      <c r="AM91" s="10">
        <f t="shared" si="38"/>
        <v>0</v>
      </c>
      <c r="AN91" s="10">
        <f t="shared" si="72"/>
        <v>91.955335526525914</v>
      </c>
      <c r="AO91" s="10">
        <f t="shared" si="72"/>
        <v>90.067157056085819</v>
      </c>
      <c r="AP91" s="10">
        <f t="shared" si="72"/>
        <v>0</v>
      </c>
      <c r="AQ91" s="10">
        <f t="shared" si="72"/>
        <v>0</v>
      </c>
      <c r="AR91" s="10">
        <f t="shared" si="72"/>
        <v>0</v>
      </c>
      <c r="AS91" s="10">
        <f t="shared" si="72"/>
        <v>99.994441645675906</v>
      </c>
      <c r="AT91" s="142">
        <f t="shared" si="72"/>
        <v>0</v>
      </c>
      <c r="AU91" s="142">
        <f t="shared" si="72"/>
        <v>0</v>
      </c>
      <c r="AV91" s="142">
        <f t="shared" si="72"/>
        <v>0</v>
      </c>
      <c r="AW91" s="142">
        <f t="shared" si="72"/>
        <v>0</v>
      </c>
    </row>
    <row r="92" spans="1:49" ht="12.75" customHeight="1" x14ac:dyDescent="0.25">
      <c r="A92" s="133">
        <v>83</v>
      </c>
      <c r="B92" s="139" t="s">
        <v>1435</v>
      </c>
      <c r="C92" s="135">
        <f t="shared" si="67"/>
        <v>751.1</v>
      </c>
      <c r="D92" s="140">
        <v>581.5</v>
      </c>
      <c r="E92" s="140">
        <v>0</v>
      </c>
      <c r="F92" s="140">
        <v>0</v>
      </c>
      <c r="G92" s="140">
        <v>0</v>
      </c>
      <c r="H92" s="140">
        <v>169.6</v>
      </c>
      <c r="I92" s="140">
        <v>0</v>
      </c>
      <c r="J92" s="135">
        <f t="shared" si="55"/>
        <v>958</v>
      </c>
      <c r="K92" s="141">
        <v>788.4</v>
      </c>
      <c r="L92" s="141">
        <v>0</v>
      </c>
      <c r="M92" s="141">
        <v>0</v>
      </c>
      <c r="N92" s="141">
        <v>0</v>
      </c>
      <c r="O92" s="141">
        <v>169.6</v>
      </c>
      <c r="P92" s="141">
        <v>0</v>
      </c>
      <c r="Q92" s="141">
        <v>0</v>
      </c>
      <c r="R92" s="141">
        <v>0</v>
      </c>
      <c r="S92" s="141">
        <v>0</v>
      </c>
      <c r="T92" s="136">
        <f t="shared" si="57"/>
        <v>955.97050000000002</v>
      </c>
      <c r="U92" s="141">
        <v>788.31820000000005</v>
      </c>
      <c r="V92" s="141">
        <v>0</v>
      </c>
      <c r="W92" s="141">
        <v>0</v>
      </c>
      <c r="X92" s="141">
        <v>0</v>
      </c>
      <c r="Y92" s="10">
        <v>167.6523</v>
      </c>
      <c r="Z92" s="10">
        <v>0</v>
      </c>
      <c r="AA92" s="10">
        <v>0</v>
      </c>
      <c r="AB92" s="10">
        <v>0</v>
      </c>
      <c r="AC92" s="10">
        <v>0</v>
      </c>
      <c r="AD92" s="10">
        <f t="shared" si="71"/>
        <v>-2.0294999999999845</v>
      </c>
      <c r="AE92" s="10">
        <f t="shared" si="71"/>
        <v>-8.1799999999930151E-2</v>
      </c>
      <c r="AF92" s="10">
        <f t="shared" si="71"/>
        <v>0</v>
      </c>
      <c r="AG92" s="10">
        <f t="shared" si="71"/>
        <v>0</v>
      </c>
      <c r="AH92" s="10">
        <f t="shared" si="71"/>
        <v>0</v>
      </c>
      <c r="AI92" s="13">
        <f t="shared" si="38"/>
        <v>-1.9476999999999975</v>
      </c>
      <c r="AJ92" s="13">
        <f t="shared" si="38"/>
        <v>0</v>
      </c>
      <c r="AK92" s="13">
        <f t="shared" si="38"/>
        <v>0</v>
      </c>
      <c r="AL92" s="13">
        <f t="shared" si="38"/>
        <v>0</v>
      </c>
      <c r="AM92" s="10">
        <f t="shared" si="38"/>
        <v>0</v>
      </c>
      <c r="AN92" s="10">
        <f t="shared" si="72"/>
        <v>99.788152400835074</v>
      </c>
      <c r="AO92" s="10">
        <f t="shared" si="72"/>
        <v>99.989624556062921</v>
      </c>
      <c r="AP92" s="10">
        <f t="shared" si="72"/>
        <v>0</v>
      </c>
      <c r="AQ92" s="10">
        <f t="shared" si="72"/>
        <v>0</v>
      </c>
      <c r="AR92" s="10">
        <f t="shared" si="72"/>
        <v>0</v>
      </c>
      <c r="AS92" s="10">
        <f t="shared" si="72"/>
        <v>98.851591981132074</v>
      </c>
      <c r="AT92" s="142">
        <f t="shared" si="72"/>
        <v>0</v>
      </c>
      <c r="AU92" s="142">
        <f t="shared" si="72"/>
        <v>0</v>
      </c>
      <c r="AV92" s="142">
        <f t="shared" si="72"/>
        <v>0</v>
      </c>
      <c r="AW92" s="142">
        <f t="shared" si="72"/>
        <v>0</v>
      </c>
    </row>
    <row r="93" spans="1:49" ht="12.75" customHeight="1" x14ac:dyDescent="0.25">
      <c r="A93" s="133">
        <v>84</v>
      </c>
      <c r="B93" s="139" t="s">
        <v>1436</v>
      </c>
      <c r="C93" s="135">
        <f t="shared" si="67"/>
        <v>2375</v>
      </c>
      <c r="D93" s="140">
        <v>1804.5</v>
      </c>
      <c r="E93" s="140">
        <v>0</v>
      </c>
      <c r="F93" s="140">
        <v>0</v>
      </c>
      <c r="G93" s="140">
        <v>0</v>
      </c>
      <c r="H93" s="140">
        <v>570.5</v>
      </c>
      <c r="I93" s="140">
        <v>0</v>
      </c>
      <c r="J93" s="135">
        <f t="shared" si="55"/>
        <v>2482.8000000000002</v>
      </c>
      <c r="K93" s="141">
        <v>1912.3</v>
      </c>
      <c r="L93" s="141">
        <v>0</v>
      </c>
      <c r="M93" s="141">
        <v>0</v>
      </c>
      <c r="N93" s="141">
        <v>0</v>
      </c>
      <c r="O93" s="141">
        <v>570.5</v>
      </c>
      <c r="P93" s="141">
        <v>0</v>
      </c>
      <c r="Q93" s="141">
        <v>0</v>
      </c>
      <c r="R93" s="141">
        <v>0</v>
      </c>
      <c r="S93" s="141">
        <v>0</v>
      </c>
      <c r="T93" s="136">
        <f t="shared" si="57"/>
        <v>2155.2943999999998</v>
      </c>
      <c r="U93" s="141">
        <v>1638.0292999999999</v>
      </c>
      <c r="V93" s="141">
        <v>0</v>
      </c>
      <c r="W93" s="141">
        <v>0</v>
      </c>
      <c r="X93" s="141">
        <v>0</v>
      </c>
      <c r="Y93" s="10">
        <v>517.26509999999996</v>
      </c>
      <c r="Z93" s="10">
        <v>0</v>
      </c>
      <c r="AA93" s="10">
        <v>0</v>
      </c>
      <c r="AB93" s="10">
        <v>0</v>
      </c>
      <c r="AC93" s="10">
        <v>0</v>
      </c>
      <c r="AD93" s="10">
        <f t="shared" si="71"/>
        <v>-327.50560000000041</v>
      </c>
      <c r="AE93" s="10">
        <f t="shared" si="71"/>
        <v>-274.27070000000003</v>
      </c>
      <c r="AF93" s="10">
        <f t="shared" si="71"/>
        <v>0</v>
      </c>
      <c r="AG93" s="10">
        <f t="shared" si="71"/>
        <v>0</v>
      </c>
      <c r="AH93" s="10">
        <f t="shared" si="71"/>
        <v>0</v>
      </c>
      <c r="AI93" s="13">
        <f t="shared" si="38"/>
        <v>-53.234900000000039</v>
      </c>
      <c r="AJ93" s="13">
        <f t="shared" si="38"/>
        <v>0</v>
      </c>
      <c r="AK93" s="13">
        <f t="shared" si="38"/>
        <v>0</v>
      </c>
      <c r="AL93" s="13">
        <f t="shared" si="38"/>
        <v>0</v>
      </c>
      <c r="AM93" s="10">
        <f t="shared" si="38"/>
        <v>0</v>
      </c>
      <c r="AN93" s="10">
        <f t="shared" si="72"/>
        <v>86.809022071854343</v>
      </c>
      <c r="AO93" s="10">
        <f t="shared" si="72"/>
        <v>85.657548501804101</v>
      </c>
      <c r="AP93" s="10">
        <f t="shared" si="72"/>
        <v>0</v>
      </c>
      <c r="AQ93" s="10">
        <f t="shared" si="72"/>
        <v>0</v>
      </c>
      <c r="AR93" s="10">
        <f t="shared" si="72"/>
        <v>0</v>
      </c>
      <c r="AS93" s="10">
        <f t="shared" si="72"/>
        <v>90.668729184925496</v>
      </c>
      <c r="AT93" s="142">
        <f t="shared" si="72"/>
        <v>0</v>
      </c>
      <c r="AU93" s="142">
        <f t="shared" si="72"/>
        <v>0</v>
      </c>
      <c r="AV93" s="142">
        <f t="shared" si="72"/>
        <v>0</v>
      </c>
      <c r="AW93" s="142">
        <f t="shared" si="72"/>
        <v>0</v>
      </c>
    </row>
    <row r="94" spans="1:49" ht="12.75" customHeight="1" x14ac:dyDescent="0.25">
      <c r="A94" s="133">
        <v>85</v>
      </c>
      <c r="B94" s="139" t="s">
        <v>1437</v>
      </c>
      <c r="C94" s="135">
        <f t="shared" si="67"/>
        <v>2489</v>
      </c>
      <c r="D94" s="140">
        <v>1992.8</v>
      </c>
      <c r="E94" s="140">
        <v>0</v>
      </c>
      <c r="F94" s="140">
        <v>0</v>
      </c>
      <c r="G94" s="140">
        <v>0</v>
      </c>
      <c r="H94" s="140">
        <v>496.2</v>
      </c>
      <c r="I94" s="140">
        <v>0</v>
      </c>
      <c r="J94" s="135">
        <f t="shared" si="55"/>
        <v>2858.3999999999996</v>
      </c>
      <c r="K94" s="141">
        <v>2362.1999999999998</v>
      </c>
      <c r="L94" s="141">
        <v>0</v>
      </c>
      <c r="M94" s="141">
        <v>0</v>
      </c>
      <c r="N94" s="141">
        <v>0</v>
      </c>
      <c r="O94" s="141">
        <v>496.2</v>
      </c>
      <c r="P94" s="141">
        <v>0</v>
      </c>
      <c r="Q94" s="141">
        <v>0</v>
      </c>
      <c r="R94" s="141">
        <v>0</v>
      </c>
      <c r="S94" s="141">
        <v>0</v>
      </c>
      <c r="T94" s="136">
        <f t="shared" si="57"/>
        <v>2692.9517000000001</v>
      </c>
      <c r="U94" s="141">
        <v>2197.5808999999999</v>
      </c>
      <c r="V94" s="141">
        <v>0</v>
      </c>
      <c r="W94" s="141">
        <v>0</v>
      </c>
      <c r="X94" s="141">
        <v>0</v>
      </c>
      <c r="Y94" s="10">
        <v>495.37079999999997</v>
      </c>
      <c r="Z94" s="10">
        <v>0</v>
      </c>
      <c r="AA94" s="10">
        <v>0</v>
      </c>
      <c r="AB94" s="10">
        <v>0</v>
      </c>
      <c r="AC94" s="10">
        <v>0</v>
      </c>
      <c r="AD94" s="10">
        <f t="shared" si="71"/>
        <v>-165.44829999999956</v>
      </c>
      <c r="AE94" s="10">
        <f t="shared" si="71"/>
        <v>-164.61909999999989</v>
      </c>
      <c r="AF94" s="10">
        <f t="shared" si="71"/>
        <v>0</v>
      </c>
      <c r="AG94" s="10">
        <f t="shared" si="71"/>
        <v>0</v>
      </c>
      <c r="AH94" s="10">
        <f t="shared" si="71"/>
        <v>0</v>
      </c>
      <c r="AI94" s="13">
        <f t="shared" si="38"/>
        <v>-0.82920000000001437</v>
      </c>
      <c r="AJ94" s="13">
        <f t="shared" si="38"/>
        <v>0</v>
      </c>
      <c r="AK94" s="13">
        <f t="shared" si="38"/>
        <v>0</v>
      </c>
      <c r="AL94" s="13">
        <f t="shared" si="38"/>
        <v>0</v>
      </c>
      <c r="AM94" s="10">
        <f t="shared" si="38"/>
        <v>0</v>
      </c>
      <c r="AN94" s="10">
        <f t="shared" si="72"/>
        <v>94.211856283235392</v>
      </c>
      <c r="AO94" s="10">
        <f t="shared" si="72"/>
        <v>93.03111082888833</v>
      </c>
      <c r="AP94" s="10">
        <f t="shared" si="72"/>
        <v>0</v>
      </c>
      <c r="AQ94" s="10">
        <f t="shared" si="72"/>
        <v>0</v>
      </c>
      <c r="AR94" s="10">
        <f t="shared" si="72"/>
        <v>0</v>
      </c>
      <c r="AS94" s="10">
        <f t="shared" si="72"/>
        <v>99.832889963724298</v>
      </c>
      <c r="AT94" s="142">
        <f t="shared" si="72"/>
        <v>0</v>
      </c>
      <c r="AU94" s="142">
        <f t="shared" si="72"/>
        <v>0</v>
      </c>
      <c r="AV94" s="142">
        <f t="shared" si="72"/>
        <v>0</v>
      </c>
      <c r="AW94" s="142">
        <f t="shared" si="72"/>
        <v>0</v>
      </c>
    </row>
    <row r="95" spans="1:49" ht="12.75" customHeight="1" x14ac:dyDescent="0.25">
      <c r="A95" s="133">
        <v>86</v>
      </c>
      <c r="B95" s="139" t="s">
        <v>1438</v>
      </c>
      <c r="C95" s="135">
        <f t="shared" si="67"/>
        <v>2036.2</v>
      </c>
      <c r="D95" s="140">
        <v>1732</v>
      </c>
      <c r="E95" s="140">
        <v>0</v>
      </c>
      <c r="F95" s="140">
        <v>0</v>
      </c>
      <c r="G95" s="140">
        <v>0</v>
      </c>
      <c r="H95" s="140">
        <v>304.2</v>
      </c>
      <c r="I95" s="140">
        <v>0</v>
      </c>
      <c r="J95" s="135">
        <f t="shared" si="55"/>
        <v>2252.2999999999997</v>
      </c>
      <c r="K95" s="141">
        <v>1948.1</v>
      </c>
      <c r="L95" s="141">
        <v>0</v>
      </c>
      <c r="M95" s="141">
        <v>0</v>
      </c>
      <c r="N95" s="141">
        <v>0</v>
      </c>
      <c r="O95" s="141">
        <v>304.2</v>
      </c>
      <c r="P95" s="141">
        <v>0</v>
      </c>
      <c r="Q95" s="141">
        <v>0</v>
      </c>
      <c r="R95" s="141">
        <v>0</v>
      </c>
      <c r="S95" s="141">
        <v>0</v>
      </c>
      <c r="T95" s="136">
        <f t="shared" si="57"/>
        <v>2109.2321000000002</v>
      </c>
      <c r="U95" s="141">
        <v>1813.0934</v>
      </c>
      <c r="V95" s="141">
        <v>0</v>
      </c>
      <c r="W95" s="141">
        <v>0</v>
      </c>
      <c r="X95" s="141">
        <v>0</v>
      </c>
      <c r="Y95" s="10">
        <v>296.13869999999997</v>
      </c>
      <c r="Z95" s="10">
        <v>0</v>
      </c>
      <c r="AA95" s="10">
        <v>0</v>
      </c>
      <c r="AB95" s="10">
        <v>0</v>
      </c>
      <c r="AC95" s="10">
        <v>0</v>
      </c>
      <c r="AD95" s="10">
        <f t="shared" si="71"/>
        <v>-143.06789999999955</v>
      </c>
      <c r="AE95" s="10">
        <f t="shared" si="71"/>
        <v>-135.00659999999993</v>
      </c>
      <c r="AF95" s="10">
        <f t="shared" si="71"/>
        <v>0</v>
      </c>
      <c r="AG95" s="10">
        <f t="shared" si="71"/>
        <v>0</v>
      </c>
      <c r="AH95" s="10">
        <f t="shared" si="71"/>
        <v>0</v>
      </c>
      <c r="AI95" s="13">
        <f t="shared" si="38"/>
        <v>-8.061300000000017</v>
      </c>
      <c r="AJ95" s="13">
        <f t="shared" si="38"/>
        <v>0</v>
      </c>
      <c r="AK95" s="13">
        <f t="shared" si="38"/>
        <v>0</v>
      </c>
      <c r="AL95" s="13">
        <f t="shared" si="38"/>
        <v>0</v>
      </c>
      <c r="AM95" s="10">
        <f t="shared" si="38"/>
        <v>0</v>
      </c>
      <c r="AN95" s="10">
        <f t="shared" si="72"/>
        <v>93.64791990409806</v>
      </c>
      <c r="AO95" s="10">
        <f t="shared" si="72"/>
        <v>93.069832144140449</v>
      </c>
      <c r="AP95" s="10">
        <f t="shared" si="72"/>
        <v>0</v>
      </c>
      <c r="AQ95" s="10">
        <f t="shared" si="72"/>
        <v>0</v>
      </c>
      <c r="AR95" s="10">
        <f t="shared" si="72"/>
        <v>0</v>
      </c>
      <c r="AS95" s="10">
        <f t="shared" si="72"/>
        <v>97.35</v>
      </c>
      <c r="AT95" s="142">
        <f t="shared" si="72"/>
        <v>0</v>
      </c>
      <c r="AU95" s="142">
        <f t="shared" si="72"/>
        <v>0</v>
      </c>
      <c r="AV95" s="142">
        <f t="shared" si="72"/>
        <v>0</v>
      </c>
      <c r="AW95" s="142">
        <f t="shared" si="72"/>
        <v>0</v>
      </c>
    </row>
    <row r="96" spans="1:49" ht="12.75" customHeight="1" x14ac:dyDescent="0.25">
      <c r="A96" s="133">
        <v>87</v>
      </c>
      <c r="B96" s="139" t="s">
        <v>1433</v>
      </c>
      <c r="C96" s="135">
        <f t="shared" si="67"/>
        <v>18266.5</v>
      </c>
      <c r="D96" s="140">
        <v>16048.7</v>
      </c>
      <c r="E96" s="140">
        <v>0</v>
      </c>
      <c r="F96" s="140">
        <v>74.099999999999994</v>
      </c>
      <c r="G96" s="140">
        <v>0</v>
      </c>
      <c r="H96" s="140">
        <v>2143.6999999999998</v>
      </c>
      <c r="I96" s="140">
        <v>0</v>
      </c>
      <c r="J96" s="135">
        <f t="shared" si="55"/>
        <v>20685.2</v>
      </c>
      <c r="K96" s="141">
        <v>18463.599999999999</v>
      </c>
      <c r="L96" s="141">
        <v>0</v>
      </c>
      <c r="M96" s="141">
        <v>77.900000000000006</v>
      </c>
      <c r="N96" s="141">
        <v>0</v>
      </c>
      <c r="O96" s="141">
        <v>2143.6999999999998</v>
      </c>
      <c r="P96" s="141">
        <v>0</v>
      </c>
      <c r="Q96" s="141">
        <v>0</v>
      </c>
      <c r="R96" s="141">
        <v>0</v>
      </c>
      <c r="S96" s="141">
        <v>0</v>
      </c>
      <c r="T96" s="136">
        <f t="shared" si="57"/>
        <v>20675.777399999999</v>
      </c>
      <c r="U96" s="141">
        <v>18463.599999999999</v>
      </c>
      <c r="V96" s="141">
        <v>0</v>
      </c>
      <c r="W96" s="141">
        <v>68.477400000000003</v>
      </c>
      <c r="X96" s="141">
        <v>0</v>
      </c>
      <c r="Y96" s="10">
        <v>2143.6999999999998</v>
      </c>
      <c r="Z96" s="10">
        <v>0</v>
      </c>
      <c r="AA96" s="10">
        <v>0</v>
      </c>
      <c r="AB96" s="10">
        <v>0</v>
      </c>
      <c r="AC96" s="10">
        <v>0</v>
      </c>
      <c r="AD96" s="10">
        <f t="shared" si="71"/>
        <v>-9.4226000000016938</v>
      </c>
      <c r="AE96" s="10">
        <f t="shared" si="71"/>
        <v>0</v>
      </c>
      <c r="AF96" s="10">
        <f t="shared" si="71"/>
        <v>0</v>
      </c>
      <c r="AG96" s="10">
        <f t="shared" si="71"/>
        <v>-9.4226000000000028</v>
      </c>
      <c r="AH96" s="10">
        <f t="shared" si="71"/>
        <v>0</v>
      </c>
      <c r="AI96" s="13">
        <f t="shared" si="38"/>
        <v>0</v>
      </c>
      <c r="AJ96" s="13">
        <f t="shared" si="38"/>
        <v>0</v>
      </c>
      <c r="AK96" s="13">
        <f t="shared" si="38"/>
        <v>0</v>
      </c>
      <c r="AL96" s="13">
        <f t="shared" si="38"/>
        <v>0</v>
      </c>
      <c r="AM96" s="10">
        <f t="shared" si="38"/>
        <v>0</v>
      </c>
      <c r="AN96" s="10">
        <f t="shared" si="72"/>
        <v>99.954447624388436</v>
      </c>
      <c r="AO96" s="10">
        <f t="shared" si="72"/>
        <v>100</v>
      </c>
      <c r="AP96" s="10">
        <f t="shared" si="72"/>
        <v>0</v>
      </c>
      <c r="AQ96" s="10">
        <f t="shared" si="72"/>
        <v>87.904236200256733</v>
      </c>
      <c r="AR96" s="10">
        <f t="shared" si="72"/>
        <v>0</v>
      </c>
      <c r="AS96" s="10">
        <f t="shared" si="72"/>
        <v>100</v>
      </c>
      <c r="AT96" s="142">
        <f t="shared" si="72"/>
        <v>0</v>
      </c>
      <c r="AU96" s="142">
        <f t="shared" si="72"/>
        <v>0</v>
      </c>
      <c r="AV96" s="142">
        <f t="shared" si="72"/>
        <v>0</v>
      </c>
      <c r="AW96" s="142">
        <f t="shared" si="72"/>
        <v>0</v>
      </c>
    </row>
    <row r="97" spans="1:49" ht="12.75" customHeight="1" x14ac:dyDescent="0.25">
      <c r="A97" s="133">
        <v>88</v>
      </c>
      <c r="B97" s="139" t="s">
        <v>1402</v>
      </c>
      <c r="C97" s="135">
        <f t="shared" si="67"/>
        <v>797.5</v>
      </c>
      <c r="D97" s="140">
        <v>587.20000000000005</v>
      </c>
      <c r="E97" s="140">
        <v>0</v>
      </c>
      <c r="F97" s="140">
        <v>0</v>
      </c>
      <c r="G97" s="140">
        <v>0</v>
      </c>
      <c r="H97" s="140">
        <v>210.3</v>
      </c>
      <c r="I97" s="140">
        <v>0</v>
      </c>
      <c r="J97" s="135">
        <f t="shared" si="55"/>
        <v>878.09999999999991</v>
      </c>
      <c r="K97" s="141">
        <v>667.8</v>
      </c>
      <c r="L97" s="141">
        <v>0</v>
      </c>
      <c r="M97" s="141">
        <v>0</v>
      </c>
      <c r="N97" s="141">
        <v>0</v>
      </c>
      <c r="O97" s="141">
        <v>210.3</v>
      </c>
      <c r="P97" s="141">
        <v>0</v>
      </c>
      <c r="Q97" s="141">
        <v>0</v>
      </c>
      <c r="R97" s="141">
        <v>0</v>
      </c>
      <c r="S97" s="141">
        <v>0</v>
      </c>
      <c r="T97" s="136">
        <f t="shared" si="57"/>
        <v>873.94229999999993</v>
      </c>
      <c r="U97" s="141">
        <v>667.8</v>
      </c>
      <c r="V97" s="141">
        <v>0</v>
      </c>
      <c r="W97" s="141">
        <v>0</v>
      </c>
      <c r="X97" s="141">
        <v>0</v>
      </c>
      <c r="Y97" s="10">
        <v>206.14230000000001</v>
      </c>
      <c r="Z97" s="10">
        <v>0</v>
      </c>
      <c r="AA97" s="10">
        <v>0</v>
      </c>
      <c r="AB97" s="10">
        <v>0</v>
      </c>
      <c r="AC97" s="10">
        <v>0</v>
      </c>
      <c r="AD97" s="10">
        <f t="shared" si="71"/>
        <v>-4.1576999999999771</v>
      </c>
      <c r="AE97" s="10">
        <f t="shared" si="71"/>
        <v>0</v>
      </c>
      <c r="AF97" s="10">
        <f t="shared" si="71"/>
        <v>0</v>
      </c>
      <c r="AG97" s="10">
        <f t="shared" si="71"/>
        <v>0</v>
      </c>
      <c r="AH97" s="10">
        <f t="shared" si="71"/>
        <v>0</v>
      </c>
      <c r="AI97" s="13">
        <f t="shared" si="38"/>
        <v>-4.1577000000000055</v>
      </c>
      <c r="AJ97" s="13">
        <f t="shared" si="38"/>
        <v>0</v>
      </c>
      <c r="AK97" s="13">
        <f t="shared" si="38"/>
        <v>0</v>
      </c>
      <c r="AL97" s="13">
        <f t="shared" si="38"/>
        <v>0</v>
      </c>
      <c r="AM97" s="10">
        <f t="shared" si="38"/>
        <v>0</v>
      </c>
      <c r="AN97" s="10">
        <f t="shared" si="72"/>
        <v>99.526511786812449</v>
      </c>
      <c r="AO97" s="10">
        <f t="shared" si="72"/>
        <v>100</v>
      </c>
      <c r="AP97" s="10">
        <f t="shared" si="72"/>
        <v>0</v>
      </c>
      <c r="AQ97" s="10">
        <f t="shared" si="72"/>
        <v>0</v>
      </c>
      <c r="AR97" s="10">
        <f t="shared" si="72"/>
        <v>0</v>
      </c>
      <c r="AS97" s="10">
        <f t="shared" si="72"/>
        <v>98.022967189728959</v>
      </c>
      <c r="AT97" s="142">
        <f t="shared" si="72"/>
        <v>0</v>
      </c>
      <c r="AU97" s="142">
        <f t="shared" si="72"/>
        <v>0</v>
      </c>
      <c r="AV97" s="142">
        <f t="shared" si="72"/>
        <v>0</v>
      </c>
      <c r="AW97" s="142">
        <f t="shared" si="72"/>
        <v>0</v>
      </c>
    </row>
    <row r="98" spans="1:49" ht="12.75" customHeight="1" x14ac:dyDescent="0.25">
      <c r="A98" s="133">
        <v>89</v>
      </c>
      <c r="B98" s="139" t="s">
        <v>1439</v>
      </c>
      <c r="C98" s="135">
        <f t="shared" si="67"/>
        <v>3328.2000000000003</v>
      </c>
      <c r="D98" s="140">
        <v>2282.3000000000002</v>
      </c>
      <c r="E98" s="140">
        <v>0</v>
      </c>
      <c r="F98" s="140">
        <v>0</v>
      </c>
      <c r="G98" s="140">
        <v>0</v>
      </c>
      <c r="H98" s="140">
        <v>1045.9000000000001</v>
      </c>
      <c r="I98" s="140">
        <v>0</v>
      </c>
      <c r="J98" s="135">
        <f t="shared" si="55"/>
        <v>3612.9</v>
      </c>
      <c r="K98" s="141">
        <v>2567</v>
      </c>
      <c r="L98" s="141">
        <v>0</v>
      </c>
      <c r="M98" s="141">
        <v>0</v>
      </c>
      <c r="N98" s="141">
        <v>0</v>
      </c>
      <c r="O98" s="141">
        <v>1045.9000000000001</v>
      </c>
      <c r="P98" s="141">
        <v>0</v>
      </c>
      <c r="Q98" s="141">
        <v>0</v>
      </c>
      <c r="R98" s="141">
        <v>0</v>
      </c>
      <c r="S98" s="141">
        <v>0</v>
      </c>
      <c r="T98" s="136">
        <f t="shared" si="57"/>
        <v>3612.9</v>
      </c>
      <c r="U98" s="141">
        <v>2567</v>
      </c>
      <c r="V98" s="141">
        <v>0</v>
      </c>
      <c r="W98" s="141">
        <v>0</v>
      </c>
      <c r="X98" s="141">
        <v>0</v>
      </c>
      <c r="Y98" s="10">
        <v>1045.9000000000001</v>
      </c>
      <c r="Z98" s="10">
        <v>0</v>
      </c>
      <c r="AA98" s="10">
        <v>0</v>
      </c>
      <c r="AB98" s="10">
        <v>0</v>
      </c>
      <c r="AC98" s="10">
        <v>0</v>
      </c>
      <c r="AD98" s="10">
        <f t="shared" si="71"/>
        <v>0</v>
      </c>
      <c r="AE98" s="10">
        <f t="shared" si="71"/>
        <v>0</v>
      </c>
      <c r="AF98" s="10">
        <f t="shared" si="71"/>
        <v>0</v>
      </c>
      <c r="AG98" s="10">
        <f t="shared" si="71"/>
        <v>0</v>
      </c>
      <c r="AH98" s="10">
        <f t="shared" si="71"/>
        <v>0</v>
      </c>
      <c r="AI98" s="13">
        <f t="shared" si="38"/>
        <v>0</v>
      </c>
      <c r="AJ98" s="13">
        <f t="shared" si="38"/>
        <v>0</v>
      </c>
      <c r="AK98" s="13">
        <f t="shared" si="38"/>
        <v>0</v>
      </c>
      <c r="AL98" s="13">
        <f t="shared" si="38"/>
        <v>0</v>
      </c>
      <c r="AM98" s="10">
        <f t="shared" si="38"/>
        <v>0</v>
      </c>
      <c r="AN98" s="10">
        <f t="shared" si="72"/>
        <v>100</v>
      </c>
      <c r="AO98" s="10">
        <f t="shared" si="72"/>
        <v>100</v>
      </c>
      <c r="AP98" s="10">
        <f t="shared" si="72"/>
        <v>0</v>
      </c>
      <c r="AQ98" s="10">
        <f t="shared" si="72"/>
        <v>0</v>
      </c>
      <c r="AR98" s="10">
        <f t="shared" si="72"/>
        <v>0</v>
      </c>
      <c r="AS98" s="10">
        <f t="shared" si="72"/>
        <v>100</v>
      </c>
      <c r="AT98" s="142">
        <f t="shared" si="72"/>
        <v>0</v>
      </c>
      <c r="AU98" s="142">
        <f t="shared" si="72"/>
        <v>0</v>
      </c>
      <c r="AV98" s="142">
        <f t="shared" si="72"/>
        <v>0</v>
      </c>
      <c r="AW98" s="142">
        <f t="shared" si="72"/>
        <v>0</v>
      </c>
    </row>
    <row r="99" spans="1:49" ht="12.75" customHeight="1" x14ac:dyDescent="0.25">
      <c r="A99" s="133">
        <v>90</v>
      </c>
      <c r="B99" s="139" t="s">
        <v>1440</v>
      </c>
      <c r="C99" s="135">
        <f t="shared" si="67"/>
        <v>2238.5</v>
      </c>
      <c r="D99" s="140">
        <v>1755.1</v>
      </c>
      <c r="E99" s="140">
        <v>0</v>
      </c>
      <c r="F99" s="140">
        <v>0</v>
      </c>
      <c r="G99" s="140">
        <v>0</v>
      </c>
      <c r="H99" s="140">
        <v>483.4</v>
      </c>
      <c r="I99" s="140">
        <v>0</v>
      </c>
      <c r="J99" s="135">
        <f t="shared" si="55"/>
        <v>2487.9</v>
      </c>
      <c r="K99" s="141">
        <v>2004.5</v>
      </c>
      <c r="L99" s="141">
        <v>0</v>
      </c>
      <c r="M99" s="141">
        <v>0</v>
      </c>
      <c r="N99" s="141">
        <v>0</v>
      </c>
      <c r="O99" s="141">
        <v>483.4</v>
      </c>
      <c r="P99" s="141">
        <v>0</v>
      </c>
      <c r="Q99" s="141">
        <v>0</v>
      </c>
      <c r="R99" s="141">
        <v>0</v>
      </c>
      <c r="S99" s="141">
        <v>0</v>
      </c>
      <c r="T99" s="136">
        <f t="shared" si="57"/>
        <v>2487.0742</v>
      </c>
      <c r="U99" s="141">
        <v>2004.4998000000001</v>
      </c>
      <c r="V99" s="141">
        <v>0</v>
      </c>
      <c r="W99" s="141">
        <v>0</v>
      </c>
      <c r="X99" s="141">
        <v>0</v>
      </c>
      <c r="Y99" s="10">
        <v>482.57440000000003</v>
      </c>
      <c r="Z99" s="10">
        <v>0</v>
      </c>
      <c r="AA99" s="10">
        <v>0</v>
      </c>
      <c r="AB99" s="10">
        <v>0</v>
      </c>
      <c r="AC99" s="10">
        <v>0</v>
      </c>
      <c r="AD99" s="10">
        <f t="shared" si="71"/>
        <v>-0.82580000000007203</v>
      </c>
      <c r="AE99" s="10">
        <f t="shared" si="71"/>
        <v>-1.9999999994979589E-4</v>
      </c>
      <c r="AF99" s="10">
        <f t="shared" si="71"/>
        <v>0</v>
      </c>
      <c r="AG99" s="10">
        <f t="shared" si="71"/>
        <v>0</v>
      </c>
      <c r="AH99" s="10">
        <f t="shared" si="71"/>
        <v>0</v>
      </c>
      <c r="AI99" s="13">
        <f t="shared" si="38"/>
        <v>-0.82559999999995171</v>
      </c>
      <c r="AJ99" s="13">
        <f t="shared" si="38"/>
        <v>0</v>
      </c>
      <c r="AK99" s="13">
        <f t="shared" si="38"/>
        <v>0</v>
      </c>
      <c r="AL99" s="13">
        <f t="shared" si="38"/>
        <v>0</v>
      </c>
      <c r="AM99" s="10">
        <f t="shared" si="38"/>
        <v>0</v>
      </c>
      <c r="AN99" s="10">
        <f t="shared" si="72"/>
        <v>99.966807347562209</v>
      </c>
      <c r="AO99" s="10">
        <f t="shared" si="72"/>
        <v>99.999990022449495</v>
      </c>
      <c r="AP99" s="10">
        <f t="shared" si="72"/>
        <v>0</v>
      </c>
      <c r="AQ99" s="10">
        <f t="shared" si="72"/>
        <v>0</v>
      </c>
      <c r="AR99" s="10">
        <f t="shared" si="72"/>
        <v>0</v>
      </c>
      <c r="AS99" s="10">
        <f t="shared" si="72"/>
        <v>99.829209764170471</v>
      </c>
      <c r="AT99" s="142">
        <f t="shared" si="72"/>
        <v>0</v>
      </c>
      <c r="AU99" s="142">
        <f t="shared" si="72"/>
        <v>0</v>
      </c>
      <c r="AV99" s="142">
        <f t="shared" si="72"/>
        <v>0</v>
      </c>
      <c r="AW99" s="142">
        <f t="shared" si="72"/>
        <v>0</v>
      </c>
    </row>
    <row r="100" spans="1:49" ht="12.75" customHeight="1" x14ac:dyDescent="0.25">
      <c r="A100" s="133">
        <v>91</v>
      </c>
      <c r="B100" s="139" t="s">
        <v>1441</v>
      </c>
      <c r="C100" s="135">
        <f t="shared" si="67"/>
        <v>3447.5</v>
      </c>
      <c r="D100" s="140">
        <v>2546.1999999999998</v>
      </c>
      <c r="E100" s="140">
        <v>0</v>
      </c>
      <c r="F100" s="140">
        <v>0</v>
      </c>
      <c r="G100" s="140">
        <v>0</v>
      </c>
      <c r="H100" s="140">
        <v>901.3</v>
      </c>
      <c r="I100" s="140">
        <v>0</v>
      </c>
      <c r="J100" s="135">
        <f t="shared" si="55"/>
        <v>3660.8</v>
      </c>
      <c r="K100" s="141">
        <v>2759.5</v>
      </c>
      <c r="L100" s="141">
        <v>0</v>
      </c>
      <c r="M100" s="141">
        <v>0</v>
      </c>
      <c r="N100" s="141">
        <v>0</v>
      </c>
      <c r="O100" s="141">
        <v>901.3</v>
      </c>
      <c r="P100" s="141">
        <v>0</v>
      </c>
      <c r="Q100" s="141">
        <v>0</v>
      </c>
      <c r="R100" s="141">
        <v>0</v>
      </c>
      <c r="S100" s="141">
        <v>0</v>
      </c>
      <c r="T100" s="136">
        <f t="shared" si="57"/>
        <v>3581.5472</v>
      </c>
      <c r="U100" s="141">
        <v>2680.2572</v>
      </c>
      <c r="V100" s="141">
        <v>0</v>
      </c>
      <c r="W100" s="141">
        <v>0</v>
      </c>
      <c r="X100" s="141">
        <v>0</v>
      </c>
      <c r="Y100" s="10">
        <v>901.29</v>
      </c>
      <c r="Z100" s="10">
        <v>0</v>
      </c>
      <c r="AA100" s="10">
        <v>0</v>
      </c>
      <c r="AB100" s="10">
        <v>0</v>
      </c>
      <c r="AC100" s="10">
        <v>0</v>
      </c>
      <c r="AD100" s="10">
        <f t="shared" si="71"/>
        <v>-79.252800000000207</v>
      </c>
      <c r="AE100" s="10">
        <f t="shared" si="71"/>
        <v>-79.242799999999988</v>
      </c>
      <c r="AF100" s="10">
        <f t="shared" si="71"/>
        <v>0</v>
      </c>
      <c r="AG100" s="10">
        <f t="shared" si="71"/>
        <v>0</v>
      </c>
      <c r="AH100" s="10">
        <f t="shared" si="71"/>
        <v>0</v>
      </c>
      <c r="AI100" s="13">
        <f t="shared" si="38"/>
        <v>-9.9999999999909051E-3</v>
      </c>
      <c r="AJ100" s="13">
        <f t="shared" si="38"/>
        <v>0</v>
      </c>
      <c r="AK100" s="13">
        <f t="shared" si="38"/>
        <v>0</v>
      </c>
      <c r="AL100" s="13">
        <f t="shared" si="38"/>
        <v>0</v>
      </c>
      <c r="AM100" s="10">
        <f t="shared" si="38"/>
        <v>0</v>
      </c>
      <c r="AN100" s="10">
        <f t="shared" si="72"/>
        <v>97.835096153846152</v>
      </c>
      <c r="AO100" s="10">
        <f t="shared" si="72"/>
        <v>97.128363834027908</v>
      </c>
      <c r="AP100" s="10">
        <f t="shared" si="72"/>
        <v>0</v>
      </c>
      <c r="AQ100" s="10">
        <f t="shared" si="72"/>
        <v>0</v>
      </c>
      <c r="AR100" s="10">
        <f t="shared" si="72"/>
        <v>0</v>
      </c>
      <c r="AS100" s="10">
        <f t="shared" si="72"/>
        <v>99.998890491512256</v>
      </c>
      <c r="AT100" s="142">
        <f t="shared" si="72"/>
        <v>0</v>
      </c>
      <c r="AU100" s="142">
        <f t="shared" si="72"/>
        <v>0</v>
      </c>
      <c r="AV100" s="142">
        <f t="shared" si="72"/>
        <v>0</v>
      </c>
      <c r="AW100" s="142">
        <f t="shared" si="72"/>
        <v>0</v>
      </c>
    </row>
    <row r="101" spans="1:49" ht="12.75" customHeight="1" x14ac:dyDescent="0.25">
      <c r="A101" s="133">
        <v>92</v>
      </c>
      <c r="B101" s="139" t="s">
        <v>1442</v>
      </c>
      <c r="C101" s="135">
        <f t="shared" si="67"/>
        <v>5295.5</v>
      </c>
      <c r="D101" s="140">
        <v>4530.3999999999996</v>
      </c>
      <c r="E101" s="140">
        <v>0</v>
      </c>
      <c r="F101" s="140">
        <v>0</v>
      </c>
      <c r="G101" s="140">
        <v>0</v>
      </c>
      <c r="H101" s="140">
        <v>765.1</v>
      </c>
      <c r="I101" s="140">
        <v>0</v>
      </c>
      <c r="J101" s="135">
        <f t="shared" si="55"/>
        <v>6092.1</v>
      </c>
      <c r="K101" s="141">
        <v>5327</v>
      </c>
      <c r="L101" s="141">
        <v>0</v>
      </c>
      <c r="M101" s="141">
        <v>0</v>
      </c>
      <c r="N101" s="141">
        <v>0</v>
      </c>
      <c r="O101" s="141">
        <v>765.1</v>
      </c>
      <c r="P101" s="141">
        <v>0</v>
      </c>
      <c r="Q101" s="141">
        <v>0</v>
      </c>
      <c r="R101" s="141">
        <v>0</v>
      </c>
      <c r="S101" s="141">
        <v>0</v>
      </c>
      <c r="T101" s="136">
        <f t="shared" si="57"/>
        <v>5969.3008</v>
      </c>
      <c r="U101" s="141">
        <v>5209.8834999999999</v>
      </c>
      <c r="V101" s="141">
        <v>0</v>
      </c>
      <c r="W101" s="141">
        <v>0</v>
      </c>
      <c r="X101" s="141">
        <v>0</v>
      </c>
      <c r="Y101" s="10">
        <v>759.41729999999995</v>
      </c>
      <c r="Z101" s="10">
        <v>0</v>
      </c>
      <c r="AA101" s="10">
        <v>0</v>
      </c>
      <c r="AB101" s="10">
        <v>0</v>
      </c>
      <c r="AC101" s="10">
        <v>0</v>
      </c>
      <c r="AD101" s="10">
        <f t="shared" si="71"/>
        <v>-122.79920000000038</v>
      </c>
      <c r="AE101" s="10">
        <f t="shared" si="71"/>
        <v>-117.11650000000009</v>
      </c>
      <c r="AF101" s="10">
        <f t="shared" si="71"/>
        <v>0</v>
      </c>
      <c r="AG101" s="10">
        <f t="shared" si="71"/>
        <v>0</v>
      </c>
      <c r="AH101" s="10">
        <f t="shared" si="71"/>
        <v>0</v>
      </c>
      <c r="AI101" s="13">
        <f t="shared" si="38"/>
        <v>-5.682700000000068</v>
      </c>
      <c r="AJ101" s="13">
        <f t="shared" si="38"/>
        <v>0</v>
      </c>
      <c r="AK101" s="13">
        <f t="shared" si="38"/>
        <v>0</v>
      </c>
      <c r="AL101" s="13">
        <f t="shared" si="38"/>
        <v>0</v>
      </c>
      <c r="AM101" s="10">
        <f t="shared" si="38"/>
        <v>0</v>
      </c>
      <c r="AN101" s="10">
        <f t="shared" si="72"/>
        <v>97.984287848196843</v>
      </c>
      <c r="AO101" s="10">
        <f t="shared" si="72"/>
        <v>97.801454852637505</v>
      </c>
      <c r="AP101" s="10">
        <f t="shared" si="72"/>
        <v>0</v>
      </c>
      <c r="AQ101" s="10">
        <f t="shared" si="72"/>
        <v>0</v>
      </c>
      <c r="AR101" s="10">
        <f t="shared" si="72"/>
        <v>0</v>
      </c>
      <c r="AS101" s="10">
        <f t="shared" si="72"/>
        <v>99.257260488824983</v>
      </c>
      <c r="AT101" s="142">
        <f t="shared" si="72"/>
        <v>0</v>
      </c>
      <c r="AU101" s="142">
        <f t="shared" si="72"/>
        <v>0</v>
      </c>
      <c r="AV101" s="142">
        <f t="shared" si="72"/>
        <v>0</v>
      </c>
      <c r="AW101" s="142">
        <f t="shared" si="72"/>
        <v>0</v>
      </c>
    </row>
    <row r="102" spans="1:49" ht="12.75" customHeight="1" x14ac:dyDescent="0.25">
      <c r="A102" s="133">
        <v>93</v>
      </c>
      <c r="B102" s="139" t="s">
        <v>1443</v>
      </c>
      <c r="C102" s="135">
        <f t="shared" si="67"/>
        <v>4820.5</v>
      </c>
      <c r="D102" s="140">
        <v>2856.6</v>
      </c>
      <c r="E102" s="140">
        <v>0</v>
      </c>
      <c r="F102" s="140">
        <v>0</v>
      </c>
      <c r="G102" s="140">
        <v>0</v>
      </c>
      <c r="H102" s="140">
        <v>1963.9</v>
      </c>
      <c r="I102" s="140">
        <v>0</v>
      </c>
      <c r="J102" s="135">
        <f t="shared" si="55"/>
        <v>5448.6</v>
      </c>
      <c r="K102" s="141">
        <v>3484.7</v>
      </c>
      <c r="L102" s="141">
        <v>0</v>
      </c>
      <c r="M102" s="141">
        <v>0</v>
      </c>
      <c r="N102" s="141">
        <v>0</v>
      </c>
      <c r="O102" s="141">
        <v>1963.9</v>
      </c>
      <c r="P102" s="141">
        <v>0</v>
      </c>
      <c r="Q102" s="141">
        <v>0</v>
      </c>
      <c r="R102" s="141">
        <v>0</v>
      </c>
      <c r="S102" s="141">
        <v>0</v>
      </c>
      <c r="T102" s="136">
        <f t="shared" si="57"/>
        <v>5392.5474999999997</v>
      </c>
      <c r="U102" s="141">
        <v>3475.7053999999998</v>
      </c>
      <c r="V102" s="141">
        <v>0</v>
      </c>
      <c r="W102" s="141">
        <v>0</v>
      </c>
      <c r="X102" s="141">
        <v>0</v>
      </c>
      <c r="Y102" s="10">
        <v>1916.8421000000001</v>
      </c>
      <c r="Z102" s="10">
        <v>0</v>
      </c>
      <c r="AA102" s="10">
        <v>0</v>
      </c>
      <c r="AB102" s="10">
        <v>0</v>
      </c>
      <c r="AC102" s="10">
        <v>0</v>
      </c>
      <c r="AD102" s="10">
        <f t="shared" si="71"/>
        <v>-56.052500000000691</v>
      </c>
      <c r="AE102" s="10">
        <f t="shared" si="71"/>
        <v>-8.9945999999999913</v>
      </c>
      <c r="AF102" s="10">
        <f t="shared" si="71"/>
        <v>0</v>
      </c>
      <c r="AG102" s="10">
        <f t="shared" si="71"/>
        <v>0</v>
      </c>
      <c r="AH102" s="10">
        <f t="shared" si="71"/>
        <v>0</v>
      </c>
      <c r="AI102" s="13">
        <f t="shared" si="38"/>
        <v>-47.057900000000018</v>
      </c>
      <c r="AJ102" s="13">
        <f t="shared" si="38"/>
        <v>0</v>
      </c>
      <c r="AK102" s="13">
        <f t="shared" si="38"/>
        <v>0</v>
      </c>
      <c r="AL102" s="13">
        <f t="shared" si="38"/>
        <v>0</v>
      </c>
      <c r="AM102" s="10">
        <f t="shared" si="38"/>
        <v>0</v>
      </c>
      <c r="AN102" s="10">
        <f t="shared" si="72"/>
        <v>98.971249495283175</v>
      </c>
      <c r="AO102" s="10">
        <f t="shared" si="72"/>
        <v>99.741883088931615</v>
      </c>
      <c r="AP102" s="10">
        <f t="shared" si="72"/>
        <v>0</v>
      </c>
      <c r="AQ102" s="10">
        <f t="shared" si="72"/>
        <v>0</v>
      </c>
      <c r="AR102" s="10">
        <f t="shared" si="72"/>
        <v>0</v>
      </c>
      <c r="AS102" s="10">
        <f t="shared" si="72"/>
        <v>97.603854575080192</v>
      </c>
      <c r="AT102" s="142">
        <f t="shared" si="72"/>
        <v>0</v>
      </c>
      <c r="AU102" s="142">
        <f t="shared" si="72"/>
        <v>0</v>
      </c>
      <c r="AV102" s="142">
        <f t="shared" si="72"/>
        <v>0</v>
      </c>
      <c r="AW102" s="142">
        <f t="shared" si="72"/>
        <v>0</v>
      </c>
    </row>
    <row r="103" spans="1:49" ht="12.75" customHeight="1" x14ac:dyDescent="0.25">
      <c r="A103" s="133">
        <v>94</v>
      </c>
      <c r="B103" s="139" t="s">
        <v>1444</v>
      </c>
      <c r="C103" s="135">
        <f t="shared" si="67"/>
        <v>1551.1999999999998</v>
      </c>
      <c r="D103" s="140">
        <v>1167.0999999999999</v>
      </c>
      <c r="E103" s="140">
        <v>0</v>
      </c>
      <c r="F103" s="140">
        <v>0</v>
      </c>
      <c r="G103" s="140">
        <v>0</v>
      </c>
      <c r="H103" s="140">
        <v>384.1</v>
      </c>
      <c r="I103" s="140">
        <v>0</v>
      </c>
      <c r="J103" s="135">
        <f t="shared" si="55"/>
        <v>1650</v>
      </c>
      <c r="K103" s="141">
        <v>1265.9000000000001</v>
      </c>
      <c r="L103" s="141">
        <v>0</v>
      </c>
      <c r="M103" s="141">
        <v>0</v>
      </c>
      <c r="N103" s="141">
        <v>0</v>
      </c>
      <c r="O103" s="141">
        <v>384.1</v>
      </c>
      <c r="P103" s="141">
        <v>0</v>
      </c>
      <c r="Q103" s="141">
        <v>0</v>
      </c>
      <c r="R103" s="141">
        <v>0</v>
      </c>
      <c r="S103" s="141">
        <v>0</v>
      </c>
      <c r="T103" s="136">
        <f t="shared" si="57"/>
        <v>1520.7710000000002</v>
      </c>
      <c r="U103" s="141">
        <v>1136.671</v>
      </c>
      <c r="V103" s="141">
        <v>0</v>
      </c>
      <c r="W103" s="141">
        <v>0</v>
      </c>
      <c r="X103" s="141">
        <v>0</v>
      </c>
      <c r="Y103" s="10">
        <v>384.1</v>
      </c>
      <c r="Z103" s="10">
        <v>0</v>
      </c>
      <c r="AA103" s="10">
        <v>0</v>
      </c>
      <c r="AB103" s="10">
        <v>0</v>
      </c>
      <c r="AC103" s="10">
        <v>0</v>
      </c>
      <c r="AD103" s="10">
        <f t="shared" si="71"/>
        <v>-129.22899999999981</v>
      </c>
      <c r="AE103" s="10">
        <f t="shared" si="71"/>
        <v>-129.22900000000004</v>
      </c>
      <c r="AF103" s="10">
        <f t="shared" si="71"/>
        <v>0</v>
      </c>
      <c r="AG103" s="10">
        <f t="shared" si="71"/>
        <v>0</v>
      </c>
      <c r="AH103" s="10">
        <f t="shared" si="71"/>
        <v>0</v>
      </c>
      <c r="AI103" s="13">
        <f t="shared" si="38"/>
        <v>0</v>
      </c>
      <c r="AJ103" s="13">
        <f t="shared" si="38"/>
        <v>0</v>
      </c>
      <c r="AK103" s="13">
        <f t="shared" si="38"/>
        <v>0</v>
      </c>
      <c r="AL103" s="13">
        <f t="shared" si="38"/>
        <v>0</v>
      </c>
      <c r="AM103" s="10">
        <f t="shared" si="38"/>
        <v>0</v>
      </c>
      <c r="AN103" s="10">
        <f t="shared" si="72"/>
        <v>92.167939393939406</v>
      </c>
      <c r="AO103" s="10">
        <f t="shared" si="72"/>
        <v>89.791531716565288</v>
      </c>
      <c r="AP103" s="10">
        <f t="shared" si="72"/>
        <v>0</v>
      </c>
      <c r="AQ103" s="10">
        <f t="shared" si="72"/>
        <v>0</v>
      </c>
      <c r="AR103" s="10">
        <f t="shared" si="72"/>
        <v>0</v>
      </c>
      <c r="AS103" s="10">
        <f t="shared" si="72"/>
        <v>100</v>
      </c>
      <c r="AT103" s="142">
        <f t="shared" si="72"/>
        <v>0</v>
      </c>
      <c r="AU103" s="142">
        <f t="shared" si="72"/>
        <v>0</v>
      </c>
      <c r="AV103" s="142">
        <f t="shared" si="72"/>
        <v>0</v>
      </c>
      <c r="AW103" s="142">
        <f t="shared" si="72"/>
        <v>0</v>
      </c>
    </row>
    <row r="104" spans="1:49" ht="12.75" customHeight="1" x14ac:dyDescent="0.25">
      <c r="A104" s="133">
        <v>95</v>
      </c>
      <c r="B104" s="139" t="s">
        <v>1445</v>
      </c>
      <c r="C104" s="135">
        <f t="shared" si="67"/>
        <v>2635.4</v>
      </c>
      <c r="D104" s="140">
        <v>2062.8000000000002</v>
      </c>
      <c r="E104" s="140">
        <v>0</v>
      </c>
      <c r="F104" s="140">
        <v>0</v>
      </c>
      <c r="G104" s="140">
        <v>0</v>
      </c>
      <c r="H104" s="140">
        <v>572.6</v>
      </c>
      <c r="I104" s="140">
        <v>0</v>
      </c>
      <c r="J104" s="135">
        <f t="shared" si="55"/>
        <v>3387.2</v>
      </c>
      <c r="K104" s="141">
        <v>2814.6</v>
      </c>
      <c r="L104" s="141">
        <v>0</v>
      </c>
      <c r="M104" s="141">
        <v>0</v>
      </c>
      <c r="N104" s="141">
        <v>0</v>
      </c>
      <c r="O104" s="141">
        <v>572.6</v>
      </c>
      <c r="P104" s="141">
        <v>0</v>
      </c>
      <c r="Q104" s="141">
        <v>0</v>
      </c>
      <c r="R104" s="141">
        <v>0</v>
      </c>
      <c r="S104" s="141">
        <v>0</v>
      </c>
      <c r="T104" s="136">
        <f t="shared" si="57"/>
        <v>3387.1990000000001</v>
      </c>
      <c r="U104" s="141">
        <v>2814.6</v>
      </c>
      <c r="V104" s="141">
        <v>0</v>
      </c>
      <c r="W104" s="141">
        <v>0</v>
      </c>
      <c r="X104" s="141">
        <v>0</v>
      </c>
      <c r="Y104" s="10">
        <v>572.59900000000005</v>
      </c>
      <c r="Z104" s="10">
        <v>0</v>
      </c>
      <c r="AA104" s="10">
        <v>0</v>
      </c>
      <c r="AB104" s="10">
        <v>0</v>
      </c>
      <c r="AC104" s="10">
        <v>0</v>
      </c>
      <c r="AD104" s="10">
        <f t="shared" si="71"/>
        <v>-9.9999999974897946E-4</v>
      </c>
      <c r="AE104" s="10">
        <f t="shared" si="71"/>
        <v>0</v>
      </c>
      <c r="AF104" s="10">
        <f t="shared" si="71"/>
        <v>0</v>
      </c>
      <c r="AG104" s="10">
        <f t="shared" si="71"/>
        <v>0</v>
      </c>
      <c r="AH104" s="10">
        <f t="shared" si="71"/>
        <v>0</v>
      </c>
      <c r="AI104" s="13">
        <f t="shared" si="38"/>
        <v>-9.9999999997635314E-4</v>
      </c>
      <c r="AJ104" s="13">
        <f t="shared" si="38"/>
        <v>0</v>
      </c>
      <c r="AK104" s="13">
        <f t="shared" si="38"/>
        <v>0</v>
      </c>
      <c r="AL104" s="13">
        <f t="shared" si="38"/>
        <v>0</v>
      </c>
      <c r="AM104" s="10">
        <f t="shared" si="38"/>
        <v>0</v>
      </c>
      <c r="AN104" s="10">
        <f t="shared" si="72"/>
        <v>99.99997047709023</v>
      </c>
      <c r="AO104" s="10">
        <f t="shared" si="72"/>
        <v>100</v>
      </c>
      <c r="AP104" s="10">
        <f t="shared" si="72"/>
        <v>0</v>
      </c>
      <c r="AQ104" s="10">
        <f t="shared" si="72"/>
        <v>0</v>
      </c>
      <c r="AR104" s="10">
        <f t="shared" si="72"/>
        <v>0</v>
      </c>
      <c r="AS104" s="10">
        <f t="shared" si="72"/>
        <v>99.999825358016068</v>
      </c>
      <c r="AT104" s="142">
        <f t="shared" si="72"/>
        <v>0</v>
      </c>
      <c r="AU104" s="142">
        <f t="shared" si="72"/>
        <v>0</v>
      </c>
      <c r="AV104" s="142">
        <f t="shared" si="72"/>
        <v>0</v>
      </c>
      <c r="AW104" s="142">
        <f t="shared" si="72"/>
        <v>0</v>
      </c>
    </row>
    <row r="105" spans="1:49" ht="12.75" customHeight="1" x14ac:dyDescent="0.25">
      <c r="A105" s="133">
        <v>96</v>
      </c>
      <c r="B105" s="139" t="s">
        <v>1446</v>
      </c>
      <c r="C105" s="135">
        <f t="shared" si="67"/>
        <v>3984.6000000000004</v>
      </c>
      <c r="D105" s="140">
        <v>2936.8</v>
      </c>
      <c r="E105" s="140">
        <v>0</v>
      </c>
      <c r="F105" s="140">
        <v>0</v>
      </c>
      <c r="G105" s="140">
        <v>0</v>
      </c>
      <c r="H105" s="140">
        <v>1047.8</v>
      </c>
      <c r="I105" s="140">
        <v>0</v>
      </c>
      <c r="J105" s="135">
        <f t="shared" si="55"/>
        <v>4555.8999999999996</v>
      </c>
      <c r="K105" s="141">
        <v>3508.1</v>
      </c>
      <c r="L105" s="141">
        <v>0</v>
      </c>
      <c r="M105" s="141">
        <v>0</v>
      </c>
      <c r="N105" s="141">
        <v>0</v>
      </c>
      <c r="O105" s="141">
        <v>1047.8</v>
      </c>
      <c r="P105" s="141">
        <v>0</v>
      </c>
      <c r="Q105" s="141">
        <v>0</v>
      </c>
      <c r="R105" s="141">
        <v>0</v>
      </c>
      <c r="S105" s="141">
        <v>0</v>
      </c>
      <c r="T105" s="136">
        <f t="shared" si="57"/>
        <v>4555.8999999999996</v>
      </c>
      <c r="U105" s="141">
        <v>3508.1</v>
      </c>
      <c r="V105" s="141">
        <v>0</v>
      </c>
      <c r="W105" s="141">
        <v>0</v>
      </c>
      <c r="X105" s="141">
        <v>0</v>
      </c>
      <c r="Y105" s="10">
        <v>1047.8</v>
      </c>
      <c r="Z105" s="10">
        <v>0</v>
      </c>
      <c r="AA105" s="10">
        <v>0</v>
      </c>
      <c r="AB105" s="10">
        <v>0</v>
      </c>
      <c r="AC105" s="10">
        <v>0</v>
      </c>
      <c r="AD105" s="10">
        <f t="shared" si="71"/>
        <v>0</v>
      </c>
      <c r="AE105" s="10">
        <f t="shared" si="71"/>
        <v>0</v>
      </c>
      <c r="AF105" s="10">
        <f t="shared" si="71"/>
        <v>0</v>
      </c>
      <c r="AG105" s="10">
        <f t="shared" si="71"/>
        <v>0</v>
      </c>
      <c r="AH105" s="10">
        <f t="shared" si="71"/>
        <v>0</v>
      </c>
      <c r="AI105" s="13">
        <f t="shared" si="38"/>
        <v>0</v>
      </c>
      <c r="AJ105" s="13">
        <f t="shared" si="38"/>
        <v>0</v>
      </c>
      <c r="AK105" s="13">
        <f t="shared" si="38"/>
        <v>0</v>
      </c>
      <c r="AL105" s="13">
        <f t="shared" si="38"/>
        <v>0</v>
      </c>
      <c r="AM105" s="10">
        <f t="shared" si="38"/>
        <v>0</v>
      </c>
      <c r="AN105" s="10">
        <f t="shared" si="72"/>
        <v>100</v>
      </c>
      <c r="AO105" s="10">
        <f t="shared" si="72"/>
        <v>100</v>
      </c>
      <c r="AP105" s="10">
        <f t="shared" si="72"/>
        <v>0</v>
      </c>
      <c r="AQ105" s="10">
        <f t="shared" si="72"/>
        <v>0</v>
      </c>
      <c r="AR105" s="10">
        <f t="shared" si="72"/>
        <v>0</v>
      </c>
      <c r="AS105" s="10">
        <f t="shared" si="72"/>
        <v>100</v>
      </c>
      <c r="AT105" s="142">
        <f t="shared" si="72"/>
        <v>0</v>
      </c>
      <c r="AU105" s="142">
        <f t="shared" si="72"/>
        <v>0</v>
      </c>
      <c r="AV105" s="142">
        <f t="shared" si="72"/>
        <v>0</v>
      </c>
      <c r="AW105" s="142">
        <f t="shared" si="72"/>
        <v>0</v>
      </c>
    </row>
    <row r="106" spans="1:49" ht="12.75" customHeight="1" x14ac:dyDescent="0.25">
      <c r="A106" s="133">
        <v>97</v>
      </c>
      <c r="B106" s="139" t="s">
        <v>1447</v>
      </c>
      <c r="C106" s="135">
        <f t="shared" si="67"/>
        <v>1614.8999999999999</v>
      </c>
      <c r="D106" s="140">
        <v>1215.0999999999999</v>
      </c>
      <c r="E106" s="140">
        <v>0</v>
      </c>
      <c r="F106" s="140">
        <v>0</v>
      </c>
      <c r="G106" s="140">
        <v>0</v>
      </c>
      <c r="H106" s="140">
        <v>399.8</v>
      </c>
      <c r="I106" s="140">
        <v>0</v>
      </c>
      <c r="J106" s="135">
        <f t="shared" si="55"/>
        <v>1790.8999999999999</v>
      </c>
      <c r="K106" s="141">
        <v>1391.1</v>
      </c>
      <c r="L106" s="141">
        <v>0</v>
      </c>
      <c r="M106" s="141">
        <v>0</v>
      </c>
      <c r="N106" s="141">
        <v>0</v>
      </c>
      <c r="O106" s="141">
        <v>399.8</v>
      </c>
      <c r="P106" s="141">
        <v>0</v>
      </c>
      <c r="Q106" s="141">
        <v>0</v>
      </c>
      <c r="R106" s="141">
        <v>0</v>
      </c>
      <c r="S106" s="141">
        <v>0</v>
      </c>
      <c r="T106" s="136">
        <f t="shared" si="57"/>
        <v>1786.9377999999999</v>
      </c>
      <c r="U106" s="141">
        <v>1391.1</v>
      </c>
      <c r="V106" s="141">
        <v>0</v>
      </c>
      <c r="W106" s="141">
        <v>0</v>
      </c>
      <c r="X106" s="141">
        <v>0</v>
      </c>
      <c r="Y106" s="10">
        <v>395.83780000000002</v>
      </c>
      <c r="Z106" s="10">
        <v>0</v>
      </c>
      <c r="AA106" s="10">
        <v>0</v>
      </c>
      <c r="AB106" s="10">
        <v>0</v>
      </c>
      <c r="AC106" s="10">
        <v>0</v>
      </c>
      <c r="AD106" s="10">
        <f t="shared" si="71"/>
        <v>-3.9621999999999389</v>
      </c>
      <c r="AE106" s="10">
        <f t="shared" si="71"/>
        <v>0</v>
      </c>
      <c r="AF106" s="10">
        <f t="shared" si="71"/>
        <v>0</v>
      </c>
      <c r="AG106" s="10">
        <f t="shared" si="71"/>
        <v>0</v>
      </c>
      <c r="AH106" s="10">
        <f t="shared" si="71"/>
        <v>0</v>
      </c>
      <c r="AI106" s="13">
        <f t="shared" si="38"/>
        <v>-3.9621999999999957</v>
      </c>
      <c r="AJ106" s="13">
        <f t="shared" si="38"/>
        <v>0</v>
      </c>
      <c r="AK106" s="13">
        <f t="shared" si="38"/>
        <v>0</v>
      </c>
      <c r="AL106" s="13">
        <f t="shared" si="38"/>
        <v>0</v>
      </c>
      <c r="AM106" s="10">
        <f t="shared" ref="AM106:AM118" si="79">AC106-S106</f>
        <v>0</v>
      </c>
      <c r="AN106" s="10">
        <f t="shared" si="72"/>
        <v>99.778759283042049</v>
      </c>
      <c r="AO106" s="10">
        <f t="shared" si="72"/>
        <v>100</v>
      </c>
      <c r="AP106" s="10">
        <f t="shared" si="72"/>
        <v>0</v>
      </c>
      <c r="AQ106" s="10">
        <f t="shared" si="72"/>
        <v>0</v>
      </c>
      <c r="AR106" s="10">
        <f t="shared" si="72"/>
        <v>0</v>
      </c>
      <c r="AS106" s="10">
        <f t="shared" si="72"/>
        <v>99.008954477238618</v>
      </c>
      <c r="AT106" s="142">
        <f t="shared" si="72"/>
        <v>0</v>
      </c>
      <c r="AU106" s="142">
        <f t="shared" si="72"/>
        <v>0</v>
      </c>
      <c r="AV106" s="142">
        <f t="shared" si="72"/>
        <v>0</v>
      </c>
      <c r="AW106" s="142">
        <f t="shared" si="72"/>
        <v>0</v>
      </c>
    </row>
    <row r="107" spans="1:49" ht="12.75" customHeight="1" x14ac:dyDescent="0.25">
      <c r="A107" s="133">
        <v>98</v>
      </c>
      <c r="B107" s="139" t="s">
        <v>1448</v>
      </c>
      <c r="C107" s="135">
        <f t="shared" si="67"/>
        <v>1748.3</v>
      </c>
      <c r="D107" s="140">
        <v>1507.8</v>
      </c>
      <c r="E107" s="140">
        <v>0</v>
      </c>
      <c r="F107" s="140">
        <v>0</v>
      </c>
      <c r="G107" s="140">
        <v>0</v>
      </c>
      <c r="H107" s="140">
        <v>240.5</v>
      </c>
      <c r="I107" s="140">
        <v>0</v>
      </c>
      <c r="J107" s="135">
        <f t="shared" si="55"/>
        <v>1878.2</v>
      </c>
      <c r="K107" s="141">
        <v>1637.7</v>
      </c>
      <c r="L107" s="141">
        <v>0</v>
      </c>
      <c r="M107" s="141">
        <v>0</v>
      </c>
      <c r="N107" s="141">
        <v>0</v>
      </c>
      <c r="O107" s="141">
        <v>240.5</v>
      </c>
      <c r="P107" s="141">
        <v>0</v>
      </c>
      <c r="Q107" s="141">
        <v>0</v>
      </c>
      <c r="R107" s="141">
        <v>0</v>
      </c>
      <c r="S107" s="141">
        <v>0</v>
      </c>
      <c r="T107" s="136">
        <f t="shared" si="57"/>
        <v>1878.2</v>
      </c>
      <c r="U107" s="141">
        <v>1637.7</v>
      </c>
      <c r="V107" s="141">
        <v>0</v>
      </c>
      <c r="W107" s="141">
        <v>0</v>
      </c>
      <c r="X107" s="141">
        <v>0</v>
      </c>
      <c r="Y107" s="10">
        <v>240.5</v>
      </c>
      <c r="Z107" s="10">
        <v>0</v>
      </c>
      <c r="AA107" s="10">
        <v>0</v>
      </c>
      <c r="AB107" s="10">
        <v>0</v>
      </c>
      <c r="AC107" s="10">
        <v>0</v>
      </c>
      <c r="AD107" s="10">
        <f t="shared" si="71"/>
        <v>0</v>
      </c>
      <c r="AE107" s="10">
        <f t="shared" si="71"/>
        <v>0</v>
      </c>
      <c r="AF107" s="10">
        <f t="shared" si="71"/>
        <v>0</v>
      </c>
      <c r="AG107" s="10">
        <f t="shared" si="71"/>
        <v>0</v>
      </c>
      <c r="AH107" s="10">
        <f t="shared" si="71"/>
        <v>0</v>
      </c>
      <c r="AI107" s="13">
        <f t="shared" si="71"/>
        <v>0</v>
      </c>
      <c r="AJ107" s="13">
        <f t="shared" si="71"/>
        <v>0</v>
      </c>
      <c r="AK107" s="13">
        <f t="shared" si="71"/>
        <v>0</v>
      </c>
      <c r="AL107" s="13">
        <f t="shared" si="71"/>
        <v>0</v>
      </c>
      <c r="AM107" s="10">
        <f t="shared" si="79"/>
        <v>0</v>
      </c>
      <c r="AN107" s="10">
        <f t="shared" si="72"/>
        <v>100</v>
      </c>
      <c r="AO107" s="10">
        <f t="shared" si="72"/>
        <v>100</v>
      </c>
      <c r="AP107" s="10">
        <f t="shared" si="72"/>
        <v>0</v>
      </c>
      <c r="AQ107" s="10">
        <f t="shared" si="72"/>
        <v>0</v>
      </c>
      <c r="AR107" s="10">
        <f t="shared" si="72"/>
        <v>0</v>
      </c>
      <c r="AS107" s="10">
        <f t="shared" si="72"/>
        <v>100</v>
      </c>
      <c r="AT107" s="142">
        <f t="shared" si="72"/>
        <v>0</v>
      </c>
      <c r="AU107" s="142">
        <f t="shared" si="72"/>
        <v>0</v>
      </c>
      <c r="AV107" s="142">
        <f t="shared" si="72"/>
        <v>0</v>
      </c>
      <c r="AW107" s="142">
        <f t="shared" si="72"/>
        <v>0</v>
      </c>
    </row>
    <row r="108" spans="1:49" ht="12.75" customHeight="1" x14ac:dyDescent="0.25">
      <c r="A108" s="133">
        <v>99</v>
      </c>
      <c r="B108" s="139" t="s">
        <v>1449</v>
      </c>
      <c r="C108" s="135">
        <f t="shared" si="67"/>
        <v>8336.7999999999993</v>
      </c>
      <c r="D108" s="140">
        <v>6672.7</v>
      </c>
      <c r="E108" s="140">
        <v>534.29999999999995</v>
      </c>
      <c r="F108" s="140">
        <v>0</v>
      </c>
      <c r="G108" s="140">
        <v>0</v>
      </c>
      <c r="H108" s="140">
        <v>1129.8</v>
      </c>
      <c r="I108" s="140">
        <v>0</v>
      </c>
      <c r="J108" s="135">
        <f t="shared" si="55"/>
        <v>9492.5</v>
      </c>
      <c r="K108" s="141">
        <v>7605</v>
      </c>
      <c r="L108" s="141">
        <v>757.7</v>
      </c>
      <c r="M108" s="141">
        <v>0</v>
      </c>
      <c r="N108" s="141">
        <v>0</v>
      </c>
      <c r="O108" s="141">
        <v>1129.8</v>
      </c>
      <c r="P108" s="141">
        <v>0</v>
      </c>
      <c r="Q108" s="141">
        <v>0</v>
      </c>
      <c r="R108" s="141">
        <v>0</v>
      </c>
      <c r="S108" s="141">
        <v>0</v>
      </c>
      <c r="T108" s="136">
        <f t="shared" si="57"/>
        <v>9234.9781999999996</v>
      </c>
      <c r="U108" s="141">
        <v>7421.4192999999996</v>
      </c>
      <c r="V108" s="141">
        <v>683.75890000000004</v>
      </c>
      <c r="W108" s="141">
        <v>0</v>
      </c>
      <c r="X108" s="141">
        <v>0</v>
      </c>
      <c r="Y108" s="10">
        <v>1129.8</v>
      </c>
      <c r="Z108" s="10">
        <v>0</v>
      </c>
      <c r="AA108" s="10">
        <v>0</v>
      </c>
      <c r="AB108" s="10">
        <v>0</v>
      </c>
      <c r="AC108" s="10">
        <v>0</v>
      </c>
      <c r="AD108" s="10">
        <f t="shared" si="71"/>
        <v>-257.52180000000044</v>
      </c>
      <c r="AE108" s="10">
        <f t="shared" si="71"/>
        <v>-183.58070000000043</v>
      </c>
      <c r="AF108" s="10">
        <f t="shared" si="71"/>
        <v>-73.941100000000006</v>
      </c>
      <c r="AG108" s="10">
        <f t="shared" si="71"/>
        <v>0</v>
      </c>
      <c r="AH108" s="10">
        <f t="shared" si="71"/>
        <v>0</v>
      </c>
      <c r="AI108" s="13">
        <f t="shared" si="71"/>
        <v>0</v>
      </c>
      <c r="AJ108" s="13">
        <f t="shared" si="71"/>
        <v>0</v>
      </c>
      <c r="AK108" s="13">
        <f t="shared" si="71"/>
        <v>0</v>
      </c>
      <c r="AL108" s="13">
        <f t="shared" si="71"/>
        <v>0</v>
      </c>
      <c r="AM108" s="10">
        <f t="shared" si="79"/>
        <v>0</v>
      </c>
      <c r="AN108" s="10">
        <f t="shared" si="72"/>
        <v>97.287102449302083</v>
      </c>
      <c r="AO108" s="10">
        <f t="shared" si="72"/>
        <v>97.586052596975676</v>
      </c>
      <c r="AP108" s="10">
        <f t="shared" si="72"/>
        <v>90.241375214464824</v>
      </c>
      <c r="AQ108" s="10">
        <f t="shared" si="72"/>
        <v>0</v>
      </c>
      <c r="AR108" s="10">
        <f t="shared" si="72"/>
        <v>0</v>
      </c>
      <c r="AS108" s="10">
        <f t="shared" si="72"/>
        <v>100</v>
      </c>
      <c r="AT108" s="142">
        <f t="shared" si="72"/>
        <v>0</v>
      </c>
      <c r="AU108" s="142">
        <f t="shared" si="72"/>
        <v>0</v>
      </c>
      <c r="AV108" s="142">
        <f t="shared" si="72"/>
        <v>0</v>
      </c>
      <c r="AW108" s="142">
        <f t="shared" si="72"/>
        <v>0</v>
      </c>
    </row>
    <row r="109" spans="1:49" ht="12.75" customHeight="1" x14ac:dyDescent="0.25">
      <c r="A109" s="133">
        <v>100</v>
      </c>
      <c r="B109" s="139" t="s">
        <v>1450</v>
      </c>
      <c r="C109" s="135">
        <f t="shared" si="67"/>
        <v>7023.3</v>
      </c>
      <c r="D109" s="140">
        <v>5753.3</v>
      </c>
      <c r="E109" s="140">
        <v>0</v>
      </c>
      <c r="F109" s="140">
        <v>0</v>
      </c>
      <c r="G109" s="140">
        <v>0</v>
      </c>
      <c r="H109" s="140">
        <v>1270</v>
      </c>
      <c r="I109" s="140">
        <v>0</v>
      </c>
      <c r="J109" s="135">
        <f t="shared" si="55"/>
        <v>7798.8</v>
      </c>
      <c r="K109" s="141">
        <v>6528.8</v>
      </c>
      <c r="L109" s="141">
        <v>0</v>
      </c>
      <c r="M109" s="141">
        <v>0</v>
      </c>
      <c r="N109" s="141">
        <v>0</v>
      </c>
      <c r="O109" s="141">
        <v>1270</v>
      </c>
      <c r="P109" s="141">
        <v>0</v>
      </c>
      <c r="Q109" s="141">
        <v>0</v>
      </c>
      <c r="R109" s="141">
        <v>0</v>
      </c>
      <c r="S109" s="141">
        <v>0</v>
      </c>
      <c r="T109" s="136">
        <f t="shared" si="57"/>
        <v>7732.9035999999996</v>
      </c>
      <c r="U109" s="141">
        <v>6462.9035999999996</v>
      </c>
      <c r="V109" s="141">
        <v>0</v>
      </c>
      <c r="W109" s="141">
        <v>0</v>
      </c>
      <c r="X109" s="141">
        <v>0</v>
      </c>
      <c r="Y109" s="10">
        <v>1270</v>
      </c>
      <c r="Z109" s="10">
        <v>0</v>
      </c>
      <c r="AA109" s="10">
        <v>0</v>
      </c>
      <c r="AB109" s="10">
        <v>0</v>
      </c>
      <c r="AC109" s="10">
        <v>0</v>
      </c>
      <c r="AD109" s="10">
        <f t="shared" si="71"/>
        <v>-65.89640000000054</v>
      </c>
      <c r="AE109" s="10">
        <f t="shared" si="71"/>
        <v>-65.89640000000054</v>
      </c>
      <c r="AF109" s="10">
        <f t="shared" si="71"/>
        <v>0</v>
      </c>
      <c r="AG109" s="10">
        <f t="shared" si="71"/>
        <v>0</v>
      </c>
      <c r="AH109" s="10">
        <f t="shared" si="71"/>
        <v>0</v>
      </c>
      <c r="AI109" s="13">
        <f t="shared" si="71"/>
        <v>0</v>
      </c>
      <c r="AJ109" s="13">
        <f t="shared" si="71"/>
        <v>0</v>
      </c>
      <c r="AK109" s="13">
        <f t="shared" si="71"/>
        <v>0</v>
      </c>
      <c r="AL109" s="13">
        <f t="shared" si="71"/>
        <v>0</v>
      </c>
      <c r="AM109" s="10">
        <f t="shared" si="79"/>
        <v>0</v>
      </c>
      <c r="AN109" s="10">
        <f t="shared" si="72"/>
        <v>99.155044365799867</v>
      </c>
      <c r="AO109" s="10">
        <f t="shared" si="72"/>
        <v>98.990681289057704</v>
      </c>
      <c r="AP109" s="10">
        <f t="shared" si="72"/>
        <v>0</v>
      </c>
      <c r="AQ109" s="10">
        <f t="shared" si="72"/>
        <v>0</v>
      </c>
      <c r="AR109" s="10">
        <f t="shared" si="72"/>
        <v>0</v>
      </c>
      <c r="AS109" s="10">
        <f t="shared" si="72"/>
        <v>100</v>
      </c>
      <c r="AT109" s="142">
        <f t="shared" si="72"/>
        <v>0</v>
      </c>
      <c r="AU109" s="142">
        <f t="shared" si="72"/>
        <v>0</v>
      </c>
      <c r="AV109" s="142">
        <f t="shared" si="72"/>
        <v>0</v>
      </c>
      <c r="AW109" s="142">
        <f t="shared" si="72"/>
        <v>0</v>
      </c>
    </row>
    <row r="110" spans="1:49" ht="12.75" customHeight="1" x14ac:dyDescent="0.25">
      <c r="A110" s="133">
        <v>101</v>
      </c>
      <c r="B110" s="139" t="s">
        <v>1451</v>
      </c>
      <c r="C110" s="135">
        <f t="shared" si="67"/>
        <v>1691.1</v>
      </c>
      <c r="D110" s="140">
        <v>1317</v>
      </c>
      <c r="E110" s="140">
        <v>0</v>
      </c>
      <c r="F110" s="140">
        <v>0</v>
      </c>
      <c r="G110" s="140">
        <v>0</v>
      </c>
      <c r="H110" s="140">
        <v>374.1</v>
      </c>
      <c r="I110" s="140">
        <v>0</v>
      </c>
      <c r="J110" s="135">
        <f t="shared" si="55"/>
        <v>1833.6</v>
      </c>
      <c r="K110" s="141">
        <v>1459.5</v>
      </c>
      <c r="L110" s="141">
        <v>0</v>
      </c>
      <c r="M110" s="141">
        <v>0</v>
      </c>
      <c r="N110" s="141">
        <v>0</v>
      </c>
      <c r="O110" s="141">
        <v>374.1</v>
      </c>
      <c r="P110" s="141">
        <v>0</v>
      </c>
      <c r="Q110" s="141">
        <v>0</v>
      </c>
      <c r="R110" s="141">
        <v>0</v>
      </c>
      <c r="S110" s="141">
        <v>0</v>
      </c>
      <c r="T110" s="136">
        <f t="shared" si="57"/>
        <v>1832.3775000000001</v>
      </c>
      <c r="U110" s="141">
        <v>1459.5</v>
      </c>
      <c r="V110" s="141">
        <v>0</v>
      </c>
      <c r="W110" s="141">
        <v>0</v>
      </c>
      <c r="X110" s="141">
        <v>0</v>
      </c>
      <c r="Y110" s="10">
        <v>372.8775</v>
      </c>
      <c r="Z110" s="10">
        <v>0</v>
      </c>
      <c r="AA110" s="10">
        <v>0</v>
      </c>
      <c r="AB110" s="10">
        <v>0</v>
      </c>
      <c r="AC110" s="10">
        <v>0</v>
      </c>
      <c r="AD110" s="10">
        <f t="shared" si="71"/>
        <v>-1.2224999999998545</v>
      </c>
      <c r="AE110" s="10">
        <f t="shared" si="71"/>
        <v>0</v>
      </c>
      <c r="AF110" s="10">
        <f t="shared" si="71"/>
        <v>0</v>
      </c>
      <c r="AG110" s="10">
        <f t="shared" si="71"/>
        <v>0</v>
      </c>
      <c r="AH110" s="10">
        <f t="shared" si="71"/>
        <v>0</v>
      </c>
      <c r="AI110" s="13">
        <f t="shared" si="71"/>
        <v>-1.222500000000025</v>
      </c>
      <c r="AJ110" s="13">
        <f t="shared" si="71"/>
        <v>0</v>
      </c>
      <c r="AK110" s="13">
        <f t="shared" si="71"/>
        <v>0</v>
      </c>
      <c r="AL110" s="13">
        <f t="shared" si="71"/>
        <v>0</v>
      </c>
      <c r="AM110" s="10">
        <f t="shared" si="79"/>
        <v>0</v>
      </c>
      <c r="AN110" s="10">
        <f t="shared" si="72"/>
        <v>99.933327879581157</v>
      </c>
      <c r="AO110" s="10">
        <f t="shared" si="72"/>
        <v>100</v>
      </c>
      <c r="AP110" s="10">
        <f t="shared" si="72"/>
        <v>0</v>
      </c>
      <c r="AQ110" s="10">
        <f t="shared" si="72"/>
        <v>0</v>
      </c>
      <c r="AR110" s="10">
        <f t="shared" si="72"/>
        <v>0</v>
      </c>
      <c r="AS110" s="10">
        <f t="shared" si="72"/>
        <v>99.673215717722528</v>
      </c>
      <c r="AT110" s="142">
        <f t="shared" si="72"/>
        <v>0</v>
      </c>
      <c r="AU110" s="142">
        <f t="shared" si="72"/>
        <v>0</v>
      </c>
      <c r="AV110" s="142">
        <f t="shared" si="72"/>
        <v>0</v>
      </c>
      <c r="AW110" s="142">
        <f t="shared" si="72"/>
        <v>0</v>
      </c>
    </row>
    <row r="111" spans="1:49" ht="12.75" customHeight="1" x14ac:dyDescent="0.25">
      <c r="A111" s="133">
        <v>102</v>
      </c>
      <c r="B111" s="139" t="s">
        <v>1452</v>
      </c>
      <c r="C111" s="135">
        <f t="shared" si="67"/>
        <v>1534.8</v>
      </c>
      <c r="D111" s="140">
        <v>1169</v>
      </c>
      <c r="E111" s="140">
        <v>0</v>
      </c>
      <c r="F111" s="140">
        <v>0</v>
      </c>
      <c r="G111" s="140">
        <v>0</v>
      </c>
      <c r="H111" s="140">
        <v>365.8</v>
      </c>
      <c r="I111" s="140">
        <v>0</v>
      </c>
      <c r="J111" s="135">
        <f t="shared" si="55"/>
        <v>1637.1</v>
      </c>
      <c r="K111" s="141">
        <v>1271.3</v>
      </c>
      <c r="L111" s="141">
        <v>0</v>
      </c>
      <c r="M111" s="141">
        <v>0</v>
      </c>
      <c r="N111" s="141">
        <v>0</v>
      </c>
      <c r="O111" s="141">
        <v>365.8</v>
      </c>
      <c r="P111" s="141">
        <v>0</v>
      </c>
      <c r="Q111" s="141">
        <v>0</v>
      </c>
      <c r="R111" s="141">
        <v>0</v>
      </c>
      <c r="S111" s="141">
        <v>0</v>
      </c>
      <c r="T111" s="136">
        <f t="shared" si="57"/>
        <v>1636.2568999999999</v>
      </c>
      <c r="U111" s="141">
        <v>1271.3</v>
      </c>
      <c r="V111" s="141">
        <v>0</v>
      </c>
      <c r="W111" s="141">
        <v>0</v>
      </c>
      <c r="X111" s="141">
        <v>0</v>
      </c>
      <c r="Y111" s="10">
        <v>364.95690000000002</v>
      </c>
      <c r="Z111" s="10">
        <v>0</v>
      </c>
      <c r="AA111" s="10">
        <v>0</v>
      </c>
      <c r="AB111" s="10">
        <v>0</v>
      </c>
      <c r="AC111" s="10">
        <v>0</v>
      </c>
      <c r="AD111" s="10">
        <f t="shared" si="71"/>
        <v>-0.84310000000004948</v>
      </c>
      <c r="AE111" s="10">
        <f t="shared" si="71"/>
        <v>0</v>
      </c>
      <c r="AF111" s="10">
        <f t="shared" si="71"/>
        <v>0</v>
      </c>
      <c r="AG111" s="10">
        <f t="shared" si="71"/>
        <v>0</v>
      </c>
      <c r="AH111" s="10">
        <f t="shared" si="71"/>
        <v>0</v>
      </c>
      <c r="AI111" s="13">
        <f t="shared" si="71"/>
        <v>-0.84309999999999263</v>
      </c>
      <c r="AJ111" s="13">
        <f t="shared" si="71"/>
        <v>0</v>
      </c>
      <c r="AK111" s="13">
        <f t="shared" si="71"/>
        <v>0</v>
      </c>
      <c r="AL111" s="13">
        <f t="shared" si="71"/>
        <v>0</v>
      </c>
      <c r="AM111" s="10">
        <f t="shared" si="79"/>
        <v>0</v>
      </c>
      <c r="AN111" s="10">
        <f t="shared" si="72"/>
        <v>99.948500397043546</v>
      </c>
      <c r="AO111" s="10">
        <f t="shared" si="72"/>
        <v>100</v>
      </c>
      <c r="AP111" s="10">
        <f t="shared" si="72"/>
        <v>0</v>
      </c>
      <c r="AQ111" s="10">
        <f t="shared" si="72"/>
        <v>0</v>
      </c>
      <c r="AR111" s="10">
        <f t="shared" si="72"/>
        <v>0</v>
      </c>
      <c r="AS111" s="10">
        <f t="shared" si="72"/>
        <v>99.769518862766532</v>
      </c>
      <c r="AT111" s="142">
        <f t="shared" si="72"/>
        <v>0</v>
      </c>
      <c r="AU111" s="142">
        <f t="shared" si="72"/>
        <v>0</v>
      </c>
      <c r="AV111" s="142">
        <f t="shared" si="72"/>
        <v>0</v>
      </c>
      <c r="AW111" s="142">
        <f t="shared" si="72"/>
        <v>0</v>
      </c>
    </row>
    <row r="112" spans="1:49" ht="12.75" customHeight="1" x14ac:dyDescent="0.25">
      <c r="A112" s="133">
        <v>103</v>
      </c>
      <c r="B112" s="139" t="s">
        <v>1453</v>
      </c>
      <c r="C112" s="135">
        <f t="shared" si="67"/>
        <v>975.5</v>
      </c>
      <c r="D112" s="140">
        <v>800.3</v>
      </c>
      <c r="E112" s="140">
        <v>0</v>
      </c>
      <c r="F112" s="140">
        <v>0</v>
      </c>
      <c r="G112" s="140">
        <v>0</v>
      </c>
      <c r="H112" s="140">
        <v>175.2</v>
      </c>
      <c r="I112" s="140">
        <v>0</v>
      </c>
      <c r="J112" s="135">
        <f t="shared" si="55"/>
        <v>1078.4000000000001</v>
      </c>
      <c r="K112" s="141">
        <v>903.2</v>
      </c>
      <c r="L112" s="141">
        <v>0</v>
      </c>
      <c r="M112" s="141">
        <v>0</v>
      </c>
      <c r="N112" s="141">
        <v>0</v>
      </c>
      <c r="O112" s="141">
        <v>175.2</v>
      </c>
      <c r="P112" s="141">
        <v>0</v>
      </c>
      <c r="Q112" s="141">
        <v>0</v>
      </c>
      <c r="R112" s="141">
        <v>0</v>
      </c>
      <c r="S112" s="141">
        <v>0</v>
      </c>
      <c r="T112" s="136">
        <f t="shared" si="57"/>
        <v>1063.9345000000001</v>
      </c>
      <c r="U112" s="141">
        <v>888.73450000000003</v>
      </c>
      <c r="V112" s="141">
        <v>0</v>
      </c>
      <c r="W112" s="141">
        <v>0</v>
      </c>
      <c r="X112" s="141">
        <v>0</v>
      </c>
      <c r="Y112" s="10">
        <v>175.2</v>
      </c>
      <c r="Z112" s="10">
        <v>0</v>
      </c>
      <c r="AA112" s="10">
        <v>0</v>
      </c>
      <c r="AB112" s="10">
        <v>0</v>
      </c>
      <c r="AC112" s="10">
        <v>0</v>
      </c>
      <c r="AD112" s="10">
        <f t="shared" si="71"/>
        <v>-14.46550000000002</v>
      </c>
      <c r="AE112" s="10">
        <f t="shared" si="71"/>
        <v>-14.46550000000002</v>
      </c>
      <c r="AF112" s="10">
        <f t="shared" si="71"/>
        <v>0</v>
      </c>
      <c r="AG112" s="10">
        <f t="shared" si="71"/>
        <v>0</v>
      </c>
      <c r="AH112" s="10">
        <f t="shared" si="71"/>
        <v>0</v>
      </c>
      <c r="AI112" s="13">
        <f t="shared" si="71"/>
        <v>0</v>
      </c>
      <c r="AJ112" s="13">
        <f t="shared" si="71"/>
        <v>0</v>
      </c>
      <c r="AK112" s="13">
        <f t="shared" si="71"/>
        <v>0</v>
      </c>
      <c r="AL112" s="13">
        <f t="shared" si="71"/>
        <v>0</v>
      </c>
      <c r="AM112" s="10">
        <f t="shared" si="79"/>
        <v>0</v>
      </c>
      <c r="AN112" s="10">
        <f t="shared" si="72"/>
        <v>98.658614614243319</v>
      </c>
      <c r="AO112" s="10">
        <f t="shared" si="72"/>
        <v>98.398416740478297</v>
      </c>
      <c r="AP112" s="10">
        <f t="shared" si="72"/>
        <v>0</v>
      </c>
      <c r="AQ112" s="10">
        <f t="shared" si="72"/>
        <v>0</v>
      </c>
      <c r="AR112" s="10">
        <f t="shared" si="72"/>
        <v>0</v>
      </c>
      <c r="AS112" s="10">
        <f t="shared" ref="AS112:AW118" si="80">IF(O112=0,0,Y112/O112*100)</f>
        <v>100</v>
      </c>
      <c r="AT112" s="142">
        <f t="shared" si="80"/>
        <v>0</v>
      </c>
      <c r="AU112" s="142">
        <f t="shared" si="80"/>
        <v>0</v>
      </c>
      <c r="AV112" s="142">
        <f t="shared" si="80"/>
        <v>0</v>
      </c>
      <c r="AW112" s="142">
        <f t="shared" si="80"/>
        <v>0</v>
      </c>
    </row>
    <row r="113" spans="1:49" ht="12.75" customHeight="1" x14ac:dyDescent="0.25">
      <c r="A113" s="133">
        <v>104</v>
      </c>
      <c r="B113" s="139" t="s">
        <v>1454</v>
      </c>
      <c r="C113" s="135">
        <f t="shared" si="67"/>
        <v>2110.6999999999998</v>
      </c>
      <c r="D113" s="140">
        <v>1673.7</v>
      </c>
      <c r="E113" s="140">
        <v>0</v>
      </c>
      <c r="F113" s="140">
        <v>0</v>
      </c>
      <c r="G113" s="140">
        <v>0</v>
      </c>
      <c r="H113" s="140">
        <v>437</v>
      </c>
      <c r="I113" s="140">
        <v>0</v>
      </c>
      <c r="J113" s="135">
        <f t="shared" si="55"/>
        <v>2317.4</v>
      </c>
      <c r="K113" s="141">
        <v>1880.4</v>
      </c>
      <c r="L113" s="141">
        <v>0</v>
      </c>
      <c r="M113" s="141">
        <v>0</v>
      </c>
      <c r="N113" s="141">
        <v>0</v>
      </c>
      <c r="O113" s="141">
        <v>437</v>
      </c>
      <c r="P113" s="141">
        <v>0</v>
      </c>
      <c r="Q113" s="141">
        <v>0</v>
      </c>
      <c r="R113" s="141">
        <v>0</v>
      </c>
      <c r="S113" s="141">
        <v>0</v>
      </c>
      <c r="T113" s="136">
        <f t="shared" si="57"/>
        <v>2316.3809999999999</v>
      </c>
      <c r="U113" s="141">
        <v>1879.6759999999999</v>
      </c>
      <c r="V113" s="141">
        <v>0</v>
      </c>
      <c r="W113" s="141">
        <v>0</v>
      </c>
      <c r="X113" s="141">
        <v>0</v>
      </c>
      <c r="Y113" s="10">
        <v>436.70499999999998</v>
      </c>
      <c r="Z113" s="10">
        <v>0</v>
      </c>
      <c r="AA113" s="10">
        <v>0</v>
      </c>
      <c r="AB113" s="10">
        <v>0</v>
      </c>
      <c r="AC113" s="10">
        <v>0</v>
      </c>
      <c r="AD113" s="10">
        <f t="shared" si="71"/>
        <v>-1.0190000000002328</v>
      </c>
      <c r="AE113" s="10">
        <f t="shared" si="71"/>
        <v>-0.72400000000016007</v>
      </c>
      <c r="AF113" s="10">
        <f t="shared" si="71"/>
        <v>0</v>
      </c>
      <c r="AG113" s="10">
        <f t="shared" si="71"/>
        <v>0</v>
      </c>
      <c r="AH113" s="10">
        <f t="shared" si="71"/>
        <v>0</v>
      </c>
      <c r="AI113" s="13">
        <f t="shared" si="71"/>
        <v>-0.29500000000001592</v>
      </c>
      <c r="AJ113" s="13">
        <f t="shared" si="71"/>
        <v>0</v>
      </c>
      <c r="AK113" s="13">
        <f t="shared" si="71"/>
        <v>0</v>
      </c>
      <c r="AL113" s="13">
        <f t="shared" si="71"/>
        <v>0</v>
      </c>
      <c r="AM113" s="10">
        <f t="shared" si="79"/>
        <v>0</v>
      </c>
      <c r="AN113" s="10">
        <f t="shared" ref="AN113:AR118" si="81">IF(J113=0,0,T113/J113*100)</f>
        <v>99.956028307586081</v>
      </c>
      <c r="AO113" s="10">
        <f t="shared" si="81"/>
        <v>99.961497553711965</v>
      </c>
      <c r="AP113" s="10">
        <f t="shared" si="81"/>
        <v>0</v>
      </c>
      <c r="AQ113" s="10">
        <f t="shared" si="81"/>
        <v>0</v>
      </c>
      <c r="AR113" s="10">
        <f t="shared" si="81"/>
        <v>0</v>
      </c>
      <c r="AS113" s="10">
        <f t="shared" si="80"/>
        <v>99.932494279176197</v>
      </c>
      <c r="AT113" s="142">
        <f t="shared" si="80"/>
        <v>0</v>
      </c>
      <c r="AU113" s="142">
        <f t="shared" si="80"/>
        <v>0</v>
      </c>
      <c r="AV113" s="142">
        <f t="shared" si="80"/>
        <v>0</v>
      </c>
      <c r="AW113" s="142">
        <f t="shared" si="80"/>
        <v>0</v>
      </c>
    </row>
    <row r="114" spans="1:49" ht="12.75" customHeight="1" x14ac:dyDescent="0.25">
      <c r="A114" s="133">
        <v>105</v>
      </c>
      <c r="B114" s="139" t="s">
        <v>1455</v>
      </c>
      <c r="C114" s="135">
        <f t="shared" si="67"/>
        <v>2710</v>
      </c>
      <c r="D114" s="140">
        <v>2115.9</v>
      </c>
      <c r="E114" s="140">
        <v>0</v>
      </c>
      <c r="F114" s="140">
        <v>0</v>
      </c>
      <c r="G114" s="140">
        <v>0</v>
      </c>
      <c r="H114" s="140">
        <v>594.1</v>
      </c>
      <c r="I114" s="140">
        <v>0</v>
      </c>
      <c r="J114" s="135">
        <f t="shared" si="55"/>
        <v>2929.9</v>
      </c>
      <c r="K114" s="141">
        <v>2335.8000000000002</v>
      </c>
      <c r="L114" s="141">
        <v>0</v>
      </c>
      <c r="M114" s="141">
        <v>0</v>
      </c>
      <c r="N114" s="141">
        <v>0</v>
      </c>
      <c r="O114" s="141">
        <v>594.1</v>
      </c>
      <c r="P114" s="141">
        <v>0</v>
      </c>
      <c r="Q114" s="141">
        <v>0</v>
      </c>
      <c r="R114" s="141">
        <v>0</v>
      </c>
      <c r="S114" s="141">
        <v>0</v>
      </c>
      <c r="T114" s="136">
        <f t="shared" si="57"/>
        <v>2599.9157</v>
      </c>
      <c r="U114" s="141">
        <v>2020.0229999999999</v>
      </c>
      <c r="V114" s="141">
        <v>0</v>
      </c>
      <c r="W114" s="141">
        <v>0</v>
      </c>
      <c r="X114" s="141">
        <v>0</v>
      </c>
      <c r="Y114" s="10">
        <v>579.89269999999999</v>
      </c>
      <c r="Z114" s="10">
        <v>0</v>
      </c>
      <c r="AA114" s="10">
        <v>0</v>
      </c>
      <c r="AB114" s="10">
        <v>0</v>
      </c>
      <c r="AC114" s="10">
        <v>0</v>
      </c>
      <c r="AD114" s="10">
        <f t="shared" si="71"/>
        <v>-329.98430000000008</v>
      </c>
      <c r="AE114" s="10">
        <f t="shared" si="71"/>
        <v>-315.77700000000027</v>
      </c>
      <c r="AF114" s="10">
        <f t="shared" si="71"/>
        <v>0</v>
      </c>
      <c r="AG114" s="10">
        <f t="shared" si="71"/>
        <v>0</v>
      </c>
      <c r="AH114" s="10">
        <f t="shared" si="71"/>
        <v>0</v>
      </c>
      <c r="AI114" s="13">
        <f t="shared" si="71"/>
        <v>-14.207300000000032</v>
      </c>
      <c r="AJ114" s="13">
        <f t="shared" si="71"/>
        <v>0</v>
      </c>
      <c r="AK114" s="13">
        <f t="shared" si="71"/>
        <v>0</v>
      </c>
      <c r="AL114" s="13">
        <f t="shared" si="71"/>
        <v>0</v>
      </c>
      <c r="AM114" s="10">
        <f t="shared" si="79"/>
        <v>0</v>
      </c>
      <c r="AN114" s="10">
        <f t="shared" si="81"/>
        <v>88.737352810676128</v>
      </c>
      <c r="AO114" s="10">
        <f t="shared" si="81"/>
        <v>86.480991523246843</v>
      </c>
      <c r="AP114" s="10">
        <f t="shared" si="81"/>
        <v>0</v>
      </c>
      <c r="AQ114" s="10">
        <f t="shared" si="81"/>
        <v>0</v>
      </c>
      <c r="AR114" s="10">
        <f t="shared" si="81"/>
        <v>0</v>
      </c>
      <c r="AS114" s="10">
        <f t="shared" si="80"/>
        <v>97.608601245581553</v>
      </c>
      <c r="AT114" s="142">
        <f t="shared" si="80"/>
        <v>0</v>
      </c>
      <c r="AU114" s="142">
        <f t="shared" si="80"/>
        <v>0</v>
      </c>
      <c r="AV114" s="142">
        <f t="shared" si="80"/>
        <v>0</v>
      </c>
      <c r="AW114" s="142">
        <f t="shared" si="80"/>
        <v>0</v>
      </c>
    </row>
    <row r="115" spans="1:49" ht="12.75" customHeight="1" x14ac:dyDescent="0.25">
      <c r="A115" s="133">
        <v>106</v>
      </c>
      <c r="B115" s="139" t="s">
        <v>1456</v>
      </c>
      <c r="C115" s="135">
        <f t="shared" si="67"/>
        <v>1570.9</v>
      </c>
      <c r="D115" s="140">
        <v>1312.9</v>
      </c>
      <c r="E115" s="140">
        <v>0</v>
      </c>
      <c r="F115" s="140">
        <v>0</v>
      </c>
      <c r="G115" s="140">
        <v>0</v>
      </c>
      <c r="H115" s="140">
        <v>258</v>
      </c>
      <c r="I115" s="140">
        <v>0</v>
      </c>
      <c r="J115" s="135">
        <f t="shared" si="55"/>
        <v>1722.4</v>
      </c>
      <c r="K115" s="141">
        <v>1464.4</v>
      </c>
      <c r="L115" s="141">
        <v>0</v>
      </c>
      <c r="M115" s="141">
        <v>0</v>
      </c>
      <c r="N115" s="141">
        <v>0</v>
      </c>
      <c r="O115" s="141">
        <v>258</v>
      </c>
      <c r="P115" s="141">
        <v>0</v>
      </c>
      <c r="Q115" s="141">
        <v>0</v>
      </c>
      <c r="R115" s="141">
        <v>0</v>
      </c>
      <c r="S115" s="141">
        <v>0</v>
      </c>
      <c r="T115" s="136">
        <f t="shared" si="57"/>
        <v>1722.0799000000002</v>
      </c>
      <c r="U115" s="141">
        <v>1464.4</v>
      </c>
      <c r="V115" s="141">
        <v>0</v>
      </c>
      <c r="W115" s="141">
        <v>0</v>
      </c>
      <c r="X115" s="141">
        <v>0</v>
      </c>
      <c r="Y115" s="10">
        <v>257.67989999999998</v>
      </c>
      <c r="Z115" s="10">
        <v>0</v>
      </c>
      <c r="AA115" s="10">
        <v>0</v>
      </c>
      <c r="AB115" s="10">
        <v>0</v>
      </c>
      <c r="AC115" s="10">
        <v>0</v>
      </c>
      <c r="AD115" s="10">
        <f t="shared" si="71"/>
        <v>-0.32009999999991123</v>
      </c>
      <c r="AE115" s="10">
        <f t="shared" si="71"/>
        <v>0</v>
      </c>
      <c r="AF115" s="10">
        <f t="shared" si="71"/>
        <v>0</v>
      </c>
      <c r="AG115" s="10">
        <f t="shared" si="71"/>
        <v>0</v>
      </c>
      <c r="AH115" s="10">
        <f t="shared" si="71"/>
        <v>0</v>
      </c>
      <c r="AI115" s="13">
        <f t="shared" si="71"/>
        <v>-0.32010000000002492</v>
      </c>
      <c r="AJ115" s="13">
        <f t="shared" si="71"/>
        <v>0</v>
      </c>
      <c r="AK115" s="13">
        <f t="shared" si="71"/>
        <v>0</v>
      </c>
      <c r="AL115" s="13">
        <f t="shared" si="71"/>
        <v>0</v>
      </c>
      <c r="AM115" s="10">
        <f t="shared" si="79"/>
        <v>0</v>
      </c>
      <c r="AN115" s="10">
        <f t="shared" si="81"/>
        <v>99.981415466790537</v>
      </c>
      <c r="AO115" s="10">
        <f t="shared" si="81"/>
        <v>100</v>
      </c>
      <c r="AP115" s="10">
        <f t="shared" si="81"/>
        <v>0</v>
      </c>
      <c r="AQ115" s="10">
        <f t="shared" si="81"/>
        <v>0</v>
      </c>
      <c r="AR115" s="10">
        <f t="shared" si="81"/>
        <v>0</v>
      </c>
      <c r="AS115" s="10">
        <f t="shared" si="80"/>
        <v>99.875930232558133</v>
      </c>
      <c r="AT115" s="142">
        <f t="shared" si="80"/>
        <v>0</v>
      </c>
      <c r="AU115" s="142">
        <f t="shared" si="80"/>
        <v>0</v>
      </c>
      <c r="AV115" s="142">
        <f t="shared" si="80"/>
        <v>0</v>
      </c>
      <c r="AW115" s="142">
        <f t="shared" si="80"/>
        <v>0</v>
      </c>
    </row>
    <row r="116" spans="1:49" ht="12.75" customHeight="1" x14ac:dyDescent="0.25">
      <c r="A116" s="133">
        <v>107</v>
      </c>
      <c r="B116" s="139" t="s">
        <v>1457</v>
      </c>
      <c r="C116" s="135">
        <f t="shared" si="67"/>
        <v>2496.9</v>
      </c>
      <c r="D116" s="140">
        <v>1762.3</v>
      </c>
      <c r="E116" s="140">
        <v>0</v>
      </c>
      <c r="F116" s="140">
        <v>0</v>
      </c>
      <c r="G116" s="140">
        <v>0</v>
      </c>
      <c r="H116" s="140">
        <v>734.6</v>
      </c>
      <c r="I116" s="140">
        <v>0</v>
      </c>
      <c r="J116" s="135">
        <f t="shared" si="55"/>
        <v>2824.9</v>
      </c>
      <c r="K116" s="141">
        <v>2090.3000000000002</v>
      </c>
      <c r="L116" s="141">
        <v>0</v>
      </c>
      <c r="M116" s="141">
        <v>0</v>
      </c>
      <c r="N116" s="141">
        <v>0</v>
      </c>
      <c r="O116" s="141">
        <v>734.6</v>
      </c>
      <c r="P116" s="141">
        <v>0</v>
      </c>
      <c r="Q116" s="141">
        <v>0</v>
      </c>
      <c r="R116" s="141">
        <v>0</v>
      </c>
      <c r="S116" s="141">
        <v>0</v>
      </c>
      <c r="T116" s="136">
        <f t="shared" si="57"/>
        <v>2646.1530000000002</v>
      </c>
      <c r="U116" s="141">
        <v>1912.0362</v>
      </c>
      <c r="V116" s="141">
        <v>0</v>
      </c>
      <c r="W116" s="141">
        <v>0</v>
      </c>
      <c r="X116" s="141">
        <v>0</v>
      </c>
      <c r="Y116" s="10">
        <v>734.11680000000001</v>
      </c>
      <c r="Z116" s="10">
        <v>0</v>
      </c>
      <c r="AA116" s="10">
        <v>0</v>
      </c>
      <c r="AB116" s="10">
        <v>0</v>
      </c>
      <c r="AC116" s="10">
        <v>0</v>
      </c>
      <c r="AD116" s="10">
        <f t="shared" si="71"/>
        <v>-178.74699999999984</v>
      </c>
      <c r="AE116" s="10">
        <f t="shared" si="71"/>
        <v>-178.26380000000017</v>
      </c>
      <c r="AF116" s="10">
        <f t="shared" si="71"/>
        <v>0</v>
      </c>
      <c r="AG116" s="10">
        <f t="shared" si="71"/>
        <v>0</v>
      </c>
      <c r="AH116" s="10">
        <f t="shared" si="71"/>
        <v>0</v>
      </c>
      <c r="AI116" s="13">
        <f t="shared" si="71"/>
        <v>-0.48320000000001073</v>
      </c>
      <c r="AJ116" s="13">
        <f t="shared" si="71"/>
        <v>0</v>
      </c>
      <c r="AK116" s="13">
        <f t="shared" si="71"/>
        <v>0</v>
      </c>
      <c r="AL116" s="13">
        <f t="shared" si="71"/>
        <v>0</v>
      </c>
      <c r="AM116" s="10">
        <f t="shared" si="79"/>
        <v>0</v>
      </c>
      <c r="AN116" s="10">
        <f t="shared" si="81"/>
        <v>93.672448582250695</v>
      </c>
      <c r="AO116" s="10">
        <f t="shared" si="81"/>
        <v>91.471855714490729</v>
      </c>
      <c r="AP116" s="10">
        <f t="shared" si="81"/>
        <v>0</v>
      </c>
      <c r="AQ116" s="10">
        <f t="shared" si="81"/>
        <v>0</v>
      </c>
      <c r="AR116" s="10">
        <f t="shared" si="81"/>
        <v>0</v>
      </c>
      <c r="AS116" s="10">
        <f t="shared" si="80"/>
        <v>99.934222706234692</v>
      </c>
      <c r="AT116" s="142">
        <f t="shared" si="80"/>
        <v>0</v>
      </c>
      <c r="AU116" s="142">
        <f t="shared" si="80"/>
        <v>0</v>
      </c>
      <c r="AV116" s="142">
        <f t="shared" si="80"/>
        <v>0</v>
      </c>
      <c r="AW116" s="142">
        <f t="shared" si="80"/>
        <v>0</v>
      </c>
    </row>
    <row r="117" spans="1:49" ht="12.75" customHeight="1" x14ac:dyDescent="0.25">
      <c r="A117" s="133">
        <v>108</v>
      </c>
      <c r="B117" s="139" t="s">
        <v>1458</v>
      </c>
      <c r="C117" s="135">
        <f t="shared" si="67"/>
        <v>3365.6</v>
      </c>
      <c r="D117" s="140">
        <v>2681.5</v>
      </c>
      <c r="E117" s="140">
        <v>0</v>
      </c>
      <c r="F117" s="140">
        <v>0</v>
      </c>
      <c r="G117" s="140">
        <v>0</v>
      </c>
      <c r="H117" s="140">
        <v>684.1</v>
      </c>
      <c r="I117" s="140">
        <v>0</v>
      </c>
      <c r="J117" s="135">
        <f t="shared" si="55"/>
        <v>3620.2999999999997</v>
      </c>
      <c r="K117" s="141">
        <v>2936.2</v>
      </c>
      <c r="L117" s="141">
        <v>0</v>
      </c>
      <c r="M117" s="141">
        <v>0</v>
      </c>
      <c r="N117" s="141">
        <v>0</v>
      </c>
      <c r="O117" s="141">
        <v>684.1</v>
      </c>
      <c r="P117" s="141">
        <v>0</v>
      </c>
      <c r="Q117" s="141">
        <v>0</v>
      </c>
      <c r="R117" s="141">
        <v>0</v>
      </c>
      <c r="S117" s="141">
        <v>0</v>
      </c>
      <c r="T117" s="136">
        <f t="shared" si="57"/>
        <v>3592.9027999999998</v>
      </c>
      <c r="U117" s="141">
        <v>2908.8027999999999</v>
      </c>
      <c r="V117" s="141">
        <v>0</v>
      </c>
      <c r="W117" s="141">
        <v>0</v>
      </c>
      <c r="X117" s="141">
        <v>0</v>
      </c>
      <c r="Y117" s="10">
        <v>684.1</v>
      </c>
      <c r="Z117" s="10">
        <v>0</v>
      </c>
      <c r="AA117" s="10">
        <v>0</v>
      </c>
      <c r="AB117" s="10">
        <v>0</v>
      </c>
      <c r="AC117" s="10">
        <v>0</v>
      </c>
      <c r="AD117" s="10">
        <f t="shared" si="71"/>
        <v>-27.397199999999884</v>
      </c>
      <c r="AE117" s="10">
        <f t="shared" si="71"/>
        <v>-27.397199999999884</v>
      </c>
      <c r="AF117" s="10">
        <f t="shared" si="71"/>
        <v>0</v>
      </c>
      <c r="AG117" s="10">
        <f t="shared" si="71"/>
        <v>0</v>
      </c>
      <c r="AH117" s="10">
        <f t="shared" si="71"/>
        <v>0</v>
      </c>
      <c r="AI117" s="13">
        <f t="shared" si="71"/>
        <v>0</v>
      </c>
      <c r="AJ117" s="13">
        <f t="shared" si="71"/>
        <v>0</v>
      </c>
      <c r="AK117" s="13">
        <f t="shared" si="71"/>
        <v>0</v>
      </c>
      <c r="AL117" s="13">
        <f t="shared" si="71"/>
        <v>0</v>
      </c>
      <c r="AM117" s="10">
        <f t="shared" si="79"/>
        <v>0</v>
      </c>
      <c r="AN117" s="10">
        <f t="shared" si="81"/>
        <v>99.243233986133745</v>
      </c>
      <c r="AO117" s="10">
        <f t="shared" si="81"/>
        <v>99.066916422587028</v>
      </c>
      <c r="AP117" s="10">
        <f t="shared" si="81"/>
        <v>0</v>
      </c>
      <c r="AQ117" s="10">
        <f t="shared" si="81"/>
        <v>0</v>
      </c>
      <c r="AR117" s="10">
        <f t="shared" si="81"/>
        <v>0</v>
      </c>
      <c r="AS117" s="10">
        <f t="shared" si="80"/>
        <v>100</v>
      </c>
      <c r="AT117" s="142">
        <f t="shared" si="80"/>
        <v>0</v>
      </c>
      <c r="AU117" s="142">
        <f t="shared" si="80"/>
        <v>0</v>
      </c>
      <c r="AV117" s="142">
        <f t="shared" si="80"/>
        <v>0</v>
      </c>
      <c r="AW117" s="142">
        <f t="shared" si="80"/>
        <v>0</v>
      </c>
    </row>
    <row r="118" spans="1:49" ht="12.75" customHeight="1" x14ac:dyDescent="0.25">
      <c r="A118" s="133">
        <v>109</v>
      </c>
      <c r="B118" s="139" t="s">
        <v>1459</v>
      </c>
      <c r="C118" s="135">
        <f t="shared" si="67"/>
        <v>2572.6</v>
      </c>
      <c r="D118" s="140">
        <v>2062.4</v>
      </c>
      <c r="E118" s="140">
        <v>0</v>
      </c>
      <c r="F118" s="140">
        <v>0</v>
      </c>
      <c r="G118" s="140">
        <v>0</v>
      </c>
      <c r="H118" s="140">
        <v>510.2</v>
      </c>
      <c r="I118" s="140">
        <v>0</v>
      </c>
      <c r="J118" s="135">
        <f t="shared" si="55"/>
        <v>2843.7</v>
      </c>
      <c r="K118" s="141">
        <v>2333.5</v>
      </c>
      <c r="L118" s="141">
        <v>0</v>
      </c>
      <c r="M118" s="141">
        <v>0</v>
      </c>
      <c r="N118" s="141">
        <v>0</v>
      </c>
      <c r="O118" s="141">
        <v>510.2</v>
      </c>
      <c r="P118" s="141">
        <v>0</v>
      </c>
      <c r="Q118" s="141">
        <v>0</v>
      </c>
      <c r="R118" s="141">
        <v>0</v>
      </c>
      <c r="S118" s="141">
        <v>0</v>
      </c>
      <c r="T118" s="136">
        <f t="shared" si="57"/>
        <v>2620.1423</v>
      </c>
      <c r="U118" s="141">
        <v>2110.1615000000002</v>
      </c>
      <c r="V118" s="141">
        <v>0</v>
      </c>
      <c r="W118" s="141">
        <v>0</v>
      </c>
      <c r="X118" s="141">
        <v>0</v>
      </c>
      <c r="Y118" s="10">
        <v>509.98079999999999</v>
      </c>
      <c r="Z118" s="10">
        <v>0</v>
      </c>
      <c r="AA118" s="10">
        <v>0</v>
      </c>
      <c r="AB118" s="10">
        <v>0</v>
      </c>
      <c r="AC118" s="10">
        <v>0</v>
      </c>
      <c r="AD118" s="10">
        <f t="shared" si="71"/>
        <v>-223.55769999999984</v>
      </c>
      <c r="AE118" s="10">
        <f t="shared" si="71"/>
        <v>-223.33849999999984</v>
      </c>
      <c r="AF118" s="10">
        <f t="shared" si="71"/>
        <v>0</v>
      </c>
      <c r="AG118" s="10">
        <f t="shared" si="71"/>
        <v>0</v>
      </c>
      <c r="AH118" s="10">
        <f t="shared" si="71"/>
        <v>0</v>
      </c>
      <c r="AI118" s="13">
        <f t="shared" si="71"/>
        <v>-0.21920000000000073</v>
      </c>
      <c r="AJ118" s="13">
        <f t="shared" si="71"/>
        <v>0</v>
      </c>
      <c r="AK118" s="13">
        <f t="shared" si="71"/>
        <v>0</v>
      </c>
      <c r="AL118" s="13">
        <f t="shared" si="71"/>
        <v>0</v>
      </c>
      <c r="AM118" s="10">
        <f t="shared" si="79"/>
        <v>0</v>
      </c>
      <c r="AN118" s="10">
        <f t="shared" si="81"/>
        <v>92.138492105355709</v>
      </c>
      <c r="AO118" s="10">
        <f t="shared" si="81"/>
        <v>90.429033640454264</v>
      </c>
      <c r="AP118" s="10">
        <f t="shared" si="81"/>
        <v>0</v>
      </c>
      <c r="AQ118" s="10">
        <f t="shared" si="81"/>
        <v>0</v>
      </c>
      <c r="AR118" s="10">
        <f t="shared" si="81"/>
        <v>0</v>
      </c>
      <c r="AS118" s="10">
        <f t="shared" si="80"/>
        <v>99.957036456291647</v>
      </c>
      <c r="AT118" s="142">
        <f t="shared" si="80"/>
        <v>0</v>
      </c>
      <c r="AU118" s="142">
        <f t="shared" si="80"/>
        <v>0</v>
      </c>
      <c r="AV118" s="142">
        <f t="shared" si="80"/>
        <v>0</v>
      </c>
      <c r="AW118" s="142">
        <f t="shared" si="80"/>
        <v>0</v>
      </c>
    </row>
    <row r="119" spans="1:49" ht="12.75" customHeight="1" x14ac:dyDescent="0.25">
      <c r="A119" s="133">
        <v>110</v>
      </c>
      <c r="B119" s="139"/>
      <c r="C119" s="140"/>
      <c r="D119" s="140"/>
      <c r="E119" s="140"/>
      <c r="F119" s="140"/>
      <c r="G119" s="140"/>
      <c r="H119" s="140"/>
      <c r="I119" s="140"/>
      <c r="J119" s="135"/>
      <c r="K119" s="141"/>
      <c r="L119" s="141"/>
      <c r="M119" s="141"/>
      <c r="N119" s="141"/>
      <c r="O119" s="141"/>
      <c r="P119" s="141"/>
      <c r="Q119" s="141"/>
      <c r="R119" s="141"/>
      <c r="S119" s="141"/>
      <c r="T119" s="136"/>
      <c r="U119" s="141"/>
      <c r="V119" s="141"/>
      <c r="W119" s="141"/>
      <c r="X119" s="141"/>
      <c r="Y119" s="10"/>
      <c r="Z119" s="10"/>
      <c r="AA119" s="10"/>
      <c r="AB119" s="10"/>
      <c r="AC119" s="10"/>
      <c r="AD119" s="10"/>
      <c r="AE119" s="10"/>
      <c r="AF119" s="10"/>
      <c r="AG119" s="10"/>
      <c r="AH119" s="10"/>
      <c r="AI119" s="13">
        <f t="shared" ref="AI119:AM170" si="82">Y119-O119</f>
        <v>0</v>
      </c>
      <c r="AJ119" s="13">
        <f t="shared" si="82"/>
        <v>0</v>
      </c>
      <c r="AK119" s="13">
        <f t="shared" si="82"/>
        <v>0</v>
      </c>
      <c r="AL119" s="13">
        <f t="shared" si="82"/>
        <v>0</v>
      </c>
      <c r="AM119" s="10"/>
      <c r="AN119" s="10"/>
      <c r="AO119" s="10"/>
      <c r="AP119" s="10"/>
      <c r="AQ119" s="10"/>
      <c r="AR119" s="10"/>
      <c r="AS119" s="10"/>
      <c r="AT119" s="142"/>
      <c r="AU119" s="142"/>
      <c r="AV119" s="142"/>
      <c r="AW119" s="142"/>
    </row>
    <row r="120" spans="1:49" ht="12.75" customHeight="1" x14ac:dyDescent="0.25">
      <c r="A120" s="133">
        <v>111</v>
      </c>
      <c r="B120" s="134" t="s">
        <v>1460</v>
      </c>
      <c r="C120" s="135">
        <f t="shared" ref="C120:C160" si="83">SUM(D120:I120)</f>
        <v>443781.39999999997</v>
      </c>
      <c r="D120" s="135">
        <f t="shared" ref="D120:I120" si="84">D121+D122</f>
        <v>374977</v>
      </c>
      <c r="E120" s="135">
        <f t="shared" si="84"/>
        <v>7894.2</v>
      </c>
      <c r="F120" s="135">
        <f t="shared" si="84"/>
        <v>9182.7999999999993</v>
      </c>
      <c r="G120" s="135">
        <f t="shared" si="84"/>
        <v>0</v>
      </c>
      <c r="H120" s="135">
        <f t="shared" si="84"/>
        <v>50138.6</v>
      </c>
      <c r="I120" s="135">
        <f t="shared" si="84"/>
        <v>1588.8</v>
      </c>
      <c r="J120" s="135">
        <f t="shared" si="55"/>
        <v>510538.5</v>
      </c>
      <c r="K120" s="135">
        <f t="shared" ref="K120:S120" si="85">K121+K122</f>
        <v>435424.7</v>
      </c>
      <c r="L120" s="135">
        <f t="shared" si="85"/>
        <v>9419.5</v>
      </c>
      <c r="M120" s="135">
        <f t="shared" si="85"/>
        <v>10817.5</v>
      </c>
      <c r="N120" s="135">
        <f t="shared" si="85"/>
        <v>0</v>
      </c>
      <c r="O120" s="135">
        <f t="shared" si="85"/>
        <v>50138.6</v>
      </c>
      <c r="P120" s="135">
        <f t="shared" si="85"/>
        <v>2220.5</v>
      </c>
      <c r="Q120" s="135">
        <f t="shared" si="85"/>
        <v>1588.8</v>
      </c>
      <c r="R120" s="135">
        <f t="shared" si="85"/>
        <v>2448.4</v>
      </c>
      <c r="S120" s="135">
        <f t="shared" si="85"/>
        <v>69.3</v>
      </c>
      <c r="T120" s="136">
        <f t="shared" si="57"/>
        <v>503141.98839999997</v>
      </c>
      <c r="U120" s="135">
        <f t="shared" ref="U120:AC120" si="86">U121+U122</f>
        <v>430976.80209999997</v>
      </c>
      <c r="V120" s="135">
        <f t="shared" si="86"/>
        <v>9419.5</v>
      </c>
      <c r="W120" s="135">
        <f t="shared" si="86"/>
        <v>8527.3927999999996</v>
      </c>
      <c r="X120" s="135">
        <f t="shared" si="86"/>
        <v>0</v>
      </c>
      <c r="Y120" s="135">
        <f t="shared" si="86"/>
        <v>49480.093500000003</v>
      </c>
      <c r="Z120" s="135">
        <f t="shared" si="86"/>
        <v>2220.5</v>
      </c>
      <c r="AA120" s="135">
        <f t="shared" si="86"/>
        <v>1588.8</v>
      </c>
      <c r="AB120" s="135">
        <f t="shared" si="86"/>
        <v>2448.4</v>
      </c>
      <c r="AC120" s="135">
        <f t="shared" si="86"/>
        <v>69.3</v>
      </c>
      <c r="AD120" s="13">
        <f t="shared" ref="AD120:AH160" si="87">T120-J120</f>
        <v>-7396.5116000000271</v>
      </c>
      <c r="AE120" s="13">
        <f t="shared" si="87"/>
        <v>-4447.89790000004</v>
      </c>
      <c r="AF120" s="13">
        <f t="shared" si="87"/>
        <v>0</v>
      </c>
      <c r="AG120" s="13">
        <f t="shared" si="87"/>
        <v>-2290.1072000000004</v>
      </c>
      <c r="AH120" s="13">
        <f t="shared" si="87"/>
        <v>0</v>
      </c>
      <c r="AI120" s="13">
        <f t="shared" si="82"/>
        <v>-658.50649999999587</v>
      </c>
      <c r="AJ120" s="13">
        <f t="shared" si="82"/>
        <v>0</v>
      </c>
      <c r="AK120" s="13">
        <f t="shared" si="82"/>
        <v>0</v>
      </c>
      <c r="AL120" s="13">
        <f t="shared" si="82"/>
        <v>0</v>
      </c>
      <c r="AM120" s="13">
        <f t="shared" si="82"/>
        <v>0</v>
      </c>
      <c r="AN120" s="13">
        <f t="shared" ref="AN120:AW145" si="88">IF(J120=0,0,T120/J120*100)</f>
        <v>98.55123333499823</v>
      </c>
      <c r="AO120" s="13">
        <f t="shared" si="88"/>
        <v>98.97849205614655</v>
      </c>
      <c r="AP120" s="13">
        <f t="shared" si="88"/>
        <v>100</v>
      </c>
      <c r="AQ120" s="13">
        <f t="shared" si="88"/>
        <v>78.829607580309684</v>
      </c>
      <c r="AR120" s="13">
        <f t="shared" si="88"/>
        <v>0</v>
      </c>
      <c r="AS120" s="13">
        <f t="shared" si="88"/>
        <v>98.686627668104023</v>
      </c>
      <c r="AT120" s="137">
        <f t="shared" si="88"/>
        <v>100</v>
      </c>
      <c r="AU120" s="137">
        <f t="shared" si="88"/>
        <v>100</v>
      </c>
      <c r="AV120" s="137">
        <f t="shared" si="88"/>
        <v>100</v>
      </c>
      <c r="AW120" s="137">
        <f t="shared" si="88"/>
        <v>100</v>
      </c>
    </row>
    <row r="121" spans="1:49" s="138" customFormat="1" ht="12.75" customHeight="1" x14ac:dyDescent="0.2">
      <c r="A121" s="133">
        <v>112</v>
      </c>
      <c r="B121" s="134" t="s">
        <v>1374</v>
      </c>
      <c r="C121" s="135">
        <f t="shared" si="83"/>
        <v>255732.6</v>
      </c>
      <c r="D121" s="135">
        <f t="shared" ref="D121:I121" si="89">D123</f>
        <v>223706.7</v>
      </c>
      <c r="E121" s="135">
        <f t="shared" si="89"/>
        <v>1406.5</v>
      </c>
      <c r="F121" s="135">
        <f t="shared" si="89"/>
        <v>9105</v>
      </c>
      <c r="G121" s="135">
        <f t="shared" si="89"/>
        <v>0</v>
      </c>
      <c r="H121" s="135">
        <f t="shared" si="89"/>
        <v>19925.599999999999</v>
      </c>
      <c r="I121" s="135">
        <f t="shared" si="89"/>
        <v>1588.8</v>
      </c>
      <c r="J121" s="135">
        <f t="shared" si="55"/>
        <v>298492.79999999999</v>
      </c>
      <c r="K121" s="135">
        <f t="shared" ref="K121:S121" si="90">K123</f>
        <v>261671.1</v>
      </c>
      <c r="L121" s="135">
        <f t="shared" si="90"/>
        <v>1422.2</v>
      </c>
      <c r="M121" s="135">
        <f t="shared" si="90"/>
        <v>10735.7</v>
      </c>
      <c r="N121" s="135">
        <f t="shared" si="90"/>
        <v>0</v>
      </c>
      <c r="O121" s="135">
        <f t="shared" si="90"/>
        <v>19925.599999999999</v>
      </c>
      <c r="P121" s="135">
        <f t="shared" si="90"/>
        <v>2220.5</v>
      </c>
      <c r="Q121" s="135">
        <f t="shared" si="90"/>
        <v>1588.8</v>
      </c>
      <c r="R121" s="135">
        <f t="shared" si="90"/>
        <v>2448.4</v>
      </c>
      <c r="S121" s="135">
        <f t="shared" si="90"/>
        <v>69.3</v>
      </c>
      <c r="T121" s="136">
        <f t="shared" si="57"/>
        <v>292978.04969999997</v>
      </c>
      <c r="U121" s="135">
        <f t="shared" ref="U121:AC121" si="91">U123</f>
        <v>259052.92009999999</v>
      </c>
      <c r="V121" s="135">
        <f t="shared" si="91"/>
        <v>1422.2</v>
      </c>
      <c r="W121" s="135">
        <f t="shared" si="91"/>
        <v>8452.0990000000002</v>
      </c>
      <c r="X121" s="135">
        <f t="shared" si="91"/>
        <v>0</v>
      </c>
      <c r="Y121" s="135">
        <f t="shared" si="91"/>
        <v>19312.6306</v>
      </c>
      <c r="Z121" s="135">
        <f t="shared" si="91"/>
        <v>2220.5</v>
      </c>
      <c r="AA121" s="135">
        <f t="shared" si="91"/>
        <v>1588.8</v>
      </c>
      <c r="AB121" s="135">
        <f t="shared" si="91"/>
        <v>2448.4</v>
      </c>
      <c r="AC121" s="135">
        <f t="shared" si="91"/>
        <v>69.3</v>
      </c>
      <c r="AD121" s="13">
        <f t="shared" si="87"/>
        <v>-5514.7503000000142</v>
      </c>
      <c r="AE121" s="13">
        <f t="shared" si="87"/>
        <v>-2618.1799000000174</v>
      </c>
      <c r="AF121" s="13">
        <f t="shared" si="87"/>
        <v>0</v>
      </c>
      <c r="AG121" s="13">
        <f t="shared" si="87"/>
        <v>-2283.6010000000006</v>
      </c>
      <c r="AH121" s="13">
        <f t="shared" si="87"/>
        <v>0</v>
      </c>
      <c r="AI121" s="13">
        <f t="shared" si="82"/>
        <v>-612.96939999999813</v>
      </c>
      <c r="AJ121" s="13">
        <f t="shared" si="82"/>
        <v>0</v>
      </c>
      <c r="AK121" s="13">
        <f t="shared" si="82"/>
        <v>0</v>
      </c>
      <c r="AL121" s="13">
        <f t="shared" si="82"/>
        <v>0</v>
      </c>
      <c r="AM121" s="13">
        <f t="shared" si="82"/>
        <v>0</v>
      </c>
      <c r="AN121" s="13">
        <f t="shared" si="88"/>
        <v>98.152467898723188</v>
      </c>
      <c r="AO121" s="13">
        <f t="shared" si="88"/>
        <v>98.999438646453498</v>
      </c>
      <c r="AP121" s="13">
        <f t="shared" si="88"/>
        <v>100</v>
      </c>
      <c r="AQ121" s="13">
        <f t="shared" si="88"/>
        <v>78.728904496213559</v>
      </c>
      <c r="AR121" s="13">
        <f t="shared" si="88"/>
        <v>0</v>
      </c>
      <c r="AS121" s="13">
        <f t="shared" si="88"/>
        <v>96.923709198217381</v>
      </c>
      <c r="AT121" s="137">
        <f t="shared" si="88"/>
        <v>100</v>
      </c>
      <c r="AU121" s="137">
        <f t="shared" si="88"/>
        <v>100</v>
      </c>
      <c r="AV121" s="137">
        <f t="shared" si="88"/>
        <v>100</v>
      </c>
      <c r="AW121" s="137">
        <f t="shared" si="88"/>
        <v>100</v>
      </c>
    </row>
    <row r="122" spans="1:49" s="138" customFormat="1" ht="12.75" customHeight="1" x14ac:dyDescent="0.2">
      <c r="A122" s="133">
        <v>113</v>
      </c>
      <c r="B122" s="134" t="s">
        <v>1375</v>
      </c>
      <c r="C122" s="135">
        <f t="shared" si="83"/>
        <v>188048.8</v>
      </c>
      <c r="D122" s="135">
        <f t="shared" ref="D122:I122" si="92">SUBTOTAL(9,D124:D160)</f>
        <v>151270.29999999999</v>
      </c>
      <c r="E122" s="135">
        <f t="shared" si="92"/>
        <v>6487.7</v>
      </c>
      <c r="F122" s="135">
        <f t="shared" si="92"/>
        <v>77.8</v>
      </c>
      <c r="G122" s="135">
        <f t="shared" si="92"/>
        <v>0</v>
      </c>
      <c r="H122" s="135">
        <f t="shared" si="92"/>
        <v>30213</v>
      </c>
      <c r="I122" s="135">
        <f t="shared" si="92"/>
        <v>0</v>
      </c>
      <c r="J122" s="135">
        <f t="shared" si="55"/>
        <v>212045.69999999998</v>
      </c>
      <c r="K122" s="135">
        <f t="shared" ref="K122:S122" si="93">SUBTOTAL(9,K124:K160)</f>
        <v>173753.60000000001</v>
      </c>
      <c r="L122" s="135">
        <f t="shared" si="93"/>
        <v>7997.3</v>
      </c>
      <c r="M122" s="135">
        <f t="shared" si="93"/>
        <v>81.8</v>
      </c>
      <c r="N122" s="135">
        <f t="shared" si="93"/>
        <v>0</v>
      </c>
      <c r="O122" s="135">
        <f t="shared" si="93"/>
        <v>30213</v>
      </c>
      <c r="P122" s="135">
        <f t="shared" si="93"/>
        <v>0</v>
      </c>
      <c r="Q122" s="135">
        <f t="shared" si="93"/>
        <v>0</v>
      </c>
      <c r="R122" s="135">
        <f t="shared" si="93"/>
        <v>0</v>
      </c>
      <c r="S122" s="135">
        <f t="shared" si="93"/>
        <v>0</v>
      </c>
      <c r="T122" s="136">
        <f t="shared" si="57"/>
        <v>210163.9387</v>
      </c>
      <c r="U122" s="135">
        <f t="shared" ref="U122:AC122" si="94">SUBTOTAL(9,U124:U160)</f>
        <v>171923.88199999998</v>
      </c>
      <c r="V122" s="135">
        <f t="shared" si="94"/>
        <v>7997.3</v>
      </c>
      <c r="W122" s="135">
        <f t="shared" si="94"/>
        <v>75.293800000000005</v>
      </c>
      <c r="X122" s="135">
        <f t="shared" si="94"/>
        <v>0</v>
      </c>
      <c r="Y122" s="135">
        <f t="shared" si="94"/>
        <v>30167.462899999999</v>
      </c>
      <c r="Z122" s="135">
        <f t="shared" si="94"/>
        <v>0</v>
      </c>
      <c r="AA122" s="135">
        <f t="shared" si="94"/>
        <v>0</v>
      </c>
      <c r="AB122" s="135">
        <f t="shared" si="94"/>
        <v>0</v>
      </c>
      <c r="AC122" s="135">
        <f t="shared" si="94"/>
        <v>0</v>
      </c>
      <c r="AD122" s="13">
        <f t="shared" si="87"/>
        <v>-1881.7612999999837</v>
      </c>
      <c r="AE122" s="13">
        <f t="shared" si="87"/>
        <v>-1829.7180000000226</v>
      </c>
      <c r="AF122" s="13">
        <f t="shared" si="87"/>
        <v>0</v>
      </c>
      <c r="AG122" s="13">
        <f t="shared" si="87"/>
        <v>-6.5061999999999927</v>
      </c>
      <c r="AH122" s="13">
        <f t="shared" si="87"/>
        <v>0</v>
      </c>
      <c r="AI122" s="13">
        <f t="shared" si="82"/>
        <v>-45.537100000001374</v>
      </c>
      <c r="AJ122" s="13">
        <f t="shared" si="82"/>
        <v>0</v>
      </c>
      <c r="AK122" s="13">
        <f t="shared" si="82"/>
        <v>0</v>
      </c>
      <c r="AL122" s="13">
        <f t="shared" si="82"/>
        <v>0</v>
      </c>
      <c r="AM122" s="13">
        <f t="shared" si="82"/>
        <v>0</v>
      </c>
      <c r="AN122" s="13">
        <f t="shared" si="88"/>
        <v>99.112568045473225</v>
      </c>
      <c r="AO122" s="13">
        <f t="shared" si="88"/>
        <v>98.946946710744399</v>
      </c>
      <c r="AP122" s="13">
        <f t="shared" si="88"/>
        <v>100</v>
      </c>
      <c r="AQ122" s="13">
        <f t="shared" si="88"/>
        <v>92.04621026894867</v>
      </c>
      <c r="AR122" s="13">
        <f t="shared" si="88"/>
        <v>0</v>
      </c>
      <c r="AS122" s="13">
        <f t="shared" si="88"/>
        <v>99.84927978022705</v>
      </c>
      <c r="AT122" s="137">
        <f t="shared" si="88"/>
        <v>0</v>
      </c>
      <c r="AU122" s="137">
        <f t="shared" si="88"/>
        <v>0</v>
      </c>
      <c r="AV122" s="137">
        <f t="shared" si="88"/>
        <v>0</v>
      </c>
      <c r="AW122" s="137">
        <f t="shared" si="88"/>
        <v>0</v>
      </c>
    </row>
    <row r="123" spans="1:49" ht="12.75" customHeight="1" x14ac:dyDescent="0.25">
      <c r="A123" s="133">
        <v>114</v>
      </c>
      <c r="B123" s="139" t="s">
        <v>1400</v>
      </c>
      <c r="C123" s="135">
        <f t="shared" si="83"/>
        <v>255732.6</v>
      </c>
      <c r="D123" s="140">
        <v>223706.7</v>
      </c>
      <c r="E123" s="140">
        <v>1406.5</v>
      </c>
      <c r="F123" s="140">
        <v>9105</v>
      </c>
      <c r="G123" s="140">
        <v>0</v>
      </c>
      <c r="H123" s="140">
        <v>19925.599999999999</v>
      </c>
      <c r="I123" s="140">
        <v>1588.8</v>
      </c>
      <c r="J123" s="135">
        <f t="shared" si="55"/>
        <v>298492.79999999999</v>
      </c>
      <c r="K123" s="141">
        <v>261671.1</v>
      </c>
      <c r="L123" s="141">
        <v>1422.2</v>
      </c>
      <c r="M123" s="141">
        <v>10735.7</v>
      </c>
      <c r="N123" s="141">
        <v>0</v>
      </c>
      <c r="O123" s="141">
        <v>19925.599999999999</v>
      </c>
      <c r="P123" s="141">
        <v>2220.5</v>
      </c>
      <c r="Q123" s="141">
        <v>1588.8</v>
      </c>
      <c r="R123" s="141">
        <v>2448.4</v>
      </c>
      <c r="S123" s="141">
        <v>69.3</v>
      </c>
      <c r="T123" s="136">
        <f t="shared" si="57"/>
        <v>292978.04969999997</v>
      </c>
      <c r="U123" s="141">
        <v>259052.92009999999</v>
      </c>
      <c r="V123" s="141">
        <v>1422.2</v>
      </c>
      <c r="W123" s="141">
        <v>8452.0990000000002</v>
      </c>
      <c r="X123" s="141">
        <v>0</v>
      </c>
      <c r="Y123" s="10">
        <v>19312.6306</v>
      </c>
      <c r="Z123" s="10">
        <v>2220.5</v>
      </c>
      <c r="AA123" s="10">
        <v>1588.8</v>
      </c>
      <c r="AB123" s="10">
        <v>2448.4</v>
      </c>
      <c r="AC123" s="10">
        <v>69.3</v>
      </c>
      <c r="AD123" s="10">
        <f t="shared" si="87"/>
        <v>-5514.7503000000142</v>
      </c>
      <c r="AE123" s="10">
        <f t="shared" si="87"/>
        <v>-2618.1799000000174</v>
      </c>
      <c r="AF123" s="10">
        <f t="shared" si="87"/>
        <v>0</v>
      </c>
      <c r="AG123" s="10">
        <f t="shared" si="87"/>
        <v>-2283.6010000000006</v>
      </c>
      <c r="AH123" s="10">
        <f t="shared" si="87"/>
        <v>0</v>
      </c>
      <c r="AI123" s="13">
        <f t="shared" si="82"/>
        <v>-612.96939999999813</v>
      </c>
      <c r="AJ123" s="13">
        <f t="shared" si="82"/>
        <v>0</v>
      </c>
      <c r="AK123" s="13">
        <f t="shared" si="82"/>
        <v>0</v>
      </c>
      <c r="AL123" s="13">
        <f t="shared" si="82"/>
        <v>0</v>
      </c>
      <c r="AM123" s="10">
        <f t="shared" si="82"/>
        <v>0</v>
      </c>
      <c r="AN123" s="10">
        <f t="shared" si="88"/>
        <v>98.152467898723188</v>
      </c>
      <c r="AO123" s="10">
        <f t="shared" si="88"/>
        <v>98.999438646453498</v>
      </c>
      <c r="AP123" s="10">
        <f t="shared" si="88"/>
        <v>100</v>
      </c>
      <c r="AQ123" s="10">
        <f t="shared" si="88"/>
        <v>78.728904496213559</v>
      </c>
      <c r="AR123" s="10">
        <f t="shared" si="88"/>
        <v>0</v>
      </c>
      <c r="AS123" s="10">
        <f t="shared" si="88"/>
        <v>96.923709198217381</v>
      </c>
      <c r="AT123" s="142">
        <f t="shared" si="88"/>
        <v>100</v>
      </c>
      <c r="AU123" s="142">
        <f t="shared" si="88"/>
        <v>100</v>
      </c>
      <c r="AV123" s="142">
        <f t="shared" si="88"/>
        <v>100</v>
      </c>
      <c r="AW123" s="142">
        <f t="shared" si="88"/>
        <v>100</v>
      </c>
    </row>
    <row r="124" spans="1:49" ht="12.75" customHeight="1" x14ac:dyDescent="0.25">
      <c r="A124" s="133">
        <v>115</v>
      </c>
      <c r="B124" s="139" t="s">
        <v>1461</v>
      </c>
      <c r="C124" s="135">
        <f t="shared" si="83"/>
        <v>1745.7</v>
      </c>
      <c r="D124" s="140">
        <v>1391</v>
      </c>
      <c r="E124" s="140">
        <v>0</v>
      </c>
      <c r="F124" s="140">
        <v>0</v>
      </c>
      <c r="G124" s="140">
        <v>0</v>
      </c>
      <c r="H124" s="140">
        <v>354.7</v>
      </c>
      <c r="I124" s="140">
        <v>0</v>
      </c>
      <c r="J124" s="135">
        <f t="shared" si="55"/>
        <v>1909.6000000000001</v>
      </c>
      <c r="K124" s="141">
        <v>1554.9</v>
      </c>
      <c r="L124" s="141">
        <v>0</v>
      </c>
      <c r="M124" s="141">
        <v>0</v>
      </c>
      <c r="N124" s="141">
        <v>0</v>
      </c>
      <c r="O124" s="141">
        <v>354.7</v>
      </c>
      <c r="P124" s="141">
        <v>0</v>
      </c>
      <c r="Q124" s="141">
        <v>0</v>
      </c>
      <c r="R124" s="141">
        <v>0</v>
      </c>
      <c r="S124" s="141">
        <v>0</v>
      </c>
      <c r="T124" s="136">
        <f t="shared" si="57"/>
        <v>1904.547</v>
      </c>
      <c r="U124" s="141">
        <v>1549.876</v>
      </c>
      <c r="V124" s="141">
        <v>0</v>
      </c>
      <c r="W124" s="141">
        <v>0</v>
      </c>
      <c r="X124" s="141">
        <v>0</v>
      </c>
      <c r="Y124" s="10">
        <v>354.67099999999999</v>
      </c>
      <c r="Z124" s="10">
        <v>0</v>
      </c>
      <c r="AA124" s="10">
        <v>0</v>
      </c>
      <c r="AB124" s="10">
        <v>0</v>
      </c>
      <c r="AC124" s="10">
        <v>0</v>
      </c>
      <c r="AD124" s="10">
        <f t="shared" si="87"/>
        <v>-5.053000000000111</v>
      </c>
      <c r="AE124" s="10">
        <f t="shared" si="87"/>
        <v>-5.0240000000001146</v>
      </c>
      <c r="AF124" s="10">
        <f t="shared" si="87"/>
        <v>0</v>
      </c>
      <c r="AG124" s="10">
        <f t="shared" si="87"/>
        <v>0</v>
      </c>
      <c r="AH124" s="10">
        <f t="shared" si="87"/>
        <v>0</v>
      </c>
      <c r="AI124" s="13">
        <f t="shared" si="82"/>
        <v>-2.8999999999996362E-2</v>
      </c>
      <c r="AJ124" s="13">
        <f t="shared" si="82"/>
        <v>0</v>
      </c>
      <c r="AK124" s="13">
        <f t="shared" si="82"/>
        <v>0</v>
      </c>
      <c r="AL124" s="13">
        <f t="shared" si="82"/>
        <v>0</v>
      </c>
      <c r="AM124" s="10">
        <f t="shared" si="82"/>
        <v>0</v>
      </c>
      <c r="AN124" s="10">
        <f t="shared" si="88"/>
        <v>99.735389610389603</v>
      </c>
      <c r="AO124" s="10">
        <f t="shared" si="88"/>
        <v>99.676892404656243</v>
      </c>
      <c r="AP124" s="10">
        <f t="shared" si="88"/>
        <v>0</v>
      </c>
      <c r="AQ124" s="10">
        <f t="shared" si="88"/>
        <v>0</v>
      </c>
      <c r="AR124" s="10">
        <f t="shared" si="88"/>
        <v>0</v>
      </c>
      <c r="AS124" s="10">
        <f t="shared" si="88"/>
        <v>99.991824076684523</v>
      </c>
      <c r="AT124" s="142">
        <f t="shared" si="88"/>
        <v>0</v>
      </c>
      <c r="AU124" s="142">
        <f t="shared" si="88"/>
        <v>0</v>
      </c>
      <c r="AV124" s="142">
        <f t="shared" si="88"/>
        <v>0</v>
      </c>
      <c r="AW124" s="142">
        <f t="shared" si="88"/>
        <v>0</v>
      </c>
    </row>
    <row r="125" spans="1:49" ht="12.75" customHeight="1" x14ac:dyDescent="0.25">
      <c r="A125" s="133">
        <v>116</v>
      </c>
      <c r="B125" s="139" t="s">
        <v>1462</v>
      </c>
      <c r="C125" s="135">
        <f t="shared" si="83"/>
        <v>4094.7</v>
      </c>
      <c r="D125" s="140">
        <v>3446.4</v>
      </c>
      <c r="E125" s="140">
        <v>0</v>
      </c>
      <c r="F125" s="140">
        <v>0</v>
      </c>
      <c r="G125" s="140">
        <v>0</v>
      </c>
      <c r="H125" s="140">
        <v>648.29999999999995</v>
      </c>
      <c r="I125" s="140">
        <v>0</v>
      </c>
      <c r="J125" s="135">
        <f t="shared" si="55"/>
        <v>4619.3999999999996</v>
      </c>
      <c r="K125" s="141">
        <v>3971.1</v>
      </c>
      <c r="L125" s="141">
        <v>0</v>
      </c>
      <c r="M125" s="141">
        <v>0</v>
      </c>
      <c r="N125" s="141">
        <v>0</v>
      </c>
      <c r="O125" s="141">
        <v>648.29999999999995</v>
      </c>
      <c r="P125" s="141">
        <v>0</v>
      </c>
      <c r="Q125" s="141">
        <v>0</v>
      </c>
      <c r="R125" s="141">
        <v>0</v>
      </c>
      <c r="S125" s="141">
        <v>0</v>
      </c>
      <c r="T125" s="136">
        <f t="shared" si="57"/>
        <v>4619.3998000000001</v>
      </c>
      <c r="U125" s="141">
        <v>3971.1</v>
      </c>
      <c r="V125" s="141">
        <v>0</v>
      </c>
      <c r="W125" s="141">
        <v>0</v>
      </c>
      <c r="X125" s="141">
        <v>0</v>
      </c>
      <c r="Y125" s="10">
        <v>648.2998</v>
      </c>
      <c r="Z125" s="10">
        <v>0</v>
      </c>
      <c r="AA125" s="10">
        <v>0</v>
      </c>
      <c r="AB125" s="10">
        <v>0</v>
      </c>
      <c r="AC125" s="10">
        <v>0</v>
      </c>
      <c r="AD125" s="10">
        <f t="shared" si="87"/>
        <v>-1.9999999949504854E-4</v>
      </c>
      <c r="AE125" s="10">
        <f t="shared" si="87"/>
        <v>0</v>
      </c>
      <c r="AF125" s="10">
        <f t="shared" si="87"/>
        <v>0</v>
      </c>
      <c r="AG125" s="10">
        <f t="shared" si="87"/>
        <v>0</v>
      </c>
      <c r="AH125" s="10">
        <f t="shared" si="87"/>
        <v>0</v>
      </c>
      <c r="AI125" s="13">
        <f t="shared" si="82"/>
        <v>-1.9999999994979589E-4</v>
      </c>
      <c r="AJ125" s="13">
        <f t="shared" si="82"/>
        <v>0</v>
      </c>
      <c r="AK125" s="13">
        <f t="shared" si="82"/>
        <v>0</v>
      </c>
      <c r="AL125" s="13">
        <f t="shared" si="82"/>
        <v>0</v>
      </c>
      <c r="AM125" s="10">
        <f t="shared" si="82"/>
        <v>0</v>
      </c>
      <c r="AN125" s="10">
        <f t="shared" si="88"/>
        <v>99.999995670433407</v>
      </c>
      <c r="AO125" s="10">
        <f t="shared" si="88"/>
        <v>100</v>
      </c>
      <c r="AP125" s="10">
        <f t="shared" si="88"/>
        <v>0</v>
      </c>
      <c r="AQ125" s="10">
        <f t="shared" si="88"/>
        <v>0</v>
      </c>
      <c r="AR125" s="10">
        <f t="shared" si="88"/>
        <v>0</v>
      </c>
      <c r="AS125" s="10">
        <f t="shared" si="88"/>
        <v>99.999969150084837</v>
      </c>
      <c r="AT125" s="142">
        <f t="shared" si="88"/>
        <v>0</v>
      </c>
      <c r="AU125" s="142">
        <f t="shared" si="88"/>
        <v>0</v>
      </c>
      <c r="AV125" s="142">
        <f t="shared" si="88"/>
        <v>0</v>
      </c>
      <c r="AW125" s="142">
        <f t="shared" si="88"/>
        <v>0</v>
      </c>
    </row>
    <row r="126" spans="1:49" ht="12.75" customHeight="1" x14ac:dyDescent="0.25">
      <c r="A126" s="133">
        <v>117</v>
      </c>
      <c r="B126" s="139" t="s">
        <v>1463</v>
      </c>
      <c r="C126" s="135">
        <f t="shared" si="83"/>
        <v>3890.7</v>
      </c>
      <c r="D126" s="140">
        <v>3277.7</v>
      </c>
      <c r="E126" s="140">
        <v>0</v>
      </c>
      <c r="F126" s="140">
        <v>0</v>
      </c>
      <c r="G126" s="140">
        <v>0</v>
      </c>
      <c r="H126" s="140">
        <v>613</v>
      </c>
      <c r="I126" s="140">
        <v>0</v>
      </c>
      <c r="J126" s="135">
        <f t="shared" si="55"/>
        <v>4142.5</v>
      </c>
      <c r="K126" s="141">
        <v>3529.5</v>
      </c>
      <c r="L126" s="141">
        <v>0</v>
      </c>
      <c r="M126" s="141">
        <v>0</v>
      </c>
      <c r="N126" s="141">
        <v>0</v>
      </c>
      <c r="O126" s="141">
        <v>613</v>
      </c>
      <c r="P126" s="141">
        <v>0</v>
      </c>
      <c r="Q126" s="141">
        <v>0</v>
      </c>
      <c r="R126" s="141">
        <v>0</v>
      </c>
      <c r="S126" s="141">
        <v>0</v>
      </c>
      <c r="T126" s="136">
        <f t="shared" si="57"/>
        <v>4086.95</v>
      </c>
      <c r="U126" s="141">
        <v>3473.9589000000001</v>
      </c>
      <c r="V126" s="141">
        <v>0</v>
      </c>
      <c r="W126" s="141">
        <v>0</v>
      </c>
      <c r="X126" s="141">
        <v>0</v>
      </c>
      <c r="Y126" s="10">
        <v>612.99109999999996</v>
      </c>
      <c r="Z126" s="10">
        <v>0</v>
      </c>
      <c r="AA126" s="10">
        <v>0</v>
      </c>
      <c r="AB126" s="10">
        <v>0</v>
      </c>
      <c r="AC126" s="10">
        <v>0</v>
      </c>
      <c r="AD126" s="10">
        <f t="shared" si="87"/>
        <v>-55.550000000000182</v>
      </c>
      <c r="AE126" s="10">
        <f t="shared" si="87"/>
        <v>-55.541099999999915</v>
      </c>
      <c r="AF126" s="10">
        <f t="shared" si="87"/>
        <v>0</v>
      </c>
      <c r="AG126" s="10">
        <f t="shared" si="87"/>
        <v>0</v>
      </c>
      <c r="AH126" s="10">
        <f t="shared" si="87"/>
        <v>0</v>
      </c>
      <c r="AI126" s="13">
        <f t="shared" si="82"/>
        <v>-8.900000000039654E-3</v>
      </c>
      <c r="AJ126" s="13">
        <f t="shared" si="82"/>
        <v>0</v>
      </c>
      <c r="AK126" s="13">
        <f t="shared" si="82"/>
        <v>0</v>
      </c>
      <c r="AL126" s="13">
        <f t="shared" si="82"/>
        <v>0</v>
      </c>
      <c r="AM126" s="10">
        <f t="shared" si="82"/>
        <v>0</v>
      </c>
      <c r="AN126" s="10">
        <f t="shared" si="88"/>
        <v>98.65902232951116</v>
      </c>
      <c r="AO126" s="10">
        <f t="shared" si="88"/>
        <v>98.426374840628981</v>
      </c>
      <c r="AP126" s="10">
        <f t="shared" si="88"/>
        <v>0</v>
      </c>
      <c r="AQ126" s="10">
        <f t="shared" si="88"/>
        <v>0</v>
      </c>
      <c r="AR126" s="10">
        <f t="shared" si="88"/>
        <v>0</v>
      </c>
      <c r="AS126" s="10">
        <f t="shared" si="88"/>
        <v>99.998548123980413</v>
      </c>
      <c r="AT126" s="142">
        <f t="shared" si="88"/>
        <v>0</v>
      </c>
      <c r="AU126" s="142">
        <f t="shared" si="88"/>
        <v>0</v>
      </c>
      <c r="AV126" s="142">
        <f t="shared" si="88"/>
        <v>0</v>
      </c>
      <c r="AW126" s="142">
        <f t="shared" si="88"/>
        <v>0</v>
      </c>
    </row>
    <row r="127" spans="1:49" ht="12.75" customHeight="1" x14ac:dyDescent="0.25">
      <c r="A127" s="133">
        <v>118</v>
      </c>
      <c r="B127" s="139" t="s">
        <v>1464</v>
      </c>
      <c r="C127" s="135">
        <f t="shared" si="83"/>
        <v>2779.9</v>
      </c>
      <c r="D127" s="140">
        <v>2380.9</v>
      </c>
      <c r="E127" s="140">
        <v>0</v>
      </c>
      <c r="F127" s="140">
        <v>0</v>
      </c>
      <c r="G127" s="140">
        <v>0</v>
      </c>
      <c r="H127" s="140">
        <v>399</v>
      </c>
      <c r="I127" s="140">
        <v>0</v>
      </c>
      <c r="J127" s="135">
        <f t="shared" si="55"/>
        <v>3262.2</v>
      </c>
      <c r="K127" s="141">
        <v>2863.2</v>
      </c>
      <c r="L127" s="141">
        <v>0</v>
      </c>
      <c r="M127" s="141">
        <v>0</v>
      </c>
      <c r="N127" s="141">
        <v>0</v>
      </c>
      <c r="O127" s="141">
        <v>399</v>
      </c>
      <c r="P127" s="141">
        <v>0</v>
      </c>
      <c r="Q127" s="141">
        <v>0</v>
      </c>
      <c r="R127" s="141">
        <v>0</v>
      </c>
      <c r="S127" s="141">
        <v>0</v>
      </c>
      <c r="T127" s="136">
        <f t="shared" si="57"/>
        <v>3262.1619999999998</v>
      </c>
      <c r="U127" s="141">
        <v>2863.2</v>
      </c>
      <c r="V127" s="141">
        <v>0</v>
      </c>
      <c r="W127" s="141">
        <v>0</v>
      </c>
      <c r="X127" s="141">
        <v>0</v>
      </c>
      <c r="Y127" s="10">
        <v>398.96199999999999</v>
      </c>
      <c r="Z127" s="10">
        <v>0</v>
      </c>
      <c r="AA127" s="10">
        <v>0</v>
      </c>
      <c r="AB127" s="10">
        <v>0</v>
      </c>
      <c r="AC127" s="10">
        <v>0</v>
      </c>
      <c r="AD127" s="10">
        <f t="shared" si="87"/>
        <v>-3.8000000000010914E-2</v>
      </c>
      <c r="AE127" s="10">
        <f t="shared" si="87"/>
        <v>0</v>
      </c>
      <c r="AF127" s="10">
        <f t="shared" si="87"/>
        <v>0</v>
      </c>
      <c r="AG127" s="10">
        <f t="shared" si="87"/>
        <v>0</v>
      </c>
      <c r="AH127" s="10">
        <f t="shared" si="87"/>
        <v>0</v>
      </c>
      <c r="AI127" s="13">
        <f t="shared" si="82"/>
        <v>-3.8000000000010914E-2</v>
      </c>
      <c r="AJ127" s="13">
        <f t="shared" si="82"/>
        <v>0</v>
      </c>
      <c r="AK127" s="13">
        <f t="shared" si="82"/>
        <v>0</v>
      </c>
      <c r="AL127" s="13">
        <f t="shared" si="82"/>
        <v>0</v>
      </c>
      <c r="AM127" s="10">
        <f t="shared" si="82"/>
        <v>0</v>
      </c>
      <c r="AN127" s="10">
        <f t="shared" si="88"/>
        <v>99.998835141928751</v>
      </c>
      <c r="AO127" s="10">
        <f t="shared" si="88"/>
        <v>100</v>
      </c>
      <c r="AP127" s="10">
        <f t="shared" si="88"/>
        <v>0</v>
      </c>
      <c r="AQ127" s="10">
        <f t="shared" si="88"/>
        <v>0</v>
      </c>
      <c r="AR127" s="10">
        <f t="shared" si="88"/>
        <v>0</v>
      </c>
      <c r="AS127" s="10">
        <f t="shared" si="88"/>
        <v>99.990476190476187</v>
      </c>
      <c r="AT127" s="142">
        <f t="shared" si="88"/>
        <v>0</v>
      </c>
      <c r="AU127" s="142">
        <f t="shared" si="88"/>
        <v>0</v>
      </c>
      <c r="AV127" s="142">
        <f t="shared" si="88"/>
        <v>0</v>
      </c>
      <c r="AW127" s="142">
        <f t="shared" si="88"/>
        <v>0</v>
      </c>
    </row>
    <row r="128" spans="1:49" ht="12.75" customHeight="1" x14ac:dyDescent="0.25">
      <c r="A128" s="133">
        <v>119</v>
      </c>
      <c r="B128" s="139" t="s">
        <v>1465</v>
      </c>
      <c r="C128" s="135">
        <f t="shared" si="83"/>
        <v>1552.6</v>
      </c>
      <c r="D128" s="140">
        <v>1214.0999999999999</v>
      </c>
      <c r="E128" s="140">
        <v>0</v>
      </c>
      <c r="F128" s="140">
        <v>0</v>
      </c>
      <c r="G128" s="140">
        <v>0</v>
      </c>
      <c r="H128" s="140">
        <v>338.5</v>
      </c>
      <c r="I128" s="140">
        <v>0</v>
      </c>
      <c r="J128" s="135">
        <f t="shared" si="55"/>
        <v>1663.6</v>
      </c>
      <c r="K128" s="141">
        <v>1325.1</v>
      </c>
      <c r="L128" s="141">
        <v>0</v>
      </c>
      <c r="M128" s="141">
        <v>0</v>
      </c>
      <c r="N128" s="141">
        <v>0</v>
      </c>
      <c r="O128" s="141">
        <v>338.5</v>
      </c>
      <c r="P128" s="141">
        <v>0</v>
      </c>
      <c r="Q128" s="141">
        <v>0</v>
      </c>
      <c r="R128" s="141">
        <v>0</v>
      </c>
      <c r="S128" s="141">
        <v>0</v>
      </c>
      <c r="T128" s="136">
        <f t="shared" si="57"/>
        <v>1661.5902000000001</v>
      </c>
      <c r="U128" s="141">
        <v>1323.0902000000001</v>
      </c>
      <c r="V128" s="141">
        <v>0</v>
      </c>
      <c r="W128" s="141">
        <v>0</v>
      </c>
      <c r="X128" s="141">
        <v>0</v>
      </c>
      <c r="Y128" s="10">
        <v>338.5</v>
      </c>
      <c r="Z128" s="10">
        <v>0</v>
      </c>
      <c r="AA128" s="10">
        <v>0</v>
      </c>
      <c r="AB128" s="10">
        <v>0</v>
      </c>
      <c r="AC128" s="10">
        <v>0</v>
      </c>
      <c r="AD128" s="10">
        <f t="shared" si="87"/>
        <v>-2.0097999999998137</v>
      </c>
      <c r="AE128" s="10">
        <f t="shared" si="87"/>
        <v>-2.0097999999998137</v>
      </c>
      <c r="AF128" s="10">
        <f t="shared" si="87"/>
        <v>0</v>
      </c>
      <c r="AG128" s="10">
        <f t="shared" si="87"/>
        <v>0</v>
      </c>
      <c r="AH128" s="10">
        <f t="shared" si="87"/>
        <v>0</v>
      </c>
      <c r="AI128" s="13">
        <f t="shared" si="82"/>
        <v>0</v>
      </c>
      <c r="AJ128" s="13">
        <f t="shared" si="82"/>
        <v>0</v>
      </c>
      <c r="AK128" s="13">
        <f t="shared" si="82"/>
        <v>0</v>
      </c>
      <c r="AL128" s="13">
        <f t="shared" si="82"/>
        <v>0</v>
      </c>
      <c r="AM128" s="10">
        <f t="shared" si="82"/>
        <v>0</v>
      </c>
      <c r="AN128" s="10">
        <f t="shared" si="88"/>
        <v>99.87918970906469</v>
      </c>
      <c r="AO128" s="10">
        <f t="shared" si="88"/>
        <v>99.848328428043175</v>
      </c>
      <c r="AP128" s="10">
        <f t="shared" si="88"/>
        <v>0</v>
      </c>
      <c r="AQ128" s="10">
        <f t="shared" si="88"/>
        <v>0</v>
      </c>
      <c r="AR128" s="10">
        <f t="shared" si="88"/>
        <v>0</v>
      </c>
      <c r="AS128" s="10">
        <f t="shared" si="88"/>
        <v>100</v>
      </c>
      <c r="AT128" s="142">
        <f t="shared" si="88"/>
        <v>0</v>
      </c>
      <c r="AU128" s="142">
        <f t="shared" si="88"/>
        <v>0</v>
      </c>
      <c r="AV128" s="142">
        <f t="shared" si="88"/>
        <v>0</v>
      </c>
      <c r="AW128" s="142">
        <f t="shared" si="88"/>
        <v>0</v>
      </c>
    </row>
    <row r="129" spans="1:49" ht="12.75" customHeight="1" x14ac:dyDescent="0.25">
      <c r="A129" s="133">
        <v>120</v>
      </c>
      <c r="B129" s="139" t="s">
        <v>1466</v>
      </c>
      <c r="C129" s="135">
        <f t="shared" si="83"/>
        <v>3887.1</v>
      </c>
      <c r="D129" s="140">
        <v>3341.6</v>
      </c>
      <c r="E129" s="140">
        <v>0</v>
      </c>
      <c r="F129" s="140">
        <v>0</v>
      </c>
      <c r="G129" s="140">
        <v>0</v>
      </c>
      <c r="H129" s="140">
        <v>545.5</v>
      </c>
      <c r="I129" s="140">
        <v>0</v>
      </c>
      <c r="J129" s="135">
        <f t="shared" si="55"/>
        <v>4185.3</v>
      </c>
      <c r="K129" s="141">
        <v>3639.8</v>
      </c>
      <c r="L129" s="141">
        <v>0</v>
      </c>
      <c r="M129" s="141">
        <v>0</v>
      </c>
      <c r="N129" s="141">
        <v>0</v>
      </c>
      <c r="O129" s="141">
        <v>545.5</v>
      </c>
      <c r="P129" s="141">
        <v>0</v>
      </c>
      <c r="Q129" s="141">
        <v>0</v>
      </c>
      <c r="R129" s="141">
        <v>0</v>
      </c>
      <c r="S129" s="141">
        <v>0</v>
      </c>
      <c r="T129" s="136">
        <f t="shared" si="57"/>
        <v>4181.4277999999995</v>
      </c>
      <c r="U129" s="141">
        <v>3635.9277999999999</v>
      </c>
      <c r="V129" s="141">
        <v>0</v>
      </c>
      <c r="W129" s="141">
        <v>0</v>
      </c>
      <c r="X129" s="141">
        <v>0</v>
      </c>
      <c r="Y129" s="10">
        <v>545.5</v>
      </c>
      <c r="Z129" s="10">
        <v>0</v>
      </c>
      <c r="AA129" s="10">
        <v>0</v>
      </c>
      <c r="AB129" s="10">
        <v>0</v>
      </c>
      <c r="AC129" s="10">
        <v>0</v>
      </c>
      <c r="AD129" s="10">
        <f t="shared" si="87"/>
        <v>-3.8722000000007029</v>
      </c>
      <c r="AE129" s="10">
        <f t="shared" si="87"/>
        <v>-3.8722000000002481</v>
      </c>
      <c r="AF129" s="10">
        <f t="shared" si="87"/>
        <v>0</v>
      </c>
      <c r="AG129" s="10">
        <f t="shared" si="87"/>
        <v>0</v>
      </c>
      <c r="AH129" s="10">
        <f t="shared" si="87"/>
        <v>0</v>
      </c>
      <c r="AI129" s="13">
        <f t="shared" si="82"/>
        <v>0</v>
      </c>
      <c r="AJ129" s="13">
        <f t="shared" si="82"/>
        <v>0</v>
      </c>
      <c r="AK129" s="13">
        <f t="shared" si="82"/>
        <v>0</v>
      </c>
      <c r="AL129" s="13">
        <f t="shared" si="82"/>
        <v>0</v>
      </c>
      <c r="AM129" s="10">
        <f t="shared" si="82"/>
        <v>0</v>
      </c>
      <c r="AN129" s="10">
        <f t="shared" si="88"/>
        <v>99.907480945212995</v>
      </c>
      <c r="AO129" s="10">
        <f t="shared" si="88"/>
        <v>99.893615033793054</v>
      </c>
      <c r="AP129" s="10">
        <f t="shared" si="88"/>
        <v>0</v>
      </c>
      <c r="AQ129" s="10">
        <f t="shared" si="88"/>
        <v>0</v>
      </c>
      <c r="AR129" s="10">
        <f t="shared" si="88"/>
        <v>0</v>
      </c>
      <c r="AS129" s="10">
        <f t="shared" si="88"/>
        <v>100</v>
      </c>
      <c r="AT129" s="142">
        <f t="shared" si="88"/>
        <v>0</v>
      </c>
      <c r="AU129" s="142">
        <f t="shared" si="88"/>
        <v>0</v>
      </c>
      <c r="AV129" s="142">
        <f t="shared" si="88"/>
        <v>0</v>
      </c>
      <c r="AW129" s="142">
        <f t="shared" si="88"/>
        <v>0</v>
      </c>
    </row>
    <row r="130" spans="1:49" ht="12.75" customHeight="1" x14ac:dyDescent="0.25">
      <c r="A130" s="133">
        <v>121</v>
      </c>
      <c r="B130" s="139" t="s">
        <v>1467</v>
      </c>
      <c r="C130" s="135">
        <f t="shared" si="83"/>
        <v>3028.2999999999997</v>
      </c>
      <c r="D130" s="140">
        <v>2635.7</v>
      </c>
      <c r="E130" s="140">
        <v>0</v>
      </c>
      <c r="F130" s="140">
        <v>0</v>
      </c>
      <c r="G130" s="140">
        <v>0</v>
      </c>
      <c r="H130" s="140">
        <v>392.6</v>
      </c>
      <c r="I130" s="140">
        <v>0</v>
      </c>
      <c r="J130" s="135">
        <f t="shared" si="55"/>
        <v>3293.1</v>
      </c>
      <c r="K130" s="141">
        <v>2900.5</v>
      </c>
      <c r="L130" s="141">
        <v>0</v>
      </c>
      <c r="M130" s="141">
        <v>0</v>
      </c>
      <c r="N130" s="141">
        <v>0</v>
      </c>
      <c r="O130" s="141">
        <v>392.6</v>
      </c>
      <c r="P130" s="141">
        <v>0</v>
      </c>
      <c r="Q130" s="141">
        <v>0</v>
      </c>
      <c r="R130" s="141">
        <v>0</v>
      </c>
      <c r="S130" s="141">
        <v>0</v>
      </c>
      <c r="T130" s="136">
        <f t="shared" si="57"/>
        <v>3269.4686999999999</v>
      </c>
      <c r="U130" s="141">
        <v>2876.8687</v>
      </c>
      <c r="V130" s="141">
        <v>0</v>
      </c>
      <c r="W130" s="141">
        <v>0</v>
      </c>
      <c r="X130" s="141">
        <v>0</v>
      </c>
      <c r="Y130" s="10">
        <v>392.6</v>
      </c>
      <c r="Z130" s="10">
        <v>0</v>
      </c>
      <c r="AA130" s="10">
        <v>0</v>
      </c>
      <c r="AB130" s="10">
        <v>0</v>
      </c>
      <c r="AC130" s="10">
        <v>0</v>
      </c>
      <c r="AD130" s="10">
        <f t="shared" si="87"/>
        <v>-23.63130000000001</v>
      </c>
      <c r="AE130" s="10">
        <f t="shared" si="87"/>
        <v>-23.63130000000001</v>
      </c>
      <c r="AF130" s="10">
        <f t="shared" si="87"/>
        <v>0</v>
      </c>
      <c r="AG130" s="10">
        <f t="shared" si="87"/>
        <v>0</v>
      </c>
      <c r="AH130" s="10">
        <f t="shared" si="87"/>
        <v>0</v>
      </c>
      <c r="AI130" s="13">
        <f t="shared" si="82"/>
        <v>0</v>
      </c>
      <c r="AJ130" s="13">
        <f t="shared" si="82"/>
        <v>0</v>
      </c>
      <c r="AK130" s="13">
        <f t="shared" si="82"/>
        <v>0</v>
      </c>
      <c r="AL130" s="13">
        <f t="shared" si="82"/>
        <v>0</v>
      </c>
      <c r="AM130" s="10">
        <f t="shared" si="82"/>
        <v>0</v>
      </c>
      <c r="AN130" s="10">
        <f t="shared" si="88"/>
        <v>99.282399562722063</v>
      </c>
      <c r="AO130" s="10">
        <f t="shared" si="88"/>
        <v>99.185268057231511</v>
      </c>
      <c r="AP130" s="10">
        <f t="shared" si="88"/>
        <v>0</v>
      </c>
      <c r="AQ130" s="10">
        <f t="shared" si="88"/>
        <v>0</v>
      </c>
      <c r="AR130" s="10">
        <f t="shared" si="88"/>
        <v>0</v>
      </c>
      <c r="AS130" s="10">
        <f t="shared" si="88"/>
        <v>100</v>
      </c>
      <c r="AT130" s="142">
        <f t="shared" si="88"/>
        <v>0</v>
      </c>
      <c r="AU130" s="142">
        <f t="shared" si="88"/>
        <v>0</v>
      </c>
      <c r="AV130" s="142">
        <f t="shared" si="88"/>
        <v>0</v>
      </c>
      <c r="AW130" s="142">
        <f t="shared" si="88"/>
        <v>0</v>
      </c>
    </row>
    <row r="131" spans="1:49" ht="12.75" customHeight="1" x14ac:dyDescent="0.25">
      <c r="A131" s="133">
        <v>122</v>
      </c>
      <c r="B131" s="139" t="s">
        <v>1468</v>
      </c>
      <c r="C131" s="135">
        <f t="shared" si="83"/>
        <v>3292.8999999999996</v>
      </c>
      <c r="D131" s="140">
        <v>2658.2</v>
      </c>
      <c r="E131" s="140">
        <v>0</v>
      </c>
      <c r="F131" s="140">
        <v>0</v>
      </c>
      <c r="G131" s="140">
        <v>0</v>
      </c>
      <c r="H131" s="140">
        <v>634.70000000000005</v>
      </c>
      <c r="I131" s="140">
        <v>0</v>
      </c>
      <c r="J131" s="135">
        <f t="shared" si="55"/>
        <v>3488</v>
      </c>
      <c r="K131" s="141">
        <v>2853.3</v>
      </c>
      <c r="L131" s="141">
        <v>0</v>
      </c>
      <c r="M131" s="141">
        <v>0</v>
      </c>
      <c r="N131" s="141">
        <v>0</v>
      </c>
      <c r="O131" s="141">
        <v>634.70000000000005</v>
      </c>
      <c r="P131" s="141">
        <v>0</v>
      </c>
      <c r="Q131" s="141">
        <v>0</v>
      </c>
      <c r="R131" s="141">
        <v>0</v>
      </c>
      <c r="S131" s="141">
        <v>0</v>
      </c>
      <c r="T131" s="136">
        <f t="shared" si="57"/>
        <v>3452.3813</v>
      </c>
      <c r="U131" s="141">
        <v>2817.6813000000002</v>
      </c>
      <c r="V131" s="141">
        <v>0</v>
      </c>
      <c r="W131" s="141">
        <v>0</v>
      </c>
      <c r="X131" s="141">
        <v>0</v>
      </c>
      <c r="Y131" s="10">
        <v>634.70000000000005</v>
      </c>
      <c r="Z131" s="10">
        <v>0</v>
      </c>
      <c r="AA131" s="10">
        <v>0</v>
      </c>
      <c r="AB131" s="10">
        <v>0</v>
      </c>
      <c r="AC131" s="10">
        <v>0</v>
      </c>
      <c r="AD131" s="10">
        <f t="shared" si="87"/>
        <v>-35.61869999999999</v>
      </c>
      <c r="AE131" s="10">
        <f t="shared" si="87"/>
        <v>-35.61869999999999</v>
      </c>
      <c r="AF131" s="10">
        <f t="shared" si="87"/>
        <v>0</v>
      </c>
      <c r="AG131" s="10">
        <f t="shared" si="87"/>
        <v>0</v>
      </c>
      <c r="AH131" s="10">
        <f t="shared" si="87"/>
        <v>0</v>
      </c>
      <c r="AI131" s="13">
        <f t="shared" si="82"/>
        <v>0</v>
      </c>
      <c r="AJ131" s="13">
        <f t="shared" si="82"/>
        <v>0</v>
      </c>
      <c r="AK131" s="13">
        <f t="shared" si="82"/>
        <v>0</v>
      </c>
      <c r="AL131" s="13">
        <f t="shared" si="82"/>
        <v>0</v>
      </c>
      <c r="AM131" s="10">
        <f t="shared" si="82"/>
        <v>0</v>
      </c>
      <c r="AN131" s="10">
        <f t="shared" si="88"/>
        <v>98.978821674311916</v>
      </c>
      <c r="AO131" s="10">
        <f t="shared" si="88"/>
        <v>98.751666491430981</v>
      </c>
      <c r="AP131" s="10">
        <f t="shared" si="88"/>
        <v>0</v>
      </c>
      <c r="AQ131" s="10">
        <f t="shared" si="88"/>
        <v>0</v>
      </c>
      <c r="AR131" s="10">
        <f t="shared" si="88"/>
        <v>0</v>
      </c>
      <c r="AS131" s="10">
        <f t="shared" si="88"/>
        <v>100</v>
      </c>
      <c r="AT131" s="142">
        <f t="shared" si="88"/>
        <v>0</v>
      </c>
      <c r="AU131" s="142">
        <f t="shared" si="88"/>
        <v>0</v>
      </c>
      <c r="AV131" s="142">
        <f t="shared" si="88"/>
        <v>0</v>
      </c>
      <c r="AW131" s="142">
        <f t="shared" si="88"/>
        <v>0</v>
      </c>
    </row>
    <row r="132" spans="1:49" ht="12.75" customHeight="1" x14ac:dyDescent="0.25">
      <c r="A132" s="133">
        <v>123</v>
      </c>
      <c r="B132" s="139" t="s">
        <v>1469</v>
      </c>
      <c r="C132" s="135">
        <f t="shared" si="83"/>
        <v>181.6</v>
      </c>
      <c r="D132" s="140">
        <v>0</v>
      </c>
      <c r="E132" s="140">
        <v>0</v>
      </c>
      <c r="F132" s="140">
        <v>0</v>
      </c>
      <c r="G132" s="140">
        <v>0</v>
      </c>
      <c r="H132" s="140">
        <v>181.6</v>
      </c>
      <c r="I132" s="140">
        <v>0</v>
      </c>
      <c r="J132" s="135">
        <f t="shared" si="55"/>
        <v>181.6</v>
      </c>
      <c r="K132" s="141">
        <v>0</v>
      </c>
      <c r="L132" s="141">
        <v>0</v>
      </c>
      <c r="M132" s="141">
        <v>0</v>
      </c>
      <c r="N132" s="141">
        <v>0</v>
      </c>
      <c r="O132" s="141">
        <v>181.6</v>
      </c>
      <c r="P132" s="141">
        <v>0</v>
      </c>
      <c r="Q132" s="141">
        <v>0</v>
      </c>
      <c r="R132" s="141">
        <v>0</v>
      </c>
      <c r="S132" s="141">
        <v>0</v>
      </c>
      <c r="T132" s="136">
        <f t="shared" si="57"/>
        <v>181.6</v>
      </c>
      <c r="U132" s="141">
        <v>0</v>
      </c>
      <c r="V132" s="141">
        <v>0</v>
      </c>
      <c r="W132" s="141">
        <v>0</v>
      </c>
      <c r="X132" s="141">
        <v>0</v>
      </c>
      <c r="Y132" s="10">
        <v>181.6</v>
      </c>
      <c r="Z132" s="10">
        <v>0</v>
      </c>
      <c r="AA132" s="10">
        <v>0</v>
      </c>
      <c r="AB132" s="10">
        <v>0</v>
      </c>
      <c r="AC132" s="10">
        <v>0</v>
      </c>
      <c r="AD132" s="10">
        <f t="shared" si="87"/>
        <v>0</v>
      </c>
      <c r="AE132" s="10">
        <f t="shared" si="87"/>
        <v>0</v>
      </c>
      <c r="AF132" s="10">
        <f t="shared" si="87"/>
        <v>0</v>
      </c>
      <c r="AG132" s="10">
        <f t="shared" si="87"/>
        <v>0</v>
      </c>
      <c r="AH132" s="10">
        <f t="shared" si="87"/>
        <v>0</v>
      </c>
      <c r="AI132" s="13">
        <f t="shared" si="82"/>
        <v>0</v>
      </c>
      <c r="AJ132" s="13">
        <f t="shared" si="82"/>
        <v>0</v>
      </c>
      <c r="AK132" s="13">
        <f t="shared" si="82"/>
        <v>0</v>
      </c>
      <c r="AL132" s="13">
        <f t="shared" si="82"/>
        <v>0</v>
      </c>
      <c r="AM132" s="10">
        <f t="shared" si="82"/>
        <v>0</v>
      </c>
      <c r="AN132" s="10">
        <f t="shared" si="88"/>
        <v>100</v>
      </c>
      <c r="AO132" s="10">
        <f t="shared" si="88"/>
        <v>0</v>
      </c>
      <c r="AP132" s="10">
        <f t="shared" si="88"/>
        <v>0</v>
      </c>
      <c r="AQ132" s="10">
        <f t="shared" si="88"/>
        <v>0</v>
      </c>
      <c r="AR132" s="10">
        <f t="shared" si="88"/>
        <v>0</v>
      </c>
      <c r="AS132" s="10">
        <f t="shared" si="88"/>
        <v>100</v>
      </c>
      <c r="AT132" s="142">
        <f t="shared" si="88"/>
        <v>0</v>
      </c>
      <c r="AU132" s="142">
        <f t="shared" si="88"/>
        <v>0</v>
      </c>
      <c r="AV132" s="142">
        <f t="shared" si="88"/>
        <v>0</v>
      </c>
      <c r="AW132" s="142">
        <f t="shared" si="88"/>
        <v>0</v>
      </c>
    </row>
    <row r="133" spans="1:49" ht="12.75" customHeight="1" x14ac:dyDescent="0.25">
      <c r="A133" s="133">
        <v>124</v>
      </c>
      <c r="B133" s="139" t="s">
        <v>1470</v>
      </c>
      <c r="C133" s="135">
        <f t="shared" si="83"/>
        <v>3336.4</v>
      </c>
      <c r="D133" s="140">
        <v>2834.1</v>
      </c>
      <c r="E133" s="140">
        <v>0</v>
      </c>
      <c r="F133" s="140">
        <v>0</v>
      </c>
      <c r="G133" s="140">
        <v>0</v>
      </c>
      <c r="H133" s="140">
        <v>502.3</v>
      </c>
      <c r="I133" s="140">
        <v>0</v>
      </c>
      <c r="J133" s="135">
        <f t="shared" si="55"/>
        <v>3503.3</v>
      </c>
      <c r="K133" s="141">
        <v>3001</v>
      </c>
      <c r="L133" s="141">
        <v>0</v>
      </c>
      <c r="M133" s="141">
        <v>0</v>
      </c>
      <c r="N133" s="141">
        <v>0</v>
      </c>
      <c r="O133" s="141">
        <v>502.3</v>
      </c>
      <c r="P133" s="141">
        <v>0</v>
      </c>
      <c r="Q133" s="141">
        <v>0</v>
      </c>
      <c r="R133" s="141">
        <v>0</v>
      </c>
      <c r="S133" s="141">
        <v>0</v>
      </c>
      <c r="T133" s="136">
        <f t="shared" si="57"/>
        <v>3444.0267999999996</v>
      </c>
      <c r="U133" s="141">
        <v>2941.7840999999999</v>
      </c>
      <c r="V133" s="141">
        <v>0</v>
      </c>
      <c r="W133" s="141">
        <v>0</v>
      </c>
      <c r="X133" s="141">
        <v>0</v>
      </c>
      <c r="Y133" s="10">
        <v>502.24270000000001</v>
      </c>
      <c r="Z133" s="10">
        <v>0</v>
      </c>
      <c r="AA133" s="10">
        <v>0</v>
      </c>
      <c r="AB133" s="10">
        <v>0</v>
      </c>
      <c r="AC133" s="10">
        <v>0</v>
      </c>
      <c r="AD133" s="10">
        <f t="shared" si="87"/>
        <v>-59.273200000000543</v>
      </c>
      <c r="AE133" s="10">
        <f t="shared" si="87"/>
        <v>-59.215900000000147</v>
      </c>
      <c r="AF133" s="10">
        <f t="shared" si="87"/>
        <v>0</v>
      </c>
      <c r="AG133" s="10">
        <f t="shared" si="87"/>
        <v>0</v>
      </c>
      <c r="AH133" s="10">
        <f t="shared" si="87"/>
        <v>0</v>
      </c>
      <c r="AI133" s="13">
        <f t="shared" si="82"/>
        <v>-5.7299999999997908E-2</v>
      </c>
      <c r="AJ133" s="13">
        <f t="shared" si="82"/>
        <v>0</v>
      </c>
      <c r="AK133" s="13">
        <f t="shared" si="82"/>
        <v>0</v>
      </c>
      <c r="AL133" s="13">
        <f t="shared" si="82"/>
        <v>0</v>
      </c>
      <c r="AM133" s="10">
        <f t="shared" si="82"/>
        <v>0</v>
      </c>
      <c r="AN133" s="10">
        <f t="shared" si="88"/>
        <v>98.308075243341975</v>
      </c>
      <c r="AO133" s="10">
        <f t="shared" si="88"/>
        <v>98.026794401866042</v>
      </c>
      <c r="AP133" s="10">
        <f t="shared" si="88"/>
        <v>0</v>
      </c>
      <c r="AQ133" s="10">
        <f t="shared" si="88"/>
        <v>0</v>
      </c>
      <c r="AR133" s="10">
        <f t="shared" si="88"/>
        <v>0</v>
      </c>
      <c r="AS133" s="10">
        <f t="shared" si="88"/>
        <v>99.988592474616766</v>
      </c>
      <c r="AT133" s="142">
        <f t="shared" si="88"/>
        <v>0</v>
      </c>
      <c r="AU133" s="142">
        <f t="shared" si="88"/>
        <v>0</v>
      </c>
      <c r="AV133" s="142">
        <f t="shared" si="88"/>
        <v>0</v>
      </c>
      <c r="AW133" s="142">
        <f t="shared" si="88"/>
        <v>0</v>
      </c>
    </row>
    <row r="134" spans="1:49" ht="12.75" customHeight="1" x14ac:dyDescent="0.25">
      <c r="A134" s="133">
        <v>125</v>
      </c>
      <c r="B134" s="139" t="s">
        <v>1471</v>
      </c>
      <c r="C134" s="135">
        <f t="shared" si="83"/>
        <v>3701.4</v>
      </c>
      <c r="D134" s="140">
        <v>3179.5</v>
      </c>
      <c r="E134" s="140">
        <v>0</v>
      </c>
      <c r="F134" s="140">
        <v>0</v>
      </c>
      <c r="G134" s="140">
        <v>0</v>
      </c>
      <c r="H134" s="140">
        <v>521.9</v>
      </c>
      <c r="I134" s="140">
        <v>0</v>
      </c>
      <c r="J134" s="135">
        <f t="shared" si="55"/>
        <v>4049.8</v>
      </c>
      <c r="K134" s="141">
        <v>3527.9</v>
      </c>
      <c r="L134" s="141">
        <v>0</v>
      </c>
      <c r="M134" s="141">
        <v>0</v>
      </c>
      <c r="N134" s="141">
        <v>0</v>
      </c>
      <c r="O134" s="141">
        <v>521.9</v>
      </c>
      <c r="P134" s="141">
        <v>0</v>
      </c>
      <c r="Q134" s="141">
        <v>0</v>
      </c>
      <c r="R134" s="141">
        <v>0</v>
      </c>
      <c r="S134" s="141">
        <v>0</v>
      </c>
      <c r="T134" s="136">
        <f t="shared" si="57"/>
        <v>3537.9709000000003</v>
      </c>
      <c r="U134" s="141">
        <v>3016.0709000000002</v>
      </c>
      <c r="V134" s="141">
        <v>0</v>
      </c>
      <c r="W134" s="141">
        <v>0</v>
      </c>
      <c r="X134" s="141">
        <v>0</v>
      </c>
      <c r="Y134" s="10">
        <v>521.9</v>
      </c>
      <c r="Z134" s="10">
        <v>0</v>
      </c>
      <c r="AA134" s="10">
        <v>0</v>
      </c>
      <c r="AB134" s="10">
        <v>0</v>
      </c>
      <c r="AC134" s="10">
        <v>0</v>
      </c>
      <c r="AD134" s="10">
        <f t="shared" si="87"/>
        <v>-511.82909999999993</v>
      </c>
      <c r="AE134" s="10">
        <f t="shared" si="87"/>
        <v>-511.82909999999993</v>
      </c>
      <c r="AF134" s="10">
        <f t="shared" si="87"/>
        <v>0</v>
      </c>
      <c r="AG134" s="10">
        <f t="shared" si="87"/>
        <v>0</v>
      </c>
      <c r="AH134" s="10">
        <f t="shared" si="87"/>
        <v>0</v>
      </c>
      <c r="AI134" s="13">
        <f t="shared" si="82"/>
        <v>0</v>
      </c>
      <c r="AJ134" s="13">
        <f t="shared" si="82"/>
        <v>0</v>
      </c>
      <c r="AK134" s="13">
        <f t="shared" si="82"/>
        <v>0</v>
      </c>
      <c r="AL134" s="13">
        <f t="shared" si="82"/>
        <v>0</v>
      </c>
      <c r="AM134" s="10">
        <f t="shared" si="82"/>
        <v>0</v>
      </c>
      <c r="AN134" s="10">
        <f t="shared" si="88"/>
        <v>87.361620326929724</v>
      </c>
      <c r="AO134" s="10">
        <f t="shared" si="88"/>
        <v>85.491961223390689</v>
      </c>
      <c r="AP134" s="10">
        <f t="shared" si="88"/>
        <v>0</v>
      </c>
      <c r="AQ134" s="10">
        <f t="shared" si="88"/>
        <v>0</v>
      </c>
      <c r="AR134" s="10">
        <f t="shared" si="88"/>
        <v>0</v>
      </c>
      <c r="AS134" s="10">
        <f t="shared" si="88"/>
        <v>100</v>
      </c>
      <c r="AT134" s="142">
        <f t="shared" si="88"/>
        <v>0</v>
      </c>
      <c r="AU134" s="142">
        <f t="shared" si="88"/>
        <v>0</v>
      </c>
      <c r="AV134" s="142">
        <f t="shared" si="88"/>
        <v>0</v>
      </c>
      <c r="AW134" s="142">
        <f t="shared" si="88"/>
        <v>0</v>
      </c>
    </row>
    <row r="135" spans="1:49" ht="12.75" customHeight="1" x14ac:dyDescent="0.25">
      <c r="A135" s="133">
        <v>126</v>
      </c>
      <c r="B135" s="139" t="s">
        <v>1460</v>
      </c>
      <c r="C135" s="135">
        <f t="shared" si="83"/>
        <v>73494.8</v>
      </c>
      <c r="D135" s="140">
        <v>57265.5</v>
      </c>
      <c r="E135" s="140">
        <v>6487.7</v>
      </c>
      <c r="F135" s="140">
        <v>0</v>
      </c>
      <c r="G135" s="140">
        <v>0</v>
      </c>
      <c r="H135" s="140">
        <v>9741.6</v>
      </c>
      <c r="I135" s="140">
        <v>0</v>
      </c>
      <c r="J135" s="135">
        <f t="shared" si="55"/>
        <v>85151.000000000015</v>
      </c>
      <c r="K135" s="141">
        <v>67412.100000000006</v>
      </c>
      <c r="L135" s="141">
        <v>7997.3</v>
      </c>
      <c r="M135" s="141">
        <v>0</v>
      </c>
      <c r="N135" s="141">
        <v>0</v>
      </c>
      <c r="O135" s="141">
        <v>9741.6</v>
      </c>
      <c r="P135" s="141">
        <v>0</v>
      </c>
      <c r="Q135" s="141">
        <v>0</v>
      </c>
      <c r="R135" s="141">
        <v>0</v>
      </c>
      <c r="S135" s="141">
        <v>0</v>
      </c>
      <c r="T135" s="136">
        <f t="shared" si="57"/>
        <v>85085.513500000001</v>
      </c>
      <c r="U135" s="141">
        <v>67384.628800000006</v>
      </c>
      <c r="V135" s="141">
        <v>7997.3</v>
      </c>
      <c r="W135" s="141">
        <v>0</v>
      </c>
      <c r="X135" s="141">
        <v>0</v>
      </c>
      <c r="Y135" s="10">
        <v>9703.5846999999994</v>
      </c>
      <c r="Z135" s="10">
        <v>0</v>
      </c>
      <c r="AA135" s="10">
        <v>0</v>
      </c>
      <c r="AB135" s="10">
        <v>0</v>
      </c>
      <c r="AC135" s="10">
        <v>0</v>
      </c>
      <c r="AD135" s="10">
        <f t="shared" si="87"/>
        <v>-65.486500000013621</v>
      </c>
      <c r="AE135" s="10">
        <f t="shared" si="87"/>
        <v>-27.471199999999953</v>
      </c>
      <c r="AF135" s="10">
        <f t="shared" si="87"/>
        <v>0</v>
      </c>
      <c r="AG135" s="10">
        <f t="shared" si="87"/>
        <v>0</v>
      </c>
      <c r="AH135" s="10">
        <f t="shared" si="87"/>
        <v>0</v>
      </c>
      <c r="AI135" s="13">
        <f t="shared" si="82"/>
        <v>-38.015300000000934</v>
      </c>
      <c r="AJ135" s="13">
        <f t="shared" si="82"/>
        <v>0</v>
      </c>
      <c r="AK135" s="13">
        <f t="shared" si="82"/>
        <v>0</v>
      </c>
      <c r="AL135" s="13">
        <f t="shared" si="82"/>
        <v>0</v>
      </c>
      <c r="AM135" s="10">
        <f t="shared" si="82"/>
        <v>0</v>
      </c>
      <c r="AN135" s="10">
        <f t="shared" si="88"/>
        <v>99.923093680637905</v>
      </c>
      <c r="AO135" s="10">
        <f t="shared" si="88"/>
        <v>99.959248858884393</v>
      </c>
      <c r="AP135" s="10">
        <f t="shared" si="88"/>
        <v>100</v>
      </c>
      <c r="AQ135" s="10">
        <f t="shared" si="88"/>
        <v>0</v>
      </c>
      <c r="AR135" s="10">
        <f t="shared" si="88"/>
        <v>0</v>
      </c>
      <c r="AS135" s="10">
        <f t="shared" si="88"/>
        <v>99.609763283238877</v>
      </c>
      <c r="AT135" s="142">
        <f t="shared" si="88"/>
        <v>0</v>
      </c>
      <c r="AU135" s="142">
        <f t="shared" si="88"/>
        <v>0</v>
      </c>
      <c r="AV135" s="142">
        <f t="shared" si="88"/>
        <v>0</v>
      </c>
      <c r="AW135" s="142">
        <f t="shared" si="88"/>
        <v>0</v>
      </c>
    </row>
    <row r="136" spans="1:49" ht="12.75" customHeight="1" x14ac:dyDescent="0.25">
      <c r="A136" s="133">
        <v>127</v>
      </c>
      <c r="B136" s="139" t="s">
        <v>1472</v>
      </c>
      <c r="C136" s="135">
        <f t="shared" si="83"/>
        <v>1452.1999999999998</v>
      </c>
      <c r="D136" s="140">
        <v>1150.0999999999999</v>
      </c>
      <c r="E136" s="140">
        <v>0</v>
      </c>
      <c r="F136" s="140">
        <v>0</v>
      </c>
      <c r="G136" s="140">
        <v>0</v>
      </c>
      <c r="H136" s="140">
        <v>302.10000000000002</v>
      </c>
      <c r="I136" s="140">
        <v>0</v>
      </c>
      <c r="J136" s="135">
        <f t="shared" si="55"/>
        <v>1647.1</v>
      </c>
      <c r="K136" s="141">
        <v>1345</v>
      </c>
      <c r="L136" s="141">
        <v>0</v>
      </c>
      <c r="M136" s="141">
        <v>0</v>
      </c>
      <c r="N136" s="141">
        <v>0</v>
      </c>
      <c r="O136" s="141">
        <v>302.10000000000002</v>
      </c>
      <c r="P136" s="141">
        <v>0</v>
      </c>
      <c r="Q136" s="141">
        <v>0</v>
      </c>
      <c r="R136" s="141">
        <v>0</v>
      </c>
      <c r="S136" s="141">
        <v>0</v>
      </c>
      <c r="T136" s="136">
        <f t="shared" si="57"/>
        <v>1647.1</v>
      </c>
      <c r="U136" s="141">
        <v>1345</v>
      </c>
      <c r="V136" s="141">
        <v>0</v>
      </c>
      <c r="W136" s="141">
        <v>0</v>
      </c>
      <c r="X136" s="141">
        <v>0</v>
      </c>
      <c r="Y136" s="10">
        <v>302.10000000000002</v>
      </c>
      <c r="Z136" s="10">
        <v>0</v>
      </c>
      <c r="AA136" s="10">
        <v>0</v>
      </c>
      <c r="AB136" s="10">
        <v>0</v>
      </c>
      <c r="AC136" s="10">
        <v>0</v>
      </c>
      <c r="AD136" s="10">
        <f t="shared" si="87"/>
        <v>0</v>
      </c>
      <c r="AE136" s="10">
        <f t="shared" si="87"/>
        <v>0</v>
      </c>
      <c r="AF136" s="10">
        <f t="shared" si="87"/>
        <v>0</v>
      </c>
      <c r="AG136" s="10">
        <f t="shared" si="87"/>
        <v>0</v>
      </c>
      <c r="AH136" s="10">
        <f t="shared" si="87"/>
        <v>0</v>
      </c>
      <c r="AI136" s="13">
        <f t="shared" si="82"/>
        <v>0</v>
      </c>
      <c r="AJ136" s="13">
        <f t="shared" si="82"/>
        <v>0</v>
      </c>
      <c r="AK136" s="13">
        <f t="shared" si="82"/>
        <v>0</v>
      </c>
      <c r="AL136" s="13">
        <f t="shared" si="82"/>
        <v>0</v>
      </c>
      <c r="AM136" s="10">
        <f t="shared" si="82"/>
        <v>0</v>
      </c>
      <c r="AN136" s="10">
        <f t="shared" si="88"/>
        <v>100</v>
      </c>
      <c r="AO136" s="10">
        <f t="shared" si="88"/>
        <v>100</v>
      </c>
      <c r="AP136" s="10">
        <f t="shared" si="88"/>
        <v>0</v>
      </c>
      <c r="AQ136" s="10">
        <f t="shared" si="88"/>
        <v>0</v>
      </c>
      <c r="AR136" s="10">
        <f t="shared" si="88"/>
        <v>0</v>
      </c>
      <c r="AS136" s="10">
        <f t="shared" si="88"/>
        <v>100</v>
      </c>
      <c r="AT136" s="142">
        <f t="shared" si="88"/>
        <v>0</v>
      </c>
      <c r="AU136" s="142">
        <f t="shared" si="88"/>
        <v>0</v>
      </c>
      <c r="AV136" s="142">
        <f t="shared" si="88"/>
        <v>0</v>
      </c>
      <c r="AW136" s="142">
        <f t="shared" si="88"/>
        <v>0</v>
      </c>
    </row>
    <row r="137" spans="1:49" ht="12.75" customHeight="1" x14ac:dyDescent="0.25">
      <c r="A137" s="133">
        <v>128</v>
      </c>
      <c r="B137" s="139" t="s">
        <v>1473</v>
      </c>
      <c r="C137" s="135">
        <f t="shared" si="83"/>
        <v>8831.5</v>
      </c>
      <c r="D137" s="140">
        <v>7344.9</v>
      </c>
      <c r="E137" s="140">
        <v>0</v>
      </c>
      <c r="F137" s="140">
        <v>0</v>
      </c>
      <c r="G137" s="140">
        <v>0</v>
      </c>
      <c r="H137" s="140">
        <v>1486.6</v>
      </c>
      <c r="I137" s="140">
        <v>0</v>
      </c>
      <c r="J137" s="135">
        <f t="shared" si="55"/>
        <v>9673.4</v>
      </c>
      <c r="K137" s="141">
        <v>8186.8</v>
      </c>
      <c r="L137" s="141">
        <v>0</v>
      </c>
      <c r="M137" s="141">
        <v>0</v>
      </c>
      <c r="N137" s="141">
        <v>0</v>
      </c>
      <c r="O137" s="141">
        <v>1486.6</v>
      </c>
      <c r="P137" s="141">
        <v>0</v>
      </c>
      <c r="Q137" s="141">
        <v>0</v>
      </c>
      <c r="R137" s="141">
        <v>0</v>
      </c>
      <c r="S137" s="141">
        <v>0</v>
      </c>
      <c r="T137" s="136">
        <f t="shared" si="57"/>
        <v>9660.3484000000008</v>
      </c>
      <c r="U137" s="141">
        <v>8173.7484000000004</v>
      </c>
      <c r="V137" s="141">
        <v>0</v>
      </c>
      <c r="W137" s="141">
        <v>0</v>
      </c>
      <c r="X137" s="141">
        <v>0</v>
      </c>
      <c r="Y137" s="10">
        <v>1486.6</v>
      </c>
      <c r="Z137" s="10">
        <v>0</v>
      </c>
      <c r="AA137" s="10">
        <v>0</v>
      </c>
      <c r="AB137" s="10">
        <v>0</v>
      </c>
      <c r="AC137" s="10">
        <v>0</v>
      </c>
      <c r="AD137" s="10">
        <f t="shared" si="87"/>
        <v>-13.051599999998871</v>
      </c>
      <c r="AE137" s="10">
        <f t="shared" si="87"/>
        <v>-13.05159999999978</v>
      </c>
      <c r="AF137" s="10">
        <f t="shared" si="87"/>
        <v>0</v>
      </c>
      <c r="AG137" s="10">
        <f t="shared" si="87"/>
        <v>0</v>
      </c>
      <c r="AH137" s="10">
        <f t="shared" si="87"/>
        <v>0</v>
      </c>
      <c r="AI137" s="13">
        <f t="shared" si="82"/>
        <v>0</v>
      </c>
      <c r="AJ137" s="13">
        <f t="shared" si="82"/>
        <v>0</v>
      </c>
      <c r="AK137" s="13">
        <f t="shared" si="82"/>
        <v>0</v>
      </c>
      <c r="AL137" s="13">
        <f t="shared" si="82"/>
        <v>0</v>
      </c>
      <c r="AM137" s="10">
        <f t="shared" si="82"/>
        <v>0</v>
      </c>
      <c r="AN137" s="10">
        <f t="shared" si="88"/>
        <v>99.865077428825458</v>
      </c>
      <c r="AO137" s="10">
        <f t="shared" si="88"/>
        <v>99.840577515024194</v>
      </c>
      <c r="AP137" s="10">
        <f t="shared" si="88"/>
        <v>0</v>
      </c>
      <c r="AQ137" s="10">
        <f t="shared" si="88"/>
        <v>0</v>
      </c>
      <c r="AR137" s="10">
        <f t="shared" si="88"/>
        <v>0</v>
      </c>
      <c r="AS137" s="10">
        <f t="shared" si="88"/>
        <v>100</v>
      </c>
      <c r="AT137" s="142">
        <f t="shared" si="88"/>
        <v>0</v>
      </c>
      <c r="AU137" s="142">
        <f t="shared" si="88"/>
        <v>0</v>
      </c>
      <c r="AV137" s="142">
        <f t="shared" si="88"/>
        <v>0</v>
      </c>
      <c r="AW137" s="142">
        <f t="shared" si="88"/>
        <v>0</v>
      </c>
    </row>
    <row r="138" spans="1:49" ht="12.75" customHeight="1" x14ac:dyDescent="0.25">
      <c r="A138" s="133">
        <v>129</v>
      </c>
      <c r="B138" s="139" t="s">
        <v>1474</v>
      </c>
      <c r="C138" s="135">
        <f t="shared" si="83"/>
        <v>398.7</v>
      </c>
      <c r="D138" s="140">
        <v>0</v>
      </c>
      <c r="E138" s="140">
        <v>0</v>
      </c>
      <c r="F138" s="140">
        <v>0</v>
      </c>
      <c r="G138" s="140">
        <v>0</v>
      </c>
      <c r="H138" s="140">
        <v>398.7</v>
      </c>
      <c r="I138" s="140">
        <v>0</v>
      </c>
      <c r="J138" s="135">
        <f t="shared" si="55"/>
        <v>398.7</v>
      </c>
      <c r="K138" s="141">
        <v>0</v>
      </c>
      <c r="L138" s="141">
        <v>0</v>
      </c>
      <c r="M138" s="141">
        <v>0</v>
      </c>
      <c r="N138" s="141">
        <v>0</v>
      </c>
      <c r="O138" s="141">
        <v>398.7</v>
      </c>
      <c r="P138" s="141">
        <v>0</v>
      </c>
      <c r="Q138" s="141">
        <v>0</v>
      </c>
      <c r="R138" s="141">
        <v>0</v>
      </c>
      <c r="S138" s="141">
        <v>0</v>
      </c>
      <c r="T138" s="136">
        <f t="shared" si="57"/>
        <v>398.7</v>
      </c>
      <c r="U138" s="141">
        <v>0</v>
      </c>
      <c r="V138" s="141">
        <v>0</v>
      </c>
      <c r="W138" s="141">
        <v>0</v>
      </c>
      <c r="X138" s="141">
        <v>0</v>
      </c>
      <c r="Y138" s="10">
        <v>398.7</v>
      </c>
      <c r="Z138" s="10">
        <v>0</v>
      </c>
      <c r="AA138" s="10">
        <v>0</v>
      </c>
      <c r="AB138" s="10">
        <v>0</v>
      </c>
      <c r="AC138" s="10">
        <v>0</v>
      </c>
      <c r="AD138" s="10">
        <f t="shared" si="87"/>
        <v>0</v>
      </c>
      <c r="AE138" s="10">
        <f t="shared" si="87"/>
        <v>0</v>
      </c>
      <c r="AF138" s="10">
        <f t="shared" si="87"/>
        <v>0</v>
      </c>
      <c r="AG138" s="10">
        <f t="shared" si="87"/>
        <v>0</v>
      </c>
      <c r="AH138" s="10">
        <f t="shared" si="87"/>
        <v>0</v>
      </c>
      <c r="AI138" s="13">
        <f t="shared" si="82"/>
        <v>0</v>
      </c>
      <c r="AJ138" s="13">
        <f t="shared" si="82"/>
        <v>0</v>
      </c>
      <c r="AK138" s="13">
        <f t="shared" si="82"/>
        <v>0</v>
      </c>
      <c r="AL138" s="13">
        <f t="shared" si="82"/>
        <v>0</v>
      </c>
      <c r="AM138" s="10">
        <f t="shared" si="82"/>
        <v>0</v>
      </c>
      <c r="AN138" s="10">
        <f t="shared" si="88"/>
        <v>100</v>
      </c>
      <c r="AO138" s="10">
        <f t="shared" si="88"/>
        <v>0</v>
      </c>
      <c r="AP138" s="10">
        <f t="shared" si="88"/>
        <v>0</v>
      </c>
      <c r="AQ138" s="10">
        <f t="shared" si="88"/>
        <v>0</v>
      </c>
      <c r="AR138" s="10">
        <f t="shared" si="88"/>
        <v>0</v>
      </c>
      <c r="AS138" s="10">
        <f t="shared" si="88"/>
        <v>100</v>
      </c>
      <c r="AT138" s="142">
        <f t="shared" si="88"/>
        <v>0</v>
      </c>
      <c r="AU138" s="142">
        <f t="shared" si="88"/>
        <v>0</v>
      </c>
      <c r="AV138" s="142">
        <f t="shared" si="88"/>
        <v>0</v>
      </c>
      <c r="AW138" s="142">
        <f t="shared" si="88"/>
        <v>0</v>
      </c>
    </row>
    <row r="139" spans="1:49" ht="12.75" customHeight="1" x14ac:dyDescent="0.25">
      <c r="A139" s="133">
        <v>130</v>
      </c>
      <c r="B139" s="139" t="s">
        <v>1475</v>
      </c>
      <c r="C139" s="135">
        <f t="shared" si="83"/>
        <v>5026.6000000000004</v>
      </c>
      <c r="D139" s="140">
        <v>3818.7</v>
      </c>
      <c r="E139" s="140">
        <v>0</v>
      </c>
      <c r="F139" s="140">
        <v>0</v>
      </c>
      <c r="G139" s="140">
        <v>0</v>
      </c>
      <c r="H139" s="140">
        <v>1207.9000000000001</v>
      </c>
      <c r="I139" s="140">
        <v>0</v>
      </c>
      <c r="J139" s="135">
        <f t="shared" ref="J139:J202" si="95">SUM(K139:P139)+SUM(R139:S139)</f>
        <v>5784.6</v>
      </c>
      <c r="K139" s="141">
        <v>4576.7</v>
      </c>
      <c r="L139" s="141">
        <v>0</v>
      </c>
      <c r="M139" s="141">
        <v>0</v>
      </c>
      <c r="N139" s="141">
        <v>0</v>
      </c>
      <c r="O139" s="141">
        <v>1207.9000000000001</v>
      </c>
      <c r="P139" s="141">
        <v>0</v>
      </c>
      <c r="Q139" s="141">
        <v>0</v>
      </c>
      <c r="R139" s="141">
        <v>0</v>
      </c>
      <c r="S139" s="141">
        <v>0</v>
      </c>
      <c r="T139" s="136">
        <f t="shared" ref="T139:T202" si="96">SUM(U139:Z139) +SUM( AB139:AC139)</f>
        <v>5784.2429999999995</v>
      </c>
      <c r="U139" s="141">
        <v>4576.7</v>
      </c>
      <c r="V139" s="141">
        <v>0</v>
      </c>
      <c r="W139" s="141">
        <v>0</v>
      </c>
      <c r="X139" s="141">
        <v>0</v>
      </c>
      <c r="Y139" s="10">
        <v>1207.5429999999999</v>
      </c>
      <c r="Z139" s="10">
        <v>0</v>
      </c>
      <c r="AA139" s="10">
        <v>0</v>
      </c>
      <c r="AB139" s="10">
        <v>0</v>
      </c>
      <c r="AC139" s="10">
        <v>0</v>
      </c>
      <c r="AD139" s="10">
        <f t="shared" si="87"/>
        <v>-0.35700000000088039</v>
      </c>
      <c r="AE139" s="10">
        <f t="shared" si="87"/>
        <v>0</v>
      </c>
      <c r="AF139" s="10">
        <f t="shared" si="87"/>
        <v>0</v>
      </c>
      <c r="AG139" s="10">
        <f t="shared" si="87"/>
        <v>0</v>
      </c>
      <c r="AH139" s="10">
        <f t="shared" si="87"/>
        <v>0</v>
      </c>
      <c r="AI139" s="13">
        <f t="shared" si="82"/>
        <v>-0.35700000000019827</v>
      </c>
      <c r="AJ139" s="13">
        <f t="shared" si="82"/>
        <v>0</v>
      </c>
      <c r="AK139" s="13">
        <f t="shared" si="82"/>
        <v>0</v>
      </c>
      <c r="AL139" s="13">
        <f t="shared" si="82"/>
        <v>0</v>
      </c>
      <c r="AM139" s="10">
        <f t="shared" si="82"/>
        <v>0</v>
      </c>
      <c r="AN139" s="10">
        <f t="shared" si="88"/>
        <v>99.993828441033074</v>
      </c>
      <c r="AO139" s="10">
        <f t="shared" si="88"/>
        <v>100</v>
      </c>
      <c r="AP139" s="10">
        <f t="shared" si="88"/>
        <v>0</v>
      </c>
      <c r="AQ139" s="10">
        <f t="shared" si="88"/>
        <v>0</v>
      </c>
      <c r="AR139" s="10">
        <f t="shared" si="88"/>
        <v>0</v>
      </c>
      <c r="AS139" s="10">
        <f t="shared" si="88"/>
        <v>99.970444573226246</v>
      </c>
      <c r="AT139" s="142">
        <f t="shared" si="88"/>
        <v>0</v>
      </c>
      <c r="AU139" s="142">
        <f t="shared" si="88"/>
        <v>0</v>
      </c>
      <c r="AV139" s="142">
        <f t="shared" si="88"/>
        <v>0</v>
      </c>
      <c r="AW139" s="142">
        <f t="shared" si="88"/>
        <v>0</v>
      </c>
    </row>
    <row r="140" spans="1:49" ht="12.75" customHeight="1" x14ac:dyDescent="0.25">
      <c r="A140" s="133">
        <v>131</v>
      </c>
      <c r="B140" s="139" t="s">
        <v>1476</v>
      </c>
      <c r="C140" s="135">
        <f t="shared" si="83"/>
        <v>2184.1</v>
      </c>
      <c r="D140" s="140">
        <v>1703.6</v>
      </c>
      <c r="E140" s="140">
        <v>0</v>
      </c>
      <c r="F140" s="140">
        <v>0</v>
      </c>
      <c r="G140" s="140">
        <v>0</v>
      </c>
      <c r="H140" s="140">
        <v>480.5</v>
      </c>
      <c r="I140" s="140">
        <v>0</v>
      </c>
      <c r="J140" s="135">
        <f t="shared" si="95"/>
        <v>2524.1999999999998</v>
      </c>
      <c r="K140" s="141">
        <v>2043.7</v>
      </c>
      <c r="L140" s="141">
        <v>0</v>
      </c>
      <c r="M140" s="141">
        <v>0</v>
      </c>
      <c r="N140" s="141">
        <v>0</v>
      </c>
      <c r="O140" s="141">
        <v>480.5</v>
      </c>
      <c r="P140" s="141">
        <v>0</v>
      </c>
      <c r="Q140" s="141">
        <v>0</v>
      </c>
      <c r="R140" s="141">
        <v>0</v>
      </c>
      <c r="S140" s="141">
        <v>0</v>
      </c>
      <c r="T140" s="136">
        <f t="shared" si="96"/>
        <v>2524.1999999999998</v>
      </c>
      <c r="U140" s="141">
        <v>2043.7</v>
      </c>
      <c r="V140" s="141">
        <v>0</v>
      </c>
      <c r="W140" s="141">
        <v>0</v>
      </c>
      <c r="X140" s="141">
        <v>0</v>
      </c>
      <c r="Y140" s="10">
        <v>480.5</v>
      </c>
      <c r="Z140" s="10">
        <v>0</v>
      </c>
      <c r="AA140" s="10">
        <v>0</v>
      </c>
      <c r="AB140" s="10">
        <v>0</v>
      </c>
      <c r="AC140" s="10">
        <v>0</v>
      </c>
      <c r="AD140" s="10">
        <f t="shared" si="87"/>
        <v>0</v>
      </c>
      <c r="AE140" s="10">
        <f t="shared" si="87"/>
        <v>0</v>
      </c>
      <c r="AF140" s="10">
        <f t="shared" si="87"/>
        <v>0</v>
      </c>
      <c r="AG140" s="10">
        <f t="shared" si="87"/>
        <v>0</v>
      </c>
      <c r="AH140" s="10">
        <f t="shared" si="87"/>
        <v>0</v>
      </c>
      <c r="AI140" s="13">
        <f t="shared" si="82"/>
        <v>0</v>
      </c>
      <c r="AJ140" s="13">
        <f t="shared" si="82"/>
        <v>0</v>
      </c>
      <c r="AK140" s="13">
        <f t="shared" si="82"/>
        <v>0</v>
      </c>
      <c r="AL140" s="13">
        <f t="shared" si="82"/>
        <v>0</v>
      </c>
      <c r="AM140" s="10">
        <f t="shared" si="82"/>
        <v>0</v>
      </c>
      <c r="AN140" s="10">
        <f t="shared" si="88"/>
        <v>100</v>
      </c>
      <c r="AO140" s="10">
        <f t="shared" si="88"/>
        <v>100</v>
      </c>
      <c r="AP140" s="10">
        <f t="shared" si="88"/>
        <v>0</v>
      </c>
      <c r="AQ140" s="10">
        <f t="shared" si="88"/>
        <v>0</v>
      </c>
      <c r="AR140" s="10">
        <f t="shared" si="88"/>
        <v>0</v>
      </c>
      <c r="AS140" s="10">
        <f t="shared" si="88"/>
        <v>100</v>
      </c>
      <c r="AT140" s="142">
        <f t="shared" si="88"/>
        <v>0</v>
      </c>
      <c r="AU140" s="142">
        <f t="shared" si="88"/>
        <v>0</v>
      </c>
      <c r="AV140" s="142">
        <f t="shared" si="88"/>
        <v>0</v>
      </c>
      <c r="AW140" s="142">
        <f t="shared" si="88"/>
        <v>0</v>
      </c>
    </row>
    <row r="141" spans="1:49" ht="12.75" customHeight="1" x14ac:dyDescent="0.25">
      <c r="A141" s="133">
        <v>132</v>
      </c>
      <c r="B141" s="139" t="s">
        <v>1477</v>
      </c>
      <c r="C141" s="135">
        <f t="shared" si="83"/>
        <v>3678.1</v>
      </c>
      <c r="D141" s="140">
        <v>3254.4</v>
      </c>
      <c r="E141" s="140">
        <v>0</v>
      </c>
      <c r="F141" s="140">
        <v>0</v>
      </c>
      <c r="G141" s="140">
        <v>0</v>
      </c>
      <c r="H141" s="140">
        <v>423.7</v>
      </c>
      <c r="I141" s="140">
        <v>0</v>
      </c>
      <c r="J141" s="135">
        <f t="shared" si="95"/>
        <v>4185.3999999999996</v>
      </c>
      <c r="K141" s="141">
        <v>3761.7</v>
      </c>
      <c r="L141" s="141">
        <v>0</v>
      </c>
      <c r="M141" s="141">
        <v>0</v>
      </c>
      <c r="N141" s="141">
        <v>0</v>
      </c>
      <c r="O141" s="141">
        <v>423.7</v>
      </c>
      <c r="P141" s="141">
        <v>0</v>
      </c>
      <c r="Q141" s="141">
        <v>0</v>
      </c>
      <c r="R141" s="141">
        <v>0</v>
      </c>
      <c r="S141" s="141">
        <v>0</v>
      </c>
      <c r="T141" s="136">
        <f t="shared" si="96"/>
        <v>4108.4112999999998</v>
      </c>
      <c r="U141" s="141">
        <v>3684.7112999999999</v>
      </c>
      <c r="V141" s="141">
        <v>0</v>
      </c>
      <c r="W141" s="141">
        <v>0</v>
      </c>
      <c r="X141" s="141">
        <v>0</v>
      </c>
      <c r="Y141" s="10">
        <v>423.7</v>
      </c>
      <c r="Z141" s="10">
        <v>0</v>
      </c>
      <c r="AA141" s="10">
        <v>0</v>
      </c>
      <c r="AB141" s="10">
        <v>0</v>
      </c>
      <c r="AC141" s="10">
        <v>0</v>
      </c>
      <c r="AD141" s="10">
        <f t="shared" si="87"/>
        <v>-76.988699999999881</v>
      </c>
      <c r="AE141" s="10">
        <f t="shared" si="87"/>
        <v>-76.988699999999881</v>
      </c>
      <c r="AF141" s="10">
        <f t="shared" si="87"/>
        <v>0</v>
      </c>
      <c r="AG141" s="10">
        <f t="shared" si="87"/>
        <v>0</v>
      </c>
      <c r="AH141" s="10">
        <f t="shared" si="87"/>
        <v>0</v>
      </c>
      <c r="AI141" s="13">
        <f t="shared" si="82"/>
        <v>0</v>
      </c>
      <c r="AJ141" s="13">
        <f t="shared" si="82"/>
        <v>0</v>
      </c>
      <c r="AK141" s="13">
        <f t="shared" si="82"/>
        <v>0</v>
      </c>
      <c r="AL141" s="13">
        <f t="shared" si="82"/>
        <v>0</v>
      </c>
      <c r="AM141" s="10">
        <f t="shared" si="82"/>
        <v>0</v>
      </c>
      <c r="AN141" s="10">
        <f t="shared" si="88"/>
        <v>98.160541405839354</v>
      </c>
      <c r="AO141" s="10">
        <f t="shared" si="88"/>
        <v>97.95335353696467</v>
      </c>
      <c r="AP141" s="10">
        <f t="shared" si="88"/>
        <v>0</v>
      </c>
      <c r="AQ141" s="10">
        <f t="shared" si="88"/>
        <v>0</v>
      </c>
      <c r="AR141" s="10">
        <f t="shared" si="88"/>
        <v>0</v>
      </c>
      <c r="AS141" s="10">
        <f t="shared" si="88"/>
        <v>100</v>
      </c>
      <c r="AT141" s="142">
        <f t="shared" si="88"/>
        <v>0</v>
      </c>
      <c r="AU141" s="142">
        <f t="shared" si="88"/>
        <v>0</v>
      </c>
      <c r="AV141" s="142">
        <f t="shared" si="88"/>
        <v>0</v>
      </c>
      <c r="AW141" s="142">
        <f t="shared" si="88"/>
        <v>0</v>
      </c>
    </row>
    <row r="142" spans="1:49" ht="12.75" customHeight="1" x14ac:dyDescent="0.25">
      <c r="A142" s="133">
        <v>133</v>
      </c>
      <c r="B142" s="139" t="s">
        <v>1478</v>
      </c>
      <c r="C142" s="135">
        <f t="shared" si="83"/>
        <v>567.79999999999995</v>
      </c>
      <c r="D142" s="140">
        <v>0</v>
      </c>
      <c r="E142" s="140">
        <v>0</v>
      </c>
      <c r="F142" s="140">
        <v>0</v>
      </c>
      <c r="G142" s="140">
        <v>0</v>
      </c>
      <c r="H142" s="140">
        <v>567.79999999999995</v>
      </c>
      <c r="I142" s="140">
        <v>0</v>
      </c>
      <c r="J142" s="135">
        <f t="shared" si="95"/>
        <v>567.79999999999995</v>
      </c>
      <c r="K142" s="141">
        <v>0</v>
      </c>
      <c r="L142" s="141">
        <v>0</v>
      </c>
      <c r="M142" s="141">
        <v>0</v>
      </c>
      <c r="N142" s="141">
        <v>0</v>
      </c>
      <c r="O142" s="141">
        <v>567.79999999999995</v>
      </c>
      <c r="P142" s="141">
        <v>0</v>
      </c>
      <c r="Q142" s="141">
        <v>0</v>
      </c>
      <c r="R142" s="141">
        <v>0</v>
      </c>
      <c r="S142" s="141">
        <v>0</v>
      </c>
      <c r="T142" s="136">
        <f t="shared" si="96"/>
        <v>567.79999999999995</v>
      </c>
      <c r="U142" s="141">
        <v>0</v>
      </c>
      <c r="V142" s="141">
        <v>0</v>
      </c>
      <c r="W142" s="141">
        <v>0</v>
      </c>
      <c r="X142" s="141">
        <v>0</v>
      </c>
      <c r="Y142" s="10">
        <v>567.79999999999995</v>
      </c>
      <c r="Z142" s="10">
        <v>0</v>
      </c>
      <c r="AA142" s="10">
        <v>0</v>
      </c>
      <c r="AB142" s="10">
        <v>0</v>
      </c>
      <c r="AC142" s="10">
        <v>0</v>
      </c>
      <c r="AD142" s="10">
        <f t="shared" si="87"/>
        <v>0</v>
      </c>
      <c r="AE142" s="10">
        <f t="shared" si="87"/>
        <v>0</v>
      </c>
      <c r="AF142" s="10">
        <f t="shared" si="87"/>
        <v>0</v>
      </c>
      <c r="AG142" s="10">
        <f t="shared" si="87"/>
        <v>0</v>
      </c>
      <c r="AH142" s="10">
        <f t="shared" si="87"/>
        <v>0</v>
      </c>
      <c r="AI142" s="13">
        <f t="shared" si="82"/>
        <v>0</v>
      </c>
      <c r="AJ142" s="13">
        <f t="shared" si="82"/>
        <v>0</v>
      </c>
      <c r="AK142" s="13">
        <f t="shared" si="82"/>
        <v>0</v>
      </c>
      <c r="AL142" s="13">
        <f t="shared" si="82"/>
        <v>0</v>
      </c>
      <c r="AM142" s="10">
        <f t="shared" si="82"/>
        <v>0</v>
      </c>
      <c r="AN142" s="10">
        <f t="shared" si="88"/>
        <v>100</v>
      </c>
      <c r="AO142" s="10">
        <f t="shared" si="88"/>
        <v>0</v>
      </c>
      <c r="AP142" s="10">
        <f t="shared" si="88"/>
        <v>0</v>
      </c>
      <c r="AQ142" s="10">
        <f t="shared" si="88"/>
        <v>0</v>
      </c>
      <c r="AR142" s="10">
        <f t="shared" si="88"/>
        <v>0</v>
      </c>
      <c r="AS142" s="10">
        <f t="shared" si="88"/>
        <v>100</v>
      </c>
      <c r="AT142" s="142">
        <f t="shared" si="88"/>
        <v>0</v>
      </c>
      <c r="AU142" s="142">
        <f t="shared" si="88"/>
        <v>0</v>
      </c>
      <c r="AV142" s="142">
        <f t="shared" si="88"/>
        <v>0</v>
      </c>
      <c r="AW142" s="142">
        <f t="shared" si="88"/>
        <v>0</v>
      </c>
    </row>
    <row r="143" spans="1:49" ht="12.75" customHeight="1" x14ac:dyDescent="0.25">
      <c r="A143" s="133">
        <v>134</v>
      </c>
      <c r="B143" s="139" t="s">
        <v>1479</v>
      </c>
      <c r="C143" s="135">
        <f t="shared" si="83"/>
        <v>4405.2</v>
      </c>
      <c r="D143" s="140">
        <v>3659.8</v>
      </c>
      <c r="E143" s="140">
        <v>0</v>
      </c>
      <c r="F143" s="140">
        <v>0</v>
      </c>
      <c r="G143" s="140">
        <v>0</v>
      </c>
      <c r="H143" s="140">
        <v>745.4</v>
      </c>
      <c r="I143" s="140">
        <v>0</v>
      </c>
      <c r="J143" s="135">
        <f t="shared" si="95"/>
        <v>4683.2</v>
      </c>
      <c r="K143" s="141">
        <v>3937.8</v>
      </c>
      <c r="L143" s="141">
        <v>0</v>
      </c>
      <c r="M143" s="141">
        <v>0</v>
      </c>
      <c r="N143" s="141">
        <v>0</v>
      </c>
      <c r="O143" s="141">
        <v>745.4</v>
      </c>
      <c r="P143" s="141">
        <v>0</v>
      </c>
      <c r="Q143" s="141">
        <v>0</v>
      </c>
      <c r="R143" s="141">
        <v>0</v>
      </c>
      <c r="S143" s="141">
        <v>0</v>
      </c>
      <c r="T143" s="136">
        <f t="shared" si="96"/>
        <v>4562.3073999999997</v>
      </c>
      <c r="U143" s="141">
        <v>3816.9074000000001</v>
      </c>
      <c r="V143" s="141">
        <v>0</v>
      </c>
      <c r="W143" s="141">
        <v>0</v>
      </c>
      <c r="X143" s="141">
        <v>0</v>
      </c>
      <c r="Y143" s="10">
        <v>745.4</v>
      </c>
      <c r="Z143" s="10">
        <v>0</v>
      </c>
      <c r="AA143" s="10">
        <v>0</v>
      </c>
      <c r="AB143" s="10">
        <v>0</v>
      </c>
      <c r="AC143" s="10">
        <v>0</v>
      </c>
      <c r="AD143" s="10">
        <f t="shared" si="87"/>
        <v>-120.89260000000013</v>
      </c>
      <c r="AE143" s="10">
        <f t="shared" si="87"/>
        <v>-120.89260000000013</v>
      </c>
      <c r="AF143" s="10">
        <f t="shared" si="87"/>
        <v>0</v>
      </c>
      <c r="AG143" s="10">
        <f t="shared" si="87"/>
        <v>0</v>
      </c>
      <c r="AH143" s="10">
        <f t="shared" si="87"/>
        <v>0</v>
      </c>
      <c r="AI143" s="13">
        <f t="shared" si="82"/>
        <v>0</v>
      </c>
      <c r="AJ143" s="13">
        <f t="shared" si="82"/>
        <v>0</v>
      </c>
      <c r="AK143" s="13">
        <f t="shared" si="82"/>
        <v>0</v>
      </c>
      <c r="AL143" s="13">
        <f t="shared" si="82"/>
        <v>0</v>
      </c>
      <c r="AM143" s="10">
        <f t="shared" si="82"/>
        <v>0</v>
      </c>
      <c r="AN143" s="10">
        <f t="shared" si="88"/>
        <v>97.418589853091902</v>
      </c>
      <c r="AO143" s="10">
        <f t="shared" si="88"/>
        <v>96.92994565493423</v>
      </c>
      <c r="AP143" s="10">
        <f t="shared" si="88"/>
        <v>0</v>
      </c>
      <c r="AQ143" s="10">
        <f t="shared" si="88"/>
        <v>0</v>
      </c>
      <c r="AR143" s="10">
        <f t="shared" si="88"/>
        <v>0</v>
      </c>
      <c r="AS143" s="10">
        <f t="shared" si="88"/>
        <v>100</v>
      </c>
      <c r="AT143" s="142">
        <f t="shared" si="88"/>
        <v>0</v>
      </c>
      <c r="AU143" s="142">
        <f t="shared" si="88"/>
        <v>0</v>
      </c>
      <c r="AV143" s="142">
        <f t="shared" si="88"/>
        <v>0</v>
      </c>
      <c r="AW143" s="142">
        <f t="shared" si="88"/>
        <v>0</v>
      </c>
    </row>
    <row r="144" spans="1:49" ht="12.75" customHeight="1" x14ac:dyDescent="0.25">
      <c r="A144" s="133">
        <v>135</v>
      </c>
      <c r="B144" s="139" t="s">
        <v>1480</v>
      </c>
      <c r="C144" s="135">
        <f t="shared" si="83"/>
        <v>1270.8999999999999</v>
      </c>
      <c r="D144" s="140">
        <v>1046.8</v>
      </c>
      <c r="E144" s="140">
        <v>0</v>
      </c>
      <c r="F144" s="140">
        <v>0</v>
      </c>
      <c r="G144" s="140">
        <v>0</v>
      </c>
      <c r="H144" s="140">
        <v>224.1</v>
      </c>
      <c r="I144" s="140">
        <v>0</v>
      </c>
      <c r="J144" s="135">
        <f t="shared" si="95"/>
        <v>1371</v>
      </c>
      <c r="K144" s="141">
        <v>1146.9000000000001</v>
      </c>
      <c r="L144" s="141">
        <v>0</v>
      </c>
      <c r="M144" s="141">
        <v>0</v>
      </c>
      <c r="N144" s="141">
        <v>0</v>
      </c>
      <c r="O144" s="141">
        <v>224.1</v>
      </c>
      <c r="P144" s="141">
        <v>0</v>
      </c>
      <c r="Q144" s="141">
        <v>0</v>
      </c>
      <c r="R144" s="141">
        <v>0</v>
      </c>
      <c r="S144" s="141">
        <v>0</v>
      </c>
      <c r="T144" s="136">
        <f t="shared" si="96"/>
        <v>1337.4745</v>
      </c>
      <c r="U144" s="141">
        <v>1119.6641</v>
      </c>
      <c r="V144" s="141">
        <v>0</v>
      </c>
      <c r="W144" s="141">
        <v>0</v>
      </c>
      <c r="X144" s="141">
        <v>0</v>
      </c>
      <c r="Y144" s="10">
        <v>217.81039999999999</v>
      </c>
      <c r="Z144" s="10">
        <v>0</v>
      </c>
      <c r="AA144" s="10">
        <v>0</v>
      </c>
      <c r="AB144" s="10">
        <v>0</v>
      </c>
      <c r="AC144" s="10">
        <v>0</v>
      </c>
      <c r="AD144" s="10">
        <f t="shared" si="87"/>
        <v>-33.525499999999965</v>
      </c>
      <c r="AE144" s="10">
        <f t="shared" si="87"/>
        <v>-27.235900000000129</v>
      </c>
      <c r="AF144" s="10">
        <f t="shared" si="87"/>
        <v>0</v>
      </c>
      <c r="AG144" s="10">
        <f t="shared" si="87"/>
        <v>0</v>
      </c>
      <c r="AH144" s="10">
        <f t="shared" si="87"/>
        <v>0</v>
      </c>
      <c r="AI144" s="13">
        <f t="shared" si="82"/>
        <v>-6.2896000000000072</v>
      </c>
      <c r="AJ144" s="13">
        <f t="shared" si="82"/>
        <v>0</v>
      </c>
      <c r="AK144" s="13">
        <f t="shared" si="82"/>
        <v>0</v>
      </c>
      <c r="AL144" s="13">
        <f t="shared" si="82"/>
        <v>0</v>
      </c>
      <c r="AM144" s="10">
        <f t="shared" si="82"/>
        <v>0</v>
      </c>
      <c r="AN144" s="10">
        <f t="shared" si="88"/>
        <v>97.554668125455876</v>
      </c>
      <c r="AO144" s="10">
        <f t="shared" si="88"/>
        <v>97.625259394890563</v>
      </c>
      <c r="AP144" s="10">
        <f t="shared" si="88"/>
        <v>0</v>
      </c>
      <c r="AQ144" s="10">
        <f t="shared" si="88"/>
        <v>0</v>
      </c>
      <c r="AR144" s="10">
        <f t="shared" si="88"/>
        <v>0</v>
      </c>
      <c r="AS144" s="10">
        <f t="shared" si="88"/>
        <v>97.193395805443998</v>
      </c>
      <c r="AT144" s="142">
        <f t="shared" si="88"/>
        <v>0</v>
      </c>
      <c r="AU144" s="142">
        <f t="shared" si="88"/>
        <v>0</v>
      </c>
      <c r="AV144" s="142">
        <f t="shared" si="88"/>
        <v>0</v>
      </c>
      <c r="AW144" s="142">
        <f t="shared" si="88"/>
        <v>0</v>
      </c>
    </row>
    <row r="145" spans="1:49" ht="12.75" customHeight="1" x14ac:dyDescent="0.25">
      <c r="A145" s="133">
        <v>136</v>
      </c>
      <c r="B145" s="139" t="s">
        <v>1481</v>
      </c>
      <c r="C145" s="135">
        <f t="shared" si="83"/>
        <v>1455</v>
      </c>
      <c r="D145" s="140">
        <v>1266</v>
      </c>
      <c r="E145" s="140">
        <v>0</v>
      </c>
      <c r="F145" s="140">
        <v>0</v>
      </c>
      <c r="G145" s="140">
        <v>0</v>
      </c>
      <c r="H145" s="140">
        <v>189</v>
      </c>
      <c r="I145" s="140">
        <v>0</v>
      </c>
      <c r="J145" s="135">
        <f t="shared" si="95"/>
        <v>1582.1</v>
      </c>
      <c r="K145" s="141">
        <v>1393.1</v>
      </c>
      <c r="L145" s="141">
        <v>0</v>
      </c>
      <c r="M145" s="141">
        <v>0</v>
      </c>
      <c r="N145" s="141">
        <v>0</v>
      </c>
      <c r="O145" s="141">
        <v>189</v>
      </c>
      <c r="P145" s="141">
        <v>0</v>
      </c>
      <c r="Q145" s="141">
        <v>0</v>
      </c>
      <c r="R145" s="141">
        <v>0</v>
      </c>
      <c r="S145" s="141">
        <v>0</v>
      </c>
      <c r="T145" s="136">
        <f t="shared" si="96"/>
        <v>1582.1</v>
      </c>
      <c r="U145" s="141">
        <v>1393.1</v>
      </c>
      <c r="V145" s="141">
        <v>0</v>
      </c>
      <c r="W145" s="141">
        <v>0</v>
      </c>
      <c r="X145" s="141">
        <v>0</v>
      </c>
      <c r="Y145" s="10">
        <v>189</v>
      </c>
      <c r="Z145" s="10">
        <v>0</v>
      </c>
      <c r="AA145" s="10">
        <v>0</v>
      </c>
      <c r="AB145" s="10">
        <v>0</v>
      </c>
      <c r="AC145" s="10">
        <v>0</v>
      </c>
      <c r="AD145" s="10">
        <f t="shared" si="87"/>
        <v>0</v>
      </c>
      <c r="AE145" s="10">
        <f t="shared" si="87"/>
        <v>0</v>
      </c>
      <c r="AF145" s="10">
        <f t="shared" si="87"/>
        <v>0</v>
      </c>
      <c r="AG145" s="10">
        <f t="shared" si="87"/>
        <v>0</v>
      </c>
      <c r="AH145" s="10">
        <f t="shared" si="87"/>
        <v>0</v>
      </c>
      <c r="AI145" s="13">
        <f t="shared" si="82"/>
        <v>0</v>
      </c>
      <c r="AJ145" s="13">
        <f t="shared" si="82"/>
        <v>0</v>
      </c>
      <c r="AK145" s="13">
        <f t="shared" si="82"/>
        <v>0</v>
      </c>
      <c r="AL145" s="13">
        <f t="shared" si="82"/>
        <v>0</v>
      </c>
      <c r="AM145" s="10">
        <f t="shared" si="82"/>
        <v>0</v>
      </c>
      <c r="AN145" s="10">
        <f t="shared" si="88"/>
        <v>100</v>
      </c>
      <c r="AO145" s="10">
        <f t="shared" si="88"/>
        <v>100</v>
      </c>
      <c r="AP145" s="10">
        <f t="shared" si="88"/>
        <v>0</v>
      </c>
      <c r="AQ145" s="10">
        <f t="shared" si="88"/>
        <v>0</v>
      </c>
      <c r="AR145" s="10">
        <f t="shared" si="88"/>
        <v>0</v>
      </c>
      <c r="AS145" s="10">
        <f t="shared" ref="AS145:AW160" si="97">IF(O145=0,0,Y145/O145*100)</f>
        <v>100</v>
      </c>
      <c r="AT145" s="142">
        <f t="shared" si="97"/>
        <v>0</v>
      </c>
      <c r="AU145" s="142">
        <f t="shared" si="97"/>
        <v>0</v>
      </c>
      <c r="AV145" s="142">
        <f t="shared" si="97"/>
        <v>0</v>
      </c>
      <c r="AW145" s="142">
        <f t="shared" si="97"/>
        <v>0</v>
      </c>
    </row>
    <row r="146" spans="1:49" ht="12.75" customHeight="1" x14ac:dyDescent="0.25">
      <c r="A146" s="133">
        <v>137</v>
      </c>
      <c r="B146" s="139" t="s">
        <v>1482</v>
      </c>
      <c r="C146" s="135">
        <f t="shared" si="83"/>
        <v>1838.2</v>
      </c>
      <c r="D146" s="140">
        <v>1449</v>
      </c>
      <c r="E146" s="140">
        <v>0</v>
      </c>
      <c r="F146" s="140">
        <v>0</v>
      </c>
      <c r="G146" s="140">
        <v>0</v>
      </c>
      <c r="H146" s="140">
        <v>389.2</v>
      </c>
      <c r="I146" s="140">
        <v>0</v>
      </c>
      <c r="J146" s="135">
        <f t="shared" si="95"/>
        <v>2240.7999999999997</v>
      </c>
      <c r="K146" s="141">
        <v>1851.6</v>
      </c>
      <c r="L146" s="141">
        <v>0</v>
      </c>
      <c r="M146" s="141">
        <v>0</v>
      </c>
      <c r="N146" s="141">
        <v>0</v>
      </c>
      <c r="O146" s="141">
        <v>389.2</v>
      </c>
      <c r="P146" s="141">
        <v>0</v>
      </c>
      <c r="Q146" s="141">
        <v>0</v>
      </c>
      <c r="R146" s="141">
        <v>0</v>
      </c>
      <c r="S146" s="141">
        <v>0</v>
      </c>
      <c r="T146" s="136">
        <f t="shared" si="96"/>
        <v>2240.7995999999998</v>
      </c>
      <c r="U146" s="141">
        <v>1851.6</v>
      </c>
      <c r="V146" s="141">
        <v>0</v>
      </c>
      <c r="W146" s="141">
        <v>0</v>
      </c>
      <c r="X146" s="141">
        <v>0</v>
      </c>
      <c r="Y146" s="10">
        <v>389.19959999999998</v>
      </c>
      <c r="Z146" s="10">
        <v>0</v>
      </c>
      <c r="AA146" s="10">
        <v>0</v>
      </c>
      <c r="AB146" s="10">
        <v>0</v>
      </c>
      <c r="AC146" s="10">
        <v>0</v>
      </c>
      <c r="AD146" s="10">
        <f t="shared" si="87"/>
        <v>-3.9999999989959178E-4</v>
      </c>
      <c r="AE146" s="10">
        <f t="shared" si="87"/>
        <v>0</v>
      </c>
      <c r="AF146" s="10">
        <f t="shared" si="87"/>
        <v>0</v>
      </c>
      <c r="AG146" s="10">
        <f t="shared" si="87"/>
        <v>0</v>
      </c>
      <c r="AH146" s="10">
        <f t="shared" si="87"/>
        <v>0</v>
      </c>
      <c r="AI146" s="13">
        <f t="shared" si="82"/>
        <v>-4.0000000001327862E-4</v>
      </c>
      <c r="AJ146" s="13">
        <f t="shared" si="82"/>
        <v>0</v>
      </c>
      <c r="AK146" s="13">
        <f t="shared" si="82"/>
        <v>0</v>
      </c>
      <c r="AL146" s="13">
        <f t="shared" si="82"/>
        <v>0</v>
      </c>
      <c r="AM146" s="10">
        <f t="shared" si="82"/>
        <v>0</v>
      </c>
      <c r="AN146" s="10">
        <f t="shared" ref="AN146:AR160" si="98">IF(J146=0,0,T146/J146*100)</f>
        <v>99.999982149232423</v>
      </c>
      <c r="AO146" s="10">
        <f t="shared" si="98"/>
        <v>100</v>
      </c>
      <c r="AP146" s="10">
        <f t="shared" si="98"/>
        <v>0</v>
      </c>
      <c r="AQ146" s="10">
        <f t="shared" si="98"/>
        <v>0</v>
      </c>
      <c r="AR146" s="10">
        <f t="shared" si="98"/>
        <v>0</v>
      </c>
      <c r="AS146" s="10">
        <f t="shared" si="97"/>
        <v>99.999897225077078</v>
      </c>
      <c r="AT146" s="142">
        <f t="shared" si="97"/>
        <v>0</v>
      </c>
      <c r="AU146" s="142">
        <f t="shared" si="97"/>
        <v>0</v>
      </c>
      <c r="AV146" s="142">
        <f t="shared" si="97"/>
        <v>0</v>
      </c>
      <c r="AW146" s="142">
        <f t="shared" si="97"/>
        <v>0</v>
      </c>
    </row>
    <row r="147" spans="1:49" ht="12.75" customHeight="1" x14ac:dyDescent="0.25">
      <c r="A147" s="133">
        <v>138</v>
      </c>
      <c r="B147" s="139" t="s">
        <v>1483</v>
      </c>
      <c r="C147" s="135">
        <f t="shared" si="83"/>
        <v>2806.4</v>
      </c>
      <c r="D147" s="140">
        <v>2208.8000000000002</v>
      </c>
      <c r="E147" s="140">
        <v>0</v>
      </c>
      <c r="F147" s="140">
        <v>0</v>
      </c>
      <c r="G147" s="140">
        <v>0</v>
      </c>
      <c r="H147" s="140">
        <v>597.6</v>
      </c>
      <c r="I147" s="140">
        <v>0</v>
      </c>
      <c r="J147" s="135">
        <f t="shared" si="95"/>
        <v>3164.2</v>
      </c>
      <c r="K147" s="141">
        <v>2566.6</v>
      </c>
      <c r="L147" s="141">
        <v>0</v>
      </c>
      <c r="M147" s="141">
        <v>0</v>
      </c>
      <c r="N147" s="141">
        <v>0</v>
      </c>
      <c r="O147" s="141">
        <v>597.6</v>
      </c>
      <c r="P147" s="141">
        <v>0</v>
      </c>
      <c r="Q147" s="141">
        <v>0</v>
      </c>
      <c r="R147" s="141">
        <v>0</v>
      </c>
      <c r="S147" s="141">
        <v>0</v>
      </c>
      <c r="T147" s="136">
        <f t="shared" si="96"/>
        <v>3164.2</v>
      </c>
      <c r="U147" s="141">
        <v>2566.6</v>
      </c>
      <c r="V147" s="141">
        <v>0</v>
      </c>
      <c r="W147" s="141">
        <v>0</v>
      </c>
      <c r="X147" s="141">
        <v>0</v>
      </c>
      <c r="Y147" s="10">
        <v>597.6</v>
      </c>
      <c r="Z147" s="10">
        <v>0</v>
      </c>
      <c r="AA147" s="10">
        <v>0</v>
      </c>
      <c r="AB147" s="10">
        <v>0</v>
      </c>
      <c r="AC147" s="10">
        <v>0</v>
      </c>
      <c r="AD147" s="10">
        <f t="shared" si="87"/>
        <v>0</v>
      </c>
      <c r="AE147" s="10">
        <f t="shared" si="87"/>
        <v>0</v>
      </c>
      <c r="AF147" s="10">
        <f t="shared" si="87"/>
        <v>0</v>
      </c>
      <c r="AG147" s="10">
        <f t="shared" si="87"/>
        <v>0</v>
      </c>
      <c r="AH147" s="10">
        <f t="shared" si="87"/>
        <v>0</v>
      </c>
      <c r="AI147" s="13">
        <f t="shared" si="82"/>
        <v>0</v>
      </c>
      <c r="AJ147" s="13">
        <f t="shared" si="82"/>
        <v>0</v>
      </c>
      <c r="AK147" s="13">
        <f t="shared" si="82"/>
        <v>0</v>
      </c>
      <c r="AL147" s="13">
        <f t="shared" si="82"/>
        <v>0</v>
      </c>
      <c r="AM147" s="10">
        <f t="shared" si="82"/>
        <v>0</v>
      </c>
      <c r="AN147" s="10">
        <f t="shared" si="98"/>
        <v>100</v>
      </c>
      <c r="AO147" s="10">
        <f t="shared" si="98"/>
        <v>100</v>
      </c>
      <c r="AP147" s="10">
        <f t="shared" si="98"/>
        <v>0</v>
      </c>
      <c r="AQ147" s="10">
        <f t="shared" si="98"/>
        <v>0</v>
      </c>
      <c r="AR147" s="10">
        <f t="shared" si="98"/>
        <v>0</v>
      </c>
      <c r="AS147" s="10">
        <f t="shared" si="97"/>
        <v>100</v>
      </c>
      <c r="AT147" s="142">
        <f t="shared" si="97"/>
        <v>0</v>
      </c>
      <c r="AU147" s="142">
        <f t="shared" si="97"/>
        <v>0</v>
      </c>
      <c r="AV147" s="142">
        <f t="shared" si="97"/>
        <v>0</v>
      </c>
      <c r="AW147" s="142">
        <f t="shared" si="97"/>
        <v>0</v>
      </c>
    </row>
    <row r="148" spans="1:49" ht="12.75" customHeight="1" x14ac:dyDescent="0.25">
      <c r="A148" s="133">
        <v>139</v>
      </c>
      <c r="B148" s="139" t="s">
        <v>1484</v>
      </c>
      <c r="C148" s="135">
        <f t="shared" si="83"/>
        <v>160.30000000000001</v>
      </c>
      <c r="D148" s="140">
        <v>0</v>
      </c>
      <c r="E148" s="140">
        <v>0</v>
      </c>
      <c r="F148" s="140">
        <v>0</v>
      </c>
      <c r="G148" s="140">
        <v>0</v>
      </c>
      <c r="H148" s="140">
        <v>160.30000000000001</v>
      </c>
      <c r="I148" s="140">
        <v>0</v>
      </c>
      <c r="J148" s="135">
        <f t="shared" si="95"/>
        <v>160.30000000000001</v>
      </c>
      <c r="K148" s="141">
        <v>0</v>
      </c>
      <c r="L148" s="141">
        <v>0</v>
      </c>
      <c r="M148" s="141">
        <v>0</v>
      </c>
      <c r="N148" s="141">
        <v>0</v>
      </c>
      <c r="O148" s="141">
        <v>160.30000000000001</v>
      </c>
      <c r="P148" s="141">
        <v>0</v>
      </c>
      <c r="Q148" s="141">
        <v>0</v>
      </c>
      <c r="R148" s="141">
        <v>0</v>
      </c>
      <c r="S148" s="141">
        <v>0</v>
      </c>
      <c r="T148" s="136">
        <f t="shared" si="96"/>
        <v>160.30000000000001</v>
      </c>
      <c r="U148" s="141">
        <v>0</v>
      </c>
      <c r="V148" s="141">
        <v>0</v>
      </c>
      <c r="W148" s="141">
        <v>0</v>
      </c>
      <c r="X148" s="141">
        <v>0</v>
      </c>
      <c r="Y148" s="10">
        <v>160.30000000000001</v>
      </c>
      <c r="Z148" s="10">
        <v>0</v>
      </c>
      <c r="AA148" s="10">
        <v>0</v>
      </c>
      <c r="AB148" s="10">
        <v>0</v>
      </c>
      <c r="AC148" s="10">
        <v>0</v>
      </c>
      <c r="AD148" s="10">
        <f t="shared" si="87"/>
        <v>0</v>
      </c>
      <c r="AE148" s="10">
        <f t="shared" si="87"/>
        <v>0</v>
      </c>
      <c r="AF148" s="10">
        <f t="shared" si="87"/>
        <v>0</v>
      </c>
      <c r="AG148" s="10">
        <f t="shared" si="87"/>
        <v>0</v>
      </c>
      <c r="AH148" s="10">
        <f t="shared" si="87"/>
        <v>0</v>
      </c>
      <c r="AI148" s="13">
        <f t="shared" si="82"/>
        <v>0</v>
      </c>
      <c r="AJ148" s="13">
        <f t="shared" si="82"/>
        <v>0</v>
      </c>
      <c r="AK148" s="13">
        <f t="shared" si="82"/>
        <v>0</v>
      </c>
      <c r="AL148" s="13">
        <f t="shared" si="82"/>
        <v>0</v>
      </c>
      <c r="AM148" s="10">
        <f t="shared" si="82"/>
        <v>0</v>
      </c>
      <c r="AN148" s="10">
        <f t="shared" si="98"/>
        <v>100</v>
      </c>
      <c r="AO148" s="10">
        <f t="shared" si="98"/>
        <v>0</v>
      </c>
      <c r="AP148" s="10">
        <f t="shared" si="98"/>
        <v>0</v>
      </c>
      <c r="AQ148" s="10">
        <f t="shared" si="98"/>
        <v>0</v>
      </c>
      <c r="AR148" s="10">
        <f t="shared" si="98"/>
        <v>0</v>
      </c>
      <c r="AS148" s="10">
        <f t="shared" si="97"/>
        <v>100</v>
      </c>
      <c r="AT148" s="142">
        <f t="shared" si="97"/>
        <v>0</v>
      </c>
      <c r="AU148" s="142">
        <f t="shared" si="97"/>
        <v>0</v>
      </c>
      <c r="AV148" s="142">
        <f t="shared" si="97"/>
        <v>0</v>
      </c>
      <c r="AW148" s="142">
        <f t="shared" si="97"/>
        <v>0</v>
      </c>
    </row>
    <row r="149" spans="1:49" ht="12.75" customHeight="1" x14ac:dyDescent="0.25">
      <c r="A149" s="133">
        <v>140</v>
      </c>
      <c r="B149" s="139" t="s">
        <v>1485</v>
      </c>
      <c r="C149" s="135">
        <f t="shared" si="83"/>
        <v>148.4</v>
      </c>
      <c r="D149" s="140">
        <v>0</v>
      </c>
      <c r="E149" s="140">
        <v>0</v>
      </c>
      <c r="F149" s="140">
        <v>0</v>
      </c>
      <c r="G149" s="140">
        <v>0</v>
      </c>
      <c r="H149" s="140">
        <v>148.4</v>
      </c>
      <c r="I149" s="140">
        <v>0</v>
      </c>
      <c r="J149" s="135">
        <f t="shared" si="95"/>
        <v>148.4</v>
      </c>
      <c r="K149" s="141">
        <v>0</v>
      </c>
      <c r="L149" s="141">
        <v>0</v>
      </c>
      <c r="M149" s="141">
        <v>0</v>
      </c>
      <c r="N149" s="141">
        <v>0</v>
      </c>
      <c r="O149" s="141">
        <v>148.4</v>
      </c>
      <c r="P149" s="141">
        <v>0</v>
      </c>
      <c r="Q149" s="141">
        <v>0</v>
      </c>
      <c r="R149" s="141">
        <v>0</v>
      </c>
      <c r="S149" s="141">
        <v>0</v>
      </c>
      <c r="T149" s="136">
        <f t="shared" si="96"/>
        <v>148.4</v>
      </c>
      <c r="U149" s="141">
        <v>0</v>
      </c>
      <c r="V149" s="141">
        <v>0</v>
      </c>
      <c r="W149" s="141">
        <v>0</v>
      </c>
      <c r="X149" s="141">
        <v>0</v>
      </c>
      <c r="Y149" s="10">
        <v>148.4</v>
      </c>
      <c r="Z149" s="10">
        <v>0</v>
      </c>
      <c r="AA149" s="10">
        <v>0</v>
      </c>
      <c r="AB149" s="10">
        <v>0</v>
      </c>
      <c r="AC149" s="10">
        <v>0</v>
      </c>
      <c r="AD149" s="10">
        <f t="shared" si="87"/>
        <v>0</v>
      </c>
      <c r="AE149" s="10">
        <f t="shared" si="87"/>
        <v>0</v>
      </c>
      <c r="AF149" s="10">
        <f t="shared" si="87"/>
        <v>0</v>
      </c>
      <c r="AG149" s="10">
        <f t="shared" si="87"/>
        <v>0</v>
      </c>
      <c r="AH149" s="10">
        <f t="shared" si="87"/>
        <v>0</v>
      </c>
      <c r="AI149" s="13">
        <f t="shared" si="82"/>
        <v>0</v>
      </c>
      <c r="AJ149" s="13">
        <f t="shared" si="82"/>
        <v>0</v>
      </c>
      <c r="AK149" s="13">
        <f t="shared" si="82"/>
        <v>0</v>
      </c>
      <c r="AL149" s="13">
        <f t="shared" si="82"/>
        <v>0</v>
      </c>
      <c r="AM149" s="10">
        <f t="shared" si="82"/>
        <v>0</v>
      </c>
      <c r="AN149" s="10">
        <f t="shared" si="98"/>
        <v>100</v>
      </c>
      <c r="AO149" s="10">
        <f t="shared" si="98"/>
        <v>0</v>
      </c>
      <c r="AP149" s="10">
        <f t="shared" si="98"/>
        <v>0</v>
      </c>
      <c r="AQ149" s="10">
        <f t="shared" si="98"/>
        <v>0</v>
      </c>
      <c r="AR149" s="10">
        <f t="shared" si="98"/>
        <v>0</v>
      </c>
      <c r="AS149" s="10">
        <f t="shared" si="97"/>
        <v>100</v>
      </c>
      <c r="AT149" s="142">
        <f t="shared" si="97"/>
        <v>0</v>
      </c>
      <c r="AU149" s="142">
        <f t="shared" si="97"/>
        <v>0</v>
      </c>
      <c r="AV149" s="142">
        <f t="shared" si="97"/>
        <v>0</v>
      </c>
      <c r="AW149" s="142">
        <f t="shared" si="97"/>
        <v>0</v>
      </c>
    </row>
    <row r="150" spans="1:49" ht="12.75" customHeight="1" x14ac:dyDescent="0.25">
      <c r="A150" s="133">
        <v>141</v>
      </c>
      <c r="B150" s="139" t="s">
        <v>1486</v>
      </c>
      <c r="C150" s="135">
        <f t="shared" si="83"/>
        <v>7110.4000000000005</v>
      </c>
      <c r="D150" s="140">
        <v>6067.1</v>
      </c>
      <c r="E150" s="140">
        <v>0</v>
      </c>
      <c r="F150" s="140">
        <v>0</v>
      </c>
      <c r="G150" s="140">
        <v>0</v>
      </c>
      <c r="H150" s="140">
        <v>1043.3</v>
      </c>
      <c r="I150" s="140">
        <v>0</v>
      </c>
      <c r="J150" s="135">
        <f t="shared" si="95"/>
        <v>7923.9000000000005</v>
      </c>
      <c r="K150" s="141">
        <v>6880.6</v>
      </c>
      <c r="L150" s="141">
        <v>0</v>
      </c>
      <c r="M150" s="141">
        <v>0</v>
      </c>
      <c r="N150" s="141">
        <v>0</v>
      </c>
      <c r="O150" s="141">
        <v>1043.3</v>
      </c>
      <c r="P150" s="141">
        <v>0</v>
      </c>
      <c r="Q150" s="141">
        <v>0</v>
      </c>
      <c r="R150" s="141">
        <v>0</v>
      </c>
      <c r="S150" s="141">
        <v>0</v>
      </c>
      <c r="T150" s="136">
        <f t="shared" si="96"/>
        <v>7780.2835000000005</v>
      </c>
      <c r="U150" s="141">
        <v>6736.9839000000002</v>
      </c>
      <c r="V150" s="141">
        <v>0</v>
      </c>
      <c r="W150" s="141">
        <v>0</v>
      </c>
      <c r="X150" s="141">
        <v>0</v>
      </c>
      <c r="Y150" s="10">
        <v>1043.2996000000001</v>
      </c>
      <c r="Z150" s="10">
        <v>0</v>
      </c>
      <c r="AA150" s="10">
        <v>0</v>
      </c>
      <c r="AB150" s="10">
        <v>0</v>
      </c>
      <c r="AC150" s="10">
        <v>0</v>
      </c>
      <c r="AD150" s="10">
        <f t="shared" si="87"/>
        <v>-143.61650000000009</v>
      </c>
      <c r="AE150" s="10">
        <f t="shared" si="87"/>
        <v>-143.61610000000019</v>
      </c>
      <c r="AF150" s="10">
        <f t="shared" si="87"/>
        <v>0</v>
      </c>
      <c r="AG150" s="10">
        <f t="shared" si="87"/>
        <v>0</v>
      </c>
      <c r="AH150" s="10">
        <f t="shared" si="87"/>
        <v>0</v>
      </c>
      <c r="AI150" s="13">
        <f t="shared" si="82"/>
        <v>-3.9999999989959178E-4</v>
      </c>
      <c r="AJ150" s="13">
        <f t="shared" si="82"/>
        <v>0</v>
      </c>
      <c r="AK150" s="13">
        <f t="shared" si="82"/>
        <v>0</v>
      </c>
      <c r="AL150" s="13">
        <f t="shared" si="82"/>
        <v>0</v>
      </c>
      <c r="AM150" s="10">
        <f t="shared" si="82"/>
        <v>0</v>
      </c>
      <c r="AN150" s="10">
        <f t="shared" si="98"/>
        <v>98.187552846451879</v>
      </c>
      <c r="AO150" s="10">
        <f t="shared" si="98"/>
        <v>97.912738714646977</v>
      </c>
      <c r="AP150" s="10">
        <f t="shared" si="98"/>
        <v>0</v>
      </c>
      <c r="AQ150" s="10">
        <f t="shared" si="98"/>
        <v>0</v>
      </c>
      <c r="AR150" s="10">
        <f t="shared" si="98"/>
        <v>0</v>
      </c>
      <c r="AS150" s="10">
        <f t="shared" si="97"/>
        <v>99.999961660116938</v>
      </c>
      <c r="AT150" s="142">
        <f t="shared" si="97"/>
        <v>0</v>
      </c>
      <c r="AU150" s="142">
        <f t="shared" si="97"/>
        <v>0</v>
      </c>
      <c r="AV150" s="142">
        <f t="shared" si="97"/>
        <v>0</v>
      </c>
      <c r="AW150" s="142">
        <f t="shared" si="97"/>
        <v>0</v>
      </c>
    </row>
    <row r="151" spans="1:49" ht="12.75" customHeight="1" x14ac:dyDescent="0.25">
      <c r="A151" s="133">
        <v>142</v>
      </c>
      <c r="B151" s="139" t="s">
        <v>1487</v>
      </c>
      <c r="C151" s="135">
        <f t="shared" si="83"/>
        <v>4118.2</v>
      </c>
      <c r="D151" s="140">
        <v>3287</v>
      </c>
      <c r="E151" s="140">
        <v>0</v>
      </c>
      <c r="F151" s="140">
        <v>0</v>
      </c>
      <c r="G151" s="140">
        <v>0</v>
      </c>
      <c r="H151" s="140">
        <v>831.2</v>
      </c>
      <c r="I151" s="140">
        <v>0</v>
      </c>
      <c r="J151" s="135">
        <f t="shared" si="95"/>
        <v>4610.6000000000004</v>
      </c>
      <c r="K151" s="141">
        <v>3779.4</v>
      </c>
      <c r="L151" s="141">
        <v>0</v>
      </c>
      <c r="M151" s="141">
        <v>0</v>
      </c>
      <c r="N151" s="141">
        <v>0</v>
      </c>
      <c r="O151" s="141">
        <v>831.2</v>
      </c>
      <c r="P151" s="141">
        <v>0</v>
      </c>
      <c r="Q151" s="141">
        <v>0</v>
      </c>
      <c r="R151" s="141">
        <v>0</v>
      </c>
      <c r="S151" s="141">
        <v>0</v>
      </c>
      <c r="T151" s="136">
        <f t="shared" si="96"/>
        <v>4607.3464000000004</v>
      </c>
      <c r="U151" s="141">
        <v>3776.1464000000001</v>
      </c>
      <c r="V151" s="141">
        <v>0</v>
      </c>
      <c r="W151" s="141">
        <v>0</v>
      </c>
      <c r="X151" s="141">
        <v>0</v>
      </c>
      <c r="Y151" s="10">
        <v>831.2</v>
      </c>
      <c r="Z151" s="10">
        <v>0</v>
      </c>
      <c r="AA151" s="10">
        <v>0</v>
      </c>
      <c r="AB151" s="10">
        <v>0</v>
      </c>
      <c r="AC151" s="10">
        <v>0</v>
      </c>
      <c r="AD151" s="10">
        <f t="shared" si="87"/>
        <v>-3.2536000000000058</v>
      </c>
      <c r="AE151" s="10">
        <f t="shared" si="87"/>
        <v>-3.2536000000000058</v>
      </c>
      <c r="AF151" s="10">
        <f t="shared" si="87"/>
        <v>0</v>
      </c>
      <c r="AG151" s="10">
        <f t="shared" si="87"/>
        <v>0</v>
      </c>
      <c r="AH151" s="10">
        <f t="shared" si="87"/>
        <v>0</v>
      </c>
      <c r="AI151" s="13">
        <f t="shared" si="82"/>
        <v>0</v>
      </c>
      <c r="AJ151" s="13">
        <f t="shared" si="82"/>
        <v>0</v>
      </c>
      <c r="AK151" s="13">
        <f t="shared" si="82"/>
        <v>0</v>
      </c>
      <c r="AL151" s="13">
        <f t="shared" si="82"/>
        <v>0</v>
      </c>
      <c r="AM151" s="10">
        <f t="shared" si="82"/>
        <v>0</v>
      </c>
      <c r="AN151" s="10">
        <f t="shared" si="98"/>
        <v>99.929432178024541</v>
      </c>
      <c r="AO151" s="10">
        <f t="shared" si="98"/>
        <v>99.913912261205482</v>
      </c>
      <c r="AP151" s="10">
        <f t="shared" si="98"/>
        <v>0</v>
      </c>
      <c r="AQ151" s="10">
        <f t="shared" si="98"/>
        <v>0</v>
      </c>
      <c r="AR151" s="10">
        <f t="shared" si="98"/>
        <v>0</v>
      </c>
      <c r="AS151" s="10">
        <f t="shared" si="97"/>
        <v>100</v>
      </c>
      <c r="AT151" s="142">
        <f t="shared" si="97"/>
        <v>0</v>
      </c>
      <c r="AU151" s="142">
        <f t="shared" si="97"/>
        <v>0</v>
      </c>
      <c r="AV151" s="142">
        <f t="shared" si="97"/>
        <v>0</v>
      </c>
      <c r="AW151" s="142">
        <f t="shared" si="97"/>
        <v>0</v>
      </c>
    </row>
    <row r="152" spans="1:49" ht="12.75" customHeight="1" x14ac:dyDescent="0.25">
      <c r="A152" s="133">
        <v>143</v>
      </c>
      <c r="B152" s="139" t="s">
        <v>1488</v>
      </c>
      <c r="C152" s="135">
        <f t="shared" si="83"/>
        <v>3958.7</v>
      </c>
      <c r="D152" s="140">
        <v>3370.7</v>
      </c>
      <c r="E152" s="140">
        <v>0</v>
      </c>
      <c r="F152" s="140">
        <v>0</v>
      </c>
      <c r="G152" s="140">
        <v>0</v>
      </c>
      <c r="H152" s="140">
        <v>588</v>
      </c>
      <c r="I152" s="140">
        <v>0</v>
      </c>
      <c r="J152" s="135">
        <f t="shared" si="95"/>
        <v>4714.8</v>
      </c>
      <c r="K152" s="141">
        <v>4126.8</v>
      </c>
      <c r="L152" s="141">
        <v>0</v>
      </c>
      <c r="M152" s="141">
        <v>0</v>
      </c>
      <c r="N152" s="141">
        <v>0</v>
      </c>
      <c r="O152" s="141">
        <v>588</v>
      </c>
      <c r="P152" s="141">
        <v>0</v>
      </c>
      <c r="Q152" s="141">
        <v>0</v>
      </c>
      <c r="R152" s="141">
        <v>0</v>
      </c>
      <c r="S152" s="141">
        <v>0</v>
      </c>
      <c r="T152" s="136">
        <f t="shared" si="96"/>
        <v>4460.5351000000001</v>
      </c>
      <c r="U152" s="141">
        <v>3872.6136000000001</v>
      </c>
      <c r="V152" s="141">
        <v>0</v>
      </c>
      <c r="W152" s="141">
        <v>0</v>
      </c>
      <c r="X152" s="141">
        <v>0</v>
      </c>
      <c r="Y152" s="10">
        <v>587.92150000000004</v>
      </c>
      <c r="Z152" s="10">
        <v>0</v>
      </c>
      <c r="AA152" s="10">
        <v>0</v>
      </c>
      <c r="AB152" s="10">
        <v>0</v>
      </c>
      <c r="AC152" s="10">
        <v>0</v>
      </c>
      <c r="AD152" s="10">
        <f t="shared" si="87"/>
        <v>-254.26490000000013</v>
      </c>
      <c r="AE152" s="10">
        <f t="shared" si="87"/>
        <v>-254.18640000000005</v>
      </c>
      <c r="AF152" s="10">
        <f t="shared" si="87"/>
        <v>0</v>
      </c>
      <c r="AG152" s="10">
        <f t="shared" si="87"/>
        <v>0</v>
      </c>
      <c r="AH152" s="10">
        <f t="shared" si="87"/>
        <v>0</v>
      </c>
      <c r="AI152" s="13">
        <f t="shared" si="82"/>
        <v>-7.8499999999962711E-2</v>
      </c>
      <c r="AJ152" s="13">
        <f t="shared" si="82"/>
        <v>0</v>
      </c>
      <c r="AK152" s="13">
        <f t="shared" si="82"/>
        <v>0</v>
      </c>
      <c r="AL152" s="13">
        <f t="shared" si="82"/>
        <v>0</v>
      </c>
      <c r="AM152" s="10">
        <f t="shared" si="82"/>
        <v>0</v>
      </c>
      <c r="AN152" s="10">
        <f t="shared" si="98"/>
        <v>94.607090438618812</v>
      </c>
      <c r="AO152" s="10">
        <f t="shared" si="98"/>
        <v>93.840593195696414</v>
      </c>
      <c r="AP152" s="10">
        <f t="shared" si="98"/>
        <v>0</v>
      </c>
      <c r="AQ152" s="10">
        <f t="shared" si="98"/>
        <v>0</v>
      </c>
      <c r="AR152" s="10">
        <f t="shared" si="98"/>
        <v>0</v>
      </c>
      <c r="AS152" s="10">
        <f t="shared" si="97"/>
        <v>99.986649659863943</v>
      </c>
      <c r="AT152" s="142">
        <f t="shared" si="97"/>
        <v>0</v>
      </c>
      <c r="AU152" s="142">
        <f t="shared" si="97"/>
        <v>0</v>
      </c>
      <c r="AV152" s="142">
        <f t="shared" si="97"/>
        <v>0</v>
      </c>
      <c r="AW152" s="142">
        <f t="shared" si="97"/>
        <v>0</v>
      </c>
    </row>
    <row r="153" spans="1:49" ht="12.75" customHeight="1" x14ac:dyDescent="0.25">
      <c r="A153" s="133">
        <v>144</v>
      </c>
      <c r="B153" s="139" t="s">
        <v>1489</v>
      </c>
      <c r="C153" s="135">
        <f t="shared" si="83"/>
        <v>4152.2</v>
      </c>
      <c r="D153" s="140">
        <v>3331.9</v>
      </c>
      <c r="E153" s="140">
        <v>0</v>
      </c>
      <c r="F153" s="140">
        <v>0</v>
      </c>
      <c r="G153" s="140">
        <v>0</v>
      </c>
      <c r="H153" s="140">
        <v>820.3</v>
      </c>
      <c r="I153" s="140">
        <v>0</v>
      </c>
      <c r="J153" s="135">
        <f t="shared" si="95"/>
        <v>4449.7</v>
      </c>
      <c r="K153" s="141">
        <v>3629.4</v>
      </c>
      <c r="L153" s="141">
        <v>0</v>
      </c>
      <c r="M153" s="141">
        <v>0</v>
      </c>
      <c r="N153" s="141">
        <v>0</v>
      </c>
      <c r="O153" s="141">
        <v>820.3</v>
      </c>
      <c r="P153" s="141">
        <v>0</v>
      </c>
      <c r="Q153" s="141">
        <v>0</v>
      </c>
      <c r="R153" s="141">
        <v>0</v>
      </c>
      <c r="S153" s="141">
        <v>0</v>
      </c>
      <c r="T153" s="136">
        <f t="shared" si="96"/>
        <v>4449.7</v>
      </c>
      <c r="U153" s="141">
        <v>3629.4</v>
      </c>
      <c r="V153" s="141">
        <v>0</v>
      </c>
      <c r="W153" s="141">
        <v>0</v>
      </c>
      <c r="X153" s="141">
        <v>0</v>
      </c>
      <c r="Y153" s="10">
        <v>820.3</v>
      </c>
      <c r="Z153" s="10">
        <v>0</v>
      </c>
      <c r="AA153" s="10">
        <v>0</v>
      </c>
      <c r="AB153" s="10">
        <v>0</v>
      </c>
      <c r="AC153" s="10">
        <v>0</v>
      </c>
      <c r="AD153" s="10">
        <f t="shared" si="87"/>
        <v>0</v>
      </c>
      <c r="AE153" s="10">
        <f t="shared" si="87"/>
        <v>0</v>
      </c>
      <c r="AF153" s="10">
        <f t="shared" si="87"/>
        <v>0</v>
      </c>
      <c r="AG153" s="10">
        <f t="shared" si="87"/>
        <v>0</v>
      </c>
      <c r="AH153" s="10">
        <f t="shared" si="87"/>
        <v>0</v>
      </c>
      <c r="AI153" s="13">
        <f t="shared" si="82"/>
        <v>0</v>
      </c>
      <c r="AJ153" s="13">
        <f t="shared" si="82"/>
        <v>0</v>
      </c>
      <c r="AK153" s="13">
        <f t="shared" si="82"/>
        <v>0</v>
      </c>
      <c r="AL153" s="13">
        <f t="shared" si="82"/>
        <v>0</v>
      </c>
      <c r="AM153" s="10">
        <f t="shared" si="82"/>
        <v>0</v>
      </c>
      <c r="AN153" s="10">
        <f t="shared" si="98"/>
        <v>100</v>
      </c>
      <c r="AO153" s="10">
        <f t="shared" si="98"/>
        <v>100</v>
      </c>
      <c r="AP153" s="10">
        <f t="shared" si="98"/>
        <v>0</v>
      </c>
      <c r="AQ153" s="10">
        <f t="shared" si="98"/>
        <v>0</v>
      </c>
      <c r="AR153" s="10">
        <f t="shared" si="98"/>
        <v>0</v>
      </c>
      <c r="AS153" s="10">
        <f t="shared" si="97"/>
        <v>100</v>
      </c>
      <c r="AT153" s="142">
        <f t="shared" si="97"/>
        <v>0</v>
      </c>
      <c r="AU153" s="142">
        <f t="shared" si="97"/>
        <v>0</v>
      </c>
      <c r="AV153" s="142">
        <f t="shared" si="97"/>
        <v>0</v>
      </c>
      <c r="AW153" s="142">
        <f t="shared" si="97"/>
        <v>0</v>
      </c>
    </row>
    <row r="154" spans="1:49" ht="12.75" customHeight="1" x14ac:dyDescent="0.25">
      <c r="A154" s="133">
        <v>145</v>
      </c>
      <c r="B154" s="139" t="s">
        <v>1490</v>
      </c>
      <c r="C154" s="135">
        <f t="shared" si="83"/>
        <v>10051.200000000001</v>
      </c>
      <c r="D154" s="140">
        <v>8555.5</v>
      </c>
      <c r="E154" s="140">
        <v>0</v>
      </c>
      <c r="F154" s="140">
        <v>0</v>
      </c>
      <c r="G154" s="140">
        <v>0</v>
      </c>
      <c r="H154" s="140">
        <v>1495.7</v>
      </c>
      <c r="I154" s="140">
        <v>0</v>
      </c>
      <c r="J154" s="135">
        <f t="shared" si="95"/>
        <v>10858.2</v>
      </c>
      <c r="K154" s="141">
        <v>9362.5</v>
      </c>
      <c r="L154" s="141">
        <v>0</v>
      </c>
      <c r="M154" s="141">
        <v>0</v>
      </c>
      <c r="N154" s="141">
        <v>0</v>
      </c>
      <c r="O154" s="141">
        <v>1495.7</v>
      </c>
      <c r="P154" s="141">
        <v>0</v>
      </c>
      <c r="Q154" s="141">
        <v>0</v>
      </c>
      <c r="R154" s="141">
        <v>0</v>
      </c>
      <c r="S154" s="141">
        <v>0</v>
      </c>
      <c r="T154" s="136">
        <f t="shared" si="96"/>
        <v>10683.863600000001</v>
      </c>
      <c r="U154" s="141">
        <v>9188.1635999999999</v>
      </c>
      <c r="V154" s="141">
        <v>0</v>
      </c>
      <c r="W154" s="141">
        <v>0</v>
      </c>
      <c r="X154" s="141">
        <v>0</v>
      </c>
      <c r="Y154" s="10">
        <v>1495.7</v>
      </c>
      <c r="Z154" s="10">
        <v>0</v>
      </c>
      <c r="AA154" s="10">
        <v>0</v>
      </c>
      <c r="AB154" s="10">
        <v>0</v>
      </c>
      <c r="AC154" s="10">
        <v>0</v>
      </c>
      <c r="AD154" s="10">
        <f t="shared" si="87"/>
        <v>-174.33640000000014</v>
      </c>
      <c r="AE154" s="10">
        <f t="shared" si="87"/>
        <v>-174.33640000000014</v>
      </c>
      <c r="AF154" s="10">
        <f t="shared" si="87"/>
        <v>0</v>
      </c>
      <c r="AG154" s="10">
        <f t="shared" si="87"/>
        <v>0</v>
      </c>
      <c r="AH154" s="10">
        <f t="shared" si="87"/>
        <v>0</v>
      </c>
      <c r="AI154" s="13">
        <f t="shared" si="82"/>
        <v>0</v>
      </c>
      <c r="AJ154" s="13">
        <f t="shared" si="82"/>
        <v>0</v>
      </c>
      <c r="AK154" s="13">
        <f t="shared" si="82"/>
        <v>0</v>
      </c>
      <c r="AL154" s="13">
        <f t="shared" si="82"/>
        <v>0</v>
      </c>
      <c r="AM154" s="10">
        <f t="shared" si="82"/>
        <v>0</v>
      </c>
      <c r="AN154" s="10">
        <f t="shared" si="98"/>
        <v>98.394426332172927</v>
      </c>
      <c r="AO154" s="10">
        <f t="shared" si="98"/>
        <v>98.137928971962623</v>
      </c>
      <c r="AP154" s="10">
        <f t="shared" si="98"/>
        <v>0</v>
      </c>
      <c r="AQ154" s="10">
        <f t="shared" si="98"/>
        <v>0</v>
      </c>
      <c r="AR154" s="10">
        <f t="shared" si="98"/>
        <v>0</v>
      </c>
      <c r="AS154" s="10">
        <f t="shared" si="97"/>
        <v>100</v>
      </c>
      <c r="AT154" s="142">
        <f t="shared" si="97"/>
        <v>0</v>
      </c>
      <c r="AU154" s="142">
        <f t="shared" si="97"/>
        <v>0</v>
      </c>
      <c r="AV154" s="142">
        <f t="shared" si="97"/>
        <v>0</v>
      </c>
      <c r="AW154" s="142">
        <f t="shared" si="97"/>
        <v>0</v>
      </c>
    </row>
    <row r="155" spans="1:49" ht="12.75" customHeight="1" x14ac:dyDescent="0.25">
      <c r="A155" s="133">
        <v>146</v>
      </c>
      <c r="B155" s="139" t="s">
        <v>1491</v>
      </c>
      <c r="C155" s="135">
        <f t="shared" si="83"/>
        <v>2308.1</v>
      </c>
      <c r="D155" s="140">
        <v>1907.5</v>
      </c>
      <c r="E155" s="140">
        <v>0</v>
      </c>
      <c r="F155" s="140">
        <v>0</v>
      </c>
      <c r="G155" s="140">
        <v>0</v>
      </c>
      <c r="H155" s="140">
        <v>400.6</v>
      </c>
      <c r="I155" s="140">
        <v>0</v>
      </c>
      <c r="J155" s="135">
        <f t="shared" si="95"/>
        <v>2565.2999999999997</v>
      </c>
      <c r="K155" s="141">
        <v>2164.6999999999998</v>
      </c>
      <c r="L155" s="141">
        <v>0</v>
      </c>
      <c r="M155" s="141">
        <v>0</v>
      </c>
      <c r="N155" s="141">
        <v>0</v>
      </c>
      <c r="O155" s="141">
        <v>400.6</v>
      </c>
      <c r="P155" s="141">
        <v>0</v>
      </c>
      <c r="Q155" s="141">
        <v>0</v>
      </c>
      <c r="R155" s="141">
        <v>0</v>
      </c>
      <c r="S155" s="141">
        <v>0</v>
      </c>
      <c r="T155" s="136">
        <f t="shared" si="96"/>
        <v>2558.0481</v>
      </c>
      <c r="U155" s="141">
        <v>2157.9540000000002</v>
      </c>
      <c r="V155" s="141">
        <v>0</v>
      </c>
      <c r="W155" s="141">
        <v>0</v>
      </c>
      <c r="X155" s="141">
        <v>0</v>
      </c>
      <c r="Y155" s="10">
        <v>400.09410000000003</v>
      </c>
      <c r="Z155" s="10">
        <v>0</v>
      </c>
      <c r="AA155" s="10">
        <v>0</v>
      </c>
      <c r="AB155" s="10">
        <v>0</v>
      </c>
      <c r="AC155" s="10">
        <v>0</v>
      </c>
      <c r="AD155" s="10">
        <f t="shared" si="87"/>
        <v>-7.2518999999997504</v>
      </c>
      <c r="AE155" s="10">
        <f t="shared" si="87"/>
        <v>-6.7459999999996398</v>
      </c>
      <c r="AF155" s="10">
        <f t="shared" si="87"/>
        <v>0</v>
      </c>
      <c r="AG155" s="10">
        <f t="shared" si="87"/>
        <v>0</v>
      </c>
      <c r="AH155" s="10">
        <f t="shared" si="87"/>
        <v>0</v>
      </c>
      <c r="AI155" s="13">
        <f t="shared" si="82"/>
        <v>-0.50589999999999691</v>
      </c>
      <c r="AJ155" s="13">
        <f t="shared" si="82"/>
        <v>0</v>
      </c>
      <c r="AK155" s="13">
        <f t="shared" si="82"/>
        <v>0</v>
      </c>
      <c r="AL155" s="13">
        <f t="shared" si="82"/>
        <v>0</v>
      </c>
      <c r="AM155" s="10">
        <f t="shared" si="82"/>
        <v>0</v>
      </c>
      <c r="AN155" s="10">
        <f t="shared" si="98"/>
        <v>99.717307917202675</v>
      </c>
      <c r="AO155" s="10">
        <f t="shared" si="98"/>
        <v>99.688363283595891</v>
      </c>
      <c r="AP155" s="10">
        <f t="shared" si="98"/>
        <v>0</v>
      </c>
      <c r="AQ155" s="10">
        <f t="shared" si="98"/>
        <v>0</v>
      </c>
      <c r="AR155" s="10">
        <f t="shared" si="98"/>
        <v>0</v>
      </c>
      <c r="AS155" s="10">
        <f t="shared" si="97"/>
        <v>99.873714428357459</v>
      </c>
      <c r="AT155" s="142">
        <f t="shared" si="97"/>
        <v>0</v>
      </c>
      <c r="AU155" s="142">
        <f t="shared" si="97"/>
        <v>0</v>
      </c>
      <c r="AV155" s="142">
        <f t="shared" si="97"/>
        <v>0</v>
      </c>
      <c r="AW155" s="142">
        <f t="shared" si="97"/>
        <v>0</v>
      </c>
    </row>
    <row r="156" spans="1:49" ht="12.75" customHeight="1" x14ac:dyDescent="0.25">
      <c r="A156" s="133">
        <v>147</v>
      </c>
      <c r="B156" s="139" t="s">
        <v>1492</v>
      </c>
      <c r="C156" s="135">
        <f t="shared" si="83"/>
        <v>2093.3000000000002</v>
      </c>
      <c r="D156" s="140">
        <v>1835.8</v>
      </c>
      <c r="E156" s="140">
        <v>0</v>
      </c>
      <c r="F156" s="140">
        <v>0</v>
      </c>
      <c r="G156" s="140">
        <v>0</v>
      </c>
      <c r="H156" s="140">
        <v>257.5</v>
      </c>
      <c r="I156" s="140">
        <v>0</v>
      </c>
      <c r="J156" s="135">
        <f t="shared" si="95"/>
        <v>2350</v>
      </c>
      <c r="K156" s="141">
        <v>2092.5</v>
      </c>
      <c r="L156" s="141">
        <v>0</v>
      </c>
      <c r="M156" s="141">
        <v>0</v>
      </c>
      <c r="N156" s="141">
        <v>0</v>
      </c>
      <c r="O156" s="141">
        <v>257.5</v>
      </c>
      <c r="P156" s="141">
        <v>0</v>
      </c>
      <c r="Q156" s="141">
        <v>0</v>
      </c>
      <c r="R156" s="141">
        <v>0</v>
      </c>
      <c r="S156" s="141">
        <v>0</v>
      </c>
      <c r="T156" s="136">
        <f t="shared" si="96"/>
        <v>2213.5078000000003</v>
      </c>
      <c r="U156" s="141">
        <v>1956.0078000000001</v>
      </c>
      <c r="V156" s="141">
        <v>0</v>
      </c>
      <c r="W156" s="141">
        <v>0</v>
      </c>
      <c r="X156" s="141">
        <v>0</v>
      </c>
      <c r="Y156" s="10">
        <v>257.5</v>
      </c>
      <c r="Z156" s="10">
        <v>0</v>
      </c>
      <c r="AA156" s="10">
        <v>0</v>
      </c>
      <c r="AB156" s="10">
        <v>0</v>
      </c>
      <c r="AC156" s="10">
        <v>0</v>
      </c>
      <c r="AD156" s="10">
        <f t="shared" si="87"/>
        <v>-136.49219999999968</v>
      </c>
      <c r="AE156" s="10">
        <f t="shared" si="87"/>
        <v>-136.49219999999991</v>
      </c>
      <c r="AF156" s="10">
        <f t="shared" si="87"/>
        <v>0</v>
      </c>
      <c r="AG156" s="10">
        <f t="shared" si="87"/>
        <v>0</v>
      </c>
      <c r="AH156" s="10">
        <f t="shared" si="87"/>
        <v>0</v>
      </c>
      <c r="AI156" s="13">
        <f t="shared" si="82"/>
        <v>0</v>
      </c>
      <c r="AJ156" s="13">
        <f t="shared" si="82"/>
        <v>0</v>
      </c>
      <c r="AK156" s="13">
        <f t="shared" si="82"/>
        <v>0</v>
      </c>
      <c r="AL156" s="13">
        <f t="shared" si="82"/>
        <v>0</v>
      </c>
      <c r="AM156" s="10">
        <f t="shared" si="82"/>
        <v>0</v>
      </c>
      <c r="AN156" s="10">
        <f t="shared" si="98"/>
        <v>94.191821276595761</v>
      </c>
      <c r="AO156" s="10">
        <f t="shared" si="98"/>
        <v>93.477075268817217</v>
      </c>
      <c r="AP156" s="10">
        <f t="shared" si="98"/>
        <v>0</v>
      </c>
      <c r="AQ156" s="10">
        <f t="shared" si="98"/>
        <v>0</v>
      </c>
      <c r="AR156" s="10">
        <f t="shared" si="98"/>
        <v>0</v>
      </c>
      <c r="AS156" s="10">
        <f t="shared" si="97"/>
        <v>100</v>
      </c>
      <c r="AT156" s="142">
        <f t="shared" si="97"/>
        <v>0</v>
      </c>
      <c r="AU156" s="142">
        <f t="shared" si="97"/>
        <v>0</v>
      </c>
      <c r="AV156" s="142">
        <f t="shared" si="97"/>
        <v>0</v>
      </c>
      <c r="AW156" s="142">
        <f t="shared" si="97"/>
        <v>0</v>
      </c>
    </row>
    <row r="157" spans="1:49" ht="12.75" customHeight="1" x14ac:dyDescent="0.25">
      <c r="A157" s="133">
        <v>148</v>
      </c>
      <c r="B157" s="139" t="s">
        <v>1493</v>
      </c>
      <c r="C157" s="135">
        <f t="shared" si="83"/>
        <v>3079.5</v>
      </c>
      <c r="D157" s="140">
        <v>2579.4</v>
      </c>
      <c r="E157" s="140">
        <v>0</v>
      </c>
      <c r="F157" s="140">
        <v>0</v>
      </c>
      <c r="G157" s="140">
        <v>0</v>
      </c>
      <c r="H157" s="140">
        <v>500.1</v>
      </c>
      <c r="I157" s="140">
        <v>0</v>
      </c>
      <c r="J157" s="135">
        <f t="shared" si="95"/>
        <v>3331.9</v>
      </c>
      <c r="K157" s="141">
        <v>2831.8</v>
      </c>
      <c r="L157" s="141">
        <v>0</v>
      </c>
      <c r="M157" s="141">
        <v>0</v>
      </c>
      <c r="N157" s="141">
        <v>0</v>
      </c>
      <c r="O157" s="141">
        <v>500.1</v>
      </c>
      <c r="P157" s="141">
        <v>0</v>
      </c>
      <c r="Q157" s="141">
        <v>0</v>
      </c>
      <c r="R157" s="141">
        <v>0</v>
      </c>
      <c r="S157" s="141">
        <v>0</v>
      </c>
      <c r="T157" s="136">
        <f t="shared" si="96"/>
        <v>3331.9</v>
      </c>
      <c r="U157" s="141">
        <v>2831.8</v>
      </c>
      <c r="V157" s="141">
        <v>0</v>
      </c>
      <c r="W157" s="141">
        <v>0</v>
      </c>
      <c r="X157" s="141">
        <v>0</v>
      </c>
      <c r="Y157" s="10">
        <v>500.1</v>
      </c>
      <c r="Z157" s="10">
        <v>0</v>
      </c>
      <c r="AA157" s="10">
        <v>0</v>
      </c>
      <c r="AB157" s="10">
        <v>0</v>
      </c>
      <c r="AC157" s="10">
        <v>0</v>
      </c>
      <c r="AD157" s="10">
        <f t="shared" si="87"/>
        <v>0</v>
      </c>
      <c r="AE157" s="10">
        <f t="shared" si="87"/>
        <v>0</v>
      </c>
      <c r="AF157" s="10">
        <f t="shared" si="87"/>
        <v>0</v>
      </c>
      <c r="AG157" s="10">
        <f t="shared" si="87"/>
        <v>0</v>
      </c>
      <c r="AH157" s="10">
        <f t="shared" si="87"/>
        <v>0</v>
      </c>
      <c r="AI157" s="13">
        <f t="shared" si="82"/>
        <v>0</v>
      </c>
      <c r="AJ157" s="13">
        <f t="shared" si="82"/>
        <v>0</v>
      </c>
      <c r="AK157" s="13">
        <f t="shared" si="82"/>
        <v>0</v>
      </c>
      <c r="AL157" s="13">
        <f t="shared" si="82"/>
        <v>0</v>
      </c>
      <c r="AM157" s="10">
        <f t="shared" si="82"/>
        <v>0</v>
      </c>
      <c r="AN157" s="10">
        <f t="shared" si="98"/>
        <v>100</v>
      </c>
      <c r="AO157" s="10">
        <f t="shared" si="98"/>
        <v>100</v>
      </c>
      <c r="AP157" s="10">
        <f t="shared" si="98"/>
        <v>0</v>
      </c>
      <c r="AQ157" s="10">
        <f t="shared" si="98"/>
        <v>0</v>
      </c>
      <c r="AR157" s="10">
        <f t="shared" si="98"/>
        <v>0</v>
      </c>
      <c r="AS157" s="10">
        <f t="shared" si="97"/>
        <v>100</v>
      </c>
      <c r="AT157" s="142">
        <f t="shared" si="97"/>
        <v>0</v>
      </c>
      <c r="AU157" s="142">
        <f t="shared" si="97"/>
        <v>0</v>
      </c>
      <c r="AV157" s="142">
        <f t="shared" si="97"/>
        <v>0</v>
      </c>
      <c r="AW157" s="142">
        <f t="shared" si="97"/>
        <v>0</v>
      </c>
    </row>
    <row r="158" spans="1:49" ht="12.75" customHeight="1" x14ac:dyDescent="0.25">
      <c r="A158" s="133">
        <v>149</v>
      </c>
      <c r="B158" s="139" t="s">
        <v>1494</v>
      </c>
      <c r="C158" s="135">
        <f t="shared" si="83"/>
        <v>3100.1</v>
      </c>
      <c r="D158" s="140">
        <v>2366.6</v>
      </c>
      <c r="E158" s="140">
        <v>0</v>
      </c>
      <c r="F158" s="140">
        <v>0</v>
      </c>
      <c r="G158" s="140">
        <v>0</v>
      </c>
      <c r="H158" s="140">
        <v>733.5</v>
      </c>
      <c r="I158" s="140">
        <v>0</v>
      </c>
      <c r="J158" s="135">
        <f t="shared" si="95"/>
        <v>3678.6</v>
      </c>
      <c r="K158" s="141">
        <v>2945.1</v>
      </c>
      <c r="L158" s="141">
        <v>0</v>
      </c>
      <c r="M158" s="141">
        <v>0</v>
      </c>
      <c r="N158" s="141">
        <v>0</v>
      </c>
      <c r="O158" s="141">
        <v>733.5</v>
      </c>
      <c r="P158" s="141">
        <v>0</v>
      </c>
      <c r="Q158" s="141">
        <v>0</v>
      </c>
      <c r="R158" s="141">
        <v>0</v>
      </c>
      <c r="S158" s="141">
        <v>0</v>
      </c>
      <c r="T158" s="136">
        <f t="shared" si="96"/>
        <v>3649.5866000000001</v>
      </c>
      <c r="U158" s="141">
        <v>2916.0866000000001</v>
      </c>
      <c r="V158" s="141">
        <v>0</v>
      </c>
      <c r="W158" s="141">
        <v>0</v>
      </c>
      <c r="X158" s="141">
        <v>0</v>
      </c>
      <c r="Y158" s="10">
        <v>733.5</v>
      </c>
      <c r="Z158" s="10">
        <v>0</v>
      </c>
      <c r="AA158" s="10">
        <v>0</v>
      </c>
      <c r="AB158" s="10">
        <v>0</v>
      </c>
      <c r="AC158" s="10">
        <v>0</v>
      </c>
      <c r="AD158" s="10">
        <f t="shared" si="87"/>
        <v>-29.01339999999982</v>
      </c>
      <c r="AE158" s="10">
        <f t="shared" si="87"/>
        <v>-29.01339999999982</v>
      </c>
      <c r="AF158" s="10">
        <f t="shared" si="87"/>
        <v>0</v>
      </c>
      <c r="AG158" s="10">
        <f t="shared" si="87"/>
        <v>0</v>
      </c>
      <c r="AH158" s="10">
        <f t="shared" si="87"/>
        <v>0</v>
      </c>
      <c r="AI158" s="13">
        <f t="shared" si="82"/>
        <v>0</v>
      </c>
      <c r="AJ158" s="13">
        <f t="shared" si="82"/>
        <v>0</v>
      </c>
      <c r="AK158" s="13">
        <f t="shared" si="82"/>
        <v>0</v>
      </c>
      <c r="AL158" s="13">
        <f t="shared" si="82"/>
        <v>0</v>
      </c>
      <c r="AM158" s="10">
        <f t="shared" si="82"/>
        <v>0</v>
      </c>
      <c r="AN158" s="10">
        <f t="shared" si="98"/>
        <v>99.211292339476969</v>
      </c>
      <c r="AO158" s="10">
        <f t="shared" si="98"/>
        <v>99.014858578656089</v>
      </c>
      <c r="AP158" s="10">
        <f t="shared" si="98"/>
        <v>0</v>
      </c>
      <c r="AQ158" s="10">
        <f t="shared" si="98"/>
        <v>0</v>
      </c>
      <c r="AR158" s="10">
        <f t="shared" si="98"/>
        <v>0</v>
      </c>
      <c r="AS158" s="10">
        <f t="shared" si="97"/>
        <v>100</v>
      </c>
      <c r="AT158" s="142">
        <f t="shared" si="97"/>
        <v>0</v>
      </c>
      <c r="AU158" s="142">
        <f t="shared" si="97"/>
        <v>0</v>
      </c>
      <c r="AV158" s="142">
        <f t="shared" si="97"/>
        <v>0</v>
      </c>
      <c r="AW158" s="142">
        <f t="shared" si="97"/>
        <v>0</v>
      </c>
    </row>
    <row r="159" spans="1:49" ht="12.75" customHeight="1" x14ac:dyDescent="0.25">
      <c r="A159" s="133">
        <v>150</v>
      </c>
      <c r="B159" s="139" t="s">
        <v>1495</v>
      </c>
      <c r="C159" s="135">
        <f t="shared" si="83"/>
        <v>5162.8</v>
      </c>
      <c r="D159" s="140">
        <v>4374.3</v>
      </c>
      <c r="E159" s="140">
        <v>0</v>
      </c>
      <c r="F159" s="140">
        <v>0</v>
      </c>
      <c r="G159" s="140">
        <v>0</v>
      </c>
      <c r="H159" s="140">
        <v>788.5</v>
      </c>
      <c r="I159" s="140">
        <v>0</v>
      </c>
      <c r="J159" s="135">
        <f t="shared" si="95"/>
        <v>5569.2</v>
      </c>
      <c r="K159" s="141">
        <v>4780.7</v>
      </c>
      <c r="L159" s="141">
        <v>0</v>
      </c>
      <c r="M159" s="141">
        <v>0</v>
      </c>
      <c r="N159" s="141">
        <v>0</v>
      </c>
      <c r="O159" s="141">
        <v>788.5</v>
      </c>
      <c r="P159" s="141">
        <v>0</v>
      </c>
      <c r="Q159" s="141">
        <v>0</v>
      </c>
      <c r="R159" s="141">
        <v>0</v>
      </c>
      <c r="S159" s="141">
        <v>0</v>
      </c>
      <c r="T159" s="136">
        <f t="shared" si="96"/>
        <v>5449.5082000000002</v>
      </c>
      <c r="U159" s="141">
        <v>4661.0082000000002</v>
      </c>
      <c r="V159" s="141">
        <v>0</v>
      </c>
      <c r="W159" s="141">
        <v>0</v>
      </c>
      <c r="X159" s="141">
        <v>0</v>
      </c>
      <c r="Y159" s="10">
        <v>788.5</v>
      </c>
      <c r="Z159" s="10">
        <v>0</v>
      </c>
      <c r="AA159" s="10">
        <v>0</v>
      </c>
      <c r="AB159" s="10">
        <v>0</v>
      </c>
      <c r="AC159" s="10">
        <v>0</v>
      </c>
      <c r="AD159" s="10">
        <f t="shared" si="87"/>
        <v>-119.6917999999996</v>
      </c>
      <c r="AE159" s="10">
        <f t="shared" si="87"/>
        <v>-119.6917999999996</v>
      </c>
      <c r="AF159" s="10">
        <f t="shared" si="87"/>
        <v>0</v>
      </c>
      <c r="AG159" s="10">
        <f t="shared" si="87"/>
        <v>0</v>
      </c>
      <c r="AH159" s="10">
        <f t="shared" si="87"/>
        <v>0</v>
      </c>
      <c r="AI159" s="13">
        <f t="shared" si="82"/>
        <v>0</v>
      </c>
      <c r="AJ159" s="13">
        <f t="shared" si="82"/>
        <v>0</v>
      </c>
      <c r="AK159" s="13">
        <f t="shared" si="82"/>
        <v>0</v>
      </c>
      <c r="AL159" s="13">
        <f t="shared" si="82"/>
        <v>0</v>
      </c>
      <c r="AM159" s="10">
        <f t="shared" si="82"/>
        <v>0</v>
      </c>
      <c r="AN159" s="10">
        <f t="shared" si="98"/>
        <v>97.85082597141421</v>
      </c>
      <c r="AO159" s="10">
        <f t="shared" si="98"/>
        <v>97.496354090405177</v>
      </c>
      <c r="AP159" s="10">
        <f t="shared" si="98"/>
        <v>0</v>
      </c>
      <c r="AQ159" s="10">
        <f t="shared" si="98"/>
        <v>0</v>
      </c>
      <c r="AR159" s="10">
        <f t="shared" si="98"/>
        <v>0</v>
      </c>
      <c r="AS159" s="10">
        <f t="shared" si="97"/>
        <v>100</v>
      </c>
      <c r="AT159" s="142">
        <f t="shared" si="97"/>
        <v>0</v>
      </c>
      <c r="AU159" s="142">
        <f t="shared" si="97"/>
        <v>0</v>
      </c>
      <c r="AV159" s="142">
        <f t="shared" si="97"/>
        <v>0</v>
      </c>
      <c r="AW159" s="142">
        <f t="shared" si="97"/>
        <v>0</v>
      </c>
    </row>
    <row r="160" spans="1:49" ht="12.75" customHeight="1" x14ac:dyDescent="0.25">
      <c r="A160" s="133">
        <v>151</v>
      </c>
      <c r="B160" s="139" t="s">
        <v>1496</v>
      </c>
      <c r="C160" s="135">
        <f t="shared" si="83"/>
        <v>3704.8</v>
      </c>
      <c r="D160" s="140">
        <v>3067.7</v>
      </c>
      <c r="E160" s="140">
        <v>0</v>
      </c>
      <c r="F160" s="140">
        <v>77.8</v>
      </c>
      <c r="G160" s="140">
        <v>0</v>
      </c>
      <c r="H160" s="140">
        <v>559.29999999999995</v>
      </c>
      <c r="I160" s="140">
        <v>0</v>
      </c>
      <c r="J160" s="135">
        <f t="shared" si="95"/>
        <v>4412.9000000000005</v>
      </c>
      <c r="K160" s="141">
        <v>3771.8</v>
      </c>
      <c r="L160" s="141">
        <v>0</v>
      </c>
      <c r="M160" s="141">
        <v>81.8</v>
      </c>
      <c r="N160" s="141">
        <v>0</v>
      </c>
      <c r="O160" s="141">
        <v>559.29999999999995</v>
      </c>
      <c r="P160" s="141">
        <v>0</v>
      </c>
      <c r="Q160" s="141">
        <v>0</v>
      </c>
      <c r="R160" s="141">
        <v>0</v>
      </c>
      <c r="S160" s="141">
        <v>0</v>
      </c>
      <c r="T160" s="136">
        <f t="shared" si="96"/>
        <v>4406.2372000000005</v>
      </c>
      <c r="U160" s="141">
        <v>3771.8</v>
      </c>
      <c r="V160" s="141">
        <v>0</v>
      </c>
      <c r="W160" s="141">
        <v>75.293800000000005</v>
      </c>
      <c r="X160" s="141">
        <v>0</v>
      </c>
      <c r="Y160" s="10">
        <v>559.14340000000004</v>
      </c>
      <c r="Z160" s="10">
        <v>0</v>
      </c>
      <c r="AA160" s="10">
        <v>0</v>
      </c>
      <c r="AB160" s="10">
        <v>0</v>
      </c>
      <c r="AC160" s="10">
        <v>0</v>
      </c>
      <c r="AD160" s="10">
        <f t="shared" si="87"/>
        <v>-6.6628000000000611</v>
      </c>
      <c r="AE160" s="10">
        <f t="shared" si="87"/>
        <v>0</v>
      </c>
      <c r="AF160" s="10">
        <f t="shared" si="87"/>
        <v>0</v>
      </c>
      <c r="AG160" s="10">
        <f t="shared" si="87"/>
        <v>-6.5061999999999927</v>
      </c>
      <c r="AH160" s="10">
        <f t="shared" si="87"/>
        <v>0</v>
      </c>
      <c r="AI160" s="13">
        <f t="shared" si="82"/>
        <v>-0.15659999999991214</v>
      </c>
      <c r="AJ160" s="13">
        <f t="shared" si="82"/>
        <v>0</v>
      </c>
      <c r="AK160" s="13">
        <f t="shared" si="82"/>
        <v>0</v>
      </c>
      <c r="AL160" s="13">
        <f t="shared" si="82"/>
        <v>0</v>
      </c>
      <c r="AM160" s="10">
        <f t="shared" si="82"/>
        <v>0</v>
      </c>
      <c r="AN160" s="10">
        <f t="shared" si="98"/>
        <v>99.849015386707151</v>
      </c>
      <c r="AO160" s="10">
        <f t="shared" si="98"/>
        <v>100</v>
      </c>
      <c r="AP160" s="10">
        <f t="shared" si="98"/>
        <v>0</v>
      </c>
      <c r="AQ160" s="10">
        <f t="shared" si="98"/>
        <v>92.04621026894867</v>
      </c>
      <c r="AR160" s="10">
        <f t="shared" si="98"/>
        <v>0</v>
      </c>
      <c r="AS160" s="10">
        <f t="shared" si="97"/>
        <v>99.972000715179703</v>
      </c>
      <c r="AT160" s="142">
        <f t="shared" si="97"/>
        <v>0</v>
      </c>
      <c r="AU160" s="142">
        <f t="shared" si="97"/>
        <v>0</v>
      </c>
      <c r="AV160" s="142">
        <f t="shared" si="97"/>
        <v>0</v>
      </c>
      <c r="AW160" s="142">
        <f t="shared" si="97"/>
        <v>0</v>
      </c>
    </row>
    <row r="161" spans="1:49" ht="12.75" customHeight="1" x14ac:dyDescent="0.25">
      <c r="A161" s="133">
        <v>152</v>
      </c>
      <c r="B161" s="139"/>
      <c r="C161" s="140"/>
      <c r="D161" s="140"/>
      <c r="E161" s="140"/>
      <c r="F161" s="140"/>
      <c r="G161" s="140"/>
      <c r="H161" s="140"/>
      <c r="I161" s="140"/>
      <c r="J161" s="135"/>
      <c r="K161" s="141"/>
      <c r="L161" s="141"/>
      <c r="M161" s="141"/>
      <c r="N161" s="141"/>
      <c r="O161" s="141"/>
      <c r="P161" s="141"/>
      <c r="Q161" s="141"/>
      <c r="R161" s="141"/>
      <c r="S161" s="141"/>
      <c r="T161" s="136"/>
      <c r="U161" s="141"/>
      <c r="V161" s="141"/>
      <c r="W161" s="141"/>
      <c r="X161" s="141"/>
      <c r="Y161" s="10"/>
      <c r="Z161" s="10"/>
      <c r="AA161" s="10"/>
      <c r="AB161" s="10"/>
      <c r="AC161" s="10"/>
      <c r="AD161" s="10"/>
      <c r="AE161" s="10"/>
      <c r="AF161" s="10"/>
      <c r="AG161" s="10"/>
      <c r="AH161" s="10"/>
      <c r="AI161" s="13">
        <f t="shared" si="82"/>
        <v>0</v>
      </c>
      <c r="AJ161" s="13">
        <f t="shared" si="82"/>
        <v>0</v>
      </c>
      <c r="AK161" s="13">
        <f t="shared" si="82"/>
        <v>0</v>
      </c>
      <c r="AL161" s="13">
        <f t="shared" si="82"/>
        <v>0</v>
      </c>
      <c r="AM161" s="10"/>
      <c r="AN161" s="10"/>
      <c r="AO161" s="10"/>
      <c r="AP161" s="10"/>
      <c r="AQ161" s="10"/>
      <c r="AR161" s="10"/>
      <c r="AS161" s="10"/>
      <c r="AT161" s="142"/>
      <c r="AU161" s="142"/>
      <c r="AV161" s="142"/>
      <c r="AW161" s="142"/>
    </row>
    <row r="162" spans="1:49" ht="12.75" customHeight="1" x14ac:dyDescent="0.25">
      <c r="A162" s="133">
        <v>153</v>
      </c>
      <c r="B162" s="134" t="s">
        <v>1497</v>
      </c>
      <c r="C162" s="135">
        <f t="shared" ref="C162:C192" si="99">SUM(D162:I162)</f>
        <v>237542.50000000003</v>
      </c>
      <c r="D162" s="135">
        <f t="shared" ref="D162:I162" si="100">D163+D164</f>
        <v>198481.10000000003</v>
      </c>
      <c r="E162" s="135">
        <f t="shared" si="100"/>
        <v>3635.1</v>
      </c>
      <c r="F162" s="135">
        <f t="shared" si="100"/>
        <v>5682.5</v>
      </c>
      <c r="G162" s="135">
        <f t="shared" si="100"/>
        <v>0</v>
      </c>
      <c r="H162" s="135">
        <f t="shared" si="100"/>
        <v>27669.3</v>
      </c>
      <c r="I162" s="135">
        <f t="shared" si="100"/>
        <v>2074.5</v>
      </c>
      <c r="J162" s="135">
        <f t="shared" si="95"/>
        <v>262926.8</v>
      </c>
      <c r="K162" s="135">
        <f t="shared" ref="K162:S162" si="101">K163+K164</f>
        <v>219727.1</v>
      </c>
      <c r="L162" s="135">
        <f t="shared" si="101"/>
        <v>3751.5</v>
      </c>
      <c r="M162" s="135">
        <f t="shared" si="101"/>
        <v>6549</v>
      </c>
      <c r="N162" s="135">
        <f t="shared" si="101"/>
        <v>0</v>
      </c>
      <c r="O162" s="135">
        <f t="shared" si="101"/>
        <v>27669.3</v>
      </c>
      <c r="P162" s="135">
        <f t="shared" si="101"/>
        <v>3330.8</v>
      </c>
      <c r="Q162" s="135">
        <f t="shared" si="101"/>
        <v>2535.1999999999998</v>
      </c>
      <c r="R162" s="135">
        <f t="shared" si="101"/>
        <v>1855.6</v>
      </c>
      <c r="S162" s="135">
        <f t="shared" si="101"/>
        <v>43.5</v>
      </c>
      <c r="T162" s="136">
        <f t="shared" si="96"/>
        <v>255179.71310000002</v>
      </c>
      <c r="U162" s="135">
        <f t="shared" ref="U162:AC162" si="102">U163+U164</f>
        <v>215497.20759999999</v>
      </c>
      <c r="V162" s="135">
        <f t="shared" si="102"/>
        <v>3581.6244999999999</v>
      </c>
      <c r="W162" s="135">
        <f t="shared" si="102"/>
        <v>4991.7139999999999</v>
      </c>
      <c r="X162" s="135">
        <f t="shared" si="102"/>
        <v>0</v>
      </c>
      <c r="Y162" s="135">
        <f t="shared" si="102"/>
        <v>27004.059700000002</v>
      </c>
      <c r="Z162" s="135">
        <f t="shared" si="102"/>
        <v>2206.0073000000002</v>
      </c>
      <c r="AA162" s="135">
        <f t="shared" si="102"/>
        <v>1487.9852000000001</v>
      </c>
      <c r="AB162" s="135">
        <f t="shared" si="102"/>
        <v>1855.6</v>
      </c>
      <c r="AC162" s="135">
        <f t="shared" si="102"/>
        <v>43.5</v>
      </c>
      <c r="AD162" s="13">
        <f t="shared" ref="AD162:AJ192" si="103">T162-J162</f>
        <v>-7747.0868999999657</v>
      </c>
      <c r="AE162" s="13">
        <f t="shared" si="103"/>
        <v>-4229.8924000000115</v>
      </c>
      <c r="AF162" s="13">
        <f t="shared" si="103"/>
        <v>-169.8755000000001</v>
      </c>
      <c r="AG162" s="13">
        <f t="shared" si="103"/>
        <v>-1557.2860000000001</v>
      </c>
      <c r="AH162" s="13">
        <f t="shared" si="103"/>
        <v>0</v>
      </c>
      <c r="AI162" s="13">
        <f t="shared" si="82"/>
        <v>-665.24029999999766</v>
      </c>
      <c r="AJ162" s="13">
        <f t="shared" si="82"/>
        <v>-1124.7927</v>
      </c>
      <c r="AK162" s="13">
        <f t="shared" si="82"/>
        <v>-1047.2147999999997</v>
      </c>
      <c r="AL162" s="13">
        <f t="shared" si="82"/>
        <v>0</v>
      </c>
      <c r="AM162" s="13">
        <f t="shared" si="82"/>
        <v>0</v>
      </c>
      <c r="AN162" s="13">
        <f t="shared" ref="AN162:AW187" si="104">IF(J162=0,0,T162/J162*100)</f>
        <v>97.053519496681218</v>
      </c>
      <c r="AO162" s="13">
        <f t="shared" si="104"/>
        <v>98.074933679095565</v>
      </c>
      <c r="AP162" s="13">
        <f t="shared" si="104"/>
        <v>95.471797947487673</v>
      </c>
      <c r="AQ162" s="13">
        <f t="shared" si="104"/>
        <v>76.221010841349823</v>
      </c>
      <c r="AR162" s="13">
        <f t="shared" si="104"/>
        <v>0</v>
      </c>
      <c r="AS162" s="13">
        <f t="shared" si="104"/>
        <v>97.595745826602055</v>
      </c>
      <c r="AT162" s="137">
        <f t="shared" si="104"/>
        <v>66.230554221208109</v>
      </c>
      <c r="AU162" s="137">
        <f t="shared" si="104"/>
        <v>58.693010413379618</v>
      </c>
      <c r="AV162" s="137">
        <f t="shared" si="104"/>
        <v>100</v>
      </c>
      <c r="AW162" s="137">
        <f t="shared" si="104"/>
        <v>100</v>
      </c>
    </row>
    <row r="163" spans="1:49" s="138" customFormat="1" ht="12.75" customHeight="1" x14ac:dyDescent="0.2">
      <c r="A163" s="133">
        <v>154</v>
      </c>
      <c r="B163" s="134" t="s">
        <v>1374</v>
      </c>
      <c r="C163" s="135">
        <f t="shared" si="99"/>
        <v>150073.80000000002</v>
      </c>
      <c r="D163" s="135">
        <f t="shared" ref="D163:I163" si="105">D165</f>
        <v>126041</v>
      </c>
      <c r="E163" s="135">
        <f t="shared" si="105"/>
        <v>3635.1</v>
      </c>
      <c r="F163" s="135">
        <f t="shared" si="105"/>
        <v>5620</v>
      </c>
      <c r="G163" s="135">
        <f t="shared" si="105"/>
        <v>0</v>
      </c>
      <c r="H163" s="135">
        <f t="shared" si="105"/>
        <v>12703.2</v>
      </c>
      <c r="I163" s="135">
        <f t="shared" si="105"/>
        <v>2074.5</v>
      </c>
      <c r="J163" s="135">
        <f t="shared" si="95"/>
        <v>167923.30000000002</v>
      </c>
      <c r="K163" s="135">
        <f t="shared" ref="K163:S163" si="106">K165</f>
        <v>139756.20000000001</v>
      </c>
      <c r="L163" s="135">
        <f t="shared" si="106"/>
        <v>3751.5</v>
      </c>
      <c r="M163" s="135">
        <f t="shared" si="106"/>
        <v>6482.5</v>
      </c>
      <c r="N163" s="135">
        <f t="shared" si="106"/>
        <v>0</v>
      </c>
      <c r="O163" s="135">
        <f t="shared" si="106"/>
        <v>12703.2</v>
      </c>
      <c r="P163" s="135">
        <f t="shared" si="106"/>
        <v>3330.8</v>
      </c>
      <c r="Q163" s="135">
        <f t="shared" si="106"/>
        <v>2535.1999999999998</v>
      </c>
      <c r="R163" s="135">
        <f t="shared" si="106"/>
        <v>1855.6</v>
      </c>
      <c r="S163" s="135">
        <f t="shared" si="106"/>
        <v>43.5</v>
      </c>
      <c r="T163" s="136">
        <f t="shared" si="96"/>
        <v>162448.1017</v>
      </c>
      <c r="U163" s="135">
        <f t="shared" ref="U163:AC163" si="107">U165</f>
        <v>137796.98689999999</v>
      </c>
      <c r="V163" s="135">
        <f t="shared" si="107"/>
        <v>3581.6244999999999</v>
      </c>
      <c r="W163" s="135">
        <f t="shared" si="107"/>
        <v>4925.9741000000004</v>
      </c>
      <c r="X163" s="135">
        <f t="shared" si="107"/>
        <v>0</v>
      </c>
      <c r="Y163" s="135">
        <f t="shared" si="107"/>
        <v>12038.4089</v>
      </c>
      <c r="Z163" s="135">
        <f t="shared" si="107"/>
        <v>2206.0073000000002</v>
      </c>
      <c r="AA163" s="135">
        <f t="shared" si="107"/>
        <v>1487.9852000000001</v>
      </c>
      <c r="AB163" s="135">
        <f t="shared" si="107"/>
        <v>1855.6</v>
      </c>
      <c r="AC163" s="135">
        <f t="shared" si="107"/>
        <v>43.5</v>
      </c>
      <c r="AD163" s="13">
        <f t="shared" si="103"/>
        <v>-5475.1983000000182</v>
      </c>
      <c r="AE163" s="13">
        <f t="shared" si="103"/>
        <v>-1959.2131000000227</v>
      </c>
      <c r="AF163" s="13">
        <f t="shared" si="103"/>
        <v>-169.8755000000001</v>
      </c>
      <c r="AG163" s="13">
        <f t="shared" si="103"/>
        <v>-1556.5258999999996</v>
      </c>
      <c r="AH163" s="13">
        <f t="shared" si="103"/>
        <v>0</v>
      </c>
      <c r="AI163" s="13">
        <f t="shared" si="82"/>
        <v>-664.79110000000037</v>
      </c>
      <c r="AJ163" s="13">
        <f t="shared" si="82"/>
        <v>-1124.7927</v>
      </c>
      <c r="AK163" s="13">
        <f t="shared" si="82"/>
        <v>-1047.2147999999997</v>
      </c>
      <c r="AL163" s="13">
        <f t="shared" si="82"/>
        <v>0</v>
      </c>
      <c r="AM163" s="13">
        <f t="shared" si="82"/>
        <v>0</v>
      </c>
      <c r="AN163" s="13">
        <f t="shared" si="104"/>
        <v>96.739464803276249</v>
      </c>
      <c r="AO163" s="13">
        <f t="shared" si="104"/>
        <v>98.598120798934133</v>
      </c>
      <c r="AP163" s="13">
        <f t="shared" si="104"/>
        <v>95.471797947487673</v>
      </c>
      <c r="AQ163" s="13">
        <f t="shared" si="104"/>
        <v>75.988802159660622</v>
      </c>
      <c r="AR163" s="13">
        <f t="shared" si="104"/>
        <v>0</v>
      </c>
      <c r="AS163" s="13">
        <f t="shared" si="104"/>
        <v>94.766743025379427</v>
      </c>
      <c r="AT163" s="137">
        <f t="shared" si="104"/>
        <v>66.230554221208109</v>
      </c>
      <c r="AU163" s="137">
        <f t="shared" si="104"/>
        <v>58.693010413379618</v>
      </c>
      <c r="AV163" s="137">
        <f t="shared" si="104"/>
        <v>100</v>
      </c>
      <c r="AW163" s="137">
        <f t="shared" si="104"/>
        <v>100</v>
      </c>
    </row>
    <row r="164" spans="1:49" s="138" customFormat="1" ht="12.75" customHeight="1" x14ac:dyDescent="0.2">
      <c r="A164" s="133">
        <v>155</v>
      </c>
      <c r="B164" s="134" t="s">
        <v>1375</v>
      </c>
      <c r="C164" s="135">
        <f t="shared" si="99"/>
        <v>87468.700000000012</v>
      </c>
      <c r="D164" s="135">
        <f t="shared" ref="D164:I164" si="108">SUBTOTAL(9,D166:D192)</f>
        <v>72440.10000000002</v>
      </c>
      <c r="E164" s="135">
        <f t="shared" si="108"/>
        <v>0</v>
      </c>
      <c r="F164" s="135">
        <f t="shared" si="108"/>
        <v>62.5</v>
      </c>
      <c r="G164" s="135">
        <f t="shared" si="108"/>
        <v>0</v>
      </c>
      <c r="H164" s="135">
        <f t="shared" si="108"/>
        <v>14966.099999999999</v>
      </c>
      <c r="I164" s="135">
        <f t="shared" si="108"/>
        <v>0</v>
      </c>
      <c r="J164" s="135">
        <f t="shared" si="95"/>
        <v>95003.5</v>
      </c>
      <c r="K164" s="135">
        <f t="shared" ref="K164:S164" si="109">SUBTOTAL(9,K166:K192)</f>
        <v>79970.899999999994</v>
      </c>
      <c r="L164" s="135">
        <f t="shared" si="109"/>
        <v>0</v>
      </c>
      <c r="M164" s="135">
        <f t="shared" si="109"/>
        <v>66.5</v>
      </c>
      <c r="N164" s="135">
        <f t="shared" si="109"/>
        <v>0</v>
      </c>
      <c r="O164" s="135">
        <f t="shared" si="109"/>
        <v>14966.099999999999</v>
      </c>
      <c r="P164" s="135">
        <f t="shared" si="109"/>
        <v>0</v>
      </c>
      <c r="Q164" s="135">
        <f t="shared" si="109"/>
        <v>0</v>
      </c>
      <c r="R164" s="135">
        <f t="shared" si="109"/>
        <v>0</v>
      </c>
      <c r="S164" s="135">
        <f t="shared" si="109"/>
        <v>0</v>
      </c>
      <c r="T164" s="136">
        <f t="shared" si="96"/>
        <v>92731.611400000009</v>
      </c>
      <c r="U164" s="135">
        <f t="shared" ref="U164:AC164" si="110">SUBTOTAL(9,U166:U192)</f>
        <v>77700.220700000005</v>
      </c>
      <c r="V164" s="135">
        <f t="shared" si="110"/>
        <v>0</v>
      </c>
      <c r="W164" s="135">
        <f t="shared" si="110"/>
        <v>65.739900000000006</v>
      </c>
      <c r="X164" s="135">
        <f t="shared" si="110"/>
        <v>0</v>
      </c>
      <c r="Y164" s="135">
        <f t="shared" si="110"/>
        <v>14965.650800000001</v>
      </c>
      <c r="Z164" s="135">
        <f t="shared" si="110"/>
        <v>0</v>
      </c>
      <c r="AA164" s="135">
        <f t="shared" si="110"/>
        <v>0</v>
      </c>
      <c r="AB164" s="135">
        <f t="shared" si="110"/>
        <v>0</v>
      </c>
      <c r="AC164" s="135">
        <f t="shared" si="110"/>
        <v>0</v>
      </c>
      <c r="AD164" s="13">
        <f t="shared" si="103"/>
        <v>-2271.8885999999911</v>
      </c>
      <c r="AE164" s="13">
        <f t="shared" si="103"/>
        <v>-2270.6792999999889</v>
      </c>
      <c r="AF164" s="13">
        <f t="shared" si="103"/>
        <v>0</v>
      </c>
      <c r="AG164" s="13">
        <f t="shared" si="103"/>
        <v>-0.76009999999999422</v>
      </c>
      <c r="AH164" s="13">
        <f t="shared" si="103"/>
        <v>0</v>
      </c>
      <c r="AI164" s="13">
        <f t="shared" si="82"/>
        <v>-0.44919999999729043</v>
      </c>
      <c r="AJ164" s="13">
        <f t="shared" si="82"/>
        <v>0</v>
      </c>
      <c r="AK164" s="13">
        <f t="shared" si="82"/>
        <v>0</v>
      </c>
      <c r="AL164" s="13">
        <f t="shared" si="82"/>
        <v>0</v>
      </c>
      <c r="AM164" s="13">
        <f t="shared" si="82"/>
        <v>0</v>
      </c>
      <c r="AN164" s="13">
        <f t="shared" si="104"/>
        <v>97.608626419026677</v>
      </c>
      <c r="AO164" s="13">
        <f t="shared" si="104"/>
        <v>97.160618049815639</v>
      </c>
      <c r="AP164" s="13">
        <f t="shared" si="104"/>
        <v>0</v>
      </c>
      <c r="AQ164" s="13">
        <f t="shared" si="104"/>
        <v>98.856992481203022</v>
      </c>
      <c r="AR164" s="13">
        <f t="shared" si="104"/>
        <v>0</v>
      </c>
      <c r="AS164" s="13">
        <f t="shared" si="104"/>
        <v>99.996998550056475</v>
      </c>
      <c r="AT164" s="137">
        <f t="shared" si="104"/>
        <v>0</v>
      </c>
      <c r="AU164" s="137">
        <f t="shared" si="104"/>
        <v>0</v>
      </c>
      <c r="AV164" s="137">
        <f t="shared" si="104"/>
        <v>0</v>
      </c>
      <c r="AW164" s="137">
        <f t="shared" si="104"/>
        <v>0</v>
      </c>
    </row>
    <row r="165" spans="1:49" ht="12.75" customHeight="1" x14ac:dyDescent="0.25">
      <c r="A165" s="133">
        <v>156</v>
      </c>
      <c r="B165" s="139" t="s">
        <v>1400</v>
      </c>
      <c r="C165" s="135">
        <f t="shared" si="99"/>
        <v>150073.80000000002</v>
      </c>
      <c r="D165" s="140">
        <v>126041</v>
      </c>
      <c r="E165" s="140">
        <v>3635.1</v>
      </c>
      <c r="F165" s="140">
        <v>5620</v>
      </c>
      <c r="G165" s="140">
        <v>0</v>
      </c>
      <c r="H165" s="140">
        <v>12703.2</v>
      </c>
      <c r="I165" s="140">
        <v>2074.5</v>
      </c>
      <c r="J165" s="135">
        <f t="shared" si="95"/>
        <v>167923.30000000002</v>
      </c>
      <c r="K165" s="141">
        <v>139756.20000000001</v>
      </c>
      <c r="L165" s="141">
        <v>3751.5</v>
      </c>
      <c r="M165" s="141">
        <v>6482.5</v>
      </c>
      <c r="N165" s="141">
        <v>0</v>
      </c>
      <c r="O165" s="141">
        <v>12703.2</v>
      </c>
      <c r="P165" s="141">
        <v>3330.8</v>
      </c>
      <c r="Q165" s="141">
        <v>2535.1999999999998</v>
      </c>
      <c r="R165" s="141">
        <v>1855.6</v>
      </c>
      <c r="S165" s="141">
        <v>43.5</v>
      </c>
      <c r="T165" s="136">
        <f t="shared" si="96"/>
        <v>162448.1017</v>
      </c>
      <c r="U165" s="141">
        <v>137796.98689999999</v>
      </c>
      <c r="V165" s="141">
        <v>3581.6244999999999</v>
      </c>
      <c r="W165" s="141">
        <v>4925.9741000000004</v>
      </c>
      <c r="X165" s="141">
        <v>0</v>
      </c>
      <c r="Y165" s="10">
        <v>12038.4089</v>
      </c>
      <c r="Z165" s="10">
        <v>2206.0073000000002</v>
      </c>
      <c r="AA165" s="10">
        <v>1487.9852000000001</v>
      </c>
      <c r="AB165" s="10">
        <v>1855.6</v>
      </c>
      <c r="AC165" s="10">
        <v>43.5</v>
      </c>
      <c r="AD165" s="10">
        <f t="shared" si="103"/>
        <v>-5475.1983000000182</v>
      </c>
      <c r="AE165" s="10">
        <f t="shared" si="103"/>
        <v>-1959.2131000000227</v>
      </c>
      <c r="AF165" s="10">
        <f t="shared" si="103"/>
        <v>-169.8755000000001</v>
      </c>
      <c r="AG165" s="10">
        <f t="shared" si="103"/>
        <v>-1556.5258999999996</v>
      </c>
      <c r="AH165" s="10">
        <f t="shared" si="103"/>
        <v>0</v>
      </c>
      <c r="AI165" s="13">
        <f t="shared" si="82"/>
        <v>-664.79110000000037</v>
      </c>
      <c r="AJ165" s="13">
        <f t="shared" si="82"/>
        <v>-1124.7927</v>
      </c>
      <c r="AK165" s="13">
        <f t="shared" si="82"/>
        <v>-1047.2147999999997</v>
      </c>
      <c r="AL165" s="13">
        <f t="shared" si="82"/>
        <v>0</v>
      </c>
      <c r="AM165" s="10">
        <f t="shared" si="82"/>
        <v>0</v>
      </c>
      <c r="AN165" s="10">
        <f t="shared" si="104"/>
        <v>96.739464803276249</v>
      </c>
      <c r="AO165" s="10">
        <f t="shared" si="104"/>
        <v>98.598120798934133</v>
      </c>
      <c r="AP165" s="10">
        <f t="shared" si="104"/>
        <v>95.471797947487673</v>
      </c>
      <c r="AQ165" s="10">
        <f t="shared" si="104"/>
        <v>75.988802159660622</v>
      </c>
      <c r="AR165" s="10">
        <f t="shared" si="104"/>
        <v>0</v>
      </c>
      <c r="AS165" s="10">
        <f t="shared" si="104"/>
        <v>94.766743025379427</v>
      </c>
      <c r="AT165" s="142">
        <f t="shared" si="104"/>
        <v>66.230554221208109</v>
      </c>
      <c r="AU165" s="142">
        <f t="shared" si="104"/>
        <v>58.693010413379618</v>
      </c>
      <c r="AV165" s="142">
        <f t="shared" si="104"/>
        <v>100</v>
      </c>
      <c r="AW165" s="142">
        <f t="shared" si="104"/>
        <v>100</v>
      </c>
    </row>
    <row r="166" spans="1:49" ht="12.75" customHeight="1" x14ac:dyDescent="0.25">
      <c r="A166" s="133">
        <v>157</v>
      </c>
      <c r="B166" s="139" t="s">
        <v>1498</v>
      </c>
      <c r="C166" s="135">
        <f t="shared" si="99"/>
        <v>2343.1999999999998</v>
      </c>
      <c r="D166" s="140">
        <v>1947.7</v>
      </c>
      <c r="E166" s="140">
        <v>0</v>
      </c>
      <c r="F166" s="140">
        <v>0</v>
      </c>
      <c r="G166" s="140">
        <v>0</v>
      </c>
      <c r="H166" s="140">
        <v>395.5</v>
      </c>
      <c r="I166" s="140">
        <v>0</v>
      </c>
      <c r="J166" s="135">
        <f t="shared" si="95"/>
        <v>2513.4</v>
      </c>
      <c r="K166" s="141">
        <v>2117.9</v>
      </c>
      <c r="L166" s="141">
        <v>0</v>
      </c>
      <c r="M166" s="141">
        <v>0</v>
      </c>
      <c r="N166" s="141">
        <v>0</v>
      </c>
      <c r="O166" s="141">
        <v>395.5</v>
      </c>
      <c r="P166" s="141">
        <v>0</v>
      </c>
      <c r="Q166" s="141">
        <v>0</v>
      </c>
      <c r="R166" s="141">
        <v>0</v>
      </c>
      <c r="S166" s="141">
        <v>0</v>
      </c>
      <c r="T166" s="136">
        <f t="shared" si="96"/>
        <v>2497.6406999999999</v>
      </c>
      <c r="U166" s="141">
        <v>2102.1417000000001</v>
      </c>
      <c r="V166" s="141">
        <v>0</v>
      </c>
      <c r="W166" s="141">
        <v>0</v>
      </c>
      <c r="X166" s="141">
        <v>0</v>
      </c>
      <c r="Y166" s="10">
        <v>395.49900000000002</v>
      </c>
      <c r="Z166" s="10">
        <v>0</v>
      </c>
      <c r="AA166" s="10">
        <v>0</v>
      </c>
      <c r="AB166" s="10">
        <v>0</v>
      </c>
      <c r="AC166" s="10">
        <v>0</v>
      </c>
      <c r="AD166" s="10">
        <f t="shared" si="103"/>
        <v>-15.759300000000167</v>
      </c>
      <c r="AE166" s="10">
        <f t="shared" si="103"/>
        <v>-15.758299999999963</v>
      </c>
      <c r="AF166" s="10">
        <f t="shared" si="103"/>
        <v>0</v>
      </c>
      <c r="AG166" s="10">
        <f t="shared" si="103"/>
        <v>0</v>
      </c>
      <c r="AH166" s="10">
        <f t="shared" si="103"/>
        <v>0</v>
      </c>
      <c r="AI166" s="13">
        <f t="shared" si="82"/>
        <v>-9.9999999997635314E-4</v>
      </c>
      <c r="AJ166" s="13">
        <f t="shared" si="82"/>
        <v>0</v>
      </c>
      <c r="AK166" s="13">
        <f t="shared" si="82"/>
        <v>0</v>
      </c>
      <c r="AL166" s="13">
        <f t="shared" si="82"/>
        <v>0</v>
      </c>
      <c r="AM166" s="10">
        <f t="shared" si="82"/>
        <v>0</v>
      </c>
      <c r="AN166" s="10">
        <f t="shared" si="104"/>
        <v>99.372988780138456</v>
      </c>
      <c r="AO166" s="10">
        <f t="shared" si="104"/>
        <v>99.255946928561315</v>
      </c>
      <c r="AP166" s="10">
        <f t="shared" si="104"/>
        <v>0</v>
      </c>
      <c r="AQ166" s="10">
        <f t="shared" si="104"/>
        <v>0</v>
      </c>
      <c r="AR166" s="10">
        <f t="shared" si="104"/>
        <v>0</v>
      </c>
      <c r="AS166" s="10">
        <f t="shared" si="104"/>
        <v>99.999747155499378</v>
      </c>
      <c r="AT166" s="142">
        <f t="shared" si="104"/>
        <v>0</v>
      </c>
      <c r="AU166" s="142">
        <f t="shared" si="104"/>
        <v>0</v>
      </c>
      <c r="AV166" s="142">
        <f t="shared" si="104"/>
        <v>0</v>
      </c>
      <c r="AW166" s="142">
        <f t="shared" si="104"/>
        <v>0</v>
      </c>
    </row>
    <row r="167" spans="1:49" ht="12.75" customHeight="1" x14ac:dyDescent="0.25">
      <c r="A167" s="133">
        <v>158</v>
      </c>
      <c r="B167" s="139" t="s">
        <v>1499</v>
      </c>
      <c r="C167" s="135">
        <f t="shared" si="99"/>
        <v>6871.2000000000007</v>
      </c>
      <c r="D167" s="140">
        <v>6067.6</v>
      </c>
      <c r="E167" s="140">
        <v>0</v>
      </c>
      <c r="F167" s="140">
        <v>0</v>
      </c>
      <c r="G167" s="140">
        <v>0</v>
      </c>
      <c r="H167" s="140">
        <v>803.6</v>
      </c>
      <c r="I167" s="140">
        <v>0</v>
      </c>
      <c r="J167" s="135">
        <f t="shared" si="95"/>
        <v>7655.4000000000005</v>
      </c>
      <c r="K167" s="141">
        <v>6851.8</v>
      </c>
      <c r="L167" s="141">
        <v>0</v>
      </c>
      <c r="M167" s="141">
        <v>0</v>
      </c>
      <c r="N167" s="141">
        <v>0</v>
      </c>
      <c r="O167" s="141">
        <v>803.6</v>
      </c>
      <c r="P167" s="141">
        <v>0</v>
      </c>
      <c r="Q167" s="141">
        <v>0</v>
      </c>
      <c r="R167" s="141">
        <v>0</v>
      </c>
      <c r="S167" s="141">
        <v>0</v>
      </c>
      <c r="T167" s="136">
        <f t="shared" si="96"/>
        <v>6313.3043000000007</v>
      </c>
      <c r="U167" s="141">
        <v>5509.7043000000003</v>
      </c>
      <c r="V167" s="141">
        <v>0</v>
      </c>
      <c r="W167" s="141">
        <v>0</v>
      </c>
      <c r="X167" s="141">
        <v>0</v>
      </c>
      <c r="Y167" s="10">
        <v>803.6</v>
      </c>
      <c r="Z167" s="10">
        <v>0</v>
      </c>
      <c r="AA167" s="10">
        <v>0</v>
      </c>
      <c r="AB167" s="10">
        <v>0</v>
      </c>
      <c r="AC167" s="10">
        <v>0</v>
      </c>
      <c r="AD167" s="10">
        <f t="shared" si="103"/>
        <v>-1342.0956999999999</v>
      </c>
      <c r="AE167" s="10">
        <f t="shared" si="103"/>
        <v>-1342.0956999999999</v>
      </c>
      <c r="AF167" s="10">
        <f t="shared" si="103"/>
        <v>0</v>
      </c>
      <c r="AG167" s="10">
        <f t="shared" si="103"/>
        <v>0</v>
      </c>
      <c r="AH167" s="10">
        <f t="shared" si="103"/>
        <v>0</v>
      </c>
      <c r="AI167" s="13">
        <f t="shared" si="82"/>
        <v>0</v>
      </c>
      <c r="AJ167" s="13">
        <f t="shared" si="82"/>
        <v>0</v>
      </c>
      <c r="AK167" s="13">
        <f t="shared" si="82"/>
        <v>0</v>
      </c>
      <c r="AL167" s="13">
        <f t="shared" si="82"/>
        <v>0</v>
      </c>
      <c r="AM167" s="10">
        <f t="shared" si="82"/>
        <v>0</v>
      </c>
      <c r="AN167" s="10">
        <f t="shared" si="104"/>
        <v>82.468640436815846</v>
      </c>
      <c r="AO167" s="10">
        <f t="shared" si="104"/>
        <v>80.412509121690661</v>
      </c>
      <c r="AP167" s="10">
        <f t="shared" si="104"/>
        <v>0</v>
      </c>
      <c r="AQ167" s="10">
        <f t="shared" si="104"/>
        <v>0</v>
      </c>
      <c r="AR167" s="10">
        <f t="shared" si="104"/>
        <v>0</v>
      </c>
      <c r="AS167" s="10">
        <f t="shared" si="104"/>
        <v>100</v>
      </c>
      <c r="AT167" s="142">
        <f t="shared" si="104"/>
        <v>0</v>
      </c>
      <c r="AU167" s="142">
        <f t="shared" si="104"/>
        <v>0</v>
      </c>
      <c r="AV167" s="142">
        <f t="shared" si="104"/>
        <v>0</v>
      </c>
      <c r="AW167" s="142">
        <f t="shared" si="104"/>
        <v>0</v>
      </c>
    </row>
    <row r="168" spans="1:49" ht="12.75" customHeight="1" x14ac:dyDescent="0.25">
      <c r="A168" s="133">
        <v>159</v>
      </c>
      <c r="B168" s="139" t="s">
        <v>1500</v>
      </c>
      <c r="C168" s="135">
        <f t="shared" si="99"/>
        <v>4134.8999999999996</v>
      </c>
      <c r="D168" s="140">
        <v>3202.2</v>
      </c>
      <c r="E168" s="140">
        <v>0</v>
      </c>
      <c r="F168" s="140">
        <v>62.5</v>
      </c>
      <c r="G168" s="140">
        <v>0</v>
      </c>
      <c r="H168" s="140">
        <v>870.2</v>
      </c>
      <c r="I168" s="140">
        <v>0</v>
      </c>
      <c r="J168" s="135">
        <f t="shared" si="95"/>
        <v>4389.2</v>
      </c>
      <c r="K168" s="141">
        <v>3452.5</v>
      </c>
      <c r="L168" s="141">
        <v>0</v>
      </c>
      <c r="M168" s="141">
        <v>66.5</v>
      </c>
      <c r="N168" s="141">
        <v>0</v>
      </c>
      <c r="O168" s="141">
        <v>870.2</v>
      </c>
      <c r="P168" s="141">
        <v>0</v>
      </c>
      <c r="Q168" s="141">
        <v>0</v>
      </c>
      <c r="R168" s="141">
        <v>0</v>
      </c>
      <c r="S168" s="141">
        <v>0</v>
      </c>
      <c r="T168" s="136">
        <f t="shared" si="96"/>
        <v>4388.3119000000006</v>
      </c>
      <c r="U168" s="141">
        <v>3452.4958000000001</v>
      </c>
      <c r="V168" s="141">
        <v>0</v>
      </c>
      <c r="W168" s="141">
        <v>65.739900000000006</v>
      </c>
      <c r="X168" s="141">
        <v>0</v>
      </c>
      <c r="Y168" s="10">
        <v>870.07619999999997</v>
      </c>
      <c r="Z168" s="10">
        <v>0</v>
      </c>
      <c r="AA168" s="10">
        <v>0</v>
      </c>
      <c r="AB168" s="10">
        <v>0</v>
      </c>
      <c r="AC168" s="10">
        <v>0</v>
      </c>
      <c r="AD168" s="10">
        <f t="shared" si="103"/>
        <v>-0.88809999999921274</v>
      </c>
      <c r="AE168" s="10">
        <f t="shared" si="103"/>
        <v>-4.1999999998552084E-3</v>
      </c>
      <c r="AF168" s="10">
        <f t="shared" si="103"/>
        <v>0</v>
      </c>
      <c r="AG168" s="10">
        <f t="shared" si="103"/>
        <v>-0.76009999999999422</v>
      </c>
      <c r="AH168" s="10">
        <f t="shared" si="103"/>
        <v>0</v>
      </c>
      <c r="AI168" s="13">
        <f t="shared" si="82"/>
        <v>-0.12380000000007385</v>
      </c>
      <c r="AJ168" s="13">
        <f t="shared" si="82"/>
        <v>0</v>
      </c>
      <c r="AK168" s="13">
        <f t="shared" si="82"/>
        <v>0</v>
      </c>
      <c r="AL168" s="13">
        <f t="shared" si="82"/>
        <v>0</v>
      </c>
      <c r="AM168" s="10">
        <f t="shared" si="82"/>
        <v>0</v>
      </c>
      <c r="AN168" s="10">
        <f t="shared" si="104"/>
        <v>99.97976624441813</v>
      </c>
      <c r="AO168" s="10">
        <f t="shared" si="104"/>
        <v>99.999878349022453</v>
      </c>
      <c r="AP168" s="10">
        <f t="shared" si="104"/>
        <v>0</v>
      </c>
      <c r="AQ168" s="10">
        <f t="shared" si="104"/>
        <v>98.856992481203022</v>
      </c>
      <c r="AR168" s="10">
        <f t="shared" si="104"/>
        <v>0</v>
      </c>
      <c r="AS168" s="10">
        <f t="shared" si="104"/>
        <v>99.985773385428629</v>
      </c>
      <c r="AT168" s="142">
        <f t="shared" si="104"/>
        <v>0</v>
      </c>
      <c r="AU168" s="142">
        <f t="shared" si="104"/>
        <v>0</v>
      </c>
      <c r="AV168" s="142">
        <f t="shared" si="104"/>
        <v>0</v>
      </c>
      <c r="AW168" s="142">
        <f t="shared" si="104"/>
        <v>0</v>
      </c>
    </row>
    <row r="169" spans="1:49" ht="12.75" customHeight="1" x14ac:dyDescent="0.25">
      <c r="A169" s="133">
        <v>160</v>
      </c>
      <c r="B169" s="139" t="s">
        <v>1497</v>
      </c>
      <c r="C169" s="135">
        <f t="shared" si="99"/>
        <v>9837.8000000000011</v>
      </c>
      <c r="D169" s="140">
        <v>8534.1</v>
      </c>
      <c r="E169" s="140">
        <v>0</v>
      </c>
      <c r="F169" s="140">
        <v>0</v>
      </c>
      <c r="G169" s="140">
        <v>0</v>
      </c>
      <c r="H169" s="140">
        <v>1303.7</v>
      </c>
      <c r="I169" s="140">
        <v>0</v>
      </c>
      <c r="J169" s="135">
        <f t="shared" si="95"/>
        <v>11078</v>
      </c>
      <c r="K169" s="141">
        <v>9774.2999999999993</v>
      </c>
      <c r="L169" s="141">
        <v>0</v>
      </c>
      <c r="M169" s="141">
        <v>0</v>
      </c>
      <c r="N169" s="141">
        <v>0</v>
      </c>
      <c r="O169" s="141">
        <v>1303.7</v>
      </c>
      <c r="P169" s="141">
        <v>0</v>
      </c>
      <c r="Q169" s="141">
        <v>0</v>
      </c>
      <c r="R169" s="141">
        <v>0</v>
      </c>
      <c r="S169" s="141">
        <v>0</v>
      </c>
      <c r="T169" s="136">
        <f t="shared" si="96"/>
        <v>11032.158800000001</v>
      </c>
      <c r="U169" s="141">
        <v>9728.4588000000003</v>
      </c>
      <c r="V169" s="141">
        <v>0</v>
      </c>
      <c r="W169" s="141">
        <v>0</v>
      </c>
      <c r="X169" s="141">
        <v>0</v>
      </c>
      <c r="Y169" s="10">
        <v>1303.7</v>
      </c>
      <c r="Z169" s="10">
        <v>0</v>
      </c>
      <c r="AA169" s="10">
        <v>0</v>
      </c>
      <c r="AB169" s="10">
        <v>0</v>
      </c>
      <c r="AC169" s="10">
        <v>0</v>
      </c>
      <c r="AD169" s="10">
        <f t="shared" si="103"/>
        <v>-45.841199999998935</v>
      </c>
      <c r="AE169" s="10">
        <f t="shared" si="103"/>
        <v>-45.841199999998935</v>
      </c>
      <c r="AF169" s="10">
        <f t="shared" si="103"/>
        <v>0</v>
      </c>
      <c r="AG169" s="10">
        <f t="shared" si="103"/>
        <v>0</v>
      </c>
      <c r="AH169" s="10">
        <f t="shared" si="103"/>
        <v>0</v>
      </c>
      <c r="AI169" s="13">
        <f t="shared" si="82"/>
        <v>0</v>
      </c>
      <c r="AJ169" s="13">
        <f t="shared" si="82"/>
        <v>0</v>
      </c>
      <c r="AK169" s="13">
        <f t="shared" si="82"/>
        <v>0</v>
      </c>
      <c r="AL169" s="13">
        <f t="shared" si="82"/>
        <v>0</v>
      </c>
      <c r="AM169" s="10">
        <f t="shared" si="82"/>
        <v>0</v>
      </c>
      <c r="AN169" s="10">
        <f t="shared" si="104"/>
        <v>99.586196064271533</v>
      </c>
      <c r="AO169" s="10">
        <f t="shared" si="104"/>
        <v>99.53100273165343</v>
      </c>
      <c r="AP169" s="10">
        <f t="shared" si="104"/>
        <v>0</v>
      </c>
      <c r="AQ169" s="10">
        <f t="shared" si="104"/>
        <v>0</v>
      </c>
      <c r="AR169" s="10">
        <f t="shared" si="104"/>
        <v>0</v>
      </c>
      <c r="AS169" s="10">
        <f t="shared" si="104"/>
        <v>100</v>
      </c>
      <c r="AT169" s="142">
        <f t="shared" si="104"/>
        <v>0</v>
      </c>
      <c r="AU169" s="142">
        <f t="shared" si="104"/>
        <v>0</v>
      </c>
      <c r="AV169" s="142">
        <f t="shared" si="104"/>
        <v>0</v>
      </c>
      <c r="AW169" s="142">
        <f t="shared" si="104"/>
        <v>0</v>
      </c>
    </row>
    <row r="170" spans="1:49" ht="12.75" customHeight="1" x14ac:dyDescent="0.25">
      <c r="A170" s="133">
        <v>161</v>
      </c>
      <c r="B170" s="139" t="s">
        <v>1501</v>
      </c>
      <c r="C170" s="135">
        <f t="shared" si="99"/>
        <v>2858.9</v>
      </c>
      <c r="D170" s="140">
        <v>2375.5</v>
      </c>
      <c r="E170" s="140">
        <v>0</v>
      </c>
      <c r="F170" s="140">
        <v>0</v>
      </c>
      <c r="G170" s="140">
        <v>0</v>
      </c>
      <c r="H170" s="140">
        <v>483.4</v>
      </c>
      <c r="I170" s="140">
        <v>0</v>
      </c>
      <c r="J170" s="135">
        <f t="shared" si="95"/>
        <v>3099.6</v>
      </c>
      <c r="K170" s="141">
        <v>2616.1999999999998</v>
      </c>
      <c r="L170" s="141">
        <v>0</v>
      </c>
      <c r="M170" s="141">
        <v>0</v>
      </c>
      <c r="N170" s="141">
        <v>0</v>
      </c>
      <c r="O170" s="141">
        <v>483.4</v>
      </c>
      <c r="P170" s="141">
        <v>0</v>
      </c>
      <c r="Q170" s="141">
        <v>0</v>
      </c>
      <c r="R170" s="141">
        <v>0</v>
      </c>
      <c r="S170" s="141">
        <v>0</v>
      </c>
      <c r="T170" s="136">
        <f t="shared" si="96"/>
        <v>3099.5508</v>
      </c>
      <c r="U170" s="141">
        <v>2616.1999999999998</v>
      </c>
      <c r="V170" s="141">
        <v>0</v>
      </c>
      <c r="W170" s="141">
        <v>0</v>
      </c>
      <c r="X170" s="141">
        <v>0</v>
      </c>
      <c r="Y170" s="10">
        <v>483.35079999999999</v>
      </c>
      <c r="Z170" s="10">
        <v>0</v>
      </c>
      <c r="AA170" s="10">
        <v>0</v>
      </c>
      <c r="AB170" s="10">
        <v>0</v>
      </c>
      <c r="AC170" s="10">
        <v>0</v>
      </c>
      <c r="AD170" s="10">
        <f t="shared" si="103"/>
        <v>-4.9199999999927968E-2</v>
      </c>
      <c r="AE170" s="10">
        <f t="shared" si="103"/>
        <v>0</v>
      </c>
      <c r="AF170" s="10">
        <f t="shared" si="103"/>
        <v>0</v>
      </c>
      <c r="AG170" s="10">
        <f t="shared" si="103"/>
        <v>0</v>
      </c>
      <c r="AH170" s="10">
        <f t="shared" si="103"/>
        <v>0</v>
      </c>
      <c r="AI170" s="13">
        <f t="shared" si="82"/>
        <v>-4.9199999999984811E-2</v>
      </c>
      <c r="AJ170" s="13">
        <f t="shared" si="82"/>
        <v>0</v>
      </c>
      <c r="AK170" s="13">
        <f t="shared" ref="AK170:AM233" si="111">AA170-Q170</f>
        <v>0</v>
      </c>
      <c r="AL170" s="13">
        <f t="shared" si="111"/>
        <v>0</v>
      </c>
      <c r="AM170" s="10">
        <f t="shared" si="111"/>
        <v>0</v>
      </c>
      <c r="AN170" s="10">
        <f t="shared" si="104"/>
        <v>99.998412698412693</v>
      </c>
      <c r="AO170" s="10">
        <f t="shared" si="104"/>
        <v>100</v>
      </c>
      <c r="AP170" s="10">
        <f t="shared" si="104"/>
        <v>0</v>
      </c>
      <c r="AQ170" s="10">
        <f t="shared" si="104"/>
        <v>0</v>
      </c>
      <c r="AR170" s="10">
        <f t="shared" si="104"/>
        <v>0</v>
      </c>
      <c r="AS170" s="10">
        <f t="shared" si="104"/>
        <v>99.989822093504344</v>
      </c>
      <c r="AT170" s="142">
        <f t="shared" si="104"/>
        <v>0</v>
      </c>
      <c r="AU170" s="142">
        <f t="shared" si="104"/>
        <v>0</v>
      </c>
      <c r="AV170" s="142">
        <f t="shared" si="104"/>
        <v>0</v>
      </c>
      <c r="AW170" s="142">
        <f t="shared" si="104"/>
        <v>0</v>
      </c>
    </row>
    <row r="171" spans="1:49" ht="12.75" customHeight="1" x14ac:dyDescent="0.25">
      <c r="A171" s="133">
        <v>162</v>
      </c>
      <c r="B171" s="139" t="s">
        <v>1502</v>
      </c>
      <c r="C171" s="135">
        <f t="shared" si="99"/>
        <v>2646.2000000000003</v>
      </c>
      <c r="D171" s="140">
        <v>2324.4</v>
      </c>
      <c r="E171" s="140">
        <v>0</v>
      </c>
      <c r="F171" s="140">
        <v>0</v>
      </c>
      <c r="G171" s="140">
        <v>0</v>
      </c>
      <c r="H171" s="140">
        <v>321.8</v>
      </c>
      <c r="I171" s="140">
        <v>0</v>
      </c>
      <c r="J171" s="135">
        <f t="shared" si="95"/>
        <v>2874.5</v>
      </c>
      <c r="K171" s="141">
        <v>2552.6999999999998</v>
      </c>
      <c r="L171" s="141">
        <v>0</v>
      </c>
      <c r="M171" s="141">
        <v>0</v>
      </c>
      <c r="N171" s="141">
        <v>0</v>
      </c>
      <c r="O171" s="141">
        <v>321.8</v>
      </c>
      <c r="P171" s="141">
        <v>0</v>
      </c>
      <c r="Q171" s="141">
        <v>0</v>
      </c>
      <c r="R171" s="141">
        <v>0</v>
      </c>
      <c r="S171" s="141">
        <v>0</v>
      </c>
      <c r="T171" s="136">
        <f t="shared" si="96"/>
        <v>2861.0069000000003</v>
      </c>
      <c r="U171" s="141">
        <v>2539.2069000000001</v>
      </c>
      <c r="V171" s="141">
        <v>0</v>
      </c>
      <c r="W171" s="141">
        <v>0</v>
      </c>
      <c r="X171" s="141">
        <v>0</v>
      </c>
      <c r="Y171" s="10">
        <v>321.8</v>
      </c>
      <c r="Z171" s="10">
        <v>0</v>
      </c>
      <c r="AA171" s="10">
        <v>0</v>
      </c>
      <c r="AB171" s="10">
        <v>0</v>
      </c>
      <c r="AC171" s="10">
        <v>0</v>
      </c>
      <c r="AD171" s="10">
        <f t="shared" si="103"/>
        <v>-13.493099999999686</v>
      </c>
      <c r="AE171" s="10">
        <f t="shared" si="103"/>
        <v>-13.493099999999686</v>
      </c>
      <c r="AF171" s="10">
        <f t="shared" si="103"/>
        <v>0</v>
      </c>
      <c r="AG171" s="10">
        <f t="shared" si="103"/>
        <v>0</v>
      </c>
      <c r="AH171" s="10">
        <f t="shared" si="103"/>
        <v>0</v>
      </c>
      <c r="AI171" s="13">
        <f t="shared" si="103"/>
        <v>0</v>
      </c>
      <c r="AJ171" s="13">
        <f t="shared" si="103"/>
        <v>0</v>
      </c>
      <c r="AK171" s="13">
        <f t="shared" si="111"/>
        <v>0</v>
      </c>
      <c r="AL171" s="13">
        <f t="shared" si="111"/>
        <v>0</v>
      </c>
      <c r="AM171" s="10">
        <f t="shared" si="111"/>
        <v>0</v>
      </c>
      <c r="AN171" s="10">
        <f t="shared" si="104"/>
        <v>99.530593146634203</v>
      </c>
      <c r="AO171" s="10">
        <f t="shared" si="104"/>
        <v>99.471418498060899</v>
      </c>
      <c r="AP171" s="10">
        <f t="shared" si="104"/>
        <v>0</v>
      </c>
      <c r="AQ171" s="10">
        <f t="shared" si="104"/>
        <v>0</v>
      </c>
      <c r="AR171" s="10">
        <f t="shared" si="104"/>
        <v>0</v>
      </c>
      <c r="AS171" s="10">
        <f t="shared" si="104"/>
        <v>100</v>
      </c>
      <c r="AT171" s="142">
        <f t="shared" si="104"/>
        <v>0</v>
      </c>
      <c r="AU171" s="142">
        <f t="shared" si="104"/>
        <v>0</v>
      </c>
      <c r="AV171" s="142">
        <f t="shared" si="104"/>
        <v>0</v>
      </c>
      <c r="AW171" s="142">
        <f t="shared" si="104"/>
        <v>0</v>
      </c>
    </row>
    <row r="172" spans="1:49" ht="12.75" customHeight="1" x14ac:dyDescent="0.25">
      <c r="A172" s="133">
        <v>163</v>
      </c>
      <c r="B172" s="139" t="s">
        <v>1503</v>
      </c>
      <c r="C172" s="135">
        <f t="shared" si="99"/>
        <v>3050.5</v>
      </c>
      <c r="D172" s="140">
        <v>2491.4</v>
      </c>
      <c r="E172" s="140">
        <v>0</v>
      </c>
      <c r="F172" s="140">
        <v>0</v>
      </c>
      <c r="G172" s="140">
        <v>0</v>
      </c>
      <c r="H172" s="140">
        <v>559.1</v>
      </c>
      <c r="I172" s="140">
        <v>0</v>
      </c>
      <c r="J172" s="135">
        <f t="shared" si="95"/>
        <v>3286.9</v>
      </c>
      <c r="K172" s="141">
        <v>2727.8</v>
      </c>
      <c r="L172" s="141">
        <v>0</v>
      </c>
      <c r="M172" s="141">
        <v>0</v>
      </c>
      <c r="N172" s="141">
        <v>0</v>
      </c>
      <c r="O172" s="141">
        <v>559.1</v>
      </c>
      <c r="P172" s="141">
        <v>0</v>
      </c>
      <c r="Q172" s="141">
        <v>0</v>
      </c>
      <c r="R172" s="141">
        <v>0</v>
      </c>
      <c r="S172" s="141">
        <v>0</v>
      </c>
      <c r="T172" s="136">
        <f t="shared" si="96"/>
        <v>3223.8382000000001</v>
      </c>
      <c r="U172" s="141">
        <v>2664.88</v>
      </c>
      <c r="V172" s="141">
        <v>0</v>
      </c>
      <c r="W172" s="141">
        <v>0</v>
      </c>
      <c r="X172" s="141">
        <v>0</v>
      </c>
      <c r="Y172" s="10">
        <v>558.95820000000003</v>
      </c>
      <c r="Z172" s="10">
        <v>0</v>
      </c>
      <c r="AA172" s="10">
        <v>0</v>
      </c>
      <c r="AB172" s="10">
        <v>0</v>
      </c>
      <c r="AC172" s="10">
        <v>0</v>
      </c>
      <c r="AD172" s="10">
        <f t="shared" si="103"/>
        <v>-63.061799999999948</v>
      </c>
      <c r="AE172" s="10">
        <f t="shared" si="103"/>
        <v>-62.920000000000073</v>
      </c>
      <c r="AF172" s="10">
        <f t="shared" si="103"/>
        <v>0</v>
      </c>
      <c r="AG172" s="10">
        <f t="shared" si="103"/>
        <v>0</v>
      </c>
      <c r="AH172" s="10">
        <f t="shared" si="103"/>
        <v>0</v>
      </c>
      <c r="AI172" s="13">
        <f t="shared" si="103"/>
        <v>-0.14179999999998927</v>
      </c>
      <c r="AJ172" s="13">
        <f t="shared" si="103"/>
        <v>0</v>
      </c>
      <c r="AK172" s="13">
        <f t="shared" si="111"/>
        <v>0</v>
      </c>
      <c r="AL172" s="13">
        <f t="shared" si="111"/>
        <v>0</v>
      </c>
      <c r="AM172" s="10">
        <f t="shared" si="111"/>
        <v>0</v>
      </c>
      <c r="AN172" s="10">
        <f t="shared" si="104"/>
        <v>98.081420183151309</v>
      </c>
      <c r="AO172" s="10">
        <f t="shared" si="104"/>
        <v>97.693379280005871</v>
      </c>
      <c r="AP172" s="10">
        <f t="shared" si="104"/>
        <v>0</v>
      </c>
      <c r="AQ172" s="10">
        <f t="shared" si="104"/>
        <v>0</v>
      </c>
      <c r="AR172" s="10">
        <f t="shared" si="104"/>
        <v>0</v>
      </c>
      <c r="AS172" s="10">
        <f t="shared" si="104"/>
        <v>99.974637810767305</v>
      </c>
      <c r="AT172" s="142">
        <f t="shared" si="104"/>
        <v>0</v>
      </c>
      <c r="AU172" s="142">
        <f t="shared" si="104"/>
        <v>0</v>
      </c>
      <c r="AV172" s="142">
        <f t="shared" si="104"/>
        <v>0</v>
      </c>
      <c r="AW172" s="142">
        <f t="shared" si="104"/>
        <v>0</v>
      </c>
    </row>
    <row r="173" spans="1:49" ht="12.75" customHeight="1" x14ac:dyDescent="0.25">
      <c r="A173" s="133">
        <v>164</v>
      </c>
      <c r="B173" s="139" t="s">
        <v>1504</v>
      </c>
      <c r="C173" s="135">
        <f t="shared" si="99"/>
        <v>167.5</v>
      </c>
      <c r="D173" s="140">
        <v>0</v>
      </c>
      <c r="E173" s="140">
        <v>0</v>
      </c>
      <c r="F173" s="140">
        <v>0</v>
      </c>
      <c r="G173" s="140">
        <v>0</v>
      </c>
      <c r="H173" s="140">
        <v>167.5</v>
      </c>
      <c r="I173" s="140">
        <v>0</v>
      </c>
      <c r="J173" s="135">
        <f t="shared" si="95"/>
        <v>167.5</v>
      </c>
      <c r="K173" s="141">
        <v>0</v>
      </c>
      <c r="L173" s="141">
        <v>0</v>
      </c>
      <c r="M173" s="141">
        <v>0</v>
      </c>
      <c r="N173" s="141">
        <v>0</v>
      </c>
      <c r="O173" s="141">
        <v>167.5</v>
      </c>
      <c r="P173" s="141">
        <v>0</v>
      </c>
      <c r="Q173" s="141">
        <v>0</v>
      </c>
      <c r="R173" s="141">
        <v>0</v>
      </c>
      <c r="S173" s="141">
        <v>0</v>
      </c>
      <c r="T173" s="136">
        <f t="shared" si="96"/>
        <v>167.46770000000001</v>
      </c>
      <c r="U173" s="141">
        <v>0</v>
      </c>
      <c r="V173" s="141">
        <v>0</v>
      </c>
      <c r="W173" s="141">
        <v>0</v>
      </c>
      <c r="X173" s="141">
        <v>0</v>
      </c>
      <c r="Y173" s="10">
        <v>167.46770000000001</v>
      </c>
      <c r="Z173" s="10">
        <v>0</v>
      </c>
      <c r="AA173" s="10">
        <v>0</v>
      </c>
      <c r="AB173" s="10">
        <v>0</v>
      </c>
      <c r="AC173" s="10">
        <v>0</v>
      </c>
      <c r="AD173" s="10">
        <f t="shared" si="103"/>
        <v>-3.2299999999992224E-2</v>
      </c>
      <c r="AE173" s="10">
        <f t="shared" si="103"/>
        <v>0</v>
      </c>
      <c r="AF173" s="10">
        <f t="shared" si="103"/>
        <v>0</v>
      </c>
      <c r="AG173" s="10">
        <f t="shared" si="103"/>
        <v>0</v>
      </c>
      <c r="AH173" s="10">
        <f t="shared" si="103"/>
        <v>0</v>
      </c>
      <c r="AI173" s="13">
        <f t="shared" si="103"/>
        <v>-3.2299999999992224E-2</v>
      </c>
      <c r="AJ173" s="13">
        <f t="shared" si="103"/>
        <v>0</v>
      </c>
      <c r="AK173" s="13">
        <f t="shared" si="111"/>
        <v>0</v>
      </c>
      <c r="AL173" s="13">
        <f t="shared" si="111"/>
        <v>0</v>
      </c>
      <c r="AM173" s="10">
        <f t="shared" si="111"/>
        <v>0</v>
      </c>
      <c r="AN173" s="10">
        <f t="shared" si="104"/>
        <v>99.980716417910457</v>
      </c>
      <c r="AO173" s="10">
        <f t="shared" si="104"/>
        <v>0</v>
      </c>
      <c r="AP173" s="10">
        <f t="shared" si="104"/>
        <v>0</v>
      </c>
      <c r="AQ173" s="10">
        <f t="shared" si="104"/>
        <v>0</v>
      </c>
      <c r="AR173" s="10">
        <f t="shared" si="104"/>
        <v>0</v>
      </c>
      <c r="AS173" s="10">
        <f t="shared" si="104"/>
        <v>99.980716417910457</v>
      </c>
      <c r="AT173" s="142">
        <f t="shared" si="104"/>
        <v>0</v>
      </c>
      <c r="AU173" s="142">
        <f t="shared" si="104"/>
        <v>0</v>
      </c>
      <c r="AV173" s="142">
        <f t="shared" si="104"/>
        <v>0</v>
      </c>
      <c r="AW173" s="142">
        <f t="shared" si="104"/>
        <v>0</v>
      </c>
    </row>
    <row r="174" spans="1:49" ht="12.75" customHeight="1" x14ac:dyDescent="0.25">
      <c r="A174" s="133">
        <v>165</v>
      </c>
      <c r="B174" s="139" t="s">
        <v>1505</v>
      </c>
      <c r="C174" s="135">
        <f t="shared" si="99"/>
        <v>4431.2</v>
      </c>
      <c r="D174" s="140">
        <v>3638.2</v>
      </c>
      <c r="E174" s="140">
        <v>0</v>
      </c>
      <c r="F174" s="140">
        <v>0</v>
      </c>
      <c r="G174" s="140">
        <v>0</v>
      </c>
      <c r="H174" s="140">
        <v>793</v>
      </c>
      <c r="I174" s="140">
        <v>0</v>
      </c>
      <c r="J174" s="135">
        <f t="shared" si="95"/>
        <v>4889.3999999999996</v>
      </c>
      <c r="K174" s="141">
        <v>4096.3999999999996</v>
      </c>
      <c r="L174" s="141">
        <v>0</v>
      </c>
      <c r="M174" s="141">
        <v>0</v>
      </c>
      <c r="N174" s="141">
        <v>0</v>
      </c>
      <c r="O174" s="141">
        <v>793</v>
      </c>
      <c r="P174" s="141">
        <v>0</v>
      </c>
      <c r="Q174" s="141">
        <v>0</v>
      </c>
      <c r="R174" s="141">
        <v>0</v>
      </c>
      <c r="S174" s="141">
        <v>0</v>
      </c>
      <c r="T174" s="136">
        <f t="shared" si="96"/>
        <v>4889.3999999999996</v>
      </c>
      <c r="U174" s="141">
        <v>4096.3999999999996</v>
      </c>
      <c r="V174" s="141">
        <v>0</v>
      </c>
      <c r="W174" s="141">
        <v>0</v>
      </c>
      <c r="X174" s="141">
        <v>0</v>
      </c>
      <c r="Y174" s="10">
        <v>793</v>
      </c>
      <c r="Z174" s="10">
        <v>0</v>
      </c>
      <c r="AA174" s="10">
        <v>0</v>
      </c>
      <c r="AB174" s="10">
        <v>0</v>
      </c>
      <c r="AC174" s="10">
        <v>0</v>
      </c>
      <c r="AD174" s="10">
        <f t="shared" si="103"/>
        <v>0</v>
      </c>
      <c r="AE174" s="10">
        <f t="shared" si="103"/>
        <v>0</v>
      </c>
      <c r="AF174" s="10">
        <f t="shared" si="103"/>
        <v>0</v>
      </c>
      <c r="AG174" s="10">
        <f t="shared" si="103"/>
        <v>0</v>
      </c>
      <c r="AH174" s="10">
        <f t="shared" si="103"/>
        <v>0</v>
      </c>
      <c r="AI174" s="13">
        <f t="shared" si="103"/>
        <v>0</v>
      </c>
      <c r="AJ174" s="13">
        <f t="shared" si="103"/>
        <v>0</v>
      </c>
      <c r="AK174" s="13">
        <f t="shared" si="111"/>
        <v>0</v>
      </c>
      <c r="AL174" s="13">
        <f t="shared" si="111"/>
        <v>0</v>
      </c>
      <c r="AM174" s="10">
        <f t="shared" si="111"/>
        <v>0</v>
      </c>
      <c r="AN174" s="10">
        <f t="shared" si="104"/>
        <v>100</v>
      </c>
      <c r="AO174" s="10">
        <f t="shared" si="104"/>
        <v>100</v>
      </c>
      <c r="AP174" s="10">
        <f t="shared" si="104"/>
        <v>0</v>
      </c>
      <c r="AQ174" s="10">
        <f t="shared" si="104"/>
        <v>0</v>
      </c>
      <c r="AR174" s="10">
        <f t="shared" si="104"/>
        <v>0</v>
      </c>
      <c r="AS174" s="10">
        <f t="shared" si="104"/>
        <v>100</v>
      </c>
      <c r="AT174" s="142">
        <f t="shared" si="104"/>
        <v>0</v>
      </c>
      <c r="AU174" s="142">
        <f t="shared" si="104"/>
        <v>0</v>
      </c>
      <c r="AV174" s="142">
        <f t="shared" si="104"/>
        <v>0</v>
      </c>
      <c r="AW174" s="142">
        <f t="shared" si="104"/>
        <v>0</v>
      </c>
    </row>
    <row r="175" spans="1:49" ht="12.75" customHeight="1" x14ac:dyDescent="0.25">
      <c r="A175" s="133">
        <v>166</v>
      </c>
      <c r="B175" s="139" t="s">
        <v>1506</v>
      </c>
      <c r="C175" s="135">
        <f t="shared" si="99"/>
        <v>2722.8999999999996</v>
      </c>
      <c r="D175" s="140">
        <v>2118.1999999999998</v>
      </c>
      <c r="E175" s="140">
        <v>0</v>
      </c>
      <c r="F175" s="140">
        <v>0</v>
      </c>
      <c r="G175" s="140">
        <v>0</v>
      </c>
      <c r="H175" s="140">
        <v>604.70000000000005</v>
      </c>
      <c r="I175" s="140">
        <v>0</v>
      </c>
      <c r="J175" s="135">
        <f t="shared" si="95"/>
        <v>2955.5</v>
      </c>
      <c r="K175" s="141">
        <v>2350.8000000000002</v>
      </c>
      <c r="L175" s="141">
        <v>0</v>
      </c>
      <c r="M175" s="141">
        <v>0</v>
      </c>
      <c r="N175" s="141">
        <v>0</v>
      </c>
      <c r="O175" s="141">
        <v>604.70000000000005</v>
      </c>
      <c r="P175" s="141">
        <v>0</v>
      </c>
      <c r="Q175" s="141">
        <v>0</v>
      </c>
      <c r="R175" s="141">
        <v>0</v>
      </c>
      <c r="S175" s="141">
        <v>0</v>
      </c>
      <c r="T175" s="136">
        <f t="shared" si="96"/>
        <v>2955.5</v>
      </c>
      <c r="U175" s="141">
        <v>2350.8000000000002</v>
      </c>
      <c r="V175" s="141">
        <v>0</v>
      </c>
      <c r="W175" s="141">
        <v>0</v>
      </c>
      <c r="X175" s="141">
        <v>0</v>
      </c>
      <c r="Y175" s="10">
        <v>604.70000000000005</v>
      </c>
      <c r="Z175" s="10">
        <v>0</v>
      </c>
      <c r="AA175" s="10">
        <v>0</v>
      </c>
      <c r="AB175" s="10">
        <v>0</v>
      </c>
      <c r="AC175" s="10">
        <v>0</v>
      </c>
      <c r="AD175" s="10">
        <f t="shared" si="103"/>
        <v>0</v>
      </c>
      <c r="AE175" s="10">
        <f t="shared" si="103"/>
        <v>0</v>
      </c>
      <c r="AF175" s="10">
        <f t="shared" si="103"/>
        <v>0</v>
      </c>
      <c r="AG175" s="10">
        <f t="shared" si="103"/>
        <v>0</v>
      </c>
      <c r="AH175" s="10">
        <f t="shared" si="103"/>
        <v>0</v>
      </c>
      <c r="AI175" s="13">
        <f t="shared" si="103"/>
        <v>0</v>
      </c>
      <c r="AJ175" s="13">
        <f t="shared" si="103"/>
        <v>0</v>
      </c>
      <c r="AK175" s="13">
        <f t="shared" si="111"/>
        <v>0</v>
      </c>
      <c r="AL175" s="13">
        <f t="shared" si="111"/>
        <v>0</v>
      </c>
      <c r="AM175" s="10">
        <f t="shared" si="111"/>
        <v>0</v>
      </c>
      <c r="AN175" s="10">
        <f t="shared" si="104"/>
        <v>100</v>
      </c>
      <c r="AO175" s="10">
        <f t="shared" si="104"/>
        <v>100</v>
      </c>
      <c r="AP175" s="10">
        <f t="shared" si="104"/>
        <v>0</v>
      </c>
      <c r="AQ175" s="10">
        <f t="shared" si="104"/>
        <v>0</v>
      </c>
      <c r="AR175" s="10">
        <f t="shared" si="104"/>
        <v>0</v>
      </c>
      <c r="AS175" s="10">
        <f t="shared" si="104"/>
        <v>100</v>
      </c>
      <c r="AT175" s="142">
        <f t="shared" si="104"/>
        <v>0</v>
      </c>
      <c r="AU175" s="142">
        <f t="shared" si="104"/>
        <v>0</v>
      </c>
      <c r="AV175" s="142">
        <f t="shared" si="104"/>
        <v>0</v>
      </c>
      <c r="AW175" s="142">
        <f t="shared" si="104"/>
        <v>0</v>
      </c>
    </row>
    <row r="176" spans="1:49" ht="12.75" customHeight="1" x14ac:dyDescent="0.25">
      <c r="A176" s="133">
        <v>167</v>
      </c>
      <c r="B176" s="139" t="s">
        <v>1507</v>
      </c>
      <c r="C176" s="135">
        <f t="shared" si="99"/>
        <v>4500.5</v>
      </c>
      <c r="D176" s="140">
        <v>3642.5</v>
      </c>
      <c r="E176" s="140">
        <v>0</v>
      </c>
      <c r="F176" s="140">
        <v>0</v>
      </c>
      <c r="G176" s="140">
        <v>0</v>
      </c>
      <c r="H176" s="140">
        <v>858</v>
      </c>
      <c r="I176" s="140">
        <v>0</v>
      </c>
      <c r="J176" s="135">
        <f t="shared" si="95"/>
        <v>4996.5</v>
      </c>
      <c r="K176" s="141">
        <v>4138.5</v>
      </c>
      <c r="L176" s="141">
        <v>0</v>
      </c>
      <c r="M176" s="141">
        <v>0</v>
      </c>
      <c r="N176" s="141">
        <v>0</v>
      </c>
      <c r="O176" s="141">
        <v>858</v>
      </c>
      <c r="P176" s="141">
        <v>0</v>
      </c>
      <c r="Q176" s="141">
        <v>0</v>
      </c>
      <c r="R176" s="141">
        <v>0</v>
      </c>
      <c r="S176" s="141">
        <v>0</v>
      </c>
      <c r="T176" s="136">
        <f t="shared" si="96"/>
        <v>4969.2669999999998</v>
      </c>
      <c r="U176" s="141">
        <v>4111.2669999999998</v>
      </c>
      <c r="V176" s="141">
        <v>0</v>
      </c>
      <c r="W176" s="141">
        <v>0</v>
      </c>
      <c r="X176" s="141">
        <v>0</v>
      </c>
      <c r="Y176" s="10">
        <v>858</v>
      </c>
      <c r="Z176" s="10">
        <v>0</v>
      </c>
      <c r="AA176" s="10">
        <v>0</v>
      </c>
      <c r="AB176" s="10">
        <v>0</v>
      </c>
      <c r="AC176" s="10">
        <v>0</v>
      </c>
      <c r="AD176" s="10">
        <f t="shared" si="103"/>
        <v>-27.233000000000175</v>
      </c>
      <c r="AE176" s="10">
        <f t="shared" si="103"/>
        <v>-27.233000000000175</v>
      </c>
      <c r="AF176" s="10">
        <f t="shared" si="103"/>
        <v>0</v>
      </c>
      <c r="AG176" s="10">
        <f t="shared" si="103"/>
        <v>0</v>
      </c>
      <c r="AH176" s="10">
        <f t="shared" si="103"/>
        <v>0</v>
      </c>
      <c r="AI176" s="13">
        <f t="shared" si="103"/>
        <v>0</v>
      </c>
      <c r="AJ176" s="13">
        <f t="shared" si="103"/>
        <v>0</v>
      </c>
      <c r="AK176" s="13">
        <f t="shared" si="111"/>
        <v>0</v>
      </c>
      <c r="AL176" s="13">
        <f t="shared" si="111"/>
        <v>0</v>
      </c>
      <c r="AM176" s="10">
        <f t="shared" si="111"/>
        <v>0</v>
      </c>
      <c r="AN176" s="10">
        <f t="shared" si="104"/>
        <v>99.45495847092964</v>
      </c>
      <c r="AO176" s="10">
        <f t="shared" si="104"/>
        <v>99.341959647215177</v>
      </c>
      <c r="AP176" s="10">
        <f t="shared" si="104"/>
        <v>0</v>
      </c>
      <c r="AQ176" s="10">
        <f t="shared" si="104"/>
        <v>0</v>
      </c>
      <c r="AR176" s="10">
        <f t="shared" si="104"/>
        <v>0</v>
      </c>
      <c r="AS176" s="10">
        <f t="shared" si="104"/>
        <v>100</v>
      </c>
      <c r="AT176" s="142">
        <f t="shared" si="104"/>
        <v>0</v>
      </c>
      <c r="AU176" s="142">
        <f t="shared" si="104"/>
        <v>0</v>
      </c>
      <c r="AV176" s="142">
        <f t="shared" si="104"/>
        <v>0</v>
      </c>
      <c r="AW176" s="142">
        <f t="shared" si="104"/>
        <v>0</v>
      </c>
    </row>
    <row r="177" spans="1:49" ht="12.75" customHeight="1" x14ac:dyDescent="0.25">
      <c r="A177" s="133">
        <v>168</v>
      </c>
      <c r="B177" s="139" t="s">
        <v>1508</v>
      </c>
      <c r="C177" s="135">
        <f t="shared" si="99"/>
        <v>2486.2000000000003</v>
      </c>
      <c r="D177" s="140">
        <v>2232.4</v>
      </c>
      <c r="E177" s="140">
        <v>0</v>
      </c>
      <c r="F177" s="140">
        <v>0</v>
      </c>
      <c r="G177" s="140">
        <v>0</v>
      </c>
      <c r="H177" s="140">
        <v>253.8</v>
      </c>
      <c r="I177" s="140">
        <v>0</v>
      </c>
      <c r="J177" s="135">
        <f t="shared" si="95"/>
        <v>2612.2000000000003</v>
      </c>
      <c r="K177" s="141">
        <v>2358.4</v>
      </c>
      <c r="L177" s="141">
        <v>0</v>
      </c>
      <c r="M177" s="141">
        <v>0</v>
      </c>
      <c r="N177" s="141">
        <v>0</v>
      </c>
      <c r="O177" s="141">
        <v>253.8</v>
      </c>
      <c r="P177" s="141">
        <v>0</v>
      </c>
      <c r="Q177" s="141">
        <v>0</v>
      </c>
      <c r="R177" s="141">
        <v>0</v>
      </c>
      <c r="S177" s="141">
        <v>0</v>
      </c>
      <c r="T177" s="136">
        <f t="shared" si="96"/>
        <v>2604.4485</v>
      </c>
      <c r="U177" s="141">
        <v>2350.6491000000001</v>
      </c>
      <c r="V177" s="141">
        <v>0</v>
      </c>
      <c r="W177" s="141">
        <v>0</v>
      </c>
      <c r="X177" s="141">
        <v>0</v>
      </c>
      <c r="Y177" s="10">
        <v>253.79939999999999</v>
      </c>
      <c r="Z177" s="10">
        <v>0</v>
      </c>
      <c r="AA177" s="10">
        <v>0</v>
      </c>
      <c r="AB177" s="10">
        <v>0</v>
      </c>
      <c r="AC177" s="10">
        <v>0</v>
      </c>
      <c r="AD177" s="10">
        <f t="shared" si="103"/>
        <v>-7.7515000000003056</v>
      </c>
      <c r="AE177" s="10">
        <f t="shared" si="103"/>
        <v>-7.7509000000000015</v>
      </c>
      <c r="AF177" s="10">
        <f t="shared" si="103"/>
        <v>0</v>
      </c>
      <c r="AG177" s="10">
        <f t="shared" si="103"/>
        <v>0</v>
      </c>
      <c r="AH177" s="10">
        <f t="shared" si="103"/>
        <v>0</v>
      </c>
      <c r="AI177" s="13">
        <f t="shared" si="103"/>
        <v>-6.0000000001991793E-4</v>
      </c>
      <c r="AJ177" s="13">
        <f t="shared" si="103"/>
        <v>0</v>
      </c>
      <c r="AK177" s="13">
        <f t="shared" si="111"/>
        <v>0</v>
      </c>
      <c r="AL177" s="13">
        <f t="shared" si="111"/>
        <v>0</v>
      </c>
      <c r="AM177" s="10">
        <f t="shared" si="111"/>
        <v>0</v>
      </c>
      <c r="AN177" s="10">
        <f t="shared" si="104"/>
        <v>99.703257790368255</v>
      </c>
      <c r="AO177" s="10">
        <f t="shared" si="104"/>
        <v>99.67134921981004</v>
      </c>
      <c r="AP177" s="10">
        <f t="shared" si="104"/>
        <v>0</v>
      </c>
      <c r="AQ177" s="10">
        <f t="shared" si="104"/>
        <v>0</v>
      </c>
      <c r="AR177" s="10">
        <f t="shared" si="104"/>
        <v>0</v>
      </c>
      <c r="AS177" s="10">
        <f t="shared" si="104"/>
        <v>99.999763593380607</v>
      </c>
      <c r="AT177" s="142">
        <f t="shared" si="104"/>
        <v>0</v>
      </c>
      <c r="AU177" s="142">
        <f t="shared" si="104"/>
        <v>0</v>
      </c>
      <c r="AV177" s="142">
        <f t="shared" si="104"/>
        <v>0</v>
      </c>
      <c r="AW177" s="142">
        <f t="shared" si="104"/>
        <v>0</v>
      </c>
    </row>
    <row r="178" spans="1:49" ht="12.75" customHeight="1" x14ac:dyDescent="0.25">
      <c r="A178" s="133">
        <v>169</v>
      </c>
      <c r="B178" s="139" t="s">
        <v>1509</v>
      </c>
      <c r="C178" s="135">
        <f t="shared" si="99"/>
        <v>3741.1</v>
      </c>
      <c r="D178" s="140">
        <v>3263</v>
      </c>
      <c r="E178" s="140">
        <v>0</v>
      </c>
      <c r="F178" s="140">
        <v>0</v>
      </c>
      <c r="G178" s="140">
        <v>0</v>
      </c>
      <c r="H178" s="140">
        <v>478.1</v>
      </c>
      <c r="I178" s="140">
        <v>0</v>
      </c>
      <c r="J178" s="135">
        <f t="shared" si="95"/>
        <v>4239.8</v>
      </c>
      <c r="K178" s="141">
        <v>3761.7</v>
      </c>
      <c r="L178" s="141">
        <v>0</v>
      </c>
      <c r="M178" s="141">
        <v>0</v>
      </c>
      <c r="N178" s="141">
        <v>0</v>
      </c>
      <c r="O178" s="141">
        <v>478.1</v>
      </c>
      <c r="P178" s="141">
        <v>0</v>
      </c>
      <c r="Q178" s="141">
        <v>0</v>
      </c>
      <c r="R178" s="141">
        <v>0</v>
      </c>
      <c r="S178" s="141">
        <v>0</v>
      </c>
      <c r="T178" s="136">
        <f t="shared" si="96"/>
        <v>4239.7933999999996</v>
      </c>
      <c r="U178" s="141">
        <v>3761.7</v>
      </c>
      <c r="V178" s="141">
        <v>0</v>
      </c>
      <c r="W178" s="141">
        <v>0</v>
      </c>
      <c r="X178" s="141">
        <v>0</v>
      </c>
      <c r="Y178" s="10">
        <v>478.09339999999997</v>
      </c>
      <c r="Z178" s="10">
        <v>0</v>
      </c>
      <c r="AA178" s="10">
        <v>0</v>
      </c>
      <c r="AB178" s="10">
        <v>0</v>
      </c>
      <c r="AC178" s="10">
        <v>0</v>
      </c>
      <c r="AD178" s="10">
        <f t="shared" si="103"/>
        <v>-6.6000000006170012E-3</v>
      </c>
      <c r="AE178" s="10">
        <f t="shared" si="103"/>
        <v>0</v>
      </c>
      <c r="AF178" s="10">
        <f t="shared" si="103"/>
        <v>0</v>
      </c>
      <c r="AG178" s="10">
        <f t="shared" si="103"/>
        <v>0</v>
      </c>
      <c r="AH178" s="10">
        <f t="shared" si="103"/>
        <v>0</v>
      </c>
      <c r="AI178" s="13">
        <f t="shared" si="103"/>
        <v>-6.600000000048567E-3</v>
      </c>
      <c r="AJ178" s="13">
        <f t="shared" si="103"/>
        <v>0</v>
      </c>
      <c r="AK178" s="13">
        <f t="shared" si="111"/>
        <v>0</v>
      </c>
      <c r="AL178" s="13">
        <f t="shared" si="111"/>
        <v>0</v>
      </c>
      <c r="AM178" s="10">
        <f t="shared" si="111"/>
        <v>0</v>
      </c>
      <c r="AN178" s="10">
        <f t="shared" si="104"/>
        <v>99.999844332279807</v>
      </c>
      <c r="AO178" s="10">
        <f t="shared" si="104"/>
        <v>100</v>
      </c>
      <c r="AP178" s="10">
        <f t="shared" si="104"/>
        <v>0</v>
      </c>
      <c r="AQ178" s="10">
        <f t="shared" si="104"/>
        <v>0</v>
      </c>
      <c r="AR178" s="10">
        <f t="shared" si="104"/>
        <v>0</v>
      </c>
      <c r="AS178" s="10">
        <f t="shared" si="104"/>
        <v>99.998619535661987</v>
      </c>
      <c r="AT178" s="142">
        <f t="shared" si="104"/>
        <v>0</v>
      </c>
      <c r="AU178" s="142">
        <f t="shared" si="104"/>
        <v>0</v>
      </c>
      <c r="AV178" s="142">
        <f t="shared" si="104"/>
        <v>0</v>
      </c>
      <c r="AW178" s="142">
        <f t="shared" si="104"/>
        <v>0</v>
      </c>
    </row>
    <row r="179" spans="1:49" ht="12.75" customHeight="1" x14ac:dyDescent="0.25">
      <c r="A179" s="133">
        <v>170</v>
      </c>
      <c r="B179" s="139" t="s">
        <v>1510</v>
      </c>
      <c r="C179" s="135">
        <f t="shared" si="99"/>
        <v>5888.7000000000007</v>
      </c>
      <c r="D179" s="140">
        <v>4767.6000000000004</v>
      </c>
      <c r="E179" s="140">
        <v>0</v>
      </c>
      <c r="F179" s="140">
        <v>0</v>
      </c>
      <c r="G179" s="140">
        <v>0</v>
      </c>
      <c r="H179" s="140">
        <v>1121.0999999999999</v>
      </c>
      <c r="I179" s="140">
        <v>0</v>
      </c>
      <c r="J179" s="135">
        <f t="shared" si="95"/>
        <v>6275.5</v>
      </c>
      <c r="K179" s="141">
        <v>5154.3999999999996</v>
      </c>
      <c r="L179" s="141">
        <v>0</v>
      </c>
      <c r="M179" s="141">
        <v>0</v>
      </c>
      <c r="N179" s="141">
        <v>0</v>
      </c>
      <c r="O179" s="141">
        <v>1121.0999999999999</v>
      </c>
      <c r="P179" s="141">
        <v>0</v>
      </c>
      <c r="Q179" s="141">
        <v>0</v>
      </c>
      <c r="R179" s="141">
        <v>0</v>
      </c>
      <c r="S179" s="141">
        <v>0</v>
      </c>
      <c r="T179" s="136">
        <f t="shared" si="96"/>
        <v>6156.0421999999999</v>
      </c>
      <c r="U179" s="141">
        <v>5034.9422000000004</v>
      </c>
      <c r="V179" s="141">
        <v>0</v>
      </c>
      <c r="W179" s="141">
        <v>0</v>
      </c>
      <c r="X179" s="141">
        <v>0</v>
      </c>
      <c r="Y179" s="10">
        <v>1121.0999999999999</v>
      </c>
      <c r="Z179" s="10">
        <v>0</v>
      </c>
      <c r="AA179" s="10">
        <v>0</v>
      </c>
      <c r="AB179" s="10">
        <v>0</v>
      </c>
      <c r="AC179" s="10">
        <v>0</v>
      </c>
      <c r="AD179" s="10">
        <f t="shared" si="103"/>
        <v>-119.45780000000013</v>
      </c>
      <c r="AE179" s="10">
        <f t="shared" si="103"/>
        <v>-119.45779999999922</v>
      </c>
      <c r="AF179" s="10">
        <f t="shared" si="103"/>
        <v>0</v>
      </c>
      <c r="AG179" s="10">
        <f t="shared" si="103"/>
        <v>0</v>
      </c>
      <c r="AH179" s="10">
        <f t="shared" si="103"/>
        <v>0</v>
      </c>
      <c r="AI179" s="13">
        <f t="shared" si="103"/>
        <v>0</v>
      </c>
      <c r="AJ179" s="13">
        <f t="shared" si="103"/>
        <v>0</v>
      </c>
      <c r="AK179" s="13">
        <f t="shared" si="111"/>
        <v>0</v>
      </c>
      <c r="AL179" s="13">
        <f t="shared" si="111"/>
        <v>0</v>
      </c>
      <c r="AM179" s="10">
        <f t="shared" si="111"/>
        <v>0</v>
      </c>
      <c r="AN179" s="10">
        <f t="shared" si="104"/>
        <v>98.096441717791407</v>
      </c>
      <c r="AO179" s="10">
        <f t="shared" si="104"/>
        <v>97.68241114387709</v>
      </c>
      <c r="AP179" s="10">
        <f t="shared" si="104"/>
        <v>0</v>
      </c>
      <c r="AQ179" s="10">
        <f t="shared" si="104"/>
        <v>0</v>
      </c>
      <c r="AR179" s="10">
        <f t="shared" si="104"/>
        <v>0</v>
      </c>
      <c r="AS179" s="10">
        <f t="shared" si="104"/>
        <v>100</v>
      </c>
      <c r="AT179" s="142">
        <f t="shared" si="104"/>
        <v>0</v>
      </c>
      <c r="AU179" s="142">
        <f t="shared" si="104"/>
        <v>0</v>
      </c>
      <c r="AV179" s="142">
        <f t="shared" si="104"/>
        <v>0</v>
      </c>
      <c r="AW179" s="142">
        <f t="shared" si="104"/>
        <v>0</v>
      </c>
    </row>
    <row r="180" spans="1:49" ht="12.75" customHeight="1" x14ac:dyDescent="0.25">
      <c r="A180" s="133">
        <v>171</v>
      </c>
      <c r="B180" s="139" t="s">
        <v>1511</v>
      </c>
      <c r="C180" s="135">
        <f t="shared" si="99"/>
        <v>1989.8</v>
      </c>
      <c r="D180" s="140">
        <v>1727.8</v>
      </c>
      <c r="E180" s="140">
        <v>0</v>
      </c>
      <c r="F180" s="140">
        <v>0</v>
      </c>
      <c r="G180" s="140">
        <v>0</v>
      </c>
      <c r="H180" s="140">
        <v>262</v>
      </c>
      <c r="I180" s="140">
        <v>0</v>
      </c>
      <c r="J180" s="135">
        <f t="shared" si="95"/>
        <v>2098.3000000000002</v>
      </c>
      <c r="K180" s="141">
        <v>1836.3</v>
      </c>
      <c r="L180" s="141">
        <v>0</v>
      </c>
      <c r="M180" s="141">
        <v>0</v>
      </c>
      <c r="N180" s="141">
        <v>0</v>
      </c>
      <c r="O180" s="141">
        <v>262</v>
      </c>
      <c r="P180" s="141">
        <v>0</v>
      </c>
      <c r="Q180" s="141">
        <v>0</v>
      </c>
      <c r="R180" s="141">
        <v>0</v>
      </c>
      <c r="S180" s="141">
        <v>0</v>
      </c>
      <c r="T180" s="136">
        <f t="shared" si="96"/>
        <v>2059.3208</v>
      </c>
      <c r="U180" s="141">
        <v>1797.3208</v>
      </c>
      <c r="V180" s="141">
        <v>0</v>
      </c>
      <c r="W180" s="141">
        <v>0</v>
      </c>
      <c r="X180" s="141">
        <v>0</v>
      </c>
      <c r="Y180" s="10">
        <v>262</v>
      </c>
      <c r="Z180" s="10">
        <v>0</v>
      </c>
      <c r="AA180" s="10">
        <v>0</v>
      </c>
      <c r="AB180" s="10">
        <v>0</v>
      </c>
      <c r="AC180" s="10">
        <v>0</v>
      </c>
      <c r="AD180" s="10">
        <f t="shared" si="103"/>
        <v>-38.979200000000219</v>
      </c>
      <c r="AE180" s="10">
        <f t="shared" si="103"/>
        <v>-38.979199999999992</v>
      </c>
      <c r="AF180" s="10">
        <f t="shared" si="103"/>
        <v>0</v>
      </c>
      <c r="AG180" s="10">
        <f t="shared" si="103"/>
        <v>0</v>
      </c>
      <c r="AH180" s="10">
        <f t="shared" si="103"/>
        <v>0</v>
      </c>
      <c r="AI180" s="13">
        <f t="shared" si="103"/>
        <v>0</v>
      </c>
      <c r="AJ180" s="13">
        <f t="shared" si="103"/>
        <v>0</v>
      </c>
      <c r="AK180" s="13">
        <f t="shared" si="111"/>
        <v>0</v>
      </c>
      <c r="AL180" s="13">
        <f t="shared" si="111"/>
        <v>0</v>
      </c>
      <c r="AM180" s="10">
        <f t="shared" si="111"/>
        <v>0</v>
      </c>
      <c r="AN180" s="10">
        <f t="shared" si="104"/>
        <v>98.142343802125524</v>
      </c>
      <c r="AO180" s="10">
        <f t="shared" si="104"/>
        <v>97.877296738005768</v>
      </c>
      <c r="AP180" s="10">
        <f t="shared" si="104"/>
        <v>0</v>
      </c>
      <c r="AQ180" s="10">
        <f t="shared" si="104"/>
        <v>0</v>
      </c>
      <c r="AR180" s="10">
        <f t="shared" si="104"/>
        <v>0</v>
      </c>
      <c r="AS180" s="10">
        <f t="shared" si="104"/>
        <v>100</v>
      </c>
      <c r="AT180" s="142">
        <f t="shared" si="104"/>
        <v>0</v>
      </c>
      <c r="AU180" s="142">
        <f t="shared" si="104"/>
        <v>0</v>
      </c>
      <c r="AV180" s="142">
        <f t="shared" si="104"/>
        <v>0</v>
      </c>
      <c r="AW180" s="142">
        <f t="shared" si="104"/>
        <v>0</v>
      </c>
    </row>
    <row r="181" spans="1:49" ht="12.75" customHeight="1" x14ac:dyDescent="0.25">
      <c r="A181" s="133">
        <v>172</v>
      </c>
      <c r="B181" s="139" t="s">
        <v>1512</v>
      </c>
      <c r="C181" s="135">
        <f t="shared" si="99"/>
        <v>3529.5</v>
      </c>
      <c r="D181" s="140">
        <v>2823.6</v>
      </c>
      <c r="E181" s="140">
        <v>0</v>
      </c>
      <c r="F181" s="140">
        <v>0</v>
      </c>
      <c r="G181" s="140">
        <v>0</v>
      </c>
      <c r="H181" s="140">
        <v>705.9</v>
      </c>
      <c r="I181" s="140">
        <v>0</v>
      </c>
      <c r="J181" s="135">
        <f t="shared" si="95"/>
        <v>3657.7000000000003</v>
      </c>
      <c r="K181" s="141">
        <v>2951.8</v>
      </c>
      <c r="L181" s="141">
        <v>0</v>
      </c>
      <c r="M181" s="141">
        <v>0</v>
      </c>
      <c r="N181" s="141">
        <v>0</v>
      </c>
      <c r="O181" s="141">
        <v>705.9</v>
      </c>
      <c r="P181" s="141">
        <v>0</v>
      </c>
      <c r="Q181" s="141">
        <v>0</v>
      </c>
      <c r="R181" s="141">
        <v>0</v>
      </c>
      <c r="S181" s="141">
        <v>0</v>
      </c>
      <c r="T181" s="136">
        <f t="shared" si="96"/>
        <v>3616.5420999999997</v>
      </c>
      <c r="U181" s="141">
        <v>2910.6588999999999</v>
      </c>
      <c r="V181" s="141">
        <v>0</v>
      </c>
      <c r="W181" s="141">
        <v>0</v>
      </c>
      <c r="X181" s="141">
        <v>0</v>
      </c>
      <c r="Y181" s="10">
        <v>705.88319999999999</v>
      </c>
      <c r="Z181" s="10">
        <v>0</v>
      </c>
      <c r="AA181" s="10">
        <v>0</v>
      </c>
      <c r="AB181" s="10">
        <v>0</v>
      </c>
      <c r="AC181" s="10">
        <v>0</v>
      </c>
      <c r="AD181" s="10">
        <f t="shared" si="103"/>
        <v>-41.157900000000609</v>
      </c>
      <c r="AE181" s="10">
        <f t="shared" si="103"/>
        <v>-41.141100000000279</v>
      </c>
      <c r="AF181" s="10">
        <f t="shared" si="103"/>
        <v>0</v>
      </c>
      <c r="AG181" s="10">
        <f t="shared" si="103"/>
        <v>0</v>
      </c>
      <c r="AH181" s="10">
        <f t="shared" si="103"/>
        <v>0</v>
      </c>
      <c r="AI181" s="13">
        <f t="shared" si="103"/>
        <v>-1.6799999999989268E-2</v>
      </c>
      <c r="AJ181" s="13">
        <f t="shared" si="103"/>
        <v>0</v>
      </c>
      <c r="AK181" s="13">
        <f t="shared" si="111"/>
        <v>0</v>
      </c>
      <c r="AL181" s="13">
        <f t="shared" si="111"/>
        <v>0</v>
      </c>
      <c r="AM181" s="10">
        <f t="shared" si="111"/>
        <v>0</v>
      </c>
      <c r="AN181" s="10">
        <f t="shared" si="104"/>
        <v>98.874760095141738</v>
      </c>
      <c r="AO181" s="10">
        <f t="shared" si="104"/>
        <v>98.606236872416815</v>
      </c>
      <c r="AP181" s="10">
        <f t="shared" si="104"/>
        <v>0</v>
      </c>
      <c r="AQ181" s="10">
        <f t="shared" si="104"/>
        <v>0</v>
      </c>
      <c r="AR181" s="10">
        <f t="shared" si="104"/>
        <v>0</v>
      </c>
      <c r="AS181" s="10">
        <f t="shared" si="104"/>
        <v>99.997620059498516</v>
      </c>
      <c r="AT181" s="142">
        <f t="shared" si="104"/>
        <v>0</v>
      </c>
      <c r="AU181" s="142">
        <f t="shared" si="104"/>
        <v>0</v>
      </c>
      <c r="AV181" s="142">
        <f t="shared" si="104"/>
        <v>0</v>
      </c>
      <c r="AW181" s="142">
        <f t="shared" si="104"/>
        <v>0</v>
      </c>
    </row>
    <row r="182" spans="1:49" ht="12.75" customHeight="1" x14ac:dyDescent="0.25">
      <c r="A182" s="133">
        <v>173</v>
      </c>
      <c r="B182" s="139" t="s">
        <v>1513</v>
      </c>
      <c r="C182" s="135">
        <f t="shared" si="99"/>
        <v>401.9</v>
      </c>
      <c r="D182" s="140">
        <v>0</v>
      </c>
      <c r="E182" s="140">
        <v>0</v>
      </c>
      <c r="F182" s="140">
        <v>0</v>
      </c>
      <c r="G182" s="140">
        <v>0</v>
      </c>
      <c r="H182" s="140">
        <v>401.9</v>
      </c>
      <c r="I182" s="140">
        <v>0</v>
      </c>
      <c r="J182" s="135">
        <f t="shared" si="95"/>
        <v>401.9</v>
      </c>
      <c r="K182" s="141">
        <v>0</v>
      </c>
      <c r="L182" s="141">
        <v>0</v>
      </c>
      <c r="M182" s="141">
        <v>0</v>
      </c>
      <c r="N182" s="141">
        <v>0</v>
      </c>
      <c r="O182" s="141">
        <v>401.9</v>
      </c>
      <c r="P182" s="141">
        <v>0</v>
      </c>
      <c r="Q182" s="141">
        <v>0</v>
      </c>
      <c r="R182" s="141">
        <v>0</v>
      </c>
      <c r="S182" s="141">
        <v>0</v>
      </c>
      <c r="T182" s="136">
        <f t="shared" si="96"/>
        <v>401.89980000000003</v>
      </c>
      <c r="U182" s="141">
        <v>0</v>
      </c>
      <c r="V182" s="141">
        <v>0</v>
      </c>
      <c r="W182" s="141">
        <v>0</v>
      </c>
      <c r="X182" s="141">
        <v>0</v>
      </c>
      <c r="Y182" s="10">
        <v>401.89980000000003</v>
      </c>
      <c r="Z182" s="10">
        <v>0</v>
      </c>
      <c r="AA182" s="10">
        <v>0</v>
      </c>
      <c r="AB182" s="10">
        <v>0</v>
      </c>
      <c r="AC182" s="10">
        <v>0</v>
      </c>
      <c r="AD182" s="10">
        <f t="shared" si="103"/>
        <v>-1.9999999994979589E-4</v>
      </c>
      <c r="AE182" s="10">
        <f t="shared" si="103"/>
        <v>0</v>
      </c>
      <c r="AF182" s="10">
        <f t="shared" si="103"/>
        <v>0</v>
      </c>
      <c r="AG182" s="10">
        <f t="shared" si="103"/>
        <v>0</v>
      </c>
      <c r="AH182" s="10">
        <f t="shared" si="103"/>
        <v>0</v>
      </c>
      <c r="AI182" s="13">
        <f t="shared" si="103"/>
        <v>-1.9999999994979589E-4</v>
      </c>
      <c r="AJ182" s="13">
        <f t="shared" si="103"/>
        <v>0</v>
      </c>
      <c r="AK182" s="13">
        <f t="shared" si="111"/>
        <v>0</v>
      </c>
      <c r="AL182" s="13">
        <f t="shared" si="111"/>
        <v>0</v>
      </c>
      <c r="AM182" s="10">
        <f t="shared" si="111"/>
        <v>0</v>
      </c>
      <c r="AN182" s="10">
        <f t="shared" si="104"/>
        <v>99.999950236377217</v>
      </c>
      <c r="AO182" s="10">
        <f t="shared" si="104"/>
        <v>0</v>
      </c>
      <c r="AP182" s="10">
        <f t="shared" si="104"/>
        <v>0</v>
      </c>
      <c r="AQ182" s="10">
        <f t="shared" si="104"/>
        <v>0</v>
      </c>
      <c r="AR182" s="10">
        <f t="shared" si="104"/>
        <v>0</v>
      </c>
      <c r="AS182" s="10">
        <f t="shared" si="104"/>
        <v>99.999950236377217</v>
      </c>
      <c r="AT182" s="142">
        <f t="shared" si="104"/>
        <v>0</v>
      </c>
      <c r="AU182" s="142">
        <f t="shared" si="104"/>
        <v>0</v>
      </c>
      <c r="AV182" s="142">
        <f t="shared" si="104"/>
        <v>0</v>
      </c>
      <c r="AW182" s="142">
        <f t="shared" si="104"/>
        <v>0</v>
      </c>
    </row>
    <row r="183" spans="1:49" ht="12.75" customHeight="1" x14ac:dyDescent="0.25">
      <c r="A183" s="133">
        <v>174</v>
      </c>
      <c r="B183" s="139" t="s">
        <v>1514</v>
      </c>
      <c r="C183" s="135">
        <f t="shared" si="99"/>
        <v>4840.3999999999996</v>
      </c>
      <c r="D183" s="140">
        <v>4059.6</v>
      </c>
      <c r="E183" s="140">
        <v>0</v>
      </c>
      <c r="F183" s="140">
        <v>0</v>
      </c>
      <c r="G183" s="140">
        <v>0</v>
      </c>
      <c r="H183" s="140">
        <v>780.8</v>
      </c>
      <c r="I183" s="140">
        <v>0</v>
      </c>
      <c r="J183" s="135">
        <f t="shared" si="95"/>
        <v>5232.4000000000005</v>
      </c>
      <c r="K183" s="141">
        <v>4451.6000000000004</v>
      </c>
      <c r="L183" s="141">
        <v>0</v>
      </c>
      <c r="M183" s="141">
        <v>0</v>
      </c>
      <c r="N183" s="141">
        <v>0</v>
      </c>
      <c r="O183" s="141">
        <v>780.8</v>
      </c>
      <c r="P183" s="141">
        <v>0</v>
      </c>
      <c r="Q183" s="141">
        <v>0</v>
      </c>
      <c r="R183" s="141">
        <v>0</v>
      </c>
      <c r="S183" s="141">
        <v>0</v>
      </c>
      <c r="T183" s="136">
        <f t="shared" si="96"/>
        <v>5228.9606000000003</v>
      </c>
      <c r="U183" s="141">
        <v>4448.1606000000002</v>
      </c>
      <c r="V183" s="141">
        <v>0</v>
      </c>
      <c r="W183" s="141">
        <v>0</v>
      </c>
      <c r="X183" s="141">
        <v>0</v>
      </c>
      <c r="Y183" s="10">
        <v>780.8</v>
      </c>
      <c r="Z183" s="10">
        <v>0</v>
      </c>
      <c r="AA183" s="10">
        <v>0</v>
      </c>
      <c r="AB183" s="10">
        <v>0</v>
      </c>
      <c r="AC183" s="10">
        <v>0</v>
      </c>
      <c r="AD183" s="10">
        <f t="shared" si="103"/>
        <v>-3.4394000000002052</v>
      </c>
      <c r="AE183" s="10">
        <f t="shared" si="103"/>
        <v>-3.4394000000002052</v>
      </c>
      <c r="AF183" s="10">
        <f t="shared" si="103"/>
        <v>0</v>
      </c>
      <c r="AG183" s="10">
        <f t="shared" si="103"/>
        <v>0</v>
      </c>
      <c r="AH183" s="10">
        <f t="shared" si="103"/>
        <v>0</v>
      </c>
      <c r="AI183" s="13">
        <f t="shared" si="103"/>
        <v>0</v>
      </c>
      <c r="AJ183" s="13">
        <f t="shared" si="103"/>
        <v>0</v>
      </c>
      <c r="AK183" s="13">
        <f t="shared" si="111"/>
        <v>0</v>
      </c>
      <c r="AL183" s="13">
        <f t="shared" si="111"/>
        <v>0</v>
      </c>
      <c r="AM183" s="10">
        <f t="shared" si="111"/>
        <v>0</v>
      </c>
      <c r="AN183" s="10">
        <f t="shared" si="104"/>
        <v>99.934267257854899</v>
      </c>
      <c r="AO183" s="10">
        <f t="shared" si="104"/>
        <v>99.92273789199389</v>
      </c>
      <c r="AP183" s="10">
        <f t="shared" si="104"/>
        <v>0</v>
      </c>
      <c r="AQ183" s="10">
        <f t="shared" si="104"/>
        <v>0</v>
      </c>
      <c r="AR183" s="10">
        <f t="shared" si="104"/>
        <v>0</v>
      </c>
      <c r="AS183" s="10">
        <f t="shared" si="104"/>
        <v>100</v>
      </c>
      <c r="AT183" s="142">
        <f t="shared" si="104"/>
        <v>0</v>
      </c>
      <c r="AU183" s="142">
        <f t="shared" si="104"/>
        <v>0</v>
      </c>
      <c r="AV183" s="142">
        <f t="shared" si="104"/>
        <v>0</v>
      </c>
      <c r="AW183" s="142">
        <f t="shared" si="104"/>
        <v>0</v>
      </c>
    </row>
    <row r="184" spans="1:49" ht="12.75" customHeight="1" x14ac:dyDescent="0.25">
      <c r="A184" s="133">
        <v>175</v>
      </c>
      <c r="B184" s="139" t="s">
        <v>1515</v>
      </c>
      <c r="C184" s="135">
        <f t="shared" si="99"/>
        <v>3124.3</v>
      </c>
      <c r="D184" s="140">
        <v>2725.3</v>
      </c>
      <c r="E184" s="140">
        <v>0</v>
      </c>
      <c r="F184" s="140">
        <v>0</v>
      </c>
      <c r="G184" s="140">
        <v>0</v>
      </c>
      <c r="H184" s="140">
        <v>399</v>
      </c>
      <c r="I184" s="140">
        <v>0</v>
      </c>
      <c r="J184" s="135">
        <f t="shared" si="95"/>
        <v>3324.4</v>
      </c>
      <c r="K184" s="141">
        <v>2925.4</v>
      </c>
      <c r="L184" s="141">
        <v>0</v>
      </c>
      <c r="M184" s="141">
        <v>0</v>
      </c>
      <c r="N184" s="141">
        <v>0</v>
      </c>
      <c r="O184" s="141">
        <v>399</v>
      </c>
      <c r="P184" s="141">
        <v>0</v>
      </c>
      <c r="Q184" s="141">
        <v>0</v>
      </c>
      <c r="R184" s="141">
        <v>0</v>
      </c>
      <c r="S184" s="141">
        <v>0</v>
      </c>
      <c r="T184" s="136">
        <f t="shared" si="96"/>
        <v>3323.6837999999998</v>
      </c>
      <c r="U184" s="141">
        <v>2924.6837999999998</v>
      </c>
      <c r="V184" s="141">
        <v>0</v>
      </c>
      <c r="W184" s="141">
        <v>0</v>
      </c>
      <c r="X184" s="141">
        <v>0</v>
      </c>
      <c r="Y184" s="10">
        <v>399</v>
      </c>
      <c r="Z184" s="10">
        <v>0</v>
      </c>
      <c r="AA184" s="10">
        <v>0</v>
      </c>
      <c r="AB184" s="10">
        <v>0</v>
      </c>
      <c r="AC184" s="10">
        <v>0</v>
      </c>
      <c r="AD184" s="10">
        <f t="shared" si="103"/>
        <v>-0.71620000000029904</v>
      </c>
      <c r="AE184" s="10">
        <f t="shared" si="103"/>
        <v>-0.71620000000029904</v>
      </c>
      <c r="AF184" s="10">
        <f t="shared" si="103"/>
        <v>0</v>
      </c>
      <c r="AG184" s="10">
        <f t="shared" si="103"/>
        <v>0</v>
      </c>
      <c r="AH184" s="10">
        <f t="shared" si="103"/>
        <v>0</v>
      </c>
      <c r="AI184" s="13">
        <f t="shared" si="103"/>
        <v>0</v>
      </c>
      <c r="AJ184" s="13">
        <f t="shared" si="103"/>
        <v>0</v>
      </c>
      <c r="AK184" s="13">
        <f t="shared" si="111"/>
        <v>0</v>
      </c>
      <c r="AL184" s="13">
        <f t="shared" si="111"/>
        <v>0</v>
      </c>
      <c r="AM184" s="10">
        <f t="shared" si="111"/>
        <v>0</v>
      </c>
      <c r="AN184" s="10">
        <f t="shared" si="104"/>
        <v>99.978456262784249</v>
      </c>
      <c r="AO184" s="10">
        <f t="shared" si="104"/>
        <v>99.975517877897019</v>
      </c>
      <c r="AP184" s="10">
        <f t="shared" si="104"/>
        <v>0</v>
      </c>
      <c r="AQ184" s="10">
        <f t="shared" si="104"/>
        <v>0</v>
      </c>
      <c r="AR184" s="10">
        <f t="shared" si="104"/>
        <v>0</v>
      </c>
      <c r="AS184" s="10">
        <f t="shared" si="104"/>
        <v>100</v>
      </c>
      <c r="AT184" s="142">
        <f t="shared" si="104"/>
        <v>0</v>
      </c>
      <c r="AU184" s="142">
        <f t="shared" si="104"/>
        <v>0</v>
      </c>
      <c r="AV184" s="142">
        <f t="shared" si="104"/>
        <v>0</v>
      </c>
      <c r="AW184" s="142">
        <f t="shared" si="104"/>
        <v>0</v>
      </c>
    </row>
    <row r="185" spans="1:49" ht="12.75" customHeight="1" x14ac:dyDescent="0.25">
      <c r="A185" s="133">
        <v>176</v>
      </c>
      <c r="B185" s="139" t="s">
        <v>1516</v>
      </c>
      <c r="C185" s="135">
        <f t="shared" si="99"/>
        <v>2411.6</v>
      </c>
      <c r="D185" s="140">
        <v>2011.5</v>
      </c>
      <c r="E185" s="140">
        <v>0</v>
      </c>
      <c r="F185" s="140">
        <v>0</v>
      </c>
      <c r="G185" s="140">
        <v>0</v>
      </c>
      <c r="H185" s="140">
        <v>400.1</v>
      </c>
      <c r="I185" s="140">
        <v>0</v>
      </c>
      <c r="J185" s="135">
        <f t="shared" si="95"/>
        <v>2789.9</v>
      </c>
      <c r="K185" s="141">
        <v>2389.8000000000002</v>
      </c>
      <c r="L185" s="141">
        <v>0</v>
      </c>
      <c r="M185" s="141">
        <v>0</v>
      </c>
      <c r="N185" s="141">
        <v>0</v>
      </c>
      <c r="O185" s="141">
        <v>400.1</v>
      </c>
      <c r="P185" s="141">
        <v>0</v>
      </c>
      <c r="Q185" s="141">
        <v>0</v>
      </c>
      <c r="R185" s="141">
        <v>0</v>
      </c>
      <c r="S185" s="141">
        <v>0</v>
      </c>
      <c r="T185" s="136">
        <f t="shared" si="96"/>
        <v>2751.9456999999998</v>
      </c>
      <c r="U185" s="141">
        <v>2351.8456999999999</v>
      </c>
      <c r="V185" s="141">
        <v>0</v>
      </c>
      <c r="W185" s="141">
        <v>0</v>
      </c>
      <c r="X185" s="141">
        <v>0</v>
      </c>
      <c r="Y185" s="10">
        <v>400.1</v>
      </c>
      <c r="Z185" s="10">
        <v>0</v>
      </c>
      <c r="AA185" s="10">
        <v>0</v>
      </c>
      <c r="AB185" s="10">
        <v>0</v>
      </c>
      <c r="AC185" s="10">
        <v>0</v>
      </c>
      <c r="AD185" s="10">
        <f t="shared" si="103"/>
        <v>-37.95430000000033</v>
      </c>
      <c r="AE185" s="10">
        <f t="shared" si="103"/>
        <v>-37.95430000000033</v>
      </c>
      <c r="AF185" s="10">
        <f t="shared" si="103"/>
        <v>0</v>
      </c>
      <c r="AG185" s="10">
        <f t="shared" si="103"/>
        <v>0</v>
      </c>
      <c r="AH185" s="10">
        <f t="shared" si="103"/>
        <v>0</v>
      </c>
      <c r="AI185" s="13">
        <f t="shared" si="103"/>
        <v>0</v>
      </c>
      <c r="AJ185" s="13">
        <f t="shared" si="103"/>
        <v>0</v>
      </c>
      <c r="AK185" s="13">
        <f t="shared" si="111"/>
        <v>0</v>
      </c>
      <c r="AL185" s="13">
        <f t="shared" si="111"/>
        <v>0</v>
      </c>
      <c r="AM185" s="10">
        <f t="shared" si="111"/>
        <v>0</v>
      </c>
      <c r="AN185" s="10">
        <f t="shared" si="104"/>
        <v>98.639582063873249</v>
      </c>
      <c r="AO185" s="10">
        <f t="shared" si="104"/>
        <v>98.411821072893119</v>
      </c>
      <c r="AP185" s="10">
        <f t="shared" si="104"/>
        <v>0</v>
      </c>
      <c r="AQ185" s="10">
        <f t="shared" si="104"/>
        <v>0</v>
      </c>
      <c r="AR185" s="10">
        <f t="shared" si="104"/>
        <v>0</v>
      </c>
      <c r="AS185" s="10">
        <f t="shared" si="104"/>
        <v>100</v>
      </c>
      <c r="AT185" s="142">
        <f t="shared" si="104"/>
        <v>0</v>
      </c>
      <c r="AU185" s="142">
        <f t="shared" si="104"/>
        <v>0</v>
      </c>
      <c r="AV185" s="142">
        <f t="shared" si="104"/>
        <v>0</v>
      </c>
      <c r="AW185" s="142">
        <f t="shared" si="104"/>
        <v>0</v>
      </c>
    </row>
    <row r="186" spans="1:49" ht="12.75" customHeight="1" x14ac:dyDescent="0.25">
      <c r="A186" s="133">
        <v>177</v>
      </c>
      <c r="B186" s="139" t="s">
        <v>1517</v>
      </c>
      <c r="C186" s="135">
        <f t="shared" si="99"/>
        <v>2726.7000000000003</v>
      </c>
      <c r="D186" s="140">
        <v>2165.8000000000002</v>
      </c>
      <c r="E186" s="140">
        <v>0</v>
      </c>
      <c r="F186" s="140">
        <v>0</v>
      </c>
      <c r="G186" s="140">
        <v>0</v>
      </c>
      <c r="H186" s="140">
        <v>560.9</v>
      </c>
      <c r="I186" s="140">
        <v>0</v>
      </c>
      <c r="J186" s="135">
        <f t="shared" si="95"/>
        <v>3039.9</v>
      </c>
      <c r="K186" s="141">
        <v>2479</v>
      </c>
      <c r="L186" s="141">
        <v>0</v>
      </c>
      <c r="M186" s="141">
        <v>0</v>
      </c>
      <c r="N186" s="141">
        <v>0</v>
      </c>
      <c r="O186" s="141">
        <v>560.9</v>
      </c>
      <c r="P186" s="141">
        <v>0</v>
      </c>
      <c r="Q186" s="141">
        <v>0</v>
      </c>
      <c r="R186" s="141">
        <v>0</v>
      </c>
      <c r="S186" s="141">
        <v>0</v>
      </c>
      <c r="T186" s="136">
        <f t="shared" si="96"/>
        <v>3039.6907000000001</v>
      </c>
      <c r="U186" s="141">
        <v>2478.7907</v>
      </c>
      <c r="V186" s="141">
        <v>0</v>
      </c>
      <c r="W186" s="141">
        <v>0</v>
      </c>
      <c r="X186" s="141">
        <v>0</v>
      </c>
      <c r="Y186" s="10">
        <v>560.9</v>
      </c>
      <c r="Z186" s="10">
        <v>0</v>
      </c>
      <c r="AA186" s="10">
        <v>0</v>
      </c>
      <c r="AB186" s="10">
        <v>0</v>
      </c>
      <c r="AC186" s="10">
        <v>0</v>
      </c>
      <c r="AD186" s="10">
        <f t="shared" si="103"/>
        <v>-0.20929999999998472</v>
      </c>
      <c r="AE186" s="10">
        <f t="shared" si="103"/>
        <v>-0.20929999999998472</v>
      </c>
      <c r="AF186" s="10">
        <f t="shared" si="103"/>
        <v>0</v>
      </c>
      <c r="AG186" s="10">
        <f t="shared" si="103"/>
        <v>0</v>
      </c>
      <c r="AH186" s="10">
        <f t="shared" si="103"/>
        <v>0</v>
      </c>
      <c r="AI186" s="13">
        <f t="shared" si="103"/>
        <v>0</v>
      </c>
      <c r="AJ186" s="13">
        <f t="shared" si="103"/>
        <v>0</v>
      </c>
      <c r="AK186" s="13">
        <f t="shared" si="111"/>
        <v>0</v>
      </c>
      <c r="AL186" s="13">
        <f t="shared" si="111"/>
        <v>0</v>
      </c>
      <c r="AM186" s="10">
        <f t="shared" si="111"/>
        <v>0</v>
      </c>
      <c r="AN186" s="10">
        <f t="shared" si="104"/>
        <v>99.993114905095553</v>
      </c>
      <c r="AO186" s="10">
        <f t="shared" si="104"/>
        <v>99.991557079467526</v>
      </c>
      <c r="AP186" s="10">
        <f t="shared" si="104"/>
        <v>0</v>
      </c>
      <c r="AQ186" s="10">
        <f t="shared" si="104"/>
        <v>0</v>
      </c>
      <c r="AR186" s="10">
        <f t="shared" si="104"/>
        <v>0</v>
      </c>
      <c r="AS186" s="10">
        <f t="shared" si="104"/>
        <v>100</v>
      </c>
      <c r="AT186" s="142">
        <f t="shared" si="104"/>
        <v>0</v>
      </c>
      <c r="AU186" s="142">
        <f t="shared" si="104"/>
        <v>0</v>
      </c>
      <c r="AV186" s="142">
        <f t="shared" si="104"/>
        <v>0</v>
      </c>
      <c r="AW186" s="142">
        <f t="shared" si="104"/>
        <v>0</v>
      </c>
    </row>
    <row r="187" spans="1:49" ht="12.75" customHeight="1" x14ac:dyDescent="0.25">
      <c r="A187" s="133">
        <v>178</v>
      </c>
      <c r="B187" s="139" t="s">
        <v>1518</v>
      </c>
      <c r="C187" s="135">
        <f t="shared" si="99"/>
        <v>891</v>
      </c>
      <c r="D187" s="140">
        <v>646.79999999999995</v>
      </c>
      <c r="E187" s="140">
        <v>0</v>
      </c>
      <c r="F187" s="140">
        <v>0</v>
      </c>
      <c r="G187" s="140">
        <v>0</v>
      </c>
      <c r="H187" s="140">
        <v>244.2</v>
      </c>
      <c r="I187" s="140">
        <v>0</v>
      </c>
      <c r="J187" s="135">
        <f t="shared" si="95"/>
        <v>923</v>
      </c>
      <c r="K187" s="141">
        <v>678.8</v>
      </c>
      <c r="L187" s="141">
        <v>0</v>
      </c>
      <c r="M187" s="141">
        <v>0</v>
      </c>
      <c r="N187" s="141">
        <v>0</v>
      </c>
      <c r="O187" s="141">
        <v>244.2</v>
      </c>
      <c r="P187" s="141">
        <v>0</v>
      </c>
      <c r="Q187" s="141">
        <v>0</v>
      </c>
      <c r="R187" s="141">
        <v>0</v>
      </c>
      <c r="S187" s="141">
        <v>0</v>
      </c>
      <c r="T187" s="136">
        <f t="shared" si="96"/>
        <v>854.44560000000001</v>
      </c>
      <c r="U187" s="141">
        <v>610.24559999999997</v>
      </c>
      <c r="V187" s="141">
        <v>0</v>
      </c>
      <c r="W187" s="141">
        <v>0</v>
      </c>
      <c r="X187" s="141">
        <v>0</v>
      </c>
      <c r="Y187" s="10">
        <v>244.2</v>
      </c>
      <c r="Z187" s="10">
        <v>0</v>
      </c>
      <c r="AA187" s="10">
        <v>0</v>
      </c>
      <c r="AB187" s="10">
        <v>0</v>
      </c>
      <c r="AC187" s="10">
        <v>0</v>
      </c>
      <c r="AD187" s="10">
        <f t="shared" si="103"/>
        <v>-68.554399999999987</v>
      </c>
      <c r="AE187" s="10">
        <f t="shared" si="103"/>
        <v>-68.554399999999987</v>
      </c>
      <c r="AF187" s="10">
        <f t="shared" si="103"/>
        <v>0</v>
      </c>
      <c r="AG187" s="10">
        <f t="shared" si="103"/>
        <v>0</v>
      </c>
      <c r="AH187" s="10">
        <f t="shared" si="103"/>
        <v>0</v>
      </c>
      <c r="AI187" s="13">
        <f t="shared" si="103"/>
        <v>0</v>
      </c>
      <c r="AJ187" s="13">
        <f t="shared" si="103"/>
        <v>0</v>
      </c>
      <c r="AK187" s="13">
        <f t="shared" si="111"/>
        <v>0</v>
      </c>
      <c r="AL187" s="13">
        <f t="shared" si="111"/>
        <v>0</v>
      </c>
      <c r="AM187" s="10">
        <f t="shared" si="111"/>
        <v>0</v>
      </c>
      <c r="AN187" s="10">
        <f t="shared" si="104"/>
        <v>92.572654387865654</v>
      </c>
      <c r="AO187" s="10">
        <f t="shared" si="104"/>
        <v>89.90064820271067</v>
      </c>
      <c r="AP187" s="10">
        <f t="shared" si="104"/>
        <v>0</v>
      </c>
      <c r="AQ187" s="10">
        <f t="shared" si="104"/>
        <v>0</v>
      </c>
      <c r="AR187" s="10">
        <f t="shared" si="104"/>
        <v>0</v>
      </c>
      <c r="AS187" s="10">
        <f t="shared" ref="AS187:AW192" si="112">IF(O187=0,0,Y187/O187*100)</f>
        <v>100</v>
      </c>
      <c r="AT187" s="142">
        <f t="shared" si="112"/>
        <v>0</v>
      </c>
      <c r="AU187" s="142">
        <f t="shared" si="112"/>
        <v>0</v>
      </c>
      <c r="AV187" s="142">
        <f t="shared" si="112"/>
        <v>0</v>
      </c>
      <c r="AW187" s="142">
        <f t="shared" si="112"/>
        <v>0</v>
      </c>
    </row>
    <row r="188" spans="1:49" ht="12.75" customHeight="1" x14ac:dyDescent="0.25">
      <c r="A188" s="133">
        <v>179</v>
      </c>
      <c r="B188" s="139" t="s">
        <v>1519</v>
      </c>
      <c r="C188" s="135">
        <f t="shared" si="99"/>
        <v>1230.0999999999999</v>
      </c>
      <c r="D188" s="140">
        <v>909.9</v>
      </c>
      <c r="E188" s="140">
        <v>0</v>
      </c>
      <c r="F188" s="140">
        <v>0</v>
      </c>
      <c r="G188" s="140">
        <v>0</v>
      </c>
      <c r="H188" s="140">
        <v>320.2</v>
      </c>
      <c r="I188" s="140">
        <v>0</v>
      </c>
      <c r="J188" s="135">
        <f t="shared" si="95"/>
        <v>1265.2</v>
      </c>
      <c r="K188" s="141">
        <v>945</v>
      </c>
      <c r="L188" s="141">
        <v>0</v>
      </c>
      <c r="M188" s="141">
        <v>0</v>
      </c>
      <c r="N188" s="141">
        <v>0</v>
      </c>
      <c r="O188" s="141">
        <v>320.2</v>
      </c>
      <c r="P188" s="141">
        <v>0</v>
      </c>
      <c r="Q188" s="141">
        <v>0</v>
      </c>
      <c r="R188" s="141">
        <v>0</v>
      </c>
      <c r="S188" s="141">
        <v>0</v>
      </c>
      <c r="T188" s="136">
        <f t="shared" si="96"/>
        <v>1181.9854</v>
      </c>
      <c r="U188" s="141">
        <v>861.78539999999998</v>
      </c>
      <c r="V188" s="141">
        <v>0</v>
      </c>
      <c r="W188" s="141">
        <v>0</v>
      </c>
      <c r="X188" s="141">
        <v>0</v>
      </c>
      <c r="Y188" s="10">
        <v>320.2</v>
      </c>
      <c r="Z188" s="10">
        <v>0</v>
      </c>
      <c r="AA188" s="10">
        <v>0</v>
      </c>
      <c r="AB188" s="10">
        <v>0</v>
      </c>
      <c r="AC188" s="10">
        <v>0</v>
      </c>
      <c r="AD188" s="10">
        <f t="shared" si="103"/>
        <v>-83.214600000000019</v>
      </c>
      <c r="AE188" s="10">
        <f t="shared" si="103"/>
        <v>-83.214600000000019</v>
      </c>
      <c r="AF188" s="10">
        <f t="shared" si="103"/>
        <v>0</v>
      </c>
      <c r="AG188" s="10">
        <f t="shared" si="103"/>
        <v>0</v>
      </c>
      <c r="AH188" s="10">
        <f t="shared" si="103"/>
        <v>0</v>
      </c>
      <c r="AI188" s="13">
        <f t="shared" si="103"/>
        <v>0</v>
      </c>
      <c r="AJ188" s="13">
        <f t="shared" si="103"/>
        <v>0</v>
      </c>
      <c r="AK188" s="13">
        <f t="shared" si="111"/>
        <v>0</v>
      </c>
      <c r="AL188" s="13">
        <f t="shared" si="111"/>
        <v>0</v>
      </c>
      <c r="AM188" s="10">
        <f t="shared" si="111"/>
        <v>0</v>
      </c>
      <c r="AN188" s="10">
        <f t="shared" ref="AN188:AR192" si="113">IF(J188=0,0,T188/J188*100)</f>
        <v>93.422810622826418</v>
      </c>
      <c r="AO188" s="10">
        <f t="shared" si="113"/>
        <v>91.194222222222223</v>
      </c>
      <c r="AP188" s="10">
        <f t="shared" si="113"/>
        <v>0</v>
      </c>
      <c r="AQ188" s="10">
        <f t="shared" si="113"/>
        <v>0</v>
      </c>
      <c r="AR188" s="10">
        <f t="shared" si="113"/>
        <v>0</v>
      </c>
      <c r="AS188" s="10">
        <f t="shared" si="112"/>
        <v>100</v>
      </c>
      <c r="AT188" s="142">
        <f t="shared" si="112"/>
        <v>0</v>
      </c>
      <c r="AU188" s="142">
        <f t="shared" si="112"/>
        <v>0</v>
      </c>
      <c r="AV188" s="142">
        <f t="shared" si="112"/>
        <v>0</v>
      </c>
      <c r="AW188" s="142">
        <f t="shared" si="112"/>
        <v>0</v>
      </c>
    </row>
    <row r="189" spans="1:49" ht="12.75" customHeight="1" x14ac:dyDescent="0.25">
      <c r="A189" s="133">
        <v>180</v>
      </c>
      <c r="B189" s="139" t="s">
        <v>1520</v>
      </c>
      <c r="C189" s="135">
        <f t="shared" si="99"/>
        <v>2897.7000000000003</v>
      </c>
      <c r="D189" s="140">
        <v>2407.9</v>
      </c>
      <c r="E189" s="140">
        <v>0</v>
      </c>
      <c r="F189" s="140">
        <v>0</v>
      </c>
      <c r="G189" s="140">
        <v>0</v>
      </c>
      <c r="H189" s="140">
        <v>489.8</v>
      </c>
      <c r="I189" s="140">
        <v>0</v>
      </c>
      <c r="J189" s="135">
        <f t="shared" si="95"/>
        <v>3065.8</v>
      </c>
      <c r="K189" s="141">
        <v>2576</v>
      </c>
      <c r="L189" s="141">
        <v>0</v>
      </c>
      <c r="M189" s="141">
        <v>0</v>
      </c>
      <c r="N189" s="141">
        <v>0</v>
      </c>
      <c r="O189" s="141">
        <v>489.8</v>
      </c>
      <c r="P189" s="141">
        <v>0</v>
      </c>
      <c r="Q189" s="141">
        <v>0</v>
      </c>
      <c r="R189" s="141">
        <v>0</v>
      </c>
      <c r="S189" s="141">
        <v>0</v>
      </c>
      <c r="T189" s="136">
        <f t="shared" si="96"/>
        <v>3051.8438000000001</v>
      </c>
      <c r="U189" s="141">
        <v>2562.0437999999999</v>
      </c>
      <c r="V189" s="141">
        <v>0</v>
      </c>
      <c r="W189" s="141">
        <v>0</v>
      </c>
      <c r="X189" s="141">
        <v>0</v>
      </c>
      <c r="Y189" s="10">
        <v>489.8</v>
      </c>
      <c r="Z189" s="10">
        <v>0</v>
      </c>
      <c r="AA189" s="10">
        <v>0</v>
      </c>
      <c r="AB189" s="10">
        <v>0</v>
      </c>
      <c r="AC189" s="10">
        <v>0</v>
      </c>
      <c r="AD189" s="10">
        <f t="shared" si="103"/>
        <v>-13.956200000000081</v>
      </c>
      <c r="AE189" s="10">
        <f t="shared" si="103"/>
        <v>-13.956200000000081</v>
      </c>
      <c r="AF189" s="10">
        <f t="shared" si="103"/>
        <v>0</v>
      </c>
      <c r="AG189" s="10">
        <f t="shared" si="103"/>
        <v>0</v>
      </c>
      <c r="AH189" s="10">
        <f t="shared" si="103"/>
        <v>0</v>
      </c>
      <c r="AI189" s="13">
        <f t="shared" si="103"/>
        <v>0</v>
      </c>
      <c r="AJ189" s="13">
        <f t="shared" si="103"/>
        <v>0</v>
      </c>
      <c r="AK189" s="13">
        <f t="shared" si="111"/>
        <v>0</v>
      </c>
      <c r="AL189" s="13">
        <f t="shared" si="111"/>
        <v>0</v>
      </c>
      <c r="AM189" s="10">
        <f t="shared" si="111"/>
        <v>0</v>
      </c>
      <c r="AN189" s="10">
        <f t="shared" si="113"/>
        <v>99.544777872007302</v>
      </c>
      <c r="AO189" s="10">
        <f t="shared" si="113"/>
        <v>99.458222049689439</v>
      </c>
      <c r="AP189" s="10">
        <f t="shared" si="113"/>
        <v>0</v>
      </c>
      <c r="AQ189" s="10">
        <f t="shared" si="113"/>
        <v>0</v>
      </c>
      <c r="AR189" s="10">
        <f t="shared" si="113"/>
        <v>0</v>
      </c>
      <c r="AS189" s="10">
        <f t="shared" si="112"/>
        <v>100</v>
      </c>
      <c r="AT189" s="142">
        <f t="shared" si="112"/>
        <v>0</v>
      </c>
      <c r="AU189" s="142">
        <f t="shared" si="112"/>
        <v>0</v>
      </c>
      <c r="AV189" s="142">
        <f t="shared" si="112"/>
        <v>0</v>
      </c>
      <c r="AW189" s="142">
        <f t="shared" si="112"/>
        <v>0</v>
      </c>
    </row>
    <row r="190" spans="1:49" ht="12.75" customHeight="1" x14ac:dyDescent="0.25">
      <c r="A190" s="133">
        <v>181</v>
      </c>
      <c r="B190" s="139" t="s">
        <v>1521</v>
      </c>
      <c r="C190" s="135">
        <f t="shared" si="99"/>
        <v>3540.8999999999996</v>
      </c>
      <c r="D190" s="140">
        <v>2848.6</v>
      </c>
      <c r="E190" s="140">
        <v>0</v>
      </c>
      <c r="F190" s="140">
        <v>0</v>
      </c>
      <c r="G190" s="140">
        <v>0</v>
      </c>
      <c r="H190" s="140">
        <v>692.3</v>
      </c>
      <c r="I190" s="140">
        <v>0</v>
      </c>
      <c r="J190" s="135">
        <f t="shared" si="95"/>
        <v>3673.8</v>
      </c>
      <c r="K190" s="141">
        <v>2981.5</v>
      </c>
      <c r="L190" s="141">
        <v>0</v>
      </c>
      <c r="M190" s="141">
        <v>0</v>
      </c>
      <c r="N190" s="141">
        <v>0</v>
      </c>
      <c r="O190" s="141">
        <v>692.3</v>
      </c>
      <c r="P190" s="141">
        <v>0</v>
      </c>
      <c r="Q190" s="141">
        <v>0</v>
      </c>
      <c r="R190" s="141">
        <v>0</v>
      </c>
      <c r="S190" s="141">
        <v>0</v>
      </c>
      <c r="T190" s="136">
        <f t="shared" si="96"/>
        <v>3416.5324999999998</v>
      </c>
      <c r="U190" s="141">
        <v>2724.2874999999999</v>
      </c>
      <c r="V190" s="141">
        <v>0</v>
      </c>
      <c r="W190" s="141">
        <v>0</v>
      </c>
      <c r="X190" s="141">
        <v>0</v>
      </c>
      <c r="Y190" s="10">
        <v>692.245</v>
      </c>
      <c r="Z190" s="10">
        <v>0</v>
      </c>
      <c r="AA190" s="10">
        <v>0</v>
      </c>
      <c r="AB190" s="10">
        <v>0</v>
      </c>
      <c r="AC190" s="10">
        <v>0</v>
      </c>
      <c r="AD190" s="10">
        <f t="shared" si="103"/>
        <v>-257.26750000000038</v>
      </c>
      <c r="AE190" s="10">
        <f t="shared" si="103"/>
        <v>-257.21250000000009</v>
      </c>
      <c r="AF190" s="10">
        <f t="shared" si="103"/>
        <v>0</v>
      </c>
      <c r="AG190" s="10">
        <f t="shared" si="103"/>
        <v>0</v>
      </c>
      <c r="AH190" s="10">
        <f t="shared" si="103"/>
        <v>0</v>
      </c>
      <c r="AI190" s="13">
        <f t="shared" si="103"/>
        <v>-5.4999999999949978E-2</v>
      </c>
      <c r="AJ190" s="13">
        <f t="shared" si="103"/>
        <v>0</v>
      </c>
      <c r="AK190" s="13">
        <f t="shared" si="111"/>
        <v>0</v>
      </c>
      <c r="AL190" s="13">
        <f t="shared" si="111"/>
        <v>0</v>
      </c>
      <c r="AM190" s="10">
        <f t="shared" si="111"/>
        <v>0</v>
      </c>
      <c r="AN190" s="10">
        <f t="shared" si="113"/>
        <v>92.997237193097064</v>
      </c>
      <c r="AO190" s="10">
        <f t="shared" si="113"/>
        <v>91.373050477947331</v>
      </c>
      <c r="AP190" s="10">
        <f t="shared" si="113"/>
        <v>0</v>
      </c>
      <c r="AQ190" s="10">
        <f t="shared" si="113"/>
        <v>0</v>
      </c>
      <c r="AR190" s="10">
        <f t="shared" si="113"/>
        <v>0</v>
      </c>
      <c r="AS190" s="10">
        <f t="shared" si="112"/>
        <v>99.992055467282981</v>
      </c>
      <c r="AT190" s="142">
        <f t="shared" si="112"/>
        <v>0</v>
      </c>
      <c r="AU190" s="142">
        <f t="shared" si="112"/>
        <v>0</v>
      </c>
      <c r="AV190" s="142">
        <f t="shared" si="112"/>
        <v>0</v>
      </c>
      <c r="AW190" s="142">
        <f t="shared" si="112"/>
        <v>0</v>
      </c>
    </row>
    <row r="191" spans="1:49" ht="12.75" customHeight="1" x14ac:dyDescent="0.25">
      <c r="A191" s="133">
        <v>182</v>
      </c>
      <c r="B191" s="139" t="s">
        <v>1522</v>
      </c>
      <c r="C191" s="135">
        <f t="shared" si="99"/>
        <v>2012.3</v>
      </c>
      <c r="D191" s="140">
        <v>1711.8</v>
      </c>
      <c r="E191" s="140">
        <v>0</v>
      </c>
      <c r="F191" s="140">
        <v>0</v>
      </c>
      <c r="G191" s="140">
        <v>0</v>
      </c>
      <c r="H191" s="140">
        <v>300.5</v>
      </c>
      <c r="I191" s="140">
        <v>0</v>
      </c>
      <c r="J191" s="135">
        <f t="shared" si="95"/>
        <v>2093.4</v>
      </c>
      <c r="K191" s="141">
        <v>1792.9</v>
      </c>
      <c r="L191" s="141">
        <v>0</v>
      </c>
      <c r="M191" s="141">
        <v>0</v>
      </c>
      <c r="N191" s="141">
        <v>0</v>
      </c>
      <c r="O191" s="141">
        <v>300.5</v>
      </c>
      <c r="P191" s="141">
        <v>0</v>
      </c>
      <c r="Q191" s="141">
        <v>0</v>
      </c>
      <c r="R191" s="141">
        <v>0</v>
      </c>
      <c r="S191" s="141">
        <v>0</v>
      </c>
      <c r="T191" s="136">
        <f t="shared" si="96"/>
        <v>2023.5309</v>
      </c>
      <c r="U191" s="141">
        <v>1723.0527999999999</v>
      </c>
      <c r="V191" s="141">
        <v>0</v>
      </c>
      <c r="W191" s="141">
        <v>0</v>
      </c>
      <c r="X191" s="141">
        <v>0</v>
      </c>
      <c r="Y191" s="10">
        <v>300.47809999999998</v>
      </c>
      <c r="Z191" s="10">
        <v>0</v>
      </c>
      <c r="AA191" s="10">
        <v>0</v>
      </c>
      <c r="AB191" s="10">
        <v>0</v>
      </c>
      <c r="AC191" s="10">
        <v>0</v>
      </c>
      <c r="AD191" s="10">
        <f t="shared" si="103"/>
        <v>-69.869100000000117</v>
      </c>
      <c r="AE191" s="10">
        <f t="shared" si="103"/>
        <v>-69.847200000000157</v>
      </c>
      <c r="AF191" s="10">
        <f t="shared" si="103"/>
        <v>0</v>
      </c>
      <c r="AG191" s="10">
        <f t="shared" si="103"/>
        <v>0</v>
      </c>
      <c r="AH191" s="10">
        <f t="shared" si="103"/>
        <v>0</v>
      </c>
      <c r="AI191" s="13">
        <f t="shared" si="103"/>
        <v>-2.1900000000016462E-2</v>
      </c>
      <c r="AJ191" s="13">
        <f t="shared" si="103"/>
        <v>0</v>
      </c>
      <c r="AK191" s="13">
        <f t="shared" si="111"/>
        <v>0</v>
      </c>
      <c r="AL191" s="13">
        <f t="shared" si="111"/>
        <v>0</v>
      </c>
      <c r="AM191" s="10">
        <f t="shared" si="111"/>
        <v>0</v>
      </c>
      <c r="AN191" s="10">
        <f t="shared" si="113"/>
        <v>96.662410432788761</v>
      </c>
      <c r="AO191" s="10">
        <f t="shared" si="113"/>
        <v>96.104233364939475</v>
      </c>
      <c r="AP191" s="10">
        <f t="shared" si="113"/>
        <v>0</v>
      </c>
      <c r="AQ191" s="10">
        <f t="shared" si="113"/>
        <v>0</v>
      </c>
      <c r="AR191" s="10">
        <f t="shared" si="113"/>
        <v>0</v>
      </c>
      <c r="AS191" s="10">
        <f t="shared" si="112"/>
        <v>99.992712146422619</v>
      </c>
      <c r="AT191" s="142">
        <f t="shared" si="112"/>
        <v>0</v>
      </c>
      <c r="AU191" s="142">
        <f t="shared" si="112"/>
        <v>0</v>
      </c>
      <c r="AV191" s="142">
        <f t="shared" si="112"/>
        <v>0</v>
      </c>
      <c r="AW191" s="142">
        <f t="shared" si="112"/>
        <v>0</v>
      </c>
    </row>
    <row r="192" spans="1:49" ht="12.75" customHeight="1" x14ac:dyDescent="0.25">
      <c r="A192" s="133">
        <v>183</v>
      </c>
      <c r="B192" s="139" t="s">
        <v>1523</v>
      </c>
      <c r="C192" s="135">
        <f t="shared" si="99"/>
        <v>2191.6999999999998</v>
      </c>
      <c r="D192" s="140">
        <v>1796.7</v>
      </c>
      <c r="E192" s="140">
        <v>0</v>
      </c>
      <c r="F192" s="140">
        <v>0</v>
      </c>
      <c r="G192" s="140">
        <v>0</v>
      </c>
      <c r="H192" s="140">
        <v>395</v>
      </c>
      <c r="I192" s="140">
        <v>0</v>
      </c>
      <c r="J192" s="135">
        <f t="shared" si="95"/>
        <v>2404.4</v>
      </c>
      <c r="K192" s="141">
        <v>2009.4</v>
      </c>
      <c r="L192" s="141">
        <v>0</v>
      </c>
      <c r="M192" s="141">
        <v>0</v>
      </c>
      <c r="N192" s="141">
        <v>0</v>
      </c>
      <c r="O192" s="141">
        <v>395</v>
      </c>
      <c r="P192" s="141">
        <v>0</v>
      </c>
      <c r="Q192" s="141">
        <v>0</v>
      </c>
      <c r="R192" s="141">
        <v>0</v>
      </c>
      <c r="S192" s="141">
        <v>0</v>
      </c>
      <c r="T192" s="136">
        <f t="shared" si="96"/>
        <v>2383.4992999999999</v>
      </c>
      <c r="U192" s="141">
        <v>1988.4992999999999</v>
      </c>
      <c r="V192" s="141">
        <v>0</v>
      </c>
      <c r="W192" s="141">
        <v>0</v>
      </c>
      <c r="X192" s="141">
        <v>0</v>
      </c>
      <c r="Y192" s="10">
        <v>395</v>
      </c>
      <c r="Z192" s="10">
        <v>0</v>
      </c>
      <c r="AA192" s="10">
        <v>0</v>
      </c>
      <c r="AB192" s="10">
        <v>0</v>
      </c>
      <c r="AC192" s="10">
        <v>0</v>
      </c>
      <c r="AD192" s="10">
        <f t="shared" si="103"/>
        <v>-20.900700000000143</v>
      </c>
      <c r="AE192" s="10">
        <f t="shared" si="103"/>
        <v>-20.900700000000143</v>
      </c>
      <c r="AF192" s="10">
        <f t="shared" si="103"/>
        <v>0</v>
      </c>
      <c r="AG192" s="10">
        <f t="shared" si="103"/>
        <v>0</v>
      </c>
      <c r="AH192" s="10">
        <f t="shared" si="103"/>
        <v>0</v>
      </c>
      <c r="AI192" s="13">
        <f t="shared" si="103"/>
        <v>0</v>
      </c>
      <c r="AJ192" s="13">
        <f t="shared" si="103"/>
        <v>0</v>
      </c>
      <c r="AK192" s="13">
        <f t="shared" si="111"/>
        <v>0</v>
      </c>
      <c r="AL192" s="13">
        <f t="shared" si="111"/>
        <v>0</v>
      </c>
      <c r="AM192" s="10">
        <f t="shared" si="111"/>
        <v>0</v>
      </c>
      <c r="AN192" s="10">
        <f t="shared" si="113"/>
        <v>99.130731159540844</v>
      </c>
      <c r="AO192" s="10">
        <f t="shared" si="113"/>
        <v>98.959853687667959</v>
      </c>
      <c r="AP192" s="10">
        <f t="shared" si="113"/>
        <v>0</v>
      </c>
      <c r="AQ192" s="10">
        <f t="shared" si="113"/>
        <v>0</v>
      </c>
      <c r="AR192" s="10">
        <f t="shared" si="113"/>
        <v>0</v>
      </c>
      <c r="AS192" s="10">
        <f t="shared" si="112"/>
        <v>100</v>
      </c>
      <c r="AT192" s="142">
        <f t="shared" si="112"/>
        <v>0</v>
      </c>
      <c r="AU192" s="142">
        <f t="shared" si="112"/>
        <v>0</v>
      </c>
      <c r="AV192" s="142">
        <f t="shared" si="112"/>
        <v>0</v>
      </c>
      <c r="AW192" s="142">
        <f t="shared" si="112"/>
        <v>0</v>
      </c>
    </row>
    <row r="193" spans="1:49" ht="12.75" customHeight="1" x14ac:dyDescent="0.25">
      <c r="A193" s="133">
        <v>184</v>
      </c>
      <c r="B193" s="139"/>
      <c r="C193" s="140"/>
      <c r="D193" s="140"/>
      <c r="E193" s="140"/>
      <c r="F193" s="140"/>
      <c r="G193" s="140"/>
      <c r="H193" s="140"/>
      <c r="I193" s="140"/>
      <c r="J193" s="135"/>
      <c r="K193" s="141"/>
      <c r="L193" s="141"/>
      <c r="M193" s="141"/>
      <c r="N193" s="141"/>
      <c r="O193" s="141"/>
      <c r="P193" s="141"/>
      <c r="Q193" s="141"/>
      <c r="R193" s="141"/>
      <c r="S193" s="141"/>
      <c r="T193" s="136"/>
      <c r="U193" s="141"/>
      <c r="V193" s="141"/>
      <c r="W193" s="141"/>
      <c r="X193" s="141"/>
      <c r="Y193" s="10"/>
      <c r="Z193" s="10"/>
      <c r="AA193" s="10"/>
      <c r="AB193" s="10"/>
      <c r="AC193" s="10"/>
      <c r="AD193" s="10"/>
      <c r="AE193" s="10"/>
      <c r="AF193" s="10"/>
      <c r="AG193" s="10"/>
      <c r="AH193" s="10"/>
      <c r="AI193" s="13">
        <f t="shared" ref="AI193:AM256" si="114">Y193-O193</f>
        <v>0</v>
      </c>
      <c r="AJ193" s="13">
        <f t="shared" si="114"/>
        <v>0</v>
      </c>
      <c r="AK193" s="13">
        <f t="shared" si="111"/>
        <v>0</v>
      </c>
      <c r="AL193" s="13">
        <f t="shared" si="111"/>
        <v>0</v>
      </c>
      <c r="AM193" s="10"/>
      <c r="AN193" s="10"/>
      <c r="AO193" s="10"/>
      <c r="AP193" s="10"/>
      <c r="AQ193" s="10"/>
      <c r="AR193" s="10"/>
      <c r="AS193" s="10"/>
      <c r="AT193" s="142"/>
      <c r="AU193" s="142"/>
      <c r="AV193" s="142"/>
      <c r="AW193" s="142"/>
    </row>
    <row r="194" spans="1:49" ht="12.75" customHeight="1" x14ac:dyDescent="0.25">
      <c r="A194" s="133">
        <v>185</v>
      </c>
      <c r="B194" s="134" t="s">
        <v>1524</v>
      </c>
      <c r="C194" s="135">
        <f t="shared" ref="C194:C225" si="115">SUM(D194:I194)</f>
        <v>255146.1</v>
      </c>
      <c r="D194" s="135">
        <f t="shared" ref="D194:I194" si="116">D195+D196</f>
        <v>210627</v>
      </c>
      <c r="E194" s="135">
        <f t="shared" si="116"/>
        <v>5954.9</v>
      </c>
      <c r="F194" s="135">
        <f t="shared" si="116"/>
        <v>6604.2</v>
      </c>
      <c r="G194" s="135">
        <f t="shared" si="116"/>
        <v>0</v>
      </c>
      <c r="H194" s="135">
        <f t="shared" si="116"/>
        <v>29334.1</v>
      </c>
      <c r="I194" s="135">
        <f t="shared" si="116"/>
        <v>2625.9</v>
      </c>
      <c r="J194" s="135">
        <f t="shared" si="95"/>
        <v>289049.2</v>
      </c>
      <c r="K194" s="135">
        <f t="shared" ref="K194:S194" si="117">K195+K196</f>
        <v>238688</v>
      </c>
      <c r="L194" s="135">
        <f t="shared" si="117"/>
        <v>6534.8</v>
      </c>
      <c r="M194" s="135">
        <f t="shared" si="117"/>
        <v>8177.9</v>
      </c>
      <c r="N194" s="135">
        <f t="shared" si="117"/>
        <v>0</v>
      </c>
      <c r="O194" s="135">
        <f t="shared" si="117"/>
        <v>29334.1</v>
      </c>
      <c r="P194" s="135">
        <f t="shared" si="117"/>
        <v>4070.9</v>
      </c>
      <c r="Q194" s="135">
        <f t="shared" si="117"/>
        <v>2853.7</v>
      </c>
      <c r="R194" s="135">
        <f t="shared" si="117"/>
        <v>2193.5</v>
      </c>
      <c r="S194" s="135">
        <f t="shared" si="117"/>
        <v>50</v>
      </c>
      <c r="T194" s="136">
        <f t="shared" si="96"/>
        <v>278027.12700000004</v>
      </c>
      <c r="U194" s="135">
        <f t="shared" ref="U194:AC194" si="118">U195+U196</f>
        <v>229065.70540000001</v>
      </c>
      <c r="V194" s="135">
        <f t="shared" si="118"/>
        <v>6430.0257000000001</v>
      </c>
      <c r="W194" s="135">
        <f t="shared" si="118"/>
        <v>6904.0185000000001</v>
      </c>
      <c r="X194" s="135">
        <f t="shared" si="118"/>
        <v>0</v>
      </c>
      <c r="Y194" s="135">
        <f t="shared" si="118"/>
        <v>29312.9774</v>
      </c>
      <c r="Z194" s="135">
        <f t="shared" si="118"/>
        <v>4070.9</v>
      </c>
      <c r="AA194" s="135">
        <f t="shared" si="118"/>
        <v>2853.7</v>
      </c>
      <c r="AB194" s="135">
        <f t="shared" si="118"/>
        <v>2193.5</v>
      </c>
      <c r="AC194" s="135">
        <f t="shared" si="118"/>
        <v>50</v>
      </c>
      <c r="AD194" s="13">
        <f t="shared" ref="AD194:AH225" si="119">T194-J194</f>
        <v>-11022.072999999975</v>
      </c>
      <c r="AE194" s="13">
        <f t="shared" si="119"/>
        <v>-9622.2945999999938</v>
      </c>
      <c r="AF194" s="13">
        <f t="shared" si="119"/>
        <v>-104.77430000000004</v>
      </c>
      <c r="AG194" s="13">
        <f t="shared" si="119"/>
        <v>-1273.8814999999995</v>
      </c>
      <c r="AH194" s="13">
        <f t="shared" si="119"/>
        <v>0</v>
      </c>
      <c r="AI194" s="13">
        <f t="shared" si="114"/>
        <v>-21.122599999998783</v>
      </c>
      <c r="AJ194" s="13">
        <f t="shared" si="114"/>
        <v>0</v>
      </c>
      <c r="AK194" s="13">
        <f t="shared" si="111"/>
        <v>0</v>
      </c>
      <c r="AL194" s="13">
        <f t="shared" si="111"/>
        <v>0</v>
      </c>
      <c r="AM194" s="13">
        <f t="shared" si="111"/>
        <v>0</v>
      </c>
      <c r="AN194" s="13">
        <f t="shared" ref="AN194:AW219" si="120">IF(J194=0,0,T194/J194*100)</f>
        <v>96.186783080527476</v>
      </c>
      <c r="AO194" s="13">
        <f t="shared" si="120"/>
        <v>95.968672660544314</v>
      </c>
      <c r="AP194" s="13">
        <f t="shared" si="120"/>
        <v>98.39667166554446</v>
      </c>
      <c r="AQ194" s="13">
        <f t="shared" si="120"/>
        <v>84.42287751134154</v>
      </c>
      <c r="AR194" s="13">
        <f t="shared" si="120"/>
        <v>0</v>
      </c>
      <c r="AS194" s="13">
        <f t="shared" si="120"/>
        <v>99.92799301836429</v>
      </c>
      <c r="AT194" s="137">
        <f t="shared" si="120"/>
        <v>100</v>
      </c>
      <c r="AU194" s="137">
        <f t="shared" si="120"/>
        <v>100</v>
      </c>
      <c r="AV194" s="137">
        <f t="shared" si="120"/>
        <v>100</v>
      </c>
      <c r="AW194" s="137">
        <f t="shared" si="120"/>
        <v>100</v>
      </c>
    </row>
    <row r="195" spans="1:49" s="138" customFormat="1" ht="12.75" customHeight="1" x14ac:dyDescent="0.2">
      <c r="A195" s="133">
        <v>186</v>
      </c>
      <c r="B195" s="134" t="s">
        <v>1374</v>
      </c>
      <c r="C195" s="135">
        <f t="shared" si="115"/>
        <v>152649.69999999998</v>
      </c>
      <c r="D195" s="135">
        <f t="shared" ref="D195:I195" si="121">D197</f>
        <v>132899.9</v>
      </c>
      <c r="E195" s="135">
        <f t="shared" si="121"/>
        <v>0</v>
      </c>
      <c r="F195" s="135">
        <f t="shared" si="121"/>
        <v>6257.4</v>
      </c>
      <c r="G195" s="135">
        <f t="shared" si="121"/>
        <v>0</v>
      </c>
      <c r="H195" s="135">
        <f t="shared" si="121"/>
        <v>10866.5</v>
      </c>
      <c r="I195" s="135">
        <f t="shared" si="121"/>
        <v>2625.9</v>
      </c>
      <c r="J195" s="135">
        <f t="shared" si="95"/>
        <v>176858.80000000002</v>
      </c>
      <c r="K195" s="135">
        <f t="shared" ref="K195:S195" si="122">K197</f>
        <v>151864.70000000001</v>
      </c>
      <c r="L195" s="135">
        <f t="shared" si="122"/>
        <v>0</v>
      </c>
      <c r="M195" s="135">
        <f t="shared" si="122"/>
        <v>7813.2</v>
      </c>
      <c r="N195" s="135">
        <f t="shared" si="122"/>
        <v>0</v>
      </c>
      <c r="O195" s="135">
        <f t="shared" si="122"/>
        <v>10866.5</v>
      </c>
      <c r="P195" s="135">
        <f t="shared" si="122"/>
        <v>4070.9</v>
      </c>
      <c r="Q195" s="135">
        <f t="shared" si="122"/>
        <v>2853.7</v>
      </c>
      <c r="R195" s="135">
        <f t="shared" si="122"/>
        <v>2193.5</v>
      </c>
      <c r="S195" s="135">
        <f t="shared" si="122"/>
        <v>50</v>
      </c>
      <c r="T195" s="136">
        <f t="shared" si="96"/>
        <v>170589.02979999999</v>
      </c>
      <c r="U195" s="135">
        <f t="shared" ref="U195:AC195" si="123">U197</f>
        <v>146802.30900000001</v>
      </c>
      <c r="V195" s="135">
        <f t="shared" si="123"/>
        <v>0</v>
      </c>
      <c r="W195" s="135">
        <f t="shared" si="123"/>
        <v>6605.8208000000004</v>
      </c>
      <c r="X195" s="135">
        <f t="shared" si="123"/>
        <v>0</v>
      </c>
      <c r="Y195" s="135">
        <f t="shared" si="123"/>
        <v>10866.5</v>
      </c>
      <c r="Z195" s="135">
        <f t="shared" si="123"/>
        <v>4070.9</v>
      </c>
      <c r="AA195" s="135">
        <f t="shared" si="123"/>
        <v>2853.7</v>
      </c>
      <c r="AB195" s="135">
        <f t="shared" si="123"/>
        <v>2193.5</v>
      </c>
      <c r="AC195" s="135">
        <f t="shared" si="123"/>
        <v>50</v>
      </c>
      <c r="AD195" s="13">
        <f t="shared" si="119"/>
        <v>-6269.7702000000281</v>
      </c>
      <c r="AE195" s="13">
        <f t="shared" si="119"/>
        <v>-5062.3910000000033</v>
      </c>
      <c r="AF195" s="13">
        <f t="shared" si="119"/>
        <v>0</v>
      </c>
      <c r="AG195" s="13">
        <f t="shared" si="119"/>
        <v>-1207.3791999999994</v>
      </c>
      <c r="AH195" s="13">
        <f t="shared" si="119"/>
        <v>0</v>
      </c>
      <c r="AI195" s="13">
        <f t="shared" si="114"/>
        <v>0</v>
      </c>
      <c r="AJ195" s="13">
        <f t="shared" si="114"/>
        <v>0</v>
      </c>
      <c r="AK195" s="13">
        <f t="shared" si="111"/>
        <v>0</v>
      </c>
      <c r="AL195" s="13">
        <f t="shared" si="111"/>
        <v>0</v>
      </c>
      <c r="AM195" s="13">
        <f t="shared" si="111"/>
        <v>0</v>
      </c>
      <c r="AN195" s="13">
        <f t="shared" si="120"/>
        <v>96.45492890373562</v>
      </c>
      <c r="AO195" s="13">
        <f t="shared" si="120"/>
        <v>96.666512362649115</v>
      </c>
      <c r="AP195" s="13">
        <f t="shared" si="120"/>
        <v>0</v>
      </c>
      <c r="AQ195" s="13">
        <f t="shared" si="120"/>
        <v>84.546930834997198</v>
      </c>
      <c r="AR195" s="13">
        <f t="shared" si="120"/>
        <v>0</v>
      </c>
      <c r="AS195" s="13">
        <f t="shared" si="120"/>
        <v>100</v>
      </c>
      <c r="AT195" s="137">
        <f t="shared" si="120"/>
        <v>100</v>
      </c>
      <c r="AU195" s="137">
        <f t="shared" si="120"/>
        <v>100</v>
      </c>
      <c r="AV195" s="137">
        <f t="shared" si="120"/>
        <v>100</v>
      </c>
      <c r="AW195" s="137">
        <f t="shared" si="120"/>
        <v>100</v>
      </c>
    </row>
    <row r="196" spans="1:49" s="138" customFormat="1" ht="12.75" customHeight="1" x14ac:dyDescent="0.2">
      <c r="A196" s="133">
        <v>187</v>
      </c>
      <c r="B196" s="134" t="s">
        <v>1375</v>
      </c>
      <c r="C196" s="135">
        <f t="shared" si="115"/>
        <v>102496.4</v>
      </c>
      <c r="D196" s="135">
        <f t="shared" ref="D196:I196" si="124">SUBTOTAL(9,D198:D225)</f>
        <v>77727.099999999991</v>
      </c>
      <c r="E196" s="135">
        <f t="shared" si="124"/>
        <v>5954.9</v>
      </c>
      <c r="F196" s="135">
        <f t="shared" si="124"/>
        <v>346.8</v>
      </c>
      <c r="G196" s="135">
        <f t="shared" si="124"/>
        <v>0</v>
      </c>
      <c r="H196" s="135">
        <f t="shared" si="124"/>
        <v>18467.599999999999</v>
      </c>
      <c r="I196" s="135">
        <f t="shared" si="124"/>
        <v>0</v>
      </c>
      <c r="J196" s="135">
        <f t="shared" si="95"/>
        <v>112190.39999999999</v>
      </c>
      <c r="K196" s="135">
        <f t="shared" ref="K196:S196" si="125">SUBTOTAL(9,K198:K225)</f>
        <v>86823.299999999988</v>
      </c>
      <c r="L196" s="135">
        <f t="shared" si="125"/>
        <v>6534.8</v>
      </c>
      <c r="M196" s="135">
        <f t="shared" si="125"/>
        <v>364.70000000000005</v>
      </c>
      <c r="N196" s="135">
        <f t="shared" si="125"/>
        <v>0</v>
      </c>
      <c r="O196" s="135">
        <f t="shared" si="125"/>
        <v>18467.599999999999</v>
      </c>
      <c r="P196" s="135">
        <f t="shared" si="125"/>
        <v>0</v>
      </c>
      <c r="Q196" s="135">
        <f t="shared" si="125"/>
        <v>0</v>
      </c>
      <c r="R196" s="135">
        <f t="shared" si="125"/>
        <v>0</v>
      </c>
      <c r="S196" s="135">
        <f t="shared" si="125"/>
        <v>0</v>
      </c>
      <c r="T196" s="136">
        <f t="shared" si="96"/>
        <v>107438.0972</v>
      </c>
      <c r="U196" s="135">
        <f t="shared" ref="U196:AC196" si="126">SUBTOTAL(9,U198:U225)</f>
        <v>82263.396399999998</v>
      </c>
      <c r="V196" s="135">
        <f t="shared" si="126"/>
        <v>6430.0257000000001</v>
      </c>
      <c r="W196" s="135">
        <f t="shared" si="126"/>
        <v>298.1977</v>
      </c>
      <c r="X196" s="135">
        <f t="shared" si="126"/>
        <v>0</v>
      </c>
      <c r="Y196" s="135">
        <f t="shared" si="126"/>
        <v>18446.4774</v>
      </c>
      <c r="Z196" s="135">
        <f t="shared" si="126"/>
        <v>0</v>
      </c>
      <c r="AA196" s="135">
        <f t="shared" si="126"/>
        <v>0</v>
      </c>
      <c r="AB196" s="135">
        <f t="shared" si="126"/>
        <v>0</v>
      </c>
      <c r="AC196" s="135">
        <f t="shared" si="126"/>
        <v>0</v>
      </c>
      <c r="AD196" s="13">
        <f t="shared" si="119"/>
        <v>-4752.3027999999904</v>
      </c>
      <c r="AE196" s="13">
        <f t="shared" si="119"/>
        <v>-4559.9035999999905</v>
      </c>
      <c r="AF196" s="13">
        <f t="shared" si="119"/>
        <v>-104.77430000000004</v>
      </c>
      <c r="AG196" s="13">
        <f t="shared" si="119"/>
        <v>-66.502300000000048</v>
      </c>
      <c r="AH196" s="13">
        <f t="shared" si="119"/>
        <v>0</v>
      </c>
      <c r="AI196" s="13">
        <f t="shared" si="114"/>
        <v>-21.122599999998783</v>
      </c>
      <c r="AJ196" s="13">
        <f t="shared" si="114"/>
        <v>0</v>
      </c>
      <c r="AK196" s="13">
        <f t="shared" si="111"/>
        <v>0</v>
      </c>
      <c r="AL196" s="13">
        <f t="shared" si="111"/>
        <v>0</v>
      </c>
      <c r="AM196" s="13">
        <f t="shared" si="111"/>
        <v>0</v>
      </c>
      <c r="AN196" s="13">
        <f t="shared" si="120"/>
        <v>95.764073574922634</v>
      </c>
      <c r="AO196" s="13">
        <f t="shared" si="120"/>
        <v>94.74806463242011</v>
      </c>
      <c r="AP196" s="13">
        <f t="shared" si="120"/>
        <v>98.39667166554446</v>
      </c>
      <c r="AQ196" s="13">
        <f t="shared" si="120"/>
        <v>81.765204277488337</v>
      </c>
      <c r="AR196" s="13">
        <f t="shared" si="120"/>
        <v>0</v>
      </c>
      <c r="AS196" s="13">
        <f t="shared" si="120"/>
        <v>99.885623470293922</v>
      </c>
      <c r="AT196" s="137">
        <f t="shared" si="120"/>
        <v>0</v>
      </c>
      <c r="AU196" s="137">
        <f t="shared" si="120"/>
        <v>0</v>
      </c>
      <c r="AV196" s="137">
        <f t="shared" si="120"/>
        <v>0</v>
      </c>
      <c r="AW196" s="137">
        <f t="shared" si="120"/>
        <v>0</v>
      </c>
    </row>
    <row r="197" spans="1:49" ht="12.75" customHeight="1" x14ac:dyDescent="0.25">
      <c r="A197" s="133">
        <v>188</v>
      </c>
      <c r="B197" s="139" t="s">
        <v>1400</v>
      </c>
      <c r="C197" s="135">
        <f t="shared" si="115"/>
        <v>152649.69999999998</v>
      </c>
      <c r="D197" s="140">
        <v>132899.9</v>
      </c>
      <c r="E197" s="140">
        <v>0</v>
      </c>
      <c r="F197" s="140">
        <v>6257.4</v>
      </c>
      <c r="G197" s="140">
        <v>0</v>
      </c>
      <c r="H197" s="140">
        <v>10866.5</v>
      </c>
      <c r="I197" s="140">
        <v>2625.9</v>
      </c>
      <c r="J197" s="135">
        <f t="shared" si="95"/>
        <v>176858.80000000002</v>
      </c>
      <c r="K197" s="141">
        <v>151864.70000000001</v>
      </c>
      <c r="L197" s="141">
        <v>0</v>
      </c>
      <c r="M197" s="141">
        <v>7813.2</v>
      </c>
      <c r="N197" s="141">
        <v>0</v>
      </c>
      <c r="O197" s="141">
        <v>10866.5</v>
      </c>
      <c r="P197" s="141">
        <v>4070.9</v>
      </c>
      <c r="Q197" s="141">
        <v>2853.7</v>
      </c>
      <c r="R197" s="141">
        <v>2193.5</v>
      </c>
      <c r="S197" s="141">
        <v>50</v>
      </c>
      <c r="T197" s="136">
        <f t="shared" si="96"/>
        <v>170589.02979999999</v>
      </c>
      <c r="U197" s="141">
        <v>146802.30900000001</v>
      </c>
      <c r="V197" s="141">
        <v>0</v>
      </c>
      <c r="W197" s="141">
        <v>6605.8208000000004</v>
      </c>
      <c r="X197" s="141">
        <v>0</v>
      </c>
      <c r="Y197" s="10">
        <v>10866.5</v>
      </c>
      <c r="Z197" s="10">
        <v>4070.9</v>
      </c>
      <c r="AA197" s="10">
        <v>2853.7</v>
      </c>
      <c r="AB197" s="10">
        <v>2193.5</v>
      </c>
      <c r="AC197" s="10">
        <v>50</v>
      </c>
      <c r="AD197" s="10">
        <f t="shared" si="119"/>
        <v>-6269.7702000000281</v>
      </c>
      <c r="AE197" s="10">
        <f t="shared" si="119"/>
        <v>-5062.3910000000033</v>
      </c>
      <c r="AF197" s="10">
        <f t="shared" si="119"/>
        <v>0</v>
      </c>
      <c r="AG197" s="10">
        <f t="shared" si="119"/>
        <v>-1207.3791999999994</v>
      </c>
      <c r="AH197" s="10">
        <f t="shared" si="119"/>
        <v>0</v>
      </c>
      <c r="AI197" s="13">
        <f t="shared" si="114"/>
        <v>0</v>
      </c>
      <c r="AJ197" s="13">
        <f t="shared" si="114"/>
        <v>0</v>
      </c>
      <c r="AK197" s="13">
        <f t="shared" si="111"/>
        <v>0</v>
      </c>
      <c r="AL197" s="13">
        <f t="shared" si="111"/>
        <v>0</v>
      </c>
      <c r="AM197" s="10">
        <f t="shared" si="111"/>
        <v>0</v>
      </c>
      <c r="AN197" s="10">
        <f t="shared" si="120"/>
        <v>96.45492890373562</v>
      </c>
      <c r="AO197" s="10">
        <f t="shared" si="120"/>
        <v>96.666512362649115</v>
      </c>
      <c r="AP197" s="10">
        <f t="shared" si="120"/>
        <v>0</v>
      </c>
      <c r="AQ197" s="10">
        <f t="shared" si="120"/>
        <v>84.546930834997198</v>
      </c>
      <c r="AR197" s="10">
        <f t="shared" si="120"/>
        <v>0</v>
      </c>
      <c r="AS197" s="10">
        <f t="shared" si="120"/>
        <v>100</v>
      </c>
      <c r="AT197" s="142">
        <f t="shared" si="120"/>
        <v>100</v>
      </c>
      <c r="AU197" s="142">
        <f t="shared" si="120"/>
        <v>100</v>
      </c>
      <c r="AV197" s="142">
        <f t="shared" si="120"/>
        <v>100</v>
      </c>
      <c r="AW197" s="142">
        <f t="shared" si="120"/>
        <v>100</v>
      </c>
    </row>
    <row r="198" spans="1:49" ht="12.75" customHeight="1" x14ac:dyDescent="0.25">
      <c r="A198" s="133">
        <v>189</v>
      </c>
      <c r="B198" s="139" t="s">
        <v>1525</v>
      </c>
      <c r="C198" s="135">
        <f t="shared" si="115"/>
        <v>3278.1</v>
      </c>
      <c r="D198" s="140">
        <v>2819.4</v>
      </c>
      <c r="E198" s="140">
        <v>0</v>
      </c>
      <c r="F198" s="140">
        <v>0</v>
      </c>
      <c r="G198" s="140">
        <v>0</v>
      </c>
      <c r="H198" s="140">
        <v>458.7</v>
      </c>
      <c r="I198" s="140">
        <v>0</v>
      </c>
      <c r="J198" s="135">
        <f t="shared" si="95"/>
        <v>3482.2</v>
      </c>
      <c r="K198" s="141">
        <v>3023.5</v>
      </c>
      <c r="L198" s="141">
        <v>0</v>
      </c>
      <c r="M198" s="141">
        <v>0</v>
      </c>
      <c r="N198" s="141">
        <v>0</v>
      </c>
      <c r="O198" s="141">
        <v>458.7</v>
      </c>
      <c r="P198" s="141">
        <v>0</v>
      </c>
      <c r="Q198" s="141">
        <v>0</v>
      </c>
      <c r="R198" s="141">
        <v>0</v>
      </c>
      <c r="S198" s="141">
        <v>0</v>
      </c>
      <c r="T198" s="136">
        <f t="shared" si="96"/>
        <v>2911.8885</v>
      </c>
      <c r="U198" s="141">
        <v>2453.1885000000002</v>
      </c>
      <c r="V198" s="141">
        <v>0</v>
      </c>
      <c r="W198" s="141">
        <v>0</v>
      </c>
      <c r="X198" s="141">
        <v>0</v>
      </c>
      <c r="Y198" s="10">
        <v>458.7</v>
      </c>
      <c r="Z198" s="10">
        <v>0</v>
      </c>
      <c r="AA198" s="10">
        <v>0</v>
      </c>
      <c r="AB198" s="10">
        <v>0</v>
      </c>
      <c r="AC198" s="10">
        <v>0</v>
      </c>
      <c r="AD198" s="10">
        <f t="shared" si="119"/>
        <v>-570.3114999999998</v>
      </c>
      <c r="AE198" s="10">
        <f t="shared" si="119"/>
        <v>-570.3114999999998</v>
      </c>
      <c r="AF198" s="10">
        <f t="shared" si="119"/>
        <v>0</v>
      </c>
      <c r="AG198" s="10">
        <f t="shared" si="119"/>
        <v>0</v>
      </c>
      <c r="AH198" s="10">
        <f t="shared" si="119"/>
        <v>0</v>
      </c>
      <c r="AI198" s="13">
        <f t="shared" si="114"/>
        <v>0</v>
      </c>
      <c r="AJ198" s="13">
        <f t="shared" si="114"/>
        <v>0</v>
      </c>
      <c r="AK198" s="13">
        <f t="shared" si="111"/>
        <v>0</v>
      </c>
      <c r="AL198" s="13">
        <f t="shared" si="111"/>
        <v>0</v>
      </c>
      <c r="AM198" s="10">
        <f t="shared" si="111"/>
        <v>0</v>
      </c>
      <c r="AN198" s="10">
        <f t="shared" si="120"/>
        <v>83.622092355407503</v>
      </c>
      <c r="AO198" s="10">
        <f t="shared" si="120"/>
        <v>81.137373904415426</v>
      </c>
      <c r="AP198" s="10">
        <f t="shared" si="120"/>
        <v>0</v>
      </c>
      <c r="AQ198" s="10">
        <f t="shared" si="120"/>
        <v>0</v>
      </c>
      <c r="AR198" s="10">
        <f t="shared" si="120"/>
        <v>0</v>
      </c>
      <c r="AS198" s="10">
        <f t="shared" si="120"/>
        <v>100</v>
      </c>
      <c r="AT198" s="142">
        <f t="shared" si="120"/>
        <v>0</v>
      </c>
      <c r="AU198" s="142">
        <f t="shared" si="120"/>
        <v>0</v>
      </c>
      <c r="AV198" s="142">
        <f t="shared" si="120"/>
        <v>0</v>
      </c>
      <c r="AW198" s="142">
        <f t="shared" si="120"/>
        <v>0</v>
      </c>
    </row>
    <row r="199" spans="1:49" ht="12.75" customHeight="1" x14ac:dyDescent="0.25">
      <c r="A199" s="133">
        <v>190</v>
      </c>
      <c r="B199" s="139" t="s">
        <v>1526</v>
      </c>
      <c r="C199" s="135">
        <f t="shared" si="115"/>
        <v>5048.5</v>
      </c>
      <c r="D199" s="140">
        <v>4217.1000000000004</v>
      </c>
      <c r="E199" s="140">
        <v>0</v>
      </c>
      <c r="F199" s="140">
        <v>0</v>
      </c>
      <c r="G199" s="140">
        <v>0</v>
      </c>
      <c r="H199" s="140">
        <v>831.4</v>
      </c>
      <c r="I199" s="140">
        <v>0</v>
      </c>
      <c r="J199" s="135">
        <f t="shared" si="95"/>
        <v>5361.2999999999993</v>
      </c>
      <c r="K199" s="141">
        <v>4529.8999999999996</v>
      </c>
      <c r="L199" s="141">
        <v>0</v>
      </c>
      <c r="M199" s="141">
        <v>0</v>
      </c>
      <c r="N199" s="141">
        <v>0</v>
      </c>
      <c r="O199" s="141">
        <v>831.4</v>
      </c>
      <c r="P199" s="141">
        <v>0</v>
      </c>
      <c r="Q199" s="141">
        <v>0</v>
      </c>
      <c r="R199" s="141">
        <v>0</v>
      </c>
      <c r="S199" s="141">
        <v>0</v>
      </c>
      <c r="T199" s="136">
        <f t="shared" si="96"/>
        <v>5267.9907999999996</v>
      </c>
      <c r="U199" s="141">
        <v>4436.5907999999999</v>
      </c>
      <c r="V199" s="141">
        <v>0</v>
      </c>
      <c r="W199" s="141">
        <v>0</v>
      </c>
      <c r="X199" s="141">
        <v>0</v>
      </c>
      <c r="Y199" s="10">
        <v>831.4</v>
      </c>
      <c r="Z199" s="10">
        <v>0</v>
      </c>
      <c r="AA199" s="10">
        <v>0</v>
      </c>
      <c r="AB199" s="10">
        <v>0</v>
      </c>
      <c r="AC199" s="10">
        <v>0</v>
      </c>
      <c r="AD199" s="10">
        <f t="shared" si="119"/>
        <v>-93.309199999999691</v>
      </c>
      <c r="AE199" s="10">
        <f t="shared" si="119"/>
        <v>-93.309199999999691</v>
      </c>
      <c r="AF199" s="10">
        <f t="shared" si="119"/>
        <v>0</v>
      </c>
      <c r="AG199" s="10">
        <f t="shared" si="119"/>
        <v>0</v>
      </c>
      <c r="AH199" s="10">
        <f t="shared" si="119"/>
        <v>0</v>
      </c>
      <c r="AI199" s="13">
        <f t="shared" si="114"/>
        <v>0</v>
      </c>
      <c r="AJ199" s="13">
        <f t="shared" si="114"/>
        <v>0</v>
      </c>
      <c r="AK199" s="13">
        <f t="shared" si="111"/>
        <v>0</v>
      </c>
      <c r="AL199" s="13">
        <f t="shared" si="111"/>
        <v>0</v>
      </c>
      <c r="AM199" s="10">
        <f t="shared" si="111"/>
        <v>0</v>
      </c>
      <c r="AN199" s="10">
        <f t="shared" si="120"/>
        <v>98.259578833491872</v>
      </c>
      <c r="AO199" s="10">
        <f t="shared" si="120"/>
        <v>97.940148789156495</v>
      </c>
      <c r="AP199" s="10">
        <f t="shared" si="120"/>
        <v>0</v>
      </c>
      <c r="AQ199" s="10">
        <f t="shared" si="120"/>
        <v>0</v>
      </c>
      <c r="AR199" s="10">
        <f t="shared" si="120"/>
        <v>0</v>
      </c>
      <c r="AS199" s="10">
        <f t="shared" si="120"/>
        <v>100</v>
      </c>
      <c r="AT199" s="142">
        <f t="shared" si="120"/>
        <v>0</v>
      </c>
      <c r="AU199" s="142">
        <f t="shared" si="120"/>
        <v>0</v>
      </c>
      <c r="AV199" s="142">
        <f t="shared" si="120"/>
        <v>0</v>
      </c>
      <c r="AW199" s="142">
        <f t="shared" si="120"/>
        <v>0</v>
      </c>
    </row>
    <row r="200" spans="1:49" ht="12.75" customHeight="1" x14ac:dyDescent="0.25">
      <c r="A200" s="133">
        <v>191</v>
      </c>
      <c r="B200" s="139" t="s">
        <v>1527</v>
      </c>
      <c r="C200" s="135">
        <f t="shared" si="115"/>
        <v>1617.9</v>
      </c>
      <c r="D200" s="140">
        <v>1292.4000000000001</v>
      </c>
      <c r="E200" s="140">
        <v>0</v>
      </c>
      <c r="F200" s="140">
        <v>64.8</v>
      </c>
      <c r="G200" s="140">
        <v>0</v>
      </c>
      <c r="H200" s="140">
        <v>260.7</v>
      </c>
      <c r="I200" s="140">
        <v>0</v>
      </c>
      <c r="J200" s="135">
        <f t="shared" si="95"/>
        <v>1709.8999999999999</v>
      </c>
      <c r="K200" s="141">
        <v>1380.6</v>
      </c>
      <c r="L200" s="141">
        <v>0</v>
      </c>
      <c r="M200" s="141">
        <v>68.599999999999994</v>
      </c>
      <c r="N200" s="141">
        <v>0</v>
      </c>
      <c r="O200" s="141">
        <v>260.7</v>
      </c>
      <c r="P200" s="141">
        <v>0</v>
      </c>
      <c r="Q200" s="141">
        <v>0</v>
      </c>
      <c r="R200" s="141">
        <v>0</v>
      </c>
      <c r="S200" s="141">
        <v>0</v>
      </c>
      <c r="T200" s="136">
        <f t="shared" si="96"/>
        <v>1707.5592999999999</v>
      </c>
      <c r="U200" s="141">
        <v>1380.6</v>
      </c>
      <c r="V200" s="141">
        <v>0</v>
      </c>
      <c r="W200" s="141">
        <v>66.259299999999996</v>
      </c>
      <c r="X200" s="141">
        <v>0</v>
      </c>
      <c r="Y200" s="10">
        <v>260.7</v>
      </c>
      <c r="Z200" s="10">
        <v>0</v>
      </c>
      <c r="AA200" s="10">
        <v>0</v>
      </c>
      <c r="AB200" s="10">
        <v>0</v>
      </c>
      <c r="AC200" s="10">
        <v>0</v>
      </c>
      <c r="AD200" s="10">
        <f t="shared" si="119"/>
        <v>-2.3406999999999698</v>
      </c>
      <c r="AE200" s="10">
        <f t="shared" si="119"/>
        <v>0</v>
      </c>
      <c r="AF200" s="10">
        <f t="shared" si="119"/>
        <v>0</v>
      </c>
      <c r="AG200" s="10">
        <f t="shared" si="119"/>
        <v>-2.3406999999999982</v>
      </c>
      <c r="AH200" s="10">
        <f t="shared" si="119"/>
        <v>0</v>
      </c>
      <c r="AI200" s="13">
        <f t="shared" si="114"/>
        <v>0</v>
      </c>
      <c r="AJ200" s="13">
        <f t="shared" si="114"/>
        <v>0</v>
      </c>
      <c r="AK200" s="13">
        <f t="shared" si="111"/>
        <v>0</v>
      </c>
      <c r="AL200" s="13">
        <f t="shared" si="111"/>
        <v>0</v>
      </c>
      <c r="AM200" s="10">
        <f t="shared" si="111"/>
        <v>0</v>
      </c>
      <c r="AN200" s="10">
        <f t="shared" si="120"/>
        <v>99.863108953739982</v>
      </c>
      <c r="AO200" s="10">
        <f t="shared" si="120"/>
        <v>100</v>
      </c>
      <c r="AP200" s="10">
        <f t="shared" si="120"/>
        <v>0</v>
      </c>
      <c r="AQ200" s="10">
        <f t="shared" si="120"/>
        <v>96.587900874635565</v>
      </c>
      <c r="AR200" s="10">
        <f t="shared" si="120"/>
        <v>0</v>
      </c>
      <c r="AS200" s="10">
        <f t="shared" si="120"/>
        <v>100</v>
      </c>
      <c r="AT200" s="142">
        <f t="shared" si="120"/>
        <v>0</v>
      </c>
      <c r="AU200" s="142">
        <f t="shared" si="120"/>
        <v>0</v>
      </c>
      <c r="AV200" s="142">
        <f t="shared" si="120"/>
        <v>0</v>
      </c>
      <c r="AW200" s="142">
        <f t="shared" si="120"/>
        <v>0</v>
      </c>
    </row>
    <row r="201" spans="1:49" ht="12.75" customHeight="1" x14ac:dyDescent="0.25">
      <c r="A201" s="133">
        <v>192</v>
      </c>
      <c r="B201" s="139" t="s">
        <v>1528</v>
      </c>
      <c r="C201" s="135">
        <f t="shared" si="115"/>
        <v>1690.7</v>
      </c>
      <c r="D201" s="140">
        <v>1436.9</v>
      </c>
      <c r="E201" s="140">
        <v>0</v>
      </c>
      <c r="F201" s="140">
        <v>0</v>
      </c>
      <c r="G201" s="140">
        <v>0</v>
      </c>
      <c r="H201" s="140">
        <v>253.8</v>
      </c>
      <c r="I201" s="140">
        <v>0</v>
      </c>
      <c r="J201" s="135">
        <f t="shared" si="95"/>
        <v>1768.2</v>
      </c>
      <c r="K201" s="141">
        <v>1514.4</v>
      </c>
      <c r="L201" s="141">
        <v>0</v>
      </c>
      <c r="M201" s="141">
        <v>0</v>
      </c>
      <c r="N201" s="141">
        <v>0</v>
      </c>
      <c r="O201" s="141">
        <v>253.8</v>
      </c>
      <c r="P201" s="141">
        <v>0</v>
      </c>
      <c r="Q201" s="141">
        <v>0</v>
      </c>
      <c r="R201" s="141">
        <v>0</v>
      </c>
      <c r="S201" s="141">
        <v>0</v>
      </c>
      <c r="T201" s="136">
        <f t="shared" si="96"/>
        <v>1696.7190000000001</v>
      </c>
      <c r="U201" s="141">
        <v>1442.9190000000001</v>
      </c>
      <c r="V201" s="141">
        <v>0</v>
      </c>
      <c r="W201" s="141">
        <v>0</v>
      </c>
      <c r="X201" s="141">
        <v>0</v>
      </c>
      <c r="Y201" s="10">
        <v>253.8</v>
      </c>
      <c r="Z201" s="10">
        <v>0</v>
      </c>
      <c r="AA201" s="10">
        <v>0</v>
      </c>
      <c r="AB201" s="10">
        <v>0</v>
      </c>
      <c r="AC201" s="10">
        <v>0</v>
      </c>
      <c r="AD201" s="10">
        <f t="shared" si="119"/>
        <v>-71.480999999999995</v>
      </c>
      <c r="AE201" s="10">
        <f t="shared" si="119"/>
        <v>-71.480999999999995</v>
      </c>
      <c r="AF201" s="10">
        <f t="shared" si="119"/>
        <v>0</v>
      </c>
      <c r="AG201" s="10">
        <f t="shared" si="119"/>
        <v>0</v>
      </c>
      <c r="AH201" s="10">
        <f t="shared" si="119"/>
        <v>0</v>
      </c>
      <c r="AI201" s="13">
        <f t="shared" si="114"/>
        <v>0</v>
      </c>
      <c r="AJ201" s="13">
        <f t="shared" si="114"/>
        <v>0</v>
      </c>
      <c r="AK201" s="13">
        <f t="shared" si="111"/>
        <v>0</v>
      </c>
      <c r="AL201" s="13">
        <f t="shared" si="111"/>
        <v>0</v>
      </c>
      <c r="AM201" s="10">
        <f t="shared" si="111"/>
        <v>0</v>
      </c>
      <c r="AN201" s="10">
        <f t="shared" si="120"/>
        <v>95.9574143196471</v>
      </c>
      <c r="AO201" s="10">
        <f t="shared" si="120"/>
        <v>95.279912836767039</v>
      </c>
      <c r="AP201" s="10">
        <f t="shared" si="120"/>
        <v>0</v>
      </c>
      <c r="AQ201" s="10">
        <f t="shared" si="120"/>
        <v>0</v>
      </c>
      <c r="AR201" s="10">
        <f t="shared" si="120"/>
        <v>0</v>
      </c>
      <c r="AS201" s="10">
        <f t="shared" si="120"/>
        <v>100</v>
      </c>
      <c r="AT201" s="142">
        <f t="shared" si="120"/>
        <v>0</v>
      </c>
      <c r="AU201" s="142">
        <f t="shared" si="120"/>
        <v>0</v>
      </c>
      <c r="AV201" s="142">
        <f t="shared" si="120"/>
        <v>0</v>
      </c>
      <c r="AW201" s="142">
        <f t="shared" si="120"/>
        <v>0</v>
      </c>
    </row>
    <row r="202" spans="1:49" ht="12.75" customHeight="1" x14ac:dyDescent="0.25">
      <c r="A202" s="133">
        <v>193</v>
      </c>
      <c r="B202" s="139" t="s">
        <v>1524</v>
      </c>
      <c r="C202" s="135">
        <f t="shared" si="115"/>
        <v>24221</v>
      </c>
      <c r="D202" s="140">
        <v>14333.9</v>
      </c>
      <c r="E202" s="140">
        <v>5954.9</v>
      </c>
      <c r="F202" s="140">
        <v>149.30000000000001</v>
      </c>
      <c r="G202" s="140">
        <v>0</v>
      </c>
      <c r="H202" s="140">
        <v>3782.9</v>
      </c>
      <c r="I202" s="140">
        <v>0</v>
      </c>
      <c r="J202" s="135">
        <f t="shared" si="95"/>
        <v>26868.799999999999</v>
      </c>
      <c r="K202" s="141">
        <v>16393.8</v>
      </c>
      <c r="L202" s="141">
        <v>6534.8</v>
      </c>
      <c r="M202" s="141">
        <v>157.30000000000001</v>
      </c>
      <c r="N202" s="141">
        <v>0</v>
      </c>
      <c r="O202" s="141">
        <v>3782.9</v>
      </c>
      <c r="P202" s="141">
        <v>0</v>
      </c>
      <c r="Q202" s="141">
        <v>0</v>
      </c>
      <c r="R202" s="141">
        <v>0</v>
      </c>
      <c r="S202" s="141">
        <v>0</v>
      </c>
      <c r="T202" s="136">
        <f t="shared" si="96"/>
        <v>26408.774799999999</v>
      </c>
      <c r="U202" s="141">
        <v>16099.4251</v>
      </c>
      <c r="V202" s="141">
        <v>6430.0257000000001</v>
      </c>
      <c r="W202" s="141">
        <v>96.424000000000007</v>
      </c>
      <c r="X202" s="141">
        <v>0</v>
      </c>
      <c r="Y202" s="10">
        <v>3782.9</v>
      </c>
      <c r="Z202" s="10">
        <v>0</v>
      </c>
      <c r="AA202" s="10">
        <v>0</v>
      </c>
      <c r="AB202" s="10">
        <v>0</v>
      </c>
      <c r="AC202" s="10">
        <v>0</v>
      </c>
      <c r="AD202" s="10">
        <f t="shared" si="119"/>
        <v>-460.02520000000004</v>
      </c>
      <c r="AE202" s="10">
        <f t="shared" si="119"/>
        <v>-294.37489999999889</v>
      </c>
      <c r="AF202" s="10">
        <f t="shared" si="119"/>
        <v>-104.77430000000004</v>
      </c>
      <c r="AG202" s="10">
        <f t="shared" si="119"/>
        <v>-60.876000000000005</v>
      </c>
      <c r="AH202" s="10">
        <f t="shared" si="119"/>
        <v>0</v>
      </c>
      <c r="AI202" s="13">
        <f t="shared" si="114"/>
        <v>0</v>
      </c>
      <c r="AJ202" s="13">
        <f t="shared" si="114"/>
        <v>0</v>
      </c>
      <c r="AK202" s="13">
        <f t="shared" si="111"/>
        <v>0</v>
      </c>
      <c r="AL202" s="13">
        <f t="shared" si="111"/>
        <v>0</v>
      </c>
      <c r="AM202" s="10">
        <f t="shared" si="111"/>
        <v>0</v>
      </c>
      <c r="AN202" s="10">
        <f t="shared" si="120"/>
        <v>98.287883344250588</v>
      </c>
      <c r="AO202" s="10">
        <f t="shared" si="120"/>
        <v>98.204352255120838</v>
      </c>
      <c r="AP202" s="10">
        <f t="shared" si="120"/>
        <v>98.39667166554446</v>
      </c>
      <c r="AQ202" s="10">
        <f t="shared" si="120"/>
        <v>61.299427844882395</v>
      </c>
      <c r="AR202" s="10">
        <f t="shared" si="120"/>
        <v>0</v>
      </c>
      <c r="AS202" s="10">
        <f t="shared" si="120"/>
        <v>100</v>
      </c>
      <c r="AT202" s="142">
        <f t="shared" si="120"/>
        <v>0</v>
      </c>
      <c r="AU202" s="142">
        <f t="shared" si="120"/>
        <v>0</v>
      </c>
      <c r="AV202" s="142">
        <f t="shared" si="120"/>
        <v>0</v>
      </c>
      <c r="AW202" s="142">
        <f t="shared" si="120"/>
        <v>0</v>
      </c>
    </row>
    <row r="203" spans="1:49" ht="12.75" customHeight="1" x14ac:dyDescent="0.25">
      <c r="A203" s="133">
        <v>194</v>
      </c>
      <c r="B203" s="139" t="s">
        <v>1529</v>
      </c>
      <c r="C203" s="135">
        <f t="shared" si="115"/>
        <v>340.1</v>
      </c>
      <c r="D203" s="140">
        <v>0</v>
      </c>
      <c r="E203" s="140">
        <v>0</v>
      </c>
      <c r="F203" s="140">
        <v>0</v>
      </c>
      <c r="G203" s="140">
        <v>0</v>
      </c>
      <c r="H203" s="140">
        <v>340.1</v>
      </c>
      <c r="I203" s="140">
        <v>0</v>
      </c>
      <c r="J203" s="135">
        <f t="shared" ref="J203:J266" si="127">SUM(K203:P203)+SUM(R203:S203)</f>
        <v>340.1</v>
      </c>
      <c r="K203" s="141">
        <v>0</v>
      </c>
      <c r="L203" s="141">
        <v>0</v>
      </c>
      <c r="M203" s="141">
        <v>0</v>
      </c>
      <c r="N203" s="141">
        <v>0</v>
      </c>
      <c r="O203" s="141">
        <v>340.1</v>
      </c>
      <c r="P203" s="141">
        <v>0</v>
      </c>
      <c r="Q203" s="141">
        <v>0</v>
      </c>
      <c r="R203" s="141">
        <v>0</v>
      </c>
      <c r="S203" s="141">
        <v>0</v>
      </c>
      <c r="T203" s="136">
        <f t="shared" ref="T203:T266" si="128">SUM(U203:Z203) +SUM( AB203:AC203)</f>
        <v>339.87819999999999</v>
      </c>
      <c r="U203" s="141">
        <v>0</v>
      </c>
      <c r="V203" s="141">
        <v>0</v>
      </c>
      <c r="W203" s="141">
        <v>0</v>
      </c>
      <c r="X203" s="141">
        <v>0</v>
      </c>
      <c r="Y203" s="10">
        <v>339.87819999999999</v>
      </c>
      <c r="Z203" s="10">
        <v>0</v>
      </c>
      <c r="AA203" s="10">
        <v>0</v>
      </c>
      <c r="AB203" s="10">
        <v>0</v>
      </c>
      <c r="AC203" s="10">
        <v>0</v>
      </c>
      <c r="AD203" s="10">
        <f t="shared" si="119"/>
        <v>-0.2218000000000302</v>
      </c>
      <c r="AE203" s="10">
        <f t="shared" si="119"/>
        <v>0</v>
      </c>
      <c r="AF203" s="10">
        <f t="shared" si="119"/>
        <v>0</v>
      </c>
      <c r="AG203" s="10">
        <f t="shared" si="119"/>
        <v>0</v>
      </c>
      <c r="AH203" s="10">
        <f t="shared" si="119"/>
        <v>0</v>
      </c>
      <c r="AI203" s="13">
        <f t="shared" si="114"/>
        <v>-0.2218000000000302</v>
      </c>
      <c r="AJ203" s="13">
        <f t="shared" si="114"/>
        <v>0</v>
      </c>
      <c r="AK203" s="13">
        <f t="shared" si="111"/>
        <v>0</v>
      </c>
      <c r="AL203" s="13">
        <f t="shared" si="111"/>
        <v>0</v>
      </c>
      <c r="AM203" s="10">
        <f t="shared" si="111"/>
        <v>0</v>
      </c>
      <c r="AN203" s="10">
        <f t="shared" si="120"/>
        <v>99.934783887092024</v>
      </c>
      <c r="AO203" s="10">
        <f t="shared" si="120"/>
        <v>0</v>
      </c>
      <c r="AP203" s="10">
        <f t="shared" si="120"/>
        <v>0</v>
      </c>
      <c r="AQ203" s="10">
        <f t="shared" si="120"/>
        <v>0</v>
      </c>
      <c r="AR203" s="10">
        <f t="shared" si="120"/>
        <v>0</v>
      </c>
      <c r="AS203" s="10">
        <f t="shared" si="120"/>
        <v>99.934783887092024</v>
      </c>
      <c r="AT203" s="142">
        <f t="shared" si="120"/>
        <v>0</v>
      </c>
      <c r="AU203" s="142">
        <f t="shared" si="120"/>
        <v>0</v>
      </c>
      <c r="AV203" s="142">
        <f t="shared" si="120"/>
        <v>0</v>
      </c>
      <c r="AW203" s="142">
        <f t="shared" si="120"/>
        <v>0</v>
      </c>
    </row>
    <row r="204" spans="1:49" ht="12.75" customHeight="1" x14ac:dyDescent="0.25">
      <c r="A204" s="133">
        <v>195</v>
      </c>
      <c r="B204" s="139" t="s">
        <v>1530</v>
      </c>
      <c r="C204" s="135">
        <f t="shared" si="115"/>
        <v>1060.7</v>
      </c>
      <c r="D204" s="140">
        <v>891.3</v>
      </c>
      <c r="E204" s="140">
        <v>0</v>
      </c>
      <c r="F204" s="140">
        <v>0</v>
      </c>
      <c r="G204" s="140">
        <v>0</v>
      </c>
      <c r="H204" s="140">
        <v>169.4</v>
      </c>
      <c r="I204" s="140">
        <v>0</v>
      </c>
      <c r="J204" s="135">
        <f t="shared" si="127"/>
        <v>1128.8</v>
      </c>
      <c r="K204" s="141">
        <v>959.4</v>
      </c>
      <c r="L204" s="141">
        <v>0</v>
      </c>
      <c r="M204" s="141">
        <v>0</v>
      </c>
      <c r="N204" s="141">
        <v>0</v>
      </c>
      <c r="O204" s="141">
        <v>169.4</v>
      </c>
      <c r="P204" s="141">
        <v>0</v>
      </c>
      <c r="Q204" s="141">
        <v>0</v>
      </c>
      <c r="R204" s="141">
        <v>0</v>
      </c>
      <c r="S204" s="141">
        <v>0</v>
      </c>
      <c r="T204" s="136">
        <f t="shared" si="128"/>
        <v>1125.1622</v>
      </c>
      <c r="U204" s="141">
        <v>959.4</v>
      </c>
      <c r="V204" s="141">
        <v>0</v>
      </c>
      <c r="W204" s="141">
        <v>0</v>
      </c>
      <c r="X204" s="141">
        <v>0</v>
      </c>
      <c r="Y204" s="10">
        <v>165.76220000000001</v>
      </c>
      <c r="Z204" s="10">
        <v>0</v>
      </c>
      <c r="AA204" s="10">
        <v>0</v>
      </c>
      <c r="AB204" s="10">
        <v>0</v>
      </c>
      <c r="AC204" s="10">
        <v>0</v>
      </c>
      <c r="AD204" s="10">
        <f t="shared" si="119"/>
        <v>-3.6377999999999702</v>
      </c>
      <c r="AE204" s="10">
        <f t="shared" si="119"/>
        <v>0</v>
      </c>
      <c r="AF204" s="10">
        <f t="shared" si="119"/>
        <v>0</v>
      </c>
      <c r="AG204" s="10">
        <f t="shared" si="119"/>
        <v>0</v>
      </c>
      <c r="AH204" s="10">
        <f t="shared" si="119"/>
        <v>0</v>
      </c>
      <c r="AI204" s="13">
        <f t="shared" si="114"/>
        <v>-3.6377999999999986</v>
      </c>
      <c r="AJ204" s="13">
        <f t="shared" si="114"/>
        <v>0</v>
      </c>
      <c r="AK204" s="13">
        <f t="shared" si="111"/>
        <v>0</v>
      </c>
      <c r="AL204" s="13">
        <f t="shared" si="111"/>
        <v>0</v>
      </c>
      <c r="AM204" s="10">
        <f t="shared" si="111"/>
        <v>0</v>
      </c>
      <c r="AN204" s="10">
        <f t="shared" si="120"/>
        <v>99.67772856130405</v>
      </c>
      <c r="AO204" s="10">
        <f t="shared" si="120"/>
        <v>100</v>
      </c>
      <c r="AP204" s="10">
        <f t="shared" si="120"/>
        <v>0</v>
      </c>
      <c r="AQ204" s="10">
        <f t="shared" si="120"/>
        <v>0</v>
      </c>
      <c r="AR204" s="10">
        <f t="shared" si="120"/>
        <v>0</v>
      </c>
      <c r="AS204" s="10">
        <f t="shared" si="120"/>
        <v>97.852538370720183</v>
      </c>
      <c r="AT204" s="142">
        <f t="shared" si="120"/>
        <v>0</v>
      </c>
      <c r="AU204" s="142">
        <f t="shared" si="120"/>
        <v>0</v>
      </c>
      <c r="AV204" s="142">
        <f t="shared" si="120"/>
        <v>0</v>
      </c>
      <c r="AW204" s="142">
        <f t="shared" si="120"/>
        <v>0</v>
      </c>
    </row>
    <row r="205" spans="1:49" ht="12.75" customHeight="1" x14ac:dyDescent="0.25">
      <c r="A205" s="133">
        <v>196</v>
      </c>
      <c r="B205" s="139" t="s">
        <v>1531</v>
      </c>
      <c r="C205" s="135">
        <f t="shared" si="115"/>
        <v>2953.7</v>
      </c>
      <c r="D205" s="140">
        <v>2288.6999999999998</v>
      </c>
      <c r="E205" s="140">
        <v>0</v>
      </c>
      <c r="F205" s="140">
        <v>0</v>
      </c>
      <c r="G205" s="140">
        <v>0</v>
      </c>
      <c r="H205" s="140">
        <v>665</v>
      </c>
      <c r="I205" s="140">
        <v>0</v>
      </c>
      <c r="J205" s="135">
        <f t="shared" si="127"/>
        <v>3381.1</v>
      </c>
      <c r="K205" s="141">
        <v>2716.1</v>
      </c>
      <c r="L205" s="141">
        <v>0</v>
      </c>
      <c r="M205" s="141">
        <v>0</v>
      </c>
      <c r="N205" s="141">
        <v>0</v>
      </c>
      <c r="O205" s="141">
        <v>665</v>
      </c>
      <c r="P205" s="141">
        <v>0</v>
      </c>
      <c r="Q205" s="141">
        <v>0</v>
      </c>
      <c r="R205" s="141">
        <v>0</v>
      </c>
      <c r="S205" s="141">
        <v>0</v>
      </c>
      <c r="T205" s="136">
        <f t="shared" si="128"/>
        <v>3381.1</v>
      </c>
      <c r="U205" s="141">
        <v>2716.1</v>
      </c>
      <c r="V205" s="141">
        <v>0</v>
      </c>
      <c r="W205" s="141">
        <v>0</v>
      </c>
      <c r="X205" s="141">
        <v>0</v>
      </c>
      <c r="Y205" s="10">
        <v>665</v>
      </c>
      <c r="Z205" s="10">
        <v>0</v>
      </c>
      <c r="AA205" s="10">
        <v>0</v>
      </c>
      <c r="AB205" s="10">
        <v>0</v>
      </c>
      <c r="AC205" s="10">
        <v>0</v>
      </c>
      <c r="AD205" s="10">
        <f t="shared" si="119"/>
        <v>0</v>
      </c>
      <c r="AE205" s="10">
        <f t="shared" si="119"/>
        <v>0</v>
      </c>
      <c r="AF205" s="10">
        <f t="shared" si="119"/>
        <v>0</v>
      </c>
      <c r="AG205" s="10">
        <f t="shared" si="119"/>
        <v>0</v>
      </c>
      <c r="AH205" s="10">
        <f t="shared" si="119"/>
        <v>0</v>
      </c>
      <c r="AI205" s="13">
        <f t="shared" si="114"/>
        <v>0</v>
      </c>
      <c r="AJ205" s="13">
        <f t="shared" si="114"/>
        <v>0</v>
      </c>
      <c r="AK205" s="13">
        <f t="shared" si="111"/>
        <v>0</v>
      </c>
      <c r="AL205" s="13">
        <f t="shared" si="111"/>
        <v>0</v>
      </c>
      <c r="AM205" s="10">
        <f t="shared" si="111"/>
        <v>0</v>
      </c>
      <c r="AN205" s="10">
        <f t="shared" si="120"/>
        <v>100</v>
      </c>
      <c r="AO205" s="10">
        <f t="shared" si="120"/>
        <v>100</v>
      </c>
      <c r="AP205" s="10">
        <f t="shared" si="120"/>
        <v>0</v>
      </c>
      <c r="AQ205" s="10">
        <f t="shared" si="120"/>
        <v>0</v>
      </c>
      <c r="AR205" s="10">
        <f t="shared" si="120"/>
        <v>0</v>
      </c>
      <c r="AS205" s="10">
        <f t="shared" si="120"/>
        <v>100</v>
      </c>
      <c r="AT205" s="142">
        <f t="shared" si="120"/>
        <v>0</v>
      </c>
      <c r="AU205" s="142">
        <f t="shared" si="120"/>
        <v>0</v>
      </c>
      <c r="AV205" s="142">
        <f t="shared" si="120"/>
        <v>0</v>
      </c>
      <c r="AW205" s="142">
        <f t="shared" si="120"/>
        <v>0</v>
      </c>
    </row>
    <row r="206" spans="1:49" ht="12.75" customHeight="1" x14ac:dyDescent="0.25">
      <c r="A206" s="133">
        <v>197</v>
      </c>
      <c r="B206" s="139" t="s">
        <v>1532</v>
      </c>
      <c r="C206" s="135">
        <f t="shared" si="115"/>
        <v>2117</v>
      </c>
      <c r="D206" s="140">
        <v>1765</v>
      </c>
      <c r="E206" s="140">
        <v>0</v>
      </c>
      <c r="F206" s="140">
        <v>0</v>
      </c>
      <c r="G206" s="140">
        <v>0</v>
      </c>
      <c r="H206" s="140">
        <v>352</v>
      </c>
      <c r="I206" s="140">
        <v>0</v>
      </c>
      <c r="J206" s="135">
        <f t="shared" si="127"/>
        <v>2310.5</v>
      </c>
      <c r="K206" s="141">
        <v>1958.5</v>
      </c>
      <c r="L206" s="141">
        <v>0</v>
      </c>
      <c r="M206" s="141">
        <v>0</v>
      </c>
      <c r="N206" s="141">
        <v>0</v>
      </c>
      <c r="O206" s="141">
        <v>352</v>
      </c>
      <c r="P206" s="141">
        <v>0</v>
      </c>
      <c r="Q206" s="141">
        <v>0</v>
      </c>
      <c r="R206" s="141">
        <v>0</v>
      </c>
      <c r="S206" s="141">
        <v>0</v>
      </c>
      <c r="T206" s="136">
        <f t="shared" si="128"/>
        <v>2258.8456000000001</v>
      </c>
      <c r="U206" s="141">
        <v>1906.8456000000001</v>
      </c>
      <c r="V206" s="141">
        <v>0</v>
      </c>
      <c r="W206" s="141">
        <v>0</v>
      </c>
      <c r="X206" s="141">
        <v>0</v>
      </c>
      <c r="Y206" s="10">
        <v>352</v>
      </c>
      <c r="Z206" s="10">
        <v>0</v>
      </c>
      <c r="AA206" s="10">
        <v>0</v>
      </c>
      <c r="AB206" s="10">
        <v>0</v>
      </c>
      <c r="AC206" s="10">
        <v>0</v>
      </c>
      <c r="AD206" s="10">
        <f t="shared" si="119"/>
        <v>-51.654399999999896</v>
      </c>
      <c r="AE206" s="10">
        <f t="shared" si="119"/>
        <v>-51.654399999999896</v>
      </c>
      <c r="AF206" s="10">
        <f t="shared" si="119"/>
        <v>0</v>
      </c>
      <c r="AG206" s="10">
        <f t="shared" si="119"/>
        <v>0</v>
      </c>
      <c r="AH206" s="10">
        <f t="shared" si="119"/>
        <v>0</v>
      </c>
      <c r="AI206" s="13">
        <f t="shared" si="114"/>
        <v>0</v>
      </c>
      <c r="AJ206" s="13">
        <f t="shared" si="114"/>
        <v>0</v>
      </c>
      <c r="AK206" s="13">
        <f t="shared" si="111"/>
        <v>0</v>
      </c>
      <c r="AL206" s="13">
        <f t="shared" si="111"/>
        <v>0</v>
      </c>
      <c r="AM206" s="10">
        <f t="shared" si="111"/>
        <v>0</v>
      </c>
      <c r="AN206" s="10">
        <f t="shared" si="120"/>
        <v>97.764362692058</v>
      </c>
      <c r="AO206" s="10">
        <f t="shared" si="120"/>
        <v>97.362552974214964</v>
      </c>
      <c r="AP206" s="10">
        <f t="shared" si="120"/>
        <v>0</v>
      </c>
      <c r="AQ206" s="10">
        <f t="shared" si="120"/>
        <v>0</v>
      </c>
      <c r="AR206" s="10">
        <f t="shared" si="120"/>
        <v>0</v>
      </c>
      <c r="AS206" s="10">
        <f t="shared" si="120"/>
        <v>100</v>
      </c>
      <c r="AT206" s="142">
        <f t="shared" si="120"/>
        <v>0</v>
      </c>
      <c r="AU206" s="142">
        <f t="shared" si="120"/>
        <v>0</v>
      </c>
      <c r="AV206" s="142">
        <f t="shared" si="120"/>
        <v>0</v>
      </c>
      <c r="AW206" s="142">
        <f t="shared" si="120"/>
        <v>0</v>
      </c>
    </row>
    <row r="207" spans="1:49" ht="12.75" customHeight="1" x14ac:dyDescent="0.25">
      <c r="A207" s="133">
        <v>198</v>
      </c>
      <c r="B207" s="139" t="s">
        <v>1533</v>
      </c>
      <c r="C207" s="135">
        <f t="shared" si="115"/>
        <v>2579.1</v>
      </c>
      <c r="D207" s="140">
        <v>2143.6999999999998</v>
      </c>
      <c r="E207" s="140">
        <v>0</v>
      </c>
      <c r="F207" s="140">
        <v>0</v>
      </c>
      <c r="G207" s="140">
        <v>0</v>
      </c>
      <c r="H207" s="140">
        <v>435.4</v>
      </c>
      <c r="I207" s="140">
        <v>0</v>
      </c>
      <c r="J207" s="135">
        <f t="shared" si="127"/>
        <v>2913.1</v>
      </c>
      <c r="K207" s="141">
        <v>2477.6999999999998</v>
      </c>
      <c r="L207" s="141">
        <v>0</v>
      </c>
      <c r="M207" s="141">
        <v>0</v>
      </c>
      <c r="N207" s="141">
        <v>0</v>
      </c>
      <c r="O207" s="141">
        <v>435.4</v>
      </c>
      <c r="P207" s="141">
        <v>0</v>
      </c>
      <c r="Q207" s="141">
        <v>0</v>
      </c>
      <c r="R207" s="141">
        <v>0</v>
      </c>
      <c r="S207" s="141">
        <v>0</v>
      </c>
      <c r="T207" s="136">
        <f t="shared" si="128"/>
        <v>2852.4715999999999</v>
      </c>
      <c r="U207" s="141">
        <v>2417.2797</v>
      </c>
      <c r="V207" s="141">
        <v>0</v>
      </c>
      <c r="W207" s="141">
        <v>0</v>
      </c>
      <c r="X207" s="141">
        <v>0</v>
      </c>
      <c r="Y207" s="10">
        <v>435.19189999999998</v>
      </c>
      <c r="Z207" s="10">
        <v>0</v>
      </c>
      <c r="AA207" s="10">
        <v>0</v>
      </c>
      <c r="AB207" s="10">
        <v>0</v>
      </c>
      <c r="AC207" s="10">
        <v>0</v>
      </c>
      <c r="AD207" s="10">
        <f t="shared" si="119"/>
        <v>-60.628400000000056</v>
      </c>
      <c r="AE207" s="10">
        <f t="shared" si="119"/>
        <v>-60.42029999999977</v>
      </c>
      <c r="AF207" s="10">
        <f t="shared" si="119"/>
        <v>0</v>
      </c>
      <c r="AG207" s="10">
        <f t="shared" si="119"/>
        <v>0</v>
      </c>
      <c r="AH207" s="10">
        <f t="shared" si="119"/>
        <v>0</v>
      </c>
      <c r="AI207" s="13">
        <f t="shared" si="114"/>
        <v>-0.20810000000000173</v>
      </c>
      <c r="AJ207" s="13">
        <f t="shared" si="114"/>
        <v>0</v>
      </c>
      <c r="AK207" s="13">
        <f t="shared" si="111"/>
        <v>0</v>
      </c>
      <c r="AL207" s="13">
        <f t="shared" si="111"/>
        <v>0</v>
      </c>
      <c r="AM207" s="10">
        <f t="shared" si="111"/>
        <v>0</v>
      </c>
      <c r="AN207" s="10">
        <f t="shared" si="120"/>
        <v>97.918766949298004</v>
      </c>
      <c r="AO207" s="10">
        <f t="shared" si="120"/>
        <v>97.561436009202097</v>
      </c>
      <c r="AP207" s="10">
        <f t="shared" si="120"/>
        <v>0</v>
      </c>
      <c r="AQ207" s="10">
        <f t="shared" si="120"/>
        <v>0</v>
      </c>
      <c r="AR207" s="10">
        <f t="shared" si="120"/>
        <v>0</v>
      </c>
      <c r="AS207" s="10">
        <f t="shared" si="120"/>
        <v>99.95220486908589</v>
      </c>
      <c r="AT207" s="142">
        <f t="shared" si="120"/>
        <v>0</v>
      </c>
      <c r="AU207" s="142">
        <f t="shared" si="120"/>
        <v>0</v>
      </c>
      <c r="AV207" s="142">
        <f t="shared" si="120"/>
        <v>0</v>
      </c>
      <c r="AW207" s="142">
        <f t="shared" si="120"/>
        <v>0</v>
      </c>
    </row>
    <row r="208" spans="1:49" ht="12.75" customHeight="1" x14ac:dyDescent="0.25">
      <c r="A208" s="133">
        <v>199</v>
      </c>
      <c r="B208" s="139" t="s">
        <v>1534</v>
      </c>
      <c r="C208" s="135">
        <f t="shared" si="115"/>
        <v>2528.5</v>
      </c>
      <c r="D208" s="140">
        <v>1884.5</v>
      </c>
      <c r="E208" s="140">
        <v>0</v>
      </c>
      <c r="F208" s="140">
        <v>0</v>
      </c>
      <c r="G208" s="140">
        <v>0</v>
      </c>
      <c r="H208" s="140">
        <v>644</v>
      </c>
      <c r="I208" s="140">
        <v>0</v>
      </c>
      <c r="J208" s="135">
        <f t="shared" si="127"/>
        <v>2743.2</v>
      </c>
      <c r="K208" s="141">
        <v>2099.1999999999998</v>
      </c>
      <c r="L208" s="141">
        <v>0</v>
      </c>
      <c r="M208" s="141">
        <v>0</v>
      </c>
      <c r="N208" s="141">
        <v>0</v>
      </c>
      <c r="O208" s="141">
        <v>644</v>
      </c>
      <c r="P208" s="141">
        <v>0</v>
      </c>
      <c r="Q208" s="141">
        <v>0</v>
      </c>
      <c r="R208" s="141">
        <v>0</v>
      </c>
      <c r="S208" s="141">
        <v>0</v>
      </c>
      <c r="T208" s="136">
        <f t="shared" si="128"/>
        <v>2743.2</v>
      </c>
      <c r="U208" s="141">
        <v>2099.1999999999998</v>
      </c>
      <c r="V208" s="141">
        <v>0</v>
      </c>
      <c r="W208" s="141">
        <v>0</v>
      </c>
      <c r="X208" s="141">
        <v>0</v>
      </c>
      <c r="Y208" s="10">
        <v>644</v>
      </c>
      <c r="Z208" s="10">
        <v>0</v>
      </c>
      <c r="AA208" s="10">
        <v>0</v>
      </c>
      <c r="AB208" s="10">
        <v>0</v>
      </c>
      <c r="AC208" s="10">
        <v>0</v>
      </c>
      <c r="AD208" s="10">
        <f t="shared" si="119"/>
        <v>0</v>
      </c>
      <c r="AE208" s="10">
        <f t="shared" si="119"/>
        <v>0</v>
      </c>
      <c r="AF208" s="10">
        <f t="shared" si="119"/>
        <v>0</v>
      </c>
      <c r="AG208" s="10">
        <f t="shared" si="119"/>
        <v>0</v>
      </c>
      <c r="AH208" s="10">
        <f t="shared" si="119"/>
        <v>0</v>
      </c>
      <c r="AI208" s="13">
        <f t="shared" si="114"/>
        <v>0</v>
      </c>
      <c r="AJ208" s="13">
        <f t="shared" si="114"/>
        <v>0</v>
      </c>
      <c r="AK208" s="13">
        <f t="shared" si="111"/>
        <v>0</v>
      </c>
      <c r="AL208" s="13">
        <f t="shared" si="111"/>
        <v>0</v>
      </c>
      <c r="AM208" s="10">
        <f t="shared" si="111"/>
        <v>0</v>
      </c>
      <c r="AN208" s="10">
        <f t="shared" si="120"/>
        <v>100</v>
      </c>
      <c r="AO208" s="10">
        <f t="shared" si="120"/>
        <v>100</v>
      </c>
      <c r="AP208" s="10">
        <f t="shared" si="120"/>
        <v>0</v>
      </c>
      <c r="AQ208" s="10">
        <f t="shared" si="120"/>
        <v>0</v>
      </c>
      <c r="AR208" s="10">
        <f t="shared" si="120"/>
        <v>0</v>
      </c>
      <c r="AS208" s="10">
        <f t="shared" si="120"/>
        <v>100</v>
      </c>
      <c r="AT208" s="142">
        <f t="shared" si="120"/>
        <v>0</v>
      </c>
      <c r="AU208" s="142">
        <f t="shared" si="120"/>
        <v>0</v>
      </c>
      <c r="AV208" s="142">
        <f t="shared" si="120"/>
        <v>0</v>
      </c>
      <c r="AW208" s="142">
        <f t="shared" si="120"/>
        <v>0</v>
      </c>
    </row>
    <row r="209" spans="1:49" ht="12.75" customHeight="1" x14ac:dyDescent="0.25">
      <c r="A209" s="133">
        <v>200</v>
      </c>
      <c r="B209" s="139" t="s">
        <v>1535</v>
      </c>
      <c r="C209" s="135">
        <f t="shared" si="115"/>
        <v>1805.3</v>
      </c>
      <c r="D209" s="140">
        <v>1405</v>
      </c>
      <c r="E209" s="140">
        <v>0</v>
      </c>
      <c r="F209" s="140">
        <v>0</v>
      </c>
      <c r="G209" s="140">
        <v>0</v>
      </c>
      <c r="H209" s="140">
        <v>400.3</v>
      </c>
      <c r="I209" s="140">
        <v>0</v>
      </c>
      <c r="J209" s="135">
        <f t="shared" si="127"/>
        <v>1985.8</v>
      </c>
      <c r="K209" s="141">
        <v>1585.5</v>
      </c>
      <c r="L209" s="141">
        <v>0</v>
      </c>
      <c r="M209" s="141">
        <v>0</v>
      </c>
      <c r="N209" s="141">
        <v>0</v>
      </c>
      <c r="O209" s="141">
        <v>400.3</v>
      </c>
      <c r="P209" s="141">
        <v>0</v>
      </c>
      <c r="Q209" s="141">
        <v>0</v>
      </c>
      <c r="R209" s="141">
        <v>0</v>
      </c>
      <c r="S209" s="141">
        <v>0</v>
      </c>
      <c r="T209" s="136">
        <f t="shared" si="128"/>
        <v>1940.4683</v>
      </c>
      <c r="U209" s="141">
        <v>1543.1876999999999</v>
      </c>
      <c r="V209" s="141">
        <v>0</v>
      </c>
      <c r="W209" s="141">
        <v>0</v>
      </c>
      <c r="X209" s="141">
        <v>0</v>
      </c>
      <c r="Y209" s="10">
        <v>397.28059999999999</v>
      </c>
      <c r="Z209" s="10">
        <v>0</v>
      </c>
      <c r="AA209" s="10">
        <v>0</v>
      </c>
      <c r="AB209" s="10">
        <v>0</v>
      </c>
      <c r="AC209" s="10">
        <v>0</v>
      </c>
      <c r="AD209" s="10">
        <f t="shared" si="119"/>
        <v>-45.331699999999955</v>
      </c>
      <c r="AE209" s="10">
        <f t="shared" si="119"/>
        <v>-42.31230000000005</v>
      </c>
      <c r="AF209" s="10">
        <f t="shared" si="119"/>
        <v>0</v>
      </c>
      <c r="AG209" s="10">
        <f t="shared" si="119"/>
        <v>0</v>
      </c>
      <c r="AH209" s="10">
        <f t="shared" si="119"/>
        <v>0</v>
      </c>
      <c r="AI209" s="13">
        <f t="shared" si="114"/>
        <v>-3.0194000000000187</v>
      </c>
      <c r="AJ209" s="13">
        <f t="shared" si="114"/>
        <v>0</v>
      </c>
      <c r="AK209" s="13">
        <f t="shared" si="111"/>
        <v>0</v>
      </c>
      <c r="AL209" s="13">
        <f t="shared" si="111"/>
        <v>0</v>
      </c>
      <c r="AM209" s="10">
        <f t="shared" si="111"/>
        <v>0</v>
      </c>
      <c r="AN209" s="10">
        <f t="shared" si="120"/>
        <v>97.717207170913483</v>
      </c>
      <c r="AO209" s="10">
        <f t="shared" si="120"/>
        <v>97.331296121097438</v>
      </c>
      <c r="AP209" s="10">
        <f t="shared" si="120"/>
        <v>0</v>
      </c>
      <c r="AQ209" s="10">
        <f t="shared" si="120"/>
        <v>0</v>
      </c>
      <c r="AR209" s="10">
        <f t="shared" si="120"/>
        <v>0</v>
      </c>
      <c r="AS209" s="10">
        <f t="shared" si="120"/>
        <v>99.245715713215091</v>
      </c>
      <c r="AT209" s="142">
        <f t="shared" si="120"/>
        <v>0</v>
      </c>
      <c r="AU209" s="142">
        <f t="shared" si="120"/>
        <v>0</v>
      </c>
      <c r="AV209" s="142">
        <f t="shared" si="120"/>
        <v>0</v>
      </c>
      <c r="AW209" s="142">
        <f t="shared" si="120"/>
        <v>0</v>
      </c>
    </row>
    <row r="210" spans="1:49" ht="12.75" customHeight="1" x14ac:dyDescent="0.25">
      <c r="A210" s="133">
        <v>201</v>
      </c>
      <c r="B210" s="139" t="s">
        <v>1536</v>
      </c>
      <c r="C210" s="135">
        <f t="shared" si="115"/>
        <v>413.6</v>
      </c>
      <c r="D210" s="140">
        <v>0</v>
      </c>
      <c r="E210" s="140">
        <v>0</v>
      </c>
      <c r="F210" s="140">
        <v>0</v>
      </c>
      <c r="G210" s="140">
        <v>0</v>
      </c>
      <c r="H210" s="140">
        <v>413.6</v>
      </c>
      <c r="I210" s="140">
        <v>0</v>
      </c>
      <c r="J210" s="135">
        <f t="shared" si="127"/>
        <v>413.6</v>
      </c>
      <c r="K210" s="141">
        <v>0</v>
      </c>
      <c r="L210" s="141">
        <v>0</v>
      </c>
      <c r="M210" s="141">
        <v>0</v>
      </c>
      <c r="N210" s="141">
        <v>0</v>
      </c>
      <c r="O210" s="141">
        <v>413.6</v>
      </c>
      <c r="P210" s="141">
        <v>0</v>
      </c>
      <c r="Q210" s="141">
        <v>0</v>
      </c>
      <c r="R210" s="141">
        <v>0</v>
      </c>
      <c r="S210" s="141">
        <v>0</v>
      </c>
      <c r="T210" s="136">
        <f t="shared" si="128"/>
        <v>405.93979999999999</v>
      </c>
      <c r="U210" s="141">
        <v>0</v>
      </c>
      <c r="V210" s="141">
        <v>0</v>
      </c>
      <c r="W210" s="141">
        <v>0</v>
      </c>
      <c r="X210" s="141">
        <v>0</v>
      </c>
      <c r="Y210" s="10">
        <v>405.93979999999999</v>
      </c>
      <c r="Z210" s="10">
        <v>0</v>
      </c>
      <c r="AA210" s="10">
        <v>0</v>
      </c>
      <c r="AB210" s="10">
        <v>0</v>
      </c>
      <c r="AC210" s="10">
        <v>0</v>
      </c>
      <c r="AD210" s="10">
        <f t="shared" si="119"/>
        <v>-7.6602000000000317</v>
      </c>
      <c r="AE210" s="10">
        <f t="shared" si="119"/>
        <v>0</v>
      </c>
      <c r="AF210" s="10">
        <f t="shared" si="119"/>
        <v>0</v>
      </c>
      <c r="AG210" s="10">
        <f t="shared" si="119"/>
        <v>0</v>
      </c>
      <c r="AH210" s="10">
        <f t="shared" si="119"/>
        <v>0</v>
      </c>
      <c r="AI210" s="13">
        <f t="shared" si="114"/>
        <v>-7.6602000000000317</v>
      </c>
      <c r="AJ210" s="13">
        <f t="shared" si="114"/>
        <v>0</v>
      </c>
      <c r="AK210" s="13">
        <f t="shared" si="111"/>
        <v>0</v>
      </c>
      <c r="AL210" s="13">
        <f t="shared" si="111"/>
        <v>0</v>
      </c>
      <c r="AM210" s="10">
        <f t="shared" si="111"/>
        <v>0</v>
      </c>
      <c r="AN210" s="10">
        <f t="shared" si="120"/>
        <v>98.147920696324945</v>
      </c>
      <c r="AO210" s="10">
        <f t="shared" si="120"/>
        <v>0</v>
      </c>
      <c r="AP210" s="10">
        <f t="shared" si="120"/>
        <v>0</v>
      </c>
      <c r="AQ210" s="10">
        <f t="shared" si="120"/>
        <v>0</v>
      </c>
      <c r="AR210" s="10">
        <f t="shared" si="120"/>
        <v>0</v>
      </c>
      <c r="AS210" s="10">
        <f t="shared" si="120"/>
        <v>98.147920696324945</v>
      </c>
      <c r="AT210" s="142">
        <f t="shared" si="120"/>
        <v>0</v>
      </c>
      <c r="AU210" s="142">
        <f t="shared" si="120"/>
        <v>0</v>
      </c>
      <c r="AV210" s="142">
        <f t="shared" si="120"/>
        <v>0</v>
      </c>
      <c r="AW210" s="142">
        <f t="shared" si="120"/>
        <v>0</v>
      </c>
    </row>
    <row r="211" spans="1:49" ht="12.75" customHeight="1" x14ac:dyDescent="0.25">
      <c r="A211" s="133">
        <v>202</v>
      </c>
      <c r="B211" s="139" t="s">
        <v>1537</v>
      </c>
      <c r="C211" s="135">
        <f t="shared" si="115"/>
        <v>2517.3000000000002</v>
      </c>
      <c r="D211" s="140">
        <v>2020.9</v>
      </c>
      <c r="E211" s="140">
        <v>0</v>
      </c>
      <c r="F211" s="140">
        <v>0</v>
      </c>
      <c r="G211" s="140">
        <v>0</v>
      </c>
      <c r="H211" s="140">
        <v>496.4</v>
      </c>
      <c r="I211" s="140">
        <v>0</v>
      </c>
      <c r="J211" s="135">
        <f t="shared" si="127"/>
        <v>2786.8</v>
      </c>
      <c r="K211" s="141">
        <v>2290.4</v>
      </c>
      <c r="L211" s="141">
        <v>0</v>
      </c>
      <c r="M211" s="141">
        <v>0</v>
      </c>
      <c r="N211" s="141">
        <v>0</v>
      </c>
      <c r="O211" s="141">
        <v>496.4</v>
      </c>
      <c r="P211" s="141">
        <v>0</v>
      </c>
      <c r="Q211" s="141">
        <v>0</v>
      </c>
      <c r="R211" s="141">
        <v>0</v>
      </c>
      <c r="S211" s="141">
        <v>0</v>
      </c>
      <c r="T211" s="136">
        <f t="shared" si="128"/>
        <v>2622.8444</v>
      </c>
      <c r="U211" s="141">
        <v>2126.4443999999999</v>
      </c>
      <c r="V211" s="141">
        <v>0</v>
      </c>
      <c r="W211" s="141">
        <v>0</v>
      </c>
      <c r="X211" s="141">
        <v>0</v>
      </c>
      <c r="Y211" s="10">
        <v>496.4</v>
      </c>
      <c r="Z211" s="10">
        <v>0</v>
      </c>
      <c r="AA211" s="10">
        <v>0</v>
      </c>
      <c r="AB211" s="10">
        <v>0</v>
      </c>
      <c r="AC211" s="10">
        <v>0</v>
      </c>
      <c r="AD211" s="10">
        <f t="shared" si="119"/>
        <v>-163.95560000000023</v>
      </c>
      <c r="AE211" s="10">
        <f t="shared" si="119"/>
        <v>-163.95560000000023</v>
      </c>
      <c r="AF211" s="10">
        <f t="shared" si="119"/>
        <v>0</v>
      </c>
      <c r="AG211" s="10">
        <f t="shared" si="119"/>
        <v>0</v>
      </c>
      <c r="AH211" s="10">
        <f t="shared" si="119"/>
        <v>0</v>
      </c>
      <c r="AI211" s="13">
        <f t="shared" si="114"/>
        <v>0</v>
      </c>
      <c r="AJ211" s="13">
        <f t="shared" si="114"/>
        <v>0</v>
      </c>
      <c r="AK211" s="13">
        <f t="shared" si="111"/>
        <v>0</v>
      </c>
      <c r="AL211" s="13">
        <f t="shared" si="111"/>
        <v>0</v>
      </c>
      <c r="AM211" s="10">
        <f t="shared" si="111"/>
        <v>0</v>
      </c>
      <c r="AN211" s="10">
        <f t="shared" si="120"/>
        <v>94.116707334577285</v>
      </c>
      <c r="AO211" s="10">
        <f t="shared" si="120"/>
        <v>92.841617184771209</v>
      </c>
      <c r="AP211" s="10">
        <f t="shared" si="120"/>
        <v>0</v>
      </c>
      <c r="AQ211" s="10">
        <f t="shared" si="120"/>
        <v>0</v>
      </c>
      <c r="AR211" s="10">
        <f t="shared" si="120"/>
        <v>0</v>
      </c>
      <c r="AS211" s="10">
        <f t="shared" si="120"/>
        <v>100</v>
      </c>
      <c r="AT211" s="142">
        <f t="shared" si="120"/>
        <v>0</v>
      </c>
      <c r="AU211" s="142">
        <f t="shared" si="120"/>
        <v>0</v>
      </c>
      <c r="AV211" s="142">
        <f t="shared" si="120"/>
        <v>0</v>
      </c>
      <c r="AW211" s="142">
        <f t="shared" si="120"/>
        <v>0</v>
      </c>
    </row>
    <row r="212" spans="1:49" ht="12.75" customHeight="1" x14ac:dyDescent="0.25">
      <c r="A212" s="133">
        <v>203</v>
      </c>
      <c r="B212" s="139" t="s">
        <v>1538</v>
      </c>
      <c r="C212" s="135">
        <f t="shared" si="115"/>
        <v>1384.6</v>
      </c>
      <c r="D212" s="140">
        <v>1151.5</v>
      </c>
      <c r="E212" s="140">
        <v>0</v>
      </c>
      <c r="F212" s="140">
        <v>0</v>
      </c>
      <c r="G212" s="140">
        <v>0</v>
      </c>
      <c r="H212" s="140">
        <v>233.1</v>
      </c>
      <c r="I212" s="140">
        <v>0</v>
      </c>
      <c r="J212" s="135">
        <f t="shared" si="127"/>
        <v>1559.3999999999999</v>
      </c>
      <c r="K212" s="141">
        <v>1326.3</v>
      </c>
      <c r="L212" s="141">
        <v>0</v>
      </c>
      <c r="M212" s="141">
        <v>0</v>
      </c>
      <c r="N212" s="141">
        <v>0</v>
      </c>
      <c r="O212" s="141">
        <v>233.1</v>
      </c>
      <c r="P212" s="141">
        <v>0</v>
      </c>
      <c r="Q212" s="141">
        <v>0</v>
      </c>
      <c r="R212" s="141">
        <v>0</v>
      </c>
      <c r="S212" s="141">
        <v>0</v>
      </c>
      <c r="T212" s="136">
        <f t="shared" si="128"/>
        <v>1559.3999999999999</v>
      </c>
      <c r="U212" s="141">
        <v>1326.3</v>
      </c>
      <c r="V212" s="141">
        <v>0</v>
      </c>
      <c r="W212" s="141">
        <v>0</v>
      </c>
      <c r="X212" s="141">
        <v>0</v>
      </c>
      <c r="Y212" s="10">
        <v>233.1</v>
      </c>
      <c r="Z212" s="10">
        <v>0</v>
      </c>
      <c r="AA212" s="10">
        <v>0</v>
      </c>
      <c r="AB212" s="10">
        <v>0</v>
      </c>
      <c r="AC212" s="10">
        <v>0</v>
      </c>
      <c r="AD212" s="10">
        <f t="shared" si="119"/>
        <v>0</v>
      </c>
      <c r="AE212" s="10">
        <f t="shared" si="119"/>
        <v>0</v>
      </c>
      <c r="AF212" s="10">
        <f t="shared" si="119"/>
        <v>0</v>
      </c>
      <c r="AG212" s="10">
        <f t="shared" si="119"/>
        <v>0</v>
      </c>
      <c r="AH212" s="10">
        <f t="shared" si="119"/>
        <v>0</v>
      </c>
      <c r="AI212" s="13">
        <f t="shared" si="114"/>
        <v>0</v>
      </c>
      <c r="AJ212" s="13">
        <f t="shared" si="114"/>
        <v>0</v>
      </c>
      <c r="AK212" s="13">
        <f t="shared" si="111"/>
        <v>0</v>
      </c>
      <c r="AL212" s="13">
        <f t="shared" si="111"/>
        <v>0</v>
      </c>
      <c r="AM212" s="10">
        <f t="shared" si="111"/>
        <v>0</v>
      </c>
      <c r="AN212" s="10">
        <f t="shared" si="120"/>
        <v>100</v>
      </c>
      <c r="AO212" s="10">
        <f t="shared" si="120"/>
        <v>100</v>
      </c>
      <c r="AP212" s="10">
        <f t="shared" si="120"/>
        <v>0</v>
      </c>
      <c r="AQ212" s="10">
        <f t="shared" si="120"/>
        <v>0</v>
      </c>
      <c r="AR212" s="10">
        <f t="shared" si="120"/>
        <v>0</v>
      </c>
      <c r="AS212" s="10">
        <f t="shared" si="120"/>
        <v>100</v>
      </c>
      <c r="AT212" s="142">
        <f t="shared" si="120"/>
        <v>0</v>
      </c>
      <c r="AU212" s="142">
        <f t="shared" si="120"/>
        <v>0</v>
      </c>
      <c r="AV212" s="142">
        <f t="shared" si="120"/>
        <v>0</v>
      </c>
      <c r="AW212" s="142">
        <f t="shared" si="120"/>
        <v>0</v>
      </c>
    </row>
    <row r="213" spans="1:49" ht="12.75" customHeight="1" x14ac:dyDescent="0.25">
      <c r="A213" s="133">
        <v>204</v>
      </c>
      <c r="B213" s="139" t="s">
        <v>1539</v>
      </c>
      <c r="C213" s="135">
        <f t="shared" si="115"/>
        <v>2159</v>
      </c>
      <c r="D213" s="140">
        <v>1855</v>
      </c>
      <c r="E213" s="140">
        <v>0</v>
      </c>
      <c r="F213" s="140">
        <v>0</v>
      </c>
      <c r="G213" s="140">
        <v>0</v>
      </c>
      <c r="H213" s="140">
        <v>304</v>
      </c>
      <c r="I213" s="140">
        <v>0</v>
      </c>
      <c r="J213" s="135">
        <f t="shared" si="127"/>
        <v>2315.9</v>
      </c>
      <c r="K213" s="141">
        <v>2011.9</v>
      </c>
      <c r="L213" s="141">
        <v>0</v>
      </c>
      <c r="M213" s="141">
        <v>0</v>
      </c>
      <c r="N213" s="141">
        <v>0</v>
      </c>
      <c r="O213" s="141">
        <v>304</v>
      </c>
      <c r="P213" s="141">
        <v>0</v>
      </c>
      <c r="Q213" s="141">
        <v>0</v>
      </c>
      <c r="R213" s="141">
        <v>0</v>
      </c>
      <c r="S213" s="141">
        <v>0</v>
      </c>
      <c r="T213" s="136">
        <f t="shared" si="128"/>
        <v>2248.5646999999999</v>
      </c>
      <c r="U213" s="141">
        <v>1945.5897</v>
      </c>
      <c r="V213" s="141">
        <v>0</v>
      </c>
      <c r="W213" s="141">
        <v>0</v>
      </c>
      <c r="X213" s="141">
        <v>0</v>
      </c>
      <c r="Y213" s="10">
        <v>302.97500000000002</v>
      </c>
      <c r="Z213" s="10">
        <v>0</v>
      </c>
      <c r="AA213" s="10">
        <v>0</v>
      </c>
      <c r="AB213" s="10">
        <v>0</v>
      </c>
      <c r="AC213" s="10">
        <v>0</v>
      </c>
      <c r="AD213" s="10">
        <f t="shared" si="119"/>
        <v>-67.335300000000188</v>
      </c>
      <c r="AE213" s="10">
        <f t="shared" si="119"/>
        <v>-66.310300000000097</v>
      </c>
      <c r="AF213" s="10">
        <f t="shared" si="119"/>
        <v>0</v>
      </c>
      <c r="AG213" s="10">
        <f t="shared" si="119"/>
        <v>0</v>
      </c>
      <c r="AH213" s="10">
        <f t="shared" si="119"/>
        <v>0</v>
      </c>
      <c r="AI213" s="13">
        <f t="shared" si="114"/>
        <v>-1.0249999999999773</v>
      </c>
      <c r="AJ213" s="13">
        <f t="shared" si="114"/>
        <v>0</v>
      </c>
      <c r="AK213" s="13">
        <f t="shared" si="111"/>
        <v>0</v>
      </c>
      <c r="AL213" s="13">
        <f t="shared" si="111"/>
        <v>0</v>
      </c>
      <c r="AM213" s="10">
        <f t="shared" si="111"/>
        <v>0</v>
      </c>
      <c r="AN213" s="10">
        <f t="shared" si="120"/>
        <v>97.092478086273147</v>
      </c>
      <c r="AO213" s="10">
        <f t="shared" si="120"/>
        <v>96.704095630995567</v>
      </c>
      <c r="AP213" s="10">
        <f t="shared" si="120"/>
        <v>0</v>
      </c>
      <c r="AQ213" s="10">
        <f t="shared" si="120"/>
        <v>0</v>
      </c>
      <c r="AR213" s="10">
        <f t="shared" si="120"/>
        <v>0</v>
      </c>
      <c r="AS213" s="10">
        <f t="shared" si="120"/>
        <v>99.662828947368425</v>
      </c>
      <c r="AT213" s="142">
        <f t="shared" si="120"/>
        <v>0</v>
      </c>
      <c r="AU213" s="142">
        <f t="shared" si="120"/>
        <v>0</v>
      </c>
      <c r="AV213" s="142">
        <f t="shared" si="120"/>
        <v>0</v>
      </c>
      <c r="AW213" s="142">
        <f t="shared" si="120"/>
        <v>0</v>
      </c>
    </row>
    <row r="214" spans="1:49" ht="12.75" customHeight="1" x14ac:dyDescent="0.25">
      <c r="A214" s="133">
        <v>205</v>
      </c>
      <c r="B214" s="139" t="s">
        <v>1540</v>
      </c>
      <c r="C214" s="135">
        <f t="shared" si="115"/>
        <v>5160.7</v>
      </c>
      <c r="D214" s="140">
        <v>4380.7</v>
      </c>
      <c r="E214" s="140">
        <v>0</v>
      </c>
      <c r="F214" s="140">
        <v>0</v>
      </c>
      <c r="G214" s="140">
        <v>0</v>
      </c>
      <c r="H214" s="140">
        <v>780</v>
      </c>
      <c r="I214" s="140">
        <v>0</v>
      </c>
      <c r="J214" s="135">
        <f t="shared" si="127"/>
        <v>5724.5</v>
      </c>
      <c r="K214" s="141">
        <v>4944.5</v>
      </c>
      <c r="L214" s="141">
        <v>0</v>
      </c>
      <c r="M214" s="141">
        <v>0</v>
      </c>
      <c r="N214" s="141">
        <v>0</v>
      </c>
      <c r="O214" s="141">
        <v>780</v>
      </c>
      <c r="P214" s="141">
        <v>0</v>
      </c>
      <c r="Q214" s="141">
        <v>0</v>
      </c>
      <c r="R214" s="141">
        <v>0</v>
      </c>
      <c r="S214" s="141">
        <v>0</v>
      </c>
      <c r="T214" s="136">
        <f t="shared" si="128"/>
        <v>5461.0635000000002</v>
      </c>
      <c r="U214" s="141">
        <v>4681.0671000000002</v>
      </c>
      <c r="V214" s="141">
        <v>0</v>
      </c>
      <c r="W214" s="141">
        <v>0</v>
      </c>
      <c r="X214" s="141">
        <v>0</v>
      </c>
      <c r="Y214" s="10">
        <v>779.99639999999999</v>
      </c>
      <c r="Z214" s="10">
        <v>0</v>
      </c>
      <c r="AA214" s="10">
        <v>0</v>
      </c>
      <c r="AB214" s="10">
        <v>0</v>
      </c>
      <c r="AC214" s="10">
        <v>0</v>
      </c>
      <c r="AD214" s="10">
        <f t="shared" si="119"/>
        <v>-263.4364999999998</v>
      </c>
      <c r="AE214" s="10">
        <f t="shared" si="119"/>
        <v>-263.43289999999979</v>
      </c>
      <c r="AF214" s="10">
        <f t="shared" si="119"/>
        <v>0</v>
      </c>
      <c r="AG214" s="10">
        <f t="shared" si="119"/>
        <v>0</v>
      </c>
      <c r="AH214" s="10">
        <f t="shared" si="119"/>
        <v>0</v>
      </c>
      <c r="AI214" s="13">
        <f t="shared" si="114"/>
        <v>-3.6000000000058208E-3</v>
      </c>
      <c r="AJ214" s="13">
        <f t="shared" si="114"/>
        <v>0</v>
      </c>
      <c r="AK214" s="13">
        <f t="shared" si="111"/>
        <v>0</v>
      </c>
      <c r="AL214" s="13">
        <f t="shared" si="111"/>
        <v>0</v>
      </c>
      <c r="AM214" s="10">
        <f t="shared" si="111"/>
        <v>0</v>
      </c>
      <c r="AN214" s="10">
        <f t="shared" si="120"/>
        <v>95.398087169185089</v>
      </c>
      <c r="AO214" s="10">
        <f t="shared" si="120"/>
        <v>94.672203458388111</v>
      </c>
      <c r="AP214" s="10">
        <f t="shared" si="120"/>
        <v>0</v>
      </c>
      <c r="AQ214" s="10">
        <f t="shared" si="120"/>
        <v>0</v>
      </c>
      <c r="AR214" s="10">
        <f t="shared" si="120"/>
        <v>0</v>
      </c>
      <c r="AS214" s="10">
        <f t="shared" si="120"/>
        <v>99.999538461538464</v>
      </c>
      <c r="AT214" s="142">
        <f t="shared" si="120"/>
        <v>0</v>
      </c>
      <c r="AU214" s="142">
        <f t="shared" si="120"/>
        <v>0</v>
      </c>
      <c r="AV214" s="142">
        <f t="shared" si="120"/>
        <v>0</v>
      </c>
      <c r="AW214" s="142">
        <f t="shared" si="120"/>
        <v>0</v>
      </c>
    </row>
    <row r="215" spans="1:49" ht="12.75" customHeight="1" x14ac:dyDescent="0.25">
      <c r="A215" s="133">
        <v>206</v>
      </c>
      <c r="B215" s="139" t="s">
        <v>1541</v>
      </c>
      <c r="C215" s="135">
        <f t="shared" si="115"/>
        <v>2439.5</v>
      </c>
      <c r="D215" s="140">
        <v>2018.5</v>
      </c>
      <c r="E215" s="140">
        <v>0</v>
      </c>
      <c r="F215" s="140">
        <v>0</v>
      </c>
      <c r="G215" s="140">
        <v>0</v>
      </c>
      <c r="H215" s="140">
        <v>421</v>
      </c>
      <c r="I215" s="140">
        <v>0</v>
      </c>
      <c r="J215" s="135">
        <f t="shared" si="127"/>
        <v>2680.7</v>
      </c>
      <c r="K215" s="141">
        <v>2259.6999999999998</v>
      </c>
      <c r="L215" s="141">
        <v>0</v>
      </c>
      <c r="M215" s="141">
        <v>0</v>
      </c>
      <c r="N215" s="141">
        <v>0</v>
      </c>
      <c r="O215" s="141">
        <v>421</v>
      </c>
      <c r="P215" s="141">
        <v>0</v>
      </c>
      <c r="Q215" s="141">
        <v>0</v>
      </c>
      <c r="R215" s="141">
        <v>0</v>
      </c>
      <c r="S215" s="141">
        <v>0</v>
      </c>
      <c r="T215" s="136">
        <f t="shared" si="128"/>
        <v>2680.7</v>
      </c>
      <c r="U215" s="141">
        <v>2259.6999999999998</v>
      </c>
      <c r="V215" s="141">
        <v>0</v>
      </c>
      <c r="W215" s="141">
        <v>0</v>
      </c>
      <c r="X215" s="141">
        <v>0</v>
      </c>
      <c r="Y215" s="10">
        <v>421</v>
      </c>
      <c r="Z215" s="10">
        <v>0</v>
      </c>
      <c r="AA215" s="10">
        <v>0</v>
      </c>
      <c r="AB215" s="10">
        <v>0</v>
      </c>
      <c r="AC215" s="10">
        <v>0</v>
      </c>
      <c r="AD215" s="10">
        <f t="shared" si="119"/>
        <v>0</v>
      </c>
      <c r="AE215" s="10">
        <f t="shared" si="119"/>
        <v>0</v>
      </c>
      <c r="AF215" s="10">
        <f t="shared" si="119"/>
        <v>0</v>
      </c>
      <c r="AG215" s="10">
        <f t="shared" si="119"/>
        <v>0</v>
      </c>
      <c r="AH215" s="10">
        <f t="shared" si="119"/>
        <v>0</v>
      </c>
      <c r="AI215" s="13">
        <f t="shared" si="114"/>
        <v>0</v>
      </c>
      <c r="AJ215" s="13">
        <f t="shared" si="114"/>
        <v>0</v>
      </c>
      <c r="AK215" s="13">
        <f t="shared" si="111"/>
        <v>0</v>
      </c>
      <c r="AL215" s="13">
        <f t="shared" si="111"/>
        <v>0</v>
      </c>
      <c r="AM215" s="10">
        <f t="shared" si="111"/>
        <v>0</v>
      </c>
      <c r="AN215" s="10">
        <f t="shared" si="120"/>
        <v>100</v>
      </c>
      <c r="AO215" s="10">
        <f t="shared" si="120"/>
        <v>100</v>
      </c>
      <c r="AP215" s="10">
        <f t="shared" si="120"/>
        <v>0</v>
      </c>
      <c r="AQ215" s="10">
        <f t="shared" si="120"/>
        <v>0</v>
      </c>
      <c r="AR215" s="10">
        <f t="shared" si="120"/>
        <v>0</v>
      </c>
      <c r="AS215" s="10">
        <f t="shared" si="120"/>
        <v>100</v>
      </c>
      <c r="AT215" s="142">
        <f t="shared" si="120"/>
        <v>0</v>
      </c>
      <c r="AU215" s="142">
        <f t="shared" si="120"/>
        <v>0</v>
      </c>
      <c r="AV215" s="142">
        <f t="shared" si="120"/>
        <v>0</v>
      </c>
      <c r="AW215" s="142">
        <f t="shared" si="120"/>
        <v>0</v>
      </c>
    </row>
    <row r="216" spans="1:49" ht="12.75" customHeight="1" x14ac:dyDescent="0.25">
      <c r="A216" s="133">
        <v>207</v>
      </c>
      <c r="B216" s="139" t="s">
        <v>1542</v>
      </c>
      <c r="C216" s="135">
        <f t="shared" si="115"/>
        <v>3020.2</v>
      </c>
      <c r="D216" s="140">
        <v>2300</v>
      </c>
      <c r="E216" s="140">
        <v>0</v>
      </c>
      <c r="F216" s="140">
        <v>67.900000000000006</v>
      </c>
      <c r="G216" s="140">
        <v>0</v>
      </c>
      <c r="H216" s="140">
        <v>652.29999999999995</v>
      </c>
      <c r="I216" s="140">
        <v>0</v>
      </c>
      <c r="J216" s="135">
        <f t="shared" si="127"/>
        <v>3367.7</v>
      </c>
      <c r="K216" s="141">
        <v>2646.7</v>
      </c>
      <c r="L216" s="141">
        <v>0</v>
      </c>
      <c r="M216" s="141">
        <v>68.7</v>
      </c>
      <c r="N216" s="141">
        <v>0</v>
      </c>
      <c r="O216" s="141">
        <v>652.29999999999995</v>
      </c>
      <c r="P216" s="141">
        <v>0</v>
      </c>
      <c r="Q216" s="141">
        <v>0</v>
      </c>
      <c r="R216" s="141">
        <v>0</v>
      </c>
      <c r="S216" s="141">
        <v>0</v>
      </c>
      <c r="T216" s="136">
        <f t="shared" si="128"/>
        <v>3367.1817999999994</v>
      </c>
      <c r="U216" s="141">
        <v>2646.7</v>
      </c>
      <c r="V216" s="141">
        <v>0</v>
      </c>
      <c r="W216" s="141">
        <v>68.6892</v>
      </c>
      <c r="X216" s="141">
        <v>0</v>
      </c>
      <c r="Y216" s="10">
        <v>651.79259999999999</v>
      </c>
      <c r="Z216" s="10">
        <v>0</v>
      </c>
      <c r="AA216" s="10">
        <v>0</v>
      </c>
      <c r="AB216" s="10">
        <v>0</v>
      </c>
      <c r="AC216" s="10">
        <v>0</v>
      </c>
      <c r="AD216" s="10">
        <f t="shared" si="119"/>
        <v>-0.51820000000043365</v>
      </c>
      <c r="AE216" s="10">
        <f t="shared" si="119"/>
        <v>0</v>
      </c>
      <c r="AF216" s="10">
        <f t="shared" si="119"/>
        <v>0</v>
      </c>
      <c r="AG216" s="10">
        <f t="shared" si="119"/>
        <v>-1.0800000000003251E-2</v>
      </c>
      <c r="AH216" s="10">
        <f t="shared" si="119"/>
        <v>0</v>
      </c>
      <c r="AI216" s="13">
        <f t="shared" si="114"/>
        <v>-0.50739999999996144</v>
      </c>
      <c r="AJ216" s="13">
        <f t="shared" si="114"/>
        <v>0</v>
      </c>
      <c r="AK216" s="13">
        <f t="shared" si="111"/>
        <v>0</v>
      </c>
      <c r="AL216" s="13">
        <f t="shared" si="111"/>
        <v>0</v>
      </c>
      <c r="AM216" s="10">
        <f t="shared" si="111"/>
        <v>0</v>
      </c>
      <c r="AN216" s="10">
        <f t="shared" si="120"/>
        <v>99.984612643644027</v>
      </c>
      <c r="AO216" s="10">
        <f t="shared" si="120"/>
        <v>100</v>
      </c>
      <c r="AP216" s="10">
        <f t="shared" si="120"/>
        <v>0</v>
      </c>
      <c r="AQ216" s="10">
        <f t="shared" si="120"/>
        <v>99.984279475982532</v>
      </c>
      <c r="AR216" s="10">
        <f t="shared" si="120"/>
        <v>0</v>
      </c>
      <c r="AS216" s="10">
        <f t="shared" si="120"/>
        <v>99.922213705350302</v>
      </c>
      <c r="AT216" s="142">
        <f t="shared" si="120"/>
        <v>0</v>
      </c>
      <c r="AU216" s="142">
        <f t="shared" si="120"/>
        <v>0</v>
      </c>
      <c r="AV216" s="142">
        <f t="shared" si="120"/>
        <v>0</v>
      </c>
      <c r="AW216" s="142">
        <f t="shared" si="120"/>
        <v>0</v>
      </c>
    </row>
    <row r="217" spans="1:49" ht="12.75" customHeight="1" x14ac:dyDescent="0.25">
      <c r="A217" s="133">
        <v>208</v>
      </c>
      <c r="B217" s="139" t="s">
        <v>1543</v>
      </c>
      <c r="C217" s="135">
        <f t="shared" si="115"/>
        <v>1740.4</v>
      </c>
      <c r="D217" s="140">
        <v>1324.4</v>
      </c>
      <c r="E217" s="140">
        <v>0</v>
      </c>
      <c r="F217" s="140">
        <v>0</v>
      </c>
      <c r="G217" s="140">
        <v>0</v>
      </c>
      <c r="H217" s="140">
        <v>416</v>
      </c>
      <c r="I217" s="140">
        <v>0</v>
      </c>
      <c r="J217" s="135">
        <f t="shared" si="127"/>
        <v>2012.8</v>
      </c>
      <c r="K217" s="141">
        <v>1596.8</v>
      </c>
      <c r="L217" s="141">
        <v>0</v>
      </c>
      <c r="M217" s="141">
        <v>0</v>
      </c>
      <c r="N217" s="141">
        <v>0</v>
      </c>
      <c r="O217" s="141">
        <v>416</v>
      </c>
      <c r="P217" s="141">
        <v>0</v>
      </c>
      <c r="Q217" s="141">
        <v>0</v>
      </c>
      <c r="R217" s="141">
        <v>0</v>
      </c>
      <c r="S217" s="141">
        <v>0</v>
      </c>
      <c r="T217" s="136">
        <f t="shared" si="128"/>
        <v>1945.9235000000001</v>
      </c>
      <c r="U217" s="141">
        <v>1529.9236000000001</v>
      </c>
      <c r="V217" s="141">
        <v>0</v>
      </c>
      <c r="W217" s="141">
        <v>0</v>
      </c>
      <c r="X217" s="141">
        <v>0</v>
      </c>
      <c r="Y217" s="10">
        <v>415.99990000000003</v>
      </c>
      <c r="Z217" s="10">
        <v>0</v>
      </c>
      <c r="AA217" s="10">
        <v>0</v>
      </c>
      <c r="AB217" s="10">
        <v>0</v>
      </c>
      <c r="AC217" s="10">
        <v>0</v>
      </c>
      <c r="AD217" s="10">
        <f t="shared" si="119"/>
        <v>-66.876499999999851</v>
      </c>
      <c r="AE217" s="10">
        <f t="shared" si="119"/>
        <v>-66.876399999999876</v>
      </c>
      <c r="AF217" s="10">
        <f t="shared" si="119"/>
        <v>0</v>
      </c>
      <c r="AG217" s="10">
        <f t="shared" si="119"/>
        <v>0</v>
      </c>
      <c r="AH217" s="10">
        <f t="shared" si="119"/>
        <v>0</v>
      </c>
      <c r="AI217" s="13">
        <f t="shared" si="114"/>
        <v>-9.9999999974897946E-5</v>
      </c>
      <c r="AJ217" s="13">
        <f t="shared" si="114"/>
        <v>0</v>
      </c>
      <c r="AK217" s="13">
        <f t="shared" si="111"/>
        <v>0</v>
      </c>
      <c r="AL217" s="13">
        <f t="shared" si="111"/>
        <v>0</v>
      </c>
      <c r="AM217" s="10">
        <f t="shared" si="111"/>
        <v>0</v>
      </c>
      <c r="AN217" s="10">
        <f t="shared" si="120"/>
        <v>96.677439387917346</v>
      </c>
      <c r="AO217" s="10">
        <f t="shared" si="120"/>
        <v>95.811848697394794</v>
      </c>
      <c r="AP217" s="10">
        <f t="shared" si="120"/>
        <v>0</v>
      </c>
      <c r="AQ217" s="10">
        <f t="shared" si="120"/>
        <v>0</v>
      </c>
      <c r="AR217" s="10">
        <f t="shared" si="120"/>
        <v>0</v>
      </c>
      <c r="AS217" s="10">
        <f t="shared" si="120"/>
        <v>99.999975961538468</v>
      </c>
      <c r="AT217" s="142">
        <f t="shared" si="120"/>
        <v>0</v>
      </c>
      <c r="AU217" s="142">
        <f t="shared" si="120"/>
        <v>0</v>
      </c>
      <c r="AV217" s="142">
        <f t="shared" si="120"/>
        <v>0</v>
      </c>
      <c r="AW217" s="142">
        <f t="shared" si="120"/>
        <v>0</v>
      </c>
    </row>
    <row r="218" spans="1:49" ht="12.75" customHeight="1" x14ac:dyDescent="0.25">
      <c r="A218" s="133">
        <v>209</v>
      </c>
      <c r="B218" s="139" t="s">
        <v>1544</v>
      </c>
      <c r="C218" s="135">
        <f t="shared" si="115"/>
        <v>2875.8999999999996</v>
      </c>
      <c r="D218" s="140">
        <v>2248.6</v>
      </c>
      <c r="E218" s="140">
        <v>0</v>
      </c>
      <c r="F218" s="140">
        <v>0</v>
      </c>
      <c r="G218" s="140">
        <v>0</v>
      </c>
      <c r="H218" s="140">
        <v>627.29999999999995</v>
      </c>
      <c r="I218" s="140">
        <v>0</v>
      </c>
      <c r="J218" s="135">
        <f t="shared" si="127"/>
        <v>3083.7</v>
      </c>
      <c r="K218" s="141">
        <v>2456.4</v>
      </c>
      <c r="L218" s="141">
        <v>0</v>
      </c>
      <c r="M218" s="141">
        <v>0</v>
      </c>
      <c r="N218" s="141">
        <v>0</v>
      </c>
      <c r="O218" s="141">
        <v>627.29999999999995</v>
      </c>
      <c r="P218" s="141">
        <v>0</v>
      </c>
      <c r="Q218" s="141">
        <v>0</v>
      </c>
      <c r="R218" s="141">
        <v>0</v>
      </c>
      <c r="S218" s="141">
        <v>0</v>
      </c>
      <c r="T218" s="136">
        <f t="shared" si="128"/>
        <v>3083.7</v>
      </c>
      <c r="U218" s="141">
        <v>2456.4</v>
      </c>
      <c r="V218" s="141">
        <v>0</v>
      </c>
      <c r="W218" s="141">
        <v>0</v>
      </c>
      <c r="X218" s="141">
        <v>0</v>
      </c>
      <c r="Y218" s="10">
        <v>627.29999999999995</v>
      </c>
      <c r="Z218" s="10">
        <v>0</v>
      </c>
      <c r="AA218" s="10">
        <v>0</v>
      </c>
      <c r="AB218" s="10">
        <v>0</v>
      </c>
      <c r="AC218" s="10">
        <v>0</v>
      </c>
      <c r="AD218" s="10">
        <f t="shared" si="119"/>
        <v>0</v>
      </c>
      <c r="AE218" s="10">
        <f t="shared" si="119"/>
        <v>0</v>
      </c>
      <c r="AF218" s="10">
        <f t="shared" si="119"/>
        <v>0</v>
      </c>
      <c r="AG218" s="10">
        <f t="shared" si="119"/>
        <v>0</v>
      </c>
      <c r="AH218" s="10">
        <f t="shared" si="119"/>
        <v>0</v>
      </c>
      <c r="AI218" s="13">
        <f t="shared" si="114"/>
        <v>0</v>
      </c>
      <c r="AJ218" s="13">
        <f t="shared" si="114"/>
        <v>0</v>
      </c>
      <c r="AK218" s="13">
        <f t="shared" si="111"/>
        <v>0</v>
      </c>
      <c r="AL218" s="13">
        <f t="shared" si="111"/>
        <v>0</v>
      </c>
      <c r="AM218" s="10">
        <f t="shared" si="111"/>
        <v>0</v>
      </c>
      <c r="AN218" s="10">
        <f t="shared" si="120"/>
        <v>100</v>
      </c>
      <c r="AO218" s="10">
        <f t="shared" si="120"/>
        <v>100</v>
      </c>
      <c r="AP218" s="10">
        <f t="shared" si="120"/>
        <v>0</v>
      </c>
      <c r="AQ218" s="10">
        <f t="shared" si="120"/>
        <v>0</v>
      </c>
      <c r="AR218" s="10">
        <f t="shared" si="120"/>
        <v>0</v>
      </c>
      <c r="AS218" s="10">
        <f t="shared" si="120"/>
        <v>100</v>
      </c>
      <c r="AT218" s="142">
        <f t="shared" si="120"/>
        <v>0</v>
      </c>
      <c r="AU218" s="142">
        <f t="shared" si="120"/>
        <v>0</v>
      </c>
      <c r="AV218" s="142">
        <f t="shared" si="120"/>
        <v>0</v>
      </c>
      <c r="AW218" s="142">
        <f t="shared" si="120"/>
        <v>0</v>
      </c>
    </row>
    <row r="219" spans="1:49" ht="12.75" customHeight="1" x14ac:dyDescent="0.25">
      <c r="A219" s="133">
        <v>210</v>
      </c>
      <c r="B219" s="139" t="s">
        <v>1545</v>
      </c>
      <c r="C219" s="135">
        <f t="shared" si="115"/>
        <v>2169</v>
      </c>
      <c r="D219" s="140">
        <v>1578.6</v>
      </c>
      <c r="E219" s="140">
        <v>0</v>
      </c>
      <c r="F219" s="140">
        <v>0</v>
      </c>
      <c r="G219" s="140">
        <v>0</v>
      </c>
      <c r="H219" s="140">
        <v>590.4</v>
      </c>
      <c r="I219" s="140">
        <v>0</v>
      </c>
      <c r="J219" s="135">
        <f t="shared" si="127"/>
        <v>2345.6999999999998</v>
      </c>
      <c r="K219" s="141">
        <v>1755.3</v>
      </c>
      <c r="L219" s="141">
        <v>0</v>
      </c>
      <c r="M219" s="141">
        <v>0</v>
      </c>
      <c r="N219" s="141">
        <v>0</v>
      </c>
      <c r="O219" s="141">
        <v>590.4</v>
      </c>
      <c r="P219" s="141">
        <v>0</v>
      </c>
      <c r="Q219" s="141">
        <v>0</v>
      </c>
      <c r="R219" s="141">
        <v>0</v>
      </c>
      <c r="S219" s="141">
        <v>0</v>
      </c>
      <c r="T219" s="136">
        <f t="shared" si="128"/>
        <v>2209.9378999999999</v>
      </c>
      <c r="U219" s="141">
        <v>1619.556</v>
      </c>
      <c r="V219" s="141">
        <v>0</v>
      </c>
      <c r="W219" s="141">
        <v>0</v>
      </c>
      <c r="X219" s="141">
        <v>0</v>
      </c>
      <c r="Y219" s="10">
        <v>590.38189999999997</v>
      </c>
      <c r="Z219" s="10">
        <v>0</v>
      </c>
      <c r="AA219" s="10">
        <v>0</v>
      </c>
      <c r="AB219" s="10">
        <v>0</v>
      </c>
      <c r="AC219" s="10">
        <v>0</v>
      </c>
      <c r="AD219" s="10">
        <f t="shared" si="119"/>
        <v>-135.76209999999992</v>
      </c>
      <c r="AE219" s="10">
        <f t="shared" si="119"/>
        <v>-135.74399999999991</v>
      </c>
      <c r="AF219" s="10">
        <f t="shared" si="119"/>
        <v>0</v>
      </c>
      <c r="AG219" s="10">
        <f t="shared" si="119"/>
        <v>0</v>
      </c>
      <c r="AH219" s="10">
        <f t="shared" si="119"/>
        <v>0</v>
      </c>
      <c r="AI219" s="13">
        <f t="shared" si="114"/>
        <v>-1.8100000000004002E-2</v>
      </c>
      <c r="AJ219" s="13">
        <f t="shared" si="114"/>
        <v>0</v>
      </c>
      <c r="AK219" s="13">
        <f t="shared" si="111"/>
        <v>0</v>
      </c>
      <c r="AL219" s="13">
        <f t="shared" si="111"/>
        <v>0</v>
      </c>
      <c r="AM219" s="10">
        <f t="shared" si="111"/>
        <v>0</v>
      </c>
      <c r="AN219" s="10">
        <f t="shared" si="120"/>
        <v>94.212299100481729</v>
      </c>
      <c r="AO219" s="10">
        <f t="shared" si="120"/>
        <v>92.266621090411903</v>
      </c>
      <c r="AP219" s="10">
        <f t="shared" si="120"/>
        <v>0</v>
      </c>
      <c r="AQ219" s="10">
        <f t="shared" si="120"/>
        <v>0</v>
      </c>
      <c r="AR219" s="10">
        <f t="shared" si="120"/>
        <v>0</v>
      </c>
      <c r="AS219" s="10">
        <f t="shared" ref="AS219:AW225" si="129">IF(O219=0,0,Y219/O219*100)</f>
        <v>99.996934281842826</v>
      </c>
      <c r="AT219" s="142">
        <f t="shared" si="129"/>
        <v>0</v>
      </c>
      <c r="AU219" s="142">
        <f t="shared" si="129"/>
        <v>0</v>
      </c>
      <c r="AV219" s="142">
        <f t="shared" si="129"/>
        <v>0</v>
      </c>
      <c r="AW219" s="142">
        <f t="shared" si="129"/>
        <v>0</v>
      </c>
    </row>
    <row r="220" spans="1:49" ht="12.75" customHeight="1" x14ac:dyDescent="0.25">
      <c r="A220" s="133">
        <v>211</v>
      </c>
      <c r="B220" s="139" t="s">
        <v>1546</v>
      </c>
      <c r="C220" s="135">
        <f t="shared" si="115"/>
        <v>13880.699999999999</v>
      </c>
      <c r="D220" s="140">
        <v>11999.9</v>
      </c>
      <c r="E220" s="140">
        <v>0</v>
      </c>
      <c r="F220" s="140">
        <v>0</v>
      </c>
      <c r="G220" s="140">
        <v>0</v>
      </c>
      <c r="H220" s="140">
        <v>1880.8</v>
      </c>
      <c r="I220" s="140">
        <v>0</v>
      </c>
      <c r="J220" s="135">
        <f t="shared" si="127"/>
        <v>14725.099999999999</v>
      </c>
      <c r="K220" s="141">
        <v>12844.3</v>
      </c>
      <c r="L220" s="141">
        <v>0</v>
      </c>
      <c r="M220" s="141">
        <v>0</v>
      </c>
      <c r="N220" s="141">
        <v>0</v>
      </c>
      <c r="O220" s="141">
        <v>1880.8</v>
      </c>
      <c r="P220" s="141">
        <v>0</v>
      </c>
      <c r="Q220" s="141">
        <v>0</v>
      </c>
      <c r="R220" s="141">
        <v>0</v>
      </c>
      <c r="S220" s="141">
        <v>0</v>
      </c>
      <c r="T220" s="136">
        <f t="shared" si="128"/>
        <v>12253.4285</v>
      </c>
      <c r="U220" s="141">
        <v>10372.628500000001</v>
      </c>
      <c r="V220" s="141">
        <v>0</v>
      </c>
      <c r="W220" s="141">
        <v>0</v>
      </c>
      <c r="X220" s="141">
        <v>0</v>
      </c>
      <c r="Y220" s="10">
        <v>1880.8</v>
      </c>
      <c r="Z220" s="10">
        <v>0</v>
      </c>
      <c r="AA220" s="10">
        <v>0</v>
      </c>
      <c r="AB220" s="10">
        <v>0</v>
      </c>
      <c r="AC220" s="10">
        <v>0</v>
      </c>
      <c r="AD220" s="10">
        <f t="shared" si="119"/>
        <v>-2471.6714999999986</v>
      </c>
      <c r="AE220" s="10">
        <f t="shared" si="119"/>
        <v>-2471.6714999999986</v>
      </c>
      <c r="AF220" s="10">
        <f t="shared" si="119"/>
        <v>0</v>
      </c>
      <c r="AG220" s="10">
        <f t="shared" si="119"/>
        <v>0</v>
      </c>
      <c r="AH220" s="10">
        <f t="shared" si="119"/>
        <v>0</v>
      </c>
      <c r="AI220" s="13">
        <f t="shared" si="114"/>
        <v>0</v>
      </c>
      <c r="AJ220" s="13">
        <f t="shared" si="114"/>
        <v>0</v>
      </c>
      <c r="AK220" s="13">
        <f t="shared" si="111"/>
        <v>0</v>
      </c>
      <c r="AL220" s="13">
        <f t="shared" si="111"/>
        <v>0</v>
      </c>
      <c r="AM220" s="10">
        <f t="shared" si="111"/>
        <v>0</v>
      </c>
      <c r="AN220" s="10">
        <f t="shared" ref="AN220:AR225" si="130">IF(J220=0,0,T220/J220*100)</f>
        <v>83.214569001229194</v>
      </c>
      <c r="AO220" s="10">
        <f t="shared" si="130"/>
        <v>80.756666381196339</v>
      </c>
      <c r="AP220" s="10">
        <f t="shared" si="130"/>
        <v>0</v>
      </c>
      <c r="AQ220" s="10">
        <f t="shared" si="130"/>
        <v>0</v>
      </c>
      <c r="AR220" s="10">
        <f t="shared" si="130"/>
        <v>0</v>
      </c>
      <c r="AS220" s="10">
        <f t="shared" si="129"/>
        <v>100</v>
      </c>
      <c r="AT220" s="142">
        <f t="shared" si="129"/>
        <v>0</v>
      </c>
      <c r="AU220" s="142">
        <f t="shared" si="129"/>
        <v>0</v>
      </c>
      <c r="AV220" s="142">
        <f t="shared" si="129"/>
        <v>0</v>
      </c>
      <c r="AW220" s="142">
        <f t="shared" si="129"/>
        <v>0</v>
      </c>
    </row>
    <row r="221" spans="1:49" ht="12.75" customHeight="1" x14ac:dyDescent="0.25">
      <c r="A221" s="133">
        <v>212</v>
      </c>
      <c r="B221" s="139" t="s">
        <v>1547</v>
      </c>
      <c r="C221" s="135">
        <f t="shared" si="115"/>
        <v>2236.7999999999997</v>
      </c>
      <c r="D221" s="140">
        <v>1877.1</v>
      </c>
      <c r="E221" s="140">
        <v>0</v>
      </c>
      <c r="F221" s="140">
        <v>0</v>
      </c>
      <c r="G221" s="140">
        <v>0</v>
      </c>
      <c r="H221" s="140">
        <v>359.7</v>
      </c>
      <c r="I221" s="140">
        <v>0</v>
      </c>
      <c r="J221" s="135">
        <f t="shared" si="127"/>
        <v>2480.1</v>
      </c>
      <c r="K221" s="141">
        <v>2120.4</v>
      </c>
      <c r="L221" s="141">
        <v>0</v>
      </c>
      <c r="M221" s="141">
        <v>0</v>
      </c>
      <c r="N221" s="141">
        <v>0</v>
      </c>
      <c r="O221" s="141">
        <v>359.7</v>
      </c>
      <c r="P221" s="141">
        <v>0</v>
      </c>
      <c r="Q221" s="141">
        <v>0</v>
      </c>
      <c r="R221" s="141">
        <v>0</v>
      </c>
      <c r="S221" s="141">
        <v>0</v>
      </c>
      <c r="T221" s="136">
        <f t="shared" si="128"/>
        <v>2479.7427000000002</v>
      </c>
      <c r="U221" s="141">
        <v>2120.4</v>
      </c>
      <c r="V221" s="141">
        <v>0</v>
      </c>
      <c r="W221" s="141">
        <v>0</v>
      </c>
      <c r="X221" s="141">
        <v>0</v>
      </c>
      <c r="Y221" s="10">
        <v>359.34269999999998</v>
      </c>
      <c r="Z221" s="10">
        <v>0</v>
      </c>
      <c r="AA221" s="10">
        <v>0</v>
      </c>
      <c r="AB221" s="10">
        <v>0</v>
      </c>
      <c r="AC221" s="10">
        <v>0</v>
      </c>
      <c r="AD221" s="10">
        <f t="shared" si="119"/>
        <v>-0.35729999999966822</v>
      </c>
      <c r="AE221" s="10">
        <f t="shared" si="119"/>
        <v>0</v>
      </c>
      <c r="AF221" s="10">
        <f t="shared" si="119"/>
        <v>0</v>
      </c>
      <c r="AG221" s="10">
        <f t="shared" si="119"/>
        <v>0</v>
      </c>
      <c r="AH221" s="10">
        <f t="shared" si="119"/>
        <v>0</v>
      </c>
      <c r="AI221" s="13">
        <f t="shared" si="114"/>
        <v>-0.35730000000000928</v>
      </c>
      <c r="AJ221" s="13">
        <f t="shared" si="114"/>
        <v>0</v>
      </c>
      <c r="AK221" s="13">
        <f t="shared" si="111"/>
        <v>0</v>
      </c>
      <c r="AL221" s="13">
        <f t="shared" si="111"/>
        <v>0</v>
      </c>
      <c r="AM221" s="10">
        <f t="shared" si="111"/>
        <v>0</v>
      </c>
      <c r="AN221" s="10">
        <f t="shared" si="130"/>
        <v>99.985593322849894</v>
      </c>
      <c r="AO221" s="10">
        <f t="shared" si="130"/>
        <v>100</v>
      </c>
      <c r="AP221" s="10">
        <f t="shared" si="130"/>
        <v>0</v>
      </c>
      <c r="AQ221" s="10">
        <f t="shared" si="130"/>
        <v>0</v>
      </c>
      <c r="AR221" s="10">
        <f t="shared" si="130"/>
        <v>0</v>
      </c>
      <c r="AS221" s="10">
        <f t="shared" si="129"/>
        <v>99.90066722268557</v>
      </c>
      <c r="AT221" s="142">
        <f t="shared" si="129"/>
        <v>0</v>
      </c>
      <c r="AU221" s="142">
        <f t="shared" si="129"/>
        <v>0</v>
      </c>
      <c r="AV221" s="142">
        <f t="shared" si="129"/>
        <v>0</v>
      </c>
      <c r="AW221" s="142">
        <f t="shared" si="129"/>
        <v>0</v>
      </c>
    </row>
    <row r="222" spans="1:49" ht="12.75" customHeight="1" x14ac:dyDescent="0.25">
      <c r="A222" s="133">
        <v>213</v>
      </c>
      <c r="B222" s="139" t="s">
        <v>1548</v>
      </c>
      <c r="C222" s="135">
        <f t="shared" si="115"/>
        <v>3194.1000000000004</v>
      </c>
      <c r="D222" s="140">
        <v>2534.6</v>
      </c>
      <c r="E222" s="140">
        <v>0</v>
      </c>
      <c r="F222" s="140">
        <v>64.8</v>
      </c>
      <c r="G222" s="140">
        <v>0</v>
      </c>
      <c r="H222" s="140">
        <v>594.70000000000005</v>
      </c>
      <c r="I222" s="140">
        <v>0</v>
      </c>
      <c r="J222" s="135">
        <f t="shared" si="127"/>
        <v>3551.5</v>
      </c>
      <c r="K222" s="141">
        <v>2886.7</v>
      </c>
      <c r="L222" s="141">
        <v>0</v>
      </c>
      <c r="M222" s="141">
        <v>70.099999999999994</v>
      </c>
      <c r="N222" s="141">
        <v>0</v>
      </c>
      <c r="O222" s="141">
        <v>594.70000000000005</v>
      </c>
      <c r="P222" s="141">
        <v>0</v>
      </c>
      <c r="Q222" s="141">
        <v>0</v>
      </c>
      <c r="R222" s="141">
        <v>0</v>
      </c>
      <c r="S222" s="141">
        <v>0</v>
      </c>
      <c r="T222" s="136">
        <f t="shared" si="128"/>
        <v>3400.7662</v>
      </c>
      <c r="U222" s="141">
        <v>2739.241</v>
      </c>
      <c r="V222" s="141">
        <v>0</v>
      </c>
      <c r="W222" s="141">
        <v>66.825199999999995</v>
      </c>
      <c r="X222" s="141">
        <v>0</v>
      </c>
      <c r="Y222" s="10">
        <v>594.70000000000005</v>
      </c>
      <c r="Z222" s="10">
        <v>0</v>
      </c>
      <c r="AA222" s="10">
        <v>0</v>
      </c>
      <c r="AB222" s="10">
        <v>0</v>
      </c>
      <c r="AC222" s="10">
        <v>0</v>
      </c>
      <c r="AD222" s="10">
        <f t="shared" si="119"/>
        <v>-150.73379999999997</v>
      </c>
      <c r="AE222" s="10">
        <f t="shared" si="119"/>
        <v>-147.45899999999983</v>
      </c>
      <c r="AF222" s="10">
        <f t="shared" si="119"/>
        <v>0</v>
      </c>
      <c r="AG222" s="10">
        <f t="shared" si="119"/>
        <v>-3.274799999999999</v>
      </c>
      <c r="AH222" s="10">
        <f t="shared" si="119"/>
        <v>0</v>
      </c>
      <c r="AI222" s="13">
        <f t="shared" si="114"/>
        <v>0</v>
      </c>
      <c r="AJ222" s="13">
        <f t="shared" si="114"/>
        <v>0</v>
      </c>
      <c r="AK222" s="13">
        <f t="shared" si="111"/>
        <v>0</v>
      </c>
      <c r="AL222" s="13">
        <f t="shared" si="111"/>
        <v>0</v>
      </c>
      <c r="AM222" s="10">
        <f t="shared" si="111"/>
        <v>0</v>
      </c>
      <c r="AN222" s="10">
        <f t="shared" si="130"/>
        <v>95.755770801069971</v>
      </c>
      <c r="AO222" s="10">
        <f t="shared" si="130"/>
        <v>94.891779540651967</v>
      </c>
      <c r="AP222" s="10">
        <f t="shared" si="130"/>
        <v>0</v>
      </c>
      <c r="AQ222" s="10">
        <f t="shared" si="130"/>
        <v>95.328388017118399</v>
      </c>
      <c r="AR222" s="10">
        <f t="shared" si="130"/>
        <v>0</v>
      </c>
      <c r="AS222" s="10">
        <f t="shared" si="129"/>
        <v>100</v>
      </c>
      <c r="AT222" s="142">
        <f t="shared" si="129"/>
        <v>0</v>
      </c>
      <c r="AU222" s="142">
        <f t="shared" si="129"/>
        <v>0</v>
      </c>
      <c r="AV222" s="142">
        <f t="shared" si="129"/>
        <v>0</v>
      </c>
      <c r="AW222" s="142">
        <f t="shared" si="129"/>
        <v>0</v>
      </c>
    </row>
    <row r="223" spans="1:49" ht="12.75" customHeight="1" x14ac:dyDescent="0.25">
      <c r="A223" s="133">
        <v>214</v>
      </c>
      <c r="B223" s="139" t="s">
        <v>1549</v>
      </c>
      <c r="C223" s="135">
        <f t="shared" si="115"/>
        <v>4127.6000000000004</v>
      </c>
      <c r="D223" s="140">
        <v>3428.4</v>
      </c>
      <c r="E223" s="140">
        <v>0</v>
      </c>
      <c r="F223" s="140">
        <v>0</v>
      </c>
      <c r="G223" s="140">
        <v>0</v>
      </c>
      <c r="H223" s="140">
        <v>699.2</v>
      </c>
      <c r="I223" s="140">
        <v>0</v>
      </c>
      <c r="J223" s="135">
        <f t="shared" si="127"/>
        <v>4473.2</v>
      </c>
      <c r="K223" s="141">
        <v>3774</v>
      </c>
      <c r="L223" s="141">
        <v>0</v>
      </c>
      <c r="M223" s="141">
        <v>0</v>
      </c>
      <c r="N223" s="141">
        <v>0</v>
      </c>
      <c r="O223" s="141">
        <v>699.2</v>
      </c>
      <c r="P223" s="141">
        <v>0</v>
      </c>
      <c r="Q223" s="141">
        <v>0</v>
      </c>
      <c r="R223" s="141">
        <v>0</v>
      </c>
      <c r="S223" s="141">
        <v>0</v>
      </c>
      <c r="T223" s="136">
        <f t="shared" si="128"/>
        <v>4456.0680000000002</v>
      </c>
      <c r="U223" s="141">
        <v>3756.8679999999999</v>
      </c>
      <c r="V223" s="141">
        <v>0</v>
      </c>
      <c r="W223" s="141">
        <v>0</v>
      </c>
      <c r="X223" s="141">
        <v>0</v>
      </c>
      <c r="Y223" s="10">
        <v>699.2</v>
      </c>
      <c r="Z223" s="10">
        <v>0</v>
      </c>
      <c r="AA223" s="10">
        <v>0</v>
      </c>
      <c r="AB223" s="10">
        <v>0</v>
      </c>
      <c r="AC223" s="10">
        <v>0</v>
      </c>
      <c r="AD223" s="10">
        <f t="shared" si="119"/>
        <v>-17.131999999999607</v>
      </c>
      <c r="AE223" s="10">
        <f t="shared" si="119"/>
        <v>-17.132000000000062</v>
      </c>
      <c r="AF223" s="10">
        <f t="shared" si="119"/>
        <v>0</v>
      </c>
      <c r="AG223" s="10">
        <f t="shared" si="119"/>
        <v>0</v>
      </c>
      <c r="AH223" s="10">
        <f t="shared" si="119"/>
        <v>0</v>
      </c>
      <c r="AI223" s="13">
        <f t="shared" si="114"/>
        <v>0</v>
      </c>
      <c r="AJ223" s="13">
        <f t="shared" si="114"/>
        <v>0</v>
      </c>
      <c r="AK223" s="13">
        <f t="shared" si="111"/>
        <v>0</v>
      </c>
      <c r="AL223" s="13">
        <f t="shared" si="111"/>
        <v>0</v>
      </c>
      <c r="AM223" s="10">
        <f t="shared" si="111"/>
        <v>0</v>
      </c>
      <c r="AN223" s="10">
        <f t="shared" si="130"/>
        <v>99.617007958508466</v>
      </c>
      <c r="AO223" s="10">
        <f t="shared" si="130"/>
        <v>99.54605193428722</v>
      </c>
      <c r="AP223" s="10">
        <f t="shared" si="130"/>
        <v>0</v>
      </c>
      <c r="AQ223" s="10">
        <f t="shared" si="130"/>
        <v>0</v>
      </c>
      <c r="AR223" s="10">
        <f t="shared" si="130"/>
        <v>0</v>
      </c>
      <c r="AS223" s="10">
        <f t="shared" si="129"/>
        <v>100</v>
      </c>
      <c r="AT223" s="142">
        <f t="shared" si="129"/>
        <v>0</v>
      </c>
      <c r="AU223" s="142">
        <f t="shared" si="129"/>
        <v>0</v>
      </c>
      <c r="AV223" s="142">
        <f t="shared" si="129"/>
        <v>0</v>
      </c>
      <c r="AW223" s="142">
        <f t="shared" si="129"/>
        <v>0</v>
      </c>
    </row>
    <row r="224" spans="1:49" ht="12.75" customHeight="1" x14ac:dyDescent="0.25">
      <c r="A224" s="133">
        <v>215</v>
      </c>
      <c r="B224" s="139" t="s">
        <v>1550</v>
      </c>
      <c r="C224" s="135">
        <f t="shared" si="115"/>
        <v>4565.8999999999996</v>
      </c>
      <c r="D224" s="140">
        <v>3515.7</v>
      </c>
      <c r="E224" s="140">
        <v>0</v>
      </c>
      <c r="F224" s="140">
        <v>0</v>
      </c>
      <c r="G224" s="140">
        <v>0</v>
      </c>
      <c r="H224" s="140">
        <v>1050.2</v>
      </c>
      <c r="I224" s="140">
        <v>0</v>
      </c>
      <c r="J224" s="135">
        <f t="shared" si="127"/>
        <v>5129</v>
      </c>
      <c r="K224" s="141">
        <v>4078.8</v>
      </c>
      <c r="L224" s="141">
        <v>0</v>
      </c>
      <c r="M224" s="141">
        <v>0</v>
      </c>
      <c r="N224" s="141">
        <v>0</v>
      </c>
      <c r="O224" s="141">
        <v>1050.2</v>
      </c>
      <c r="P224" s="141">
        <v>0</v>
      </c>
      <c r="Q224" s="141">
        <v>0</v>
      </c>
      <c r="R224" s="141">
        <v>0</v>
      </c>
      <c r="S224" s="141">
        <v>0</v>
      </c>
      <c r="T224" s="136">
        <f t="shared" si="128"/>
        <v>5085.5416999999998</v>
      </c>
      <c r="U224" s="141">
        <v>4035.3416999999999</v>
      </c>
      <c r="V224" s="141">
        <v>0</v>
      </c>
      <c r="W224" s="141">
        <v>0</v>
      </c>
      <c r="X224" s="141">
        <v>0</v>
      </c>
      <c r="Y224" s="10">
        <v>1050.2</v>
      </c>
      <c r="Z224" s="10">
        <v>0</v>
      </c>
      <c r="AA224" s="10">
        <v>0</v>
      </c>
      <c r="AB224" s="10">
        <v>0</v>
      </c>
      <c r="AC224" s="10">
        <v>0</v>
      </c>
      <c r="AD224" s="10">
        <f t="shared" si="119"/>
        <v>-43.458300000000236</v>
      </c>
      <c r="AE224" s="10">
        <f t="shared" si="119"/>
        <v>-43.458300000000236</v>
      </c>
      <c r="AF224" s="10">
        <f t="shared" si="119"/>
        <v>0</v>
      </c>
      <c r="AG224" s="10">
        <f t="shared" si="119"/>
        <v>0</v>
      </c>
      <c r="AH224" s="10">
        <f t="shared" si="119"/>
        <v>0</v>
      </c>
      <c r="AI224" s="13">
        <f t="shared" si="114"/>
        <v>0</v>
      </c>
      <c r="AJ224" s="13">
        <f t="shared" si="114"/>
        <v>0</v>
      </c>
      <c r="AK224" s="13">
        <f t="shared" si="111"/>
        <v>0</v>
      </c>
      <c r="AL224" s="13">
        <f t="shared" si="111"/>
        <v>0</v>
      </c>
      <c r="AM224" s="10">
        <f t="shared" si="111"/>
        <v>0</v>
      </c>
      <c r="AN224" s="10">
        <f t="shared" si="130"/>
        <v>99.15269448235523</v>
      </c>
      <c r="AO224" s="10">
        <f t="shared" si="130"/>
        <v>98.93453221535745</v>
      </c>
      <c r="AP224" s="10">
        <f t="shared" si="130"/>
        <v>0</v>
      </c>
      <c r="AQ224" s="10">
        <f t="shared" si="130"/>
        <v>0</v>
      </c>
      <c r="AR224" s="10">
        <f t="shared" si="130"/>
        <v>0</v>
      </c>
      <c r="AS224" s="10">
        <f t="shared" si="129"/>
        <v>100</v>
      </c>
      <c r="AT224" s="142">
        <f t="shared" si="129"/>
        <v>0</v>
      </c>
      <c r="AU224" s="142">
        <f t="shared" si="129"/>
        <v>0</v>
      </c>
      <c r="AV224" s="142">
        <f t="shared" si="129"/>
        <v>0</v>
      </c>
      <c r="AW224" s="142">
        <f t="shared" si="129"/>
        <v>0</v>
      </c>
    </row>
    <row r="225" spans="1:49" ht="12.75" customHeight="1" x14ac:dyDescent="0.25">
      <c r="A225" s="133">
        <v>216</v>
      </c>
      <c r="B225" s="139" t="s">
        <v>1551</v>
      </c>
      <c r="C225" s="135">
        <f t="shared" si="115"/>
        <v>1370.5</v>
      </c>
      <c r="D225" s="140">
        <v>1015.3</v>
      </c>
      <c r="E225" s="140">
        <v>0</v>
      </c>
      <c r="F225" s="140">
        <v>0</v>
      </c>
      <c r="G225" s="140">
        <v>0</v>
      </c>
      <c r="H225" s="140">
        <v>355.2</v>
      </c>
      <c r="I225" s="140">
        <v>0</v>
      </c>
      <c r="J225" s="135">
        <f t="shared" si="127"/>
        <v>1547.7</v>
      </c>
      <c r="K225" s="141">
        <v>1192.5</v>
      </c>
      <c r="L225" s="141">
        <v>0</v>
      </c>
      <c r="M225" s="141">
        <v>0</v>
      </c>
      <c r="N225" s="141">
        <v>0</v>
      </c>
      <c r="O225" s="141">
        <v>355.2</v>
      </c>
      <c r="P225" s="141">
        <v>0</v>
      </c>
      <c r="Q225" s="141">
        <v>0</v>
      </c>
      <c r="R225" s="141">
        <v>0</v>
      </c>
      <c r="S225" s="141">
        <v>0</v>
      </c>
      <c r="T225" s="136">
        <f t="shared" si="128"/>
        <v>1543.2362000000001</v>
      </c>
      <c r="U225" s="141">
        <v>1192.5</v>
      </c>
      <c r="V225" s="141">
        <v>0</v>
      </c>
      <c r="W225" s="141">
        <v>0</v>
      </c>
      <c r="X225" s="141">
        <v>0</v>
      </c>
      <c r="Y225" s="10">
        <v>350.7362</v>
      </c>
      <c r="Z225" s="10">
        <v>0</v>
      </c>
      <c r="AA225" s="10">
        <v>0</v>
      </c>
      <c r="AB225" s="10">
        <v>0</v>
      </c>
      <c r="AC225" s="10">
        <v>0</v>
      </c>
      <c r="AD225" s="10">
        <f t="shared" si="119"/>
        <v>-4.463799999999992</v>
      </c>
      <c r="AE225" s="10">
        <f t="shared" si="119"/>
        <v>0</v>
      </c>
      <c r="AF225" s="10">
        <f t="shared" si="119"/>
        <v>0</v>
      </c>
      <c r="AG225" s="10">
        <f t="shared" si="119"/>
        <v>0</v>
      </c>
      <c r="AH225" s="10">
        <f t="shared" si="119"/>
        <v>0</v>
      </c>
      <c r="AI225" s="13">
        <f t="shared" si="114"/>
        <v>-4.463799999999992</v>
      </c>
      <c r="AJ225" s="13">
        <f t="shared" si="114"/>
        <v>0</v>
      </c>
      <c r="AK225" s="13">
        <f t="shared" si="111"/>
        <v>0</v>
      </c>
      <c r="AL225" s="13">
        <f t="shared" si="111"/>
        <v>0</v>
      </c>
      <c r="AM225" s="10">
        <f t="shared" si="111"/>
        <v>0</v>
      </c>
      <c r="AN225" s="10">
        <f t="shared" si="130"/>
        <v>99.711584932480463</v>
      </c>
      <c r="AO225" s="10">
        <f t="shared" si="130"/>
        <v>100</v>
      </c>
      <c r="AP225" s="10">
        <f t="shared" si="130"/>
        <v>0</v>
      </c>
      <c r="AQ225" s="10">
        <f t="shared" si="130"/>
        <v>0</v>
      </c>
      <c r="AR225" s="10">
        <f t="shared" si="130"/>
        <v>0</v>
      </c>
      <c r="AS225" s="10">
        <f t="shared" si="129"/>
        <v>98.743299549549562</v>
      </c>
      <c r="AT225" s="142">
        <f t="shared" si="129"/>
        <v>0</v>
      </c>
      <c r="AU225" s="142">
        <f t="shared" si="129"/>
        <v>0</v>
      </c>
      <c r="AV225" s="142">
        <f t="shared" si="129"/>
        <v>0</v>
      </c>
      <c r="AW225" s="142">
        <f t="shared" si="129"/>
        <v>0</v>
      </c>
    </row>
    <row r="226" spans="1:49" ht="12.75" customHeight="1" x14ac:dyDescent="0.25">
      <c r="A226" s="133">
        <v>217</v>
      </c>
      <c r="B226" s="139"/>
      <c r="C226" s="140"/>
      <c r="D226" s="140"/>
      <c r="E226" s="140"/>
      <c r="F226" s="140"/>
      <c r="G226" s="140"/>
      <c r="H226" s="140"/>
      <c r="I226" s="140"/>
      <c r="J226" s="135"/>
      <c r="K226" s="141"/>
      <c r="L226" s="141"/>
      <c r="M226" s="141"/>
      <c r="N226" s="141"/>
      <c r="O226" s="141"/>
      <c r="P226" s="141"/>
      <c r="Q226" s="141"/>
      <c r="R226" s="141"/>
      <c r="S226" s="141"/>
      <c r="T226" s="136"/>
      <c r="U226" s="141"/>
      <c r="V226" s="141"/>
      <c r="W226" s="141"/>
      <c r="X226" s="141"/>
      <c r="Y226" s="10"/>
      <c r="Z226" s="10"/>
      <c r="AA226" s="10"/>
      <c r="AB226" s="10"/>
      <c r="AC226" s="10"/>
      <c r="AD226" s="10"/>
      <c r="AE226" s="10"/>
      <c r="AF226" s="10"/>
      <c r="AG226" s="10"/>
      <c r="AH226" s="10"/>
      <c r="AI226" s="13">
        <f t="shared" si="114"/>
        <v>0</v>
      </c>
      <c r="AJ226" s="13">
        <f t="shared" si="114"/>
        <v>0</v>
      </c>
      <c r="AK226" s="13">
        <f t="shared" si="111"/>
        <v>0</v>
      </c>
      <c r="AL226" s="13">
        <f t="shared" si="111"/>
        <v>0</v>
      </c>
      <c r="AM226" s="10"/>
      <c r="AN226" s="10"/>
      <c r="AO226" s="10"/>
      <c r="AP226" s="10"/>
      <c r="AQ226" s="10"/>
      <c r="AR226" s="10"/>
      <c r="AS226" s="10"/>
      <c r="AT226" s="142"/>
      <c r="AU226" s="142"/>
      <c r="AV226" s="142"/>
      <c r="AW226" s="142"/>
    </row>
    <row r="227" spans="1:49" ht="12.75" customHeight="1" x14ac:dyDescent="0.25">
      <c r="A227" s="133">
        <v>218</v>
      </c>
      <c r="B227" s="134" t="s">
        <v>1552</v>
      </c>
      <c r="C227" s="135">
        <f t="shared" ref="C227:C257" si="131">SUM(D227:I227)</f>
        <v>342745.8</v>
      </c>
      <c r="D227" s="135">
        <f t="shared" ref="D227:I227" si="132">D228+D229</f>
        <v>270193</v>
      </c>
      <c r="E227" s="135">
        <f t="shared" si="132"/>
        <v>4986.8999999999996</v>
      </c>
      <c r="F227" s="135">
        <f t="shared" si="132"/>
        <v>27236</v>
      </c>
      <c r="G227" s="135">
        <f t="shared" si="132"/>
        <v>0</v>
      </c>
      <c r="H227" s="135">
        <f t="shared" si="132"/>
        <v>37636.600000000006</v>
      </c>
      <c r="I227" s="135">
        <f t="shared" si="132"/>
        <v>2693.3</v>
      </c>
      <c r="J227" s="135">
        <f t="shared" si="127"/>
        <v>388478.7</v>
      </c>
      <c r="K227" s="135">
        <f t="shared" ref="K227:S227" si="133">K228+K229</f>
        <v>302327.2</v>
      </c>
      <c r="L227" s="135">
        <f t="shared" si="133"/>
        <v>5404.5</v>
      </c>
      <c r="M227" s="135">
        <f t="shared" si="133"/>
        <v>36678.699999999997</v>
      </c>
      <c r="N227" s="135">
        <f t="shared" si="133"/>
        <v>0</v>
      </c>
      <c r="O227" s="135">
        <f t="shared" si="133"/>
        <v>37636.600000000006</v>
      </c>
      <c r="P227" s="135">
        <f t="shared" si="133"/>
        <v>4132.5</v>
      </c>
      <c r="Q227" s="135">
        <f t="shared" si="133"/>
        <v>3222</v>
      </c>
      <c r="R227" s="135">
        <f t="shared" si="133"/>
        <v>2247.6</v>
      </c>
      <c r="S227" s="135">
        <f t="shared" si="133"/>
        <v>51.6</v>
      </c>
      <c r="T227" s="136">
        <f t="shared" si="128"/>
        <v>371665.62339999998</v>
      </c>
      <c r="U227" s="135">
        <f t="shared" ref="U227:AC227" si="134">U228+U229</f>
        <v>293114.85259999998</v>
      </c>
      <c r="V227" s="135">
        <f t="shared" si="134"/>
        <v>4988.808</v>
      </c>
      <c r="W227" s="135">
        <f t="shared" si="134"/>
        <v>30462.178400000001</v>
      </c>
      <c r="X227" s="135">
        <f t="shared" si="134"/>
        <v>0</v>
      </c>
      <c r="Y227" s="135">
        <f t="shared" si="134"/>
        <v>37040.771399999998</v>
      </c>
      <c r="Z227" s="135">
        <f t="shared" si="134"/>
        <v>3759.8290999999999</v>
      </c>
      <c r="AA227" s="135">
        <f t="shared" si="134"/>
        <v>2938.4189000000001</v>
      </c>
      <c r="AB227" s="135">
        <f t="shared" si="134"/>
        <v>2247.6</v>
      </c>
      <c r="AC227" s="135">
        <f t="shared" si="134"/>
        <v>51.5839</v>
      </c>
      <c r="AD227" s="13">
        <f t="shared" ref="AD227:AM257" si="135">T227-J227</f>
        <v>-16813.076600000029</v>
      </c>
      <c r="AE227" s="13">
        <f t="shared" si="135"/>
        <v>-9212.3474000000278</v>
      </c>
      <c r="AF227" s="13">
        <f t="shared" si="135"/>
        <v>-415.69200000000001</v>
      </c>
      <c r="AG227" s="13">
        <f t="shared" si="135"/>
        <v>-6216.5215999999964</v>
      </c>
      <c r="AH227" s="13">
        <f t="shared" si="135"/>
        <v>0</v>
      </c>
      <c r="AI227" s="13">
        <f t="shared" si="114"/>
        <v>-595.82860000000801</v>
      </c>
      <c r="AJ227" s="13">
        <f t="shared" si="114"/>
        <v>-372.67090000000007</v>
      </c>
      <c r="AK227" s="13">
        <f t="shared" si="111"/>
        <v>-283.58109999999988</v>
      </c>
      <c r="AL227" s="13">
        <f t="shared" si="111"/>
        <v>0</v>
      </c>
      <c r="AM227" s="13">
        <f t="shared" si="111"/>
        <v>-1.6100000000001558E-2</v>
      </c>
      <c r="AN227" s="13">
        <f t="shared" ref="AN227:AW252" si="136">IF(J227=0,0,T227/J227*100)</f>
        <v>95.672072471412193</v>
      </c>
      <c r="AO227" s="13">
        <f t="shared" si="136"/>
        <v>96.952855250867259</v>
      </c>
      <c r="AP227" s="13">
        <f t="shared" si="136"/>
        <v>92.308409658617819</v>
      </c>
      <c r="AQ227" s="13">
        <f t="shared" si="136"/>
        <v>83.051412400112341</v>
      </c>
      <c r="AR227" s="13">
        <f t="shared" si="136"/>
        <v>0</v>
      </c>
      <c r="AS227" s="13">
        <f t="shared" si="136"/>
        <v>98.416890473634695</v>
      </c>
      <c r="AT227" s="137">
        <f t="shared" si="136"/>
        <v>90.981950393224437</v>
      </c>
      <c r="AU227" s="137">
        <f t="shared" si="136"/>
        <v>91.19860024829299</v>
      </c>
      <c r="AV227" s="137">
        <f t="shared" si="136"/>
        <v>100</v>
      </c>
      <c r="AW227" s="137">
        <f t="shared" si="136"/>
        <v>99.968798449612393</v>
      </c>
    </row>
    <row r="228" spans="1:49" s="138" customFormat="1" ht="12.75" customHeight="1" x14ac:dyDescent="0.2">
      <c r="A228" s="133">
        <v>219</v>
      </c>
      <c r="B228" s="134" t="s">
        <v>1374</v>
      </c>
      <c r="C228" s="135">
        <f t="shared" si="131"/>
        <v>224914.3</v>
      </c>
      <c r="D228" s="135">
        <f t="shared" ref="D228:I228" si="137">D230</f>
        <v>174691.9</v>
      </c>
      <c r="E228" s="135">
        <f t="shared" si="137"/>
        <v>4986.8999999999996</v>
      </c>
      <c r="F228" s="135">
        <f t="shared" si="137"/>
        <v>27236</v>
      </c>
      <c r="G228" s="135">
        <f t="shared" si="137"/>
        <v>0</v>
      </c>
      <c r="H228" s="135">
        <f t="shared" si="137"/>
        <v>15306.2</v>
      </c>
      <c r="I228" s="135">
        <f t="shared" si="137"/>
        <v>2693.3</v>
      </c>
      <c r="J228" s="135">
        <f t="shared" si="127"/>
        <v>256961.90000000002</v>
      </c>
      <c r="K228" s="135">
        <f t="shared" ref="K228:S228" si="138">K230</f>
        <v>193140.8</v>
      </c>
      <c r="L228" s="135">
        <f t="shared" si="138"/>
        <v>5404.5</v>
      </c>
      <c r="M228" s="135">
        <f t="shared" si="138"/>
        <v>36678.699999999997</v>
      </c>
      <c r="N228" s="135">
        <f t="shared" si="138"/>
        <v>0</v>
      </c>
      <c r="O228" s="135">
        <f t="shared" si="138"/>
        <v>15306.2</v>
      </c>
      <c r="P228" s="135">
        <f t="shared" si="138"/>
        <v>4132.5</v>
      </c>
      <c r="Q228" s="135">
        <f t="shared" si="138"/>
        <v>3222</v>
      </c>
      <c r="R228" s="135">
        <f t="shared" si="138"/>
        <v>2247.6</v>
      </c>
      <c r="S228" s="135">
        <f t="shared" si="138"/>
        <v>51.6</v>
      </c>
      <c r="T228" s="136">
        <f t="shared" si="128"/>
        <v>244113.21600000001</v>
      </c>
      <c r="U228" s="135">
        <f t="shared" ref="U228:AC228" si="139">U230</f>
        <v>187616.79870000001</v>
      </c>
      <c r="V228" s="135">
        <f t="shared" si="139"/>
        <v>4988.808</v>
      </c>
      <c r="W228" s="135">
        <f t="shared" si="139"/>
        <v>30462.178400000001</v>
      </c>
      <c r="X228" s="135">
        <f t="shared" si="139"/>
        <v>0</v>
      </c>
      <c r="Y228" s="135">
        <f t="shared" si="139"/>
        <v>14986.4179</v>
      </c>
      <c r="Z228" s="135">
        <f t="shared" si="139"/>
        <v>3759.8290999999999</v>
      </c>
      <c r="AA228" s="135">
        <f t="shared" si="139"/>
        <v>2938.4189000000001</v>
      </c>
      <c r="AB228" s="135">
        <f t="shared" si="139"/>
        <v>2247.6</v>
      </c>
      <c r="AC228" s="135">
        <f t="shared" si="139"/>
        <v>51.5839</v>
      </c>
      <c r="AD228" s="13">
        <f t="shared" si="135"/>
        <v>-12848.684000000008</v>
      </c>
      <c r="AE228" s="13">
        <f t="shared" si="135"/>
        <v>-5524.0012999999744</v>
      </c>
      <c r="AF228" s="13">
        <f t="shared" si="135"/>
        <v>-415.69200000000001</v>
      </c>
      <c r="AG228" s="13">
        <f t="shared" si="135"/>
        <v>-6216.5215999999964</v>
      </c>
      <c r="AH228" s="13">
        <f t="shared" si="135"/>
        <v>0</v>
      </c>
      <c r="AI228" s="13">
        <f t="shared" si="114"/>
        <v>-319.78210000000036</v>
      </c>
      <c r="AJ228" s="13">
        <f t="shared" si="114"/>
        <v>-372.67090000000007</v>
      </c>
      <c r="AK228" s="13">
        <f t="shared" si="111"/>
        <v>-283.58109999999988</v>
      </c>
      <c r="AL228" s="13">
        <f t="shared" si="111"/>
        <v>0</v>
      </c>
      <c r="AM228" s="13">
        <f t="shared" si="111"/>
        <v>-1.6100000000001558E-2</v>
      </c>
      <c r="AN228" s="13">
        <f t="shared" si="136"/>
        <v>94.999770783139454</v>
      </c>
      <c r="AO228" s="13">
        <f t="shared" si="136"/>
        <v>97.139909692825142</v>
      </c>
      <c r="AP228" s="13">
        <f t="shared" si="136"/>
        <v>92.308409658617819</v>
      </c>
      <c r="AQ228" s="13">
        <f t="shared" si="136"/>
        <v>83.051412400112341</v>
      </c>
      <c r="AR228" s="13">
        <f t="shared" si="136"/>
        <v>0</v>
      </c>
      <c r="AS228" s="13">
        <f t="shared" si="136"/>
        <v>97.910767532111166</v>
      </c>
      <c r="AT228" s="137">
        <f t="shared" si="136"/>
        <v>90.981950393224437</v>
      </c>
      <c r="AU228" s="137">
        <f t="shared" si="136"/>
        <v>91.19860024829299</v>
      </c>
      <c r="AV228" s="137">
        <f t="shared" si="136"/>
        <v>100</v>
      </c>
      <c r="AW228" s="137">
        <f t="shared" si="136"/>
        <v>99.968798449612393</v>
      </c>
    </row>
    <row r="229" spans="1:49" s="138" customFormat="1" ht="12.75" customHeight="1" x14ac:dyDescent="0.2">
      <c r="A229" s="133">
        <v>220</v>
      </c>
      <c r="B229" s="134" t="s">
        <v>1375</v>
      </c>
      <c r="C229" s="135">
        <f t="shared" si="131"/>
        <v>117831.5</v>
      </c>
      <c r="D229" s="135">
        <f t="shared" ref="D229:I229" si="140">SUBTOTAL(9,D231:D257)</f>
        <v>95501.1</v>
      </c>
      <c r="E229" s="135">
        <f t="shared" si="140"/>
        <v>0</v>
      </c>
      <c r="F229" s="135">
        <f t="shared" si="140"/>
        <v>0</v>
      </c>
      <c r="G229" s="135">
        <f t="shared" si="140"/>
        <v>0</v>
      </c>
      <c r="H229" s="135">
        <f t="shared" si="140"/>
        <v>22330.400000000001</v>
      </c>
      <c r="I229" s="135">
        <f t="shared" si="140"/>
        <v>0</v>
      </c>
      <c r="J229" s="135">
        <f t="shared" si="127"/>
        <v>131516.80000000002</v>
      </c>
      <c r="K229" s="135">
        <f t="shared" ref="K229:S229" si="141">SUBTOTAL(9,K231:K257)</f>
        <v>109186.40000000001</v>
      </c>
      <c r="L229" s="135">
        <f t="shared" si="141"/>
        <v>0</v>
      </c>
      <c r="M229" s="135">
        <f t="shared" si="141"/>
        <v>0</v>
      </c>
      <c r="N229" s="135">
        <f t="shared" si="141"/>
        <v>0</v>
      </c>
      <c r="O229" s="135">
        <f t="shared" si="141"/>
        <v>22330.400000000001</v>
      </c>
      <c r="P229" s="135">
        <f t="shared" si="141"/>
        <v>0</v>
      </c>
      <c r="Q229" s="135">
        <f t="shared" si="141"/>
        <v>0</v>
      </c>
      <c r="R229" s="135">
        <f t="shared" si="141"/>
        <v>0</v>
      </c>
      <c r="S229" s="135">
        <f t="shared" si="141"/>
        <v>0</v>
      </c>
      <c r="T229" s="136">
        <f t="shared" si="128"/>
        <v>127552.4074</v>
      </c>
      <c r="U229" s="135">
        <f t="shared" ref="U229:AC229" si="142">SUBTOTAL(9,U231:U257)</f>
        <v>105498.0539</v>
      </c>
      <c r="V229" s="135">
        <f t="shared" si="142"/>
        <v>0</v>
      </c>
      <c r="W229" s="135">
        <f t="shared" si="142"/>
        <v>0</v>
      </c>
      <c r="X229" s="135">
        <f t="shared" si="142"/>
        <v>0</v>
      </c>
      <c r="Y229" s="135">
        <f t="shared" si="142"/>
        <v>22054.353499999997</v>
      </c>
      <c r="Z229" s="135">
        <f t="shared" si="142"/>
        <v>0</v>
      </c>
      <c r="AA229" s="135">
        <f t="shared" si="142"/>
        <v>0</v>
      </c>
      <c r="AB229" s="135">
        <f t="shared" si="142"/>
        <v>0</v>
      </c>
      <c r="AC229" s="135">
        <f t="shared" si="142"/>
        <v>0</v>
      </c>
      <c r="AD229" s="13">
        <f t="shared" si="135"/>
        <v>-3964.392600000021</v>
      </c>
      <c r="AE229" s="13">
        <f t="shared" si="135"/>
        <v>-3688.3461000000098</v>
      </c>
      <c r="AF229" s="13">
        <f t="shared" si="135"/>
        <v>0</v>
      </c>
      <c r="AG229" s="13">
        <f t="shared" si="135"/>
        <v>0</v>
      </c>
      <c r="AH229" s="13">
        <f t="shared" si="135"/>
        <v>0</v>
      </c>
      <c r="AI229" s="13">
        <f t="shared" si="114"/>
        <v>-276.04650000000402</v>
      </c>
      <c r="AJ229" s="13">
        <f t="shared" si="114"/>
        <v>0</v>
      </c>
      <c r="AK229" s="13">
        <f t="shared" si="111"/>
        <v>0</v>
      </c>
      <c r="AL229" s="13">
        <f t="shared" si="111"/>
        <v>0</v>
      </c>
      <c r="AM229" s="13">
        <f t="shared" si="111"/>
        <v>0</v>
      </c>
      <c r="AN229" s="13">
        <f t="shared" si="136"/>
        <v>96.985637880483694</v>
      </c>
      <c r="AO229" s="13">
        <f t="shared" si="136"/>
        <v>96.621972974656174</v>
      </c>
      <c r="AP229" s="13">
        <f t="shared" si="136"/>
        <v>0</v>
      </c>
      <c r="AQ229" s="13">
        <f t="shared" si="136"/>
        <v>0</v>
      </c>
      <c r="AR229" s="13">
        <f t="shared" si="136"/>
        <v>0</v>
      </c>
      <c r="AS229" s="13">
        <f t="shared" si="136"/>
        <v>98.763808530075565</v>
      </c>
      <c r="AT229" s="137">
        <f t="shared" si="136"/>
        <v>0</v>
      </c>
      <c r="AU229" s="137">
        <f t="shared" si="136"/>
        <v>0</v>
      </c>
      <c r="AV229" s="137">
        <f t="shared" si="136"/>
        <v>0</v>
      </c>
      <c r="AW229" s="137">
        <f t="shared" si="136"/>
        <v>0</v>
      </c>
    </row>
    <row r="230" spans="1:49" ht="12.75" customHeight="1" x14ac:dyDescent="0.25">
      <c r="A230" s="133">
        <v>221</v>
      </c>
      <c r="B230" s="139" t="s">
        <v>1400</v>
      </c>
      <c r="C230" s="135">
        <f t="shared" si="131"/>
        <v>224914.3</v>
      </c>
      <c r="D230" s="140">
        <v>174691.9</v>
      </c>
      <c r="E230" s="140">
        <v>4986.8999999999996</v>
      </c>
      <c r="F230" s="140">
        <v>27236</v>
      </c>
      <c r="G230" s="140">
        <v>0</v>
      </c>
      <c r="H230" s="140">
        <v>15306.2</v>
      </c>
      <c r="I230" s="140">
        <v>2693.3</v>
      </c>
      <c r="J230" s="135">
        <f t="shared" si="127"/>
        <v>256961.90000000002</v>
      </c>
      <c r="K230" s="141">
        <v>193140.8</v>
      </c>
      <c r="L230" s="141">
        <v>5404.5</v>
      </c>
      <c r="M230" s="141">
        <v>36678.699999999997</v>
      </c>
      <c r="N230" s="141">
        <v>0</v>
      </c>
      <c r="O230" s="141">
        <v>15306.2</v>
      </c>
      <c r="P230" s="141">
        <v>4132.5</v>
      </c>
      <c r="Q230" s="141">
        <v>3222</v>
      </c>
      <c r="R230" s="141">
        <v>2247.6</v>
      </c>
      <c r="S230" s="141">
        <v>51.6</v>
      </c>
      <c r="T230" s="136">
        <f t="shared" si="128"/>
        <v>244113.21600000001</v>
      </c>
      <c r="U230" s="141">
        <v>187616.79870000001</v>
      </c>
      <c r="V230" s="141">
        <v>4988.808</v>
      </c>
      <c r="W230" s="141">
        <v>30462.178400000001</v>
      </c>
      <c r="X230" s="141">
        <v>0</v>
      </c>
      <c r="Y230" s="10">
        <v>14986.4179</v>
      </c>
      <c r="Z230" s="10">
        <v>3759.8290999999999</v>
      </c>
      <c r="AA230" s="10">
        <v>2938.4189000000001</v>
      </c>
      <c r="AB230" s="10">
        <v>2247.6</v>
      </c>
      <c r="AC230" s="10">
        <v>51.5839</v>
      </c>
      <c r="AD230" s="10">
        <f t="shared" si="135"/>
        <v>-12848.684000000008</v>
      </c>
      <c r="AE230" s="10">
        <f t="shared" si="135"/>
        <v>-5524.0012999999744</v>
      </c>
      <c r="AF230" s="10">
        <f t="shared" si="135"/>
        <v>-415.69200000000001</v>
      </c>
      <c r="AG230" s="10">
        <f t="shared" si="135"/>
        <v>-6216.5215999999964</v>
      </c>
      <c r="AH230" s="10">
        <f t="shared" si="135"/>
        <v>0</v>
      </c>
      <c r="AI230" s="13">
        <f t="shared" si="114"/>
        <v>-319.78210000000036</v>
      </c>
      <c r="AJ230" s="13">
        <f t="shared" si="114"/>
        <v>-372.67090000000007</v>
      </c>
      <c r="AK230" s="13">
        <f t="shared" si="111"/>
        <v>-283.58109999999988</v>
      </c>
      <c r="AL230" s="13">
        <f t="shared" si="111"/>
        <v>0</v>
      </c>
      <c r="AM230" s="10">
        <f t="shared" si="111"/>
        <v>-1.6100000000001558E-2</v>
      </c>
      <c r="AN230" s="10">
        <f t="shared" si="136"/>
        <v>94.999770783139454</v>
      </c>
      <c r="AO230" s="10">
        <f t="shared" si="136"/>
        <v>97.139909692825142</v>
      </c>
      <c r="AP230" s="10">
        <f t="shared" si="136"/>
        <v>92.308409658617819</v>
      </c>
      <c r="AQ230" s="10">
        <f t="shared" si="136"/>
        <v>83.051412400112341</v>
      </c>
      <c r="AR230" s="10">
        <f t="shared" si="136"/>
        <v>0</v>
      </c>
      <c r="AS230" s="10">
        <f t="shared" si="136"/>
        <v>97.910767532111166</v>
      </c>
      <c r="AT230" s="142">
        <f t="shared" si="136"/>
        <v>90.981950393224437</v>
      </c>
      <c r="AU230" s="142">
        <f t="shared" si="136"/>
        <v>91.19860024829299</v>
      </c>
      <c r="AV230" s="142">
        <f t="shared" si="136"/>
        <v>100</v>
      </c>
      <c r="AW230" s="142">
        <f t="shared" si="136"/>
        <v>99.968798449612393</v>
      </c>
    </row>
    <row r="231" spans="1:49" ht="12.75" customHeight="1" x14ac:dyDescent="0.25">
      <c r="A231" s="133">
        <v>222</v>
      </c>
      <c r="B231" s="139" t="s">
        <v>1553</v>
      </c>
      <c r="C231" s="135">
        <f t="shared" si="131"/>
        <v>2567</v>
      </c>
      <c r="D231" s="140">
        <v>2020.4</v>
      </c>
      <c r="E231" s="140">
        <v>0</v>
      </c>
      <c r="F231" s="140">
        <v>0</v>
      </c>
      <c r="G231" s="140">
        <v>0</v>
      </c>
      <c r="H231" s="140">
        <v>546.6</v>
      </c>
      <c r="I231" s="140">
        <v>0</v>
      </c>
      <c r="J231" s="135">
        <f t="shared" si="127"/>
        <v>2885.5</v>
      </c>
      <c r="K231" s="141">
        <v>2338.9</v>
      </c>
      <c r="L231" s="141">
        <v>0</v>
      </c>
      <c r="M231" s="141">
        <v>0</v>
      </c>
      <c r="N231" s="141">
        <v>0</v>
      </c>
      <c r="O231" s="141">
        <v>546.6</v>
      </c>
      <c r="P231" s="141">
        <v>0</v>
      </c>
      <c r="Q231" s="141">
        <v>0</v>
      </c>
      <c r="R231" s="141">
        <v>0</v>
      </c>
      <c r="S231" s="141">
        <v>0</v>
      </c>
      <c r="T231" s="136">
        <f t="shared" si="128"/>
        <v>2689.5596999999998</v>
      </c>
      <c r="U231" s="141">
        <v>2149.3400999999999</v>
      </c>
      <c r="V231" s="141">
        <v>0</v>
      </c>
      <c r="W231" s="141">
        <v>0</v>
      </c>
      <c r="X231" s="141">
        <v>0</v>
      </c>
      <c r="Y231" s="10">
        <v>540.21960000000001</v>
      </c>
      <c r="Z231" s="10">
        <v>0</v>
      </c>
      <c r="AA231" s="10">
        <v>0</v>
      </c>
      <c r="AB231" s="10">
        <v>0</v>
      </c>
      <c r="AC231" s="10">
        <v>0</v>
      </c>
      <c r="AD231" s="10">
        <f t="shared" si="135"/>
        <v>-195.94030000000021</v>
      </c>
      <c r="AE231" s="10">
        <f t="shared" si="135"/>
        <v>-189.5599000000002</v>
      </c>
      <c r="AF231" s="10">
        <f t="shared" si="135"/>
        <v>0</v>
      </c>
      <c r="AG231" s="10">
        <f t="shared" si="135"/>
        <v>0</v>
      </c>
      <c r="AH231" s="10">
        <f t="shared" si="135"/>
        <v>0</v>
      </c>
      <c r="AI231" s="13">
        <f t="shared" si="114"/>
        <v>-6.3804000000000087</v>
      </c>
      <c r="AJ231" s="13">
        <f t="shared" si="114"/>
        <v>0</v>
      </c>
      <c r="AK231" s="13">
        <f t="shared" si="111"/>
        <v>0</v>
      </c>
      <c r="AL231" s="13">
        <f t="shared" si="111"/>
        <v>0</v>
      </c>
      <c r="AM231" s="10">
        <f t="shared" si="111"/>
        <v>0</v>
      </c>
      <c r="AN231" s="10">
        <f t="shared" si="136"/>
        <v>93.209485357823596</v>
      </c>
      <c r="AO231" s="10">
        <f t="shared" si="136"/>
        <v>91.895339689597662</v>
      </c>
      <c r="AP231" s="10">
        <f t="shared" si="136"/>
        <v>0</v>
      </c>
      <c r="AQ231" s="10">
        <f t="shared" si="136"/>
        <v>0</v>
      </c>
      <c r="AR231" s="10">
        <f t="shared" si="136"/>
        <v>0</v>
      </c>
      <c r="AS231" s="10">
        <f t="shared" si="136"/>
        <v>98.832711306256854</v>
      </c>
      <c r="AT231" s="142">
        <f t="shared" si="136"/>
        <v>0</v>
      </c>
      <c r="AU231" s="142">
        <f t="shared" si="136"/>
        <v>0</v>
      </c>
      <c r="AV231" s="142">
        <f t="shared" si="136"/>
        <v>0</v>
      </c>
      <c r="AW231" s="142">
        <f t="shared" si="136"/>
        <v>0</v>
      </c>
    </row>
    <row r="232" spans="1:49" ht="12.75" customHeight="1" x14ac:dyDescent="0.25">
      <c r="A232" s="133">
        <v>223</v>
      </c>
      <c r="B232" s="139" t="s">
        <v>1499</v>
      </c>
      <c r="C232" s="135">
        <f t="shared" si="131"/>
        <v>3768.8</v>
      </c>
      <c r="D232" s="140">
        <v>3166.5</v>
      </c>
      <c r="E232" s="140">
        <v>0</v>
      </c>
      <c r="F232" s="140">
        <v>0</v>
      </c>
      <c r="G232" s="140">
        <v>0</v>
      </c>
      <c r="H232" s="140">
        <v>602.29999999999995</v>
      </c>
      <c r="I232" s="140">
        <v>0</v>
      </c>
      <c r="J232" s="135">
        <f t="shared" si="127"/>
        <v>3925.5</v>
      </c>
      <c r="K232" s="141">
        <v>3323.2</v>
      </c>
      <c r="L232" s="141">
        <v>0</v>
      </c>
      <c r="M232" s="141">
        <v>0</v>
      </c>
      <c r="N232" s="141">
        <v>0</v>
      </c>
      <c r="O232" s="141">
        <v>602.29999999999995</v>
      </c>
      <c r="P232" s="141">
        <v>0</v>
      </c>
      <c r="Q232" s="141">
        <v>0</v>
      </c>
      <c r="R232" s="141">
        <v>0</v>
      </c>
      <c r="S232" s="141">
        <v>0</v>
      </c>
      <c r="T232" s="136">
        <f t="shared" si="128"/>
        <v>3925.4996000000001</v>
      </c>
      <c r="U232" s="141">
        <v>3323.2</v>
      </c>
      <c r="V232" s="141">
        <v>0</v>
      </c>
      <c r="W232" s="141">
        <v>0</v>
      </c>
      <c r="X232" s="141">
        <v>0</v>
      </c>
      <c r="Y232" s="10">
        <v>602.29960000000005</v>
      </c>
      <c r="Z232" s="10">
        <v>0</v>
      </c>
      <c r="AA232" s="10">
        <v>0</v>
      </c>
      <c r="AB232" s="10">
        <v>0</v>
      </c>
      <c r="AC232" s="10">
        <v>0</v>
      </c>
      <c r="AD232" s="10">
        <f t="shared" si="135"/>
        <v>-3.9999999989959178E-4</v>
      </c>
      <c r="AE232" s="10">
        <f t="shared" si="135"/>
        <v>0</v>
      </c>
      <c r="AF232" s="10">
        <f t="shared" si="135"/>
        <v>0</v>
      </c>
      <c r="AG232" s="10">
        <f t="shared" si="135"/>
        <v>0</v>
      </c>
      <c r="AH232" s="10">
        <f t="shared" si="135"/>
        <v>0</v>
      </c>
      <c r="AI232" s="13">
        <f t="shared" si="114"/>
        <v>-3.9999999989959178E-4</v>
      </c>
      <c r="AJ232" s="13">
        <f t="shared" si="114"/>
        <v>0</v>
      </c>
      <c r="AK232" s="13">
        <f t="shared" si="111"/>
        <v>0</v>
      </c>
      <c r="AL232" s="13">
        <f t="shared" si="111"/>
        <v>0</v>
      </c>
      <c r="AM232" s="10">
        <f t="shared" si="111"/>
        <v>0</v>
      </c>
      <c r="AN232" s="10">
        <f t="shared" si="136"/>
        <v>99.999989810215268</v>
      </c>
      <c r="AO232" s="10">
        <f t="shared" si="136"/>
        <v>100</v>
      </c>
      <c r="AP232" s="10">
        <f t="shared" si="136"/>
        <v>0</v>
      </c>
      <c r="AQ232" s="10">
        <f t="shared" si="136"/>
        <v>0</v>
      </c>
      <c r="AR232" s="10">
        <f t="shared" si="136"/>
        <v>0</v>
      </c>
      <c r="AS232" s="10">
        <f t="shared" si="136"/>
        <v>99.99993358791302</v>
      </c>
      <c r="AT232" s="142">
        <f t="shared" si="136"/>
        <v>0</v>
      </c>
      <c r="AU232" s="142">
        <f t="shared" si="136"/>
        <v>0</v>
      </c>
      <c r="AV232" s="142">
        <f t="shared" si="136"/>
        <v>0</v>
      </c>
      <c r="AW232" s="142">
        <f t="shared" si="136"/>
        <v>0</v>
      </c>
    </row>
    <row r="233" spans="1:49" ht="12.75" customHeight="1" x14ac:dyDescent="0.25">
      <c r="A233" s="133">
        <v>224</v>
      </c>
      <c r="B233" s="139" t="s">
        <v>1554</v>
      </c>
      <c r="C233" s="135">
        <f t="shared" si="131"/>
        <v>5020.8999999999996</v>
      </c>
      <c r="D233" s="140">
        <v>3911</v>
      </c>
      <c r="E233" s="140">
        <v>0</v>
      </c>
      <c r="F233" s="140">
        <v>0</v>
      </c>
      <c r="G233" s="140">
        <v>0</v>
      </c>
      <c r="H233" s="140">
        <v>1109.9000000000001</v>
      </c>
      <c r="I233" s="140">
        <v>0</v>
      </c>
      <c r="J233" s="135">
        <f t="shared" si="127"/>
        <v>5390.2000000000007</v>
      </c>
      <c r="K233" s="141">
        <v>4280.3</v>
      </c>
      <c r="L233" s="141">
        <v>0</v>
      </c>
      <c r="M233" s="141">
        <v>0</v>
      </c>
      <c r="N233" s="141">
        <v>0</v>
      </c>
      <c r="O233" s="141">
        <v>1109.9000000000001</v>
      </c>
      <c r="P233" s="141">
        <v>0</v>
      </c>
      <c r="Q233" s="141">
        <v>0</v>
      </c>
      <c r="R233" s="141">
        <v>0</v>
      </c>
      <c r="S233" s="141">
        <v>0</v>
      </c>
      <c r="T233" s="136">
        <f t="shared" si="128"/>
        <v>5390.2000000000007</v>
      </c>
      <c r="U233" s="141">
        <v>4280.3</v>
      </c>
      <c r="V233" s="141">
        <v>0</v>
      </c>
      <c r="W233" s="141">
        <v>0</v>
      </c>
      <c r="X233" s="141">
        <v>0</v>
      </c>
      <c r="Y233" s="10">
        <v>1109.9000000000001</v>
      </c>
      <c r="Z233" s="10">
        <v>0</v>
      </c>
      <c r="AA233" s="10">
        <v>0</v>
      </c>
      <c r="AB233" s="10">
        <v>0</v>
      </c>
      <c r="AC233" s="10">
        <v>0</v>
      </c>
      <c r="AD233" s="10">
        <f t="shared" si="135"/>
        <v>0</v>
      </c>
      <c r="AE233" s="10">
        <f t="shared" si="135"/>
        <v>0</v>
      </c>
      <c r="AF233" s="10">
        <f t="shared" si="135"/>
        <v>0</v>
      </c>
      <c r="AG233" s="10">
        <f t="shared" si="135"/>
        <v>0</v>
      </c>
      <c r="AH233" s="10">
        <f t="shared" si="135"/>
        <v>0</v>
      </c>
      <c r="AI233" s="13">
        <f t="shared" si="114"/>
        <v>0</v>
      </c>
      <c r="AJ233" s="13">
        <f t="shared" si="114"/>
        <v>0</v>
      </c>
      <c r="AK233" s="13">
        <f t="shared" si="111"/>
        <v>0</v>
      </c>
      <c r="AL233" s="13">
        <f t="shared" si="111"/>
        <v>0</v>
      </c>
      <c r="AM233" s="10">
        <f t="shared" si="111"/>
        <v>0</v>
      </c>
      <c r="AN233" s="10">
        <f t="shared" si="136"/>
        <v>100</v>
      </c>
      <c r="AO233" s="10">
        <f t="shared" si="136"/>
        <v>100</v>
      </c>
      <c r="AP233" s="10">
        <f t="shared" si="136"/>
        <v>0</v>
      </c>
      <c r="AQ233" s="10">
        <f t="shared" si="136"/>
        <v>0</v>
      </c>
      <c r="AR233" s="10">
        <f t="shared" si="136"/>
        <v>0</v>
      </c>
      <c r="AS233" s="10">
        <f t="shared" si="136"/>
        <v>100</v>
      </c>
      <c r="AT233" s="142">
        <f t="shared" si="136"/>
        <v>0</v>
      </c>
      <c r="AU233" s="142">
        <f t="shared" si="136"/>
        <v>0</v>
      </c>
      <c r="AV233" s="142">
        <f t="shared" si="136"/>
        <v>0</v>
      </c>
      <c r="AW233" s="142">
        <f t="shared" si="136"/>
        <v>0</v>
      </c>
    </row>
    <row r="234" spans="1:49" ht="12.75" customHeight="1" x14ac:dyDescent="0.25">
      <c r="A234" s="133">
        <v>225</v>
      </c>
      <c r="B234" s="139" t="s">
        <v>1552</v>
      </c>
      <c r="C234" s="135">
        <f t="shared" si="131"/>
        <v>33409.9</v>
      </c>
      <c r="D234" s="140">
        <v>28787.599999999999</v>
      </c>
      <c r="E234" s="140">
        <v>0</v>
      </c>
      <c r="F234" s="140">
        <v>0</v>
      </c>
      <c r="G234" s="140">
        <v>0</v>
      </c>
      <c r="H234" s="140">
        <v>4622.3</v>
      </c>
      <c r="I234" s="140">
        <v>0</v>
      </c>
      <c r="J234" s="135">
        <f t="shared" si="127"/>
        <v>36109.700000000004</v>
      </c>
      <c r="K234" s="141">
        <v>31487.4</v>
      </c>
      <c r="L234" s="141">
        <v>0</v>
      </c>
      <c r="M234" s="141">
        <v>0</v>
      </c>
      <c r="N234" s="141">
        <v>0</v>
      </c>
      <c r="O234" s="141">
        <v>4622.3</v>
      </c>
      <c r="P234" s="141">
        <v>0</v>
      </c>
      <c r="Q234" s="141">
        <v>0</v>
      </c>
      <c r="R234" s="141">
        <v>0</v>
      </c>
      <c r="S234" s="141">
        <v>0</v>
      </c>
      <c r="T234" s="136">
        <f t="shared" si="128"/>
        <v>36105.9565</v>
      </c>
      <c r="U234" s="141">
        <v>31483.721399999999</v>
      </c>
      <c r="V234" s="141">
        <v>0</v>
      </c>
      <c r="W234" s="141">
        <v>0</v>
      </c>
      <c r="X234" s="141">
        <v>0</v>
      </c>
      <c r="Y234" s="10">
        <v>4622.2350999999999</v>
      </c>
      <c r="Z234" s="10">
        <v>0</v>
      </c>
      <c r="AA234" s="10">
        <v>0</v>
      </c>
      <c r="AB234" s="10">
        <v>0</v>
      </c>
      <c r="AC234" s="10">
        <v>0</v>
      </c>
      <c r="AD234" s="10">
        <f t="shared" si="135"/>
        <v>-3.7435000000041327</v>
      </c>
      <c r="AE234" s="10">
        <f t="shared" si="135"/>
        <v>-3.6786000000029162</v>
      </c>
      <c r="AF234" s="10">
        <f t="shared" si="135"/>
        <v>0</v>
      </c>
      <c r="AG234" s="10">
        <f t="shared" si="135"/>
        <v>0</v>
      </c>
      <c r="AH234" s="10">
        <f t="shared" si="135"/>
        <v>0</v>
      </c>
      <c r="AI234" s="13">
        <f t="shared" si="114"/>
        <v>-6.4900000000307045E-2</v>
      </c>
      <c r="AJ234" s="13">
        <f t="shared" si="114"/>
        <v>0</v>
      </c>
      <c r="AK234" s="13">
        <f t="shared" si="114"/>
        <v>0</v>
      </c>
      <c r="AL234" s="13">
        <f t="shared" si="114"/>
        <v>0</v>
      </c>
      <c r="AM234" s="10">
        <f t="shared" si="114"/>
        <v>0</v>
      </c>
      <c r="AN234" s="10">
        <f t="shared" si="136"/>
        <v>99.989632979504108</v>
      </c>
      <c r="AO234" s="10">
        <f t="shared" si="136"/>
        <v>99.988317231654548</v>
      </c>
      <c r="AP234" s="10">
        <f t="shared" si="136"/>
        <v>0</v>
      </c>
      <c r="AQ234" s="10">
        <f t="shared" si="136"/>
        <v>0</v>
      </c>
      <c r="AR234" s="10">
        <f t="shared" si="136"/>
        <v>0</v>
      </c>
      <c r="AS234" s="10">
        <f t="shared" si="136"/>
        <v>99.998595937087586</v>
      </c>
      <c r="AT234" s="142">
        <f t="shared" si="136"/>
        <v>0</v>
      </c>
      <c r="AU234" s="142">
        <f t="shared" si="136"/>
        <v>0</v>
      </c>
      <c r="AV234" s="142">
        <f t="shared" si="136"/>
        <v>0</v>
      </c>
      <c r="AW234" s="142">
        <f t="shared" si="136"/>
        <v>0</v>
      </c>
    </row>
    <row r="235" spans="1:49" ht="12.75" customHeight="1" x14ac:dyDescent="0.25">
      <c r="A235" s="133">
        <v>226</v>
      </c>
      <c r="B235" s="139" t="s">
        <v>1555</v>
      </c>
      <c r="C235" s="135">
        <f t="shared" si="131"/>
        <v>4430.6000000000004</v>
      </c>
      <c r="D235" s="140">
        <v>3585.4</v>
      </c>
      <c r="E235" s="140">
        <v>0</v>
      </c>
      <c r="F235" s="140">
        <v>0</v>
      </c>
      <c r="G235" s="140">
        <v>0</v>
      </c>
      <c r="H235" s="140">
        <v>845.2</v>
      </c>
      <c r="I235" s="140">
        <v>0</v>
      </c>
      <c r="J235" s="135">
        <f t="shared" si="127"/>
        <v>5166.3</v>
      </c>
      <c r="K235" s="141">
        <v>4321.1000000000004</v>
      </c>
      <c r="L235" s="141">
        <v>0</v>
      </c>
      <c r="M235" s="141">
        <v>0</v>
      </c>
      <c r="N235" s="141">
        <v>0</v>
      </c>
      <c r="O235" s="141">
        <v>845.2</v>
      </c>
      <c r="P235" s="141">
        <v>0</v>
      </c>
      <c r="Q235" s="141">
        <v>0</v>
      </c>
      <c r="R235" s="141">
        <v>0</v>
      </c>
      <c r="S235" s="141">
        <v>0</v>
      </c>
      <c r="T235" s="136">
        <f t="shared" si="128"/>
        <v>4826.4305999999997</v>
      </c>
      <c r="U235" s="141">
        <v>3981.2305999999999</v>
      </c>
      <c r="V235" s="141">
        <v>0</v>
      </c>
      <c r="W235" s="141">
        <v>0</v>
      </c>
      <c r="X235" s="141">
        <v>0</v>
      </c>
      <c r="Y235" s="10">
        <v>845.2</v>
      </c>
      <c r="Z235" s="10">
        <v>0</v>
      </c>
      <c r="AA235" s="10">
        <v>0</v>
      </c>
      <c r="AB235" s="10">
        <v>0</v>
      </c>
      <c r="AC235" s="10">
        <v>0</v>
      </c>
      <c r="AD235" s="10">
        <f t="shared" si="135"/>
        <v>-339.8694000000005</v>
      </c>
      <c r="AE235" s="10">
        <f t="shared" si="135"/>
        <v>-339.8694000000005</v>
      </c>
      <c r="AF235" s="10">
        <f t="shared" si="135"/>
        <v>0</v>
      </c>
      <c r="AG235" s="10">
        <f t="shared" si="135"/>
        <v>0</v>
      </c>
      <c r="AH235" s="10">
        <f t="shared" si="135"/>
        <v>0</v>
      </c>
      <c r="AI235" s="13">
        <f t="shared" si="114"/>
        <v>0</v>
      </c>
      <c r="AJ235" s="13">
        <f t="shared" si="114"/>
        <v>0</v>
      </c>
      <c r="AK235" s="13">
        <f t="shared" si="114"/>
        <v>0</v>
      </c>
      <c r="AL235" s="13">
        <f t="shared" si="114"/>
        <v>0</v>
      </c>
      <c r="AM235" s="10">
        <f t="shared" si="114"/>
        <v>0</v>
      </c>
      <c r="AN235" s="10">
        <f t="shared" si="136"/>
        <v>93.421415713373207</v>
      </c>
      <c r="AO235" s="10">
        <f t="shared" si="136"/>
        <v>92.134655527527698</v>
      </c>
      <c r="AP235" s="10">
        <f t="shared" si="136"/>
        <v>0</v>
      </c>
      <c r="AQ235" s="10">
        <f t="shared" si="136"/>
        <v>0</v>
      </c>
      <c r="AR235" s="10">
        <f t="shared" si="136"/>
        <v>0</v>
      </c>
      <c r="AS235" s="10">
        <f t="shared" si="136"/>
        <v>100</v>
      </c>
      <c r="AT235" s="142">
        <f t="shared" si="136"/>
        <v>0</v>
      </c>
      <c r="AU235" s="142">
        <f t="shared" si="136"/>
        <v>0</v>
      </c>
      <c r="AV235" s="142">
        <f t="shared" si="136"/>
        <v>0</v>
      </c>
      <c r="AW235" s="142">
        <f t="shared" si="136"/>
        <v>0</v>
      </c>
    </row>
    <row r="236" spans="1:49" ht="12.75" customHeight="1" x14ac:dyDescent="0.25">
      <c r="A236" s="133">
        <v>227</v>
      </c>
      <c r="B236" s="139" t="s">
        <v>1556</v>
      </c>
      <c r="C236" s="135">
        <f t="shared" si="131"/>
        <v>2153.9</v>
      </c>
      <c r="D236" s="140">
        <v>1743.8</v>
      </c>
      <c r="E236" s="140">
        <v>0</v>
      </c>
      <c r="F236" s="140">
        <v>0</v>
      </c>
      <c r="G236" s="140">
        <v>0</v>
      </c>
      <c r="H236" s="140">
        <v>410.1</v>
      </c>
      <c r="I236" s="140">
        <v>0</v>
      </c>
      <c r="J236" s="135">
        <f t="shared" si="127"/>
        <v>2456.5</v>
      </c>
      <c r="K236" s="141">
        <v>2046.4</v>
      </c>
      <c r="L236" s="141">
        <v>0</v>
      </c>
      <c r="M236" s="141">
        <v>0</v>
      </c>
      <c r="N236" s="141">
        <v>0</v>
      </c>
      <c r="O236" s="141">
        <v>410.1</v>
      </c>
      <c r="P236" s="141">
        <v>0</v>
      </c>
      <c r="Q236" s="141">
        <v>0</v>
      </c>
      <c r="R236" s="141">
        <v>0</v>
      </c>
      <c r="S236" s="141">
        <v>0</v>
      </c>
      <c r="T236" s="136">
        <f t="shared" si="128"/>
        <v>2456.5</v>
      </c>
      <c r="U236" s="141">
        <v>2046.4</v>
      </c>
      <c r="V236" s="141">
        <v>0</v>
      </c>
      <c r="W236" s="141">
        <v>0</v>
      </c>
      <c r="X236" s="141">
        <v>0</v>
      </c>
      <c r="Y236" s="10">
        <v>410.1</v>
      </c>
      <c r="Z236" s="10">
        <v>0</v>
      </c>
      <c r="AA236" s="10">
        <v>0</v>
      </c>
      <c r="AB236" s="10">
        <v>0</v>
      </c>
      <c r="AC236" s="10">
        <v>0</v>
      </c>
      <c r="AD236" s="10">
        <f t="shared" si="135"/>
        <v>0</v>
      </c>
      <c r="AE236" s="10">
        <f t="shared" si="135"/>
        <v>0</v>
      </c>
      <c r="AF236" s="10">
        <f t="shared" si="135"/>
        <v>0</v>
      </c>
      <c r="AG236" s="10">
        <f t="shared" si="135"/>
        <v>0</v>
      </c>
      <c r="AH236" s="10">
        <f t="shared" si="135"/>
        <v>0</v>
      </c>
      <c r="AI236" s="13">
        <f t="shared" si="114"/>
        <v>0</v>
      </c>
      <c r="AJ236" s="13">
        <f t="shared" si="114"/>
        <v>0</v>
      </c>
      <c r="AK236" s="13">
        <f t="shared" si="114"/>
        <v>0</v>
      </c>
      <c r="AL236" s="13">
        <f t="shared" si="114"/>
        <v>0</v>
      </c>
      <c r="AM236" s="10">
        <f t="shared" si="114"/>
        <v>0</v>
      </c>
      <c r="AN236" s="10">
        <f t="shared" si="136"/>
        <v>100</v>
      </c>
      <c r="AO236" s="10">
        <f t="shared" si="136"/>
        <v>100</v>
      </c>
      <c r="AP236" s="10">
        <f t="shared" si="136"/>
        <v>0</v>
      </c>
      <c r="AQ236" s="10">
        <f t="shared" si="136"/>
        <v>0</v>
      </c>
      <c r="AR236" s="10">
        <f t="shared" si="136"/>
        <v>0</v>
      </c>
      <c r="AS236" s="10">
        <f t="shared" si="136"/>
        <v>100</v>
      </c>
      <c r="AT236" s="142">
        <f t="shared" si="136"/>
        <v>0</v>
      </c>
      <c r="AU236" s="142">
        <f t="shared" si="136"/>
        <v>0</v>
      </c>
      <c r="AV236" s="142">
        <f t="shared" si="136"/>
        <v>0</v>
      </c>
      <c r="AW236" s="142">
        <f t="shared" si="136"/>
        <v>0</v>
      </c>
    </row>
    <row r="237" spans="1:49" ht="12.75" customHeight="1" x14ac:dyDescent="0.25">
      <c r="A237" s="133">
        <v>228</v>
      </c>
      <c r="B237" s="139" t="s">
        <v>1557</v>
      </c>
      <c r="C237" s="135">
        <f t="shared" si="131"/>
        <v>1362.3000000000002</v>
      </c>
      <c r="D237" s="140">
        <v>1073.7</v>
      </c>
      <c r="E237" s="140">
        <v>0</v>
      </c>
      <c r="F237" s="140">
        <v>0</v>
      </c>
      <c r="G237" s="140">
        <v>0</v>
      </c>
      <c r="H237" s="140">
        <v>288.60000000000002</v>
      </c>
      <c r="I237" s="140">
        <v>0</v>
      </c>
      <c r="J237" s="135">
        <f t="shared" si="127"/>
        <v>1426.9</v>
      </c>
      <c r="K237" s="141">
        <v>1138.3</v>
      </c>
      <c r="L237" s="141">
        <v>0</v>
      </c>
      <c r="M237" s="141">
        <v>0</v>
      </c>
      <c r="N237" s="141">
        <v>0</v>
      </c>
      <c r="O237" s="141">
        <v>288.60000000000002</v>
      </c>
      <c r="P237" s="141">
        <v>0</v>
      </c>
      <c r="Q237" s="141">
        <v>0</v>
      </c>
      <c r="R237" s="141">
        <v>0</v>
      </c>
      <c r="S237" s="141">
        <v>0</v>
      </c>
      <c r="T237" s="136">
        <f t="shared" si="128"/>
        <v>1373.0535</v>
      </c>
      <c r="U237" s="141">
        <v>1084.4535000000001</v>
      </c>
      <c r="V237" s="141">
        <v>0</v>
      </c>
      <c r="W237" s="141">
        <v>0</v>
      </c>
      <c r="X237" s="141">
        <v>0</v>
      </c>
      <c r="Y237" s="10">
        <v>288.60000000000002</v>
      </c>
      <c r="Z237" s="10">
        <v>0</v>
      </c>
      <c r="AA237" s="10">
        <v>0</v>
      </c>
      <c r="AB237" s="10">
        <v>0</v>
      </c>
      <c r="AC237" s="10">
        <v>0</v>
      </c>
      <c r="AD237" s="10">
        <f t="shared" si="135"/>
        <v>-53.846500000000106</v>
      </c>
      <c r="AE237" s="10">
        <f t="shared" si="135"/>
        <v>-53.846499999999878</v>
      </c>
      <c r="AF237" s="10">
        <f t="shared" si="135"/>
        <v>0</v>
      </c>
      <c r="AG237" s="10">
        <f t="shared" si="135"/>
        <v>0</v>
      </c>
      <c r="AH237" s="10">
        <f t="shared" si="135"/>
        <v>0</v>
      </c>
      <c r="AI237" s="13">
        <f t="shared" si="114"/>
        <v>0</v>
      </c>
      <c r="AJ237" s="13">
        <f t="shared" si="114"/>
        <v>0</v>
      </c>
      <c r="AK237" s="13">
        <f t="shared" si="114"/>
        <v>0</v>
      </c>
      <c r="AL237" s="13">
        <f t="shared" si="114"/>
        <v>0</v>
      </c>
      <c r="AM237" s="10">
        <f t="shared" si="114"/>
        <v>0</v>
      </c>
      <c r="AN237" s="10">
        <f t="shared" si="136"/>
        <v>96.226329805872865</v>
      </c>
      <c r="AO237" s="10">
        <f t="shared" si="136"/>
        <v>95.269568655011867</v>
      </c>
      <c r="AP237" s="10">
        <f t="shared" si="136"/>
        <v>0</v>
      </c>
      <c r="AQ237" s="10">
        <f t="shared" si="136"/>
        <v>0</v>
      </c>
      <c r="AR237" s="10">
        <f t="shared" si="136"/>
        <v>0</v>
      </c>
      <c r="AS237" s="10">
        <f t="shared" si="136"/>
        <v>100</v>
      </c>
      <c r="AT237" s="142">
        <f t="shared" si="136"/>
        <v>0</v>
      </c>
      <c r="AU237" s="142">
        <f t="shared" si="136"/>
        <v>0</v>
      </c>
      <c r="AV237" s="142">
        <f t="shared" si="136"/>
        <v>0</v>
      </c>
      <c r="AW237" s="142">
        <f t="shared" si="136"/>
        <v>0</v>
      </c>
    </row>
    <row r="238" spans="1:49" ht="12.75" customHeight="1" x14ac:dyDescent="0.25">
      <c r="A238" s="133">
        <v>229</v>
      </c>
      <c r="B238" s="139" t="s">
        <v>1558</v>
      </c>
      <c r="C238" s="135">
        <f t="shared" si="131"/>
        <v>4045.4</v>
      </c>
      <c r="D238" s="140">
        <v>3327.8</v>
      </c>
      <c r="E238" s="140">
        <v>0</v>
      </c>
      <c r="F238" s="140">
        <v>0</v>
      </c>
      <c r="G238" s="140">
        <v>0</v>
      </c>
      <c r="H238" s="140">
        <v>717.6</v>
      </c>
      <c r="I238" s="140">
        <v>0</v>
      </c>
      <c r="J238" s="135">
        <f t="shared" si="127"/>
        <v>4455.9000000000005</v>
      </c>
      <c r="K238" s="141">
        <v>3738.3</v>
      </c>
      <c r="L238" s="141">
        <v>0</v>
      </c>
      <c r="M238" s="141">
        <v>0</v>
      </c>
      <c r="N238" s="141">
        <v>0</v>
      </c>
      <c r="O238" s="141">
        <v>717.6</v>
      </c>
      <c r="P238" s="141">
        <v>0</v>
      </c>
      <c r="Q238" s="141">
        <v>0</v>
      </c>
      <c r="R238" s="141">
        <v>0</v>
      </c>
      <c r="S238" s="141">
        <v>0</v>
      </c>
      <c r="T238" s="136">
        <f t="shared" si="128"/>
        <v>4455.9000000000005</v>
      </c>
      <c r="U238" s="141">
        <v>3738.3</v>
      </c>
      <c r="V238" s="141">
        <v>0</v>
      </c>
      <c r="W238" s="141">
        <v>0</v>
      </c>
      <c r="X238" s="141">
        <v>0</v>
      </c>
      <c r="Y238" s="10">
        <v>717.6</v>
      </c>
      <c r="Z238" s="10">
        <v>0</v>
      </c>
      <c r="AA238" s="10">
        <v>0</v>
      </c>
      <c r="AB238" s="10">
        <v>0</v>
      </c>
      <c r="AC238" s="10">
        <v>0</v>
      </c>
      <c r="AD238" s="10">
        <f t="shared" si="135"/>
        <v>0</v>
      </c>
      <c r="AE238" s="10">
        <f t="shared" si="135"/>
        <v>0</v>
      </c>
      <c r="AF238" s="10">
        <f t="shared" si="135"/>
        <v>0</v>
      </c>
      <c r="AG238" s="10">
        <f t="shared" si="135"/>
        <v>0</v>
      </c>
      <c r="AH238" s="10">
        <f t="shared" si="135"/>
        <v>0</v>
      </c>
      <c r="AI238" s="13">
        <f t="shared" si="114"/>
        <v>0</v>
      </c>
      <c r="AJ238" s="13">
        <f t="shared" si="114"/>
        <v>0</v>
      </c>
      <c r="AK238" s="13">
        <f t="shared" si="114"/>
        <v>0</v>
      </c>
      <c r="AL238" s="13">
        <f t="shared" si="114"/>
        <v>0</v>
      </c>
      <c r="AM238" s="10">
        <f t="shared" si="114"/>
        <v>0</v>
      </c>
      <c r="AN238" s="10">
        <f t="shared" si="136"/>
        <v>100</v>
      </c>
      <c r="AO238" s="10">
        <f t="shared" si="136"/>
        <v>100</v>
      </c>
      <c r="AP238" s="10">
        <f t="shared" si="136"/>
        <v>0</v>
      </c>
      <c r="AQ238" s="10">
        <f t="shared" si="136"/>
        <v>0</v>
      </c>
      <c r="AR238" s="10">
        <f t="shared" si="136"/>
        <v>0</v>
      </c>
      <c r="AS238" s="10">
        <f t="shared" si="136"/>
        <v>100</v>
      </c>
      <c r="AT238" s="142">
        <f t="shared" si="136"/>
        <v>0</v>
      </c>
      <c r="AU238" s="142">
        <f t="shared" si="136"/>
        <v>0</v>
      </c>
      <c r="AV238" s="142">
        <f t="shared" si="136"/>
        <v>0</v>
      </c>
      <c r="AW238" s="142">
        <f t="shared" si="136"/>
        <v>0</v>
      </c>
    </row>
    <row r="239" spans="1:49" ht="12.75" customHeight="1" x14ac:dyDescent="0.25">
      <c r="A239" s="133">
        <v>230</v>
      </c>
      <c r="B239" s="139" t="s">
        <v>1559</v>
      </c>
      <c r="C239" s="135">
        <f t="shared" si="131"/>
        <v>2134.7000000000003</v>
      </c>
      <c r="D239" s="140">
        <v>1733.9</v>
      </c>
      <c r="E239" s="140">
        <v>0</v>
      </c>
      <c r="F239" s="140">
        <v>0</v>
      </c>
      <c r="G239" s="140">
        <v>0</v>
      </c>
      <c r="H239" s="140">
        <v>400.8</v>
      </c>
      <c r="I239" s="140">
        <v>0</v>
      </c>
      <c r="J239" s="135">
        <f t="shared" si="127"/>
        <v>2285</v>
      </c>
      <c r="K239" s="141">
        <v>1884.2</v>
      </c>
      <c r="L239" s="141">
        <v>0</v>
      </c>
      <c r="M239" s="141">
        <v>0</v>
      </c>
      <c r="N239" s="141">
        <v>0</v>
      </c>
      <c r="O239" s="141">
        <v>400.8</v>
      </c>
      <c r="P239" s="141">
        <v>0</v>
      </c>
      <c r="Q239" s="141">
        <v>0</v>
      </c>
      <c r="R239" s="141">
        <v>0</v>
      </c>
      <c r="S239" s="141">
        <v>0</v>
      </c>
      <c r="T239" s="136">
        <f t="shared" si="128"/>
        <v>2179.5282999999999</v>
      </c>
      <c r="U239" s="141">
        <v>1818.9484</v>
      </c>
      <c r="V239" s="141">
        <v>0</v>
      </c>
      <c r="W239" s="141">
        <v>0</v>
      </c>
      <c r="X239" s="141">
        <v>0</v>
      </c>
      <c r="Y239" s="10">
        <v>360.57990000000001</v>
      </c>
      <c r="Z239" s="10">
        <v>0</v>
      </c>
      <c r="AA239" s="10">
        <v>0</v>
      </c>
      <c r="AB239" s="10">
        <v>0</v>
      </c>
      <c r="AC239" s="10">
        <v>0</v>
      </c>
      <c r="AD239" s="10">
        <f t="shared" si="135"/>
        <v>-105.47170000000006</v>
      </c>
      <c r="AE239" s="10">
        <f t="shared" si="135"/>
        <v>-65.251600000000053</v>
      </c>
      <c r="AF239" s="10">
        <f t="shared" si="135"/>
        <v>0</v>
      </c>
      <c r="AG239" s="10">
        <f t="shared" si="135"/>
        <v>0</v>
      </c>
      <c r="AH239" s="10">
        <f t="shared" si="135"/>
        <v>0</v>
      </c>
      <c r="AI239" s="13">
        <f t="shared" si="114"/>
        <v>-40.220100000000002</v>
      </c>
      <c r="AJ239" s="13">
        <f t="shared" si="114"/>
        <v>0</v>
      </c>
      <c r="AK239" s="13">
        <f t="shared" si="114"/>
        <v>0</v>
      </c>
      <c r="AL239" s="13">
        <f t="shared" si="114"/>
        <v>0</v>
      </c>
      <c r="AM239" s="10">
        <f t="shared" si="114"/>
        <v>0</v>
      </c>
      <c r="AN239" s="10">
        <f t="shared" si="136"/>
        <v>95.384170678336972</v>
      </c>
      <c r="AO239" s="10">
        <f t="shared" si="136"/>
        <v>96.536906910094473</v>
      </c>
      <c r="AP239" s="10">
        <f t="shared" si="136"/>
        <v>0</v>
      </c>
      <c r="AQ239" s="10">
        <f t="shared" si="136"/>
        <v>0</v>
      </c>
      <c r="AR239" s="10">
        <f t="shared" si="136"/>
        <v>0</v>
      </c>
      <c r="AS239" s="10">
        <f t="shared" si="136"/>
        <v>89.965044910179643</v>
      </c>
      <c r="AT239" s="142">
        <f t="shared" si="136"/>
        <v>0</v>
      </c>
      <c r="AU239" s="142">
        <f t="shared" si="136"/>
        <v>0</v>
      </c>
      <c r="AV239" s="142">
        <f t="shared" si="136"/>
        <v>0</v>
      </c>
      <c r="AW239" s="142">
        <f t="shared" si="136"/>
        <v>0</v>
      </c>
    </row>
    <row r="240" spans="1:49" ht="12.75" customHeight="1" x14ac:dyDescent="0.25">
      <c r="A240" s="133">
        <v>231</v>
      </c>
      <c r="B240" s="139" t="s">
        <v>1560</v>
      </c>
      <c r="C240" s="135">
        <f t="shared" si="131"/>
        <v>2516</v>
      </c>
      <c r="D240" s="140">
        <v>1990.1</v>
      </c>
      <c r="E240" s="140">
        <v>0</v>
      </c>
      <c r="F240" s="140">
        <v>0</v>
      </c>
      <c r="G240" s="140">
        <v>0</v>
      </c>
      <c r="H240" s="140">
        <v>525.9</v>
      </c>
      <c r="I240" s="140">
        <v>0</v>
      </c>
      <c r="J240" s="135">
        <f t="shared" si="127"/>
        <v>2781.2000000000003</v>
      </c>
      <c r="K240" s="141">
        <v>2255.3000000000002</v>
      </c>
      <c r="L240" s="141">
        <v>0</v>
      </c>
      <c r="M240" s="141">
        <v>0</v>
      </c>
      <c r="N240" s="141">
        <v>0</v>
      </c>
      <c r="O240" s="141">
        <v>525.9</v>
      </c>
      <c r="P240" s="141">
        <v>0</v>
      </c>
      <c r="Q240" s="141">
        <v>0</v>
      </c>
      <c r="R240" s="141">
        <v>0</v>
      </c>
      <c r="S240" s="141">
        <v>0</v>
      </c>
      <c r="T240" s="136">
        <f t="shared" si="128"/>
        <v>2781.2000000000003</v>
      </c>
      <c r="U240" s="141">
        <v>2255.3000000000002</v>
      </c>
      <c r="V240" s="141">
        <v>0</v>
      </c>
      <c r="W240" s="141">
        <v>0</v>
      </c>
      <c r="X240" s="141">
        <v>0</v>
      </c>
      <c r="Y240" s="10">
        <v>525.9</v>
      </c>
      <c r="Z240" s="10">
        <v>0</v>
      </c>
      <c r="AA240" s="10">
        <v>0</v>
      </c>
      <c r="AB240" s="10">
        <v>0</v>
      </c>
      <c r="AC240" s="10">
        <v>0</v>
      </c>
      <c r="AD240" s="10">
        <f t="shared" si="135"/>
        <v>0</v>
      </c>
      <c r="AE240" s="10">
        <f t="shared" si="135"/>
        <v>0</v>
      </c>
      <c r="AF240" s="10">
        <f t="shared" si="135"/>
        <v>0</v>
      </c>
      <c r="AG240" s="10">
        <f t="shared" si="135"/>
        <v>0</v>
      </c>
      <c r="AH240" s="10">
        <f t="shared" si="135"/>
        <v>0</v>
      </c>
      <c r="AI240" s="13">
        <f t="shared" si="114"/>
        <v>0</v>
      </c>
      <c r="AJ240" s="13">
        <f t="shared" si="114"/>
        <v>0</v>
      </c>
      <c r="AK240" s="13">
        <f t="shared" si="114"/>
        <v>0</v>
      </c>
      <c r="AL240" s="13">
        <f t="shared" si="114"/>
        <v>0</v>
      </c>
      <c r="AM240" s="10">
        <f t="shared" si="114"/>
        <v>0</v>
      </c>
      <c r="AN240" s="10">
        <f t="shared" si="136"/>
        <v>100</v>
      </c>
      <c r="AO240" s="10">
        <f t="shared" si="136"/>
        <v>100</v>
      </c>
      <c r="AP240" s="10">
        <f t="shared" si="136"/>
        <v>0</v>
      </c>
      <c r="AQ240" s="10">
        <f t="shared" si="136"/>
        <v>0</v>
      </c>
      <c r="AR240" s="10">
        <f t="shared" si="136"/>
        <v>0</v>
      </c>
      <c r="AS240" s="10">
        <f t="shared" si="136"/>
        <v>100</v>
      </c>
      <c r="AT240" s="142">
        <f t="shared" si="136"/>
        <v>0</v>
      </c>
      <c r="AU240" s="142">
        <f t="shared" si="136"/>
        <v>0</v>
      </c>
      <c r="AV240" s="142">
        <f t="shared" si="136"/>
        <v>0</v>
      </c>
      <c r="AW240" s="142">
        <f t="shared" si="136"/>
        <v>0</v>
      </c>
    </row>
    <row r="241" spans="1:49" ht="12.75" customHeight="1" x14ac:dyDescent="0.25">
      <c r="A241" s="133">
        <v>232</v>
      </c>
      <c r="B241" s="139" t="s">
        <v>1561</v>
      </c>
      <c r="C241" s="135">
        <f t="shared" si="131"/>
        <v>5523.7000000000007</v>
      </c>
      <c r="D241" s="140">
        <v>4220.8</v>
      </c>
      <c r="E241" s="140">
        <v>0</v>
      </c>
      <c r="F241" s="140">
        <v>0</v>
      </c>
      <c r="G241" s="140">
        <v>0</v>
      </c>
      <c r="H241" s="140">
        <v>1302.9000000000001</v>
      </c>
      <c r="I241" s="140">
        <v>0</v>
      </c>
      <c r="J241" s="135">
        <f t="shared" si="127"/>
        <v>5906.4</v>
      </c>
      <c r="K241" s="141">
        <v>4603.5</v>
      </c>
      <c r="L241" s="141">
        <v>0</v>
      </c>
      <c r="M241" s="141">
        <v>0</v>
      </c>
      <c r="N241" s="141">
        <v>0</v>
      </c>
      <c r="O241" s="141">
        <v>1302.9000000000001</v>
      </c>
      <c r="P241" s="141">
        <v>0</v>
      </c>
      <c r="Q241" s="141">
        <v>0</v>
      </c>
      <c r="R241" s="141">
        <v>0</v>
      </c>
      <c r="S241" s="141">
        <v>0</v>
      </c>
      <c r="T241" s="136">
        <f t="shared" si="128"/>
        <v>5897.2605999999996</v>
      </c>
      <c r="U241" s="141">
        <v>4594.3611000000001</v>
      </c>
      <c r="V241" s="141">
        <v>0</v>
      </c>
      <c r="W241" s="141">
        <v>0</v>
      </c>
      <c r="X241" s="141">
        <v>0</v>
      </c>
      <c r="Y241" s="10">
        <v>1302.8995</v>
      </c>
      <c r="Z241" s="10">
        <v>0</v>
      </c>
      <c r="AA241" s="10">
        <v>0</v>
      </c>
      <c r="AB241" s="10">
        <v>0</v>
      </c>
      <c r="AC241" s="10">
        <v>0</v>
      </c>
      <c r="AD241" s="10">
        <f t="shared" si="135"/>
        <v>-9.1394000000000233</v>
      </c>
      <c r="AE241" s="10">
        <f t="shared" si="135"/>
        <v>-9.1388999999999214</v>
      </c>
      <c r="AF241" s="10">
        <f t="shared" si="135"/>
        <v>0</v>
      </c>
      <c r="AG241" s="10">
        <f t="shared" si="135"/>
        <v>0</v>
      </c>
      <c r="AH241" s="10">
        <f t="shared" si="135"/>
        <v>0</v>
      </c>
      <c r="AI241" s="13">
        <f t="shared" si="114"/>
        <v>-5.0000000010186341E-4</v>
      </c>
      <c r="AJ241" s="13">
        <f t="shared" si="114"/>
        <v>0</v>
      </c>
      <c r="AK241" s="13">
        <f t="shared" si="114"/>
        <v>0</v>
      </c>
      <c r="AL241" s="13">
        <f t="shared" si="114"/>
        <v>0</v>
      </c>
      <c r="AM241" s="10">
        <f t="shared" si="114"/>
        <v>0</v>
      </c>
      <c r="AN241" s="10">
        <f t="shared" si="136"/>
        <v>99.845262765813359</v>
      </c>
      <c r="AO241" s="10">
        <f t="shared" si="136"/>
        <v>99.801479309221236</v>
      </c>
      <c r="AP241" s="10">
        <f t="shared" si="136"/>
        <v>0</v>
      </c>
      <c r="AQ241" s="10">
        <f t="shared" si="136"/>
        <v>0</v>
      </c>
      <c r="AR241" s="10">
        <f t="shared" si="136"/>
        <v>0</v>
      </c>
      <c r="AS241" s="10">
        <f t="shared" si="136"/>
        <v>99.999961624069371</v>
      </c>
      <c r="AT241" s="142">
        <f t="shared" si="136"/>
        <v>0</v>
      </c>
      <c r="AU241" s="142">
        <f t="shared" si="136"/>
        <v>0</v>
      </c>
      <c r="AV241" s="142">
        <f t="shared" si="136"/>
        <v>0</v>
      </c>
      <c r="AW241" s="142">
        <f t="shared" si="136"/>
        <v>0</v>
      </c>
    </row>
    <row r="242" spans="1:49" ht="12.75" customHeight="1" x14ac:dyDescent="0.25">
      <c r="A242" s="133">
        <v>233</v>
      </c>
      <c r="B242" s="139" t="s">
        <v>1562</v>
      </c>
      <c r="C242" s="135">
        <f t="shared" si="131"/>
        <v>4070.5</v>
      </c>
      <c r="D242" s="140">
        <v>2920.5</v>
      </c>
      <c r="E242" s="140">
        <v>0</v>
      </c>
      <c r="F242" s="140">
        <v>0</v>
      </c>
      <c r="G242" s="140">
        <v>0</v>
      </c>
      <c r="H242" s="140">
        <v>1150</v>
      </c>
      <c r="I242" s="140">
        <v>0</v>
      </c>
      <c r="J242" s="135">
        <f t="shared" si="127"/>
        <v>4766.7</v>
      </c>
      <c r="K242" s="141">
        <v>3616.7</v>
      </c>
      <c r="L242" s="141">
        <v>0</v>
      </c>
      <c r="M242" s="141">
        <v>0</v>
      </c>
      <c r="N242" s="141">
        <v>0</v>
      </c>
      <c r="O242" s="141">
        <v>1150</v>
      </c>
      <c r="P242" s="141">
        <v>0</v>
      </c>
      <c r="Q242" s="141">
        <v>0</v>
      </c>
      <c r="R242" s="141">
        <v>0</v>
      </c>
      <c r="S242" s="141">
        <v>0</v>
      </c>
      <c r="T242" s="136">
        <f t="shared" si="128"/>
        <v>4734.1003000000001</v>
      </c>
      <c r="U242" s="141">
        <v>3586.1003999999998</v>
      </c>
      <c r="V242" s="141">
        <v>0</v>
      </c>
      <c r="W242" s="141">
        <v>0</v>
      </c>
      <c r="X242" s="141">
        <v>0</v>
      </c>
      <c r="Y242" s="10">
        <v>1147.9999</v>
      </c>
      <c r="Z242" s="10">
        <v>0</v>
      </c>
      <c r="AA242" s="10">
        <v>0</v>
      </c>
      <c r="AB242" s="10">
        <v>0</v>
      </c>
      <c r="AC242" s="10">
        <v>0</v>
      </c>
      <c r="AD242" s="10">
        <f t="shared" si="135"/>
        <v>-32.599699999999757</v>
      </c>
      <c r="AE242" s="10">
        <f t="shared" si="135"/>
        <v>-30.599600000000009</v>
      </c>
      <c r="AF242" s="10">
        <f t="shared" si="135"/>
        <v>0</v>
      </c>
      <c r="AG242" s="10">
        <f t="shared" si="135"/>
        <v>0</v>
      </c>
      <c r="AH242" s="10">
        <f t="shared" si="135"/>
        <v>0</v>
      </c>
      <c r="AI242" s="13">
        <f t="shared" si="114"/>
        <v>-2.0000999999999749</v>
      </c>
      <c r="AJ242" s="13">
        <f t="shared" si="114"/>
        <v>0</v>
      </c>
      <c r="AK242" s="13">
        <f t="shared" si="114"/>
        <v>0</v>
      </c>
      <c r="AL242" s="13">
        <f t="shared" si="114"/>
        <v>0</v>
      </c>
      <c r="AM242" s="10">
        <f t="shared" si="114"/>
        <v>0</v>
      </c>
      <c r="AN242" s="10">
        <f t="shared" si="136"/>
        <v>99.316094992342713</v>
      </c>
      <c r="AO242" s="10">
        <f t="shared" si="136"/>
        <v>99.153935908424813</v>
      </c>
      <c r="AP242" s="10">
        <f t="shared" si="136"/>
        <v>0</v>
      </c>
      <c r="AQ242" s="10">
        <f t="shared" si="136"/>
        <v>0</v>
      </c>
      <c r="AR242" s="10">
        <f t="shared" si="136"/>
        <v>0</v>
      </c>
      <c r="AS242" s="10">
        <f t="shared" si="136"/>
        <v>99.826078260869565</v>
      </c>
      <c r="AT242" s="142">
        <f t="shared" si="136"/>
        <v>0</v>
      </c>
      <c r="AU242" s="142">
        <f t="shared" si="136"/>
        <v>0</v>
      </c>
      <c r="AV242" s="142">
        <f t="shared" si="136"/>
        <v>0</v>
      </c>
      <c r="AW242" s="142">
        <f t="shared" si="136"/>
        <v>0</v>
      </c>
    </row>
    <row r="243" spans="1:49" ht="12.75" customHeight="1" x14ac:dyDescent="0.25">
      <c r="A243" s="133">
        <v>234</v>
      </c>
      <c r="B243" s="139" t="s">
        <v>1563</v>
      </c>
      <c r="C243" s="135">
        <f t="shared" si="131"/>
        <v>1340.3</v>
      </c>
      <c r="D243" s="140">
        <v>1056.5</v>
      </c>
      <c r="E243" s="140">
        <v>0</v>
      </c>
      <c r="F243" s="140">
        <v>0</v>
      </c>
      <c r="G243" s="140">
        <v>0</v>
      </c>
      <c r="H243" s="140">
        <v>283.8</v>
      </c>
      <c r="I243" s="140">
        <v>0</v>
      </c>
      <c r="J243" s="135">
        <f t="shared" si="127"/>
        <v>1399.1</v>
      </c>
      <c r="K243" s="141">
        <v>1115.3</v>
      </c>
      <c r="L243" s="141">
        <v>0</v>
      </c>
      <c r="M243" s="141">
        <v>0</v>
      </c>
      <c r="N243" s="141">
        <v>0</v>
      </c>
      <c r="O243" s="141">
        <v>283.8</v>
      </c>
      <c r="P243" s="141">
        <v>0</v>
      </c>
      <c r="Q243" s="141">
        <v>0</v>
      </c>
      <c r="R243" s="141">
        <v>0</v>
      </c>
      <c r="S243" s="141">
        <v>0</v>
      </c>
      <c r="T243" s="136">
        <f t="shared" si="128"/>
        <v>1379.6324</v>
      </c>
      <c r="U243" s="141">
        <v>1095.8324</v>
      </c>
      <c r="V243" s="141">
        <v>0</v>
      </c>
      <c r="W243" s="141">
        <v>0</v>
      </c>
      <c r="X243" s="141">
        <v>0</v>
      </c>
      <c r="Y243" s="10">
        <v>283.8</v>
      </c>
      <c r="Z243" s="10">
        <v>0</v>
      </c>
      <c r="AA243" s="10">
        <v>0</v>
      </c>
      <c r="AB243" s="10">
        <v>0</v>
      </c>
      <c r="AC243" s="10">
        <v>0</v>
      </c>
      <c r="AD243" s="10">
        <f t="shared" si="135"/>
        <v>-19.467599999999948</v>
      </c>
      <c r="AE243" s="10">
        <f t="shared" si="135"/>
        <v>-19.467599999999948</v>
      </c>
      <c r="AF243" s="10">
        <f t="shared" si="135"/>
        <v>0</v>
      </c>
      <c r="AG243" s="10">
        <f t="shared" si="135"/>
        <v>0</v>
      </c>
      <c r="AH243" s="10">
        <f t="shared" si="135"/>
        <v>0</v>
      </c>
      <c r="AI243" s="13">
        <f t="shared" si="114"/>
        <v>0</v>
      </c>
      <c r="AJ243" s="13">
        <f t="shared" si="114"/>
        <v>0</v>
      </c>
      <c r="AK243" s="13">
        <f t="shared" si="114"/>
        <v>0</v>
      </c>
      <c r="AL243" s="13">
        <f t="shared" si="114"/>
        <v>0</v>
      </c>
      <c r="AM243" s="10">
        <f t="shared" si="114"/>
        <v>0</v>
      </c>
      <c r="AN243" s="10">
        <f t="shared" si="136"/>
        <v>98.608562647416193</v>
      </c>
      <c r="AO243" s="10">
        <f t="shared" si="136"/>
        <v>98.254496548013989</v>
      </c>
      <c r="AP243" s="10">
        <f t="shared" si="136"/>
        <v>0</v>
      </c>
      <c r="AQ243" s="10">
        <f t="shared" si="136"/>
        <v>0</v>
      </c>
      <c r="AR243" s="10">
        <f t="shared" si="136"/>
        <v>0</v>
      </c>
      <c r="AS243" s="10">
        <f t="shared" si="136"/>
        <v>100</v>
      </c>
      <c r="AT243" s="142">
        <f t="shared" si="136"/>
        <v>0</v>
      </c>
      <c r="AU243" s="142">
        <f t="shared" si="136"/>
        <v>0</v>
      </c>
      <c r="AV243" s="142">
        <f t="shared" si="136"/>
        <v>0</v>
      </c>
      <c r="AW243" s="142">
        <f t="shared" si="136"/>
        <v>0</v>
      </c>
    </row>
    <row r="244" spans="1:49" ht="12.75" customHeight="1" x14ac:dyDescent="0.25">
      <c r="A244" s="133">
        <v>235</v>
      </c>
      <c r="B244" s="139" t="s">
        <v>1564</v>
      </c>
      <c r="C244" s="135">
        <f t="shared" si="131"/>
        <v>1380.4</v>
      </c>
      <c r="D244" s="140">
        <v>1093.7</v>
      </c>
      <c r="E244" s="140">
        <v>0</v>
      </c>
      <c r="F244" s="140">
        <v>0</v>
      </c>
      <c r="G244" s="140">
        <v>0</v>
      </c>
      <c r="H244" s="140">
        <v>286.7</v>
      </c>
      <c r="I244" s="140">
        <v>0</v>
      </c>
      <c r="J244" s="135">
        <f t="shared" si="127"/>
        <v>1613.3</v>
      </c>
      <c r="K244" s="141">
        <v>1326.6</v>
      </c>
      <c r="L244" s="141">
        <v>0</v>
      </c>
      <c r="M244" s="141">
        <v>0</v>
      </c>
      <c r="N244" s="141">
        <v>0</v>
      </c>
      <c r="O244" s="141">
        <v>286.7</v>
      </c>
      <c r="P244" s="141">
        <v>0</v>
      </c>
      <c r="Q244" s="141">
        <v>0</v>
      </c>
      <c r="R244" s="141">
        <v>0</v>
      </c>
      <c r="S244" s="141">
        <v>0</v>
      </c>
      <c r="T244" s="136">
        <f t="shared" si="128"/>
        <v>1537.9983</v>
      </c>
      <c r="U244" s="141">
        <v>1252.3579</v>
      </c>
      <c r="V244" s="141">
        <v>0</v>
      </c>
      <c r="W244" s="141">
        <v>0</v>
      </c>
      <c r="X244" s="141">
        <v>0</v>
      </c>
      <c r="Y244" s="10">
        <v>285.6404</v>
      </c>
      <c r="Z244" s="10">
        <v>0</v>
      </c>
      <c r="AA244" s="10">
        <v>0</v>
      </c>
      <c r="AB244" s="10">
        <v>0</v>
      </c>
      <c r="AC244" s="10">
        <v>0</v>
      </c>
      <c r="AD244" s="10">
        <f t="shared" si="135"/>
        <v>-75.301699999999983</v>
      </c>
      <c r="AE244" s="10">
        <f t="shared" si="135"/>
        <v>-74.242099999999937</v>
      </c>
      <c r="AF244" s="10">
        <f t="shared" si="135"/>
        <v>0</v>
      </c>
      <c r="AG244" s="10">
        <f t="shared" si="135"/>
        <v>0</v>
      </c>
      <c r="AH244" s="10">
        <f t="shared" si="135"/>
        <v>0</v>
      </c>
      <c r="AI244" s="13">
        <f t="shared" si="114"/>
        <v>-1.059599999999989</v>
      </c>
      <c r="AJ244" s="13">
        <f t="shared" si="114"/>
        <v>0</v>
      </c>
      <c r="AK244" s="13">
        <f t="shared" si="114"/>
        <v>0</v>
      </c>
      <c r="AL244" s="13">
        <f t="shared" si="114"/>
        <v>0</v>
      </c>
      <c r="AM244" s="10">
        <f t="shared" si="114"/>
        <v>0</v>
      </c>
      <c r="AN244" s="10">
        <f t="shared" si="136"/>
        <v>95.332442819066515</v>
      </c>
      <c r="AO244" s="10">
        <f t="shared" si="136"/>
        <v>94.403580581938797</v>
      </c>
      <c r="AP244" s="10">
        <f t="shared" si="136"/>
        <v>0</v>
      </c>
      <c r="AQ244" s="10">
        <f t="shared" si="136"/>
        <v>0</v>
      </c>
      <c r="AR244" s="10">
        <f t="shared" si="136"/>
        <v>0</v>
      </c>
      <c r="AS244" s="10">
        <f t="shared" si="136"/>
        <v>99.630415068015353</v>
      </c>
      <c r="AT244" s="142">
        <f t="shared" si="136"/>
        <v>0</v>
      </c>
      <c r="AU244" s="142">
        <f t="shared" si="136"/>
        <v>0</v>
      </c>
      <c r="AV244" s="142">
        <f t="shared" si="136"/>
        <v>0</v>
      </c>
      <c r="AW244" s="142">
        <f t="shared" si="136"/>
        <v>0</v>
      </c>
    </row>
    <row r="245" spans="1:49" ht="12.75" customHeight="1" x14ac:dyDescent="0.25">
      <c r="A245" s="133">
        <v>236</v>
      </c>
      <c r="B245" s="139" t="s">
        <v>1565</v>
      </c>
      <c r="C245" s="135">
        <f t="shared" si="131"/>
        <v>3919.3</v>
      </c>
      <c r="D245" s="140">
        <v>3181.8</v>
      </c>
      <c r="E245" s="140">
        <v>0</v>
      </c>
      <c r="F245" s="140">
        <v>0</v>
      </c>
      <c r="G245" s="140">
        <v>0</v>
      </c>
      <c r="H245" s="140">
        <v>737.5</v>
      </c>
      <c r="I245" s="140">
        <v>0</v>
      </c>
      <c r="J245" s="135">
        <f t="shared" si="127"/>
        <v>4131</v>
      </c>
      <c r="K245" s="141">
        <v>3393.5</v>
      </c>
      <c r="L245" s="141">
        <v>0</v>
      </c>
      <c r="M245" s="141">
        <v>0</v>
      </c>
      <c r="N245" s="141">
        <v>0</v>
      </c>
      <c r="O245" s="141">
        <v>737.5</v>
      </c>
      <c r="P245" s="141">
        <v>0</v>
      </c>
      <c r="Q245" s="141">
        <v>0</v>
      </c>
      <c r="R245" s="141">
        <v>0</v>
      </c>
      <c r="S245" s="141">
        <v>0</v>
      </c>
      <c r="T245" s="136">
        <f t="shared" si="128"/>
        <v>3637.7968000000001</v>
      </c>
      <c r="U245" s="141">
        <v>2923.8905</v>
      </c>
      <c r="V245" s="141">
        <v>0</v>
      </c>
      <c r="W245" s="141">
        <v>0</v>
      </c>
      <c r="X245" s="141">
        <v>0</v>
      </c>
      <c r="Y245" s="10">
        <v>713.90629999999999</v>
      </c>
      <c r="Z245" s="10">
        <v>0</v>
      </c>
      <c r="AA245" s="10">
        <v>0</v>
      </c>
      <c r="AB245" s="10">
        <v>0</v>
      </c>
      <c r="AC245" s="10">
        <v>0</v>
      </c>
      <c r="AD245" s="10">
        <f t="shared" si="135"/>
        <v>-493.20319999999992</v>
      </c>
      <c r="AE245" s="10">
        <f t="shared" si="135"/>
        <v>-469.60950000000003</v>
      </c>
      <c r="AF245" s="10">
        <f t="shared" si="135"/>
        <v>0</v>
      </c>
      <c r="AG245" s="10">
        <f t="shared" si="135"/>
        <v>0</v>
      </c>
      <c r="AH245" s="10">
        <f t="shared" si="135"/>
        <v>0</v>
      </c>
      <c r="AI245" s="13">
        <f t="shared" si="114"/>
        <v>-23.593700000000013</v>
      </c>
      <c r="AJ245" s="13">
        <f t="shared" si="114"/>
        <v>0</v>
      </c>
      <c r="AK245" s="13">
        <f t="shared" si="114"/>
        <v>0</v>
      </c>
      <c r="AL245" s="13">
        <f t="shared" si="114"/>
        <v>0</v>
      </c>
      <c r="AM245" s="10">
        <f t="shared" si="114"/>
        <v>0</v>
      </c>
      <c r="AN245" s="10">
        <f t="shared" si="136"/>
        <v>88.060924715565235</v>
      </c>
      <c r="AO245" s="10">
        <f t="shared" si="136"/>
        <v>86.161499926329739</v>
      </c>
      <c r="AP245" s="10">
        <f t="shared" si="136"/>
        <v>0</v>
      </c>
      <c r="AQ245" s="10">
        <f t="shared" si="136"/>
        <v>0</v>
      </c>
      <c r="AR245" s="10">
        <f t="shared" si="136"/>
        <v>0</v>
      </c>
      <c r="AS245" s="10">
        <f t="shared" si="136"/>
        <v>96.800854237288135</v>
      </c>
      <c r="AT245" s="142">
        <f t="shared" si="136"/>
        <v>0</v>
      </c>
      <c r="AU245" s="142">
        <f t="shared" si="136"/>
        <v>0</v>
      </c>
      <c r="AV245" s="142">
        <f t="shared" si="136"/>
        <v>0</v>
      </c>
      <c r="AW245" s="142">
        <f t="shared" si="136"/>
        <v>0</v>
      </c>
    </row>
    <row r="246" spans="1:49" ht="12.75" customHeight="1" x14ac:dyDescent="0.25">
      <c r="A246" s="133">
        <v>237</v>
      </c>
      <c r="B246" s="139" t="s">
        <v>1566</v>
      </c>
      <c r="C246" s="135">
        <f t="shared" si="131"/>
        <v>4739.2</v>
      </c>
      <c r="D246" s="140">
        <v>3879.3</v>
      </c>
      <c r="E246" s="140">
        <v>0</v>
      </c>
      <c r="F246" s="140">
        <v>0</v>
      </c>
      <c r="G246" s="140">
        <v>0</v>
      </c>
      <c r="H246" s="140">
        <v>859.9</v>
      </c>
      <c r="I246" s="140">
        <v>0</v>
      </c>
      <c r="J246" s="135">
        <f t="shared" si="127"/>
        <v>5687.0999999999995</v>
      </c>
      <c r="K246" s="141">
        <v>4827.2</v>
      </c>
      <c r="L246" s="141">
        <v>0</v>
      </c>
      <c r="M246" s="141">
        <v>0</v>
      </c>
      <c r="N246" s="141">
        <v>0</v>
      </c>
      <c r="O246" s="141">
        <v>859.9</v>
      </c>
      <c r="P246" s="141">
        <v>0</v>
      </c>
      <c r="Q246" s="141">
        <v>0</v>
      </c>
      <c r="R246" s="141">
        <v>0</v>
      </c>
      <c r="S246" s="141">
        <v>0</v>
      </c>
      <c r="T246" s="136">
        <f t="shared" si="128"/>
        <v>5061.8843999999999</v>
      </c>
      <c r="U246" s="141">
        <v>4238.6009999999997</v>
      </c>
      <c r="V246" s="141">
        <v>0</v>
      </c>
      <c r="W246" s="141">
        <v>0</v>
      </c>
      <c r="X246" s="141">
        <v>0</v>
      </c>
      <c r="Y246" s="10">
        <v>823.28340000000003</v>
      </c>
      <c r="Z246" s="10">
        <v>0</v>
      </c>
      <c r="AA246" s="10">
        <v>0</v>
      </c>
      <c r="AB246" s="10">
        <v>0</v>
      </c>
      <c r="AC246" s="10">
        <v>0</v>
      </c>
      <c r="AD246" s="10">
        <f t="shared" si="135"/>
        <v>-625.21559999999954</v>
      </c>
      <c r="AE246" s="10">
        <f t="shared" si="135"/>
        <v>-588.59900000000016</v>
      </c>
      <c r="AF246" s="10">
        <f t="shared" si="135"/>
        <v>0</v>
      </c>
      <c r="AG246" s="10">
        <f t="shared" si="135"/>
        <v>0</v>
      </c>
      <c r="AH246" s="10">
        <f t="shared" si="135"/>
        <v>0</v>
      </c>
      <c r="AI246" s="13">
        <f t="shared" si="114"/>
        <v>-36.616599999999949</v>
      </c>
      <c r="AJ246" s="13">
        <f t="shared" si="114"/>
        <v>0</v>
      </c>
      <c r="AK246" s="13">
        <f t="shared" si="114"/>
        <v>0</v>
      </c>
      <c r="AL246" s="13">
        <f t="shared" si="114"/>
        <v>0</v>
      </c>
      <c r="AM246" s="10">
        <f t="shared" si="114"/>
        <v>0</v>
      </c>
      <c r="AN246" s="10">
        <f t="shared" si="136"/>
        <v>89.006425067257481</v>
      </c>
      <c r="AO246" s="10">
        <f t="shared" si="136"/>
        <v>87.806616672190913</v>
      </c>
      <c r="AP246" s="10">
        <f t="shared" si="136"/>
        <v>0</v>
      </c>
      <c r="AQ246" s="10">
        <f t="shared" si="136"/>
        <v>0</v>
      </c>
      <c r="AR246" s="10">
        <f t="shared" si="136"/>
        <v>0</v>
      </c>
      <c r="AS246" s="10">
        <f t="shared" si="136"/>
        <v>95.741760669845334</v>
      </c>
      <c r="AT246" s="142">
        <f t="shared" si="136"/>
        <v>0</v>
      </c>
      <c r="AU246" s="142">
        <f t="shared" si="136"/>
        <v>0</v>
      </c>
      <c r="AV246" s="142">
        <f t="shared" si="136"/>
        <v>0</v>
      </c>
      <c r="AW246" s="142">
        <f t="shared" si="136"/>
        <v>0</v>
      </c>
    </row>
    <row r="247" spans="1:49" ht="12.75" customHeight="1" x14ac:dyDescent="0.25">
      <c r="A247" s="133">
        <v>238</v>
      </c>
      <c r="B247" s="139" t="s">
        <v>1567</v>
      </c>
      <c r="C247" s="135">
        <f t="shared" si="131"/>
        <v>1347.4</v>
      </c>
      <c r="D247" s="140">
        <v>1003.1</v>
      </c>
      <c r="E247" s="140">
        <v>0</v>
      </c>
      <c r="F247" s="140">
        <v>0</v>
      </c>
      <c r="G247" s="140">
        <v>0</v>
      </c>
      <c r="H247" s="140">
        <v>344.3</v>
      </c>
      <c r="I247" s="140">
        <v>0</v>
      </c>
      <c r="J247" s="135">
        <f t="shared" si="127"/>
        <v>1523.5</v>
      </c>
      <c r="K247" s="141">
        <v>1179.2</v>
      </c>
      <c r="L247" s="141">
        <v>0</v>
      </c>
      <c r="M247" s="141">
        <v>0</v>
      </c>
      <c r="N247" s="141">
        <v>0</v>
      </c>
      <c r="O247" s="141">
        <v>344.3</v>
      </c>
      <c r="P247" s="141">
        <v>0</v>
      </c>
      <c r="Q247" s="141">
        <v>0</v>
      </c>
      <c r="R247" s="141">
        <v>0</v>
      </c>
      <c r="S247" s="141">
        <v>0</v>
      </c>
      <c r="T247" s="136">
        <f t="shared" si="128"/>
        <v>1357.9028000000001</v>
      </c>
      <c r="U247" s="141">
        <v>1140.4491</v>
      </c>
      <c r="V247" s="141">
        <v>0</v>
      </c>
      <c r="W247" s="141">
        <v>0</v>
      </c>
      <c r="X247" s="141">
        <v>0</v>
      </c>
      <c r="Y247" s="10">
        <v>217.4537</v>
      </c>
      <c r="Z247" s="10">
        <v>0</v>
      </c>
      <c r="AA247" s="10">
        <v>0</v>
      </c>
      <c r="AB247" s="10">
        <v>0</v>
      </c>
      <c r="AC247" s="10">
        <v>0</v>
      </c>
      <c r="AD247" s="10">
        <f t="shared" si="135"/>
        <v>-165.59719999999993</v>
      </c>
      <c r="AE247" s="10">
        <f t="shared" si="135"/>
        <v>-38.750900000000001</v>
      </c>
      <c r="AF247" s="10">
        <f t="shared" si="135"/>
        <v>0</v>
      </c>
      <c r="AG247" s="10">
        <f t="shared" si="135"/>
        <v>0</v>
      </c>
      <c r="AH247" s="10">
        <f t="shared" si="135"/>
        <v>0</v>
      </c>
      <c r="AI247" s="13">
        <f t="shared" si="114"/>
        <v>-126.84630000000001</v>
      </c>
      <c r="AJ247" s="13">
        <f t="shared" si="114"/>
        <v>0</v>
      </c>
      <c r="AK247" s="13">
        <f t="shared" si="114"/>
        <v>0</v>
      </c>
      <c r="AL247" s="13">
        <f t="shared" si="114"/>
        <v>0</v>
      </c>
      <c r="AM247" s="10">
        <f t="shared" si="114"/>
        <v>0</v>
      </c>
      <c r="AN247" s="10">
        <f t="shared" si="136"/>
        <v>89.130475877912701</v>
      </c>
      <c r="AO247" s="10">
        <f t="shared" si="136"/>
        <v>96.713797489823605</v>
      </c>
      <c r="AP247" s="10">
        <f t="shared" si="136"/>
        <v>0</v>
      </c>
      <c r="AQ247" s="10">
        <f t="shared" si="136"/>
        <v>0</v>
      </c>
      <c r="AR247" s="10">
        <f t="shared" si="136"/>
        <v>0</v>
      </c>
      <c r="AS247" s="10">
        <f t="shared" si="136"/>
        <v>63.15820505373221</v>
      </c>
      <c r="AT247" s="142">
        <f t="shared" si="136"/>
        <v>0</v>
      </c>
      <c r="AU247" s="142">
        <f t="shared" si="136"/>
        <v>0</v>
      </c>
      <c r="AV247" s="142">
        <f t="shared" si="136"/>
        <v>0</v>
      </c>
      <c r="AW247" s="142">
        <f t="shared" si="136"/>
        <v>0</v>
      </c>
    </row>
    <row r="248" spans="1:49" ht="12.75" customHeight="1" x14ac:dyDescent="0.25">
      <c r="A248" s="133">
        <v>239</v>
      </c>
      <c r="B248" s="139" t="s">
        <v>1568</v>
      </c>
      <c r="C248" s="135">
        <f t="shared" si="131"/>
        <v>2820.1000000000004</v>
      </c>
      <c r="D248" s="140">
        <v>2373.8000000000002</v>
      </c>
      <c r="E248" s="140">
        <v>0</v>
      </c>
      <c r="F248" s="140">
        <v>0</v>
      </c>
      <c r="G248" s="140">
        <v>0</v>
      </c>
      <c r="H248" s="140">
        <v>446.3</v>
      </c>
      <c r="I248" s="140">
        <v>0</v>
      </c>
      <c r="J248" s="135">
        <f t="shared" si="127"/>
        <v>3429.4</v>
      </c>
      <c r="K248" s="141">
        <v>2983.1</v>
      </c>
      <c r="L248" s="141">
        <v>0</v>
      </c>
      <c r="M248" s="141">
        <v>0</v>
      </c>
      <c r="N248" s="141">
        <v>0</v>
      </c>
      <c r="O248" s="141">
        <v>446.3</v>
      </c>
      <c r="P248" s="141">
        <v>0</v>
      </c>
      <c r="Q248" s="141">
        <v>0</v>
      </c>
      <c r="R248" s="141">
        <v>0</v>
      </c>
      <c r="S248" s="141">
        <v>0</v>
      </c>
      <c r="T248" s="136">
        <f t="shared" si="128"/>
        <v>3422.7596000000003</v>
      </c>
      <c r="U248" s="141">
        <v>2976.4596000000001</v>
      </c>
      <c r="V248" s="141">
        <v>0</v>
      </c>
      <c r="W248" s="141">
        <v>0</v>
      </c>
      <c r="X248" s="141">
        <v>0</v>
      </c>
      <c r="Y248" s="10">
        <v>446.3</v>
      </c>
      <c r="Z248" s="10">
        <v>0</v>
      </c>
      <c r="AA248" s="10">
        <v>0</v>
      </c>
      <c r="AB248" s="10">
        <v>0</v>
      </c>
      <c r="AC248" s="10">
        <v>0</v>
      </c>
      <c r="AD248" s="10">
        <f t="shared" si="135"/>
        <v>-6.6403999999997723</v>
      </c>
      <c r="AE248" s="10">
        <f t="shared" si="135"/>
        <v>-6.6403999999997723</v>
      </c>
      <c r="AF248" s="10">
        <f t="shared" si="135"/>
        <v>0</v>
      </c>
      <c r="AG248" s="10">
        <f t="shared" si="135"/>
        <v>0</v>
      </c>
      <c r="AH248" s="10">
        <f t="shared" si="135"/>
        <v>0</v>
      </c>
      <c r="AI248" s="13">
        <f t="shared" si="114"/>
        <v>0</v>
      </c>
      <c r="AJ248" s="13">
        <f t="shared" si="114"/>
        <v>0</v>
      </c>
      <c r="AK248" s="13">
        <f t="shared" si="114"/>
        <v>0</v>
      </c>
      <c r="AL248" s="13">
        <f t="shared" si="114"/>
        <v>0</v>
      </c>
      <c r="AM248" s="10">
        <f t="shared" si="114"/>
        <v>0</v>
      </c>
      <c r="AN248" s="10">
        <f t="shared" si="136"/>
        <v>99.806368460955269</v>
      </c>
      <c r="AO248" s="10">
        <f t="shared" si="136"/>
        <v>99.777399349669821</v>
      </c>
      <c r="AP248" s="10">
        <f t="shared" si="136"/>
        <v>0</v>
      </c>
      <c r="AQ248" s="10">
        <f t="shared" si="136"/>
        <v>0</v>
      </c>
      <c r="AR248" s="10">
        <f t="shared" si="136"/>
        <v>0</v>
      </c>
      <c r="AS248" s="10">
        <f t="shared" si="136"/>
        <v>100</v>
      </c>
      <c r="AT248" s="142">
        <f t="shared" si="136"/>
        <v>0</v>
      </c>
      <c r="AU248" s="142">
        <f t="shared" si="136"/>
        <v>0</v>
      </c>
      <c r="AV248" s="142">
        <f t="shared" si="136"/>
        <v>0</v>
      </c>
      <c r="AW248" s="142">
        <f t="shared" si="136"/>
        <v>0</v>
      </c>
    </row>
    <row r="249" spans="1:49" ht="12.75" customHeight="1" x14ac:dyDescent="0.25">
      <c r="A249" s="133">
        <v>240</v>
      </c>
      <c r="B249" s="139" t="s">
        <v>1569</v>
      </c>
      <c r="C249" s="135">
        <f t="shared" si="131"/>
        <v>3105.5</v>
      </c>
      <c r="D249" s="140">
        <v>2575.1</v>
      </c>
      <c r="E249" s="140">
        <v>0</v>
      </c>
      <c r="F249" s="140">
        <v>0</v>
      </c>
      <c r="G249" s="140">
        <v>0</v>
      </c>
      <c r="H249" s="140">
        <v>530.4</v>
      </c>
      <c r="I249" s="140">
        <v>0</v>
      </c>
      <c r="J249" s="135">
        <f t="shared" si="127"/>
        <v>3389.1</v>
      </c>
      <c r="K249" s="141">
        <v>2858.7</v>
      </c>
      <c r="L249" s="141">
        <v>0</v>
      </c>
      <c r="M249" s="141">
        <v>0</v>
      </c>
      <c r="N249" s="141">
        <v>0</v>
      </c>
      <c r="O249" s="141">
        <v>530.4</v>
      </c>
      <c r="P249" s="141">
        <v>0</v>
      </c>
      <c r="Q249" s="141">
        <v>0</v>
      </c>
      <c r="R249" s="141">
        <v>0</v>
      </c>
      <c r="S249" s="141">
        <v>0</v>
      </c>
      <c r="T249" s="136">
        <f t="shared" si="128"/>
        <v>3162.6424000000002</v>
      </c>
      <c r="U249" s="141">
        <v>2635.3270000000002</v>
      </c>
      <c r="V249" s="141">
        <v>0</v>
      </c>
      <c r="W249" s="141">
        <v>0</v>
      </c>
      <c r="X249" s="141">
        <v>0</v>
      </c>
      <c r="Y249" s="10">
        <v>527.31539999999995</v>
      </c>
      <c r="Z249" s="10">
        <v>0</v>
      </c>
      <c r="AA249" s="10">
        <v>0</v>
      </c>
      <c r="AB249" s="10">
        <v>0</v>
      </c>
      <c r="AC249" s="10">
        <v>0</v>
      </c>
      <c r="AD249" s="10">
        <f t="shared" si="135"/>
        <v>-226.45759999999973</v>
      </c>
      <c r="AE249" s="10">
        <f t="shared" si="135"/>
        <v>-223.37299999999959</v>
      </c>
      <c r="AF249" s="10">
        <f t="shared" si="135"/>
        <v>0</v>
      </c>
      <c r="AG249" s="10">
        <f t="shared" si="135"/>
        <v>0</v>
      </c>
      <c r="AH249" s="10">
        <f t="shared" si="135"/>
        <v>0</v>
      </c>
      <c r="AI249" s="13">
        <f t="shared" si="114"/>
        <v>-3.0846000000000231</v>
      </c>
      <c r="AJ249" s="13">
        <f t="shared" si="114"/>
        <v>0</v>
      </c>
      <c r="AK249" s="13">
        <f t="shared" si="114"/>
        <v>0</v>
      </c>
      <c r="AL249" s="13">
        <f t="shared" si="114"/>
        <v>0</v>
      </c>
      <c r="AM249" s="10">
        <f t="shared" si="114"/>
        <v>0</v>
      </c>
      <c r="AN249" s="10">
        <f t="shared" si="136"/>
        <v>93.318060842111478</v>
      </c>
      <c r="AO249" s="10">
        <f t="shared" si="136"/>
        <v>92.186203519082113</v>
      </c>
      <c r="AP249" s="10">
        <f t="shared" si="136"/>
        <v>0</v>
      </c>
      <c r="AQ249" s="10">
        <f t="shared" si="136"/>
        <v>0</v>
      </c>
      <c r="AR249" s="10">
        <f t="shared" si="136"/>
        <v>0</v>
      </c>
      <c r="AS249" s="10">
        <f t="shared" si="136"/>
        <v>99.418438914027135</v>
      </c>
      <c r="AT249" s="142">
        <f t="shared" si="136"/>
        <v>0</v>
      </c>
      <c r="AU249" s="142">
        <f t="shared" si="136"/>
        <v>0</v>
      </c>
      <c r="AV249" s="142">
        <f t="shared" si="136"/>
        <v>0</v>
      </c>
      <c r="AW249" s="142">
        <f t="shared" si="136"/>
        <v>0</v>
      </c>
    </row>
    <row r="250" spans="1:49" ht="12.75" customHeight="1" x14ac:dyDescent="0.25">
      <c r="A250" s="133">
        <v>241</v>
      </c>
      <c r="B250" s="139" t="s">
        <v>1570</v>
      </c>
      <c r="C250" s="135">
        <f t="shared" si="131"/>
        <v>5533.7</v>
      </c>
      <c r="D250" s="140">
        <v>4380.2</v>
      </c>
      <c r="E250" s="140">
        <v>0</v>
      </c>
      <c r="F250" s="140">
        <v>0</v>
      </c>
      <c r="G250" s="140">
        <v>0</v>
      </c>
      <c r="H250" s="140">
        <v>1153.5</v>
      </c>
      <c r="I250" s="140">
        <v>0</v>
      </c>
      <c r="J250" s="135">
        <f t="shared" si="127"/>
        <v>6662.9</v>
      </c>
      <c r="K250" s="141">
        <v>5509.4</v>
      </c>
      <c r="L250" s="141">
        <v>0</v>
      </c>
      <c r="M250" s="141">
        <v>0</v>
      </c>
      <c r="N250" s="141">
        <v>0</v>
      </c>
      <c r="O250" s="141">
        <v>1153.5</v>
      </c>
      <c r="P250" s="141">
        <v>0</v>
      </c>
      <c r="Q250" s="141">
        <v>0</v>
      </c>
      <c r="R250" s="141">
        <v>0</v>
      </c>
      <c r="S250" s="141">
        <v>0</v>
      </c>
      <c r="T250" s="136">
        <f t="shared" si="128"/>
        <v>5719.0601999999999</v>
      </c>
      <c r="U250" s="141">
        <v>4600.6602000000003</v>
      </c>
      <c r="V250" s="141">
        <v>0</v>
      </c>
      <c r="W250" s="141">
        <v>0</v>
      </c>
      <c r="X250" s="141">
        <v>0</v>
      </c>
      <c r="Y250" s="10">
        <v>1118.4000000000001</v>
      </c>
      <c r="Z250" s="10">
        <v>0</v>
      </c>
      <c r="AA250" s="10">
        <v>0</v>
      </c>
      <c r="AB250" s="10">
        <v>0</v>
      </c>
      <c r="AC250" s="10">
        <v>0</v>
      </c>
      <c r="AD250" s="10">
        <f t="shared" si="135"/>
        <v>-943.83979999999974</v>
      </c>
      <c r="AE250" s="10">
        <f t="shared" si="135"/>
        <v>-908.73979999999938</v>
      </c>
      <c r="AF250" s="10">
        <f t="shared" si="135"/>
        <v>0</v>
      </c>
      <c r="AG250" s="10">
        <f t="shared" si="135"/>
        <v>0</v>
      </c>
      <c r="AH250" s="10">
        <f t="shared" si="135"/>
        <v>0</v>
      </c>
      <c r="AI250" s="13">
        <f t="shared" si="114"/>
        <v>-35.099999999999909</v>
      </c>
      <c r="AJ250" s="13">
        <f t="shared" si="114"/>
        <v>0</v>
      </c>
      <c r="AK250" s="13">
        <f t="shared" si="114"/>
        <v>0</v>
      </c>
      <c r="AL250" s="13">
        <f t="shared" si="114"/>
        <v>0</v>
      </c>
      <c r="AM250" s="10">
        <f t="shared" si="114"/>
        <v>0</v>
      </c>
      <c r="AN250" s="10">
        <f t="shared" si="136"/>
        <v>85.834399435681163</v>
      </c>
      <c r="AO250" s="10">
        <f t="shared" si="136"/>
        <v>83.505648527970394</v>
      </c>
      <c r="AP250" s="10">
        <f t="shared" si="136"/>
        <v>0</v>
      </c>
      <c r="AQ250" s="10">
        <f t="shared" si="136"/>
        <v>0</v>
      </c>
      <c r="AR250" s="10">
        <f t="shared" si="136"/>
        <v>0</v>
      </c>
      <c r="AS250" s="10">
        <f t="shared" si="136"/>
        <v>96.95708712613785</v>
      </c>
      <c r="AT250" s="142">
        <f t="shared" si="136"/>
        <v>0</v>
      </c>
      <c r="AU250" s="142">
        <f t="shared" si="136"/>
        <v>0</v>
      </c>
      <c r="AV250" s="142">
        <f t="shared" si="136"/>
        <v>0</v>
      </c>
      <c r="AW250" s="142">
        <f t="shared" si="136"/>
        <v>0</v>
      </c>
    </row>
    <row r="251" spans="1:49" ht="12.75" customHeight="1" x14ac:dyDescent="0.25">
      <c r="A251" s="133">
        <v>242</v>
      </c>
      <c r="B251" s="139" t="s">
        <v>1571</v>
      </c>
      <c r="C251" s="135">
        <f t="shared" si="131"/>
        <v>2853.5</v>
      </c>
      <c r="D251" s="140">
        <v>2180.5</v>
      </c>
      <c r="E251" s="140">
        <v>0</v>
      </c>
      <c r="F251" s="140">
        <v>0</v>
      </c>
      <c r="G251" s="140">
        <v>0</v>
      </c>
      <c r="H251" s="140">
        <v>673</v>
      </c>
      <c r="I251" s="140">
        <v>0</v>
      </c>
      <c r="J251" s="135">
        <f t="shared" si="127"/>
        <v>3138.6</v>
      </c>
      <c r="K251" s="141">
        <v>2465.6</v>
      </c>
      <c r="L251" s="141">
        <v>0</v>
      </c>
      <c r="M251" s="141">
        <v>0</v>
      </c>
      <c r="N251" s="141">
        <v>0</v>
      </c>
      <c r="O251" s="141">
        <v>673</v>
      </c>
      <c r="P251" s="141">
        <v>0</v>
      </c>
      <c r="Q251" s="141">
        <v>0</v>
      </c>
      <c r="R251" s="141">
        <v>0</v>
      </c>
      <c r="S251" s="141">
        <v>0</v>
      </c>
      <c r="T251" s="136">
        <f t="shared" si="128"/>
        <v>3026.3508000000002</v>
      </c>
      <c r="U251" s="141">
        <v>2353.3508000000002</v>
      </c>
      <c r="V251" s="141">
        <v>0</v>
      </c>
      <c r="W251" s="141">
        <v>0</v>
      </c>
      <c r="X251" s="141">
        <v>0</v>
      </c>
      <c r="Y251" s="10">
        <v>673</v>
      </c>
      <c r="Z251" s="10">
        <v>0</v>
      </c>
      <c r="AA251" s="10">
        <v>0</v>
      </c>
      <c r="AB251" s="10">
        <v>0</v>
      </c>
      <c r="AC251" s="10">
        <v>0</v>
      </c>
      <c r="AD251" s="10">
        <f t="shared" si="135"/>
        <v>-112.24919999999975</v>
      </c>
      <c r="AE251" s="10">
        <f t="shared" si="135"/>
        <v>-112.24919999999975</v>
      </c>
      <c r="AF251" s="10">
        <f t="shared" si="135"/>
        <v>0</v>
      </c>
      <c r="AG251" s="10">
        <f t="shared" si="135"/>
        <v>0</v>
      </c>
      <c r="AH251" s="10">
        <f t="shared" si="135"/>
        <v>0</v>
      </c>
      <c r="AI251" s="13">
        <f t="shared" si="114"/>
        <v>0</v>
      </c>
      <c r="AJ251" s="13">
        <f t="shared" si="114"/>
        <v>0</v>
      </c>
      <c r="AK251" s="13">
        <f t="shared" si="114"/>
        <v>0</v>
      </c>
      <c r="AL251" s="13">
        <f t="shared" si="114"/>
        <v>0</v>
      </c>
      <c r="AM251" s="10">
        <f t="shared" si="114"/>
        <v>0</v>
      </c>
      <c r="AN251" s="10">
        <f t="shared" si="136"/>
        <v>96.423590135729313</v>
      </c>
      <c r="AO251" s="10">
        <f t="shared" si="136"/>
        <v>95.447388059701495</v>
      </c>
      <c r="AP251" s="10">
        <f t="shared" si="136"/>
        <v>0</v>
      </c>
      <c r="AQ251" s="10">
        <f t="shared" si="136"/>
        <v>0</v>
      </c>
      <c r="AR251" s="10">
        <f t="shared" si="136"/>
        <v>0</v>
      </c>
      <c r="AS251" s="10">
        <f t="shared" si="136"/>
        <v>100</v>
      </c>
      <c r="AT251" s="142">
        <f t="shared" si="136"/>
        <v>0</v>
      </c>
      <c r="AU251" s="142">
        <f t="shared" si="136"/>
        <v>0</v>
      </c>
      <c r="AV251" s="142">
        <f t="shared" si="136"/>
        <v>0</v>
      </c>
      <c r="AW251" s="142">
        <f t="shared" si="136"/>
        <v>0</v>
      </c>
    </row>
    <row r="252" spans="1:49" ht="12.75" customHeight="1" x14ac:dyDescent="0.25">
      <c r="A252" s="133">
        <v>243</v>
      </c>
      <c r="B252" s="139" t="s">
        <v>1572</v>
      </c>
      <c r="C252" s="135">
        <f t="shared" si="131"/>
        <v>170.2</v>
      </c>
      <c r="D252" s="140">
        <v>0</v>
      </c>
      <c r="E252" s="140">
        <v>0</v>
      </c>
      <c r="F252" s="140">
        <v>0</v>
      </c>
      <c r="G252" s="140">
        <v>0</v>
      </c>
      <c r="H252" s="140">
        <v>170.2</v>
      </c>
      <c r="I252" s="140">
        <v>0</v>
      </c>
      <c r="J252" s="135">
        <f t="shared" si="127"/>
        <v>170.2</v>
      </c>
      <c r="K252" s="141">
        <v>0</v>
      </c>
      <c r="L252" s="141">
        <v>0</v>
      </c>
      <c r="M252" s="141">
        <v>0</v>
      </c>
      <c r="N252" s="141">
        <v>0</v>
      </c>
      <c r="O252" s="141">
        <v>170.2</v>
      </c>
      <c r="P252" s="141">
        <v>0</v>
      </c>
      <c r="Q252" s="141">
        <v>0</v>
      </c>
      <c r="R252" s="141">
        <v>0</v>
      </c>
      <c r="S252" s="141">
        <v>0</v>
      </c>
      <c r="T252" s="136">
        <f t="shared" si="128"/>
        <v>170.2</v>
      </c>
      <c r="U252" s="141">
        <v>0</v>
      </c>
      <c r="V252" s="141">
        <v>0</v>
      </c>
      <c r="W252" s="141">
        <v>0</v>
      </c>
      <c r="X252" s="141">
        <v>0</v>
      </c>
      <c r="Y252" s="10">
        <v>170.2</v>
      </c>
      <c r="Z252" s="10">
        <v>0</v>
      </c>
      <c r="AA252" s="10">
        <v>0</v>
      </c>
      <c r="AB252" s="10">
        <v>0</v>
      </c>
      <c r="AC252" s="10">
        <v>0</v>
      </c>
      <c r="AD252" s="10">
        <f t="shared" si="135"/>
        <v>0</v>
      </c>
      <c r="AE252" s="10">
        <f t="shared" si="135"/>
        <v>0</v>
      </c>
      <c r="AF252" s="10">
        <f t="shared" si="135"/>
        <v>0</v>
      </c>
      <c r="AG252" s="10">
        <f t="shared" si="135"/>
        <v>0</v>
      </c>
      <c r="AH252" s="10">
        <f t="shared" si="135"/>
        <v>0</v>
      </c>
      <c r="AI252" s="13">
        <f t="shared" si="114"/>
        <v>0</v>
      </c>
      <c r="AJ252" s="13">
        <f t="shared" si="114"/>
        <v>0</v>
      </c>
      <c r="AK252" s="13">
        <f t="shared" si="114"/>
        <v>0</v>
      </c>
      <c r="AL252" s="13">
        <f t="shared" si="114"/>
        <v>0</v>
      </c>
      <c r="AM252" s="10">
        <f t="shared" si="114"/>
        <v>0</v>
      </c>
      <c r="AN252" s="10">
        <f t="shared" si="136"/>
        <v>100</v>
      </c>
      <c r="AO252" s="10">
        <f t="shared" si="136"/>
        <v>0</v>
      </c>
      <c r="AP252" s="10">
        <f t="shared" si="136"/>
        <v>0</v>
      </c>
      <c r="AQ252" s="10">
        <f t="shared" si="136"/>
        <v>0</v>
      </c>
      <c r="AR252" s="10">
        <f t="shared" si="136"/>
        <v>0</v>
      </c>
      <c r="AS252" s="10">
        <f t="shared" ref="AS252:AW257" si="143">IF(O252=0,0,Y252/O252*100)</f>
        <v>100</v>
      </c>
      <c r="AT252" s="142">
        <f t="shared" si="143"/>
        <v>0</v>
      </c>
      <c r="AU252" s="142">
        <f t="shared" si="143"/>
        <v>0</v>
      </c>
      <c r="AV252" s="142">
        <f t="shared" si="143"/>
        <v>0</v>
      </c>
      <c r="AW252" s="142">
        <f t="shared" si="143"/>
        <v>0</v>
      </c>
    </row>
    <row r="253" spans="1:49" ht="12.75" customHeight="1" x14ac:dyDescent="0.25">
      <c r="A253" s="133">
        <v>244</v>
      </c>
      <c r="B253" s="139" t="s">
        <v>1573</v>
      </c>
      <c r="C253" s="135">
        <f t="shared" si="131"/>
        <v>3672.6000000000004</v>
      </c>
      <c r="D253" s="140">
        <v>2635.4</v>
      </c>
      <c r="E253" s="140">
        <v>0</v>
      </c>
      <c r="F253" s="140">
        <v>0</v>
      </c>
      <c r="G253" s="140">
        <v>0</v>
      </c>
      <c r="H253" s="140">
        <v>1037.2</v>
      </c>
      <c r="I253" s="140">
        <v>0</v>
      </c>
      <c r="J253" s="135">
        <f t="shared" si="127"/>
        <v>4580.7</v>
      </c>
      <c r="K253" s="141">
        <v>3543.5</v>
      </c>
      <c r="L253" s="141">
        <v>0</v>
      </c>
      <c r="M253" s="141">
        <v>0</v>
      </c>
      <c r="N253" s="141">
        <v>0</v>
      </c>
      <c r="O253" s="141">
        <v>1037.2</v>
      </c>
      <c r="P253" s="141">
        <v>0</v>
      </c>
      <c r="Q253" s="141">
        <v>0</v>
      </c>
      <c r="R253" s="141">
        <v>0</v>
      </c>
      <c r="S253" s="141">
        <v>0</v>
      </c>
      <c r="T253" s="136">
        <f t="shared" si="128"/>
        <v>4363.5621000000001</v>
      </c>
      <c r="U253" s="141">
        <v>3327.3719999999998</v>
      </c>
      <c r="V253" s="141">
        <v>0</v>
      </c>
      <c r="W253" s="141">
        <v>0</v>
      </c>
      <c r="X253" s="141">
        <v>0</v>
      </c>
      <c r="Y253" s="10">
        <v>1036.1901</v>
      </c>
      <c r="Z253" s="10">
        <v>0</v>
      </c>
      <c r="AA253" s="10">
        <v>0</v>
      </c>
      <c r="AB253" s="10">
        <v>0</v>
      </c>
      <c r="AC253" s="10">
        <v>0</v>
      </c>
      <c r="AD253" s="10">
        <f t="shared" si="135"/>
        <v>-217.13789999999972</v>
      </c>
      <c r="AE253" s="10">
        <f t="shared" si="135"/>
        <v>-216.12800000000016</v>
      </c>
      <c r="AF253" s="10">
        <f t="shared" si="135"/>
        <v>0</v>
      </c>
      <c r="AG253" s="10">
        <f t="shared" si="135"/>
        <v>0</v>
      </c>
      <c r="AH253" s="10">
        <f t="shared" si="135"/>
        <v>0</v>
      </c>
      <c r="AI253" s="13">
        <f t="shared" si="114"/>
        <v>-1.009900000000016</v>
      </c>
      <c r="AJ253" s="13">
        <f t="shared" si="114"/>
        <v>0</v>
      </c>
      <c r="AK253" s="13">
        <f t="shared" si="114"/>
        <v>0</v>
      </c>
      <c r="AL253" s="13">
        <f t="shared" si="114"/>
        <v>0</v>
      </c>
      <c r="AM253" s="10">
        <f t="shared" si="114"/>
        <v>0</v>
      </c>
      <c r="AN253" s="10">
        <f t="shared" ref="AN253:AR257" si="144">IF(J253=0,0,T253/J253*100)</f>
        <v>95.259722313183588</v>
      </c>
      <c r="AO253" s="10">
        <f t="shared" si="144"/>
        <v>93.900719627486936</v>
      </c>
      <c r="AP253" s="10">
        <f t="shared" si="144"/>
        <v>0</v>
      </c>
      <c r="AQ253" s="10">
        <f t="shared" si="144"/>
        <v>0</v>
      </c>
      <c r="AR253" s="10">
        <f t="shared" si="144"/>
        <v>0</v>
      </c>
      <c r="AS253" s="10">
        <f t="shared" si="143"/>
        <v>99.902632086386419</v>
      </c>
      <c r="AT253" s="142">
        <f t="shared" si="143"/>
        <v>0</v>
      </c>
      <c r="AU253" s="142">
        <f t="shared" si="143"/>
        <v>0</v>
      </c>
      <c r="AV253" s="142">
        <f t="shared" si="143"/>
        <v>0</v>
      </c>
      <c r="AW253" s="142">
        <f t="shared" si="143"/>
        <v>0</v>
      </c>
    </row>
    <row r="254" spans="1:49" ht="12.75" customHeight="1" x14ac:dyDescent="0.25">
      <c r="A254" s="133">
        <v>245</v>
      </c>
      <c r="B254" s="139" t="s">
        <v>1574</v>
      </c>
      <c r="C254" s="135">
        <f t="shared" si="131"/>
        <v>6441.4</v>
      </c>
      <c r="D254" s="140">
        <v>5348.5</v>
      </c>
      <c r="E254" s="140">
        <v>0</v>
      </c>
      <c r="F254" s="140">
        <v>0</v>
      </c>
      <c r="G254" s="140">
        <v>0</v>
      </c>
      <c r="H254" s="140">
        <v>1092.9000000000001</v>
      </c>
      <c r="I254" s="140">
        <v>0</v>
      </c>
      <c r="J254" s="135">
        <f t="shared" si="127"/>
        <v>7509.7999999999993</v>
      </c>
      <c r="K254" s="141">
        <v>6416.9</v>
      </c>
      <c r="L254" s="141">
        <v>0</v>
      </c>
      <c r="M254" s="141">
        <v>0</v>
      </c>
      <c r="N254" s="141">
        <v>0</v>
      </c>
      <c r="O254" s="141">
        <v>1092.9000000000001</v>
      </c>
      <c r="P254" s="141">
        <v>0</v>
      </c>
      <c r="Q254" s="141">
        <v>0</v>
      </c>
      <c r="R254" s="141">
        <v>0</v>
      </c>
      <c r="S254" s="141">
        <v>0</v>
      </c>
      <c r="T254" s="136">
        <f t="shared" si="128"/>
        <v>7509.7307999999994</v>
      </c>
      <c r="U254" s="141">
        <v>6416.9</v>
      </c>
      <c r="V254" s="141">
        <v>0</v>
      </c>
      <c r="W254" s="141">
        <v>0</v>
      </c>
      <c r="X254" s="141">
        <v>0</v>
      </c>
      <c r="Y254" s="10">
        <v>1092.8308</v>
      </c>
      <c r="Z254" s="10">
        <v>0</v>
      </c>
      <c r="AA254" s="10">
        <v>0</v>
      </c>
      <c r="AB254" s="10">
        <v>0</v>
      </c>
      <c r="AC254" s="10">
        <v>0</v>
      </c>
      <c r="AD254" s="10">
        <f t="shared" si="135"/>
        <v>-6.9199999999909778E-2</v>
      </c>
      <c r="AE254" s="10">
        <f t="shared" si="135"/>
        <v>0</v>
      </c>
      <c r="AF254" s="10">
        <f t="shared" si="135"/>
        <v>0</v>
      </c>
      <c r="AG254" s="10">
        <f t="shared" si="135"/>
        <v>0</v>
      </c>
      <c r="AH254" s="10">
        <f t="shared" si="135"/>
        <v>0</v>
      </c>
      <c r="AI254" s="13">
        <f t="shared" si="114"/>
        <v>-6.9200000000137152E-2</v>
      </c>
      <c r="AJ254" s="13">
        <f t="shared" si="114"/>
        <v>0</v>
      </c>
      <c r="AK254" s="13">
        <f t="shared" si="114"/>
        <v>0</v>
      </c>
      <c r="AL254" s="13">
        <f t="shared" si="114"/>
        <v>0</v>
      </c>
      <c r="AM254" s="10">
        <f t="shared" si="114"/>
        <v>0</v>
      </c>
      <c r="AN254" s="10">
        <f t="shared" si="144"/>
        <v>99.999078537377827</v>
      </c>
      <c r="AO254" s="10">
        <f t="shared" si="144"/>
        <v>100</v>
      </c>
      <c r="AP254" s="10">
        <f t="shared" si="144"/>
        <v>0</v>
      </c>
      <c r="AQ254" s="10">
        <f t="shared" si="144"/>
        <v>0</v>
      </c>
      <c r="AR254" s="10">
        <f t="shared" si="144"/>
        <v>0</v>
      </c>
      <c r="AS254" s="10">
        <f t="shared" si="143"/>
        <v>99.993668222161219</v>
      </c>
      <c r="AT254" s="142">
        <f t="shared" si="143"/>
        <v>0</v>
      </c>
      <c r="AU254" s="142">
        <f t="shared" si="143"/>
        <v>0</v>
      </c>
      <c r="AV254" s="142">
        <f t="shared" si="143"/>
        <v>0</v>
      </c>
      <c r="AW254" s="142">
        <f t="shared" si="143"/>
        <v>0</v>
      </c>
    </row>
    <row r="255" spans="1:49" ht="12.75" customHeight="1" x14ac:dyDescent="0.25">
      <c r="A255" s="133">
        <v>246</v>
      </c>
      <c r="B255" s="139" t="s">
        <v>1575</v>
      </c>
      <c r="C255" s="135">
        <f t="shared" si="131"/>
        <v>2079.1</v>
      </c>
      <c r="D255" s="140">
        <v>1668.2</v>
      </c>
      <c r="E255" s="140">
        <v>0</v>
      </c>
      <c r="F255" s="140">
        <v>0</v>
      </c>
      <c r="G255" s="140">
        <v>0</v>
      </c>
      <c r="H255" s="140">
        <v>410.9</v>
      </c>
      <c r="I255" s="140">
        <v>0</v>
      </c>
      <c r="J255" s="135">
        <f t="shared" si="127"/>
        <v>2452.1</v>
      </c>
      <c r="K255" s="141">
        <v>2041.2</v>
      </c>
      <c r="L255" s="141">
        <v>0</v>
      </c>
      <c r="M255" s="141">
        <v>0</v>
      </c>
      <c r="N255" s="141">
        <v>0</v>
      </c>
      <c r="O255" s="141">
        <v>410.9</v>
      </c>
      <c r="P255" s="141">
        <v>0</v>
      </c>
      <c r="Q255" s="141">
        <v>0</v>
      </c>
      <c r="R255" s="141">
        <v>0</v>
      </c>
      <c r="S255" s="141">
        <v>0</v>
      </c>
      <c r="T255" s="136">
        <f t="shared" si="128"/>
        <v>2449.0226000000002</v>
      </c>
      <c r="U255" s="141">
        <v>2038.1228000000001</v>
      </c>
      <c r="V255" s="141">
        <v>0</v>
      </c>
      <c r="W255" s="141">
        <v>0</v>
      </c>
      <c r="X255" s="141">
        <v>0</v>
      </c>
      <c r="Y255" s="10">
        <v>410.89980000000003</v>
      </c>
      <c r="Z255" s="10">
        <v>0</v>
      </c>
      <c r="AA255" s="10">
        <v>0</v>
      </c>
      <c r="AB255" s="10">
        <v>0</v>
      </c>
      <c r="AC255" s="10">
        <v>0</v>
      </c>
      <c r="AD255" s="10">
        <f t="shared" si="135"/>
        <v>-3.0773999999996704</v>
      </c>
      <c r="AE255" s="10">
        <f t="shared" si="135"/>
        <v>-3.077199999999948</v>
      </c>
      <c r="AF255" s="10">
        <f t="shared" si="135"/>
        <v>0</v>
      </c>
      <c r="AG255" s="10">
        <f t="shared" si="135"/>
        <v>0</v>
      </c>
      <c r="AH255" s="10">
        <f t="shared" si="135"/>
        <v>0</v>
      </c>
      <c r="AI255" s="13">
        <f t="shared" si="114"/>
        <v>-1.9999999994979589E-4</v>
      </c>
      <c r="AJ255" s="13">
        <f t="shared" si="114"/>
        <v>0</v>
      </c>
      <c r="AK255" s="13">
        <f t="shared" si="114"/>
        <v>0</v>
      </c>
      <c r="AL255" s="13">
        <f t="shared" si="114"/>
        <v>0</v>
      </c>
      <c r="AM255" s="10">
        <f t="shared" si="114"/>
        <v>0</v>
      </c>
      <c r="AN255" s="10">
        <f t="shared" si="144"/>
        <v>99.874499408670133</v>
      </c>
      <c r="AO255" s="10">
        <f t="shared" si="144"/>
        <v>99.849245541838144</v>
      </c>
      <c r="AP255" s="10">
        <f t="shared" si="144"/>
        <v>0</v>
      </c>
      <c r="AQ255" s="10">
        <f t="shared" si="144"/>
        <v>0</v>
      </c>
      <c r="AR255" s="10">
        <f t="shared" si="144"/>
        <v>0</v>
      </c>
      <c r="AS255" s="10">
        <f t="shared" si="143"/>
        <v>99.999951326356793</v>
      </c>
      <c r="AT255" s="142">
        <f t="shared" si="143"/>
        <v>0</v>
      </c>
      <c r="AU255" s="142">
        <f t="shared" si="143"/>
        <v>0</v>
      </c>
      <c r="AV255" s="142">
        <f t="shared" si="143"/>
        <v>0</v>
      </c>
      <c r="AW255" s="142">
        <f t="shared" si="143"/>
        <v>0</v>
      </c>
    </row>
    <row r="256" spans="1:49" ht="12.75" customHeight="1" x14ac:dyDescent="0.25">
      <c r="A256" s="133">
        <v>247</v>
      </c>
      <c r="B256" s="139" t="s">
        <v>1576</v>
      </c>
      <c r="C256" s="135">
        <f t="shared" si="131"/>
        <v>3142.8</v>
      </c>
      <c r="D256" s="140">
        <v>2494.5</v>
      </c>
      <c r="E256" s="140">
        <v>0</v>
      </c>
      <c r="F256" s="140">
        <v>0</v>
      </c>
      <c r="G256" s="140">
        <v>0</v>
      </c>
      <c r="H256" s="140">
        <v>648.29999999999995</v>
      </c>
      <c r="I256" s="140">
        <v>0</v>
      </c>
      <c r="J256" s="135">
        <f t="shared" si="127"/>
        <v>3398.3</v>
      </c>
      <c r="K256" s="141">
        <v>2750</v>
      </c>
      <c r="L256" s="141">
        <v>0</v>
      </c>
      <c r="M256" s="141">
        <v>0</v>
      </c>
      <c r="N256" s="141">
        <v>0</v>
      </c>
      <c r="O256" s="141">
        <v>648.29999999999995</v>
      </c>
      <c r="P256" s="141">
        <v>0</v>
      </c>
      <c r="Q256" s="141">
        <v>0</v>
      </c>
      <c r="R256" s="141">
        <v>0</v>
      </c>
      <c r="S256" s="141">
        <v>0</v>
      </c>
      <c r="T256" s="136">
        <f t="shared" si="128"/>
        <v>3381.4285</v>
      </c>
      <c r="U256" s="141">
        <v>2733.1284999999998</v>
      </c>
      <c r="V256" s="141">
        <v>0</v>
      </c>
      <c r="W256" s="141">
        <v>0</v>
      </c>
      <c r="X256" s="141">
        <v>0</v>
      </c>
      <c r="Y256" s="10">
        <v>648.29999999999995</v>
      </c>
      <c r="Z256" s="10">
        <v>0</v>
      </c>
      <c r="AA256" s="10">
        <v>0</v>
      </c>
      <c r="AB256" s="10">
        <v>0</v>
      </c>
      <c r="AC256" s="10">
        <v>0</v>
      </c>
      <c r="AD256" s="10">
        <f t="shared" si="135"/>
        <v>-16.871500000000196</v>
      </c>
      <c r="AE256" s="10">
        <f t="shared" si="135"/>
        <v>-16.871500000000196</v>
      </c>
      <c r="AF256" s="10">
        <f t="shared" si="135"/>
        <v>0</v>
      </c>
      <c r="AG256" s="10">
        <f t="shared" si="135"/>
        <v>0</v>
      </c>
      <c r="AH256" s="10">
        <f t="shared" si="135"/>
        <v>0</v>
      </c>
      <c r="AI256" s="13">
        <f t="shared" si="114"/>
        <v>0</v>
      </c>
      <c r="AJ256" s="13">
        <f t="shared" si="114"/>
        <v>0</v>
      </c>
      <c r="AK256" s="13">
        <f t="shared" si="114"/>
        <v>0</v>
      </c>
      <c r="AL256" s="13">
        <f t="shared" si="114"/>
        <v>0</v>
      </c>
      <c r="AM256" s="10">
        <f t="shared" si="114"/>
        <v>0</v>
      </c>
      <c r="AN256" s="10">
        <f t="shared" si="144"/>
        <v>99.503531177353381</v>
      </c>
      <c r="AO256" s="10">
        <f t="shared" si="144"/>
        <v>99.386490909090895</v>
      </c>
      <c r="AP256" s="10">
        <f t="shared" si="144"/>
        <v>0</v>
      </c>
      <c r="AQ256" s="10">
        <f t="shared" si="144"/>
        <v>0</v>
      </c>
      <c r="AR256" s="10">
        <f t="shared" si="144"/>
        <v>0</v>
      </c>
      <c r="AS256" s="10">
        <f t="shared" si="143"/>
        <v>100</v>
      </c>
      <c r="AT256" s="142">
        <f t="shared" si="143"/>
        <v>0</v>
      </c>
      <c r="AU256" s="142">
        <f t="shared" si="143"/>
        <v>0</v>
      </c>
      <c r="AV256" s="142">
        <f t="shared" si="143"/>
        <v>0</v>
      </c>
      <c r="AW256" s="142">
        <f t="shared" si="143"/>
        <v>0</v>
      </c>
    </row>
    <row r="257" spans="1:49" ht="12.75" customHeight="1" x14ac:dyDescent="0.25">
      <c r="A257" s="133">
        <v>248</v>
      </c>
      <c r="B257" s="139" t="s">
        <v>1577</v>
      </c>
      <c r="C257" s="135">
        <f t="shared" si="131"/>
        <v>4282.3</v>
      </c>
      <c r="D257" s="140">
        <v>3149</v>
      </c>
      <c r="E257" s="140">
        <v>0</v>
      </c>
      <c r="F257" s="140">
        <v>0</v>
      </c>
      <c r="G257" s="140">
        <v>0</v>
      </c>
      <c r="H257" s="140">
        <v>1133.3</v>
      </c>
      <c r="I257" s="140">
        <v>0</v>
      </c>
      <c r="J257" s="135">
        <f t="shared" si="127"/>
        <v>4875.8999999999996</v>
      </c>
      <c r="K257" s="141">
        <v>3742.6</v>
      </c>
      <c r="L257" s="141">
        <v>0</v>
      </c>
      <c r="M257" s="141">
        <v>0</v>
      </c>
      <c r="N257" s="141">
        <v>0</v>
      </c>
      <c r="O257" s="141">
        <v>1133.3</v>
      </c>
      <c r="P257" s="141">
        <v>0</v>
      </c>
      <c r="Q257" s="141">
        <v>0</v>
      </c>
      <c r="R257" s="141">
        <v>0</v>
      </c>
      <c r="S257" s="141">
        <v>0</v>
      </c>
      <c r="T257" s="136">
        <f t="shared" si="128"/>
        <v>4557.2466000000004</v>
      </c>
      <c r="U257" s="141">
        <v>3423.9466000000002</v>
      </c>
      <c r="V257" s="141">
        <v>0</v>
      </c>
      <c r="W257" s="141">
        <v>0</v>
      </c>
      <c r="X257" s="141">
        <v>0</v>
      </c>
      <c r="Y257" s="10">
        <v>1133.3</v>
      </c>
      <c r="Z257" s="10">
        <v>0</v>
      </c>
      <c r="AA257" s="10">
        <v>0</v>
      </c>
      <c r="AB257" s="10">
        <v>0</v>
      </c>
      <c r="AC257" s="10">
        <v>0</v>
      </c>
      <c r="AD257" s="10">
        <f t="shared" si="135"/>
        <v>-318.65339999999924</v>
      </c>
      <c r="AE257" s="10">
        <f t="shared" si="135"/>
        <v>-318.65339999999969</v>
      </c>
      <c r="AF257" s="10">
        <f t="shared" si="135"/>
        <v>0</v>
      </c>
      <c r="AG257" s="10">
        <f t="shared" si="135"/>
        <v>0</v>
      </c>
      <c r="AH257" s="10">
        <f t="shared" si="135"/>
        <v>0</v>
      </c>
      <c r="AI257" s="13">
        <f t="shared" si="135"/>
        <v>0</v>
      </c>
      <c r="AJ257" s="13">
        <f t="shared" si="135"/>
        <v>0</v>
      </c>
      <c r="AK257" s="13">
        <f t="shared" si="135"/>
        <v>0</v>
      </c>
      <c r="AL257" s="13">
        <f t="shared" si="135"/>
        <v>0</v>
      </c>
      <c r="AM257" s="10">
        <f t="shared" si="135"/>
        <v>0</v>
      </c>
      <c r="AN257" s="10">
        <f t="shared" si="144"/>
        <v>93.464726512028562</v>
      </c>
      <c r="AO257" s="10">
        <f t="shared" si="144"/>
        <v>91.485774595201207</v>
      </c>
      <c r="AP257" s="10">
        <f t="shared" si="144"/>
        <v>0</v>
      </c>
      <c r="AQ257" s="10">
        <f t="shared" si="144"/>
        <v>0</v>
      </c>
      <c r="AR257" s="10">
        <f t="shared" si="144"/>
        <v>0</v>
      </c>
      <c r="AS257" s="10">
        <f t="shared" si="143"/>
        <v>100</v>
      </c>
      <c r="AT257" s="142">
        <f t="shared" si="143"/>
        <v>0</v>
      </c>
      <c r="AU257" s="142">
        <f t="shared" si="143"/>
        <v>0</v>
      </c>
      <c r="AV257" s="142">
        <f t="shared" si="143"/>
        <v>0</v>
      </c>
      <c r="AW257" s="142">
        <f t="shared" si="143"/>
        <v>0</v>
      </c>
    </row>
    <row r="258" spans="1:49" ht="12.75" customHeight="1" x14ac:dyDescent="0.25">
      <c r="A258" s="133">
        <v>249</v>
      </c>
      <c r="B258" s="139"/>
      <c r="C258" s="140"/>
      <c r="D258" s="140"/>
      <c r="E258" s="140"/>
      <c r="F258" s="140"/>
      <c r="G258" s="140"/>
      <c r="H258" s="140"/>
      <c r="I258" s="140"/>
      <c r="J258" s="135"/>
      <c r="K258" s="141"/>
      <c r="L258" s="141"/>
      <c r="M258" s="141"/>
      <c r="N258" s="141"/>
      <c r="O258" s="141"/>
      <c r="P258" s="141"/>
      <c r="Q258" s="141"/>
      <c r="R258" s="141"/>
      <c r="S258" s="141"/>
      <c r="T258" s="136"/>
      <c r="U258" s="141"/>
      <c r="V258" s="141"/>
      <c r="W258" s="141"/>
      <c r="X258" s="141"/>
      <c r="Y258" s="10"/>
      <c r="Z258" s="10"/>
      <c r="AA258" s="10"/>
      <c r="AB258" s="10"/>
      <c r="AC258" s="10"/>
      <c r="AD258" s="10"/>
      <c r="AE258" s="10"/>
      <c r="AF258" s="10"/>
      <c r="AG258" s="10"/>
      <c r="AH258" s="10"/>
      <c r="AI258" s="13">
        <f t="shared" ref="AI258:AM309" si="145">Y258-O258</f>
        <v>0</v>
      </c>
      <c r="AJ258" s="13">
        <f t="shared" si="145"/>
        <v>0</v>
      </c>
      <c r="AK258" s="13">
        <f t="shared" si="145"/>
        <v>0</v>
      </c>
      <c r="AL258" s="13">
        <f t="shared" si="145"/>
        <v>0</v>
      </c>
      <c r="AM258" s="10"/>
      <c r="AN258" s="10"/>
      <c r="AO258" s="10"/>
      <c r="AP258" s="10"/>
      <c r="AQ258" s="10"/>
      <c r="AR258" s="10"/>
      <c r="AS258" s="10"/>
      <c r="AT258" s="142"/>
      <c r="AU258" s="142"/>
      <c r="AV258" s="142"/>
      <c r="AW258" s="142"/>
    </row>
    <row r="259" spans="1:49" ht="12.75" customHeight="1" x14ac:dyDescent="0.25">
      <c r="A259" s="133">
        <v>250</v>
      </c>
      <c r="B259" s="134" t="s">
        <v>1578</v>
      </c>
      <c r="C259" s="135">
        <f t="shared" ref="C259:C285" si="146">SUM(D259:I259)</f>
        <v>195134.69999999998</v>
      </c>
      <c r="D259" s="135">
        <f t="shared" ref="D259:I259" si="147">D260+D261</f>
        <v>156587.79999999999</v>
      </c>
      <c r="E259" s="135">
        <f t="shared" si="147"/>
        <v>3341.5</v>
      </c>
      <c r="F259" s="135">
        <f t="shared" si="147"/>
        <v>3588.3</v>
      </c>
      <c r="G259" s="135">
        <f t="shared" si="147"/>
        <v>0</v>
      </c>
      <c r="H259" s="135">
        <f t="shared" si="147"/>
        <v>28506.600000000002</v>
      </c>
      <c r="I259" s="135">
        <f t="shared" si="147"/>
        <v>3110.5</v>
      </c>
      <c r="J259" s="135">
        <f t="shared" si="127"/>
        <v>221126.3</v>
      </c>
      <c r="K259" s="135">
        <f t="shared" ref="K259:S259" si="148">K260+K261</f>
        <v>177378.3</v>
      </c>
      <c r="L259" s="135">
        <f t="shared" si="148"/>
        <v>3547.4</v>
      </c>
      <c r="M259" s="135">
        <f t="shared" si="148"/>
        <v>4653</v>
      </c>
      <c r="N259" s="135">
        <f t="shared" si="148"/>
        <v>0</v>
      </c>
      <c r="O259" s="135">
        <f t="shared" si="148"/>
        <v>28506.600000000002</v>
      </c>
      <c r="P259" s="135">
        <f t="shared" si="148"/>
        <v>5057.8</v>
      </c>
      <c r="Q259" s="135">
        <f t="shared" si="148"/>
        <v>3994.9</v>
      </c>
      <c r="R259" s="135">
        <f t="shared" si="148"/>
        <v>1939.7</v>
      </c>
      <c r="S259" s="135">
        <f t="shared" si="148"/>
        <v>43.5</v>
      </c>
      <c r="T259" s="136">
        <f t="shared" si="128"/>
        <v>215642.15949999998</v>
      </c>
      <c r="U259" s="135">
        <f t="shared" ref="U259:AC259" si="149">U260+U261</f>
        <v>173486.49129999999</v>
      </c>
      <c r="V259" s="135">
        <f t="shared" si="149"/>
        <v>3447.9733999999999</v>
      </c>
      <c r="W259" s="135">
        <f t="shared" si="149"/>
        <v>4543.4237999999996</v>
      </c>
      <c r="X259" s="135">
        <f t="shared" si="149"/>
        <v>0</v>
      </c>
      <c r="Y259" s="135">
        <f t="shared" si="149"/>
        <v>28331.1152</v>
      </c>
      <c r="Z259" s="135">
        <f t="shared" si="149"/>
        <v>3849.9558000000002</v>
      </c>
      <c r="AA259" s="135">
        <f t="shared" si="149"/>
        <v>2936.0717</v>
      </c>
      <c r="AB259" s="135">
        <f t="shared" si="149"/>
        <v>1939.7</v>
      </c>
      <c r="AC259" s="135">
        <f t="shared" si="149"/>
        <v>43.5</v>
      </c>
      <c r="AD259" s="13">
        <f t="shared" ref="AD259:AH285" si="150">T259-J259</f>
        <v>-5484.1405000000086</v>
      </c>
      <c r="AE259" s="13">
        <f t="shared" si="150"/>
        <v>-3891.8086999999941</v>
      </c>
      <c r="AF259" s="13">
        <f t="shared" si="150"/>
        <v>-99.426600000000235</v>
      </c>
      <c r="AG259" s="13">
        <f t="shared" si="150"/>
        <v>-109.57620000000043</v>
      </c>
      <c r="AH259" s="13">
        <f t="shared" si="150"/>
        <v>0</v>
      </c>
      <c r="AI259" s="13">
        <f t="shared" si="145"/>
        <v>-175.484800000002</v>
      </c>
      <c r="AJ259" s="13">
        <f t="shared" si="145"/>
        <v>-1207.8442</v>
      </c>
      <c r="AK259" s="13">
        <f t="shared" si="145"/>
        <v>-1058.8283000000001</v>
      </c>
      <c r="AL259" s="13">
        <f t="shared" si="145"/>
        <v>0</v>
      </c>
      <c r="AM259" s="13">
        <f t="shared" si="145"/>
        <v>0</v>
      </c>
      <c r="AN259" s="13">
        <f t="shared" ref="AN259:AW284" si="151">IF(J259=0,0,T259/J259*100)</f>
        <v>97.519905818529949</v>
      </c>
      <c r="AO259" s="13">
        <f t="shared" si="151"/>
        <v>97.805927387961205</v>
      </c>
      <c r="AP259" s="13">
        <f t="shared" si="151"/>
        <v>97.197197947792745</v>
      </c>
      <c r="AQ259" s="13">
        <f t="shared" si="151"/>
        <v>97.645041908446146</v>
      </c>
      <c r="AR259" s="13">
        <f t="shared" si="151"/>
        <v>0</v>
      </c>
      <c r="AS259" s="13">
        <f t="shared" si="151"/>
        <v>99.384406418162811</v>
      </c>
      <c r="AT259" s="137">
        <f t="shared" si="151"/>
        <v>76.119178298865123</v>
      </c>
      <c r="AU259" s="137">
        <f t="shared" si="151"/>
        <v>73.495499261558479</v>
      </c>
      <c r="AV259" s="137">
        <f t="shared" si="151"/>
        <v>100</v>
      </c>
      <c r="AW259" s="137">
        <f t="shared" si="151"/>
        <v>100</v>
      </c>
    </row>
    <row r="260" spans="1:49" s="138" customFormat="1" ht="12.75" customHeight="1" x14ac:dyDescent="0.2">
      <c r="A260" s="133">
        <v>251</v>
      </c>
      <c r="B260" s="134" t="s">
        <v>1374</v>
      </c>
      <c r="C260" s="135">
        <f t="shared" si="146"/>
        <v>128985.19999999998</v>
      </c>
      <c r="D260" s="135">
        <f t="shared" ref="D260:I260" si="152">D262</f>
        <v>104831.4</v>
      </c>
      <c r="E260" s="135">
        <f t="shared" si="152"/>
        <v>3341.5</v>
      </c>
      <c r="F260" s="135">
        <f t="shared" si="152"/>
        <v>3524.4</v>
      </c>
      <c r="G260" s="135">
        <f t="shared" si="152"/>
        <v>0</v>
      </c>
      <c r="H260" s="135">
        <f t="shared" si="152"/>
        <v>14177.4</v>
      </c>
      <c r="I260" s="135">
        <f t="shared" si="152"/>
        <v>3110.5</v>
      </c>
      <c r="J260" s="135">
        <f t="shared" si="127"/>
        <v>147214.1</v>
      </c>
      <c r="K260" s="135">
        <f t="shared" ref="K260:S260" si="153">K262</f>
        <v>117863</v>
      </c>
      <c r="L260" s="135">
        <f t="shared" si="153"/>
        <v>3547.4</v>
      </c>
      <c r="M260" s="135">
        <f t="shared" si="153"/>
        <v>4585.3</v>
      </c>
      <c r="N260" s="135">
        <f t="shared" si="153"/>
        <v>0</v>
      </c>
      <c r="O260" s="135">
        <f t="shared" si="153"/>
        <v>14177.4</v>
      </c>
      <c r="P260" s="135">
        <f t="shared" si="153"/>
        <v>5057.8</v>
      </c>
      <c r="Q260" s="135">
        <f t="shared" si="153"/>
        <v>3994.9</v>
      </c>
      <c r="R260" s="135">
        <f t="shared" si="153"/>
        <v>1939.7</v>
      </c>
      <c r="S260" s="135">
        <f t="shared" si="153"/>
        <v>43.5</v>
      </c>
      <c r="T260" s="136">
        <f t="shared" si="128"/>
        <v>143539.12310000003</v>
      </c>
      <c r="U260" s="135">
        <f t="shared" ref="U260:AC260" si="154">U262</f>
        <v>115631.16130000001</v>
      </c>
      <c r="V260" s="135">
        <f t="shared" si="154"/>
        <v>3447.9733999999999</v>
      </c>
      <c r="W260" s="135">
        <f t="shared" si="154"/>
        <v>4482.1770999999999</v>
      </c>
      <c r="X260" s="135">
        <f t="shared" si="154"/>
        <v>0</v>
      </c>
      <c r="Y260" s="135">
        <f t="shared" si="154"/>
        <v>14144.655500000001</v>
      </c>
      <c r="Z260" s="135">
        <f t="shared" si="154"/>
        <v>3849.9558000000002</v>
      </c>
      <c r="AA260" s="135">
        <f t="shared" si="154"/>
        <v>2936.0717</v>
      </c>
      <c r="AB260" s="135">
        <f t="shared" si="154"/>
        <v>1939.7</v>
      </c>
      <c r="AC260" s="135">
        <f t="shared" si="154"/>
        <v>43.5</v>
      </c>
      <c r="AD260" s="13">
        <f t="shared" si="150"/>
        <v>-3674.9768999999797</v>
      </c>
      <c r="AE260" s="13">
        <f t="shared" si="150"/>
        <v>-2231.838699999993</v>
      </c>
      <c r="AF260" s="13">
        <f t="shared" si="150"/>
        <v>-99.426600000000235</v>
      </c>
      <c r="AG260" s="13">
        <f t="shared" si="150"/>
        <v>-103.1229000000003</v>
      </c>
      <c r="AH260" s="13">
        <f t="shared" si="150"/>
        <v>0</v>
      </c>
      <c r="AI260" s="13">
        <f t="shared" si="145"/>
        <v>-32.74449999999888</v>
      </c>
      <c r="AJ260" s="13">
        <f t="shared" si="145"/>
        <v>-1207.8442</v>
      </c>
      <c r="AK260" s="13">
        <f t="shared" si="145"/>
        <v>-1058.8283000000001</v>
      </c>
      <c r="AL260" s="13">
        <f t="shared" si="145"/>
        <v>0</v>
      </c>
      <c r="AM260" s="13">
        <f t="shared" si="145"/>
        <v>0</v>
      </c>
      <c r="AN260" s="13">
        <f t="shared" si="151"/>
        <v>97.503651552398864</v>
      </c>
      <c r="AO260" s="13">
        <f t="shared" si="151"/>
        <v>98.106412784334367</v>
      </c>
      <c r="AP260" s="13">
        <f t="shared" si="151"/>
        <v>97.197197947792745</v>
      </c>
      <c r="AQ260" s="13">
        <f t="shared" si="151"/>
        <v>97.751010838985437</v>
      </c>
      <c r="AR260" s="13">
        <f t="shared" si="151"/>
        <v>0</v>
      </c>
      <c r="AS260" s="13">
        <f t="shared" si="151"/>
        <v>99.769037341120381</v>
      </c>
      <c r="AT260" s="137">
        <f t="shared" si="151"/>
        <v>76.119178298865123</v>
      </c>
      <c r="AU260" s="137">
        <f t="shared" si="151"/>
        <v>73.495499261558479</v>
      </c>
      <c r="AV260" s="137">
        <f t="shared" si="151"/>
        <v>100</v>
      </c>
      <c r="AW260" s="137">
        <f t="shared" si="151"/>
        <v>100</v>
      </c>
    </row>
    <row r="261" spans="1:49" s="138" customFormat="1" ht="12.75" customHeight="1" x14ac:dyDescent="0.2">
      <c r="A261" s="133">
        <v>252</v>
      </c>
      <c r="B261" s="134" t="s">
        <v>1375</v>
      </c>
      <c r="C261" s="135">
        <f t="shared" si="146"/>
        <v>66149.500000000015</v>
      </c>
      <c r="D261" s="135">
        <f t="shared" ref="D261:I261" si="155">SUBTOTAL(9,D263:D285)</f>
        <v>51756.400000000009</v>
      </c>
      <c r="E261" s="135">
        <f t="shared" si="155"/>
        <v>0</v>
      </c>
      <c r="F261" s="135">
        <f t="shared" si="155"/>
        <v>63.9</v>
      </c>
      <c r="G261" s="135">
        <f t="shared" si="155"/>
        <v>0</v>
      </c>
      <c r="H261" s="135">
        <f t="shared" si="155"/>
        <v>14329.200000000003</v>
      </c>
      <c r="I261" s="135">
        <f t="shared" si="155"/>
        <v>0</v>
      </c>
      <c r="J261" s="135">
        <f t="shared" si="127"/>
        <v>73912.2</v>
      </c>
      <c r="K261" s="135">
        <f t="shared" ref="K261:S261" si="156">SUBTOTAL(9,K263:K285)</f>
        <v>59515.3</v>
      </c>
      <c r="L261" s="135">
        <f t="shared" si="156"/>
        <v>0</v>
      </c>
      <c r="M261" s="135">
        <f t="shared" si="156"/>
        <v>67.7</v>
      </c>
      <c r="N261" s="135">
        <f t="shared" si="156"/>
        <v>0</v>
      </c>
      <c r="O261" s="135">
        <f t="shared" si="156"/>
        <v>14329.200000000003</v>
      </c>
      <c r="P261" s="135">
        <f t="shared" si="156"/>
        <v>0</v>
      </c>
      <c r="Q261" s="135">
        <f t="shared" si="156"/>
        <v>0</v>
      </c>
      <c r="R261" s="135">
        <f t="shared" si="156"/>
        <v>0</v>
      </c>
      <c r="S261" s="135">
        <f t="shared" si="156"/>
        <v>0</v>
      </c>
      <c r="T261" s="136">
        <f t="shared" si="128"/>
        <v>72103.036399999997</v>
      </c>
      <c r="U261" s="135">
        <f t="shared" ref="U261:AC261" si="157">SUBTOTAL(9,U263:U285)</f>
        <v>57855.329999999994</v>
      </c>
      <c r="V261" s="135">
        <f t="shared" si="157"/>
        <v>0</v>
      </c>
      <c r="W261" s="135">
        <f t="shared" si="157"/>
        <v>61.246699999999997</v>
      </c>
      <c r="X261" s="135">
        <f t="shared" si="157"/>
        <v>0</v>
      </c>
      <c r="Y261" s="135">
        <f t="shared" si="157"/>
        <v>14186.459700000001</v>
      </c>
      <c r="Z261" s="135">
        <f t="shared" si="157"/>
        <v>0</v>
      </c>
      <c r="AA261" s="135">
        <f t="shared" si="157"/>
        <v>0</v>
      </c>
      <c r="AB261" s="135">
        <f t="shared" si="157"/>
        <v>0</v>
      </c>
      <c r="AC261" s="135">
        <f t="shared" si="157"/>
        <v>0</v>
      </c>
      <c r="AD261" s="13">
        <f t="shared" si="150"/>
        <v>-1809.1635999999999</v>
      </c>
      <c r="AE261" s="13">
        <f t="shared" si="150"/>
        <v>-1659.9700000000084</v>
      </c>
      <c r="AF261" s="13">
        <f t="shared" si="150"/>
        <v>0</v>
      </c>
      <c r="AG261" s="13">
        <f t="shared" si="150"/>
        <v>-6.4533000000000058</v>
      </c>
      <c r="AH261" s="13">
        <f t="shared" si="150"/>
        <v>0</v>
      </c>
      <c r="AI261" s="13">
        <f t="shared" si="145"/>
        <v>-142.7403000000013</v>
      </c>
      <c r="AJ261" s="13">
        <f t="shared" si="145"/>
        <v>0</v>
      </c>
      <c r="AK261" s="13">
        <f t="shared" si="145"/>
        <v>0</v>
      </c>
      <c r="AL261" s="13">
        <f t="shared" si="145"/>
        <v>0</v>
      </c>
      <c r="AM261" s="13">
        <f t="shared" si="145"/>
        <v>0</v>
      </c>
      <c r="AN261" s="13">
        <f t="shared" si="151"/>
        <v>97.55228013778509</v>
      </c>
      <c r="AO261" s="13">
        <f t="shared" si="151"/>
        <v>97.210851663353779</v>
      </c>
      <c r="AP261" s="13">
        <f t="shared" si="151"/>
        <v>0</v>
      </c>
      <c r="AQ261" s="13">
        <f t="shared" si="151"/>
        <v>90.467799113737073</v>
      </c>
      <c r="AR261" s="13">
        <f t="shared" si="151"/>
        <v>0</v>
      </c>
      <c r="AS261" s="13">
        <f t="shared" si="151"/>
        <v>99.003850180051913</v>
      </c>
      <c r="AT261" s="137">
        <f t="shared" si="151"/>
        <v>0</v>
      </c>
      <c r="AU261" s="137">
        <f t="shared" si="151"/>
        <v>0</v>
      </c>
      <c r="AV261" s="137">
        <f t="shared" si="151"/>
        <v>0</v>
      </c>
      <c r="AW261" s="137">
        <f t="shared" si="151"/>
        <v>0</v>
      </c>
    </row>
    <row r="262" spans="1:49" ht="12.75" customHeight="1" x14ac:dyDescent="0.25">
      <c r="A262" s="133">
        <v>253</v>
      </c>
      <c r="B262" s="139" t="s">
        <v>1400</v>
      </c>
      <c r="C262" s="135">
        <f t="shared" si="146"/>
        <v>128985.19999999998</v>
      </c>
      <c r="D262" s="140">
        <v>104831.4</v>
      </c>
      <c r="E262" s="140">
        <v>3341.5</v>
      </c>
      <c r="F262" s="140">
        <v>3524.4</v>
      </c>
      <c r="G262" s="140">
        <v>0</v>
      </c>
      <c r="H262" s="140">
        <v>14177.4</v>
      </c>
      <c r="I262" s="140">
        <v>3110.5</v>
      </c>
      <c r="J262" s="135">
        <f t="shared" si="127"/>
        <v>147214.1</v>
      </c>
      <c r="K262" s="141">
        <v>117863</v>
      </c>
      <c r="L262" s="141">
        <v>3547.4</v>
      </c>
      <c r="M262" s="141">
        <v>4585.3</v>
      </c>
      <c r="N262" s="141">
        <v>0</v>
      </c>
      <c r="O262" s="141">
        <v>14177.4</v>
      </c>
      <c r="P262" s="141">
        <v>5057.8</v>
      </c>
      <c r="Q262" s="141">
        <v>3994.9</v>
      </c>
      <c r="R262" s="141">
        <v>1939.7</v>
      </c>
      <c r="S262" s="141">
        <v>43.5</v>
      </c>
      <c r="T262" s="136">
        <f t="shared" si="128"/>
        <v>143539.12310000003</v>
      </c>
      <c r="U262" s="141">
        <v>115631.16130000001</v>
      </c>
      <c r="V262" s="141">
        <v>3447.9733999999999</v>
      </c>
      <c r="W262" s="141">
        <v>4482.1770999999999</v>
      </c>
      <c r="X262" s="141">
        <v>0</v>
      </c>
      <c r="Y262" s="10">
        <v>14144.655500000001</v>
      </c>
      <c r="Z262" s="10">
        <v>3849.9558000000002</v>
      </c>
      <c r="AA262" s="10">
        <v>2936.0717</v>
      </c>
      <c r="AB262" s="10">
        <v>1939.7</v>
      </c>
      <c r="AC262" s="10">
        <v>43.5</v>
      </c>
      <c r="AD262" s="10">
        <f t="shared" si="150"/>
        <v>-3674.9768999999797</v>
      </c>
      <c r="AE262" s="10">
        <f t="shared" si="150"/>
        <v>-2231.838699999993</v>
      </c>
      <c r="AF262" s="10">
        <f t="shared" si="150"/>
        <v>-99.426600000000235</v>
      </c>
      <c r="AG262" s="10">
        <f t="shared" si="150"/>
        <v>-103.1229000000003</v>
      </c>
      <c r="AH262" s="10">
        <f t="shared" si="150"/>
        <v>0</v>
      </c>
      <c r="AI262" s="13">
        <f t="shared" si="145"/>
        <v>-32.74449999999888</v>
      </c>
      <c r="AJ262" s="13">
        <f t="shared" si="145"/>
        <v>-1207.8442</v>
      </c>
      <c r="AK262" s="13">
        <f t="shared" si="145"/>
        <v>-1058.8283000000001</v>
      </c>
      <c r="AL262" s="13">
        <f t="shared" si="145"/>
        <v>0</v>
      </c>
      <c r="AM262" s="10">
        <f t="shared" si="145"/>
        <v>0</v>
      </c>
      <c r="AN262" s="10">
        <f t="shared" si="151"/>
        <v>97.503651552398864</v>
      </c>
      <c r="AO262" s="10">
        <f t="shared" si="151"/>
        <v>98.106412784334367</v>
      </c>
      <c r="AP262" s="10">
        <f t="shared" si="151"/>
        <v>97.197197947792745</v>
      </c>
      <c r="AQ262" s="10">
        <f t="shared" si="151"/>
        <v>97.751010838985437</v>
      </c>
      <c r="AR262" s="10">
        <f t="shared" si="151"/>
        <v>0</v>
      </c>
      <c r="AS262" s="10">
        <f t="shared" si="151"/>
        <v>99.769037341120381</v>
      </c>
      <c r="AT262" s="142">
        <f t="shared" si="151"/>
        <v>76.119178298865123</v>
      </c>
      <c r="AU262" s="142">
        <f t="shared" si="151"/>
        <v>73.495499261558479</v>
      </c>
      <c r="AV262" s="142">
        <f t="shared" si="151"/>
        <v>100</v>
      </c>
      <c r="AW262" s="142">
        <f t="shared" si="151"/>
        <v>100</v>
      </c>
    </row>
    <row r="263" spans="1:49" ht="12.75" customHeight="1" x14ac:dyDescent="0.25">
      <c r="A263" s="133">
        <v>254</v>
      </c>
      <c r="B263" s="139" t="s">
        <v>1579</v>
      </c>
      <c r="C263" s="135">
        <f t="shared" si="146"/>
        <v>3370.5</v>
      </c>
      <c r="D263" s="140">
        <v>2881.8</v>
      </c>
      <c r="E263" s="140">
        <v>0</v>
      </c>
      <c r="F263" s="140">
        <v>0</v>
      </c>
      <c r="G263" s="140">
        <v>0</v>
      </c>
      <c r="H263" s="140">
        <v>488.7</v>
      </c>
      <c r="I263" s="140">
        <v>0</v>
      </c>
      <c r="J263" s="135">
        <f t="shared" si="127"/>
        <v>4020.6</v>
      </c>
      <c r="K263" s="141">
        <v>3531.9</v>
      </c>
      <c r="L263" s="141">
        <v>0</v>
      </c>
      <c r="M263" s="141">
        <v>0</v>
      </c>
      <c r="N263" s="141">
        <v>0</v>
      </c>
      <c r="O263" s="141">
        <v>488.7</v>
      </c>
      <c r="P263" s="141">
        <v>0</v>
      </c>
      <c r="Q263" s="141">
        <v>0</v>
      </c>
      <c r="R263" s="141">
        <v>0</v>
      </c>
      <c r="S263" s="141">
        <v>0</v>
      </c>
      <c r="T263" s="136">
        <f t="shared" si="128"/>
        <v>3933.8012999999996</v>
      </c>
      <c r="U263" s="141">
        <v>3445.1012999999998</v>
      </c>
      <c r="V263" s="141">
        <v>0</v>
      </c>
      <c r="W263" s="141">
        <v>0</v>
      </c>
      <c r="X263" s="141">
        <v>0</v>
      </c>
      <c r="Y263" s="10">
        <v>488.7</v>
      </c>
      <c r="Z263" s="10">
        <v>0</v>
      </c>
      <c r="AA263" s="10">
        <v>0</v>
      </c>
      <c r="AB263" s="10">
        <v>0</v>
      </c>
      <c r="AC263" s="10">
        <v>0</v>
      </c>
      <c r="AD263" s="10">
        <f t="shared" si="150"/>
        <v>-86.798700000000281</v>
      </c>
      <c r="AE263" s="10">
        <f t="shared" si="150"/>
        <v>-86.798700000000281</v>
      </c>
      <c r="AF263" s="10">
        <f t="shared" si="150"/>
        <v>0</v>
      </c>
      <c r="AG263" s="10">
        <f t="shared" si="150"/>
        <v>0</v>
      </c>
      <c r="AH263" s="10">
        <f t="shared" si="150"/>
        <v>0</v>
      </c>
      <c r="AI263" s="13">
        <f t="shared" si="145"/>
        <v>0</v>
      </c>
      <c r="AJ263" s="13">
        <f t="shared" si="145"/>
        <v>0</v>
      </c>
      <c r="AK263" s="13">
        <f t="shared" si="145"/>
        <v>0</v>
      </c>
      <c r="AL263" s="13">
        <f t="shared" si="145"/>
        <v>0</v>
      </c>
      <c r="AM263" s="10">
        <f t="shared" si="145"/>
        <v>0</v>
      </c>
      <c r="AN263" s="10">
        <f t="shared" si="151"/>
        <v>97.841150574541103</v>
      </c>
      <c r="AO263" s="10">
        <f t="shared" si="151"/>
        <v>97.542436082561792</v>
      </c>
      <c r="AP263" s="10">
        <f t="shared" si="151"/>
        <v>0</v>
      </c>
      <c r="AQ263" s="10">
        <f t="shared" si="151"/>
        <v>0</v>
      </c>
      <c r="AR263" s="10">
        <f t="shared" si="151"/>
        <v>0</v>
      </c>
      <c r="AS263" s="10">
        <f t="shared" si="151"/>
        <v>100</v>
      </c>
      <c r="AT263" s="142">
        <f t="shared" si="151"/>
        <v>0</v>
      </c>
      <c r="AU263" s="142">
        <f t="shared" si="151"/>
        <v>0</v>
      </c>
      <c r="AV263" s="142">
        <f t="shared" si="151"/>
        <v>0</v>
      </c>
      <c r="AW263" s="142">
        <f t="shared" si="151"/>
        <v>0</v>
      </c>
    </row>
    <row r="264" spans="1:49" ht="12.75" customHeight="1" x14ac:dyDescent="0.25">
      <c r="A264" s="133">
        <v>255</v>
      </c>
      <c r="B264" s="139" t="s">
        <v>1580</v>
      </c>
      <c r="C264" s="135">
        <f t="shared" si="146"/>
        <v>2744.1000000000004</v>
      </c>
      <c r="D264" s="140">
        <v>2156.9</v>
      </c>
      <c r="E264" s="140">
        <v>0</v>
      </c>
      <c r="F264" s="140">
        <v>0</v>
      </c>
      <c r="G264" s="140">
        <v>0</v>
      </c>
      <c r="H264" s="140">
        <v>587.20000000000005</v>
      </c>
      <c r="I264" s="140">
        <v>0</v>
      </c>
      <c r="J264" s="135">
        <f t="shared" si="127"/>
        <v>3230.7</v>
      </c>
      <c r="K264" s="141">
        <v>2643.5</v>
      </c>
      <c r="L264" s="141">
        <v>0</v>
      </c>
      <c r="M264" s="141">
        <v>0</v>
      </c>
      <c r="N264" s="141">
        <v>0</v>
      </c>
      <c r="O264" s="141">
        <v>587.20000000000005</v>
      </c>
      <c r="P264" s="141">
        <v>0</v>
      </c>
      <c r="Q264" s="141">
        <v>0</v>
      </c>
      <c r="R264" s="141">
        <v>0</v>
      </c>
      <c r="S264" s="141">
        <v>0</v>
      </c>
      <c r="T264" s="136">
        <f t="shared" si="128"/>
        <v>3230.7</v>
      </c>
      <c r="U264" s="141">
        <v>2643.5</v>
      </c>
      <c r="V264" s="141">
        <v>0</v>
      </c>
      <c r="W264" s="141">
        <v>0</v>
      </c>
      <c r="X264" s="141">
        <v>0</v>
      </c>
      <c r="Y264" s="10">
        <v>587.20000000000005</v>
      </c>
      <c r="Z264" s="10">
        <v>0</v>
      </c>
      <c r="AA264" s="10">
        <v>0</v>
      </c>
      <c r="AB264" s="10">
        <v>0</v>
      </c>
      <c r="AC264" s="10">
        <v>0</v>
      </c>
      <c r="AD264" s="10">
        <f t="shared" si="150"/>
        <v>0</v>
      </c>
      <c r="AE264" s="10">
        <f t="shared" si="150"/>
        <v>0</v>
      </c>
      <c r="AF264" s="10">
        <f t="shared" si="150"/>
        <v>0</v>
      </c>
      <c r="AG264" s="10">
        <f t="shared" si="150"/>
        <v>0</v>
      </c>
      <c r="AH264" s="10">
        <f t="shared" si="150"/>
        <v>0</v>
      </c>
      <c r="AI264" s="13">
        <f t="shared" si="145"/>
        <v>0</v>
      </c>
      <c r="AJ264" s="13">
        <f t="shared" si="145"/>
        <v>0</v>
      </c>
      <c r="AK264" s="13">
        <f t="shared" si="145"/>
        <v>0</v>
      </c>
      <c r="AL264" s="13">
        <f t="shared" si="145"/>
        <v>0</v>
      </c>
      <c r="AM264" s="10">
        <f t="shared" si="145"/>
        <v>0</v>
      </c>
      <c r="AN264" s="10">
        <f t="shared" si="151"/>
        <v>100</v>
      </c>
      <c r="AO264" s="10">
        <f t="shared" si="151"/>
        <v>100</v>
      </c>
      <c r="AP264" s="10">
        <f t="shared" si="151"/>
        <v>0</v>
      </c>
      <c r="AQ264" s="10">
        <f t="shared" si="151"/>
        <v>0</v>
      </c>
      <c r="AR264" s="10">
        <f t="shared" si="151"/>
        <v>0</v>
      </c>
      <c r="AS264" s="10">
        <f t="shared" si="151"/>
        <v>100</v>
      </c>
      <c r="AT264" s="142">
        <f t="shared" si="151"/>
        <v>0</v>
      </c>
      <c r="AU264" s="142">
        <f t="shared" si="151"/>
        <v>0</v>
      </c>
      <c r="AV264" s="142">
        <f t="shared" si="151"/>
        <v>0</v>
      </c>
      <c r="AW264" s="142">
        <f t="shared" si="151"/>
        <v>0</v>
      </c>
    </row>
    <row r="265" spans="1:49" ht="12.75" customHeight="1" x14ac:dyDescent="0.25">
      <c r="A265" s="133">
        <v>256</v>
      </c>
      <c r="B265" s="139" t="s">
        <v>1581</v>
      </c>
      <c r="C265" s="135">
        <f t="shared" si="146"/>
        <v>1664</v>
      </c>
      <c r="D265" s="140">
        <v>1181.0999999999999</v>
      </c>
      <c r="E265" s="140">
        <v>0</v>
      </c>
      <c r="F265" s="140">
        <v>0</v>
      </c>
      <c r="G265" s="140">
        <v>0</v>
      </c>
      <c r="H265" s="140">
        <v>482.9</v>
      </c>
      <c r="I265" s="140">
        <v>0</v>
      </c>
      <c r="J265" s="135">
        <f t="shared" si="127"/>
        <v>1840.1</v>
      </c>
      <c r="K265" s="141">
        <v>1357.2</v>
      </c>
      <c r="L265" s="141">
        <v>0</v>
      </c>
      <c r="M265" s="141">
        <v>0</v>
      </c>
      <c r="N265" s="141">
        <v>0</v>
      </c>
      <c r="O265" s="141">
        <v>482.9</v>
      </c>
      <c r="P265" s="141">
        <v>0</v>
      </c>
      <c r="Q265" s="141">
        <v>0</v>
      </c>
      <c r="R265" s="141">
        <v>0</v>
      </c>
      <c r="S265" s="141">
        <v>0</v>
      </c>
      <c r="T265" s="136">
        <f t="shared" si="128"/>
        <v>1538.7467999999999</v>
      </c>
      <c r="U265" s="141">
        <v>1055.8468</v>
      </c>
      <c r="V265" s="141">
        <v>0</v>
      </c>
      <c r="W265" s="141">
        <v>0</v>
      </c>
      <c r="X265" s="141">
        <v>0</v>
      </c>
      <c r="Y265" s="10">
        <v>482.9</v>
      </c>
      <c r="Z265" s="10">
        <v>0</v>
      </c>
      <c r="AA265" s="10">
        <v>0</v>
      </c>
      <c r="AB265" s="10">
        <v>0</v>
      </c>
      <c r="AC265" s="10">
        <v>0</v>
      </c>
      <c r="AD265" s="10">
        <f t="shared" si="150"/>
        <v>-301.35320000000002</v>
      </c>
      <c r="AE265" s="10">
        <f t="shared" si="150"/>
        <v>-301.35320000000002</v>
      </c>
      <c r="AF265" s="10">
        <f t="shared" si="150"/>
        <v>0</v>
      </c>
      <c r="AG265" s="10">
        <f t="shared" si="150"/>
        <v>0</v>
      </c>
      <c r="AH265" s="10">
        <f t="shared" si="150"/>
        <v>0</v>
      </c>
      <c r="AI265" s="13">
        <f t="shared" si="145"/>
        <v>0</v>
      </c>
      <c r="AJ265" s="13">
        <f t="shared" si="145"/>
        <v>0</v>
      </c>
      <c r="AK265" s="13">
        <f t="shared" si="145"/>
        <v>0</v>
      </c>
      <c r="AL265" s="13">
        <f t="shared" si="145"/>
        <v>0</v>
      </c>
      <c r="AM265" s="10">
        <f t="shared" si="145"/>
        <v>0</v>
      </c>
      <c r="AN265" s="10">
        <f t="shared" si="151"/>
        <v>83.622998750067936</v>
      </c>
      <c r="AO265" s="10">
        <f t="shared" si="151"/>
        <v>77.795962275272629</v>
      </c>
      <c r="AP265" s="10">
        <f t="shared" si="151"/>
        <v>0</v>
      </c>
      <c r="AQ265" s="10">
        <f t="shared" si="151"/>
        <v>0</v>
      </c>
      <c r="AR265" s="10">
        <f t="shared" si="151"/>
        <v>0</v>
      </c>
      <c r="AS265" s="10">
        <f t="shared" si="151"/>
        <v>100</v>
      </c>
      <c r="AT265" s="142">
        <f t="shared" si="151"/>
        <v>0</v>
      </c>
      <c r="AU265" s="142">
        <f t="shared" si="151"/>
        <v>0</v>
      </c>
      <c r="AV265" s="142">
        <f t="shared" si="151"/>
        <v>0</v>
      </c>
      <c r="AW265" s="142">
        <f t="shared" si="151"/>
        <v>0</v>
      </c>
    </row>
    <row r="266" spans="1:49" ht="12.75" customHeight="1" x14ac:dyDescent="0.25">
      <c r="A266" s="133">
        <v>257</v>
      </c>
      <c r="B266" s="139" t="s">
        <v>1578</v>
      </c>
      <c r="C266" s="135">
        <f t="shared" si="146"/>
        <v>20621.800000000003</v>
      </c>
      <c r="D266" s="140">
        <v>16927.900000000001</v>
      </c>
      <c r="E266" s="140">
        <v>0</v>
      </c>
      <c r="F266" s="140">
        <v>63.9</v>
      </c>
      <c r="G266" s="140">
        <v>0</v>
      </c>
      <c r="H266" s="140">
        <v>3630</v>
      </c>
      <c r="I266" s="140">
        <v>0</v>
      </c>
      <c r="J266" s="135">
        <f t="shared" si="127"/>
        <v>23388.100000000002</v>
      </c>
      <c r="K266" s="141">
        <v>19690.400000000001</v>
      </c>
      <c r="L266" s="141">
        <v>0</v>
      </c>
      <c r="M266" s="141">
        <v>67.7</v>
      </c>
      <c r="N266" s="141">
        <v>0</v>
      </c>
      <c r="O266" s="141">
        <v>3630</v>
      </c>
      <c r="P266" s="141">
        <v>0</v>
      </c>
      <c r="Q266" s="141">
        <v>0</v>
      </c>
      <c r="R266" s="141">
        <v>0</v>
      </c>
      <c r="S266" s="141">
        <v>0</v>
      </c>
      <c r="T266" s="136">
        <f t="shared" si="128"/>
        <v>23381.646700000001</v>
      </c>
      <c r="U266" s="141">
        <v>19690.400000000001</v>
      </c>
      <c r="V266" s="141">
        <v>0</v>
      </c>
      <c r="W266" s="141">
        <v>61.246699999999997</v>
      </c>
      <c r="X266" s="141">
        <v>0</v>
      </c>
      <c r="Y266" s="10">
        <v>3630</v>
      </c>
      <c r="Z266" s="10">
        <v>0</v>
      </c>
      <c r="AA266" s="10">
        <v>0</v>
      </c>
      <c r="AB266" s="10">
        <v>0</v>
      </c>
      <c r="AC266" s="10">
        <v>0</v>
      </c>
      <c r="AD266" s="10">
        <f t="shared" si="150"/>
        <v>-6.4533000000010361</v>
      </c>
      <c r="AE266" s="10">
        <f t="shared" si="150"/>
        <v>0</v>
      </c>
      <c r="AF266" s="10">
        <f t="shared" si="150"/>
        <v>0</v>
      </c>
      <c r="AG266" s="10">
        <f t="shared" si="150"/>
        <v>-6.4533000000000058</v>
      </c>
      <c r="AH266" s="10">
        <f t="shared" si="150"/>
        <v>0</v>
      </c>
      <c r="AI266" s="13">
        <f t="shared" si="145"/>
        <v>0</v>
      </c>
      <c r="AJ266" s="13">
        <f t="shared" si="145"/>
        <v>0</v>
      </c>
      <c r="AK266" s="13">
        <f t="shared" si="145"/>
        <v>0</v>
      </c>
      <c r="AL266" s="13">
        <f t="shared" si="145"/>
        <v>0</v>
      </c>
      <c r="AM266" s="10">
        <f t="shared" si="145"/>
        <v>0</v>
      </c>
      <c r="AN266" s="10">
        <f t="shared" si="151"/>
        <v>99.97240776292216</v>
      </c>
      <c r="AO266" s="10">
        <f t="shared" si="151"/>
        <v>100</v>
      </c>
      <c r="AP266" s="10">
        <f t="shared" si="151"/>
        <v>0</v>
      </c>
      <c r="AQ266" s="10">
        <f t="shared" si="151"/>
        <v>90.467799113737073</v>
      </c>
      <c r="AR266" s="10">
        <f t="shared" si="151"/>
        <v>0</v>
      </c>
      <c r="AS266" s="10">
        <f t="shared" si="151"/>
        <v>100</v>
      </c>
      <c r="AT266" s="142">
        <f t="shared" si="151"/>
        <v>0</v>
      </c>
      <c r="AU266" s="142">
        <f t="shared" si="151"/>
        <v>0</v>
      </c>
      <c r="AV266" s="142">
        <f t="shared" si="151"/>
        <v>0</v>
      </c>
      <c r="AW266" s="142">
        <f t="shared" si="151"/>
        <v>0</v>
      </c>
    </row>
    <row r="267" spans="1:49" ht="12.75" customHeight="1" x14ac:dyDescent="0.25">
      <c r="A267" s="133">
        <v>258</v>
      </c>
      <c r="B267" s="139" t="s">
        <v>1582</v>
      </c>
      <c r="C267" s="135">
        <f t="shared" si="146"/>
        <v>431.1</v>
      </c>
      <c r="D267" s="140">
        <v>0</v>
      </c>
      <c r="E267" s="140">
        <v>0</v>
      </c>
      <c r="F267" s="140">
        <v>0</v>
      </c>
      <c r="G267" s="140">
        <v>0</v>
      </c>
      <c r="H267" s="140">
        <v>431.1</v>
      </c>
      <c r="I267" s="140">
        <v>0</v>
      </c>
      <c r="J267" s="135">
        <f t="shared" ref="J267:J330" si="158">SUM(K267:P267)+SUM(R267:S267)</f>
        <v>431.1</v>
      </c>
      <c r="K267" s="141">
        <v>0</v>
      </c>
      <c r="L267" s="141">
        <v>0</v>
      </c>
      <c r="M267" s="141">
        <v>0</v>
      </c>
      <c r="N267" s="141">
        <v>0</v>
      </c>
      <c r="O267" s="141">
        <v>431.1</v>
      </c>
      <c r="P267" s="141">
        <v>0</v>
      </c>
      <c r="Q267" s="141">
        <v>0</v>
      </c>
      <c r="R267" s="141">
        <v>0</v>
      </c>
      <c r="S267" s="141">
        <v>0</v>
      </c>
      <c r="T267" s="136">
        <f t="shared" ref="T267:T330" si="159">SUM(U267:Z267) +SUM( AB267:AC267)</f>
        <v>431.1</v>
      </c>
      <c r="U267" s="141">
        <v>0</v>
      </c>
      <c r="V267" s="141">
        <v>0</v>
      </c>
      <c r="W267" s="141">
        <v>0</v>
      </c>
      <c r="X267" s="141">
        <v>0</v>
      </c>
      <c r="Y267" s="10">
        <v>431.1</v>
      </c>
      <c r="Z267" s="10">
        <v>0</v>
      </c>
      <c r="AA267" s="10">
        <v>0</v>
      </c>
      <c r="AB267" s="10">
        <v>0</v>
      </c>
      <c r="AC267" s="10">
        <v>0</v>
      </c>
      <c r="AD267" s="10">
        <f t="shared" si="150"/>
        <v>0</v>
      </c>
      <c r="AE267" s="10">
        <f t="shared" si="150"/>
        <v>0</v>
      </c>
      <c r="AF267" s="10">
        <f t="shared" si="150"/>
        <v>0</v>
      </c>
      <c r="AG267" s="10">
        <f t="shared" si="150"/>
        <v>0</v>
      </c>
      <c r="AH267" s="10">
        <f t="shared" si="150"/>
        <v>0</v>
      </c>
      <c r="AI267" s="13">
        <f t="shared" si="145"/>
        <v>0</v>
      </c>
      <c r="AJ267" s="13">
        <f t="shared" si="145"/>
        <v>0</v>
      </c>
      <c r="AK267" s="13">
        <f t="shared" si="145"/>
        <v>0</v>
      </c>
      <c r="AL267" s="13">
        <f t="shared" si="145"/>
        <v>0</v>
      </c>
      <c r="AM267" s="10">
        <f t="shared" si="145"/>
        <v>0</v>
      </c>
      <c r="AN267" s="10">
        <f t="shared" si="151"/>
        <v>100</v>
      </c>
      <c r="AO267" s="10">
        <f t="shared" si="151"/>
        <v>0</v>
      </c>
      <c r="AP267" s="10">
        <f t="shared" si="151"/>
        <v>0</v>
      </c>
      <c r="AQ267" s="10">
        <f t="shared" si="151"/>
        <v>0</v>
      </c>
      <c r="AR267" s="10">
        <f t="shared" si="151"/>
        <v>0</v>
      </c>
      <c r="AS267" s="10">
        <f t="shared" si="151"/>
        <v>100</v>
      </c>
      <c r="AT267" s="142">
        <f t="shared" si="151"/>
        <v>0</v>
      </c>
      <c r="AU267" s="142">
        <f t="shared" si="151"/>
        <v>0</v>
      </c>
      <c r="AV267" s="142">
        <f t="shared" si="151"/>
        <v>0</v>
      </c>
      <c r="AW267" s="142">
        <f t="shared" si="151"/>
        <v>0</v>
      </c>
    </row>
    <row r="268" spans="1:49" ht="12.75" customHeight="1" x14ac:dyDescent="0.25">
      <c r="A268" s="133">
        <v>259</v>
      </c>
      <c r="B268" s="139" t="s">
        <v>1583</v>
      </c>
      <c r="C268" s="135">
        <f t="shared" si="146"/>
        <v>171.8</v>
      </c>
      <c r="D268" s="140">
        <v>0</v>
      </c>
      <c r="E268" s="140">
        <v>0</v>
      </c>
      <c r="F268" s="140">
        <v>0</v>
      </c>
      <c r="G268" s="140">
        <v>0</v>
      </c>
      <c r="H268" s="140">
        <v>171.8</v>
      </c>
      <c r="I268" s="140">
        <v>0</v>
      </c>
      <c r="J268" s="135">
        <f t="shared" si="158"/>
        <v>171.8</v>
      </c>
      <c r="K268" s="141">
        <v>0</v>
      </c>
      <c r="L268" s="141">
        <v>0</v>
      </c>
      <c r="M268" s="141">
        <v>0</v>
      </c>
      <c r="N268" s="141">
        <v>0</v>
      </c>
      <c r="O268" s="141">
        <v>171.8</v>
      </c>
      <c r="P268" s="141">
        <v>0</v>
      </c>
      <c r="Q268" s="141">
        <v>0</v>
      </c>
      <c r="R268" s="141">
        <v>0</v>
      </c>
      <c r="S268" s="141">
        <v>0</v>
      </c>
      <c r="T268" s="136">
        <f t="shared" si="159"/>
        <v>171.8</v>
      </c>
      <c r="U268" s="141">
        <v>0</v>
      </c>
      <c r="V268" s="141">
        <v>0</v>
      </c>
      <c r="W268" s="141">
        <v>0</v>
      </c>
      <c r="X268" s="141">
        <v>0</v>
      </c>
      <c r="Y268" s="10">
        <v>171.8</v>
      </c>
      <c r="Z268" s="10">
        <v>0</v>
      </c>
      <c r="AA268" s="10">
        <v>0</v>
      </c>
      <c r="AB268" s="10">
        <v>0</v>
      </c>
      <c r="AC268" s="10">
        <v>0</v>
      </c>
      <c r="AD268" s="10">
        <f t="shared" si="150"/>
        <v>0</v>
      </c>
      <c r="AE268" s="10">
        <f t="shared" si="150"/>
        <v>0</v>
      </c>
      <c r="AF268" s="10">
        <f t="shared" si="150"/>
        <v>0</v>
      </c>
      <c r="AG268" s="10">
        <f t="shared" si="150"/>
        <v>0</v>
      </c>
      <c r="AH268" s="10">
        <f t="shared" si="150"/>
        <v>0</v>
      </c>
      <c r="AI268" s="13">
        <f t="shared" si="145"/>
        <v>0</v>
      </c>
      <c r="AJ268" s="13">
        <f t="shared" si="145"/>
        <v>0</v>
      </c>
      <c r="AK268" s="13">
        <f t="shared" si="145"/>
        <v>0</v>
      </c>
      <c r="AL268" s="13">
        <f t="shared" si="145"/>
        <v>0</v>
      </c>
      <c r="AM268" s="10">
        <f t="shared" si="145"/>
        <v>0</v>
      </c>
      <c r="AN268" s="10">
        <f t="shared" si="151"/>
        <v>100</v>
      </c>
      <c r="AO268" s="10">
        <f t="shared" si="151"/>
        <v>0</v>
      </c>
      <c r="AP268" s="10">
        <f t="shared" si="151"/>
        <v>0</v>
      </c>
      <c r="AQ268" s="10">
        <f t="shared" si="151"/>
        <v>0</v>
      </c>
      <c r="AR268" s="10">
        <f t="shared" si="151"/>
        <v>0</v>
      </c>
      <c r="AS268" s="10">
        <f t="shared" si="151"/>
        <v>100</v>
      </c>
      <c r="AT268" s="142">
        <f t="shared" si="151"/>
        <v>0</v>
      </c>
      <c r="AU268" s="142">
        <f t="shared" si="151"/>
        <v>0</v>
      </c>
      <c r="AV268" s="142">
        <f t="shared" si="151"/>
        <v>0</v>
      </c>
      <c r="AW268" s="142">
        <f t="shared" si="151"/>
        <v>0</v>
      </c>
    </row>
    <row r="269" spans="1:49" ht="12.75" customHeight="1" x14ac:dyDescent="0.25">
      <c r="A269" s="133">
        <v>260</v>
      </c>
      <c r="B269" s="139" t="s">
        <v>1584</v>
      </c>
      <c r="C269" s="135">
        <f t="shared" si="146"/>
        <v>2483.8000000000002</v>
      </c>
      <c r="D269" s="140">
        <v>2066.5</v>
      </c>
      <c r="E269" s="140">
        <v>0</v>
      </c>
      <c r="F269" s="140">
        <v>0</v>
      </c>
      <c r="G269" s="140">
        <v>0</v>
      </c>
      <c r="H269" s="140">
        <v>417.3</v>
      </c>
      <c r="I269" s="140">
        <v>0</v>
      </c>
      <c r="J269" s="135">
        <f t="shared" si="158"/>
        <v>2698.4</v>
      </c>
      <c r="K269" s="141">
        <v>2281.1</v>
      </c>
      <c r="L269" s="141">
        <v>0</v>
      </c>
      <c r="M269" s="141">
        <v>0</v>
      </c>
      <c r="N269" s="141">
        <v>0</v>
      </c>
      <c r="O269" s="141">
        <v>417.3</v>
      </c>
      <c r="P269" s="141">
        <v>0</v>
      </c>
      <c r="Q269" s="141">
        <v>0</v>
      </c>
      <c r="R269" s="141">
        <v>0</v>
      </c>
      <c r="S269" s="141">
        <v>0</v>
      </c>
      <c r="T269" s="136">
        <f t="shared" si="159"/>
        <v>2685.1483000000003</v>
      </c>
      <c r="U269" s="141">
        <v>2267.8483000000001</v>
      </c>
      <c r="V269" s="141">
        <v>0</v>
      </c>
      <c r="W269" s="141">
        <v>0</v>
      </c>
      <c r="X269" s="141">
        <v>0</v>
      </c>
      <c r="Y269" s="10">
        <v>417.3</v>
      </c>
      <c r="Z269" s="10">
        <v>0</v>
      </c>
      <c r="AA269" s="10">
        <v>0</v>
      </c>
      <c r="AB269" s="10">
        <v>0</v>
      </c>
      <c r="AC269" s="10">
        <v>0</v>
      </c>
      <c r="AD269" s="10">
        <f t="shared" si="150"/>
        <v>-13.251699999999801</v>
      </c>
      <c r="AE269" s="10">
        <f t="shared" si="150"/>
        <v>-13.251699999999801</v>
      </c>
      <c r="AF269" s="10">
        <f t="shared" si="150"/>
        <v>0</v>
      </c>
      <c r="AG269" s="10">
        <f t="shared" si="150"/>
        <v>0</v>
      </c>
      <c r="AH269" s="10">
        <f t="shared" si="150"/>
        <v>0</v>
      </c>
      <c r="AI269" s="13">
        <f t="shared" si="145"/>
        <v>0</v>
      </c>
      <c r="AJ269" s="13">
        <f t="shared" si="145"/>
        <v>0</v>
      </c>
      <c r="AK269" s="13">
        <f t="shared" si="145"/>
        <v>0</v>
      </c>
      <c r="AL269" s="13">
        <f t="shared" si="145"/>
        <v>0</v>
      </c>
      <c r="AM269" s="10">
        <f t="shared" si="145"/>
        <v>0</v>
      </c>
      <c r="AN269" s="10">
        <f t="shared" si="151"/>
        <v>99.508905277201308</v>
      </c>
      <c r="AO269" s="10">
        <f t="shared" si="151"/>
        <v>99.41906536320198</v>
      </c>
      <c r="AP269" s="10">
        <f t="shared" si="151"/>
        <v>0</v>
      </c>
      <c r="AQ269" s="10">
        <f t="shared" si="151"/>
        <v>0</v>
      </c>
      <c r="AR269" s="10">
        <f t="shared" si="151"/>
        <v>0</v>
      </c>
      <c r="AS269" s="10">
        <f t="shared" si="151"/>
        <v>100</v>
      </c>
      <c r="AT269" s="142">
        <f t="shared" si="151"/>
        <v>0</v>
      </c>
      <c r="AU269" s="142">
        <f t="shared" si="151"/>
        <v>0</v>
      </c>
      <c r="AV269" s="142">
        <f t="shared" si="151"/>
        <v>0</v>
      </c>
      <c r="AW269" s="142">
        <f t="shared" si="151"/>
        <v>0</v>
      </c>
    </row>
    <row r="270" spans="1:49" ht="12.75" customHeight="1" x14ac:dyDescent="0.25">
      <c r="A270" s="133">
        <v>261</v>
      </c>
      <c r="B270" s="139" t="s">
        <v>1585</v>
      </c>
      <c r="C270" s="135">
        <f t="shared" si="146"/>
        <v>3031.7</v>
      </c>
      <c r="D270" s="140">
        <v>2443.4</v>
      </c>
      <c r="E270" s="140">
        <v>0</v>
      </c>
      <c r="F270" s="140">
        <v>0</v>
      </c>
      <c r="G270" s="140">
        <v>0</v>
      </c>
      <c r="H270" s="140">
        <v>588.29999999999995</v>
      </c>
      <c r="I270" s="140">
        <v>0</v>
      </c>
      <c r="J270" s="135">
        <f t="shared" si="158"/>
        <v>3137.8999999999996</v>
      </c>
      <c r="K270" s="141">
        <v>2549.6</v>
      </c>
      <c r="L270" s="141">
        <v>0</v>
      </c>
      <c r="M270" s="141">
        <v>0</v>
      </c>
      <c r="N270" s="141">
        <v>0</v>
      </c>
      <c r="O270" s="141">
        <v>588.29999999999995</v>
      </c>
      <c r="P270" s="141">
        <v>0</v>
      </c>
      <c r="Q270" s="141">
        <v>0</v>
      </c>
      <c r="R270" s="141">
        <v>0</v>
      </c>
      <c r="S270" s="141">
        <v>0</v>
      </c>
      <c r="T270" s="136">
        <f t="shared" si="159"/>
        <v>3114.9889999999996</v>
      </c>
      <c r="U270" s="141">
        <v>2526.6889999999999</v>
      </c>
      <c r="V270" s="141">
        <v>0</v>
      </c>
      <c r="W270" s="141">
        <v>0</v>
      </c>
      <c r="X270" s="141">
        <v>0</v>
      </c>
      <c r="Y270" s="10">
        <v>588.29999999999995</v>
      </c>
      <c r="Z270" s="10">
        <v>0</v>
      </c>
      <c r="AA270" s="10">
        <v>0</v>
      </c>
      <c r="AB270" s="10">
        <v>0</v>
      </c>
      <c r="AC270" s="10">
        <v>0</v>
      </c>
      <c r="AD270" s="10">
        <f t="shared" si="150"/>
        <v>-22.911000000000058</v>
      </c>
      <c r="AE270" s="10">
        <f t="shared" si="150"/>
        <v>-22.911000000000058</v>
      </c>
      <c r="AF270" s="10">
        <f t="shared" si="150"/>
        <v>0</v>
      </c>
      <c r="AG270" s="10">
        <f t="shared" si="150"/>
        <v>0</v>
      </c>
      <c r="AH270" s="10">
        <f t="shared" si="150"/>
        <v>0</v>
      </c>
      <c r="AI270" s="13">
        <f t="shared" si="145"/>
        <v>0</v>
      </c>
      <c r="AJ270" s="13">
        <f t="shared" si="145"/>
        <v>0</v>
      </c>
      <c r="AK270" s="13">
        <f t="shared" si="145"/>
        <v>0</v>
      </c>
      <c r="AL270" s="13">
        <f t="shared" si="145"/>
        <v>0</v>
      </c>
      <c r="AM270" s="10">
        <f t="shared" si="145"/>
        <v>0</v>
      </c>
      <c r="AN270" s="10">
        <f t="shared" si="151"/>
        <v>99.269862009624262</v>
      </c>
      <c r="AO270" s="10">
        <f t="shared" si="151"/>
        <v>99.101388453090678</v>
      </c>
      <c r="AP270" s="10">
        <f t="shared" si="151"/>
        <v>0</v>
      </c>
      <c r="AQ270" s="10">
        <f t="shared" si="151"/>
        <v>0</v>
      </c>
      <c r="AR270" s="10">
        <f t="shared" si="151"/>
        <v>0</v>
      </c>
      <c r="AS270" s="10">
        <f t="shared" si="151"/>
        <v>100</v>
      </c>
      <c r="AT270" s="142">
        <f t="shared" si="151"/>
        <v>0</v>
      </c>
      <c r="AU270" s="142">
        <f t="shared" si="151"/>
        <v>0</v>
      </c>
      <c r="AV270" s="142">
        <f t="shared" si="151"/>
        <v>0</v>
      </c>
      <c r="AW270" s="142">
        <f t="shared" si="151"/>
        <v>0</v>
      </c>
    </row>
    <row r="271" spans="1:49" ht="12.75" customHeight="1" x14ac:dyDescent="0.25">
      <c r="A271" s="133">
        <v>262</v>
      </c>
      <c r="B271" s="139" t="s">
        <v>1586</v>
      </c>
      <c r="C271" s="135">
        <f t="shared" si="146"/>
        <v>4576.8</v>
      </c>
      <c r="D271" s="140">
        <v>3257.9</v>
      </c>
      <c r="E271" s="140">
        <v>0</v>
      </c>
      <c r="F271" s="140">
        <v>0</v>
      </c>
      <c r="G271" s="140">
        <v>0</v>
      </c>
      <c r="H271" s="140">
        <v>1318.9</v>
      </c>
      <c r="I271" s="140">
        <v>0</v>
      </c>
      <c r="J271" s="135">
        <f t="shared" si="158"/>
        <v>5234.3999999999996</v>
      </c>
      <c r="K271" s="141">
        <v>3915.5</v>
      </c>
      <c r="L271" s="141">
        <v>0</v>
      </c>
      <c r="M271" s="141">
        <v>0</v>
      </c>
      <c r="N271" s="141">
        <v>0</v>
      </c>
      <c r="O271" s="141">
        <v>1318.9</v>
      </c>
      <c r="P271" s="141">
        <v>0</v>
      </c>
      <c r="Q271" s="141">
        <v>0</v>
      </c>
      <c r="R271" s="141">
        <v>0</v>
      </c>
      <c r="S271" s="141">
        <v>0</v>
      </c>
      <c r="T271" s="136">
        <f t="shared" si="159"/>
        <v>4886.4094999999998</v>
      </c>
      <c r="U271" s="141">
        <v>3567.5095000000001</v>
      </c>
      <c r="V271" s="141">
        <v>0</v>
      </c>
      <c r="W271" s="141">
        <v>0</v>
      </c>
      <c r="X271" s="141">
        <v>0</v>
      </c>
      <c r="Y271" s="10">
        <v>1318.9</v>
      </c>
      <c r="Z271" s="10">
        <v>0</v>
      </c>
      <c r="AA271" s="10">
        <v>0</v>
      </c>
      <c r="AB271" s="10">
        <v>0</v>
      </c>
      <c r="AC271" s="10">
        <v>0</v>
      </c>
      <c r="AD271" s="10">
        <f t="shared" si="150"/>
        <v>-347.99049999999988</v>
      </c>
      <c r="AE271" s="10">
        <f t="shared" si="150"/>
        <v>-347.99049999999988</v>
      </c>
      <c r="AF271" s="10">
        <f t="shared" si="150"/>
        <v>0</v>
      </c>
      <c r="AG271" s="10">
        <f t="shared" si="150"/>
        <v>0</v>
      </c>
      <c r="AH271" s="10">
        <f t="shared" si="150"/>
        <v>0</v>
      </c>
      <c r="AI271" s="13">
        <f t="shared" si="145"/>
        <v>0</v>
      </c>
      <c r="AJ271" s="13">
        <f t="shared" si="145"/>
        <v>0</v>
      </c>
      <c r="AK271" s="13">
        <f t="shared" si="145"/>
        <v>0</v>
      </c>
      <c r="AL271" s="13">
        <f t="shared" si="145"/>
        <v>0</v>
      </c>
      <c r="AM271" s="10">
        <f t="shared" si="145"/>
        <v>0</v>
      </c>
      <c r="AN271" s="10">
        <f t="shared" si="151"/>
        <v>93.351855035916259</v>
      </c>
      <c r="AO271" s="10">
        <f t="shared" si="151"/>
        <v>91.112488826458943</v>
      </c>
      <c r="AP271" s="10">
        <f t="shared" si="151"/>
        <v>0</v>
      </c>
      <c r="AQ271" s="10">
        <f t="shared" si="151"/>
        <v>0</v>
      </c>
      <c r="AR271" s="10">
        <f t="shared" si="151"/>
        <v>0</v>
      </c>
      <c r="AS271" s="10">
        <f t="shared" si="151"/>
        <v>100</v>
      </c>
      <c r="AT271" s="142">
        <f t="shared" si="151"/>
        <v>0</v>
      </c>
      <c r="AU271" s="142">
        <f t="shared" si="151"/>
        <v>0</v>
      </c>
      <c r="AV271" s="142">
        <f t="shared" si="151"/>
        <v>0</v>
      </c>
      <c r="AW271" s="142">
        <f t="shared" si="151"/>
        <v>0</v>
      </c>
    </row>
    <row r="272" spans="1:49" ht="12.75" customHeight="1" x14ac:dyDescent="0.25">
      <c r="A272" s="133">
        <v>263</v>
      </c>
      <c r="B272" s="139" t="s">
        <v>1587</v>
      </c>
      <c r="C272" s="135">
        <f t="shared" si="146"/>
        <v>2372.6</v>
      </c>
      <c r="D272" s="140">
        <v>1825.5</v>
      </c>
      <c r="E272" s="140">
        <v>0</v>
      </c>
      <c r="F272" s="140">
        <v>0</v>
      </c>
      <c r="G272" s="140">
        <v>0</v>
      </c>
      <c r="H272" s="140">
        <v>547.1</v>
      </c>
      <c r="I272" s="140">
        <v>0</v>
      </c>
      <c r="J272" s="135">
        <f t="shared" si="158"/>
        <v>2584.1</v>
      </c>
      <c r="K272" s="141">
        <v>2037</v>
      </c>
      <c r="L272" s="141">
        <v>0</v>
      </c>
      <c r="M272" s="141">
        <v>0</v>
      </c>
      <c r="N272" s="141">
        <v>0</v>
      </c>
      <c r="O272" s="141">
        <v>547.1</v>
      </c>
      <c r="P272" s="141">
        <v>0</v>
      </c>
      <c r="Q272" s="141">
        <v>0</v>
      </c>
      <c r="R272" s="141">
        <v>0</v>
      </c>
      <c r="S272" s="141">
        <v>0</v>
      </c>
      <c r="T272" s="136">
        <f t="shared" si="159"/>
        <v>2529.4924000000001</v>
      </c>
      <c r="U272" s="141">
        <v>2037</v>
      </c>
      <c r="V272" s="141">
        <v>0</v>
      </c>
      <c r="W272" s="141">
        <v>0</v>
      </c>
      <c r="X272" s="141">
        <v>0</v>
      </c>
      <c r="Y272" s="10">
        <v>492.49239999999998</v>
      </c>
      <c r="Z272" s="10">
        <v>0</v>
      </c>
      <c r="AA272" s="10">
        <v>0</v>
      </c>
      <c r="AB272" s="10">
        <v>0</v>
      </c>
      <c r="AC272" s="10">
        <v>0</v>
      </c>
      <c r="AD272" s="10">
        <f t="shared" si="150"/>
        <v>-54.60759999999982</v>
      </c>
      <c r="AE272" s="10">
        <f t="shared" si="150"/>
        <v>0</v>
      </c>
      <c r="AF272" s="10">
        <f t="shared" si="150"/>
        <v>0</v>
      </c>
      <c r="AG272" s="10">
        <f t="shared" si="150"/>
        <v>0</v>
      </c>
      <c r="AH272" s="10">
        <f t="shared" si="150"/>
        <v>0</v>
      </c>
      <c r="AI272" s="13">
        <f t="shared" si="145"/>
        <v>-54.607600000000048</v>
      </c>
      <c r="AJ272" s="13">
        <f t="shared" si="145"/>
        <v>0</v>
      </c>
      <c r="AK272" s="13">
        <f t="shared" si="145"/>
        <v>0</v>
      </c>
      <c r="AL272" s="13">
        <f t="shared" si="145"/>
        <v>0</v>
      </c>
      <c r="AM272" s="10">
        <f t="shared" si="145"/>
        <v>0</v>
      </c>
      <c r="AN272" s="10">
        <f t="shared" si="151"/>
        <v>97.886784567160717</v>
      </c>
      <c r="AO272" s="10">
        <f t="shared" si="151"/>
        <v>100</v>
      </c>
      <c r="AP272" s="10">
        <f t="shared" si="151"/>
        <v>0</v>
      </c>
      <c r="AQ272" s="10">
        <f t="shared" si="151"/>
        <v>0</v>
      </c>
      <c r="AR272" s="10">
        <f t="shared" si="151"/>
        <v>0</v>
      </c>
      <c r="AS272" s="10">
        <f t="shared" si="151"/>
        <v>90.018716870773162</v>
      </c>
      <c r="AT272" s="142">
        <f t="shared" si="151"/>
        <v>0</v>
      </c>
      <c r="AU272" s="142">
        <f t="shared" si="151"/>
        <v>0</v>
      </c>
      <c r="AV272" s="142">
        <f t="shared" si="151"/>
        <v>0</v>
      </c>
      <c r="AW272" s="142">
        <f t="shared" si="151"/>
        <v>0</v>
      </c>
    </row>
    <row r="273" spans="1:49" ht="12.75" customHeight="1" x14ac:dyDescent="0.25">
      <c r="A273" s="133">
        <v>264</v>
      </c>
      <c r="B273" s="139" t="s">
        <v>1588</v>
      </c>
      <c r="C273" s="135">
        <f t="shared" si="146"/>
        <v>1454</v>
      </c>
      <c r="D273" s="140">
        <v>1047.7</v>
      </c>
      <c r="E273" s="140">
        <v>0</v>
      </c>
      <c r="F273" s="140">
        <v>0</v>
      </c>
      <c r="G273" s="140">
        <v>0</v>
      </c>
      <c r="H273" s="140">
        <v>406.3</v>
      </c>
      <c r="I273" s="140">
        <v>0</v>
      </c>
      <c r="J273" s="135">
        <f t="shared" si="158"/>
        <v>1563.7</v>
      </c>
      <c r="K273" s="141">
        <v>1157.4000000000001</v>
      </c>
      <c r="L273" s="141">
        <v>0</v>
      </c>
      <c r="M273" s="141">
        <v>0</v>
      </c>
      <c r="N273" s="141">
        <v>0</v>
      </c>
      <c r="O273" s="141">
        <v>406.3</v>
      </c>
      <c r="P273" s="141">
        <v>0</v>
      </c>
      <c r="Q273" s="141">
        <v>0</v>
      </c>
      <c r="R273" s="141">
        <v>0</v>
      </c>
      <c r="S273" s="141">
        <v>0</v>
      </c>
      <c r="T273" s="136">
        <f t="shared" si="159"/>
        <v>1502.9707000000001</v>
      </c>
      <c r="U273" s="141">
        <v>1096.6954000000001</v>
      </c>
      <c r="V273" s="141">
        <v>0</v>
      </c>
      <c r="W273" s="141">
        <v>0</v>
      </c>
      <c r="X273" s="141">
        <v>0</v>
      </c>
      <c r="Y273" s="10">
        <v>406.27530000000002</v>
      </c>
      <c r="Z273" s="10">
        <v>0</v>
      </c>
      <c r="AA273" s="10">
        <v>0</v>
      </c>
      <c r="AB273" s="10">
        <v>0</v>
      </c>
      <c r="AC273" s="10">
        <v>0</v>
      </c>
      <c r="AD273" s="10">
        <f t="shared" si="150"/>
        <v>-60.729299999999967</v>
      </c>
      <c r="AE273" s="10">
        <f t="shared" si="150"/>
        <v>-60.704600000000028</v>
      </c>
      <c r="AF273" s="10">
        <f t="shared" si="150"/>
        <v>0</v>
      </c>
      <c r="AG273" s="10">
        <f t="shared" si="150"/>
        <v>0</v>
      </c>
      <c r="AH273" s="10">
        <f t="shared" si="150"/>
        <v>0</v>
      </c>
      <c r="AI273" s="13">
        <f t="shared" si="145"/>
        <v>-2.4699999999995725E-2</v>
      </c>
      <c r="AJ273" s="13">
        <f t="shared" si="145"/>
        <v>0</v>
      </c>
      <c r="AK273" s="13">
        <f t="shared" si="145"/>
        <v>0</v>
      </c>
      <c r="AL273" s="13">
        <f t="shared" si="145"/>
        <v>0</v>
      </c>
      <c r="AM273" s="10">
        <f t="shared" si="145"/>
        <v>0</v>
      </c>
      <c r="AN273" s="10">
        <f t="shared" si="151"/>
        <v>96.116307475858548</v>
      </c>
      <c r="AO273" s="10">
        <f t="shared" si="151"/>
        <v>94.75508899256954</v>
      </c>
      <c r="AP273" s="10">
        <f t="shared" si="151"/>
        <v>0</v>
      </c>
      <c r="AQ273" s="10">
        <f t="shared" si="151"/>
        <v>0</v>
      </c>
      <c r="AR273" s="10">
        <f t="shared" si="151"/>
        <v>0</v>
      </c>
      <c r="AS273" s="10">
        <f t="shared" si="151"/>
        <v>99.993920748215601</v>
      </c>
      <c r="AT273" s="142">
        <f t="shared" si="151"/>
        <v>0</v>
      </c>
      <c r="AU273" s="142">
        <f t="shared" si="151"/>
        <v>0</v>
      </c>
      <c r="AV273" s="142">
        <f t="shared" si="151"/>
        <v>0</v>
      </c>
      <c r="AW273" s="142">
        <f t="shared" si="151"/>
        <v>0</v>
      </c>
    </row>
    <row r="274" spans="1:49" ht="12.75" customHeight="1" x14ac:dyDescent="0.25">
      <c r="A274" s="133">
        <v>265</v>
      </c>
      <c r="B274" s="139" t="s">
        <v>1589</v>
      </c>
      <c r="C274" s="135">
        <f t="shared" si="146"/>
        <v>987.2</v>
      </c>
      <c r="D274" s="140">
        <v>789.7</v>
      </c>
      <c r="E274" s="140">
        <v>0</v>
      </c>
      <c r="F274" s="140">
        <v>0</v>
      </c>
      <c r="G274" s="140">
        <v>0</v>
      </c>
      <c r="H274" s="140">
        <v>197.5</v>
      </c>
      <c r="I274" s="140">
        <v>0</v>
      </c>
      <c r="J274" s="135">
        <f t="shared" si="158"/>
        <v>1126.7</v>
      </c>
      <c r="K274" s="141">
        <v>929.2</v>
      </c>
      <c r="L274" s="141">
        <v>0</v>
      </c>
      <c r="M274" s="141">
        <v>0</v>
      </c>
      <c r="N274" s="141">
        <v>0</v>
      </c>
      <c r="O274" s="141">
        <v>197.5</v>
      </c>
      <c r="P274" s="141">
        <v>0</v>
      </c>
      <c r="Q274" s="141">
        <v>0</v>
      </c>
      <c r="R274" s="141">
        <v>0</v>
      </c>
      <c r="S274" s="141">
        <v>0</v>
      </c>
      <c r="T274" s="136">
        <f t="shared" si="159"/>
        <v>1017.9340999999999</v>
      </c>
      <c r="U274" s="141">
        <v>820.43409999999994</v>
      </c>
      <c r="V274" s="141">
        <v>0</v>
      </c>
      <c r="W274" s="141">
        <v>0</v>
      </c>
      <c r="X274" s="141">
        <v>0</v>
      </c>
      <c r="Y274" s="10">
        <v>197.5</v>
      </c>
      <c r="Z274" s="10">
        <v>0</v>
      </c>
      <c r="AA274" s="10">
        <v>0</v>
      </c>
      <c r="AB274" s="10">
        <v>0</v>
      </c>
      <c r="AC274" s="10">
        <v>0</v>
      </c>
      <c r="AD274" s="10">
        <f t="shared" si="150"/>
        <v>-108.7659000000001</v>
      </c>
      <c r="AE274" s="10">
        <f t="shared" si="150"/>
        <v>-108.7659000000001</v>
      </c>
      <c r="AF274" s="10">
        <f t="shared" si="150"/>
        <v>0</v>
      </c>
      <c r="AG274" s="10">
        <f t="shared" si="150"/>
        <v>0</v>
      </c>
      <c r="AH274" s="10">
        <f t="shared" si="150"/>
        <v>0</v>
      </c>
      <c r="AI274" s="13">
        <f t="shared" si="145"/>
        <v>0</v>
      </c>
      <c r="AJ274" s="13">
        <f t="shared" si="145"/>
        <v>0</v>
      </c>
      <c r="AK274" s="13">
        <f t="shared" si="145"/>
        <v>0</v>
      </c>
      <c r="AL274" s="13">
        <f t="shared" si="145"/>
        <v>0</v>
      </c>
      <c r="AM274" s="10">
        <f t="shared" si="145"/>
        <v>0</v>
      </c>
      <c r="AN274" s="10">
        <f t="shared" si="151"/>
        <v>90.346507499778113</v>
      </c>
      <c r="AO274" s="10">
        <f t="shared" si="151"/>
        <v>88.294672836848889</v>
      </c>
      <c r="AP274" s="10">
        <f t="shared" si="151"/>
        <v>0</v>
      </c>
      <c r="AQ274" s="10">
        <f t="shared" si="151"/>
        <v>0</v>
      </c>
      <c r="AR274" s="10">
        <f t="shared" si="151"/>
        <v>0</v>
      </c>
      <c r="AS274" s="10">
        <f t="shared" si="151"/>
        <v>100</v>
      </c>
      <c r="AT274" s="142">
        <f t="shared" si="151"/>
        <v>0</v>
      </c>
      <c r="AU274" s="142">
        <f t="shared" si="151"/>
        <v>0</v>
      </c>
      <c r="AV274" s="142">
        <f t="shared" si="151"/>
        <v>0</v>
      </c>
      <c r="AW274" s="142">
        <f t="shared" si="151"/>
        <v>0</v>
      </c>
    </row>
    <row r="275" spans="1:49" ht="12.75" customHeight="1" x14ac:dyDescent="0.25">
      <c r="A275" s="133">
        <v>266</v>
      </c>
      <c r="B275" s="139" t="s">
        <v>1590</v>
      </c>
      <c r="C275" s="135">
        <f t="shared" si="146"/>
        <v>1986.1999999999998</v>
      </c>
      <c r="D275" s="140">
        <v>1523.8</v>
      </c>
      <c r="E275" s="140">
        <v>0</v>
      </c>
      <c r="F275" s="140">
        <v>0</v>
      </c>
      <c r="G275" s="140">
        <v>0</v>
      </c>
      <c r="H275" s="140">
        <v>462.4</v>
      </c>
      <c r="I275" s="140">
        <v>0</v>
      </c>
      <c r="J275" s="135">
        <f t="shared" si="158"/>
        <v>2148.1</v>
      </c>
      <c r="K275" s="141">
        <v>1685.7</v>
      </c>
      <c r="L275" s="141">
        <v>0</v>
      </c>
      <c r="M275" s="141">
        <v>0</v>
      </c>
      <c r="N275" s="141">
        <v>0</v>
      </c>
      <c r="O275" s="141">
        <v>462.4</v>
      </c>
      <c r="P275" s="141">
        <v>0</v>
      </c>
      <c r="Q275" s="141">
        <v>0</v>
      </c>
      <c r="R275" s="141">
        <v>0</v>
      </c>
      <c r="S275" s="141">
        <v>0</v>
      </c>
      <c r="T275" s="136">
        <f t="shared" si="159"/>
        <v>1952.6819999999998</v>
      </c>
      <c r="U275" s="141">
        <v>1490.2819999999999</v>
      </c>
      <c r="V275" s="141">
        <v>0</v>
      </c>
      <c r="W275" s="141">
        <v>0</v>
      </c>
      <c r="X275" s="141">
        <v>0</v>
      </c>
      <c r="Y275" s="10">
        <v>462.4</v>
      </c>
      <c r="Z275" s="10">
        <v>0</v>
      </c>
      <c r="AA275" s="10">
        <v>0</v>
      </c>
      <c r="AB275" s="10">
        <v>0</v>
      </c>
      <c r="AC275" s="10">
        <v>0</v>
      </c>
      <c r="AD275" s="10">
        <f t="shared" si="150"/>
        <v>-195.41800000000012</v>
      </c>
      <c r="AE275" s="10">
        <f t="shared" si="150"/>
        <v>-195.41800000000012</v>
      </c>
      <c r="AF275" s="10">
        <f t="shared" si="150"/>
        <v>0</v>
      </c>
      <c r="AG275" s="10">
        <f t="shared" si="150"/>
        <v>0</v>
      </c>
      <c r="AH275" s="10">
        <f t="shared" si="150"/>
        <v>0</v>
      </c>
      <c r="AI275" s="13">
        <f t="shared" si="145"/>
        <v>0</v>
      </c>
      <c r="AJ275" s="13">
        <f t="shared" si="145"/>
        <v>0</v>
      </c>
      <c r="AK275" s="13">
        <f t="shared" si="145"/>
        <v>0</v>
      </c>
      <c r="AL275" s="13">
        <f t="shared" si="145"/>
        <v>0</v>
      </c>
      <c r="AM275" s="10">
        <f t="shared" si="145"/>
        <v>0</v>
      </c>
      <c r="AN275" s="10">
        <f t="shared" si="151"/>
        <v>90.902751268562909</v>
      </c>
      <c r="AO275" s="10">
        <f t="shared" si="151"/>
        <v>88.407308536513014</v>
      </c>
      <c r="AP275" s="10">
        <f t="shared" si="151"/>
        <v>0</v>
      </c>
      <c r="AQ275" s="10">
        <f t="shared" si="151"/>
        <v>0</v>
      </c>
      <c r="AR275" s="10">
        <f t="shared" si="151"/>
        <v>0</v>
      </c>
      <c r="AS275" s="10">
        <f t="shared" si="151"/>
        <v>100</v>
      </c>
      <c r="AT275" s="142">
        <f t="shared" si="151"/>
        <v>0</v>
      </c>
      <c r="AU275" s="142">
        <f t="shared" si="151"/>
        <v>0</v>
      </c>
      <c r="AV275" s="142">
        <f t="shared" si="151"/>
        <v>0</v>
      </c>
      <c r="AW275" s="142">
        <f t="shared" si="151"/>
        <v>0</v>
      </c>
    </row>
    <row r="276" spans="1:49" ht="12.75" customHeight="1" x14ac:dyDescent="0.25">
      <c r="A276" s="133">
        <v>267</v>
      </c>
      <c r="B276" s="139" t="s">
        <v>1591</v>
      </c>
      <c r="C276" s="135">
        <f t="shared" si="146"/>
        <v>1933.6999999999998</v>
      </c>
      <c r="D276" s="140">
        <v>1451.1</v>
      </c>
      <c r="E276" s="140">
        <v>0</v>
      </c>
      <c r="F276" s="140">
        <v>0</v>
      </c>
      <c r="G276" s="140">
        <v>0</v>
      </c>
      <c r="H276" s="140">
        <v>482.6</v>
      </c>
      <c r="I276" s="140">
        <v>0</v>
      </c>
      <c r="J276" s="135">
        <f t="shared" si="158"/>
        <v>2277.9</v>
      </c>
      <c r="K276" s="141">
        <v>1795.3</v>
      </c>
      <c r="L276" s="141">
        <v>0</v>
      </c>
      <c r="M276" s="141">
        <v>0</v>
      </c>
      <c r="N276" s="141">
        <v>0</v>
      </c>
      <c r="O276" s="141">
        <v>482.6</v>
      </c>
      <c r="P276" s="141">
        <v>0</v>
      </c>
      <c r="Q276" s="141">
        <v>0</v>
      </c>
      <c r="R276" s="141">
        <v>0</v>
      </c>
      <c r="S276" s="141">
        <v>0</v>
      </c>
      <c r="T276" s="136">
        <f t="shared" si="159"/>
        <v>2099.3739999999998</v>
      </c>
      <c r="U276" s="141">
        <v>1620.0302999999999</v>
      </c>
      <c r="V276" s="141">
        <v>0</v>
      </c>
      <c r="W276" s="141">
        <v>0</v>
      </c>
      <c r="X276" s="141">
        <v>0</v>
      </c>
      <c r="Y276" s="10">
        <v>479.34370000000001</v>
      </c>
      <c r="Z276" s="10">
        <v>0</v>
      </c>
      <c r="AA276" s="10">
        <v>0</v>
      </c>
      <c r="AB276" s="10">
        <v>0</v>
      </c>
      <c r="AC276" s="10">
        <v>0</v>
      </c>
      <c r="AD276" s="10">
        <f t="shared" si="150"/>
        <v>-178.52600000000029</v>
      </c>
      <c r="AE276" s="10">
        <f t="shared" si="150"/>
        <v>-175.26970000000006</v>
      </c>
      <c r="AF276" s="10">
        <f t="shared" si="150"/>
        <v>0</v>
      </c>
      <c r="AG276" s="10">
        <f t="shared" si="150"/>
        <v>0</v>
      </c>
      <c r="AH276" s="10">
        <f t="shared" si="150"/>
        <v>0</v>
      </c>
      <c r="AI276" s="13">
        <f t="shared" si="145"/>
        <v>-3.2563000000000102</v>
      </c>
      <c r="AJ276" s="13">
        <f t="shared" si="145"/>
        <v>0</v>
      </c>
      <c r="AK276" s="13">
        <f t="shared" si="145"/>
        <v>0</v>
      </c>
      <c r="AL276" s="13">
        <f t="shared" si="145"/>
        <v>0</v>
      </c>
      <c r="AM276" s="10">
        <f t="shared" si="145"/>
        <v>0</v>
      </c>
      <c r="AN276" s="10">
        <f t="shared" si="151"/>
        <v>92.162693709118031</v>
      </c>
      <c r="AO276" s="10">
        <f t="shared" si="151"/>
        <v>90.237302957722946</v>
      </c>
      <c r="AP276" s="10">
        <f t="shared" si="151"/>
        <v>0</v>
      </c>
      <c r="AQ276" s="10">
        <f t="shared" si="151"/>
        <v>0</v>
      </c>
      <c r="AR276" s="10">
        <f t="shared" si="151"/>
        <v>0</v>
      </c>
      <c r="AS276" s="10">
        <f t="shared" si="151"/>
        <v>99.325259013675918</v>
      </c>
      <c r="AT276" s="142">
        <f t="shared" si="151"/>
        <v>0</v>
      </c>
      <c r="AU276" s="142">
        <f t="shared" si="151"/>
        <v>0</v>
      </c>
      <c r="AV276" s="142">
        <f t="shared" si="151"/>
        <v>0</v>
      </c>
      <c r="AW276" s="142">
        <f t="shared" si="151"/>
        <v>0</v>
      </c>
    </row>
    <row r="277" spans="1:49" ht="12.75" customHeight="1" x14ac:dyDescent="0.25">
      <c r="A277" s="133">
        <v>268</v>
      </c>
      <c r="B277" s="139" t="s">
        <v>1592</v>
      </c>
      <c r="C277" s="135">
        <f t="shared" si="146"/>
        <v>2534.3000000000002</v>
      </c>
      <c r="D277" s="140">
        <v>1701.8</v>
      </c>
      <c r="E277" s="140">
        <v>0</v>
      </c>
      <c r="F277" s="140">
        <v>0</v>
      </c>
      <c r="G277" s="140">
        <v>0</v>
      </c>
      <c r="H277" s="140">
        <v>832.5</v>
      </c>
      <c r="I277" s="140">
        <v>0</v>
      </c>
      <c r="J277" s="135">
        <f t="shared" si="158"/>
        <v>2881.4</v>
      </c>
      <c r="K277" s="141">
        <v>2048.9</v>
      </c>
      <c r="L277" s="141">
        <v>0</v>
      </c>
      <c r="M277" s="141">
        <v>0</v>
      </c>
      <c r="N277" s="141">
        <v>0</v>
      </c>
      <c r="O277" s="141">
        <v>832.5</v>
      </c>
      <c r="P277" s="141">
        <v>0</v>
      </c>
      <c r="Q277" s="141">
        <v>0</v>
      </c>
      <c r="R277" s="141">
        <v>0</v>
      </c>
      <c r="S277" s="141">
        <v>0</v>
      </c>
      <c r="T277" s="136">
        <f t="shared" si="159"/>
        <v>2871.5985000000001</v>
      </c>
      <c r="U277" s="141">
        <v>2039.0997</v>
      </c>
      <c r="V277" s="141">
        <v>0</v>
      </c>
      <c r="W277" s="141">
        <v>0</v>
      </c>
      <c r="X277" s="141">
        <v>0</v>
      </c>
      <c r="Y277" s="10">
        <v>832.49879999999996</v>
      </c>
      <c r="Z277" s="10">
        <v>0</v>
      </c>
      <c r="AA277" s="10">
        <v>0</v>
      </c>
      <c r="AB277" s="10">
        <v>0</v>
      </c>
      <c r="AC277" s="10">
        <v>0</v>
      </c>
      <c r="AD277" s="10">
        <f t="shared" si="150"/>
        <v>-9.8015000000000327</v>
      </c>
      <c r="AE277" s="10">
        <f t="shared" si="150"/>
        <v>-9.8003000000001066</v>
      </c>
      <c r="AF277" s="10">
        <f t="shared" si="150"/>
        <v>0</v>
      </c>
      <c r="AG277" s="10">
        <f t="shared" si="150"/>
        <v>0</v>
      </c>
      <c r="AH277" s="10">
        <f t="shared" si="150"/>
        <v>0</v>
      </c>
      <c r="AI277" s="13">
        <f t="shared" si="145"/>
        <v>-1.2000000000398359E-3</v>
      </c>
      <c r="AJ277" s="13">
        <f t="shared" si="145"/>
        <v>0</v>
      </c>
      <c r="AK277" s="13">
        <f t="shared" si="145"/>
        <v>0</v>
      </c>
      <c r="AL277" s="13">
        <f t="shared" si="145"/>
        <v>0</v>
      </c>
      <c r="AM277" s="10">
        <f t="shared" si="145"/>
        <v>0</v>
      </c>
      <c r="AN277" s="10">
        <f t="shared" si="151"/>
        <v>99.659835496633576</v>
      </c>
      <c r="AO277" s="10">
        <f t="shared" si="151"/>
        <v>99.521679925813842</v>
      </c>
      <c r="AP277" s="10">
        <f t="shared" si="151"/>
        <v>0</v>
      </c>
      <c r="AQ277" s="10">
        <f t="shared" si="151"/>
        <v>0</v>
      </c>
      <c r="AR277" s="10">
        <f t="shared" si="151"/>
        <v>0</v>
      </c>
      <c r="AS277" s="10">
        <f t="shared" si="151"/>
        <v>99.999855855855841</v>
      </c>
      <c r="AT277" s="142">
        <f t="shared" si="151"/>
        <v>0</v>
      </c>
      <c r="AU277" s="142">
        <f t="shared" si="151"/>
        <v>0</v>
      </c>
      <c r="AV277" s="142">
        <f t="shared" si="151"/>
        <v>0</v>
      </c>
      <c r="AW277" s="142">
        <f t="shared" si="151"/>
        <v>0</v>
      </c>
    </row>
    <row r="278" spans="1:49" ht="12.75" customHeight="1" x14ac:dyDescent="0.25">
      <c r="A278" s="133">
        <v>269</v>
      </c>
      <c r="B278" s="139" t="s">
        <v>1593</v>
      </c>
      <c r="C278" s="135">
        <f t="shared" si="146"/>
        <v>2213.9</v>
      </c>
      <c r="D278" s="140">
        <v>1815.4</v>
      </c>
      <c r="E278" s="140">
        <v>0</v>
      </c>
      <c r="F278" s="140">
        <v>0</v>
      </c>
      <c r="G278" s="140">
        <v>0</v>
      </c>
      <c r="H278" s="140">
        <v>398.5</v>
      </c>
      <c r="I278" s="140">
        <v>0</v>
      </c>
      <c r="J278" s="135">
        <f t="shared" si="158"/>
        <v>2393.8000000000002</v>
      </c>
      <c r="K278" s="141">
        <v>1995.3</v>
      </c>
      <c r="L278" s="141">
        <v>0</v>
      </c>
      <c r="M278" s="141">
        <v>0</v>
      </c>
      <c r="N278" s="141">
        <v>0</v>
      </c>
      <c r="O278" s="141">
        <v>398.5</v>
      </c>
      <c r="P278" s="141">
        <v>0</v>
      </c>
      <c r="Q278" s="141">
        <v>0</v>
      </c>
      <c r="R278" s="141">
        <v>0</v>
      </c>
      <c r="S278" s="141">
        <v>0</v>
      </c>
      <c r="T278" s="136">
        <f t="shared" si="159"/>
        <v>2356.625</v>
      </c>
      <c r="U278" s="141">
        <v>1995.2999</v>
      </c>
      <c r="V278" s="141">
        <v>0</v>
      </c>
      <c r="W278" s="141">
        <v>0</v>
      </c>
      <c r="X278" s="141">
        <v>0</v>
      </c>
      <c r="Y278" s="10">
        <v>361.32510000000002</v>
      </c>
      <c r="Z278" s="10">
        <v>0</v>
      </c>
      <c r="AA278" s="10">
        <v>0</v>
      </c>
      <c r="AB278" s="10">
        <v>0</v>
      </c>
      <c r="AC278" s="10">
        <v>0</v>
      </c>
      <c r="AD278" s="10">
        <f t="shared" si="150"/>
        <v>-37.175000000000182</v>
      </c>
      <c r="AE278" s="10">
        <f t="shared" si="150"/>
        <v>-9.9999999974897946E-5</v>
      </c>
      <c r="AF278" s="10">
        <f t="shared" si="150"/>
        <v>0</v>
      </c>
      <c r="AG278" s="10">
        <f t="shared" si="150"/>
        <v>0</v>
      </c>
      <c r="AH278" s="10">
        <f t="shared" si="150"/>
        <v>0</v>
      </c>
      <c r="AI278" s="13">
        <f t="shared" si="145"/>
        <v>-37.17489999999998</v>
      </c>
      <c r="AJ278" s="13">
        <f t="shared" si="145"/>
        <v>0</v>
      </c>
      <c r="AK278" s="13">
        <f t="shared" si="145"/>
        <v>0</v>
      </c>
      <c r="AL278" s="13">
        <f t="shared" si="145"/>
        <v>0</v>
      </c>
      <c r="AM278" s="10">
        <f t="shared" si="145"/>
        <v>0</v>
      </c>
      <c r="AN278" s="10">
        <f t="shared" si="151"/>
        <v>98.447029827053214</v>
      </c>
      <c r="AO278" s="10">
        <f t="shared" si="151"/>
        <v>99.999994988222312</v>
      </c>
      <c r="AP278" s="10">
        <f t="shared" si="151"/>
        <v>0</v>
      </c>
      <c r="AQ278" s="10">
        <f t="shared" si="151"/>
        <v>0</v>
      </c>
      <c r="AR278" s="10">
        <f t="shared" si="151"/>
        <v>0</v>
      </c>
      <c r="AS278" s="10">
        <f t="shared" si="151"/>
        <v>90.671292346298628</v>
      </c>
      <c r="AT278" s="142">
        <f t="shared" si="151"/>
        <v>0</v>
      </c>
      <c r="AU278" s="142">
        <f t="shared" si="151"/>
        <v>0</v>
      </c>
      <c r="AV278" s="142">
        <f t="shared" si="151"/>
        <v>0</v>
      </c>
      <c r="AW278" s="142">
        <f t="shared" si="151"/>
        <v>0</v>
      </c>
    </row>
    <row r="279" spans="1:49" ht="12.75" customHeight="1" x14ac:dyDescent="0.25">
      <c r="A279" s="133">
        <v>270</v>
      </c>
      <c r="B279" s="139" t="s">
        <v>1594</v>
      </c>
      <c r="C279" s="135">
        <f t="shared" si="146"/>
        <v>2839.1000000000004</v>
      </c>
      <c r="D279" s="140">
        <v>2234.9</v>
      </c>
      <c r="E279" s="140">
        <v>0</v>
      </c>
      <c r="F279" s="140">
        <v>0</v>
      </c>
      <c r="G279" s="140">
        <v>0</v>
      </c>
      <c r="H279" s="140">
        <v>604.20000000000005</v>
      </c>
      <c r="I279" s="140">
        <v>0</v>
      </c>
      <c r="J279" s="135">
        <f t="shared" si="158"/>
        <v>2998.1000000000004</v>
      </c>
      <c r="K279" s="141">
        <v>2393.9</v>
      </c>
      <c r="L279" s="141">
        <v>0</v>
      </c>
      <c r="M279" s="141">
        <v>0</v>
      </c>
      <c r="N279" s="141">
        <v>0</v>
      </c>
      <c r="O279" s="141">
        <v>604.20000000000005</v>
      </c>
      <c r="P279" s="141">
        <v>0</v>
      </c>
      <c r="Q279" s="141">
        <v>0</v>
      </c>
      <c r="R279" s="141">
        <v>0</v>
      </c>
      <c r="S279" s="141">
        <v>0</v>
      </c>
      <c r="T279" s="136">
        <f t="shared" si="159"/>
        <v>2998.1000000000004</v>
      </c>
      <c r="U279" s="141">
        <v>2393.9</v>
      </c>
      <c r="V279" s="141">
        <v>0</v>
      </c>
      <c r="W279" s="141">
        <v>0</v>
      </c>
      <c r="X279" s="141">
        <v>0</v>
      </c>
      <c r="Y279" s="10">
        <v>604.20000000000005</v>
      </c>
      <c r="Z279" s="10">
        <v>0</v>
      </c>
      <c r="AA279" s="10">
        <v>0</v>
      </c>
      <c r="AB279" s="10">
        <v>0</v>
      </c>
      <c r="AC279" s="10">
        <v>0</v>
      </c>
      <c r="AD279" s="10">
        <f t="shared" si="150"/>
        <v>0</v>
      </c>
      <c r="AE279" s="10">
        <f t="shared" si="150"/>
        <v>0</v>
      </c>
      <c r="AF279" s="10">
        <f t="shared" si="150"/>
        <v>0</v>
      </c>
      <c r="AG279" s="10">
        <f t="shared" si="150"/>
        <v>0</v>
      </c>
      <c r="AH279" s="10">
        <f t="shared" si="150"/>
        <v>0</v>
      </c>
      <c r="AI279" s="13">
        <f t="shared" si="145"/>
        <v>0</v>
      </c>
      <c r="AJ279" s="13">
        <f t="shared" si="145"/>
        <v>0</v>
      </c>
      <c r="AK279" s="13">
        <f t="shared" si="145"/>
        <v>0</v>
      </c>
      <c r="AL279" s="13">
        <f t="shared" si="145"/>
        <v>0</v>
      </c>
      <c r="AM279" s="10">
        <f t="shared" si="145"/>
        <v>0</v>
      </c>
      <c r="AN279" s="10">
        <f t="shared" si="151"/>
        <v>100</v>
      </c>
      <c r="AO279" s="10">
        <f t="shared" si="151"/>
        <v>100</v>
      </c>
      <c r="AP279" s="10">
        <f t="shared" si="151"/>
        <v>0</v>
      </c>
      <c r="AQ279" s="10">
        <f t="shared" si="151"/>
        <v>0</v>
      </c>
      <c r="AR279" s="10">
        <f t="shared" si="151"/>
        <v>0</v>
      </c>
      <c r="AS279" s="10">
        <f t="shared" si="151"/>
        <v>100</v>
      </c>
      <c r="AT279" s="142">
        <f t="shared" si="151"/>
        <v>0</v>
      </c>
      <c r="AU279" s="142">
        <f t="shared" si="151"/>
        <v>0</v>
      </c>
      <c r="AV279" s="142">
        <f t="shared" si="151"/>
        <v>0</v>
      </c>
      <c r="AW279" s="142">
        <f t="shared" si="151"/>
        <v>0</v>
      </c>
    </row>
    <row r="280" spans="1:49" ht="12.75" customHeight="1" x14ac:dyDescent="0.25">
      <c r="A280" s="133">
        <v>271</v>
      </c>
      <c r="B280" s="139" t="s">
        <v>1595</v>
      </c>
      <c r="C280" s="135">
        <f t="shared" si="146"/>
        <v>2077</v>
      </c>
      <c r="D280" s="140">
        <v>1566</v>
      </c>
      <c r="E280" s="140">
        <v>0</v>
      </c>
      <c r="F280" s="140">
        <v>0</v>
      </c>
      <c r="G280" s="140">
        <v>0</v>
      </c>
      <c r="H280" s="140">
        <v>511</v>
      </c>
      <c r="I280" s="140">
        <v>0</v>
      </c>
      <c r="J280" s="135">
        <f t="shared" si="158"/>
        <v>2319</v>
      </c>
      <c r="K280" s="141">
        <v>1808</v>
      </c>
      <c r="L280" s="141">
        <v>0</v>
      </c>
      <c r="M280" s="141">
        <v>0</v>
      </c>
      <c r="N280" s="141">
        <v>0</v>
      </c>
      <c r="O280" s="141">
        <v>511</v>
      </c>
      <c r="P280" s="141">
        <v>0</v>
      </c>
      <c r="Q280" s="141">
        <v>0</v>
      </c>
      <c r="R280" s="141">
        <v>0</v>
      </c>
      <c r="S280" s="141">
        <v>0</v>
      </c>
      <c r="T280" s="136">
        <f t="shared" si="159"/>
        <v>2290.9958000000001</v>
      </c>
      <c r="U280" s="141">
        <v>1808</v>
      </c>
      <c r="V280" s="141">
        <v>0</v>
      </c>
      <c r="W280" s="141">
        <v>0</v>
      </c>
      <c r="X280" s="141">
        <v>0</v>
      </c>
      <c r="Y280" s="10">
        <v>482.99579999999997</v>
      </c>
      <c r="Z280" s="10">
        <v>0</v>
      </c>
      <c r="AA280" s="10">
        <v>0</v>
      </c>
      <c r="AB280" s="10">
        <v>0</v>
      </c>
      <c r="AC280" s="10">
        <v>0</v>
      </c>
      <c r="AD280" s="10">
        <f t="shared" si="150"/>
        <v>-28.004199999999855</v>
      </c>
      <c r="AE280" s="10">
        <f t="shared" si="150"/>
        <v>0</v>
      </c>
      <c r="AF280" s="10">
        <f t="shared" si="150"/>
        <v>0</v>
      </c>
      <c r="AG280" s="10">
        <f t="shared" si="150"/>
        <v>0</v>
      </c>
      <c r="AH280" s="10">
        <f t="shared" si="150"/>
        <v>0</v>
      </c>
      <c r="AI280" s="13">
        <f t="shared" si="145"/>
        <v>-28.004200000000026</v>
      </c>
      <c r="AJ280" s="13">
        <f t="shared" si="145"/>
        <v>0</v>
      </c>
      <c r="AK280" s="13">
        <f t="shared" si="145"/>
        <v>0</v>
      </c>
      <c r="AL280" s="13">
        <f t="shared" si="145"/>
        <v>0</v>
      </c>
      <c r="AM280" s="10">
        <f t="shared" si="145"/>
        <v>0</v>
      </c>
      <c r="AN280" s="10">
        <f t="shared" si="151"/>
        <v>98.792401897369558</v>
      </c>
      <c r="AO280" s="10">
        <f t="shared" si="151"/>
        <v>100</v>
      </c>
      <c r="AP280" s="10">
        <f t="shared" si="151"/>
        <v>0</v>
      </c>
      <c r="AQ280" s="10">
        <f t="shared" si="151"/>
        <v>0</v>
      </c>
      <c r="AR280" s="10">
        <f t="shared" si="151"/>
        <v>0</v>
      </c>
      <c r="AS280" s="10">
        <f t="shared" si="151"/>
        <v>94.519726027397255</v>
      </c>
      <c r="AT280" s="142">
        <f t="shared" si="151"/>
        <v>0</v>
      </c>
      <c r="AU280" s="142">
        <f t="shared" si="151"/>
        <v>0</v>
      </c>
      <c r="AV280" s="142">
        <f t="shared" si="151"/>
        <v>0</v>
      </c>
      <c r="AW280" s="142">
        <f t="shared" si="151"/>
        <v>0</v>
      </c>
    </row>
    <row r="281" spans="1:49" ht="12.75" customHeight="1" x14ac:dyDescent="0.25">
      <c r="A281" s="133">
        <v>272</v>
      </c>
      <c r="B281" s="139" t="s">
        <v>1596</v>
      </c>
      <c r="C281" s="135">
        <f t="shared" si="146"/>
        <v>4487.6000000000004</v>
      </c>
      <c r="D281" s="140">
        <v>3566.9</v>
      </c>
      <c r="E281" s="140">
        <v>0</v>
      </c>
      <c r="F281" s="140">
        <v>0</v>
      </c>
      <c r="G281" s="140">
        <v>0</v>
      </c>
      <c r="H281" s="140">
        <v>920.7</v>
      </c>
      <c r="I281" s="140">
        <v>0</v>
      </c>
      <c r="J281" s="135">
        <f t="shared" si="158"/>
        <v>4872.8</v>
      </c>
      <c r="K281" s="141">
        <v>3952.1</v>
      </c>
      <c r="L281" s="141">
        <v>0</v>
      </c>
      <c r="M281" s="141">
        <v>0</v>
      </c>
      <c r="N281" s="141">
        <v>0</v>
      </c>
      <c r="O281" s="141">
        <v>920.7</v>
      </c>
      <c r="P281" s="141">
        <v>0</v>
      </c>
      <c r="Q281" s="141">
        <v>0</v>
      </c>
      <c r="R281" s="141">
        <v>0</v>
      </c>
      <c r="S281" s="141">
        <v>0</v>
      </c>
      <c r="T281" s="136">
        <f t="shared" si="159"/>
        <v>4867.8118999999997</v>
      </c>
      <c r="U281" s="141">
        <v>3952.1</v>
      </c>
      <c r="V281" s="141">
        <v>0</v>
      </c>
      <c r="W281" s="141">
        <v>0</v>
      </c>
      <c r="X281" s="141">
        <v>0</v>
      </c>
      <c r="Y281" s="10">
        <v>915.71190000000001</v>
      </c>
      <c r="Z281" s="10">
        <v>0</v>
      </c>
      <c r="AA281" s="10">
        <v>0</v>
      </c>
      <c r="AB281" s="10">
        <v>0</v>
      </c>
      <c r="AC281" s="10">
        <v>0</v>
      </c>
      <c r="AD281" s="10">
        <f t="shared" si="150"/>
        <v>-4.988100000000486</v>
      </c>
      <c r="AE281" s="10">
        <f t="shared" si="150"/>
        <v>0</v>
      </c>
      <c r="AF281" s="10">
        <f t="shared" si="150"/>
        <v>0</v>
      </c>
      <c r="AG281" s="10">
        <f t="shared" si="150"/>
        <v>0</v>
      </c>
      <c r="AH281" s="10">
        <f t="shared" si="150"/>
        <v>0</v>
      </c>
      <c r="AI281" s="13">
        <f t="shared" si="145"/>
        <v>-4.9881000000000313</v>
      </c>
      <c r="AJ281" s="13">
        <f t="shared" si="145"/>
        <v>0</v>
      </c>
      <c r="AK281" s="13">
        <f t="shared" si="145"/>
        <v>0</v>
      </c>
      <c r="AL281" s="13">
        <f t="shared" si="145"/>
        <v>0</v>
      </c>
      <c r="AM281" s="10">
        <f t="shared" si="145"/>
        <v>0</v>
      </c>
      <c r="AN281" s="10">
        <f t="shared" si="151"/>
        <v>99.897633803973065</v>
      </c>
      <c r="AO281" s="10">
        <f t="shared" si="151"/>
        <v>100</v>
      </c>
      <c r="AP281" s="10">
        <f t="shared" si="151"/>
        <v>0</v>
      </c>
      <c r="AQ281" s="10">
        <f t="shared" si="151"/>
        <v>0</v>
      </c>
      <c r="AR281" s="10">
        <f t="shared" si="151"/>
        <v>0</v>
      </c>
      <c r="AS281" s="10">
        <f t="shared" si="151"/>
        <v>99.458227435646791</v>
      </c>
      <c r="AT281" s="142">
        <f t="shared" si="151"/>
        <v>0</v>
      </c>
      <c r="AU281" s="142">
        <f t="shared" si="151"/>
        <v>0</v>
      </c>
      <c r="AV281" s="142">
        <f t="shared" si="151"/>
        <v>0</v>
      </c>
      <c r="AW281" s="142">
        <f t="shared" si="151"/>
        <v>0</v>
      </c>
    </row>
    <row r="282" spans="1:49" ht="12.75" customHeight="1" x14ac:dyDescent="0.25">
      <c r="A282" s="133">
        <v>273</v>
      </c>
      <c r="B282" s="139" t="s">
        <v>1597</v>
      </c>
      <c r="C282" s="135">
        <f t="shared" si="146"/>
        <v>803.2</v>
      </c>
      <c r="D282" s="140">
        <v>599.6</v>
      </c>
      <c r="E282" s="140">
        <v>0</v>
      </c>
      <c r="F282" s="140">
        <v>0</v>
      </c>
      <c r="G282" s="140">
        <v>0</v>
      </c>
      <c r="H282" s="140">
        <v>203.6</v>
      </c>
      <c r="I282" s="140">
        <v>0</v>
      </c>
      <c r="J282" s="135">
        <f t="shared" si="158"/>
        <v>865.4</v>
      </c>
      <c r="K282" s="141">
        <v>661.8</v>
      </c>
      <c r="L282" s="141">
        <v>0</v>
      </c>
      <c r="M282" s="141">
        <v>0</v>
      </c>
      <c r="N282" s="141">
        <v>0</v>
      </c>
      <c r="O282" s="141">
        <v>203.6</v>
      </c>
      <c r="P282" s="141">
        <v>0</v>
      </c>
      <c r="Q282" s="141">
        <v>0</v>
      </c>
      <c r="R282" s="141">
        <v>0</v>
      </c>
      <c r="S282" s="141">
        <v>0</v>
      </c>
      <c r="T282" s="136">
        <f t="shared" si="159"/>
        <v>840.56790000000001</v>
      </c>
      <c r="U282" s="141">
        <v>636.96789999999999</v>
      </c>
      <c r="V282" s="141">
        <v>0</v>
      </c>
      <c r="W282" s="141">
        <v>0</v>
      </c>
      <c r="X282" s="141">
        <v>0</v>
      </c>
      <c r="Y282" s="10">
        <v>203.6</v>
      </c>
      <c r="Z282" s="10">
        <v>0</v>
      </c>
      <c r="AA282" s="10">
        <v>0</v>
      </c>
      <c r="AB282" s="10">
        <v>0</v>
      </c>
      <c r="AC282" s="10">
        <v>0</v>
      </c>
      <c r="AD282" s="10">
        <f t="shared" si="150"/>
        <v>-24.832099999999969</v>
      </c>
      <c r="AE282" s="10">
        <f t="shared" si="150"/>
        <v>-24.832099999999969</v>
      </c>
      <c r="AF282" s="10">
        <f t="shared" si="150"/>
        <v>0</v>
      </c>
      <c r="AG282" s="10">
        <f t="shared" si="150"/>
        <v>0</v>
      </c>
      <c r="AH282" s="10">
        <f t="shared" si="150"/>
        <v>0</v>
      </c>
      <c r="AI282" s="13">
        <f t="shared" si="145"/>
        <v>0</v>
      </c>
      <c r="AJ282" s="13">
        <f t="shared" si="145"/>
        <v>0</v>
      </c>
      <c r="AK282" s="13">
        <f t="shared" si="145"/>
        <v>0</v>
      </c>
      <c r="AL282" s="13">
        <f t="shared" si="145"/>
        <v>0</v>
      </c>
      <c r="AM282" s="10">
        <f t="shared" si="145"/>
        <v>0</v>
      </c>
      <c r="AN282" s="10">
        <f t="shared" si="151"/>
        <v>97.130563901086205</v>
      </c>
      <c r="AO282" s="10">
        <f t="shared" si="151"/>
        <v>96.2477938954367</v>
      </c>
      <c r="AP282" s="10">
        <f t="shared" si="151"/>
        <v>0</v>
      </c>
      <c r="AQ282" s="10">
        <f t="shared" si="151"/>
        <v>0</v>
      </c>
      <c r="AR282" s="10">
        <f t="shared" si="151"/>
        <v>0</v>
      </c>
      <c r="AS282" s="10">
        <f t="shared" si="151"/>
        <v>100</v>
      </c>
      <c r="AT282" s="142">
        <f t="shared" si="151"/>
        <v>0</v>
      </c>
      <c r="AU282" s="142">
        <f t="shared" si="151"/>
        <v>0</v>
      </c>
      <c r="AV282" s="142">
        <f t="shared" si="151"/>
        <v>0</v>
      </c>
      <c r="AW282" s="142">
        <f t="shared" si="151"/>
        <v>0</v>
      </c>
    </row>
    <row r="283" spans="1:49" ht="12.75" customHeight="1" x14ac:dyDescent="0.25">
      <c r="A283" s="133">
        <v>274</v>
      </c>
      <c r="B283" s="139" t="s">
        <v>1598</v>
      </c>
      <c r="C283" s="135">
        <f t="shared" si="146"/>
        <v>938.80000000000007</v>
      </c>
      <c r="D283" s="140">
        <v>748.2</v>
      </c>
      <c r="E283" s="140">
        <v>0</v>
      </c>
      <c r="F283" s="140">
        <v>0</v>
      </c>
      <c r="G283" s="140">
        <v>0</v>
      </c>
      <c r="H283" s="140">
        <v>190.6</v>
      </c>
      <c r="I283" s="140">
        <v>0</v>
      </c>
      <c r="J283" s="135">
        <f t="shared" si="158"/>
        <v>1068.0999999999999</v>
      </c>
      <c r="K283" s="141">
        <v>877.5</v>
      </c>
      <c r="L283" s="141">
        <v>0</v>
      </c>
      <c r="M283" s="141">
        <v>0</v>
      </c>
      <c r="N283" s="141">
        <v>0</v>
      </c>
      <c r="O283" s="141">
        <v>190.6</v>
      </c>
      <c r="P283" s="141">
        <v>0</v>
      </c>
      <c r="Q283" s="141">
        <v>0</v>
      </c>
      <c r="R283" s="141">
        <v>0</v>
      </c>
      <c r="S283" s="141">
        <v>0</v>
      </c>
      <c r="T283" s="136">
        <f t="shared" si="159"/>
        <v>935.04359999999997</v>
      </c>
      <c r="U283" s="141">
        <v>755.57989999999995</v>
      </c>
      <c r="V283" s="141">
        <v>0</v>
      </c>
      <c r="W283" s="141">
        <v>0</v>
      </c>
      <c r="X283" s="141">
        <v>0</v>
      </c>
      <c r="Y283" s="10">
        <v>179.46369999999999</v>
      </c>
      <c r="Z283" s="10">
        <v>0</v>
      </c>
      <c r="AA283" s="10">
        <v>0</v>
      </c>
      <c r="AB283" s="10">
        <v>0</v>
      </c>
      <c r="AC283" s="10">
        <v>0</v>
      </c>
      <c r="AD283" s="10">
        <f t="shared" si="150"/>
        <v>-133.05639999999994</v>
      </c>
      <c r="AE283" s="10">
        <f t="shared" si="150"/>
        <v>-121.92010000000005</v>
      </c>
      <c r="AF283" s="10">
        <f t="shared" si="150"/>
        <v>0</v>
      </c>
      <c r="AG283" s="10">
        <f t="shared" si="150"/>
        <v>0</v>
      </c>
      <c r="AH283" s="10">
        <f t="shared" si="150"/>
        <v>0</v>
      </c>
      <c r="AI283" s="13">
        <f t="shared" si="145"/>
        <v>-11.136300000000006</v>
      </c>
      <c r="AJ283" s="13">
        <f t="shared" si="145"/>
        <v>0</v>
      </c>
      <c r="AK283" s="13">
        <f t="shared" si="145"/>
        <v>0</v>
      </c>
      <c r="AL283" s="13">
        <f t="shared" si="145"/>
        <v>0</v>
      </c>
      <c r="AM283" s="10">
        <f t="shared" si="145"/>
        <v>0</v>
      </c>
      <c r="AN283" s="10">
        <f t="shared" si="151"/>
        <v>87.542701994195298</v>
      </c>
      <c r="AO283" s="10">
        <f t="shared" si="151"/>
        <v>86.105971509971496</v>
      </c>
      <c r="AP283" s="10">
        <f t="shared" si="151"/>
        <v>0</v>
      </c>
      <c r="AQ283" s="10">
        <f t="shared" si="151"/>
        <v>0</v>
      </c>
      <c r="AR283" s="10">
        <f t="shared" si="151"/>
        <v>0</v>
      </c>
      <c r="AS283" s="10">
        <f t="shared" si="151"/>
        <v>94.157240293809025</v>
      </c>
      <c r="AT283" s="142">
        <f t="shared" si="151"/>
        <v>0</v>
      </c>
      <c r="AU283" s="142">
        <f t="shared" si="151"/>
        <v>0</v>
      </c>
      <c r="AV283" s="142">
        <f t="shared" si="151"/>
        <v>0</v>
      </c>
      <c r="AW283" s="142">
        <f t="shared" si="151"/>
        <v>0</v>
      </c>
    </row>
    <row r="284" spans="1:49" ht="12.75" customHeight="1" x14ac:dyDescent="0.25">
      <c r="A284" s="133">
        <v>275</v>
      </c>
      <c r="B284" s="139" t="s">
        <v>1599</v>
      </c>
      <c r="C284" s="135">
        <f t="shared" si="146"/>
        <v>1251.7</v>
      </c>
      <c r="D284" s="140">
        <v>979.9</v>
      </c>
      <c r="E284" s="140">
        <v>0</v>
      </c>
      <c r="F284" s="140">
        <v>0</v>
      </c>
      <c r="G284" s="140">
        <v>0</v>
      </c>
      <c r="H284" s="140">
        <v>271.8</v>
      </c>
      <c r="I284" s="140">
        <v>0</v>
      </c>
      <c r="J284" s="135">
        <f t="shared" si="158"/>
        <v>1349.3999999999999</v>
      </c>
      <c r="K284" s="141">
        <v>1077.5999999999999</v>
      </c>
      <c r="L284" s="141">
        <v>0</v>
      </c>
      <c r="M284" s="141">
        <v>0</v>
      </c>
      <c r="N284" s="141">
        <v>0</v>
      </c>
      <c r="O284" s="141">
        <v>271.8</v>
      </c>
      <c r="P284" s="141">
        <v>0</v>
      </c>
      <c r="Q284" s="141">
        <v>0</v>
      </c>
      <c r="R284" s="141">
        <v>0</v>
      </c>
      <c r="S284" s="141">
        <v>0</v>
      </c>
      <c r="T284" s="136">
        <f t="shared" si="159"/>
        <v>1336.8935999999999</v>
      </c>
      <c r="U284" s="141">
        <v>1065.1105</v>
      </c>
      <c r="V284" s="141">
        <v>0</v>
      </c>
      <c r="W284" s="141">
        <v>0</v>
      </c>
      <c r="X284" s="141">
        <v>0</v>
      </c>
      <c r="Y284" s="10">
        <v>271.78309999999999</v>
      </c>
      <c r="Z284" s="10">
        <v>0</v>
      </c>
      <c r="AA284" s="10">
        <v>0</v>
      </c>
      <c r="AB284" s="10">
        <v>0</v>
      </c>
      <c r="AC284" s="10">
        <v>0</v>
      </c>
      <c r="AD284" s="10">
        <f t="shared" si="150"/>
        <v>-12.506399999999985</v>
      </c>
      <c r="AE284" s="10">
        <f t="shared" si="150"/>
        <v>-12.489499999999907</v>
      </c>
      <c r="AF284" s="10">
        <f t="shared" si="150"/>
        <v>0</v>
      </c>
      <c r="AG284" s="10">
        <f t="shared" si="150"/>
        <v>0</v>
      </c>
      <c r="AH284" s="10">
        <f t="shared" si="150"/>
        <v>0</v>
      </c>
      <c r="AI284" s="13">
        <f t="shared" si="145"/>
        <v>-1.6900000000021009E-2</v>
      </c>
      <c r="AJ284" s="13">
        <f t="shared" si="145"/>
        <v>0</v>
      </c>
      <c r="AK284" s="13">
        <f t="shared" si="145"/>
        <v>0</v>
      </c>
      <c r="AL284" s="13">
        <f t="shared" si="145"/>
        <v>0</v>
      </c>
      <c r="AM284" s="10">
        <f t="shared" si="145"/>
        <v>0</v>
      </c>
      <c r="AN284" s="10">
        <f t="shared" si="151"/>
        <v>99.073188083592711</v>
      </c>
      <c r="AO284" s="10">
        <f t="shared" si="151"/>
        <v>98.840989235337801</v>
      </c>
      <c r="AP284" s="10">
        <f t="shared" si="151"/>
        <v>0</v>
      </c>
      <c r="AQ284" s="10">
        <f t="shared" si="151"/>
        <v>0</v>
      </c>
      <c r="AR284" s="10">
        <f t="shared" si="151"/>
        <v>0</v>
      </c>
      <c r="AS284" s="10">
        <f t="shared" ref="AS284:AW285" si="160">IF(O284=0,0,Y284/O284*100)</f>
        <v>99.9937821927888</v>
      </c>
      <c r="AT284" s="142">
        <f t="shared" si="160"/>
        <v>0</v>
      </c>
      <c r="AU284" s="142">
        <f t="shared" si="160"/>
        <v>0</v>
      </c>
      <c r="AV284" s="142">
        <f t="shared" si="160"/>
        <v>0</v>
      </c>
      <c r="AW284" s="142">
        <f t="shared" si="160"/>
        <v>0</v>
      </c>
    </row>
    <row r="285" spans="1:49" ht="12.75" customHeight="1" x14ac:dyDescent="0.25">
      <c r="A285" s="133">
        <v>276</v>
      </c>
      <c r="B285" s="139" t="s">
        <v>1600</v>
      </c>
      <c r="C285" s="135">
        <f t="shared" si="146"/>
        <v>1174.5999999999999</v>
      </c>
      <c r="D285" s="140">
        <v>990.4</v>
      </c>
      <c r="E285" s="140">
        <v>0</v>
      </c>
      <c r="F285" s="140">
        <v>0</v>
      </c>
      <c r="G285" s="140">
        <v>0</v>
      </c>
      <c r="H285" s="140">
        <v>184.2</v>
      </c>
      <c r="I285" s="140">
        <v>0</v>
      </c>
      <c r="J285" s="135">
        <f t="shared" si="158"/>
        <v>1310.6000000000001</v>
      </c>
      <c r="K285" s="141">
        <v>1126.4000000000001</v>
      </c>
      <c r="L285" s="141">
        <v>0</v>
      </c>
      <c r="M285" s="141">
        <v>0</v>
      </c>
      <c r="N285" s="141">
        <v>0</v>
      </c>
      <c r="O285" s="141">
        <v>184.2</v>
      </c>
      <c r="P285" s="141">
        <v>0</v>
      </c>
      <c r="Q285" s="141">
        <v>0</v>
      </c>
      <c r="R285" s="141">
        <v>0</v>
      </c>
      <c r="S285" s="141">
        <v>0</v>
      </c>
      <c r="T285" s="136">
        <f t="shared" si="159"/>
        <v>1128.6052999999999</v>
      </c>
      <c r="U285" s="141">
        <v>947.93539999999996</v>
      </c>
      <c r="V285" s="141">
        <v>0</v>
      </c>
      <c r="W285" s="141">
        <v>0</v>
      </c>
      <c r="X285" s="141">
        <v>0</v>
      </c>
      <c r="Y285" s="10">
        <v>180.66990000000001</v>
      </c>
      <c r="Z285" s="10">
        <v>0</v>
      </c>
      <c r="AA285" s="10">
        <v>0</v>
      </c>
      <c r="AB285" s="10">
        <v>0</v>
      </c>
      <c r="AC285" s="10">
        <v>0</v>
      </c>
      <c r="AD285" s="10">
        <f t="shared" si="150"/>
        <v>-181.99470000000019</v>
      </c>
      <c r="AE285" s="10">
        <f t="shared" si="150"/>
        <v>-178.46460000000013</v>
      </c>
      <c r="AF285" s="10">
        <f t="shared" si="150"/>
        <v>0</v>
      </c>
      <c r="AG285" s="10">
        <f t="shared" si="150"/>
        <v>0</v>
      </c>
      <c r="AH285" s="10">
        <f t="shared" si="150"/>
        <v>0</v>
      </c>
      <c r="AI285" s="13">
        <f t="shared" si="145"/>
        <v>-3.530099999999976</v>
      </c>
      <c r="AJ285" s="13">
        <f t="shared" si="145"/>
        <v>0</v>
      </c>
      <c r="AK285" s="13">
        <f t="shared" si="145"/>
        <v>0</v>
      </c>
      <c r="AL285" s="13">
        <f t="shared" si="145"/>
        <v>0</v>
      </c>
      <c r="AM285" s="10">
        <f t="shared" si="145"/>
        <v>0</v>
      </c>
      <c r="AN285" s="10">
        <f t="shared" ref="AN285:AR285" si="161">IF(J285=0,0,T285/J285*100)</f>
        <v>86.113634976346702</v>
      </c>
      <c r="AO285" s="10">
        <f t="shared" si="161"/>
        <v>84.156196732954541</v>
      </c>
      <c r="AP285" s="10">
        <f t="shared" si="161"/>
        <v>0</v>
      </c>
      <c r="AQ285" s="10">
        <f t="shared" si="161"/>
        <v>0</v>
      </c>
      <c r="AR285" s="10">
        <f t="shared" si="161"/>
        <v>0</v>
      </c>
      <c r="AS285" s="10">
        <f t="shared" si="160"/>
        <v>98.083550488599357</v>
      </c>
      <c r="AT285" s="142">
        <f t="shared" si="160"/>
        <v>0</v>
      </c>
      <c r="AU285" s="142">
        <f t="shared" si="160"/>
        <v>0</v>
      </c>
      <c r="AV285" s="142">
        <f t="shared" si="160"/>
        <v>0</v>
      </c>
      <c r="AW285" s="142">
        <f t="shared" si="160"/>
        <v>0</v>
      </c>
    </row>
    <row r="286" spans="1:49" ht="12.75" customHeight="1" x14ac:dyDescent="0.25">
      <c r="A286" s="133">
        <v>277</v>
      </c>
      <c r="B286" s="139"/>
      <c r="C286" s="140"/>
      <c r="D286" s="140"/>
      <c r="E286" s="140"/>
      <c r="F286" s="140"/>
      <c r="G286" s="140"/>
      <c r="H286" s="140"/>
      <c r="I286" s="140"/>
      <c r="J286" s="135"/>
      <c r="K286" s="141"/>
      <c r="L286" s="141"/>
      <c r="M286" s="141"/>
      <c r="N286" s="141"/>
      <c r="O286" s="141"/>
      <c r="P286" s="141"/>
      <c r="Q286" s="141"/>
      <c r="R286" s="141"/>
      <c r="S286" s="141"/>
      <c r="T286" s="136"/>
      <c r="U286" s="141"/>
      <c r="V286" s="141"/>
      <c r="W286" s="141"/>
      <c r="X286" s="141"/>
      <c r="Y286" s="10"/>
      <c r="Z286" s="10"/>
      <c r="AA286" s="10"/>
      <c r="AB286" s="10"/>
      <c r="AC286" s="10"/>
      <c r="AD286" s="10"/>
      <c r="AE286" s="10"/>
      <c r="AF286" s="10"/>
      <c r="AG286" s="10"/>
      <c r="AH286" s="10"/>
      <c r="AI286" s="13">
        <f t="shared" si="145"/>
        <v>0</v>
      </c>
      <c r="AJ286" s="13">
        <f t="shared" si="145"/>
        <v>0</v>
      </c>
      <c r="AK286" s="13">
        <f t="shared" si="145"/>
        <v>0</v>
      </c>
      <c r="AL286" s="13">
        <f t="shared" si="145"/>
        <v>0</v>
      </c>
      <c r="AM286" s="10"/>
      <c r="AN286" s="10"/>
      <c r="AO286" s="10"/>
      <c r="AP286" s="10"/>
      <c r="AQ286" s="10"/>
      <c r="AR286" s="10"/>
      <c r="AS286" s="10"/>
      <c r="AT286" s="142"/>
      <c r="AU286" s="142"/>
      <c r="AV286" s="142"/>
      <c r="AW286" s="142"/>
    </row>
    <row r="287" spans="1:49" ht="12.75" customHeight="1" x14ac:dyDescent="0.25">
      <c r="A287" s="133">
        <v>278</v>
      </c>
      <c r="B287" s="134" t="s">
        <v>1601</v>
      </c>
      <c r="C287" s="135">
        <f t="shared" ref="C287:C315" si="162">SUM(D287:I287)</f>
        <v>287724.3</v>
      </c>
      <c r="D287" s="135">
        <f t="shared" ref="D287:I287" si="163">D288+D289</f>
        <v>241867.8</v>
      </c>
      <c r="E287" s="135">
        <f t="shared" si="163"/>
        <v>8433.9</v>
      </c>
      <c r="F287" s="135">
        <f t="shared" si="163"/>
        <v>5826.4000000000005</v>
      </c>
      <c r="G287" s="135">
        <f t="shared" si="163"/>
        <v>0</v>
      </c>
      <c r="H287" s="135">
        <f t="shared" si="163"/>
        <v>27517.899999999994</v>
      </c>
      <c r="I287" s="135">
        <f t="shared" si="163"/>
        <v>4078.3</v>
      </c>
      <c r="J287" s="135">
        <f t="shared" si="158"/>
        <v>335037.3</v>
      </c>
      <c r="K287" s="135">
        <f t="shared" ref="K287:S287" si="164">K288+K289</f>
        <v>282336.09999999998</v>
      </c>
      <c r="L287" s="135">
        <f t="shared" si="164"/>
        <v>9221.0999999999985</v>
      </c>
      <c r="M287" s="135">
        <f t="shared" si="164"/>
        <v>7127.1</v>
      </c>
      <c r="N287" s="135">
        <f t="shared" si="164"/>
        <v>0</v>
      </c>
      <c r="O287" s="135">
        <f t="shared" si="164"/>
        <v>27517.899999999994</v>
      </c>
      <c r="P287" s="135">
        <f t="shared" si="164"/>
        <v>6661.4</v>
      </c>
      <c r="Q287" s="135">
        <f t="shared" si="164"/>
        <v>4818.8999999999996</v>
      </c>
      <c r="R287" s="135">
        <f t="shared" si="164"/>
        <v>2122.1</v>
      </c>
      <c r="S287" s="135">
        <f t="shared" si="164"/>
        <v>51.6</v>
      </c>
      <c r="T287" s="136">
        <f t="shared" si="159"/>
        <v>326618.71950000006</v>
      </c>
      <c r="U287" s="135">
        <f t="shared" ref="U287:AC287" si="165">U288+U289</f>
        <v>277675.31229999999</v>
      </c>
      <c r="V287" s="135">
        <f t="shared" si="165"/>
        <v>8664.5164000000004</v>
      </c>
      <c r="W287" s="135">
        <f t="shared" si="165"/>
        <v>6040.9526000000005</v>
      </c>
      <c r="X287" s="135">
        <f t="shared" si="165"/>
        <v>0</v>
      </c>
      <c r="Y287" s="135">
        <f t="shared" si="165"/>
        <v>25454.921699999995</v>
      </c>
      <c r="Z287" s="135">
        <f t="shared" si="165"/>
        <v>6609.3164999999999</v>
      </c>
      <c r="AA287" s="135">
        <f t="shared" si="165"/>
        <v>4818.8999999999996</v>
      </c>
      <c r="AB287" s="135">
        <f t="shared" si="165"/>
        <v>2122.1</v>
      </c>
      <c r="AC287" s="135">
        <f t="shared" si="165"/>
        <v>51.6</v>
      </c>
      <c r="AD287" s="13">
        <f t="shared" ref="AD287:AJ315" si="166">T287-J287</f>
        <v>-8418.5804999999236</v>
      </c>
      <c r="AE287" s="13">
        <f t="shared" si="166"/>
        <v>-4660.7876999999862</v>
      </c>
      <c r="AF287" s="13">
        <f t="shared" si="166"/>
        <v>-556.58359999999811</v>
      </c>
      <c r="AG287" s="13">
        <f t="shared" si="166"/>
        <v>-1086.1473999999998</v>
      </c>
      <c r="AH287" s="13">
        <f t="shared" si="166"/>
        <v>0</v>
      </c>
      <c r="AI287" s="13">
        <f t="shared" si="145"/>
        <v>-2062.9782999999989</v>
      </c>
      <c r="AJ287" s="13">
        <f t="shared" si="145"/>
        <v>-52.083499999999731</v>
      </c>
      <c r="AK287" s="13">
        <f t="shared" si="145"/>
        <v>0</v>
      </c>
      <c r="AL287" s="13">
        <f t="shared" si="145"/>
        <v>0</v>
      </c>
      <c r="AM287" s="13">
        <f t="shared" si="145"/>
        <v>0</v>
      </c>
      <c r="AN287" s="13">
        <f t="shared" ref="AN287:AW312" si="167">IF(J287=0,0,T287/J287*100)</f>
        <v>97.487270671056649</v>
      </c>
      <c r="AO287" s="13">
        <f t="shared" si="167"/>
        <v>98.34920589325985</v>
      </c>
      <c r="AP287" s="13">
        <f t="shared" si="167"/>
        <v>93.964021646007552</v>
      </c>
      <c r="AQ287" s="13">
        <f t="shared" si="167"/>
        <v>84.76031766075964</v>
      </c>
      <c r="AR287" s="13">
        <f t="shared" si="167"/>
        <v>0</v>
      </c>
      <c r="AS287" s="13">
        <f t="shared" si="167"/>
        <v>92.50314050127372</v>
      </c>
      <c r="AT287" s="137">
        <f t="shared" si="167"/>
        <v>99.218129822559831</v>
      </c>
      <c r="AU287" s="137">
        <f t="shared" si="167"/>
        <v>100</v>
      </c>
      <c r="AV287" s="137">
        <f t="shared" si="167"/>
        <v>100</v>
      </c>
      <c r="AW287" s="137">
        <f t="shared" si="167"/>
        <v>100</v>
      </c>
    </row>
    <row r="288" spans="1:49" s="138" customFormat="1" ht="12.75" customHeight="1" x14ac:dyDescent="0.2">
      <c r="A288" s="133">
        <v>279</v>
      </c>
      <c r="B288" s="134" t="s">
        <v>1374</v>
      </c>
      <c r="C288" s="135">
        <f t="shared" si="162"/>
        <v>162230.9</v>
      </c>
      <c r="D288" s="135">
        <f t="shared" ref="D288:I288" si="168">D290</f>
        <v>140921.9</v>
      </c>
      <c r="E288" s="135">
        <f t="shared" si="168"/>
        <v>3117.7</v>
      </c>
      <c r="F288" s="135">
        <f t="shared" si="168"/>
        <v>5755.8</v>
      </c>
      <c r="G288" s="135">
        <f t="shared" si="168"/>
        <v>0</v>
      </c>
      <c r="H288" s="135">
        <f t="shared" si="168"/>
        <v>8357.2000000000007</v>
      </c>
      <c r="I288" s="135">
        <f t="shared" si="168"/>
        <v>4078.3</v>
      </c>
      <c r="J288" s="135">
        <f t="shared" si="158"/>
        <v>193418.10000000003</v>
      </c>
      <c r="K288" s="135">
        <f t="shared" ref="K288:S288" si="169">K290</f>
        <v>165747.6</v>
      </c>
      <c r="L288" s="135">
        <f t="shared" si="169"/>
        <v>3425.7</v>
      </c>
      <c r="M288" s="135">
        <f t="shared" si="169"/>
        <v>7052.5</v>
      </c>
      <c r="N288" s="135">
        <f t="shared" si="169"/>
        <v>0</v>
      </c>
      <c r="O288" s="135">
        <f t="shared" si="169"/>
        <v>8357.2000000000007</v>
      </c>
      <c r="P288" s="135">
        <f t="shared" si="169"/>
        <v>6661.4</v>
      </c>
      <c r="Q288" s="135">
        <f t="shared" si="169"/>
        <v>4818.8999999999996</v>
      </c>
      <c r="R288" s="135">
        <f t="shared" si="169"/>
        <v>2122.1</v>
      </c>
      <c r="S288" s="135">
        <f t="shared" si="169"/>
        <v>51.6</v>
      </c>
      <c r="T288" s="136">
        <f t="shared" si="159"/>
        <v>188414.4657</v>
      </c>
      <c r="U288" s="135">
        <f t="shared" ref="U288:AC288" si="170">U290</f>
        <v>163935.16800000001</v>
      </c>
      <c r="V288" s="135">
        <f t="shared" si="170"/>
        <v>3388.8038999999999</v>
      </c>
      <c r="W288" s="135">
        <f t="shared" si="170"/>
        <v>5975.4475000000002</v>
      </c>
      <c r="X288" s="135">
        <f t="shared" si="170"/>
        <v>0</v>
      </c>
      <c r="Y288" s="135">
        <f t="shared" si="170"/>
        <v>6332.0298000000003</v>
      </c>
      <c r="Z288" s="135">
        <f t="shared" si="170"/>
        <v>6609.3164999999999</v>
      </c>
      <c r="AA288" s="135">
        <f t="shared" si="170"/>
        <v>4818.8999999999996</v>
      </c>
      <c r="AB288" s="135">
        <f t="shared" si="170"/>
        <v>2122.1</v>
      </c>
      <c r="AC288" s="135">
        <f t="shared" si="170"/>
        <v>51.6</v>
      </c>
      <c r="AD288" s="13">
        <f t="shared" si="166"/>
        <v>-5003.6343000000343</v>
      </c>
      <c r="AE288" s="13">
        <f t="shared" si="166"/>
        <v>-1812.4320000000007</v>
      </c>
      <c r="AF288" s="13">
        <f t="shared" si="166"/>
        <v>-36.896099999999933</v>
      </c>
      <c r="AG288" s="13">
        <f t="shared" si="166"/>
        <v>-1077.0524999999998</v>
      </c>
      <c r="AH288" s="13">
        <f t="shared" si="166"/>
        <v>0</v>
      </c>
      <c r="AI288" s="13">
        <f t="shared" si="145"/>
        <v>-2025.1702000000005</v>
      </c>
      <c r="AJ288" s="13">
        <f t="shared" si="145"/>
        <v>-52.083499999999731</v>
      </c>
      <c r="AK288" s="13">
        <f t="shared" si="145"/>
        <v>0</v>
      </c>
      <c r="AL288" s="13">
        <f t="shared" si="145"/>
        <v>0</v>
      </c>
      <c r="AM288" s="13">
        <f t="shared" si="145"/>
        <v>0</v>
      </c>
      <c r="AN288" s="13">
        <f t="shared" si="167"/>
        <v>97.413047537950163</v>
      </c>
      <c r="AO288" s="13">
        <f t="shared" si="167"/>
        <v>98.906510863505716</v>
      </c>
      <c r="AP288" s="13">
        <f t="shared" si="167"/>
        <v>98.922961730449259</v>
      </c>
      <c r="AQ288" s="13">
        <f t="shared" si="167"/>
        <v>84.728075150655798</v>
      </c>
      <c r="AR288" s="13">
        <f t="shared" si="167"/>
        <v>0</v>
      </c>
      <c r="AS288" s="13">
        <f t="shared" si="167"/>
        <v>75.767359881299953</v>
      </c>
      <c r="AT288" s="137">
        <f t="shared" si="167"/>
        <v>99.218129822559831</v>
      </c>
      <c r="AU288" s="137">
        <f t="shared" si="167"/>
        <v>100</v>
      </c>
      <c r="AV288" s="137">
        <f t="shared" si="167"/>
        <v>100</v>
      </c>
      <c r="AW288" s="137">
        <f t="shared" si="167"/>
        <v>100</v>
      </c>
    </row>
    <row r="289" spans="1:49" s="138" customFormat="1" ht="12.75" customHeight="1" x14ac:dyDescent="0.2">
      <c r="A289" s="133">
        <v>280</v>
      </c>
      <c r="B289" s="134" t="s">
        <v>1375</v>
      </c>
      <c r="C289" s="135">
        <f t="shared" si="162"/>
        <v>125493.4</v>
      </c>
      <c r="D289" s="135">
        <f t="shared" ref="D289:I289" si="171">SUBTOTAL(9,D291:D315)</f>
        <v>100945.9</v>
      </c>
      <c r="E289" s="135">
        <f t="shared" si="171"/>
        <v>5316.2</v>
      </c>
      <c r="F289" s="135">
        <f t="shared" si="171"/>
        <v>70.599999999999994</v>
      </c>
      <c r="G289" s="135">
        <f t="shared" si="171"/>
        <v>0</v>
      </c>
      <c r="H289" s="135">
        <f t="shared" si="171"/>
        <v>19160.699999999993</v>
      </c>
      <c r="I289" s="135">
        <f t="shared" si="171"/>
        <v>0</v>
      </c>
      <c r="J289" s="135">
        <f t="shared" si="158"/>
        <v>141619.19999999998</v>
      </c>
      <c r="K289" s="135">
        <f t="shared" ref="K289:S289" si="172">SUBTOTAL(9,K291:K315)</f>
        <v>116588.5</v>
      </c>
      <c r="L289" s="135">
        <f t="shared" si="172"/>
        <v>5795.4</v>
      </c>
      <c r="M289" s="135">
        <f t="shared" si="172"/>
        <v>74.599999999999994</v>
      </c>
      <c r="N289" s="135">
        <f t="shared" si="172"/>
        <v>0</v>
      </c>
      <c r="O289" s="135">
        <f t="shared" si="172"/>
        <v>19160.699999999993</v>
      </c>
      <c r="P289" s="135">
        <f t="shared" si="172"/>
        <v>0</v>
      </c>
      <c r="Q289" s="135">
        <f t="shared" si="172"/>
        <v>0</v>
      </c>
      <c r="R289" s="135">
        <f t="shared" si="172"/>
        <v>0</v>
      </c>
      <c r="S289" s="135">
        <f t="shared" si="172"/>
        <v>0</v>
      </c>
      <c r="T289" s="136">
        <f t="shared" si="159"/>
        <v>138204.25379999998</v>
      </c>
      <c r="U289" s="135">
        <f t="shared" ref="U289:AC289" si="173">SUBTOTAL(9,U291:U315)</f>
        <v>113740.1443</v>
      </c>
      <c r="V289" s="135">
        <f t="shared" si="173"/>
        <v>5275.7124999999996</v>
      </c>
      <c r="W289" s="135">
        <f t="shared" si="173"/>
        <v>65.505099999999999</v>
      </c>
      <c r="X289" s="135">
        <f t="shared" si="173"/>
        <v>0</v>
      </c>
      <c r="Y289" s="135">
        <f t="shared" si="173"/>
        <v>19122.891899999995</v>
      </c>
      <c r="Z289" s="135">
        <f t="shared" si="173"/>
        <v>0</v>
      </c>
      <c r="AA289" s="135">
        <f t="shared" si="173"/>
        <v>0</v>
      </c>
      <c r="AB289" s="135">
        <f t="shared" si="173"/>
        <v>0</v>
      </c>
      <c r="AC289" s="135">
        <f t="shared" si="173"/>
        <v>0</v>
      </c>
      <c r="AD289" s="13">
        <f t="shared" si="166"/>
        <v>-3414.9462000000058</v>
      </c>
      <c r="AE289" s="13">
        <f t="shared" si="166"/>
        <v>-2848.3557000000001</v>
      </c>
      <c r="AF289" s="13">
        <f t="shared" si="166"/>
        <v>-519.6875</v>
      </c>
      <c r="AG289" s="13">
        <f t="shared" si="166"/>
        <v>-9.0948999999999955</v>
      </c>
      <c r="AH289" s="13">
        <f t="shared" si="166"/>
        <v>0</v>
      </c>
      <c r="AI289" s="13">
        <f t="shared" si="145"/>
        <v>-37.808099999998376</v>
      </c>
      <c r="AJ289" s="13">
        <f t="shared" si="145"/>
        <v>0</v>
      </c>
      <c r="AK289" s="13">
        <f t="shared" si="145"/>
        <v>0</v>
      </c>
      <c r="AL289" s="13">
        <f t="shared" si="145"/>
        <v>0</v>
      </c>
      <c r="AM289" s="13">
        <f t="shared" si="145"/>
        <v>0</v>
      </c>
      <c r="AN289" s="13">
        <f t="shared" si="167"/>
        <v>97.588641794332958</v>
      </c>
      <c r="AO289" s="13">
        <f t="shared" si="167"/>
        <v>97.556915390454463</v>
      </c>
      <c r="AP289" s="13">
        <f t="shared" si="167"/>
        <v>91.032758739690095</v>
      </c>
      <c r="AQ289" s="13">
        <f t="shared" si="167"/>
        <v>87.80844504021448</v>
      </c>
      <c r="AR289" s="13">
        <f t="shared" si="167"/>
        <v>0</v>
      </c>
      <c r="AS289" s="13">
        <f t="shared" si="167"/>
        <v>99.80267892091625</v>
      </c>
      <c r="AT289" s="137">
        <f t="shared" si="167"/>
        <v>0</v>
      </c>
      <c r="AU289" s="137">
        <f t="shared" si="167"/>
        <v>0</v>
      </c>
      <c r="AV289" s="137">
        <f t="shared" si="167"/>
        <v>0</v>
      </c>
      <c r="AW289" s="137">
        <f t="shared" si="167"/>
        <v>0</v>
      </c>
    </row>
    <row r="290" spans="1:49" ht="12.75" customHeight="1" x14ac:dyDescent="0.25">
      <c r="A290" s="133">
        <v>281</v>
      </c>
      <c r="B290" s="139" t="s">
        <v>1400</v>
      </c>
      <c r="C290" s="135">
        <f t="shared" si="162"/>
        <v>162230.9</v>
      </c>
      <c r="D290" s="140">
        <v>140921.9</v>
      </c>
      <c r="E290" s="140">
        <v>3117.7</v>
      </c>
      <c r="F290" s="140">
        <v>5755.8</v>
      </c>
      <c r="G290" s="140">
        <v>0</v>
      </c>
      <c r="H290" s="140">
        <v>8357.2000000000007</v>
      </c>
      <c r="I290" s="140">
        <v>4078.3</v>
      </c>
      <c r="J290" s="135">
        <f t="shared" si="158"/>
        <v>193418.10000000003</v>
      </c>
      <c r="K290" s="141">
        <v>165747.6</v>
      </c>
      <c r="L290" s="141">
        <v>3425.7</v>
      </c>
      <c r="M290" s="141">
        <v>7052.5</v>
      </c>
      <c r="N290" s="141">
        <v>0</v>
      </c>
      <c r="O290" s="141">
        <v>8357.2000000000007</v>
      </c>
      <c r="P290" s="141">
        <v>6661.4</v>
      </c>
      <c r="Q290" s="141">
        <v>4818.8999999999996</v>
      </c>
      <c r="R290" s="141">
        <v>2122.1</v>
      </c>
      <c r="S290" s="141">
        <v>51.6</v>
      </c>
      <c r="T290" s="136">
        <f t="shared" si="159"/>
        <v>188414.4657</v>
      </c>
      <c r="U290" s="141">
        <v>163935.16800000001</v>
      </c>
      <c r="V290" s="141">
        <v>3388.8038999999999</v>
      </c>
      <c r="W290" s="141">
        <v>5975.4475000000002</v>
      </c>
      <c r="X290" s="141">
        <v>0</v>
      </c>
      <c r="Y290" s="10">
        <v>6332.0298000000003</v>
      </c>
      <c r="Z290" s="10">
        <v>6609.3164999999999</v>
      </c>
      <c r="AA290" s="10">
        <v>4818.8999999999996</v>
      </c>
      <c r="AB290" s="10">
        <v>2122.1</v>
      </c>
      <c r="AC290" s="10">
        <v>51.6</v>
      </c>
      <c r="AD290" s="10">
        <f t="shared" si="166"/>
        <v>-5003.6343000000343</v>
      </c>
      <c r="AE290" s="10">
        <f t="shared" si="166"/>
        <v>-1812.4320000000007</v>
      </c>
      <c r="AF290" s="10">
        <f t="shared" si="166"/>
        <v>-36.896099999999933</v>
      </c>
      <c r="AG290" s="10">
        <f t="shared" si="166"/>
        <v>-1077.0524999999998</v>
      </c>
      <c r="AH290" s="10">
        <f t="shared" si="166"/>
        <v>0</v>
      </c>
      <c r="AI290" s="13">
        <f t="shared" si="145"/>
        <v>-2025.1702000000005</v>
      </c>
      <c r="AJ290" s="13">
        <f t="shared" si="145"/>
        <v>-52.083499999999731</v>
      </c>
      <c r="AK290" s="13">
        <f t="shared" si="145"/>
        <v>0</v>
      </c>
      <c r="AL290" s="13">
        <f t="shared" si="145"/>
        <v>0</v>
      </c>
      <c r="AM290" s="10">
        <f t="shared" si="145"/>
        <v>0</v>
      </c>
      <c r="AN290" s="10">
        <f t="shared" si="167"/>
        <v>97.413047537950163</v>
      </c>
      <c r="AO290" s="10">
        <f t="shared" si="167"/>
        <v>98.906510863505716</v>
      </c>
      <c r="AP290" s="10">
        <f t="shared" si="167"/>
        <v>98.922961730449259</v>
      </c>
      <c r="AQ290" s="10">
        <f t="shared" si="167"/>
        <v>84.728075150655798</v>
      </c>
      <c r="AR290" s="10">
        <f t="shared" si="167"/>
        <v>0</v>
      </c>
      <c r="AS290" s="10">
        <f t="shared" si="167"/>
        <v>75.767359881299953</v>
      </c>
      <c r="AT290" s="142">
        <f t="shared" si="167"/>
        <v>99.218129822559831</v>
      </c>
      <c r="AU290" s="142">
        <f t="shared" si="167"/>
        <v>100</v>
      </c>
      <c r="AV290" s="142">
        <f t="shared" si="167"/>
        <v>100</v>
      </c>
      <c r="AW290" s="142">
        <f t="shared" si="167"/>
        <v>100</v>
      </c>
    </row>
    <row r="291" spans="1:49" ht="12.75" customHeight="1" x14ac:dyDescent="0.25">
      <c r="A291" s="133">
        <v>282</v>
      </c>
      <c r="B291" s="139" t="s">
        <v>1602</v>
      </c>
      <c r="C291" s="135">
        <f t="shared" si="162"/>
        <v>6737.3</v>
      </c>
      <c r="D291" s="140">
        <v>5817.7</v>
      </c>
      <c r="E291" s="140">
        <v>0</v>
      </c>
      <c r="F291" s="140">
        <v>0</v>
      </c>
      <c r="G291" s="140">
        <v>0</v>
      </c>
      <c r="H291" s="140">
        <v>919.6</v>
      </c>
      <c r="I291" s="140" t="s">
        <v>2252</v>
      </c>
      <c r="J291" s="135">
        <f t="shared" si="158"/>
        <v>7658.2000000000007</v>
      </c>
      <c r="K291" s="141">
        <v>6738.6</v>
      </c>
      <c r="L291" s="141">
        <v>0</v>
      </c>
      <c r="M291" s="141">
        <v>0</v>
      </c>
      <c r="N291" s="141">
        <v>0</v>
      </c>
      <c r="O291" s="141">
        <v>919.6</v>
      </c>
      <c r="P291" s="141">
        <v>0</v>
      </c>
      <c r="Q291" s="141">
        <v>0</v>
      </c>
      <c r="R291" s="141">
        <v>0</v>
      </c>
      <c r="S291" s="141">
        <v>0</v>
      </c>
      <c r="T291" s="136">
        <f t="shared" si="159"/>
        <v>7658.2000000000007</v>
      </c>
      <c r="U291" s="141">
        <v>6738.6</v>
      </c>
      <c r="V291" s="141">
        <v>0</v>
      </c>
      <c r="W291" s="141">
        <v>0</v>
      </c>
      <c r="X291" s="141">
        <v>0</v>
      </c>
      <c r="Y291" s="10">
        <v>919.6</v>
      </c>
      <c r="Z291" s="10">
        <v>0</v>
      </c>
      <c r="AA291" s="10">
        <v>0</v>
      </c>
      <c r="AB291" s="10">
        <v>0</v>
      </c>
      <c r="AC291" s="10">
        <v>0</v>
      </c>
      <c r="AD291" s="10">
        <f t="shared" si="166"/>
        <v>0</v>
      </c>
      <c r="AE291" s="10">
        <f t="shared" si="166"/>
        <v>0</v>
      </c>
      <c r="AF291" s="10">
        <f t="shared" si="166"/>
        <v>0</v>
      </c>
      <c r="AG291" s="10">
        <f t="shared" si="166"/>
        <v>0</v>
      </c>
      <c r="AH291" s="10">
        <f t="shared" si="166"/>
        <v>0</v>
      </c>
      <c r="AI291" s="13">
        <f t="shared" si="145"/>
        <v>0</v>
      </c>
      <c r="AJ291" s="13">
        <f t="shared" si="145"/>
        <v>0</v>
      </c>
      <c r="AK291" s="13">
        <f t="shared" si="145"/>
        <v>0</v>
      </c>
      <c r="AL291" s="13">
        <f t="shared" si="145"/>
        <v>0</v>
      </c>
      <c r="AM291" s="10">
        <f t="shared" si="145"/>
        <v>0</v>
      </c>
      <c r="AN291" s="10">
        <f t="shared" si="167"/>
        <v>100</v>
      </c>
      <c r="AO291" s="10">
        <f t="shared" si="167"/>
        <v>100</v>
      </c>
      <c r="AP291" s="10">
        <f t="shared" si="167"/>
        <v>0</v>
      </c>
      <c r="AQ291" s="10">
        <f t="shared" si="167"/>
        <v>0</v>
      </c>
      <c r="AR291" s="10">
        <f t="shared" si="167"/>
        <v>0</v>
      </c>
      <c r="AS291" s="10">
        <f t="shared" si="167"/>
        <v>100</v>
      </c>
      <c r="AT291" s="142">
        <f t="shared" si="167"/>
        <v>0</v>
      </c>
      <c r="AU291" s="142">
        <f t="shared" si="167"/>
        <v>0</v>
      </c>
      <c r="AV291" s="142">
        <f t="shared" si="167"/>
        <v>0</v>
      </c>
      <c r="AW291" s="142">
        <f t="shared" si="167"/>
        <v>0</v>
      </c>
    </row>
    <row r="292" spans="1:49" ht="12.75" customHeight="1" x14ac:dyDescent="0.25">
      <c r="A292" s="133">
        <v>283</v>
      </c>
      <c r="B292" s="139" t="s">
        <v>1603</v>
      </c>
      <c r="C292" s="135">
        <f t="shared" si="162"/>
        <v>2191.6999999999998</v>
      </c>
      <c r="D292" s="140">
        <v>1728.2</v>
      </c>
      <c r="E292" s="140">
        <v>0</v>
      </c>
      <c r="F292" s="140">
        <v>0</v>
      </c>
      <c r="G292" s="140">
        <v>0</v>
      </c>
      <c r="H292" s="140">
        <v>463.5</v>
      </c>
      <c r="I292" s="140">
        <v>0</v>
      </c>
      <c r="J292" s="135">
        <f t="shared" si="158"/>
        <v>2457.6999999999998</v>
      </c>
      <c r="K292" s="141">
        <v>1994.2</v>
      </c>
      <c r="L292" s="141">
        <v>0</v>
      </c>
      <c r="M292" s="141">
        <v>0</v>
      </c>
      <c r="N292" s="141">
        <v>0</v>
      </c>
      <c r="O292" s="141">
        <v>463.5</v>
      </c>
      <c r="P292" s="141">
        <v>0</v>
      </c>
      <c r="Q292" s="141">
        <v>0</v>
      </c>
      <c r="R292" s="141">
        <v>0</v>
      </c>
      <c r="S292" s="141">
        <v>0</v>
      </c>
      <c r="T292" s="136">
        <f t="shared" si="159"/>
        <v>2457.6170000000002</v>
      </c>
      <c r="U292" s="141">
        <v>1994.2</v>
      </c>
      <c r="V292" s="141">
        <v>0</v>
      </c>
      <c r="W292" s="141">
        <v>0</v>
      </c>
      <c r="X292" s="141">
        <v>0</v>
      </c>
      <c r="Y292" s="10">
        <v>463.41699999999997</v>
      </c>
      <c r="Z292" s="10">
        <v>0</v>
      </c>
      <c r="AA292" s="10">
        <v>0</v>
      </c>
      <c r="AB292" s="10">
        <v>0</v>
      </c>
      <c r="AC292" s="10">
        <v>0</v>
      </c>
      <c r="AD292" s="10">
        <f t="shared" si="166"/>
        <v>-8.2999999999628926E-2</v>
      </c>
      <c r="AE292" s="10">
        <f t="shared" si="166"/>
        <v>0</v>
      </c>
      <c r="AF292" s="10">
        <f t="shared" si="166"/>
        <v>0</v>
      </c>
      <c r="AG292" s="10">
        <f t="shared" si="166"/>
        <v>0</v>
      </c>
      <c r="AH292" s="10">
        <f t="shared" si="166"/>
        <v>0</v>
      </c>
      <c r="AI292" s="13">
        <f t="shared" si="145"/>
        <v>-8.300000000002683E-2</v>
      </c>
      <c r="AJ292" s="13">
        <f t="shared" si="145"/>
        <v>0</v>
      </c>
      <c r="AK292" s="13">
        <f t="shared" si="145"/>
        <v>0</v>
      </c>
      <c r="AL292" s="13">
        <f t="shared" si="145"/>
        <v>0</v>
      </c>
      <c r="AM292" s="10">
        <f t="shared" si="145"/>
        <v>0</v>
      </c>
      <c r="AN292" s="10">
        <f t="shared" si="167"/>
        <v>99.996622858770408</v>
      </c>
      <c r="AO292" s="10">
        <f t="shared" si="167"/>
        <v>100</v>
      </c>
      <c r="AP292" s="10">
        <f t="shared" si="167"/>
        <v>0</v>
      </c>
      <c r="AQ292" s="10">
        <f t="shared" si="167"/>
        <v>0</v>
      </c>
      <c r="AR292" s="10">
        <f t="shared" si="167"/>
        <v>0</v>
      </c>
      <c r="AS292" s="10">
        <f t="shared" si="167"/>
        <v>99.982092772384021</v>
      </c>
      <c r="AT292" s="142">
        <f t="shared" si="167"/>
        <v>0</v>
      </c>
      <c r="AU292" s="142">
        <f t="shared" si="167"/>
        <v>0</v>
      </c>
      <c r="AV292" s="142">
        <f t="shared" si="167"/>
        <v>0</v>
      </c>
      <c r="AW292" s="142">
        <f t="shared" si="167"/>
        <v>0</v>
      </c>
    </row>
    <row r="293" spans="1:49" ht="12.75" customHeight="1" x14ac:dyDescent="0.25">
      <c r="A293" s="133">
        <v>284</v>
      </c>
      <c r="B293" s="139" t="s">
        <v>1604</v>
      </c>
      <c r="C293" s="135">
        <f t="shared" si="162"/>
        <v>5118</v>
      </c>
      <c r="D293" s="140">
        <v>4211.3999999999996</v>
      </c>
      <c r="E293" s="140">
        <v>0</v>
      </c>
      <c r="F293" s="140">
        <v>0</v>
      </c>
      <c r="G293" s="140">
        <v>0</v>
      </c>
      <c r="H293" s="140">
        <v>906.6</v>
      </c>
      <c r="I293" s="140">
        <v>0</v>
      </c>
      <c r="J293" s="135">
        <f t="shared" si="158"/>
        <v>5754.5</v>
      </c>
      <c r="K293" s="141">
        <v>4847.8999999999996</v>
      </c>
      <c r="L293" s="141">
        <v>0</v>
      </c>
      <c r="M293" s="141">
        <v>0</v>
      </c>
      <c r="N293" s="141">
        <v>0</v>
      </c>
      <c r="O293" s="141">
        <v>906.6</v>
      </c>
      <c r="P293" s="141">
        <v>0</v>
      </c>
      <c r="Q293" s="141">
        <v>0</v>
      </c>
      <c r="R293" s="141">
        <v>0</v>
      </c>
      <c r="S293" s="141">
        <v>0</v>
      </c>
      <c r="T293" s="136">
        <f t="shared" si="159"/>
        <v>5329.1005000000005</v>
      </c>
      <c r="U293" s="141">
        <v>4422.5011000000004</v>
      </c>
      <c r="V293" s="141">
        <v>0</v>
      </c>
      <c r="W293" s="141">
        <v>0</v>
      </c>
      <c r="X293" s="141">
        <v>0</v>
      </c>
      <c r="Y293" s="10">
        <v>906.59939999999995</v>
      </c>
      <c r="Z293" s="10">
        <v>0</v>
      </c>
      <c r="AA293" s="10">
        <v>0</v>
      </c>
      <c r="AB293" s="10">
        <v>0</v>
      </c>
      <c r="AC293" s="10">
        <v>0</v>
      </c>
      <c r="AD293" s="10">
        <f t="shared" si="166"/>
        <v>-425.39949999999953</v>
      </c>
      <c r="AE293" s="10">
        <f t="shared" si="166"/>
        <v>-425.39889999999923</v>
      </c>
      <c r="AF293" s="10">
        <f t="shared" si="166"/>
        <v>0</v>
      </c>
      <c r="AG293" s="10">
        <f t="shared" si="166"/>
        <v>0</v>
      </c>
      <c r="AH293" s="10">
        <f t="shared" si="166"/>
        <v>0</v>
      </c>
      <c r="AI293" s="13">
        <f t="shared" si="145"/>
        <v>-6.0000000007676135E-4</v>
      </c>
      <c r="AJ293" s="13">
        <f t="shared" si="145"/>
        <v>0</v>
      </c>
      <c r="AK293" s="13">
        <f t="shared" si="145"/>
        <v>0</v>
      </c>
      <c r="AL293" s="13">
        <f t="shared" si="145"/>
        <v>0</v>
      </c>
      <c r="AM293" s="10">
        <f t="shared" si="145"/>
        <v>0</v>
      </c>
      <c r="AN293" s="10">
        <f t="shared" si="167"/>
        <v>92.607533234859687</v>
      </c>
      <c r="AO293" s="10">
        <f t="shared" si="167"/>
        <v>91.225089213886449</v>
      </c>
      <c r="AP293" s="10">
        <f t="shared" si="167"/>
        <v>0</v>
      </c>
      <c r="AQ293" s="10">
        <f t="shared" si="167"/>
        <v>0</v>
      </c>
      <c r="AR293" s="10">
        <f t="shared" si="167"/>
        <v>0</v>
      </c>
      <c r="AS293" s="10">
        <f t="shared" si="167"/>
        <v>99.999933818663138</v>
      </c>
      <c r="AT293" s="142">
        <f t="shared" si="167"/>
        <v>0</v>
      </c>
      <c r="AU293" s="142">
        <f t="shared" si="167"/>
        <v>0</v>
      </c>
      <c r="AV293" s="142">
        <f t="shared" si="167"/>
        <v>0</v>
      </c>
      <c r="AW293" s="142">
        <f t="shared" si="167"/>
        <v>0</v>
      </c>
    </row>
    <row r="294" spans="1:49" ht="12.75" customHeight="1" x14ac:dyDescent="0.25">
      <c r="A294" s="133">
        <v>285</v>
      </c>
      <c r="B294" s="139" t="s">
        <v>1605</v>
      </c>
      <c r="C294" s="135">
        <f t="shared" si="162"/>
        <v>3307.5</v>
      </c>
      <c r="D294" s="140">
        <v>2588.6</v>
      </c>
      <c r="E294" s="140">
        <v>0</v>
      </c>
      <c r="F294" s="140">
        <v>0</v>
      </c>
      <c r="G294" s="140">
        <v>0</v>
      </c>
      <c r="H294" s="140">
        <v>718.9</v>
      </c>
      <c r="I294" s="140">
        <v>0</v>
      </c>
      <c r="J294" s="135">
        <f t="shared" si="158"/>
        <v>3478.4</v>
      </c>
      <c r="K294" s="141">
        <v>2759.5</v>
      </c>
      <c r="L294" s="141">
        <v>0</v>
      </c>
      <c r="M294" s="141">
        <v>0</v>
      </c>
      <c r="N294" s="141">
        <v>0</v>
      </c>
      <c r="O294" s="141">
        <v>718.9</v>
      </c>
      <c r="P294" s="141">
        <v>0</v>
      </c>
      <c r="Q294" s="141">
        <v>0</v>
      </c>
      <c r="R294" s="141">
        <v>0</v>
      </c>
      <c r="S294" s="141">
        <v>0</v>
      </c>
      <c r="T294" s="136">
        <f t="shared" si="159"/>
        <v>3473.6565000000001</v>
      </c>
      <c r="U294" s="141">
        <v>2759.5</v>
      </c>
      <c r="V294" s="141">
        <v>0</v>
      </c>
      <c r="W294" s="141">
        <v>0</v>
      </c>
      <c r="X294" s="141">
        <v>0</v>
      </c>
      <c r="Y294" s="10">
        <v>714.15650000000005</v>
      </c>
      <c r="Z294" s="10">
        <v>0</v>
      </c>
      <c r="AA294" s="10">
        <v>0</v>
      </c>
      <c r="AB294" s="10">
        <v>0</v>
      </c>
      <c r="AC294" s="10">
        <v>0</v>
      </c>
      <c r="AD294" s="10">
        <f t="shared" si="166"/>
        <v>-4.74350000000004</v>
      </c>
      <c r="AE294" s="10">
        <f t="shared" si="166"/>
        <v>0</v>
      </c>
      <c r="AF294" s="10">
        <f t="shared" si="166"/>
        <v>0</v>
      </c>
      <c r="AG294" s="10">
        <f t="shared" si="166"/>
        <v>0</v>
      </c>
      <c r="AH294" s="10">
        <f t="shared" si="166"/>
        <v>0</v>
      </c>
      <c r="AI294" s="13">
        <f t="shared" si="145"/>
        <v>-4.7434999999999263</v>
      </c>
      <c r="AJ294" s="13">
        <f t="shared" si="145"/>
        <v>0</v>
      </c>
      <c r="AK294" s="13">
        <f t="shared" si="145"/>
        <v>0</v>
      </c>
      <c r="AL294" s="13">
        <f t="shared" si="145"/>
        <v>0</v>
      </c>
      <c r="AM294" s="10">
        <f t="shared" si="145"/>
        <v>0</v>
      </c>
      <c r="AN294" s="10">
        <f t="shared" si="167"/>
        <v>99.863629829806811</v>
      </c>
      <c r="AO294" s="10">
        <f t="shared" si="167"/>
        <v>100</v>
      </c>
      <c r="AP294" s="10">
        <f t="shared" si="167"/>
        <v>0</v>
      </c>
      <c r="AQ294" s="10">
        <f t="shared" si="167"/>
        <v>0</v>
      </c>
      <c r="AR294" s="10">
        <f t="shared" si="167"/>
        <v>0</v>
      </c>
      <c r="AS294" s="10">
        <f t="shared" si="167"/>
        <v>99.340172485742116</v>
      </c>
      <c r="AT294" s="142">
        <f t="shared" si="167"/>
        <v>0</v>
      </c>
      <c r="AU294" s="142">
        <f t="shared" si="167"/>
        <v>0</v>
      </c>
      <c r="AV294" s="142">
        <f t="shared" si="167"/>
        <v>0</v>
      </c>
      <c r="AW294" s="142">
        <f t="shared" si="167"/>
        <v>0</v>
      </c>
    </row>
    <row r="295" spans="1:49" ht="12.75" customHeight="1" x14ac:dyDescent="0.25">
      <c r="A295" s="133">
        <v>286</v>
      </c>
      <c r="B295" s="139" t="s">
        <v>1606</v>
      </c>
      <c r="C295" s="135">
        <f t="shared" si="162"/>
        <v>3132.1</v>
      </c>
      <c r="D295" s="140">
        <v>2476.6999999999998</v>
      </c>
      <c r="E295" s="140">
        <v>0</v>
      </c>
      <c r="F295" s="140">
        <v>0</v>
      </c>
      <c r="G295" s="140">
        <v>0</v>
      </c>
      <c r="H295" s="140">
        <v>655.4</v>
      </c>
      <c r="I295" s="140">
        <v>0</v>
      </c>
      <c r="J295" s="135">
        <f t="shared" si="158"/>
        <v>3724.7000000000003</v>
      </c>
      <c r="K295" s="141">
        <v>3069.3</v>
      </c>
      <c r="L295" s="141">
        <v>0</v>
      </c>
      <c r="M295" s="141">
        <v>0</v>
      </c>
      <c r="N295" s="141">
        <v>0</v>
      </c>
      <c r="O295" s="141">
        <v>655.4</v>
      </c>
      <c r="P295" s="141">
        <v>0</v>
      </c>
      <c r="Q295" s="141">
        <v>0</v>
      </c>
      <c r="R295" s="141">
        <v>0</v>
      </c>
      <c r="S295" s="141">
        <v>0</v>
      </c>
      <c r="T295" s="136">
        <f t="shared" si="159"/>
        <v>3682.2208000000001</v>
      </c>
      <c r="U295" s="141">
        <v>3026.8208</v>
      </c>
      <c r="V295" s="141">
        <v>0</v>
      </c>
      <c r="W295" s="141">
        <v>0</v>
      </c>
      <c r="X295" s="141">
        <v>0</v>
      </c>
      <c r="Y295" s="10">
        <v>655.4</v>
      </c>
      <c r="Z295" s="10">
        <v>0</v>
      </c>
      <c r="AA295" s="10">
        <v>0</v>
      </c>
      <c r="AB295" s="10">
        <v>0</v>
      </c>
      <c r="AC295" s="10">
        <v>0</v>
      </c>
      <c r="AD295" s="10">
        <f t="shared" si="166"/>
        <v>-42.479200000000219</v>
      </c>
      <c r="AE295" s="10">
        <f t="shared" si="166"/>
        <v>-42.479200000000219</v>
      </c>
      <c r="AF295" s="10">
        <f t="shared" si="166"/>
        <v>0</v>
      </c>
      <c r="AG295" s="10">
        <f t="shared" si="166"/>
        <v>0</v>
      </c>
      <c r="AH295" s="10">
        <f t="shared" si="166"/>
        <v>0</v>
      </c>
      <c r="AI295" s="13">
        <f t="shared" si="145"/>
        <v>0</v>
      </c>
      <c r="AJ295" s="13">
        <f t="shared" si="145"/>
        <v>0</v>
      </c>
      <c r="AK295" s="13">
        <f t="shared" si="145"/>
        <v>0</v>
      </c>
      <c r="AL295" s="13">
        <f t="shared" si="145"/>
        <v>0</v>
      </c>
      <c r="AM295" s="10">
        <f t="shared" si="145"/>
        <v>0</v>
      </c>
      <c r="AN295" s="10">
        <f t="shared" si="167"/>
        <v>98.859526941767115</v>
      </c>
      <c r="AO295" s="10">
        <f t="shared" si="167"/>
        <v>98.615997132896752</v>
      </c>
      <c r="AP295" s="10">
        <f t="shared" si="167"/>
        <v>0</v>
      </c>
      <c r="AQ295" s="10">
        <f t="shared" si="167"/>
        <v>0</v>
      </c>
      <c r="AR295" s="10">
        <f t="shared" si="167"/>
        <v>0</v>
      </c>
      <c r="AS295" s="10">
        <f t="shared" si="167"/>
        <v>100</v>
      </c>
      <c r="AT295" s="142">
        <f t="shared" si="167"/>
        <v>0</v>
      </c>
      <c r="AU295" s="142">
        <f t="shared" si="167"/>
        <v>0</v>
      </c>
      <c r="AV295" s="142">
        <f t="shared" si="167"/>
        <v>0</v>
      </c>
      <c r="AW295" s="142">
        <f t="shared" si="167"/>
        <v>0</v>
      </c>
    </row>
    <row r="296" spans="1:49" ht="12.75" customHeight="1" x14ac:dyDescent="0.25">
      <c r="A296" s="133">
        <v>287</v>
      </c>
      <c r="B296" s="139" t="s">
        <v>1607</v>
      </c>
      <c r="C296" s="135">
        <f t="shared" si="162"/>
        <v>1667.9</v>
      </c>
      <c r="D296" s="140">
        <v>1269.4000000000001</v>
      </c>
      <c r="E296" s="140">
        <v>0</v>
      </c>
      <c r="F296" s="140">
        <v>0</v>
      </c>
      <c r="G296" s="140">
        <v>0</v>
      </c>
      <c r="H296" s="140">
        <v>398.5</v>
      </c>
      <c r="I296" s="140">
        <v>0</v>
      </c>
      <c r="J296" s="135">
        <f t="shared" si="158"/>
        <v>1940.4</v>
      </c>
      <c r="K296" s="141">
        <v>1541.9</v>
      </c>
      <c r="L296" s="141">
        <v>0</v>
      </c>
      <c r="M296" s="141">
        <v>0</v>
      </c>
      <c r="N296" s="141">
        <v>0</v>
      </c>
      <c r="O296" s="141">
        <v>398.5</v>
      </c>
      <c r="P296" s="141">
        <v>0</v>
      </c>
      <c r="Q296" s="141">
        <v>0</v>
      </c>
      <c r="R296" s="141">
        <v>0</v>
      </c>
      <c r="S296" s="141">
        <v>0</v>
      </c>
      <c r="T296" s="136">
        <f t="shared" si="159"/>
        <v>1939.5982000000001</v>
      </c>
      <c r="U296" s="141">
        <v>1541.0983000000001</v>
      </c>
      <c r="V296" s="141">
        <v>0</v>
      </c>
      <c r="W296" s="141">
        <v>0</v>
      </c>
      <c r="X296" s="141">
        <v>0</v>
      </c>
      <c r="Y296" s="10">
        <v>398.49990000000003</v>
      </c>
      <c r="Z296" s="10">
        <v>0</v>
      </c>
      <c r="AA296" s="10">
        <v>0</v>
      </c>
      <c r="AB296" s="10">
        <v>0</v>
      </c>
      <c r="AC296" s="10">
        <v>0</v>
      </c>
      <c r="AD296" s="10">
        <f t="shared" si="166"/>
        <v>-0.80179999999995744</v>
      </c>
      <c r="AE296" s="10">
        <f t="shared" si="166"/>
        <v>-0.80169999999998254</v>
      </c>
      <c r="AF296" s="10">
        <f t="shared" si="166"/>
        <v>0</v>
      </c>
      <c r="AG296" s="10">
        <f t="shared" si="166"/>
        <v>0</v>
      </c>
      <c r="AH296" s="10">
        <f t="shared" si="166"/>
        <v>0</v>
      </c>
      <c r="AI296" s="13">
        <f t="shared" si="145"/>
        <v>-9.9999999974897946E-5</v>
      </c>
      <c r="AJ296" s="13">
        <f t="shared" si="145"/>
        <v>0</v>
      </c>
      <c r="AK296" s="13">
        <f t="shared" si="145"/>
        <v>0</v>
      </c>
      <c r="AL296" s="13">
        <f t="shared" si="145"/>
        <v>0</v>
      </c>
      <c r="AM296" s="10">
        <f t="shared" si="145"/>
        <v>0</v>
      </c>
      <c r="AN296" s="10">
        <f t="shared" si="167"/>
        <v>99.958678622964342</v>
      </c>
      <c r="AO296" s="10">
        <f t="shared" si="167"/>
        <v>99.94800570724432</v>
      </c>
      <c r="AP296" s="10">
        <f t="shared" si="167"/>
        <v>0</v>
      </c>
      <c r="AQ296" s="10">
        <f t="shared" si="167"/>
        <v>0</v>
      </c>
      <c r="AR296" s="10">
        <f t="shared" si="167"/>
        <v>0</v>
      </c>
      <c r="AS296" s="10">
        <f t="shared" si="167"/>
        <v>99.999974905897119</v>
      </c>
      <c r="AT296" s="142">
        <f t="shared" si="167"/>
        <v>0</v>
      </c>
      <c r="AU296" s="142">
        <f t="shared" si="167"/>
        <v>0</v>
      </c>
      <c r="AV296" s="142">
        <f t="shared" si="167"/>
        <v>0</v>
      </c>
      <c r="AW296" s="142">
        <f t="shared" si="167"/>
        <v>0</v>
      </c>
    </row>
    <row r="297" spans="1:49" ht="12.75" customHeight="1" x14ac:dyDescent="0.25">
      <c r="A297" s="133">
        <v>288</v>
      </c>
      <c r="B297" s="139" t="s">
        <v>1601</v>
      </c>
      <c r="C297" s="135">
        <f t="shared" si="162"/>
        <v>14391.2</v>
      </c>
      <c r="D297" s="140">
        <v>12251</v>
      </c>
      <c r="E297" s="140">
        <v>0</v>
      </c>
      <c r="F297" s="140">
        <v>0</v>
      </c>
      <c r="G297" s="140">
        <v>0</v>
      </c>
      <c r="H297" s="140">
        <v>2140.1999999999998</v>
      </c>
      <c r="I297" s="140">
        <v>0</v>
      </c>
      <c r="J297" s="135">
        <f t="shared" si="158"/>
        <v>16135.900000000001</v>
      </c>
      <c r="K297" s="141">
        <v>13995.7</v>
      </c>
      <c r="L297" s="141">
        <v>0</v>
      </c>
      <c r="M297" s="141">
        <v>0</v>
      </c>
      <c r="N297" s="141">
        <v>0</v>
      </c>
      <c r="O297" s="141">
        <v>2140.1999999999998</v>
      </c>
      <c r="P297" s="141">
        <v>0</v>
      </c>
      <c r="Q297" s="141">
        <v>0</v>
      </c>
      <c r="R297" s="141">
        <v>0</v>
      </c>
      <c r="S297" s="141">
        <v>0</v>
      </c>
      <c r="T297" s="136">
        <f t="shared" si="159"/>
        <v>16135.5602</v>
      </c>
      <c r="U297" s="141">
        <v>13995.360199999999</v>
      </c>
      <c r="V297" s="141">
        <v>0</v>
      </c>
      <c r="W297" s="141">
        <v>0</v>
      </c>
      <c r="X297" s="141">
        <v>0</v>
      </c>
      <c r="Y297" s="10">
        <v>2140.1999999999998</v>
      </c>
      <c r="Z297" s="10">
        <v>0</v>
      </c>
      <c r="AA297" s="10">
        <v>0</v>
      </c>
      <c r="AB297" s="10">
        <v>0</v>
      </c>
      <c r="AC297" s="10">
        <v>0</v>
      </c>
      <c r="AD297" s="10">
        <f t="shared" si="166"/>
        <v>-0.33980000000155997</v>
      </c>
      <c r="AE297" s="10">
        <f t="shared" si="166"/>
        <v>-0.33980000000155997</v>
      </c>
      <c r="AF297" s="10">
        <f t="shared" si="166"/>
        <v>0</v>
      </c>
      <c r="AG297" s="10">
        <f t="shared" si="166"/>
        <v>0</v>
      </c>
      <c r="AH297" s="10">
        <f t="shared" si="166"/>
        <v>0</v>
      </c>
      <c r="AI297" s="13">
        <f t="shared" si="145"/>
        <v>0</v>
      </c>
      <c r="AJ297" s="13">
        <f t="shared" si="145"/>
        <v>0</v>
      </c>
      <c r="AK297" s="13">
        <f t="shared" si="145"/>
        <v>0</v>
      </c>
      <c r="AL297" s="13">
        <f t="shared" si="145"/>
        <v>0</v>
      </c>
      <c r="AM297" s="10">
        <f t="shared" si="145"/>
        <v>0</v>
      </c>
      <c r="AN297" s="10">
        <f t="shared" si="167"/>
        <v>99.997894136676592</v>
      </c>
      <c r="AO297" s="10">
        <f t="shared" si="167"/>
        <v>99.997572111434224</v>
      </c>
      <c r="AP297" s="10">
        <f t="shared" si="167"/>
        <v>0</v>
      </c>
      <c r="AQ297" s="10">
        <f t="shared" si="167"/>
        <v>0</v>
      </c>
      <c r="AR297" s="10">
        <f t="shared" si="167"/>
        <v>0</v>
      </c>
      <c r="AS297" s="10">
        <f t="shared" si="167"/>
        <v>100</v>
      </c>
      <c r="AT297" s="142">
        <f t="shared" si="167"/>
        <v>0</v>
      </c>
      <c r="AU297" s="142">
        <f t="shared" si="167"/>
        <v>0</v>
      </c>
      <c r="AV297" s="142">
        <f t="shared" si="167"/>
        <v>0</v>
      </c>
      <c r="AW297" s="142">
        <f t="shared" si="167"/>
        <v>0</v>
      </c>
    </row>
    <row r="298" spans="1:49" ht="12.75" customHeight="1" x14ac:dyDescent="0.25">
      <c r="A298" s="133">
        <v>289</v>
      </c>
      <c r="B298" s="139" t="s">
        <v>1608</v>
      </c>
      <c r="C298" s="135">
        <f t="shared" si="162"/>
        <v>4731.6000000000004</v>
      </c>
      <c r="D298" s="140">
        <v>4057.9</v>
      </c>
      <c r="E298" s="140">
        <v>0</v>
      </c>
      <c r="F298" s="140">
        <v>0</v>
      </c>
      <c r="G298" s="140">
        <v>0</v>
      </c>
      <c r="H298" s="140">
        <v>673.7</v>
      </c>
      <c r="I298" s="140">
        <v>0</v>
      </c>
      <c r="J298" s="135">
        <f t="shared" si="158"/>
        <v>5208.5</v>
      </c>
      <c r="K298" s="141">
        <v>4534.8</v>
      </c>
      <c r="L298" s="141">
        <v>0</v>
      </c>
      <c r="M298" s="141">
        <v>0</v>
      </c>
      <c r="N298" s="141">
        <v>0</v>
      </c>
      <c r="O298" s="141">
        <v>673.7</v>
      </c>
      <c r="P298" s="141">
        <v>0</v>
      </c>
      <c r="Q298" s="141">
        <v>0</v>
      </c>
      <c r="R298" s="141">
        <v>0</v>
      </c>
      <c r="S298" s="141">
        <v>0</v>
      </c>
      <c r="T298" s="136">
        <f t="shared" si="159"/>
        <v>4818.8100999999997</v>
      </c>
      <c r="U298" s="141">
        <v>4145.1388999999999</v>
      </c>
      <c r="V298" s="141">
        <v>0</v>
      </c>
      <c r="W298" s="141">
        <v>0</v>
      </c>
      <c r="X298" s="141">
        <v>0</v>
      </c>
      <c r="Y298" s="10">
        <v>673.6712</v>
      </c>
      <c r="Z298" s="10">
        <v>0</v>
      </c>
      <c r="AA298" s="10">
        <v>0</v>
      </c>
      <c r="AB298" s="10">
        <v>0</v>
      </c>
      <c r="AC298" s="10">
        <v>0</v>
      </c>
      <c r="AD298" s="10">
        <f t="shared" si="166"/>
        <v>-389.68990000000031</v>
      </c>
      <c r="AE298" s="10">
        <f t="shared" si="166"/>
        <v>-389.66110000000026</v>
      </c>
      <c r="AF298" s="10">
        <f t="shared" si="166"/>
        <v>0</v>
      </c>
      <c r="AG298" s="10">
        <f t="shared" si="166"/>
        <v>0</v>
      </c>
      <c r="AH298" s="10">
        <f t="shared" si="166"/>
        <v>0</v>
      </c>
      <c r="AI298" s="13">
        <f t="shared" si="145"/>
        <v>-2.8800000000046566E-2</v>
      </c>
      <c r="AJ298" s="13">
        <f t="shared" si="145"/>
        <v>0</v>
      </c>
      <c r="AK298" s="13">
        <f t="shared" si="145"/>
        <v>0</v>
      </c>
      <c r="AL298" s="13">
        <f t="shared" si="145"/>
        <v>0</v>
      </c>
      <c r="AM298" s="10">
        <f t="shared" si="145"/>
        <v>0</v>
      </c>
      <c r="AN298" s="10">
        <f t="shared" si="167"/>
        <v>92.518193337813187</v>
      </c>
      <c r="AO298" s="10">
        <f t="shared" si="167"/>
        <v>91.407314545294156</v>
      </c>
      <c r="AP298" s="10">
        <f t="shared" si="167"/>
        <v>0</v>
      </c>
      <c r="AQ298" s="10">
        <f t="shared" si="167"/>
        <v>0</v>
      </c>
      <c r="AR298" s="10">
        <f t="shared" si="167"/>
        <v>0</v>
      </c>
      <c r="AS298" s="10">
        <f t="shared" si="167"/>
        <v>99.995725100192956</v>
      </c>
      <c r="AT298" s="142">
        <f t="shared" si="167"/>
        <v>0</v>
      </c>
      <c r="AU298" s="142">
        <f t="shared" si="167"/>
        <v>0</v>
      </c>
      <c r="AV298" s="142">
        <f t="shared" si="167"/>
        <v>0</v>
      </c>
      <c r="AW298" s="142">
        <f t="shared" si="167"/>
        <v>0</v>
      </c>
    </row>
    <row r="299" spans="1:49" ht="12.75" customHeight="1" x14ac:dyDescent="0.25">
      <c r="A299" s="133">
        <v>290</v>
      </c>
      <c r="B299" s="139" t="s">
        <v>1609</v>
      </c>
      <c r="C299" s="135">
        <f t="shared" si="162"/>
        <v>2046.8000000000002</v>
      </c>
      <c r="D299" s="140">
        <v>1744.4</v>
      </c>
      <c r="E299" s="140">
        <v>0</v>
      </c>
      <c r="F299" s="140">
        <v>0</v>
      </c>
      <c r="G299" s="140">
        <v>0</v>
      </c>
      <c r="H299" s="140">
        <v>302.39999999999998</v>
      </c>
      <c r="I299" s="140">
        <v>0</v>
      </c>
      <c r="J299" s="135">
        <f t="shared" si="158"/>
        <v>2432.1</v>
      </c>
      <c r="K299" s="141">
        <v>2129.6999999999998</v>
      </c>
      <c r="L299" s="141">
        <v>0</v>
      </c>
      <c r="M299" s="141">
        <v>0</v>
      </c>
      <c r="N299" s="141">
        <v>0</v>
      </c>
      <c r="O299" s="141">
        <v>302.39999999999998</v>
      </c>
      <c r="P299" s="141">
        <v>0</v>
      </c>
      <c r="Q299" s="141">
        <v>0</v>
      </c>
      <c r="R299" s="141">
        <v>0</v>
      </c>
      <c r="S299" s="141">
        <v>0</v>
      </c>
      <c r="T299" s="136">
        <f t="shared" si="159"/>
        <v>2283.3593000000001</v>
      </c>
      <c r="U299" s="141">
        <v>1980.9593</v>
      </c>
      <c r="V299" s="141">
        <v>0</v>
      </c>
      <c r="W299" s="141">
        <v>0</v>
      </c>
      <c r="X299" s="141">
        <v>0</v>
      </c>
      <c r="Y299" s="10">
        <v>302.39999999999998</v>
      </c>
      <c r="Z299" s="10">
        <v>0</v>
      </c>
      <c r="AA299" s="10">
        <v>0</v>
      </c>
      <c r="AB299" s="10">
        <v>0</v>
      </c>
      <c r="AC299" s="10">
        <v>0</v>
      </c>
      <c r="AD299" s="10">
        <f t="shared" si="166"/>
        <v>-148.74069999999983</v>
      </c>
      <c r="AE299" s="10">
        <f t="shared" si="166"/>
        <v>-148.74069999999983</v>
      </c>
      <c r="AF299" s="10">
        <f t="shared" si="166"/>
        <v>0</v>
      </c>
      <c r="AG299" s="10">
        <f t="shared" si="166"/>
        <v>0</v>
      </c>
      <c r="AH299" s="10">
        <f t="shared" si="166"/>
        <v>0</v>
      </c>
      <c r="AI299" s="13">
        <f t="shared" si="145"/>
        <v>0</v>
      </c>
      <c r="AJ299" s="13">
        <f t="shared" si="145"/>
        <v>0</v>
      </c>
      <c r="AK299" s="13">
        <f t="shared" si="145"/>
        <v>0</v>
      </c>
      <c r="AL299" s="13">
        <f t="shared" si="145"/>
        <v>0</v>
      </c>
      <c r="AM299" s="10">
        <f t="shared" si="145"/>
        <v>0</v>
      </c>
      <c r="AN299" s="10">
        <f t="shared" si="167"/>
        <v>93.884268738949885</v>
      </c>
      <c r="AO299" s="10">
        <f t="shared" si="167"/>
        <v>93.015884866413117</v>
      </c>
      <c r="AP299" s="10">
        <f t="shared" si="167"/>
        <v>0</v>
      </c>
      <c r="AQ299" s="10">
        <f t="shared" si="167"/>
        <v>0</v>
      </c>
      <c r="AR299" s="10">
        <f t="shared" si="167"/>
        <v>0</v>
      </c>
      <c r="AS299" s="10">
        <f t="shared" si="167"/>
        <v>100</v>
      </c>
      <c r="AT299" s="142">
        <f t="shared" si="167"/>
        <v>0</v>
      </c>
      <c r="AU299" s="142">
        <f t="shared" si="167"/>
        <v>0</v>
      </c>
      <c r="AV299" s="142">
        <f t="shared" si="167"/>
        <v>0</v>
      </c>
      <c r="AW299" s="142">
        <f t="shared" si="167"/>
        <v>0</v>
      </c>
    </row>
    <row r="300" spans="1:49" ht="12.75" customHeight="1" x14ac:dyDescent="0.25">
      <c r="A300" s="133">
        <v>291</v>
      </c>
      <c r="B300" s="139" t="s">
        <v>1610</v>
      </c>
      <c r="C300" s="135">
        <f t="shared" si="162"/>
        <v>6652.9999999999991</v>
      </c>
      <c r="D300" s="140">
        <v>3615.7</v>
      </c>
      <c r="E300" s="140">
        <v>2193.1</v>
      </c>
      <c r="F300" s="140">
        <v>0</v>
      </c>
      <c r="G300" s="140">
        <v>0</v>
      </c>
      <c r="H300" s="140">
        <v>844.2</v>
      </c>
      <c r="I300" s="140">
        <v>0</v>
      </c>
      <c r="J300" s="135">
        <f t="shared" si="158"/>
        <v>7501.4000000000005</v>
      </c>
      <c r="K300" s="141">
        <v>4214.8</v>
      </c>
      <c r="L300" s="141">
        <v>2442.4</v>
      </c>
      <c r="M300" s="141">
        <v>0</v>
      </c>
      <c r="N300" s="141">
        <v>0</v>
      </c>
      <c r="O300" s="141">
        <v>844.2</v>
      </c>
      <c r="P300" s="141">
        <v>0</v>
      </c>
      <c r="Q300" s="141">
        <v>0</v>
      </c>
      <c r="R300" s="141">
        <v>0</v>
      </c>
      <c r="S300" s="141">
        <v>0</v>
      </c>
      <c r="T300" s="136">
        <f t="shared" si="159"/>
        <v>6687.0991000000004</v>
      </c>
      <c r="U300" s="141">
        <v>3809.7644</v>
      </c>
      <c r="V300" s="141">
        <v>2033.1347000000001</v>
      </c>
      <c r="W300" s="141">
        <v>0</v>
      </c>
      <c r="X300" s="141">
        <v>0</v>
      </c>
      <c r="Y300" s="10">
        <v>844.2</v>
      </c>
      <c r="Z300" s="10">
        <v>0</v>
      </c>
      <c r="AA300" s="10">
        <v>0</v>
      </c>
      <c r="AB300" s="10">
        <v>0</v>
      </c>
      <c r="AC300" s="10">
        <v>0</v>
      </c>
      <c r="AD300" s="10">
        <f t="shared" si="166"/>
        <v>-814.30090000000018</v>
      </c>
      <c r="AE300" s="10">
        <f t="shared" si="166"/>
        <v>-405.03560000000016</v>
      </c>
      <c r="AF300" s="10">
        <f t="shared" si="166"/>
        <v>-409.26530000000002</v>
      </c>
      <c r="AG300" s="10">
        <f t="shared" si="166"/>
        <v>0</v>
      </c>
      <c r="AH300" s="10">
        <f t="shared" si="166"/>
        <v>0</v>
      </c>
      <c r="AI300" s="13">
        <f t="shared" si="145"/>
        <v>0</v>
      </c>
      <c r="AJ300" s="13">
        <f t="shared" si="145"/>
        <v>0</v>
      </c>
      <c r="AK300" s="13">
        <f t="shared" si="145"/>
        <v>0</v>
      </c>
      <c r="AL300" s="13">
        <f t="shared" si="145"/>
        <v>0</v>
      </c>
      <c r="AM300" s="10">
        <f t="shared" si="145"/>
        <v>0</v>
      </c>
      <c r="AN300" s="10">
        <f t="shared" si="167"/>
        <v>89.144680992881334</v>
      </c>
      <c r="AO300" s="10">
        <f t="shared" si="167"/>
        <v>90.390158489133526</v>
      </c>
      <c r="AP300" s="10">
        <f t="shared" si="167"/>
        <v>83.243313953488368</v>
      </c>
      <c r="AQ300" s="10">
        <f t="shared" si="167"/>
        <v>0</v>
      </c>
      <c r="AR300" s="10">
        <f t="shared" si="167"/>
        <v>0</v>
      </c>
      <c r="AS300" s="10">
        <f t="shared" si="167"/>
        <v>100</v>
      </c>
      <c r="AT300" s="142">
        <f t="shared" si="167"/>
        <v>0</v>
      </c>
      <c r="AU300" s="142">
        <f t="shared" si="167"/>
        <v>0</v>
      </c>
      <c r="AV300" s="142">
        <f t="shared" si="167"/>
        <v>0</v>
      </c>
      <c r="AW300" s="142">
        <f t="shared" si="167"/>
        <v>0</v>
      </c>
    </row>
    <row r="301" spans="1:49" ht="12.75" customHeight="1" x14ac:dyDescent="0.25">
      <c r="A301" s="133">
        <v>292</v>
      </c>
      <c r="B301" s="139" t="s">
        <v>1611</v>
      </c>
      <c r="C301" s="135">
        <f t="shared" si="162"/>
        <v>9935.9</v>
      </c>
      <c r="D301" s="140">
        <v>8368.1</v>
      </c>
      <c r="E301" s="140">
        <v>0</v>
      </c>
      <c r="F301" s="140">
        <v>0</v>
      </c>
      <c r="G301" s="140">
        <v>0</v>
      </c>
      <c r="H301" s="140">
        <v>1567.8</v>
      </c>
      <c r="I301" s="140">
        <v>0</v>
      </c>
      <c r="J301" s="135">
        <f t="shared" si="158"/>
        <v>11371.599999999999</v>
      </c>
      <c r="K301" s="141">
        <v>9803.7999999999993</v>
      </c>
      <c r="L301" s="141">
        <v>0</v>
      </c>
      <c r="M301" s="141">
        <v>0</v>
      </c>
      <c r="N301" s="141">
        <v>0</v>
      </c>
      <c r="O301" s="141">
        <v>1567.8</v>
      </c>
      <c r="P301" s="141">
        <v>0</v>
      </c>
      <c r="Q301" s="141">
        <v>0</v>
      </c>
      <c r="R301" s="141">
        <v>0</v>
      </c>
      <c r="S301" s="141">
        <v>0</v>
      </c>
      <c r="T301" s="136">
        <f t="shared" si="159"/>
        <v>11371.599999999999</v>
      </c>
      <c r="U301" s="141">
        <v>9803.7999999999993</v>
      </c>
      <c r="V301" s="141">
        <v>0</v>
      </c>
      <c r="W301" s="141">
        <v>0</v>
      </c>
      <c r="X301" s="141">
        <v>0</v>
      </c>
      <c r="Y301" s="10">
        <v>1567.8</v>
      </c>
      <c r="Z301" s="10">
        <v>0</v>
      </c>
      <c r="AA301" s="10">
        <v>0</v>
      </c>
      <c r="AB301" s="10">
        <v>0</v>
      </c>
      <c r="AC301" s="10">
        <v>0</v>
      </c>
      <c r="AD301" s="10">
        <f t="shared" si="166"/>
        <v>0</v>
      </c>
      <c r="AE301" s="10">
        <f t="shared" si="166"/>
        <v>0</v>
      </c>
      <c r="AF301" s="10">
        <f t="shared" si="166"/>
        <v>0</v>
      </c>
      <c r="AG301" s="10">
        <f t="shared" si="166"/>
        <v>0</v>
      </c>
      <c r="AH301" s="10">
        <f t="shared" si="166"/>
        <v>0</v>
      </c>
      <c r="AI301" s="13">
        <f t="shared" si="145"/>
        <v>0</v>
      </c>
      <c r="AJ301" s="13">
        <f t="shared" si="145"/>
        <v>0</v>
      </c>
      <c r="AK301" s="13">
        <f t="shared" si="145"/>
        <v>0</v>
      </c>
      <c r="AL301" s="13">
        <f t="shared" si="145"/>
        <v>0</v>
      </c>
      <c r="AM301" s="10">
        <f t="shared" si="145"/>
        <v>0</v>
      </c>
      <c r="AN301" s="10">
        <f t="shared" si="167"/>
        <v>100</v>
      </c>
      <c r="AO301" s="10">
        <f t="shared" si="167"/>
        <v>100</v>
      </c>
      <c r="AP301" s="10">
        <f t="shared" si="167"/>
        <v>0</v>
      </c>
      <c r="AQ301" s="10">
        <f t="shared" si="167"/>
        <v>0</v>
      </c>
      <c r="AR301" s="10">
        <f t="shared" si="167"/>
        <v>0</v>
      </c>
      <c r="AS301" s="10">
        <f t="shared" si="167"/>
        <v>100</v>
      </c>
      <c r="AT301" s="142">
        <f t="shared" si="167"/>
        <v>0</v>
      </c>
      <c r="AU301" s="142">
        <f t="shared" si="167"/>
        <v>0</v>
      </c>
      <c r="AV301" s="142">
        <f t="shared" si="167"/>
        <v>0</v>
      </c>
      <c r="AW301" s="142">
        <f t="shared" si="167"/>
        <v>0</v>
      </c>
    </row>
    <row r="302" spans="1:49" ht="12.75" customHeight="1" x14ac:dyDescent="0.25">
      <c r="A302" s="133">
        <v>293</v>
      </c>
      <c r="B302" s="139" t="s">
        <v>1612</v>
      </c>
      <c r="C302" s="135">
        <f t="shared" si="162"/>
        <v>5651.5</v>
      </c>
      <c r="D302" s="140">
        <v>4606.8999999999996</v>
      </c>
      <c r="E302" s="140">
        <v>0</v>
      </c>
      <c r="F302" s="140">
        <v>0</v>
      </c>
      <c r="G302" s="140">
        <v>0</v>
      </c>
      <c r="H302" s="140">
        <v>1044.5999999999999</v>
      </c>
      <c r="I302" s="140">
        <v>0</v>
      </c>
      <c r="J302" s="135">
        <f t="shared" si="158"/>
        <v>6228.7000000000007</v>
      </c>
      <c r="K302" s="141">
        <v>5184.1000000000004</v>
      </c>
      <c r="L302" s="141">
        <v>0</v>
      </c>
      <c r="M302" s="141">
        <v>0</v>
      </c>
      <c r="N302" s="141">
        <v>0</v>
      </c>
      <c r="O302" s="141">
        <v>1044.5999999999999</v>
      </c>
      <c r="P302" s="141">
        <v>0</v>
      </c>
      <c r="Q302" s="141">
        <v>0</v>
      </c>
      <c r="R302" s="141">
        <v>0</v>
      </c>
      <c r="S302" s="141">
        <v>0</v>
      </c>
      <c r="T302" s="136">
        <f t="shared" si="159"/>
        <v>6228.32</v>
      </c>
      <c r="U302" s="141">
        <v>5183.72</v>
      </c>
      <c r="V302" s="141">
        <v>0</v>
      </c>
      <c r="W302" s="141">
        <v>0</v>
      </c>
      <c r="X302" s="141">
        <v>0</v>
      </c>
      <c r="Y302" s="10">
        <v>1044.5999999999999</v>
      </c>
      <c r="Z302" s="10">
        <v>0</v>
      </c>
      <c r="AA302" s="10">
        <v>0</v>
      </c>
      <c r="AB302" s="10">
        <v>0</v>
      </c>
      <c r="AC302" s="10">
        <v>0</v>
      </c>
      <c r="AD302" s="10">
        <f t="shared" si="166"/>
        <v>-0.38000000000101863</v>
      </c>
      <c r="AE302" s="10">
        <f t="shared" si="166"/>
        <v>-0.38000000000010914</v>
      </c>
      <c r="AF302" s="10">
        <f t="shared" si="166"/>
        <v>0</v>
      </c>
      <c r="AG302" s="10">
        <f t="shared" si="166"/>
        <v>0</v>
      </c>
      <c r="AH302" s="10">
        <f t="shared" si="166"/>
        <v>0</v>
      </c>
      <c r="AI302" s="13">
        <f t="shared" si="145"/>
        <v>0</v>
      </c>
      <c r="AJ302" s="13">
        <f t="shared" si="145"/>
        <v>0</v>
      </c>
      <c r="AK302" s="13">
        <f t="shared" si="145"/>
        <v>0</v>
      </c>
      <c r="AL302" s="13">
        <f t="shared" si="145"/>
        <v>0</v>
      </c>
      <c r="AM302" s="10">
        <f t="shared" si="145"/>
        <v>0</v>
      </c>
      <c r="AN302" s="10">
        <f t="shared" si="167"/>
        <v>99.993899208502555</v>
      </c>
      <c r="AO302" s="10">
        <f t="shared" si="167"/>
        <v>99.992669894485047</v>
      </c>
      <c r="AP302" s="10">
        <f t="shared" si="167"/>
        <v>0</v>
      </c>
      <c r="AQ302" s="10">
        <f t="shared" si="167"/>
        <v>0</v>
      </c>
      <c r="AR302" s="10">
        <f t="shared" si="167"/>
        <v>0</v>
      </c>
      <c r="AS302" s="10">
        <f t="shared" si="167"/>
        <v>100</v>
      </c>
      <c r="AT302" s="142">
        <f t="shared" si="167"/>
        <v>0</v>
      </c>
      <c r="AU302" s="142">
        <f t="shared" si="167"/>
        <v>0</v>
      </c>
      <c r="AV302" s="142">
        <f t="shared" si="167"/>
        <v>0</v>
      </c>
      <c r="AW302" s="142">
        <f t="shared" si="167"/>
        <v>0</v>
      </c>
    </row>
    <row r="303" spans="1:49" ht="12.75" customHeight="1" x14ac:dyDescent="0.25">
      <c r="A303" s="133">
        <v>294</v>
      </c>
      <c r="B303" s="139" t="s">
        <v>1613</v>
      </c>
      <c r="C303" s="135">
        <f t="shared" si="162"/>
        <v>2927.6</v>
      </c>
      <c r="D303" s="140">
        <v>2275.6</v>
      </c>
      <c r="E303" s="140">
        <v>0</v>
      </c>
      <c r="F303" s="140">
        <v>0</v>
      </c>
      <c r="G303" s="140">
        <v>0</v>
      </c>
      <c r="H303" s="140">
        <v>652</v>
      </c>
      <c r="I303" s="140">
        <v>0</v>
      </c>
      <c r="J303" s="135">
        <f t="shared" si="158"/>
        <v>3613.7</v>
      </c>
      <c r="K303" s="141">
        <v>2961.7</v>
      </c>
      <c r="L303" s="141">
        <v>0</v>
      </c>
      <c r="M303" s="141">
        <v>0</v>
      </c>
      <c r="N303" s="141">
        <v>0</v>
      </c>
      <c r="O303" s="141">
        <v>652</v>
      </c>
      <c r="P303" s="141">
        <v>0</v>
      </c>
      <c r="Q303" s="141">
        <v>0</v>
      </c>
      <c r="R303" s="141">
        <v>0</v>
      </c>
      <c r="S303" s="141">
        <v>0</v>
      </c>
      <c r="T303" s="136">
        <f t="shared" si="159"/>
        <v>3613.7</v>
      </c>
      <c r="U303" s="141">
        <v>2961.7</v>
      </c>
      <c r="V303" s="141">
        <v>0</v>
      </c>
      <c r="W303" s="141">
        <v>0</v>
      </c>
      <c r="X303" s="141">
        <v>0</v>
      </c>
      <c r="Y303" s="10">
        <v>652</v>
      </c>
      <c r="Z303" s="10">
        <v>0</v>
      </c>
      <c r="AA303" s="10">
        <v>0</v>
      </c>
      <c r="AB303" s="10">
        <v>0</v>
      </c>
      <c r="AC303" s="10">
        <v>0</v>
      </c>
      <c r="AD303" s="10">
        <f t="shared" si="166"/>
        <v>0</v>
      </c>
      <c r="AE303" s="10">
        <f t="shared" si="166"/>
        <v>0</v>
      </c>
      <c r="AF303" s="10">
        <f t="shared" si="166"/>
        <v>0</v>
      </c>
      <c r="AG303" s="10">
        <f t="shared" si="166"/>
        <v>0</v>
      </c>
      <c r="AH303" s="10">
        <f t="shared" si="166"/>
        <v>0</v>
      </c>
      <c r="AI303" s="13">
        <f t="shared" si="145"/>
        <v>0</v>
      </c>
      <c r="AJ303" s="13">
        <f t="shared" si="145"/>
        <v>0</v>
      </c>
      <c r="AK303" s="13">
        <f t="shared" si="145"/>
        <v>0</v>
      </c>
      <c r="AL303" s="13">
        <f t="shared" si="145"/>
        <v>0</v>
      </c>
      <c r="AM303" s="10">
        <f t="shared" si="145"/>
        <v>0</v>
      </c>
      <c r="AN303" s="10">
        <f t="shared" si="167"/>
        <v>100</v>
      </c>
      <c r="AO303" s="10">
        <f t="shared" si="167"/>
        <v>100</v>
      </c>
      <c r="AP303" s="10">
        <f t="shared" si="167"/>
        <v>0</v>
      </c>
      <c r="AQ303" s="10">
        <f t="shared" si="167"/>
        <v>0</v>
      </c>
      <c r="AR303" s="10">
        <f t="shared" si="167"/>
        <v>0</v>
      </c>
      <c r="AS303" s="10">
        <f t="shared" si="167"/>
        <v>100</v>
      </c>
      <c r="AT303" s="142">
        <f t="shared" si="167"/>
        <v>0</v>
      </c>
      <c r="AU303" s="142">
        <f t="shared" si="167"/>
        <v>0</v>
      </c>
      <c r="AV303" s="142">
        <f t="shared" si="167"/>
        <v>0</v>
      </c>
      <c r="AW303" s="142">
        <f t="shared" si="167"/>
        <v>0</v>
      </c>
    </row>
    <row r="304" spans="1:49" ht="12.75" customHeight="1" x14ac:dyDescent="0.25">
      <c r="A304" s="133">
        <v>295</v>
      </c>
      <c r="B304" s="139" t="s">
        <v>1614</v>
      </c>
      <c r="C304" s="135">
        <f t="shared" si="162"/>
        <v>1994</v>
      </c>
      <c r="D304" s="140">
        <v>1595.5</v>
      </c>
      <c r="E304" s="140">
        <v>0</v>
      </c>
      <c r="F304" s="140">
        <v>0</v>
      </c>
      <c r="G304" s="140">
        <v>0</v>
      </c>
      <c r="H304" s="140">
        <v>398.5</v>
      </c>
      <c r="I304" s="140">
        <v>0</v>
      </c>
      <c r="J304" s="135">
        <f t="shared" si="158"/>
        <v>2240.1999999999998</v>
      </c>
      <c r="K304" s="141">
        <v>1841.7</v>
      </c>
      <c r="L304" s="141">
        <v>0</v>
      </c>
      <c r="M304" s="141">
        <v>0</v>
      </c>
      <c r="N304" s="141">
        <v>0</v>
      </c>
      <c r="O304" s="141">
        <v>398.5</v>
      </c>
      <c r="P304" s="141">
        <v>0</v>
      </c>
      <c r="Q304" s="141">
        <v>0</v>
      </c>
      <c r="R304" s="141">
        <v>0</v>
      </c>
      <c r="S304" s="141">
        <v>0</v>
      </c>
      <c r="T304" s="136">
        <f t="shared" si="159"/>
        <v>2145.3914999999997</v>
      </c>
      <c r="U304" s="141">
        <v>1746.8915</v>
      </c>
      <c r="V304" s="141">
        <v>0</v>
      </c>
      <c r="W304" s="141">
        <v>0</v>
      </c>
      <c r="X304" s="141">
        <v>0</v>
      </c>
      <c r="Y304" s="10">
        <v>398.5</v>
      </c>
      <c r="Z304" s="10">
        <v>0</v>
      </c>
      <c r="AA304" s="10">
        <v>0</v>
      </c>
      <c r="AB304" s="10">
        <v>0</v>
      </c>
      <c r="AC304" s="10">
        <v>0</v>
      </c>
      <c r="AD304" s="10">
        <f t="shared" si="166"/>
        <v>-94.808500000000095</v>
      </c>
      <c r="AE304" s="10">
        <f t="shared" si="166"/>
        <v>-94.808500000000095</v>
      </c>
      <c r="AF304" s="10">
        <f t="shared" si="166"/>
        <v>0</v>
      </c>
      <c r="AG304" s="10">
        <f t="shared" si="166"/>
        <v>0</v>
      </c>
      <c r="AH304" s="10">
        <f t="shared" si="166"/>
        <v>0</v>
      </c>
      <c r="AI304" s="13">
        <f t="shared" si="145"/>
        <v>0</v>
      </c>
      <c r="AJ304" s="13">
        <f t="shared" si="145"/>
        <v>0</v>
      </c>
      <c r="AK304" s="13">
        <f t="shared" si="145"/>
        <v>0</v>
      </c>
      <c r="AL304" s="13">
        <f t="shared" si="145"/>
        <v>0</v>
      </c>
      <c r="AM304" s="10">
        <f t="shared" si="145"/>
        <v>0</v>
      </c>
      <c r="AN304" s="10">
        <f t="shared" si="167"/>
        <v>95.76785554861172</v>
      </c>
      <c r="AO304" s="10">
        <f t="shared" si="167"/>
        <v>94.852120323614045</v>
      </c>
      <c r="AP304" s="10">
        <f t="shared" si="167"/>
        <v>0</v>
      </c>
      <c r="AQ304" s="10">
        <f t="shared" si="167"/>
        <v>0</v>
      </c>
      <c r="AR304" s="10">
        <f t="shared" si="167"/>
        <v>0</v>
      </c>
      <c r="AS304" s="10">
        <f t="shared" si="167"/>
        <v>100</v>
      </c>
      <c r="AT304" s="142">
        <f t="shared" si="167"/>
        <v>0</v>
      </c>
      <c r="AU304" s="142">
        <f t="shared" si="167"/>
        <v>0</v>
      </c>
      <c r="AV304" s="142">
        <f t="shared" si="167"/>
        <v>0</v>
      </c>
      <c r="AW304" s="142">
        <f t="shared" si="167"/>
        <v>0</v>
      </c>
    </row>
    <row r="305" spans="1:49" ht="12.75" customHeight="1" x14ac:dyDescent="0.25">
      <c r="A305" s="133">
        <v>296</v>
      </c>
      <c r="B305" s="139" t="s">
        <v>1615</v>
      </c>
      <c r="C305" s="135">
        <f t="shared" si="162"/>
        <v>4352.8999999999996</v>
      </c>
      <c r="D305" s="140">
        <v>3541.1</v>
      </c>
      <c r="E305" s="140">
        <v>0</v>
      </c>
      <c r="F305" s="140">
        <v>70.599999999999994</v>
      </c>
      <c r="G305" s="140">
        <v>0</v>
      </c>
      <c r="H305" s="140">
        <v>741.2</v>
      </c>
      <c r="I305" s="140">
        <v>0</v>
      </c>
      <c r="J305" s="135">
        <f t="shared" si="158"/>
        <v>5054.7</v>
      </c>
      <c r="K305" s="141">
        <v>4238.8999999999996</v>
      </c>
      <c r="L305" s="141">
        <v>0</v>
      </c>
      <c r="M305" s="141">
        <v>74.599999999999994</v>
      </c>
      <c r="N305" s="141">
        <v>0</v>
      </c>
      <c r="O305" s="141">
        <v>741.2</v>
      </c>
      <c r="P305" s="141">
        <v>0</v>
      </c>
      <c r="Q305" s="141">
        <v>0</v>
      </c>
      <c r="R305" s="141">
        <v>0</v>
      </c>
      <c r="S305" s="141">
        <v>0</v>
      </c>
      <c r="T305" s="136">
        <f t="shared" si="159"/>
        <v>5045.6050999999998</v>
      </c>
      <c r="U305" s="141">
        <v>4238.8999999999996</v>
      </c>
      <c r="V305" s="141">
        <v>0</v>
      </c>
      <c r="W305" s="141">
        <v>65.505099999999999</v>
      </c>
      <c r="X305" s="141">
        <v>0</v>
      </c>
      <c r="Y305" s="10">
        <v>741.2</v>
      </c>
      <c r="Z305" s="10">
        <v>0</v>
      </c>
      <c r="AA305" s="10">
        <v>0</v>
      </c>
      <c r="AB305" s="10">
        <v>0</v>
      </c>
      <c r="AC305" s="10">
        <v>0</v>
      </c>
      <c r="AD305" s="10">
        <f t="shared" si="166"/>
        <v>-9.0949000000000524</v>
      </c>
      <c r="AE305" s="10">
        <f t="shared" si="166"/>
        <v>0</v>
      </c>
      <c r="AF305" s="10">
        <f t="shared" si="166"/>
        <v>0</v>
      </c>
      <c r="AG305" s="10">
        <f t="shared" si="166"/>
        <v>-9.0948999999999955</v>
      </c>
      <c r="AH305" s="10">
        <f t="shared" si="166"/>
        <v>0</v>
      </c>
      <c r="AI305" s="13">
        <f t="shared" si="145"/>
        <v>0</v>
      </c>
      <c r="AJ305" s="13">
        <f t="shared" si="145"/>
        <v>0</v>
      </c>
      <c r="AK305" s="13">
        <f t="shared" si="145"/>
        <v>0</v>
      </c>
      <c r="AL305" s="13">
        <f t="shared" si="145"/>
        <v>0</v>
      </c>
      <c r="AM305" s="10">
        <f t="shared" si="145"/>
        <v>0</v>
      </c>
      <c r="AN305" s="10">
        <f t="shared" si="167"/>
        <v>99.820070429501257</v>
      </c>
      <c r="AO305" s="10">
        <f t="shared" si="167"/>
        <v>100</v>
      </c>
      <c r="AP305" s="10">
        <f t="shared" si="167"/>
        <v>0</v>
      </c>
      <c r="AQ305" s="10">
        <f t="shared" si="167"/>
        <v>87.80844504021448</v>
      </c>
      <c r="AR305" s="10">
        <f t="shared" si="167"/>
        <v>0</v>
      </c>
      <c r="AS305" s="10">
        <f t="shared" si="167"/>
        <v>100</v>
      </c>
      <c r="AT305" s="142">
        <f t="shared" si="167"/>
        <v>0</v>
      </c>
      <c r="AU305" s="142">
        <f t="shared" si="167"/>
        <v>0</v>
      </c>
      <c r="AV305" s="142">
        <f t="shared" si="167"/>
        <v>0</v>
      </c>
      <c r="AW305" s="142">
        <f t="shared" si="167"/>
        <v>0</v>
      </c>
    </row>
    <row r="306" spans="1:49" ht="12.75" customHeight="1" x14ac:dyDescent="0.25">
      <c r="A306" s="133">
        <v>297</v>
      </c>
      <c r="B306" s="139" t="s">
        <v>1616</v>
      </c>
      <c r="C306" s="135">
        <f t="shared" si="162"/>
        <v>1886.8999999999999</v>
      </c>
      <c r="D306" s="140">
        <v>1499.1</v>
      </c>
      <c r="E306" s="140">
        <v>0</v>
      </c>
      <c r="F306" s="140">
        <v>0</v>
      </c>
      <c r="G306" s="140">
        <v>0</v>
      </c>
      <c r="H306" s="140">
        <v>387.8</v>
      </c>
      <c r="I306" s="140">
        <v>0</v>
      </c>
      <c r="J306" s="135">
        <f t="shared" si="158"/>
        <v>2055.5</v>
      </c>
      <c r="K306" s="141">
        <v>1667.7</v>
      </c>
      <c r="L306" s="141">
        <v>0</v>
      </c>
      <c r="M306" s="141">
        <v>0</v>
      </c>
      <c r="N306" s="141">
        <v>0</v>
      </c>
      <c r="O306" s="141">
        <v>387.8</v>
      </c>
      <c r="P306" s="141">
        <v>0</v>
      </c>
      <c r="Q306" s="141">
        <v>0</v>
      </c>
      <c r="R306" s="141">
        <v>0</v>
      </c>
      <c r="S306" s="141">
        <v>0</v>
      </c>
      <c r="T306" s="136">
        <f t="shared" si="159"/>
        <v>1967.9335999999998</v>
      </c>
      <c r="U306" s="141">
        <v>1580.1369999999999</v>
      </c>
      <c r="V306" s="141">
        <v>0</v>
      </c>
      <c r="W306" s="141">
        <v>0</v>
      </c>
      <c r="X306" s="141">
        <v>0</v>
      </c>
      <c r="Y306" s="10">
        <v>387.79660000000001</v>
      </c>
      <c r="Z306" s="10">
        <v>0</v>
      </c>
      <c r="AA306" s="10">
        <v>0</v>
      </c>
      <c r="AB306" s="10">
        <v>0</v>
      </c>
      <c r="AC306" s="10">
        <v>0</v>
      </c>
      <c r="AD306" s="10">
        <f t="shared" si="166"/>
        <v>-87.566400000000158</v>
      </c>
      <c r="AE306" s="10">
        <f t="shared" si="166"/>
        <v>-87.563000000000102</v>
      </c>
      <c r="AF306" s="10">
        <f t="shared" si="166"/>
        <v>0</v>
      </c>
      <c r="AG306" s="10">
        <f t="shared" si="166"/>
        <v>0</v>
      </c>
      <c r="AH306" s="10">
        <f t="shared" si="166"/>
        <v>0</v>
      </c>
      <c r="AI306" s="13">
        <f t="shared" si="145"/>
        <v>-3.3999999999991815E-3</v>
      </c>
      <c r="AJ306" s="13">
        <f t="shared" si="145"/>
        <v>0</v>
      </c>
      <c r="AK306" s="13">
        <f t="shared" si="145"/>
        <v>0</v>
      </c>
      <c r="AL306" s="13">
        <f t="shared" si="145"/>
        <v>0</v>
      </c>
      <c r="AM306" s="10">
        <f t="shared" si="145"/>
        <v>0</v>
      </c>
      <c r="AN306" s="10">
        <f t="shared" si="167"/>
        <v>95.739897835076619</v>
      </c>
      <c r="AO306" s="10">
        <f t="shared" si="167"/>
        <v>94.749475325298306</v>
      </c>
      <c r="AP306" s="10">
        <f t="shared" si="167"/>
        <v>0</v>
      </c>
      <c r="AQ306" s="10">
        <f t="shared" si="167"/>
        <v>0</v>
      </c>
      <c r="AR306" s="10">
        <f t="shared" si="167"/>
        <v>0</v>
      </c>
      <c r="AS306" s="10">
        <f t="shared" si="167"/>
        <v>99.999123259412073</v>
      </c>
      <c r="AT306" s="142">
        <f t="shared" si="167"/>
        <v>0</v>
      </c>
      <c r="AU306" s="142">
        <f t="shared" si="167"/>
        <v>0</v>
      </c>
      <c r="AV306" s="142">
        <f t="shared" si="167"/>
        <v>0</v>
      </c>
      <c r="AW306" s="142">
        <f t="shared" si="167"/>
        <v>0</v>
      </c>
    </row>
    <row r="307" spans="1:49" ht="12.75" customHeight="1" x14ac:dyDescent="0.25">
      <c r="A307" s="133">
        <v>298</v>
      </c>
      <c r="B307" s="139" t="s">
        <v>1617</v>
      </c>
      <c r="C307" s="135">
        <f t="shared" si="162"/>
        <v>4676.8999999999996</v>
      </c>
      <c r="D307" s="140">
        <v>3583.7</v>
      </c>
      <c r="E307" s="140">
        <v>0</v>
      </c>
      <c r="F307" s="140">
        <v>0</v>
      </c>
      <c r="G307" s="140">
        <v>0</v>
      </c>
      <c r="H307" s="140">
        <v>1093.2</v>
      </c>
      <c r="I307" s="140">
        <v>0</v>
      </c>
      <c r="J307" s="135">
        <f t="shared" si="158"/>
        <v>5347.2</v>
      </c>
      <c r="K307" s="141">
        <v>4254</v>
      </c>
      <c r="L307" s="141">
        <v>0</v>
      </c>
      <c r="M307" s="141">
        <v>0</v>
      </c>
      <c r="N307" s="141">
        <v>0</v>
      </c>
      <c r="O307" s="141">
        <v>1093.2</v>
      </c>
      <c r="P307" s="141">
        <v>0</v>
      </c>
      <c r="Q307" s="141">
        <v>0</v>
      </c>
      <c r="R307" s="141">
        <v>0</v>
      </c>
      <c r="S307" s="141">
        <v>0</v>
      </c>
      <c r="T307" s="136">
        <f t="shared" si="159"/>
        <v>5119.8405999999995</v>
      </c>
      <c r="U307" s="141">
        <v>4026.6412</v>
      </c>
      <c r="V307" s="141">
        <v>0</v>
      </c>
      <c r="W307" s="141">
        <v>0</v>
      </c>
      <c r="X307" s="141">
        <v>0</v>
      </c>
      <c r="Y307" s="10">
        <v>1093.1994</v>
      </c>
      <c r="Z307" s="10">
        <v>0</v>
      </c>
      <c r="AA307" s="10">
        <v>0</v>
      </c>
      <c r="AB307" s="10">
        <v>0</v>
      </c>
      <c r="AC307" s="10">
        <v>0</v>
      </c>
      <c r="AD307" s="10">
        <f t="shared" si="166"/>
        <v>-227.35940000000028</v>
      </c>
      <c r="AE307" s="10">
        <f t="shared" si="166"/>
        <v>-227.35879999999997</v>
      </c>
      <c r="AF307" s="10">
        <f t="shared" si="166"/>
        <v>0</v>
      </c>
      <c r="AG307" s="10">
        <f t="shared" si="166"/>
        <v>0</v>
      </c>
      <c r="AH307" s="10">
        <f t="shared" si="166"/>
        <v>0</v>
      </c>
      <c r="AI307" s="13">
        <f t="shared" si="145"/>
        <v>-6.0000000007676135E-4</v>
      </c>
      <c r="AJ307" s="13">
        <f t="shared" si="145"/>
        <v>0</v>
      </c>
      <c r="AK307" s="13">
        <f t="shared" si="145"/>
        <v>0</v>
      </c>
      <c r="AL307" s="13">
        <f t="shared" si="145"/>
        <v>0</v>
      </c>
      <c r="AM307" s="10">
        <f t="shared" si="145"/>
        <v>0</v>
      </c>
      <c r="AN307" s="10">
        <f t="shared" si="167"/>
        <v>95.748066277678035</v>
      </c>
      <c r="AO307" s="10">
        <f t="shared" si="167"/>
        <v>94.655411377527031</v>
      </c>
      <c r="AP307" s="10">
        <f t="shared" si="167"/>
        <v>0</v>
      </c>
      <c r="AQ307" s="10">
        <f t="shared" si="167"/>
        <v>0</v>
      </c>
      <c r="AR307" s="10">
        <f t="shared" si="167"/>
        <v>0</v>
      </c>
      <c r="AS307" s="10">
        <f t="shared" si="167"/>
        <v>99.999945115257944</v>
      </c>
      <c r="AT307" s="142">
        <f t="shared" si="167"/>
        <v>0</v>
      </c>
      <c r="AU307" s="142">
        <f t="shared" si="167"/>
        <v>0</v>
      </c>
      <c r="AV307" s="142">
        <f t="shared" si="167"/>
        <v>0</v>
      </c>
      <c r="AW307" s="142">
        <f t="shared" si="167"/>
        <v>0</v>
      </c>
    </row>
    <row r="308" spans="1:49" ht="12.75" customHeight="1" x14ac:dyDescent="0.25">
      <c r="A308" s="133">
        <v>299</v>
      </c>
      <c r="B308" s="139" t="s">
        <v>1618</v>
      </c>
      <c r="C308" s="135">
        <f t="shared" si="162"/>
        <v>18127.3</v>
      </c>
      <c r="D308" s="140">
        <v>13578.9</v>
      </c>
      <c r="E308" s="140">
        <v>3123.1</v>
      </c>
      <c r="F308" s="140">
        <v>0</v>
      </c>
      <c r="G308" s="140">
        <v>0</v>
      </c>
      <c r="H308" s="140">
        <v>1425.3</v>
      </c>
      <c r="I308" s="140">
        <v>0</v>
      </c>
      <c r="J308" s="135">
        <f t="shared" si="158"/>
        <v>19447</v>
      </c>
      <c r="K308" s="141">
        <v>14668.7</v>
      </c>
      <c r="L308" s="141">
        <v>3353</v>
      </c>
      <c r="M308" s="141">
        <v>0</v>
      </c>
      <c r="N308" s="141">
        <v>0</v>
      </c>
      <c r="O308" s="141">
        <v>1425.3</v>
      </c>
      <c r="P308" s="141">
        <v>0</v>
      </c>
      <c r="Q308" s="141">
        <v>0</v>
      </c>
      <c r="R308" s="141">
        <v>0</v>
      </c>
      <c r="S308" s="141">
        <v>0</v>
      </c>
      <c r="T308" s="136">
        <f t="shared" si="159"/>
        <v>19026.1695</v>
      </c>
      <c r="U308" s="141">
        <v>14358.2917</v>
      </c>
      <c r="V308" s="141">
        <v>3242.5778</v>
      </c>
      <c r="W308" s="141">
        <v>0</v>
      </c>
      <c r="X308" s="141">
        <v>0</v>
      </c>
      <c r="Y308" s="10">
        <v>1425.3</v>
      </c>
      <c r="Z308" s="10">
        <v>0</v>
      </c>
      <c r="AA308" s="10">
        <v>0</v>
      </c>
      <c r="AB308" s="10">
        <v>0</v>
      </c>
      <c r="AC308" s="10">
        <v>0</v>
      </c>
      <c r="AD308" s="10">
        <f t="shared" si="166"/>
        <v>-420.83050000000003</v>
      </c>
      <c r="AE308" s="10">
        <f t="shared" si="166"/>
        <v>-310.40830000000096</v>
      </c>
      <c r="AF308" s="10">
        <f t="shared" si="166"/>
        <v>-110.42219999999998</v>
      </c>
      <c r="AG308" s="10">
        <f t="shared" si="166"/>
        <v>0</v>
      </c>
      <c r="AH308" s="10">
        <f t="shared" si="166"/>
        <v>0</v>
      </c>
      <c r="AI308" s="13">
        <f t="shared" si="145"/>
        <v>0</v>
      </c>
      <c r="AJ308" s="13">
        <f t="shared" si="145"/>
        <v>0</v>
      </c>
      <c r="AK308" s="13">
        <f t="shared" si="145"/>
        <v>0</v>
      </c>
      <c r="AL308" s="13">
        <f t="shared" si="145"/>
        <v>0</v>
      </c>
      <c r="AM308" s="10">
        <f t="shared" si="145"/>
        <v>0</v>
      </c>
      <c r="AN308" s="10">
        <f t="shared" si="167"/>
        <v>97.836013266827791</v>
      </c>
      <c r="AO308" s="10">
        <f t="shared" si="167"/>
        <v>97.88387314485945</v>
      </c>
      <c r="AP308" s="10">
        <f t="shared" si="167"/>
        <v>96.706764091858034</v>
      </c>
      <c r="AQ308" s="10">
        <f t="shared" si="167"/>
        <v>0</v>
      </c>
      <c r="AR308" s="10">
        <f t="shared" si="167"/>
        <v>0</v>
      </c>
      <c r="AS308" s="10">
        <f t="shared" si="167"/>
        <v>100</v>
      </c>
      <c r="AT308" s="142">
        <f t="shared" si="167"/>
        <v>0</v>
      </c>
      <c r="AU308" s="142">
        <f t="shared" si="167"/>
        <v>0</v>
      </c>
      <c r="AV308" s="142">
        <f t="shared" si="167"/>
        <v>0</v>
      </c>
      <c r="AW308" s="142">
        <f t="shared" si="167"/>
        <v>0</v>
      </c>
    </row>
    <row r="309" spans="1:49" ht="12.75" customHeight="1" x14ac:dyDescent="0.25">
      <c r="A309" s="133">
        <v>300</v>
      </c>
      <c r="B309" s="139" t="s">
        <v>1619</v>
      </c>
      <c r="C309" s="135">
        <f t="shared" si="162"/>
        <v>3268.7</v>
      </c>
      <c r="D309" s="140">
        <v>2684.9</v>
      </c>
      <c r="E309" s="140">
        <v>0</v>
      </c>
      <c r="F309" s="140">
        <v>0</v>
      </c>
      <c r="G309" s="140">
        <v>0</v>
      </c>
      <c r="H309" s="140">
        <v>583.79999999999995</v>
      </c>
      <c r="I309" s="140">
        <v>0</v>
      </c>
      <c r="J309" s="135">
        <f t="shared" si="158"/>
        <v>3673.1000000000004</v>
      </c>
      <c r="K309" s="141">
        <v>3089.3</v>
      </c>
      <c r="L309" s="141">
        <v>0</v>
      </c>
      <c r="M309" s="141">
        <v>0</v>
      </c>
      <c r="N309" s="141">
        <v>0</v>
      </c>
      <c r="O309" s="141">
        <v>583.79999999999995</v>
      </c>
      <c r="P309" s="141">
        <v>0</v>
      </c>
      <c r="Q309" s="141">
        <v>0</v>
      </c>
      <c r="R309" s="141">
        <v>0</v>
      </c>
      <c r="S309" s="141">
        <v>0</v>
      </c>
      <c r="T309" s="136">
        <f t="shared" si="159"/>
        <v>3589.55</v>
      </c>
      <c r="U309" s="141">
        <v>3005.75</v>
      </c>
      <c r="V309" s="141">
        <v>0</v>
      </c>
      <c r="W309" s="141">
        <v>0</v>
      </c>
      <c r="X309" s="141">
        <v>0</v>
      </c>
      <c r="Y309" s="10">
        <v>583.79999999999995</v>
      </c>
      <c r="Z309" s="10">
        <v>0</v>
      </c>
      <c r="AA309" s="10">
        <v>0</v>
      </c>
      <c r="AB309" s="10">
        <v>0</v>
      </c>
      <c r="AC309" s="10">
        <v>0</v>
      </c>
      <c r="AD309" s="10">
        <f t="shared" si="166"/>
        <v>-83.550000000000182</v>
      </c>
      <c r="AE309" s="10">
        <f t="shared" si="166"/>
        <v>-83.550000000000182</v>
      </c>
      <c r="AF309" s="10">
        <f t="shared" si="166"/>
        <v>0</v>
      </c>
      <c r="AG309" s="10">
        <f t="shared" si="166"/>
        <v>0</v>
      </c>
      <c r="AH309" s="10">
        <f t="shared" si="166"/>
        <v>0</v>
      </c>
      <c r="AI309" s="13">
        <f t="shared" si="145"/>
        <v>0</v>
      </c>
      <c r="AJ309" s="13">
        <f t="shared" si="145"/>
        <v>0</v>
      </c>
      <c r="AK309" s="13">
        <f t="shared" ref="AK309:AM372" si="174">AA309-Q309</f>
        <v>0</v>
      </c>
      <c r="AL309" s="13">
        <f t="shared" si="174"/>
        <v>0</v>
      </c>
      <c r="AM309" s="10">
        <f t="shared" si="174"/>
        <v>0</v>
      </c>
      <c r="AN309" s="10">
        <f t="shared" si="167"/>
        <v>97.725354605101955</v>
      </c>
      <c r="AO309" s="10">
        <f t="shared" si="167"/>
        <v>97.295503835820412</v>
      </c>
      <c r="AP309" s="10">
        <f t="shared" si="167"/>
        <v>0</v>
      </c>
      <c r="AQ309" s="10">
        <f t="shared" si="167"/>
        <v>0</v>
      </c>
      <c r="AR309" s="10">
        <f t="shared" si="167"/>
        <v>0</v>
      </c>
      <c r="AS309" s="10">
        <f t="shared" si="167"/>
        <v>100</v>
      </c>
      <c r="AT309" s="142">
        <f t="shared" si="167"/>
        <v>0</v>
      </c>
      <c r="AU309" s="142">
        <f t="shared" si="167"/>
        <v>0</v>
      </c>
      <c r="AV309" s="142">
        <f t="shared" si="167"/>
        <v>0</v>
      </c>
      <c r="AW309" s="142">
        <f t="shared" si="167"/>
        <v>0</v>
      </c>
    </row>
    <row r="310" spans="1:49" ht="12.75" customHeight="1" x14ac:dyDescent="0.25">
      <c r="A310" s="133">
        <v>301</v>
      </c>
      <c r="B310" s="139" t="s">
        <v>1620</v>
      </c>
      <c r="C310" s="135">
        <f t="shared" si="162"/>
        <v>3753.8999999999996</v>
      </c>
      <c r="D310" s="140">
        <v>3179.7</v>
      </c>
      <c r="E310" s="140">
        <v>0</v>
      </c>
      <c r="F310" s="140">
        <v>0</v>
      </c>
      <c r="G310" s="140">
        <v>0</v>
      </c>
      <c r="H310" s="140">
        <v>574.20000000000005</v>
      </c>
      <c r="I310" s="140">
        <v>0</v>
      </c>
      <c r="J310" s="135">
        <f t="shared" si="158"/>
        <v>4606.6000000000004</v>
      </c>
      <c r="K310" s="141">
        <v>4032.4</v>
      </c>
      <c r="L310" s="141">
        <v>0</v>
      </c>
      <c r="M310" s="141">
        <v>0</v>
      </c>
      <c r="N310" s="141">
        <v>0</v>
      </c>
      <c r="O310" s="141">
        <v>574.20000000000005</v>
      </c>
      <c r="P310" s="141">
        <v>0</v>
      </c>
      <c r="Q310" s="141">
        <v>0</v>
      </c>
      <c r="R310" s="141">
        <v>0</v>
      </c>
      <c r="S310" s="141">
        <v>0</v>
      </c>
      <c r="T310" s="136">
        <f t="shared" si="159"/>
        <v>4415.6783999999998</v>
      </c>
      <c r="U310" s="141">
        <v>3841.4784</v>
      </c>
      <c r="V310" s="141">
        <v>0</v>
      </c>
      <c r="W310" s="141">
        <v>0</v>
      </c>
      <c r="X310" s="141">
        <v>0</v>
      </c>
      <c r="Y310" s="10">
        <v>574.20000000000005</v>
      </c>
      <c r="Z310" s="10">
        <v>0</v>
      </c>
      <c r="AA310" s="10">
        <v>0</v>
      </c>
      <c r="AB310" s="10">
        <v>0</v>
      </c>
      <c r="AC310" s="10">
        <v>0</v>
      </c>
      <c r="AD310" s="10">
        <f t="shared" si="166"/>
        <v>-190.92160000000058</v>
      </c>
      <c r="AE310" s="10">
        <f t="shared" si="166"/>
        <v>-190.92160000000013</v>
      </c>
      <c r="AF310" s="10">
        <f t="shared" si="166"/>
        <v>0</v>
      </c>
      <c r="AG310" s="10">
        <f t="shared" si="166"/>
        <v>0</v>
      </c>
      <c r="AH310" s="10">
        <f t="shared" si="166"/>
        <v>0</v>
      </c>
      <c r="AI310" s="13">
        <f t="shared" si="166"/>
        <v>0</v>
      </c>
      <c r="AJ310" s="13">
        <f t="shared" si="166"/>
        <v>0</v>
      </c>
      <c r="AK310" s="13">
        <f t="shared" si="174"/>
        <v>0</v>
      </c>
      <c r="AL310" s="13">
        <f t="shared" si="174"/>
        <v>0</v>
      </c>
      <c r="AM310" s="10">
        <f t="shared" si="174"/>
        <v>0</v>
      </c>
      <c r="AN310" s="10">
        <f t="shared" si="167"/>
        <v>95.855476924412784</v>
      </c>
      <c r="AO310" s="10">
        <f t="shared" si="167"/>
        <v>95.26531098105346</v>
      </c>
      <c r="AP310" s="10">
        <f t="shared" si="167"/>
        <v>0</v>
      </c>
      <c r="AQ310" s="10">
        <f t="shared" si="167"/>
        <v>0</v>
      </c>
      <c r="AR310" s="10">
        <f t="shared" si="167"/>
        <v>0</v>
      </c>
      <c r="AS310" s="10">
        <f t="shared" si="167"/>
        <v>100</v>
      </c>
      <c r="AT310" s="142">
        <f t="shared" si="167"/>
        <v>0</v>
      </c>
      <c r="AU310" s="142">
        <f t="shared" si="167"/>
        <v>0</v>
      </c>
      <c r="AV310" s="142">
        <f t="shared" si="167"/>
        <v>0</v>
      </c>
      <c r="AW310" s="142">
        <f t="shared" si="167"/>
        <v>0</v>
      </c>
    </row>
    <row r="311" spans="1:49" ht="12.75" customHeight="1" x14ac:dyDescent="0.25">
      <c r="A311" s="133">
        <v>302</v>
      </c>
      <c r="B311" s="139" t="s">
        <v>1621</v>
      </c>
      <c r="C311" s="135">
        <f t="shared" si="162"/>
        <v>6845.6</v>
      </c>
      <c r="D311" s="140">
        <v>6180.3</v>
      </c>
      <c r="E311" s="140">
        <v>0</v>
      </c>
      <c r="F311" s="140">
        <v>0</v>
      </c>
      <c r="G311" s="140">
        <v>0</v>
      </c>
      <c r="H311" s="140">
        <v>665.3</v>
      </c>
      <c r="I311" s="140">
        <v>0</v>
      </c>
      <c r="J311" s="135">
        <f t="shared" si="158"/>
        <v>8028.8</v>
      </c>
      <c r="K311" s="141">
        <v>7363.5</v>
      </c>
      <c r="L311" s="141">
        <v>0</v>
      </c>
      <c r="M311" s="141">
        <v>0</v>
      </c>
      <c r="N311" s="141">
        <v>0</v>
      </c>
      <c r="O311" s="141">
        <v>665.3</v>
      </c>
      <c r="P311" s="141">
        <v>0</v>
      </c>
      <c r="Q311" s="141">
        <v>0</v>
      </c>
      <c r="R311" s="141">
        <v>0</v>
      </c>
      <c r="S311" s="141">
        <v>0</v>
      </c>
      <c r="T311" s="136">
        <f t="shared" si="159"/>
        <v>7845.6527999999998</v>
      </c>
      <c r="U311" s="141">
        <v>7180.8208999999997</v>
      </c>
      <c r="V311" s="141">
        <v>0</v>
      </c>
      <c r="W311" s="141">
        <v>0</v>
      </c>
      <c r="X311" s="141">
        <v>0</v>
      </c>
      <c r="Y311" s="10">
        <v>664.83190000000002</v>
      </c>
      <c r="Z311" s="10">
        <v>0</v>
      </c>
      <c r="AA311" s="10">
        <v>0</v>
      </c>
      <c r="AB311" s="10">
        <v>0</v>
      </c>
      <c r="AC311" s="10">
        <v>0</v>
      </c>
      <c r="AD311" s="10">
        <f t="shared" si="166"/>
        <v>-183.14720000000034</v>
      </c>
      <c r="AE311" s="10">
        <f t="shared" si="166"/>
        <v>-182.67910000000029</v>
      </c>
      <c r="AF311" s="10">
        <f t="shared" si="166"/>
        <v>0</v>
      </c>
      <c r="AG311" s="10">
        <f t="shared" si="166"/>
        <v>0</v>
      </c>
      <c r="AH311" s="10">
        <f t="shared" si="166"/>
        <v>0</v>
      </c>
      <c r="AI311" s="13">
        <f t="shared" si="166"/>
        <v>-0.46809999999993579</v>
      </c>
      <c r="AJ311" s="13">
        <f t="shared" si="166"/>
        <v>0</v>
      </c>
      <c r="AK311" s="13">
        <f t="shared" si="174"/>
        <v>0</v>
      </c>
      <c r="AL311" s="13">
        <f t="shared" si="174"/>
        <v>0</v>
      </c>
      <c r="AM311" s="10">
        <f t="shared" si="174"/>
        <v>0</v>
      </c>
      <c r="AN311" s="10">
        <f t="shared" si="167"/>
        <v>97.718872060581901</v>
      </c>
      <c r="AO311" s="10">
        <f t="shared" si="167"/>
        <v>97.519126773952607</v>
      </c>
      <c r="AP311" s="10">
        <f t="shared" si="167"/>
        <v>0</v>
      </c>
      <c r="AQ311" s="10">
        <f t="shared" si="167"/>
        <v>0</v>
      </c>
      <c r="AR311" s="10">
        <f t="shared" si="167"/>
        <v>0</v>
      </c>
      <c r="AS311" s="10">
        <f t="shared" si="167"/>
        <v>99.929640763565317</v>
      </c>
      <c r="AT311" s="142">
        <f t="shared" si="167"/>
        <v>0</v>
      </c>
      <c r="AU311" s="142">
        <f t="shared" si="167"/>
        <v>0</v>
      </c>
      <c r="AV311" s="142">
        <f t="shared" si="167"/>
        <v>0</v>
      </c>
      <c r="AW311" s="142">
        <f t="shared" si="167"/>
        <v>0</v>
      </c>
    </row>
    <row r="312" spans="1:49" ht="12.75" customHeight="1" x14ac:dyDescent="0.25">
      <c r="A312" s="133">
        <v>303</v>
      </c>
      <c r="B312" s="139" t="s">
        <v>1622</v>
      </c>
      <c r="C312" s="135">
        <f t="shared" si="162"/>
        <v>3284.9</v>
      </c>
      <c r="D312" s="140">
        <v>2851.1</v>
      </c>
      <c r="E312" s="140">
        <v>0</v>
      </c>
      <c r="F312" s="140">
        <v>0</v>
      </c>
      <c r="G312" s="140">
        <v>0</v>
      </c>
      <c r="H312" s="140">
        <v>433.8</v>
      </c>
      <c r="I312" s="140">
        <v>0</v>
      </c>
      <c r="J312" s="135">
        <f t="shared" si="158"/>
        <v>3615.5</v>
      </c>
      <c r="K312" s="141">
        <v>3181.7</v>
      </c>
      <c r="L312" s="141">
        <v>0</v>
      </c>
      <c r="M312" s="141">
        <v>0</v>
      </c>
      <c r="N312" s="141">
        <v>0</v>
      </c>
      <c r="O312" s="141">
        <v>433.8</v>
      </c>
      <c r="P312" s="141">
        <v>0</v>
      </c>
      <c r="Q312" s="141">
        <v>0</v>
      </c>
      <c r="R312" s="141">
        <v>0</v>
      </c>
      <c r="S312" s="141">
        <v>0</v>
      </c>
      <c r="T312" s="136">
        <f t="shared" si="159"/>
        <v>3421.7937000000002</v>
      </c>
      <c r="U312" s="141">
        <v>2987.9937</v>
      </c>
      <c r="V312" s="141">
        <v>0</v>
      </c>
      <c r="W312" s="141">
        <v>0</v>
      </c>
      <c r="X312" s="141">
        <v>0</v>
      </c>
      <c r="Y312" s="10">
        <v>433.8</v>
      </c>
      <c r="Z312" s="10">
        <v>0</v>
      </c>
      <c r="AA312" s="10">
        <v>0</v>
      </c>
      <c r="AB312" s="10">
        <v>0</v>
      </c>
      <c r="AC312" s="10">
        <v>0</v>
      </c>
      <c r="AD312" s="10">
        <f t="shared" si="166"/>
        <v>-193.70629999999983</v>
      </c>
      <c r="AE312" s="10">
        <f t="shared" si="166"/>
        <v>-193.70629999999983</v>
      </c>
      <c r="AF312" s="10">
        <f t="shared" si="166"/>
        <v>0</v>
      </c>
      <c r="AG312" s="10">
        <f t="shared" si="166"/>
        <v>0</v>
      </c>
      <c r="AH312" s="10">
        <f t="shared" si="166"/>
        <v>0</v>
      </c>
      <c r="AI312" s="13">
        <f t="shared" si="166"/>
        <v>0</v>
      </c>
      <c r="AJ312" s="13">
        <f t="shared" si="166"/>
        <v>0</v>
      </c>
      <c r="AK312" s="13">
        <f t="shared" si="174"/>
        <v>0</v>
      </c>
      <c r="AL312" s="13">
        <f t="shared" si="174"/>
        <v>0</v>
      </c>
      <c r="AM312" s="10">
        <f t="shared" si="174"/>
        <v>0</v>
      </c>
      <c r="AN312" s="10">
        <f t="shared" si="167"/>
        <v>94.642337159452367</v>
      </c>
      <c r="AO312" s="10">
        <f t="shared" si="167"/>
        <v>93.911861583430252</v>
      </c>
      <c r="AP312" s="10">
        <f t="shared" si="167"/>
        <v>0</v>
      </c>
      <c r="AQ312" s="10">
        <f t="shared" si="167"/>
        <v>0</v>
      </c>
      <c r="AR312" s="10">
        <f t="shared" si="167"/>
        <v>0</v>
      </c>
      <c r="AS312" s="10">
        <f t="shared" ref="AS312:AW315" si="175">IF(O312=0,0,Y312/O312*100)</f>
        <v>100</v>
      </c>
      <c r="AT312" s="142">
        <f t="shared" si="175"/>
        <v>0</v>
      </c>
      <c r="AU312" s="142">
        <f t="shared" si="175"/>
        <v>0</v>
      </c>
      <c r="AV312" s="142">
        <f t="shared" si="175"/>
        <v>0</v>
      </c>
      <c r="AW312" s="142">
        <f t="shared" si="175"/>
        <v>0</v>
      </c>
    </row>
    <row r="313" spans="1:49" ht="12.75" customHeight="1" x14ac:dyDescent="0.25">
      <c r="A313" s="133">
        <v>304</v>
      </c>
      <c r="B313" s="139" t="s">
        <v>1623</v>
      </c>
      <c r="C313" s="135">
        <f t="shared" si="162"/>
        <v>1850.7</v>
      </c>
      <c r="D313" s="140">
        <v>1540.9</v>
      </c>
      <c r="E313" s="140">
        <v>0</v>
      </c>
      <c r="F313" s="140">
        <v>0</v>
      </c>
      <c r="G313" s="140">
        <v>0</v>
      </c>
      <c r="H313" s="140">
        <v>309.8</v>
      </c>
      <c r="I313" s="140">
        <v>0</v>
      </c>
      <c r="J313" s="135">
        <f t="shared" si="158"/>
        <v>1956.3</v>
      </c>
      <c r="K313" s="141">
        <v>1646.5</v>
      </c>
      <c r="L313" s="141">
        <v>0</v>
      </c>
      <c r="M313" s="141">
        <v>0</v>
      </c>
      <c r="N313" s="141">
        <v>0</v>
      </c>
      <c r="O313" s="141">
        <v>309.8</v>
      </c>
      <c r="P313" s="141">
        <v>0</v>
      </c>
      <c r="Q313" s="141">
        <v>0</v>
      </c>
      <c r="R313" s="141">
        <v>0</v>
      </c>
      <c r="S313" s="141">
        <v>0</v>
      </c>
      <c r="T313" s="136">
        <f t="shared" si="159"/>
        <v>1859.2968999999998</v>
      </c>
      <c r="U313" s="141">
        <v>1581.9768999999999</v>
      </c>
      <c r="V313" s="141">
        <v>0</v>
      </c>
      <c r="W313" s="141">
        <v>0</v>
      </c>
      <c r="X313" s="141">
        <v>0</v>
      </c>
      <c r="Y313" s="10">
        <v>277.32</v>
      </c>
      <c r="Z313" s="10">
        <v>0</v>
      </c>
      <c r="AA313" s="10">
        <v>0</v>
      </c>
      <c r="AB313" s="10">
        <v>0</v>
      </c>
      <c r="AC313" s="10">
        <v>0</v>
      </c>
      <c r="AD313" s="10">
        <f t="shared" si="166"/>
        <v>-97.003100000000131</v>
      </c>
      <c r="AE313" s="10">
        <f t="shared" si="166"/>
        <v>-64.523100000000113</v>
      </c>
      <c r="AF313" s="10">
        <f t="shared" si="166"/>
        <v>0</v>
      </c>
      <c r="AG313" s="10">
        <f t="shared" si="166"/>
        <v>0</v>
      </c>
      <c r="AH313" s="10">
        <f t="shared" si="166"/>
        <v>0</v>
      </c>
      <c r="AI313" s="13">
        <f t="shared" si="166"/>
        <v>-32.480000000000018</v>
      </c>
      <c r="AJ313" s="13">
        <f t="shared" si="166"/>
        <v>0</v>
      </c>
      <c r="AK313" s="13">
        <f t="shared" si="174"/>
        <v>0</v>
      </c>
      <c r="AL313" s="13">
        <f t="shared" si="174"/>
        <v>0</v>
      </c>
      <c r="AM313" s="10">
        <f t="shared" si="174"/>
        <v>0</v>
      </c>
      <c r="AN313" s="10">
        <f t="shared" ref="AN313:AR315" si="176">IF(J313=0,0,T313/J313*100)</f>
        <v>95.041501814650104</v>
      </c>
      <c r="AO313" s="10">
        <f t="shared" si="176"/>
        <v>96.081196477376238</v>
      </c>
      <c r="AP313" s="10">
        <f t="shared" si="176"/>
        <v>0</v>
      </c>
      <c r="AQ313" s="10">
        <f t="shared" si="176"/>
        <v>0</v>
      </c>
      <c r="AR313" s="10">
        <f t="shared" si="176"/>
        <v>0</v>
      </c>
      <c r="AS313" s="10">
        <f t="shared" si="175"/>
        <v>89.515816655907031</v>
      </c>
      <c r="AT313" s="142">
        <f t="shared" si="175"/>
        <v>0</v>
      </c>
      <c r="AU313" s="142">
        <f t="shared" si="175"/>
        <v>0</v>
      </c>
      <c r="AV313" s="142">
        <f t="shared" si="175"/>
        <v>0</v>
      </c>
      <c r="AW313" s="142">
        <f t="shared" si="175"/>
        <v>0</v>
      </c>
    </row>
    <row r="314" spans="1:49" ht="12.75" customHeight="1" x14ac:dyDescent="0.25">
      <c r="A314" s="133">
        <v>305</v>
      </c>
      <c r="B314" s="139" t="s">
        <v>1624</v>
      </c>
      <c r="C314" s="135">
        <f t="shared" si="162"/>
        <v>4335.8999999999996</v>
      </c>
      <c r="D314" s="140">
        <v>3562.6</v>
      </c>
      <c r="E314" s="140">
        <v>0</v>
      </c>
      <c r="F314" s="140">
        <v>0</v>
      </c>
      <c r="G314" s="140">
        <v>0</v>
      </c>
      <c r="H314" s="140">
        <v>773.3</v>
      </c>
      <c r="I314" s="140">
        <v>0</v>
      </c>
      <c r="J314" s="135">
        <f t="shared" si="158"/>
        <v>5121.9000000000005</v>
      </c>
      <c r="K314" s="141">
        <v>4348.6000000000004</v>
      </c>
      <c r="L314" s="141">
        <v>0</v>
      </c>
      <c r="M314" s="141">
        <v>0</v>
      </c>
      <c r="N314" s="141">
        <v>0</v>
      </c>
      <c r="O314" s="141">
        <v>773.3</v>
      </c>
      <c r="P314" s="141">
        <v>0</v>
      </c>
      <c r="Q314" s="141">
        <v>0</v>
      </c>
      <c r="R314" s="141">
        <v>0</v>
      </c>
      <c r="S314" s="141">
        <v>0</v>
      </c>
      <c r="T314" s="136">
        <f t="shared" si="159"/>
        <v>5121.9000000000005</v>
      </c>
      <c r="U314" s="141">
        <v>4348.6000000000004</v>
      </c>
      <c r="V314" s="141">
        <v>0</v>
      </c>
      <c r="W314" s="141">
        <v>0</v>
      </c>
      <c r="X314" s="141">
        <v>0</v>
      </c>
      <c r="Y314" s="10">
        <v>773.3</v>
      </c>
      <c r="Z314" s="10">
        <v>0</v>
      </c>
      <c r="AA314" s="10">
        <v>0</v>
      </c>
      <c r="AB314" s="10">
        <v>0</v>
      </c>
      <c r="AC314" s="10">
        <v>0</v>
      </c>
      <c r="AD314" s="10">
        <f t="shared" si="166"/>
        <v>0</v>
      </c>
      <c r="AE314" s="10">
        <f t="shared" si="166"/>
        <v>0</v>
      </c>
      <c r="AF314" s="10">
        <f t="shared" si="166"/>
        <v>0</v>
      </c>
      <c r="AG314" s="10">
        <f t="shared" si="166"/>
        <v>0</v>
      </c>
      <c r="AH314" s="10">
        <f t="shared" si="166"/>
        <v>0</v>
      </c>
      <c r="AI314" s="13">
        <f t="shared" si="166"/>
        <v>0</v>
      </c>
      <c r="AJ314" s="13">
        <f t="shared" si="166"/>
        <v>0</v>
      </c>
      <c r="AK314" s="13">
        <f t="shared" si="174"/>
        <v>0</v>
      </c>
      <c r="AL314" s="13">
        <f t="shared" si="174"/>
        <v>0</v>
      </c>
      <c r="AM314" s="10">
        <f t="shared" si="174"/>
        <v>0</v>
      </c>
      <c r="AN314" s="10">
        <f t="shared" si="176"/>
        <v>100</v>
      </c>
      <c r="AO314" s="10">
        <f t="shared" si="176"/>
        <v>100</v>
      </c>
      <c r="AP314" s="10">
        <f t="shared" si="176"/>
        <v>0</v>
      </c>
      <c r="AQ314" s="10">
        <f t="shared" si="176"/>
        <v>0</v>
      </c>
      <c r="AR314" s="10">
        <f t="shared" si="176"/>
        <v>0</v>
      </c>
      <c r="AS314" s="10">
        <f t="shared" si="175"/>
        <v>100</v>
      </c>
      <c r="AT314" s="142">
        <f t="shared" si="175"/>
        <v>0</v>
      </c>
      <c r="AU314" s="142">
        <f t="shared" si="175"/>
        <v>0</v>
      </c>
      <c r="AV314" s="142">
        <f t="shared" si="175"/>
        <v>0</v>
      </c>
      <c r="AW314" s="142">
        <f t="shared" si="175"/>
        <v>0</v>
      </c>
    </row>
    <row r="315" spans="1:49" ht="12.75" customHeight="1" x14ac:dyDescent="0.25">
      <c r="A315" s="133">
        <v>306</v>
      </c>
      <c r="B315" s="139" t="s">
        <v>1625</v>
      </c>
      <c r="C315" s="135">
        <f t="shared" si="162"/>
        <v>2623.6</v>
      </c>
      <c r="D315" s="140">
        <v>2136.5</v>
      </c>
      <c r="E315" s="140">
        <v>0</v>
      </c>
      <c r="F315" s="140">
        <v>0</v>
      </c>
      <c r="G315" s="140">
        <v>0</v>
      </c>
      <c r="H315" s="140">
        <v>487.1</v>
      </c>
      <c r="I315" s="140">
        <v>0</v>
      </c>
      <c r="J315" s="135">
        <f t="shared" si="158"/>
        <v>2966.6</v>
      </c>
      <c r="K315" s="141">
        <v>2479.5</v>
      </c>
      <c r="L315" s="141">
        <v>0</v>
      </c>
      <c r="M315" s="141">
        <v>0</v>
      </c>
      <c r="N315" s="141">
        <v>0</v>
      </c>
      <c r="O315" s="141">
        <v>487.1</v>
      </c>
      <c r="P315" s="141">
        <v>0</v>
      </c>
      <c r="Q315" s="141">
        <v>0</v>
      </c>
      <c r="R315" s="141">
        <v>0</v>
      </c>
      <c r="S315" s="141">
        <v>0</v>
      </c>
      <c r="T315" s="136">
        <f t="shared" si="159"/>
        <v>2966.6</v>
      </c>
      <c r="U315" s="141">
        <v>2479.5</v>
      </c>
      <c r="V315" s="141">
        <v>0</v>
      </c>
      <c r="W315" s="141">
        <v>0</v>
      </c>
      <c r="X315" s="141">
        <v>0</v>
      </c>
      <c r="Y315" s="10">
        <v>487.1</v>
      </c>
      <c r="Z315" s="10">
        <v>0</v>
      </c>
      <c r="AA315" s="10">
        <v>0</v>
      </c>
      <c r="AB315" s="10">
        <v>0</v>
      </c>
      <c r="AC315" s="10">
        <v>0</v>
      </c>
      <c r="AD315" s="10">
        <f t="shared" si="166"/>
        <v>0</v>
      </c>
      <c r="AE315" s="10">
        <f t="shared" si="166"/>
        <v>0</v>
      </c>
      <c r="AF315" s="10">
        <f t="shared" si="166"/>
        <v>0</v>
      </c>
      <c r="AG315" s="10">
        <f t="shared" si="166"/>
        <v>0</v>
      </c>
      <c r="AH315" s="10">
        <f t="shared" si="166"/>
        <v>0</v>
      </c>
      <c r="AI315" s="13">
        <f t="shared" si="166"/>
        <v>0</v>
      </c>
      <c r="AJ315" s="13">
        <f t="shared" si="166"/>
        <v>0</v>
      </c>
      <c r="AK315" s="13">
        <f t="shared" si="174"/>
        <v>0</v>
      </c>
      <c r="AL315" s="13">
        <f t="shared" si="174"/>
        <v>0</v>
      </c>
      <c r="AM315" s="10">
        <f t="shared" si="174"/>
        <v>0</v>
      </c>
      <c r="AN315" s="10">
        <f t="shared" si="176"/>
        <v>100</v>
      </c>
      <c r="AO315" s="10">
        <f t="shared" si="176"/>
        <v>100</v>
      </c>
      <c r="AP315" s="10">
        <f t="shared" si="176"/>
        <v>0</v>
      </c>
      <c r="AQ315" s="10">
        <f t="shared" si="176"/>
        <v>0</v>
      </c>
      <c r="AR315" s="10">
        <f t="shared" si="176"/>
        <v>0</v>
      </c>
      <c r="AS315" s="10">
        <f t="shared" si="175"/>
        <v>100</v>
      </c>
      <c r="AT315" s="142">
        <f t="shared" si="175"/>
        <v>0</v>
      </c>
      <c r="AU315" s="142">
        <f t="shared" si="175"/>
        <v>0</v>
      </c>
      <c r="AV315" s="142">
        <f t="shared" si="175"/>
        <v>0</v>
      </c>
      <c r="AW315" s="142">
        <f t="shared" si="175"/>
        <v>0</v>
      </c>
    </row>
    <row r="316" spans="1:49" ht="12.75" customHeight="1" x14ac:dyDescent="0.25">
      <c r="A316" s="133">
        <v>307</v>
      </c>
      <c r="B316" s="139"/>
      <c r="C316" s="140"/>
      <c r="D316" s="140"/>
      <c r="E316" s="140"/>
      <c r="F316" s="140"/>
      <c r="G316" s="140"/>
      <c r="H316" s="140"/>
      <c r="I316" s="140"/>
      <c r="J316" s="135"/>
      <c r="K316" s="141"/>
      <c r="L316" s="141"/>
      <c r="M316" s="141"/>
      <c r="N316" s="141"/>
      <c r="O316" s="141"/>
      <c r="P316" s="141"/>
      <c r="Q316" s="141"/>
      <c r="R316" s="141"/>
      <c r="S316" s="141"/>
      <c r="T316" s="136"/>
      <c r="U316" s="141"/>
      <c r="V316" s="141"/>
      <c r="W316" s="141"/>
      <c r="X316" s="141"/>
      <c r="Y316" s="10"/>
      <c r="Z316" s="10"/>
      <c r="AA316" s="10"/>
      <c r="AB316" s="10"/>
      <c r="AC316" s="10"/>
      <c r="AD316" s="10"/>
      <c r="AE316" s="10"/>
      <c r="AF316" s="10"/>
      <c r="AG316" s="10"/>
      <c r="AH316" s="10"/>
      <c r="AI316" s="13">
        <f t="shared" ref="AI316:AM379" si="177">Y316-O316</f>
        <v>0</v>
      </c>
      <c r="AJ316" s="13">
        <f t="shared" si="177"/>
        <v>0</v>
      </c>
      <c r="AK316" s="13">
        <f t="shared" si="174"/>
        <v>0</v>
      </c>
      <c r="AL316" s="13">
        <f t="shared" si="174"/>
        <v>0</v>
      </c>
      <c r="AM316" s="10"/>
      <c r="AN316" s="10"/>
      <c r="AO316" s="10"/>
      <c r="AP316" s="10"/>
      <c r="AQ316" s="10"/>
      <c r="AR316" s="10"/>
      <c r="AS316" s="10"/>
      <c r="AT316" s="142"/>
      <c r="AU316" s="142"/>
      <c r="AV316" s="142"/>
      <c r="AW316" s="142"/>
    </row>
    <row r="317" spans="1:49" ht="12.75" customHeight="1" x14ac:dyDescent="0.25">
      <c r="A317" s="133">
        <v>308</v>
      </c>
      <c r="B317" s="134" t="s">
        <v>1626</v>
      </c>
      <c r="C317" s="135">
        <f t="shared" ref="C317:C342" si="178">SUM(D317:I317)</f>
        <v>140947.6</v>
      </c>
      <c r="D317" s="135">
        <f t="shared" ref="D317:I317" si="179">D318+D319</f>
        <v>113751.1</v>
      </c>
      <c r="E317" s="135">
        <f t="shared" si="179"/>
        <v>2889.8</v>
      </c>
      <c r="F317" s="135">
        <f t="shared" si="179"/>
        <v>3760.4</v>
      </c>
      <c r="G317" s="135">
        <f t="shared" si="179"/>
        <v>0</v>
      </c>
      <c r="H317" s="135">
        <f t="shared" si="179"/>
        <v>19165.400000000001</v>
      </c>
      <c r="I317" s="135">
        <f t="shared" si="179"/>
        <v>1380.9</v>
      </c>
      <c r="J317" s="135">
        <f t="shared" si="158"/>
        <v>169622.69999999998</v>
      </c>
      <c r="K317" s="135">
        <f t="shared" ref="K317:S317" si="180">K318+K319</f>
        <v>138891.6</v>
      </c>
      <c r="L317" s="135">
        <f t="shared" si="180"/>
        <v>3079.3</v>
      </c>
      <c r="M317" s="135">
        <f t="shared" si="180"/>
        <v>4660.7000000000007</v>
      </c>
      <c r="N317" s="135">
        <f t="shared" si="180"/>
        <v>0</v>
      </c>
      <c r="O317" s="135">
        <f t="shared" si="180"/>
        <v>19165.400000000001</v>
      </c>
      <c r="P317" s="135">
        <f t="shared" si="180"/>
        <v>2158.8000000000002</v>
      </c>
      <c r="Q317" s="135">
        <f t="shared" si="180"/>
        <v>2046.7</v>
      </c>
      <c r="R317" s="135">
        <f t="shared" si="180"/>
        <v>1629.8</v>
      </c>
      <c r="S317" s="135">
        <f t="shared" si="180"/>
        <v>37.1</v>
      </c>
      <c r="T317" s="136">
        <f t="shared" si="159"/>
        <v>167809.08109999998</v>
      </c>
      <c r="U317" s="135">
        <f t="shared" ref="U317:AC317" si="181">U318+U319</f>
        <v>137651.23859999998</v>
      </c>
      <c r="V317" s="135">
        <f t="shared" si="181"/>
        <v>3079.1073999999999</v>
      </c>
      <c r="W317" s="135">
        <f t="shared" si="181"/>
        <v>4310.0263000000004</v>
      </c>
      <c r="X317" s="135">
        <f t="shared" si="181"/>
        <v>0</v>
      </c>
      <c r="Y317" s="135">
        <f t="shared" si="181"/>
        <v>19162.539199999999</v>
      </c>
      <c r="Z317" s="135">
        <f t="shared" si="181"/>
        <v>1939.4601</v>
      </c>
      <c r="AA317" s="135">
        <f t="shared" si="181"/>
        <v>1827.3601000000001</v>
      </c>
      <c r="AB317" s="135">
        <f t="shared" si="181"/>
        <v>1629.8</v>
      </c>
      <c r="AC317" s="135">
        <f t="shared" si="181"/>
        <v>36.909500000000001</v>
      </c>
      <c r="AD317" s="13">
        <f t="shared" ref="AD317:AI342" si="182">T317-J317</f>
        <v>-1813.6189000000013</v>
      </c>
      <c r="AE317" s="13">
        <f t="shared" si="182"/>
        <v>-1240.3614000000234</v>
      </c>
      <c r="AF317" s="13">
        <f t="shared" si="182"/>
        <v>-0.19260000000031141</v>
      </c>
      <c r="AG317" s="13">
        <f t="shared" si="182"/>
        <v>-350.67370000000028</v>
      </c>
      <c r="AH317" s="13">
        <f t="shared" si="182"/>
        <v>0</v>
      </c>
      <c r="AI317" s="13">
        <f t="shared" si="177"/>
        <v>-2.8608000000022002</v>
      </c>
      <c r="AJ317" s="13">
        <f t="shared" si="177"/>
        <v>-219.33990000000017</v>
      </c>
      <c r="AK317" s="13">
        <f t="shared" si="174"/>
        <v>-219.33989999999994</v>
      </c>
      <c r="AL317" s="13">
        <f t="shared" si="174"/>
        <v>0</v>
      </c>
      <c r="AM317" s="13">
        <f t="shared" si="174"/>
        <v>-0.19050000000000011</v>
      </c>
      <c r="AN317" s="13">
        <f t="shared" ref="AN317:AW342" si="183">IF(J317=0,0,T317/J317*100)</f>
        <v>98.930792340883627</v>
      </c>
      <c r="AO317" s="13">
        <f t="shared" si="183"/>
        <v>99.106957224194971</v>
      </c>
      <c r="AP317" s="13">
        <f t="shared" si="183"/>
        <v>99.993745331731233</v>
      </c>
      <c r="AQ317" s="13">
        <f t="shared" si="183"/>
        <v>92.475943527796247</v>
      </c>
      <c r="AR317" s="13">
        <f t="shared" si="183"/>
        <v>0</v>
      </c>
      <c r="AS317" s="13">
        <f t="shared" si="183"/>
        <v>99.985073100483149</v>
      </c>
      <c r="AT317" s="137">
        <f t="shared" si="183"/>
        <v>89.839730405780983</v>
      </c>
      <c r="AU317" s="137">
        <f t="shared" si="183"/>
        <v>89.283241315288038</v>
      </c>
      <c r="AV317" s="137">
        <f t="shared" si="183"/>
        <v>100</v>
      </c>
      <c r="AW317" s="137">
        <f t="shared" si="183"/>
        <v>99.48652291105121</v>
      </c>
    </row>
    <row r="318" spans="1:49" s="138" customFormat="1" ht="12.75" customHeight="1" x14ac:dyDescent="0.2">
      <c r="A318" s="133">
        <v>309</v>
      </c>
      <c r="B318" s="134" t="s">
        <v>1374</v>
      </c>
      <c r="C318" s="135">
        <f t="shared" si="178"/>
        <v>94904.900000000009</v>
      </c>
      <c r="D318" s="135">
        <f t="shared" ref="D318:I318" si="184">D320</f>
        <v>78288.100000000006</v>
      </c>
      <c r="E318" s="135">
        <f t="shared" si="184"/>
        <v>2889.8</v>
      </c>
      <c r="F318" s="135">
        <f t="shared" si="184"/>
        <v>3686.3</v>
      </c>
      <c r="G318" s="135">
        <f t="shared" si="184"/>
        <v>0</v>
      </c>
      <c r="H318" s="135">
        <f t="shared" si="184"/>
        <v>8659.7999999999993</v>
      </c>
      <c r="I318" s="135">
        <f t="shared" si="184"/>
        <v>1380.9</v>
      </c>
      <c r="J318" s="135">
        <f t="shared" si="158"/>
        <v>117627.8</v>
      </c>
      <c r="K318" s="135">
        <f t="shared" ref="K318:S318" si="185">K320</f>
        <v>97480.4</v>
      </c>
      <c r="L318" s="135">
        <f t="shared" si="185"/>
        <v>3079.3</v>
      </c>
      <c r="M318" s="135">
        <f t="shared" si="185"/>
        <v>4582.6000000000004</v>
      </c>
      <c r="N318" s="135">
        <f t="shared" si="185"/>
        <v>0</v>
      </c>
      <c r="O318" s="135">
        <f t="shared" si="185"/>
        <v>8659.7999999999993</v>
      </c>
      <c r="P318" s="135">
        <f t="shared" si="185"/>
        <v>2158.8000000000002</v>
      </c>
      <c r="Q318" s="135">
        <f t="shared" si="185"/>
        <v>2046.7</v>
      </c>
      <c r="R318" s="135">
        <f t="shared" si="185"/>
        <v>1629.8</v>
      </c>
      <c r="S318" s="135">
        <f t="shared" si="185"/>
        <v>37.1</v>
      </c>
      <c r="T318" s="136">
        <f t="shared" si="159"/>
        <v>116649.87529999999</v>
      </c>
      <c r="U318" s="135">
        <f t="shared" ref="U318:AC318" si="186">U320</f>
        <v>97072.872499999998</v>
      </c>
      <c r="V318" s="135">
        <f t="shared" si="186"/>
        <v>3079.1073999999999</v>
      </c>
      <c r="W318" s="135">
        <f t="shared" si="186"/>
        <v>4231.9263000000001</v>
      </c>
      <c r="X318" s="135">
        <f t="shared" si="186"/>
        <v>0</v>
      </c>
      <c r="Y318" s="135">
        <f t="shared" si="186"/>
        <v>8659.7994999999992</v>
      </c>
      <c r="Z318" s="135">
        <f t="shared" si="186"/>
        <v>1939.4601</v>
      </c>
      <c r="AA318" s="135">
        <f t="shared" si="186"/>
        <v>1827.3601000000001</v>
      </c>
      <c r="AB318" s="135">
        <f t="shared" si="186"/>
        <v>1629.8</v>
      </c>
      <c r="AC318" s="135">
        <f t="shared" si="186"/>
        <v>36.909500000000001</v>
      </c>
      <c r="AD318" s="13">
        <f t="shared" si="182"/>
        <v>-977.92470000001776</v>
      </c>
      <c r="AE318" s="13">
        <f t="shared" si="182"/>
        <v>-407.52749999999651</v>
      </c>
      <c r="AF318" s="13">
        <f t="shared" si="182"/>
        <v>-0.19260000000031141</v>
      </c>
      <c r="AG318" s="13">
        <f t="shared" si="182"/>
        <v>-350.67370000000028</v>
      </c>
      <c r="AH318" s="13">
        <f t="shared" si="182"/>
        <v>0</v>
      </c>
      <c r="AI318" s="13">
        <f t="shared" si="177"/>
        <v>-5.0000000010186341E-4</v>
      </c>
      <c r="AJ318" s="13">
        <f t="shared" si="177"/>
        <v>-219.33990000000017</v>
      </c>
      <c r="AK318" s="13">
        <f t="shared" si="174"/>
        <v>-219.33989999999994</v>
      </c>
      <c r="AL318" s="13">
        <f t="shared" si="174"/>
        <v>0</v>
      </c>
      <c r="AM318" s="13">
        <f t="shared" si="174"/>
        <v>-0.19050000000000011</v>
      </c>
      <c r="AN318" s="13">
        <f t="shared" si="183"/>
        <v>99.168627909388746</v>
      </c>
      <c r="AO318" s="13">
        <f t="shared" si="183"/>
        <v>99.581939035949802</v>
      </c>
      <c r="AP318" s="13">
        <f t="shared" si="183"/>
        <v>99.993745331731233</v>
      </c>
      <c r="AQ318" s="13">
        <f t="shared" si="183"/>
        <v>92.347713088639622</v>
      </c>
      <c r="AR318" s="13">
        <f t="shared" si="183"/>
        <v>0</v>
      </c>
      <c r="AS318" s="13">
        <f t="shared" si="183"/>
        <v>99.999994226194602</v>
      </c>
      <c r="AT318" s="137">
        <f t="shared" si="183"/>
        <v>89.839730405780983</v>
      </c>
      <c r="AU318" s="137">
        <f t="shared" si="183"/>
        <v>89.283241315288038</v>
      </c>
      <c r="AV318" s="137">
        <f t="shared" si="183"/>
        <v>100</v>
      </c>
      <c r="AW318" s="137">
        <f t="shared" si="183"/>
        <v>99.48652291105121</v>
      </c>
    </row>
    <row r="319" spans="1:49" s="138" customFormat="1" ht="12.75" customHeight="1" x14ac:dyDescent="0.2">
      <c r="A319" s="133">
        <v>310</v>
      </c>
      <c r="B319" s="134" t="s">
        <v>1375</v>
      </c>
      <c r="C319" s="135">
        <f t="shared" si="178"/>
        <v>46042.7</v>
      </c>
      <c r="D319" s="135">
        <f t="shared" ref="D319:I319" si="187">SUBTOTAL(9,D321:D342)</f>
        <v>35463</v>
      </c>
      <c r="E319" s="135">
        <f t="shared" si="187"/>
        <v>0</v>
      </c>
      <c r="F319" s="135">
        <f t="shared" si="187"/>
        <v>74.099999999999994</v>
      </c>
      <c r="G319" s="135">
        <f t="shared" si="187"/>
        <v>0</v>
      </c>
      <c r="H319" s="135">
        <f t="shared" si="187"/>
        <v>10505.6</v>
      </c>
      <c r="I319" s="135">
        <f t="shared" si="187"/>
        <v>0</v>
      </c>
      <c r="J319" s="135">
        <f t="shared" si="158"/>
        <v>51994.9</v>
      </c>
      <c r="K319" s="135">
        <f t="shared" ref="K319:S319" si="188">SUBTOTAL(9,K321:K342)</f>
        <v>41411.200000000004</v>
      </c>
      <c r="L319" s="135">
        <f t="shared" si="188"/>
        <v>0</v>
      </c>
      <c r="M319" s="135">
        <f t="shared" si="188"/>
        <v>78.099999999999994</v>
      </c>
      <c r="N319" s="135">
        <f t="shared" si="188"/>
        <v>0</v>
      </c>
      <c r="O319" s="135">
        <f t="shared" si="188"/>
        <v>10505.6</v>
      </c>
      <c r="P319" s="135">
        <f t="shared" si="188"/>
        <v>0</v>
      </c>
      <c r="Q319" s="135">
        <f t="shared" si="188"/>
        <v>0</v>
      </c>
      <c r="R319" s="135">
        <f t="shared" si="188"/>
        <v>0</v>
      </c>
      <c r="S319" s="135">
        <f t="shared" si="188"/>
        <v>0</v>
      </c>
      <c r="T319" s="136">
        <f t="shared" si="159"/>
        <v>51159.205799999996</v>
      </c>
      <c r="U319" s="135">
        <f t="shared" ref="U319:AC319" si="189">SUBTOTAL(9,U321:U342)</f>
        <v>40578.366099999999</v>
      </c>
      <c r="V319" s="135">
        <f t="shared" si="189"/>
        <v>0</v>
      </c>
      <c r="W319" s="135">
        <f t="shared" si="189"/>
        <v>78.099999999999994</v>
      </c>
      <c r="X319" s="135">
        <f t="shared" si="189"/>
        <v>0</v>
      </c>
      <c r="Y319" s="135">
        <f t="shared" si="189"/>
        <v>10502.739699999998</v>
      </c>
      <c r="Z319" s="135">
        <f t="shared" si="189"/>
        <v>0</v>
      </c>
      <c r="AA319" s="135">
        <f t="shared" si="189"/>
        <v>0</v>
      </c>
      <c r="AB319" s="135">
        <f t="shared" si="189"/>
        <v>0</v>
      </c>
      <c r="AC319" s="135">
        <f t="shared" si="189"/>
        <v>0</v>
      </c>
      <c r="AD319" s="13">
        <f t="shared" si="182"/>
        <v>-835.69420000000537</v>
      </c>
      <c r="AE319" s="13">
        <f t="shared" si="182"/>
        <v>-832.83390000000509</v>
      </c>
      <c r="AF319" s="13">
        <f t="shared" si="182"/>
        <v>0</v>
      </c>
      <c r="AG319" s="13">
        <f t="shared" si="182"/>
        <v>0</v>
      </c>
      <c r="AH319" s="13">
        <f t="shared" si="182"/>
        <v>0</v>
      </c>
      <c r="AI319" s="13">
        <f t="shared" si="177"/>
        <v>-2.8603000000020984</v>
      </c>
      <c r="AJ319" s="13">
        <f t="shared" si="177"/>
        <v>0</v>
      </c>
      <c r="AK319" s="13">
        <f t="shared" si="174"/>
        <v>0</v>
      </c>
      <c r="AL319" s="13">
        <f t="shared" si="174"/>
        <v>0</v>
      </c>
      <c r="AM319" s="13">
        <f t="shared" si="174"/>
        <v>0</v>
      </c>
      <c r="AN319" s="13">
        <f t="shared" si="183"/>
        <v>98.392738133932355</v>
      </c>
      <c r="AO319" s="13">
        <f t="shared" si="183"/>
        <v>97.988867987404362</v>
      </c>
      <c r="AP319" s="13">
        <f t="shared" si="183"/>
        <v>0</v>
      </c>
      <c r="AQ319" s="13">
        <f t="shared" si="183"/>
        <v>100</v>
      </c>
      <c r="AR319" s="13">
        <f t="shared" si="183"/>
        <v>0</v>
      </c>
      <c r="AS319" s="13">
        <f t="shared" si="183"/>
        <v>99.97277356838255</v>
      </c>
      <c r="AT319" s="137">
        <f t="shared" si="183"/>
        <v>0</v>
      </c>
      <c r="AU319" s="137">
        <f t="shared" si="183"/>
        <v>0</v>
      </c>
      <c r="AV319" s="137">
        <f t="shared" si="183"/>
        <v>0</v>
      </c>
      <c r="AW319" s="137">
        <f t="shared" si="183"/>
        <v>0</v>
      </c>
    </row>
    <row r="320" spans="1:49" ht="12.75" customHeight="1" x14ac:dyDescent="0.25">
      <c r="A320" s="133">
        <v>311</v>
      </c>
      <c r="B320" s="139" t="s">
        <v>1400</v>
      </c>
      <c r="C320" s="135">
        <f t="shared" si="178"/>
        <v>94904.900000000009</v>
      </c>
      <c r="D320" s="140">
        <v>78288.100000000006</v>
      </c>
      <c r="E320" s="140">
        <v>2889.8</v>
      </c>
      <c r="F320" s="140">
        <v>3686.3</v>
      </c>
      <c r="G320" s="140">
        <v>0</v>
      </c>
      <c r="H320" s="140">
        <v>8659.7999999999993</v>
      </c>
      <c r="I320" s="140">
        <v>1380.9</v>
      </c>
      <c r="J320" s="135">
        <f t="shared" si="158"/>
        <v>117627.8</v>
      </c>
      <c r="K320" s="141">
        <v>97480.4</v>
      </c>
      <c r="L320" s="141">
        <v>3079.3</v>
      </c>
      <c r="M320" s="141">
        <v>4582.6000000000004</v>
      </c>
      <c r="N320" s="141">
        <v>0</v>
      </c>
      <c r="O320" s="141">
        <v>8659.7999999999993</v>
      </c>
      <c r="P320" s="141">
        <v>2158.8000000000002</v>
      </c>
      <c r="Q320" s="141">
        <v>2046.7</v>
      </c>
      <c r="R320" s="141">
        <v>1629.8</v>
      </c>
      <c r="S320" s="141">
        <v>37.1</v>
      </c>
      <c r="T320" s="136">
        <f t="shared" si="159"/>
        <v>116649.87529999999</v>
      </c>
      <c r="U320" s="141">
        <v>97072.872499999998</v>
      </c>
      <c r="V320" s="141">
        <v>3079.1073999999999</v>
      </c>
      <c r="W320" s="141">
        <v>4231.9263000000001</v>
      </c>
      <c r="X320" s="141">
        <v>0</v>
      </c>
      <c r="Y320" s="10">
        <v>8659.7994999999992</v>
      </c>
      <c r="Z320" s="10">
        <v>1939.4601</v>
      </c>
      <c r="AA320" s="10">
        <v>1827.3601000000001</v>
      </c>
      <c r="AB320" s="10">
        <v>1629.8</v>
      </c>
      <c r="AC320" s="10">
        <v>36.909500000000001</v>
      </c>
      <c r="AD320" s="10">
        <f t="shared" si="182"/>
        <v>-977.92470000001776</v>
      </c>
      <c r="AE320" s="10">
        <f t="shared" si="182"/>
        <v>-407.52749999999651</v>
      </c>
      <c r="AF320" s="10">
        <f t="shared" si="182"/>
        <v>-0.19260000000031141</v>
      </c>
      <c r="AG320" s="10">
        <f t="shared" si="182"/>
        <v>-350.67370000000028</v>
      </c>
      <c r="AH320" s="10">
        <f t="shared" si="182"/>
        <v>0</v>
      </c>
      <c r="AI320" s="13">
        <f t="shared" si="177"/>
        <v>-5.0000000010186341E-4</v>
      </c>
      <c r="AJ320" s="13">
        <f t="shared" si="177"/>
        <v>-219.33990000000017</v>
      </c>
      <c r="AK320" s="13">
        <f t="shared" si="174"/>
        <v>-219.33989999999994</v>
      </c>
      <c r="AL320" s="13">
        <f t="shared" si="174"/>
        <v>0</v>
      </c>
      <c r="AM320" s="10">
        <f t="shared" si="174"/>
        <v>-0.19050000000000011</v>
      </c>
      <c r="AN320" s="10">
        <f t="shared" si="183"/>
        <v>99.168627909388746</v>
      </c>
      <c r="AO320" s="10">
        <f t="shared" si="183"/>
        <v>99.581939035949802</v>
      </c>
      <c r="AP320" s="10">
        <f t="shared" si="183"/>
        <v>99.993745331731233</v>
      </c>
      <c r="AQ320" s="10">
        <f t="shared" si="183"/>
        <v>92.347713088639622</v>
      </c>
      <c r="AR320" s="10">
        <f t="shared" si="183"/>
        <v>0</v>
      </c>
      <c r="AS320" s="10">
        <f t="shared" si="183"/>
        <v>99.999994226194602</v>
      </c>
      <c r="AT320" s="142">
        <f t="shared" si="183"/>
        <v>89.839730405780983</v>
      </c>
      <c r="AU320" s="142">
        <f t="shared" si="183"/>
        <v>89.283241315288038</v>
      </c>
      <c r="AV320" s="142">
        <f t="shared" si="183"/>
        <v>100</v>
      </c>
      <c r="AW320" s="142">
        <f t="shared" si="183"/>
        <v>99.48652291105121</v>
      </c>
    </row>
    <row r="321" spans="1:49" ht="12.75" customHeight="1" x14ac:dyDescent="0.25">
      <c r="A321" s="133">
        <v>312</v>
      </c>
      <c r="B321" s="139" t="s">
        <v>1627</v>
      </c>
      <c r="C321" s="135">
        <f t="shared" si="178"/>
        <v>1844.9</v>
      </c>
      <c r="D321" s="140">
        <v>1493.4</v>
      </c>
      <c r="E321" s="140">
        <v>0</v>
      </c>
      <c r="F321" s="140">
        <v>0</v>
      </c>
      <c r="G321" s="140">
        <v>0</v>
      </c>
      <c r="H321" s="140">
        <v>351.5</v>
      </c>
      <c r="I321" s="140">
        <v>0</v>
      </c>
      <c r="J321" s="135">
        <f t="shared" si="158"/>
        <v>2021.6</v>
      </c>
      <c r="K321" s="141">
        <v>1670.1</v>
      </c>
      <c r="L321" s="141">
        <v>0</v>
      </c>
      <c r="M321" s="141">
        <v>0</v>
      </c>
      <c r="N321" s="141">
        <v>0</v>
      </c>
      <c r="O321" s="141">
        <v>351.5</v>
      </c>
      <c r="P321" s="141">
        <v>0</v>
      </c>
      <c r="Q321" s="141">
        <v>0</v>
      </c>
      <c r="R321" s="141">
        <v>0</v>
      </c>
      <c r="S321" s="141">
        <v>0</v>
      </c>
      <c r="T321" s="136">
        <f t="shared" si="159"/>
        <v>2001.8113000000001</v>
      </c>
      <c r="U321" s="141">
        <v>1650.3513</v>
      </c>
      <c r="V321" s="141">
        <v>0</v>
      </c>
      <c r="W321" s="141">
        <v>0</v>
      </c>
      <c r="X321" s="141">
        <v>0</v>
      </c>
      <c r="Y321" s="10">
        <v>351.46</v>
      </c>
      <c r="Z321" s="10">
        <v>0</v>
      </c>
      <c r="AA321" s="10">
        <v>0</v>
      </c>
      <c r="AB321" s="10">
        <v>0</v>
      </c>
      <c r="AC321" s="10">
        <v>0</v>
      </c>
      <c r="AD321" s="10">
        <f t="shared" si="182"/>
        <v>-19.788699999999835</v>
      </c>
      <c r="AE321" s="10">
        <f t="shared" si="182"/>
        <v>-19.748699999999872</v>
      </c>
      <c r="AF321" s="10">
        <f t="shared" si="182"/>
        <v>0</v>
      </c>
      <c r="AG321" s="10">
        <f t="shared" si="182"/>
        <v>0</v>
      </c>
      <c r="AH321" s="10">
        <f t="shared" si="182"/>
        <v>0</v>
      </c>
      <c r="AI321" s="13">
        <f t="shared" si="177"/>
        <v>-4.0000000000020464E-2</v>
      </c>
      <c r="AJ321" s="13">
        <f t="shared" si="177"/>
        <v>0</v>
      </c>
      <c r="AK321" s="13">
        <f t="shared" si="174"/>
        <v>0</v>
      </c>
      <c r="AL321" s="13">
        <f t="shared" si="174"/>
        <v>0</v>
      </c>
      <c r="AM321" s="10">
        <f t="shared" si="174"/>
        <v>0</v>
      </c>
      <c r="AN321" s="10">
        <f t="shared" si="183"/>
        <v>99.021136723387428</v>
      </c>
      <c r="AO321" s="10">
        <f t="shared" si="183"/>
        <v>98.817513921322089</v>
      </c>
      <c r="AP321" s="10">
        <f t="shared" si="183"/>
        <v>0</v>
      </c>
      <c r="AQ321" s="10">
        <f t="shared" si="183"/>
        <v>0</v>
      </c>
      <c r="AR321" s="10">
        <f t="shared" si="183"/>
        <v>0</v>
      </c>
      <c r="AS321" s="10">
        <f t="shared" si="183"/>
        <v>99.98862019914651</v>
      </c>
      <c r="AT321" s="142">
        <f t="shared" si="183"/>
        <v>0</v>
      </c>
      <c r="AU321" s="142">
        <f t="shared" si="183"/>
        <v>0</v>
      </c>
      <c r="AV321" s="142">
        <f t="shared" si="183"/>
        <v>0</v>
      </c>
      <c r="AW321" s="142">
        <f t="shared" si="183"/>
        <v>0</v>
      </c>
    </row>
    <row r="322" spans="1:49" ht="12.75" customHeight="1" x14ac:dyDescent="0.25">
      <c r="A322" s="133">
        <v>313</v>
      </c>
      <c r="B322" s="139" t="s">
        <v>1628</v>
      </c>
      <c r="C322" s="135">
        <f t="shared" si="178"/>
        <v>4453.7</v>
      </c>
      <c r="D322" s="140">
        <v>3647.7</v>
      </c>
      <c r="E322" s="140">
        <v>0</v>
      </c>
      <c r="F322" s="140">
        <v>0</v>
      </c>
      <c r="G322" s="140">
        <v>0</v>
      </c>
      <c r="H322" s="140">
        <v>806</v>
      </c>
      <c r="I322" s="140">
        <v>0</v>
      </c>
      <c r="J322" s="135">
        <f t="shared" si="158"/>
        <v>5201.8999999999996</v>
      </c>
      <c r="K322" s="141">
        <v>4395.8999999999996</v>
      </c>
      <c r="L322" s="141">
        <v>0</v>
      </c>
      <c r="M322" s="141">
        <v>0</v>
      </c>
      <c r="N322" s="141">
        <v>0</v>
      </c>
      <c r="O322" s="141">
        <v>806</v>
      </c>
      <c r="P322" s="141">
        <v>0</v>
      </c>
      <c r="Q322" s="141">
        <v>0</v>
      </c>
      <c r="R322" s="141">
        <v>0</v>
      </c>
      <c r="S322" s="141">
        <v>0</v>
      </c>
      <c r="T322" s="136">
        <f t="shared" si="159"/>
        <v>5201.8999999999996</v>
      </c>
      <c r="U322" s="141">
        <v>4395.8999999999996</v>
      </c>
      <c r="V322" s="141">
        <v>0</v>
      </c>
      <c r="W322" s="141">
        <v>0</v>
      </c>
      <c r="X322" s="141">
        <v>0</v>
      </c>
      <c r="Y322" s="10">
        <v>806</v>
      </c>
      <c r="Z322" s="10">
        <v>0</v>
      </c>
      <c r="AA322" s="10">
        <v>0</v>
      </c>
      <c r="AB322" s="10">
        <v>0</v>
      </c>
      <c r="AC322" s="10">
        <v>0</v>
      </c>
      <c r="AD322" s="10">
        <f t="shared" si="182"/>
        <v>0</v>
      </c>
      <c r="AE322" s="10">
        <f t="shared" si="182"/>
        <v>0</v>
      </c>
      <c r="AF322" s="10">
        <f t="shared" si="182"/>
        <v>0</v>
      </c>
      <c r="AG322" s="10">
        <f t="shared" si="182"/>
        <v>0</v>
      </c>
      <c r="AH322" s="10">
        <f t="shared" si="182"/>
        <v>0</v>
      </c>
      <c r="AI322" s="13">
        <f t="shared" si="182"/>
        <v>0</v>
      </c>
      <c r="AJ322" s="13">
        <f t="shared" si="177"/>
        <v>0</v>
      </c>
      <c r="AK322" s="13">
        <f t="shared" si="174"/>
        <v>0</v>
      </c>
      <c r="AL322" s="13">
        <f t="shared" si="174"/>
        <v>0</v>
      </c>
      <c r="AM322" s="10">
        <f t="shared" si="174"/>
        <v>0</v>
      </c>
      <c r="AN322" s="10">
        <f t="shared" si="183"/>
        <v>100</v>
      </c>
      <c r="AO322" s="10">
        <f t="shared" si="183"/>
        <v>100</v>
      </c>
      <c r="AP322" s="10">
        <f t="shared" si="183"/>
        <v>0</v>
      </c>
      <c r="AQ322" s="10">
        <f t="shared" si="183"/>
        <v>0</v>
      </c>
      <c r="AR322" s="10">
        <f t="shared" si="183"/>
        <v>0</v>
      </c>
      <c r="AS322" s="10">
        <f t="shared" si="183"/>
        <v>100</v>
      </c>
      <c r="AT322" s="142">
        <f t="shared" si="183"/>
        <v>0</v>
      </c>
      <c r="AU322" s="142">
        <f t="shared" si="183"/>
        <v>0</v>
      </c>
      <c r="AV322" s="142">
        <f t="shared" si="183"/>
        <v>0</v>
      </c>
      <c r="AW322" s="142">
        <f t="shared" si="183"/>
        <v>0</v>
      </c>
    </row>
    <row r="323" spans="1:49" ht="12.75" customHeight="1" x14ac:dyDescent="0.25">
      <c r="A323" s="133">
        <v>314</v>
      </c>
      <c r="B323" s="139" t="s">
        <v>1433</v>
      </c>
      <c r="C323" s="135">
        <f t="shared" si="178"/>
        <v>182.1</v>
      </c>
      <c r="D323" s="140">
        <v>0</v>
      </c>
      <c r="E323" s="140">
        <v>0</v>
      </c>
      <c r="F323" s="140">
        <v>0</v>
      </c>
      <c r="G323" s="140">
        <v>0</v>
      </c>
      <c r="H323" s="140">
        <v>182.1</v>
      </c>
      <c r="I323" s="140">
        <v>0</v>
      </c>
      <c r="J323" s="135">
        <f t="shared" si="158"/>
        <v>182.1</v>
      </c>
      <c r="K323" s="141">
        <v>0</v>
      </c>
      <c r="L323" s="141">
        <v>0</v>
      </c>
      <c r="M323" s="141">
        <v>0</v>
      </c>
      <c r="N323" s="141">
        <v>0</v>
      </c>
      <c r="O323" s="141">
        <v>182.1</v>
      </c>
      <c r="P323" s="141">
        <v>0</v>
      </c>
      <c r="Q323" s="141">
        <v>0</v>
      </c>
      <c r="R323" s="141">
        <v>0</v>
      </c>
      <c r="S323" s="141">
        <v>0</v>
      </c>
      <c r="T323" s="136">
        <f t="shared" si="159"/>
        <v>182.1</v>
      </c>
      <c r="U323" s="141">
        <v>0</v>
      </c>
      <c r="V323" s="141">
        <v>0</v>
      </c>
      <c r="W323" s="141">
        <v>0</v>
      </c>
      <c r="X323" s="141">
        <v>0</v>
      </c>
      <c r="Y323" s="10">
        <v>182.1</v>
      </c>
      <c r="Z323" s="10">
        <v>0</v>
      </c>
      <c r="AA323" s="10">
        <v>0</v>
      </c>
      <c r="AB323" s="10">
        <v>0</v>
      </c>
      <c r="AC323" s="10">
        <v>0</v>
      </c>
      <c r="AD323" s="10">
        <f t="shared" si="182"/>
        <v>0</v>
      </c>
      <c r="AE323" s="10">
        <f t="shared" si="182"/>
        <v>0</v>
      </c>
      <c r="AF323" s="10">
        <f t="shared" si="182"/>
        <v>0</v>
      </c>
      <c r="AG323" s="10">
        <f t="shared" si="182"/>
        <v>0</v>
      </c>
      <c r="AH323" s="10">
        <f t="shared" si="182"/>
        <v>0</v>
      </c>
      <c r="AI323" s="13">
        <f t="shared" si="182"/>
        <v>0</v>
      </c>
      <c r="AJ323" s="13">
        <f t="shared" si="177"/>
        <v>0</v>
      </c>
      <c r="AK323" s="13">
        <f t="shared" si="174"/>
        <v>0</v>
      </c>
      <c r="AL323" s="13">
        <f t="shared" si="174"/>
        <v>0</v>
      </c>
      <c r="AM323" s="10">
        <f t="shared" si="174"/>
        <v>0</v>
      </c>
      <c r="AN323" s="10">
        <f t="shared" si="183"/>
        <v>100</v>
      </c>
      <c r="AO323" s="10">
        <f t="shared" si="183"/>
        <v>0</v>
      </c>
      <c r="AP323" s="10">
        <f t="shared" si="183"/>
        <v>0</v>
      </c>
      <c r="AQ323" s="10">
        <f t="shared" si="183"/>
        <v>0</v>
      </c>
      <c r="AR323" s="10">
        <f t="shared" si="183"/>
        <v>0</v>
      </c>
      <c r="AS323" s="10">
        <f t="shared" si="183"/>
        <v>100</v>
      </c>
      <c r="AT323" s="142">
        <f t="shared" si="183"/>
        <v>0</v>
      </c>
      <c r="AU323" s="142">
        <f t="shared" si="183"/>
        <v>0</v>
      </c>
      <c r="AV323" s="142">
        <f t="shared" si="183"/>
        <v>0</v>
      </c>
      <c r="AW323" s="142">
        <f t="shared" si="183"/>
        <v>0</v>
      </c>
    </row>
    <row r="324" spans="1:49" ht="12.75" customHeight="1" x14ac:dyDescent="0.25">
      <c r="A324" s="133">
        <v>315</v>
      </c>
      <c r="B324" s="139" t="s">
        <v>1629</v>
      </c>
      <c r="C324" s="135">
        <f t="shared" si="178"/>
        <v>1723.3000000000002</v>
      </c>
      <c r="D324" s="140">
        <v>1296.2</v>
      </c>
      <c r="E324" s="140">
        <v>0</v>
      </c>
      <c r="F324" s="140">
        <v>0</v>
      </c>
      <c r="G324" s="140">
        <v>0</v>
      </c>
      <c r="H324" s="140">
        <v>427.1</v>
      </c>
      <c r="I324" s="140">
        <v>0</v>
      </c>
      <c r="J324" s="135">
        <f t="shared" si="158"/>
        <v>1915.4</v>
      </c>
      <c r="K324" s="141">
        <v>1488.3</v>
      </c>
      <c r="L324" s="141">
        <v>0</v>
      </c>
      <c r="M324" s="141">
        <v>0</v>
      </c>
      <c r="N324" s="141">
        <v>0</v>
      </c>
      <c r="O324" s="141">
        <v>427.1</v>
      </c>
      <c r="P324" s="141">
        <v>0</v>
      </c>
      <c r="Q324" s="141">
        <v>0</v>
      </c>
      <c r="R324" s="141">
        <v>0</v>
      </c>
      <c r="S324" s="141">
        <v>0</v>
      </c>
      <c r="T324" s="136">
        <f t="shared" si="159"/>
        <v>1915.4</v>
      </c>
      <c r="U324" s="141">
        <v>1488.3</v>
      </c>
      <c r="V324" s="141">
        <v>0</v>
      </c>
      <c r="W324" s="141">
        <v>0</v>
      </c>
      <c r="X324" s="141">
        <v>0</v>
      </c>
      <c r="Y324" s="10">
        <v>427.1</v>
      </c>
      <c r="Z324" s="10">
        <v>0</v>
      </c>
      <c r="AA324" s="10">
        <v>0</v>
      </c>
      <c r="AB324" s="10">
        <v>0</v>
      </c>
      <c r="AC324" s="10">
        <v>0</v>
      </c>
      <c r="AD324" s="10">
        <f t="shared" si="182"/>
        <v>0</v>
      </c>
      <c r="AE324" s="10">
        <f t="shared" si="182"/>
        <v>0</v>
      </c>
      <c r="AF324" s="10">
        <f t="shared" si="182"/>
        <v>0</v>
      </c>
      <c r="AG324" s="10">
        <f t="shared" si="182"/>
        <v>0</v>
      </c>
      <c r="AH324" s="10">
        <f t="shared" si="182"/>
        <v>0</v>
      </c>
      <c r="AI324" s="13">
        <f t="shared" si="182"/>
        <v>0</v>
      </c>
      <c r="AJ324" s="13">
        <f t="shared" si="177"/>
        <v>0</v>
      </c>
      <c r="AK324" s="13">
        <f t="shared" si="174"/>
        <v>0</v>
      </c>
      <c r="AL324" s="13">
        <f t="shared" si="174"/>
        <v>0</v>
      </c>
      <c r="AM324" s="10">
        <f t="shared" si="174"/>
        <v>0</v>
      </c>
      <c r="AN324" s="10">
        <f t="shared" si="183"/>
        <v>100</v>
      </c>
      <c r="AO324" s="10">
        <f t="shared" si="183"/>
        <v>100</v>
      </c>
      <c r="AP324" s="10">
        <f t="shared" si="183"/>
        <v>0</v>
      </c>
      <c r="AQ324" s="10">
        <f t="shared" si="183"/>
        <v>0</v>
      </c>
      <c r="AR324" s="10">
        <f t="shared" si="183"/>
        <v>0</v>
      </c>
      <c r="AS324" s="10">
        <f t="shared" si="183"/>
        <v>100</v>
      </c>
      <c r="AT324" s="142">
        <f t="shared" si="183"/>
        <v>0</v>
      </c>
      <c r="AU324" s="142">
        <f t="shared" si="183"/>
        <v>0</v>
      </c>
      <c r="AV324" s="142">
        <f t="shared" si="183"/>
        <v>0</v>
      </c>
      <c r="AW324" s="142">
        <f t="shared" si="183"/>
        <v>0</v>
      </c>
    </row>
    <row r="325" spans="1:49" ht="12.75" customHeight="1" x14ac:dyDescent="0.25">
      <c r="A325" s="133">
        <v>316</v>
      </c>
      <c r="B325" s="139" t="s">
        <v>1630</v>
      </c>
      <c r="C325" s="135">
        <f t="shared" si="178"/>
        <v>1312.2</v>
      </c>
      <c r="D325" s="140">
        <v>1048.9000000000001</v>
      </c>
      <c r="E325" s="140">
        <v>0</v>
      </c>
      <c r="F325" s="140">
        <v>0</v>
      </c>
      <c r="G325" s="140">
        <v>0</v>
      </c>
      <c r="H325" s="140">
        <v>263.3</v>
      </c>
      <c r="I325" s="140">
        <v>0</v>
      </c>
      <c r="J325" s="135">
        <f t="shared" si="158"/>
        <v>1405</v>
      </c>
      <c r="K325" s="141">
        <v>1141.7</v>
      </c>
      <c r="L325" s="141">
        <v>0</v>
      </c>
      <c r="M325" s="141">
        <v>0</v>
      </c>
      <c r="N325" s="141">
        <v>0</v>
      </c>
      <c r="O325" s="141">
        <v>263.3</v>
      </c>
      <c r="P325" s="141">
        <v>0</v>
      </c>
      <c r="Q325" s="141">
        <v>0</v>
      </c>
      <c r="R325" s="141">
        <v>0</v>
      </c>
      <c r="S325" s="141">
        <v>0</v>
      </c>
      <c r="T325" s="136">
        <f t="shared" si="159"/>
        <v>1356.1289999999999</v>
      </c>
      <c r="U325" s="141">
        <v>1093.5255</v>
      </c>
      <c r="V325" s="141">
        <v>0</v>
      </c>
      <c r="W325" s="141">
        <v>0</v>
      </c>
      <c r="X325" s="141">
        <v>0</v>
      </c>
      <c r="Y325" s="10">
        <v>262.6035</v>
      </c>
      <c r="Z325" s="10">
        <v>0</v>
      </c>
      <c r="AA325" s="10">
        <v>0</v>
      </c>
      <c r="AB325" s="10">
        <v>0</v>
      </c>
      <c r="AC325" s="10">
        <v>0</v>
      </c>
      <c r="AD325" s="10">
        <f t="shared" si="182"/>
        <v>-48.871000000000095</v>
      </c>
      <c r="AE325" s="10">
        <f t="shared" si="182"/>
        <v>-48.17450000000008</v>
      </c>
      <c r="AF325" s="10">
        <f t="shared" si="182"/>
        <v>0</v>
      </c>
      <c r="AG325" s="10">
        <f t="shared" si="182"/>
        <v>0</v>
      </c>
      <c r="AH325" s="10">
        <f t="shared" si="182"/>
        <v>0</v>
      </c>
      <c r="AI325" s="13">
        <f t="shared" si="182"/>
        <v>-0.69650000000001455</v>
      </c>
      <c r="AJ325" s="13">
        <f t="shared" si="177"/>
        <v>0</v>
      </c>
      <c r="AK325" s="13">
        <f t="shared" si="174"/>
        <v>0</v>
      </c>
      <c r="AL325" s="13">
        <f t="shared" si="174"/>
        <v>0</v>
      </c>
      <c r="AM325" s="10">
        <f t="shared" si="174"/>
        <v>0</v>
      </c>
      <c r="AN325" s="10">
        <f t="shared" si="183"/>
        <v>96.521637010676159</v>
      </c>
      <c r="AO325" s="10">
        <f t="shared" si="183"/>
        <v>95.780458964701751</v>
      </c>
      <c r="AP325" s="10">
        <f t="shared" si="183"/>
        <v>0</v>
      </c>
      <c r="AQ325" s="10">
        <f t="shared" si="183"/>
        <v>0</v>
      </c>
      <c r="AR325" s="10">
        <f t="shared" si="183"/>
        <v>0</v>
      </c>
      <c r="AS325" s="10">
        <f t="shared" si="183"/>
        <v>99.735472844663875</v>
      </c>
      <c r="AT325" s="142">
        <f t="shared" si="183"/>
        <v>0</v>
      </c>
      <c r="AU325" s="142">
        <f t="shared" si="183"/>
        <v>0</v>
      </c>
      <c r="AV325" s="142">
        <f t="shared" si="183"/>
        <v>0</v>
      </c>
      <c r="AW325" s="142">
        <f t="shared" si="183"/>
        <v>0</v>
      </c>
    </row>
    <row r="326" spans="1:49" ht="12.75" customHeight="1" x14ac:dyDescent="0.25">
      <c r="A326" s="133">
        <v>317</v>
      </c>
      <c r="B326" s="139" t="s">
        <v>1631</v>
      </c>
      <c r="C326" s="135">
        <f t="shared" si="178"/>
        <v>1694.1999999999998</v>
      </c>
      <c r="D326" s="140">
        <v>1343.3</v>
      </c>
      <c r="E326" s="140">
        <v>0</v>
      </c>
      <c r="F326" s="140">
        <v>0</v>
      </c>
      <c r="G326" s="140">
        <v>0</v>
      </c>
      <c r="H326" s="140">
        <v>350.9</v>
      </c>
      <c r="I326" s="140">
        <v>0</v>
      </c>
      <c r="J326" s="135">
        <f t="shared" si="158"/>
        <v>1795.3000000000002</v>
      </c>
      <c r="K326" s="141">
        <v>1444.4</v>
      </c>
      <c r="L326" s="141">
        <v>0</v>
      </c>
      <c r="M326" s="141">
        <v>0</v>
      </c>
      <c r="N326" s="141">
        <v>0</v>
      </c>
      <c r="O326" s="141">
        <v>350.9</v>
      </c>
      <c r="P326" s="141">
        <v>0</v>
      </c>
      <c r="Q326" s="141">
        <v>0</v>
      </c>
      <c r="R326" s="141">
        <v>0</v>
      </c>
      <c r="S326" s="141">
        <v>0</v>
      </c>
      <c r="T326" s="136">
        <f t="shared" si="159"/>
        <v>1795.2903000000001</v>
      </c>
      <c r="U326" s="141">
        <v>1444.4</v>
      </c>
      <c r="V326" s="141">
        <v>0</v>
      </c>
      <c r="W326" s="141">
        <v>0</v>
      </c>
      <c r="X326" s="141">
        <v>0</v>
      </c>
      <c r="Y326" s="10">
        <v>350.89030000000002</v>
      </c>
      <c r="Z326" s="10">
        <v>0</v>
      </c>
      <c r="AA326" s="10">
        <v>0</v>
      </c>
      <c r="AB326" s="10">
        <v>0</v>
      </c>
      <c r="AC326" s="10">
        <v>0</v>
      </c>
      <c r="AD326" s="10">
        <f t="shared" si="182"/>
        <v>-9.7000000000662112E-3</v>
      </c>
      <c r="AE326" s="10">
        <f t="shared" si="182"/>
        <v>0</v>
      </c>
      <c r="AF326" s="10">
        <f t="shared" si="182"/>
        <v>0</v>
      </c>
      <c r="AG326" s="10">
        <f t="shared" si="182"/>
        <v>0</v>
      </c>
      <c r="AH326" s="10">
        <f t="shared" si="182"/>
        <v>0</v>
      </c>
      <c r="AI326" s="13">
        <f t="shared" si="182"/>
        <v>-9.6999999999525244E-3</v>
      </c>
      <c r="AJ326" s="13">
        <f t="shared" si="177"/>
        <v>0</v>
      </c>
      <c r="AK326" s="13">
        <f t="shared" si="174"/>
        <v>0</v>
      </c>
      <c r="AL326" s="13">
        <f t="shared" si="174"/>
        <v>0</v>
      </c>
      <c r="AM326" s="10">
        <f t="shared" si="174"/>
        <v>0</v>
      </c>
      <c r="AN326" s="10">
        <f t="shared" si="183"/>
        <v>99.999459700328629</v>
      </c>
      <c r="AO326" s="10">
        <f t="shared" si="183"/>
        <v>100</v>
      </c>
      <c r="AP326" s="10">
        <f t="shared" si="183"/>
        <v>0</v>
      </c>
      <c r="AQ326" s="10">
        <f t="shared" si="183"/>
        <v>0</v>
      </c>
      <c r="AR326" s="10">
        <f t="shared" si="183"/>
        <v>0</v>
      </c>
      <c r="AS326" s="10">
        <f t="shared" si="183"/>
        <v>99.997235679680827</v>
      </c>
      <c r="AT326" s="142">
        <f t="shared" si="183"/>
        <v>0</v>
      </c>
      <c r="AU326" s="142">
        <f t="shared" si="183"/>
        <v>0</v>
      </c>
      <c r="AV326" s="142">
        <f t="shared" si="183"/>
        <v>0</v>
      </c>
      <c r="AW326" s="142">
        <f t="shared" si="183"/>
        <v>0</v>
      </c>
    </row>
    <row r="327" spans="1:49" ht="12.75" customHeight="1" x14ac:dyDescent="0.25">
      <c r="A327" s="133">
        <v>318</v>
      </c>
      <c r="B327" s="139" t="s">
        <v>1632</v>
      </c>
      <c r="C327" s="135">
        <f t="shared" si="178"/>
        <v>1157.4000000000001</v>
      </c>
      <c r="D327" s="140">
        <v>878.1</v>
      </c>
      <c r="E327" s="140">
        <v>0</v>
      </c>
      <c r="F327" s="140">
        <v>0</v>
      </c>
      <c r="G327" s="140">
        <v>0</v>
      </c>
      <c r="H327" s="140">
        <v>279.3</v>
      </c>
      <c r="I327" s="140">
        <v>0</v>
      </c>
      <c r="J327" s="135">
        <f t="shared" si="158"/>
        <v>1365.3999999999999</v>
      </c>
      <c r="K327" s="141">
        <v>1086.0999999999999</v>
      </c>
      <c r="L327" s="141">
        <v>0</v>
      </c>
      <c r="M327" s="141">
        <v>0</v>
      </c>
      <c r="N327" s="141">
        <v>0</v>
      </c>
      <c r="O327" s="141">
        <v>279.3</v>
      </c>
      <c r="P327" s="141">
        <v>0</v>
      </c>
      <c r="Q327" s="141">
        <v>0</v>
      </c>
      <c r="R327" s="141">
        <v>0</v>
      </c>
      <c r="S327" s="141">
        <v>0</v>
      </c>
      <c r="T327" s="136">
        <f t="shared" si="159"/>
        <v>1365.3999999999999</v>
      </c>
      <c r="U327" s="141">
        <v>1086.0999999999999</v>
      </c>
      <c r="V327" s="141">
        <v>0</v>
      </c>
      <c r="W327" s="141">
        <v>0</v>
      </c>
      <c r="X327" s="141">
        <v>0</v>
      </c>
      <c r="Y327" s="10">
        <v>279.3</v>
      </c>
      <c r="Z327" s="10">
        <v>0</v>
      </c>
      <c r="AA327" s="10">
        <v>0</v>
      </c>
      <c r="AB327" s="10">
        <v>0</v>
      </c>
      <c r="AC327" s="10">
        <v>0</v>
      </c>
      <c r="AD327" s="10">
        <f t="shared" si="182"/>
        <v>0</v>
      </c>
      <c r="AE327" s="10">
        <f t="shared" si="182"/>
        <v>0</v>
      </c>
      <c r="AF327" s="10">
        <f t="shared" si="182"/>
        <v>0</v>
      </c>
      <c r="AG327" s="10">
        <f t="shared" si="182"/>
        <v>0</v>
      </c>
      <c r="AH327" s="10">
        <f t="shared" si="182"/>
        <v>0</v>
      </c>
      <c r="AI327" s="13">
        <f t="shared" si="182"/>
        <v>0</v>
      </c>
      <c r="AJ327" s="13">
        <f t="shared" si="177"/>
        <v>0</v>
      </c>
      <c r="AK327" s="13">
        <f t="shared" si="174"/>
        <v>0</v>
      </c>
      <c r="AL327" s="13">
        <f t="shared" si="174"/>
        <v>0</v>
      </c>
      <c r="AM327" s="10">
        <f t="shared" si="174"/>
        <v>0</v>
      </c>
      <c r="AN327" s="10">
        <f t="shared" si="183"/>
        <v>100</v>
      </c>
      <c r="AO327" s="10">
        <f t="shared" si="183"/>
        <v>100</v>
      </c>
      <c r="AP327" s="10">
        <f t="shared" si="183"/>
        <v>0</v>
      </c>
      <c r="AQ327" s="10">
        <f t="shared" si="183"/>
        <v>0</v>
      </c>
      <c r="AR327" s="10">
        <f t="shared" si="183"/>
        <v>0</v>
      </c>
      <c r="AS327" s="10">
        <f t="shared" si="183"/>
        <v>100</v>
      </c>
      <c r="AT327" s="142">
        <f t="shared" si="183"/>
        <v>0</v>
      </c>
      <c r="AU327" s="142">
        <f t="shared" si="183"/>
        <v>0</v>
      </c>
      <c r="AV327" s="142">
        <f t="shared" si="183"/>
        <v>0</v>
      </c>
      <c r="AW327" s="142">
        <f t="shared" si="183"/>
        <v>0</v>
      </c>
    </row>
    <row r="328" spans="1:49" ht="12.75" customHeight="1" x14ac:dyDescent="0.25">
      <c r="A328" s="133">
        <v>319</v>
      </c>
      <c r="B328" s="139" t="s">
        <v>1626</v>
      </c>
      <c r="C328" s="135">
        <f t="shared" si="178"/>
        <v>2039.9</v>
      </c>
      <c r="D328" s="140">
        <v>1641.4</v>
      </c>
      <c r="E328" s="140">
        <v>0</v>
      </c>
      <c r="F328" s="140">
        <v>0</v>
      </c>
      <c r="G328" s="140">
        <v>0</v>
      </c>
      <c r="H328" s="140">
        <v>398.5</v>
      </c>
      <c r="I328" s="140">
        <v>0</v>
      </c>
      <c r="J328" s="135">
        <f t="shared" si="158"/>
        <v>2257.1999999999998</v>
      </c>
      <c r="K328" s="141">
        <v>1858.7</v>
      </c>
      <c r="L328" s="141">
        <v>0</v>
      </c>
      <c r="M328" s="141">
        <v>0</v>
      </c>
      <c r="N328" s="141">
        <v>0</v>
      </c>
      <c r="O328" s="141">
        <v>398.5</v>
      </c>
      <c r="P328" s="141">
        <v>0</v>
      </c>
      <c r="Q328" s="141">
        <v>0</v>
      </c>
      <c r="R328" s="141">
        <v>0</v>
      </c>
      <c r="S328" s="141">
        <v>0</v>
      </c>
      <c r="T328" s="136">
        <f t="shared" si="159"/>
        <v>2256.9425999999999</v>
      </c>
      <c r="U328" s="141">
        <v>1858.5279</v>
      </c>
      <c r="V328" s="141">
        <v>0</v>
      </c>
      <c r="W328" s="141">
        <v>0</v>
      </c>
      <c r="X328" s="141">
        <v>0</v>
      </c>
      <c r="Y328" s="10">
        <v>398.41469999999998</v>
      </c>
      <c r="Z328" s="10">
        <v>0</v>
      </c>
      <c r="AA328" s="10">
        <v>0</v>
      </c>
      <c r="AB328" s="10">
        <v>0</v>
      </c>
      <c r="AC328" s="10">
        <v>0</v>
      </c>
      <c r="AD328" s="10">
        <f t="shared" si="182"/>
        <v>-0.25739999999996144</v>
      </c>
      <c r="AE328" s="10">
        <f t="shared" si="182"/>
        <v>-0.17210000000000036</v>
      </c>
      <c r="AF328" s="10">
        <f t="shared" si="182"/>
        <v>0</v>
      </c>
      <c r="AG328" s="10">
        <f t="shared" si="182"/>
        <v>0</v>
      </c>
      <c r="AH328" s="10">
        <f t="shared" si="182"/>
        <v>0</v>
      </c>
      <c r="AI328" s="13">
        <f t="shared" si="182"/>
        <v>-8.5300000000017917E-2</v>
      </c>
      <c r="AJ328" s="13">
        <f t="shared" si="177"/>
        <v>0</v>
      </c>
      <c r="AK328" s="13">
        <f t="shared" si="174"/>
        <v>0</v>
      </c>
      <c r="AL328" s="13">
        <f t="shared" si="174"/>
        <v>0</v>
      </c>
      <c r="AM328" s="10">
        <f t="shared" si="174"/>
        <v>0</v>
      </c>
      <c r="AN328" s="10">
        <f t="shared" si="183"/>
        <v>99.98859649122808</v>
      </c>
      <c r="AO328" s="10">
        <f t="shared" si="183"/>
        <v>99.990740840372311</v>
      </c>
      <c r="AP328" s="10">
        <f t="shared" si="183"/>
        <v>0</v>
      </c>
      <c r="AQ328" s="10">
        <f t="shared" si="183"/>
        <v>0</v>
      </c>
      <c r="AR328" s="10">
        <f t="shared" si="183"/>
        <v>0</v>
      </c>
      <c r="AS328" s="10">
        <f t="shared" si="183"/>
        <v>99.978594730238385</v>
      </c>
      <c r="AT328" s="142">
        <f t="shared" si="183"/>
        <v>0</v>
      </c>
      <c r="AU328" s="142">
        <f t="shared" si="183"/>
        <v>0</v>
      </c>
      <c r="AV328" s="142">
        <f t="shared" si="183"/>
        <v>0</v>
      </c>
      <c r="AW328" s="142">
        <f t="shared" si="183"/>
        <v>0</v>
      </c>
    </row>
    <row r="329" spans="1:49" ht="12.75" customHeight="1" x14ac:dyDescent="0.25">
      <c r="A329" s="133">
        <v>320</v>
      </c>
      <c r="B329" s="139" t="s">
        <v>1633</v>
      </c>
      <c r="C329" s="135">
        <f t="shared" si="178"/>
        <v>723.4</v>
      </c>
      <c r="D329" s="140">
        <v>587.5</v>
      </c>
      <c r="E329" s="140">
        <v>0</v>
      </c>
      <c r="F329" s="140">
        <v>0</v>
      </c>
      <c r="G329" s="140">
        <v>0</v>
      </c>
      <c r="H329" s="140">
        <v>135.9</v>
      </c>
      <c r="I329" s="140">
        <v>0</v>
      </c>
      <c r="J329" s="135">
        <f t="shared" si="158"/>
        <v>791.4</v>
      </c>
      <c r="K329" s="141">
        <v>655.5</v>
      </c>
      <c r="L329" s="141">
        <v>0</v>
      </c>
      <c r="M329" s="141">
        <v>0</v>
      </c>
      <c r="N329" s="141">
        <v>0</v>
      </c>
      <c r="O329" s="141">
        <v>135.9</v>
      </c>
      <c r="P329" s="141">
        <v>0</v>
      </c>
      <c r="Q329" s="141">
        <v>0</v>
      </c>
      <c r="R329" s="141">
        <v>0</v>
      </c>
      <c r="S329" s="141">
        <v>0</v>
      </c>
      <c r="T329" s="136">
        <f t="shared" si="159"/>
        <v>731.33169999999996</v>
      </c>
      <c r="U329" s="141">
        <v>595.59870000000001</v>
      </c>
      <c r="V329" s="141">
        <v>0</v>
      </c>
      <c r="W329" s="141">
        <v>0</v>
      </c>
      <c r="X329" s="141">
        <v>0</v>
      </c>
      <c r="Y329" s="10">
        <v>135.733</v>
      </c>
      <c r="Z329" s="10">
        <v>0</v>
      </c>
      <c r="AA329" s="10">
        <v>0</v>
      </c>
      <c r="AB329" s="10">
        <v>0</v>
      </c>
      <c r="AC329" s="10">
        <v>0</v>
      </c>
      <c r="AD329" s="10">
        <f t="shared" si="182"/>
        <v>-60.068300000000022</v>
      </c>
      <c r="AE329" s="10">
        <f t="shared" si="182"/>
        <v>-59.901299999999992</v>
      </c>
      <c r="AF329" s="10">
        <f t="shared" si="182"/>
        <v>0</v>
      </c>
      <c r="AG329" s="10">
        <f t="shared" si="182"/>
        <v>0</v>
      </c>
      <c r="AH329" s="10">
        <f t="shared" si="182"/>
        <v>0</v>
      </c>
      <c r="AI329" s="13">
        <f t="shared" si="182"/>
        <v>-0.16700000000000159</v>
      </c>
      <c r="AJ329" s="13">
        <f t="shared" si="177"/>
        <v>0</v>
      </c>
      <c r="AK329" s="13">
        <f t="shared" si="174"/>
        <v>0</v>
      </c>
      <c r="AL329" s="13">
        <f t="shared" si="174"/>
        <v>0</v>
      </c>
      <c r="AM329" s="10">
        <f t="shared" si="174"/>
        <v>0</v>
      </c>
      <c r="AN329" s="10">
        <f t="shared" si="183"/>
        <v>92.409868587313611</v>
      </c>
      <c r="AO329" s="10">
        <f t="shared" si="183"/>
        <v>90.861739130434785</v>
      </c>
      <c r="AP329" s="10">
        <f t="shared" si="183"/>
        <v>0</v>
      </c>
      <c r="AQ329" s="10">
        <f t="shared" si="183"/>
        <v>0</v>
      </c>
      <c r="AR329" s="10">
        <f t="shared" si="183"/>
        <v>0</v>
      </c>
      <c r="AS329" s="10">
        <f t="shared" si="183"/>
        <v>99.877115526122154</v>
      </c>
      <c r="AT329" s="142">
        <f t="shared" si="183"/>
        <v>0</v>
      </c>
      <c r="AU329" s="142">
        <f t="shared" si="183"/>
        <v>0</v>
      </c>
      <c r="AV329" s="142">
        <f t="shared" si="183"/>
        <v>0</v>
      </c>
      <c r="AW329" s="142">
        <f t="shared" si="183"/>
        <v>0</v>
      </c>
    </row>
    <row r="330" spans="1:49" ht="12.75" customHeight="1" x14ac:dyDescent="0.25">
      <c r="A330" s="133">
        <v>321</v>
      </c>
      <c r="B330" s="139" t="s">
        <v>1634</v>
      </c>
      <c r="C330" s="135">
        <f t="shared" si="178"/>
        <v>1926.5</v>
      </c>
      <c r="D330" s="140">
        <v>1481.8</v>
      </c>
      <c r="E330" s="140">
        <v>0</v>
      </c>
      <c r="F330" s="140">
        <v>0</v>
      </c>
      <c r="G330" s="140">
        <v>0</v>
      </c>
      <c r="H330" s="140">
        <v>444.7</v>
      </c>
      <c r="I330" s="140">
        <v>0</v>
      </c>
      <c r="J330" s="135">
        <f t="shared" si="158"/>
        <v>2183.2999999999997</v>
      </c>
      <c r="K330" s="141">
        <v>1738.6</v>
      </c>
      <c r="L330" s="141">
        <v>0</v>
      </c>
      <c r="M330" s="141">
        <v>0</v>
      </c>
      <c r="N330" s="141">
        <v>0</v>
      </c>
      <c r="O330" s="141">
        <v>444.7</v>
      </c>
      <c r="P330" s="141">
        <v>0</v>
      </c>
      <c r="Q330" s="141">
        <v>0</v>
      </c>
      <c r="R330" s="141">
        <v>0</v>
      </c>
      <c r="S330" s="141">
        <v>0</v>
      </c>
      <c r="T330" s="136">
        <f t="shared" si="159"/>
        <v>2183.2992999999997</v>
      </c>
      <c r="U330" s="141">
        <v>1738.6</v>
      </c>
      <c r="V330" s="141">
        <v>0</v>
      </c>
      <c r="W330" s="141">
        <v>0</v>
      </c>
      <c r="X330" s="141">
        <v>0</v>
      </c>
      <c r="Y330" s="10">
        <v>444.69929999999999</v>
      </c>
      <c r="Z330" s="10">
        <v>0</v>
      </c>
      <c r="AA330" s="10">
        <v>0</v>
      </c>
      <c r="AB330" s="10">
        <v>0</v>
      </c>
      <c r="AC330" s="10">
        <v>0</v>
      </c>
      <c r="AD330" s="10">
        <f t="shared" si="182"/>
        <v>-7.000000000516593E-4</v>
      </c>
      <c r="AE330" s="10">
        <f t="shared" si="182"/>
        <v>0</v>
      </c>
      <c r="AF330" s="10">
        <f t="shared" si="182"/>
        <v>0</v>
      </c>
      <c r="AG330" s="10">
        <f t="shared" si="182"/>
        <v>0</v>
      </c>
      <c r="AH330" s="10">
        <f t="shared" si="182"/>
        <v>0</v>
      </c>
      <c r="AI330" s="13">
        <f t="shared" si="182"/>
        <v>-6.9999999999481588E-4</v>
      </c>
      <c r="AJ330" s="13">
        <f t="shared" si="177"/>
        <v>0</v>
      </c>
      <c r="AK330" s="13">
        <f t="shared" si="174"/>
        <v>0</v>
      </c>
      <c r="AL330" s="13">
        <f t="shared" si="174"/>
        <v>0</v>
      </c>
      <c r="AM330" s="10">
        <f t="shared" si="174"/>
        <v>0</v>
      </c>
      <c r="AN330" s="10">
        <f t="shared" si="183"/>
        <v>99.999967938441799</v>
      </c>
      <c r="AO330" s="10">
        <f t="shared" si="183"/>
        <v>100</v>
      </c>
      <c r="AP330" s="10">
        <f t="shared" si="183"/>
        <v>0</v>
      </c>
      <c r="AQ330" s="10">
        <f t="shared" si="183"/>
        <v>0</v>
      </c>
      <c r="AR330" s="10">
        <f t="shared" si="183"/>
        <v>0</v>
      </c>
      <c r="AS330" s="10">
        <f t="shared" si="183"/>
        <v>99.999842590510454</v>
      </c>
      <c r="AT330" s="142">
        <f t="shared" si="183"/>
        <v>0</v>
      </c>
      <c r="AU330" s="142">
        <f t="shared" si="183"/>
        <v>0</v>
      </c>
      <c r="AV330" s="142">
        <f t="shared" si="183"/>
        <v>0</v>
      </c>
      <c r="AW330" s="142">
        <f t="shared" si="183"/>
        <v>0</v>
      </c>
    </row>
    <row r="331" spans="1:49" ht="12.75" customHeight="1" x14ac:dyDescent="0.25">
      <c r="A331" s="133">
        <v>322</v>
      </c>
      <c r="B331" s="139" t="s">
        <v>1534</v>
      </c>
      <c r="C331" s="135">
        <f t="shared" si="178"/>
        <v>1099.5999999999999</v>
      </c>
      <c r="D331" s="140">
        <v>888.8</v>
      </c>
      <c r="E331" s="140">
        <v>0</v>
      </c>
      <c r="F331" s="140">
        <v>0</v>
      </c>
      <c r="G331" s="140">
        <v>0</v>
      </c>
      <c r="H331" s="140">
        <v>210.8</v>
      </c>
      <c r="I331" s="140">
        <v>0</v>
      </c>
      <c r="J331" s="135">
        <f t="shared" ref="J331:J394" si="190">SUM(K331:P331)+SUM(R331:S331)</f>
        <v>1172.4000000000001</v>
      </c>
      <c r="K331" s="141">
        <v>961.6</v>
      </c>
      <c r="L331" s="141">
        <v>0</v>
      </c>
      <c r="M331" s="141">
        <v>0</v>
      </c>
      <c r="N331" s="141">
        <v>0</v>
      </c>
      <c r="O331" s="141">
        <v>210.8</v>
      </c>
      <c r="P331" s="141">
        <v>0</v>
      </c>
      <c r="Q331" s="141">
        <v>0</v>
      </c>
      <c r="R331" s="141">
        <v>0</v>
      </c>
      <c r="S331" s="141">
        <v>0</v>
      </c>
      <c r="T331" s="136">
        <f t="shared" ref="T331:T394" si="191">SUM(U331:Z331) +SUM( AB331:AC331)</f>
        <v>1101.5681999999999</v>
      </c>
      <c r="U331" s="141">
        <v>890.81359999999995</v>
      </c>
      <c r="V331" s="141">
        <v>0</v>
      </c>
      <c r="W331" s="141">
        <v>0</v>
      </c>
      <c r="X331" s="141">
        <v>0</v>
      </c>
      <c r="Y331" s="10">
        <v>210.75460000000001</v>
      </c>
      <c r="Z331" s="10">
        <v>0</v>
      </c>
      <c r="AA331" s="10">
        <v>0</v>
      </c>
      <c r="AB331" s="10">
        <v>0</v>
      </c>
      <c r="AC331" s="10">
        <v>0</v>
      </c>
      <c r="AD331" s="10">
        <f t="shared" si="182"/>
        <v>-70.831800000000158</v>
      </c>
      <c r="AE331" s="10">
        <f t="shared" si="182"/>
        <v>-70.786400000000071</v>
      </c>
      <c r="AF331" s="10">
        <f t="shared" si="182"/>
        <v>0</v>
      </c>
      <c r="AG331" s="10">
        <f t="shared" si="182"/>
        <v>0</v>
      </c>
      <c r="AH331" s="10">
        <f t="shared" si="182"/>
        <v>0</v>
      </c>
      <c r="AI331" s="13">
        <f t="shared" si="182"/>
        <v>-4.5400000000000773E-2</v>
      </c>
      <c r="AJ331" s="13">
        <f t="shared" si="177"/>
        <v>0</v>
      </c>
      <c r="AK331" s="13">
        <f t="shared" si="174"/>
        <v>0</v>
      </c>
      <c r="AL331" s="13">
        <f t="shared" si="174"/>
        <v>0</v>
      </c>
      <c r="AM331" s="10">
        <f t="shared" si="174"/>
        <v>0</v>
      </c>
      <c r="AN331" s="10">
        <f t="shared" si="183"/>
        <v>93.958393039918107</v>
      </c>
      <c r="AO331" s="10">
        <f t="shared" si="183"/>
        <v>92.638685524126458</v>
      </c>
      <c r="AP331" s="10">
        <f t="shared" si="183"/>
        <v>0</v>
      </c>
      <c r="AQ331" s="10">
        <f t="shared" si="183"/>
        <v>0</v>
      </c>
      <c r="AR331" s="10">
        <f t="shared" si="183"/>
        <v>0</v>
      </c>
      <c r="AS331" s="10">
        <f t="shared" si="183"/>
        <v>99.978462998102472</v>
      </c>
      <c r="AT331" s="142">
        <f t="shared" si="183"/>
        <v>0</v>
      </c>
      <c r="AU331" s="142">
        <f t="shared" si="183"/>
        <v>0</v>
      </c>
      <c r="AV331" s="142">
        <f t="shared" si="183"/>
        <v>0</v>
      </c>
      <c r="AW331" s="142">
        <f t="shared" si="183"/>
        <v>0</v>
      </c>
    </row>
    <row r="332" spans="1:49" ht="12.75" customHeight="1" x14ac:dyDescent="0.25">
      <c r="A332" s="133">
        <v>323</v>
      </c>
      <c r="B332" s="139" t="s">
        <v>1635</v>
      </c>
      <c r="C332" s="135">
        <f t="shared" si="178"/>
        <v>2353.1</v>
      </c>
      <c r="D332" s="140">
        <v>1931.3</v>
      </c>
      <c r="E332" s="140">
        <v>0</v>
      </c>
      <c r="F332" s="140">
        <v>0</v>
      </c>
      <c r="G332" s="140">
        <v>0</v>
      </c>
      <c r="H332" s="140">
        <v>421.8</v>
      </c>
      <c r="I332" s="140">
        <v>0</v>
      </c>
      <c r="J332" s="135">
        <f t="shared" si="190"/>
        <v>2518.2000000000003</v>
      </c>
      <c r="K332" s="141">
        <v>2096.4</v>
      </c>
      <c r="L332" s="141">
        <v>0</v>
      </c>
      <c r="M332" s="141">
        <v>0</v>
      </c>
      <c r="N332" s="141">
        <v>0</v>
      </c>
      <c r="O332" s="141">
        <v>421.8</v>
      </c>
      <c r="P332" s="141">
        <v>0</v>
      </c>
      <c r="Q332" s="141">
        <v>0</v>
      </c>
      <c r="R332" s="141">
        <v>0</v>
      </c>
      <c r="S332" s="141">
        <v>0</v>
      </c>
      <c r="T332" s="136">
        <f t="shared" si="191"/>
        <v>2518.2000000000003</v>
      </c>
      <c r="U332" s="141">
        <v>2096.4</v>
      </c>
      <c r="V332" s="141">
        <v>0</v>
      </c>
      <c r="W332" s="141">
        <v>0</v>
      </c>
      <c r="X332" s="141">
        <v>0</v>
      </c>
      <c r="Y332" s="10">
        <v>421.8</v>
      </c>
      <c r="Z332" s="10">
        <v>0</v>
      </c>
      <c r="AA332" s="10">
        <v>0</v>
      </c>
      <c r="AB332" s="10">
        <v>0</v>
      </c>
      <c r="AC332" s="10">
        <v>0</v>
      </c>
      <c r="AD332" s="10">
        <f t="shared" si="182"/>
        <v>0</v>
      </c>
      <c r="AE332" s="10">
        <f t="shared" si="182"/>
        <v>0</v>
      </c>
      <c r="AF332" s="10">
        <f t="shared" si="182"/>
        <v>0</v>
      </c>
      <c r="AG332" s="10">
        <f t="shared" si="182"/>
        <v>0</v>
      </c>
      <c r="AH332" s="10">
        <f t="shared" si="182"/>
        <v>0</v>
      </c>
      <c r="AI332" s="13">
        <f t="shared" si="182"/>
        <v>0</v>
      </c>
      <c r="AJ332" s="13">
        <f t="shared" si="177"/>
        <v>0</v>
      </c>
      <c r="AK332" s="13">
        <f t="shared" si="174"/>
        <v>0</v>
      </c>
      <c r="AL332" s="13">
        <f t="shared" si="174"/>
        <v>0</v>
      </c>
      <c r="AM332" s="10">
        <f t="shared" si="174"/>
        <v>0</v>
      </c>
      <c r="AN332" s="10">
        <f t="shared" si="183"/>
        <v>100</v>
      </c>
      <c r="AO332" s="10">
        <f t="shared" si="183"/>
        <v>100</v>
      </c>
      <c r="AP332" s="10">
        <f t="shared" si="183"/>
        <v>0</v>
      </c>
      <c r="AQ332" s="10">
        <f t="shared" si="183"/>
        <v>0</v>
      </c>
      <c r="AR332" s="10">
        <f t="shared" si="183"/>
        <v>0</v>
      </c>
      <c r="AS332" s="10">
        <f t="shared" si="183"/>
        <v>100</v>
      </c>
      <c r="AT332" s="142">
        <f t="shared" si="183"/>
        <v>0</v>
      </c>
      <c r="AU332" s="142">
        <f t="shared" si="183"/>
        <v>0</v>
      </c>
      <c r="AV332" s="142">
        <f t="shared" si="183"/>
        <v>0</v>
      </c>
      <c r="AW332" s="142">
        <f t="shared" si="183"/>
        <v>0</v>
      </c>
    </row>
    <row r="333" spans="1:49" ht="12.75" customHeight="1" x14ac:dyDescent="0.25">
      <c r="A333" s="133">
        <v>324</v>
      </c>
      <c r="B333" s="139" t="s">
        <v>1636</v>
      </c>
      <c r="C333" s="135">
        <f t="shared" si="178"/>
        <v>11241.2</v>
      </c>
      <c r="D333" s="140">
        <v>8871.7000000000007</v>
      </c>
      <c r="E333" s="140">
        <v>0</v>
      </c>
      <c r="F333" s="140">
        <v>0</v>
      </c>
      <c r="G333" s="140">
        <v>0</v>
      </c>
      <c r="H333" s="140">
        <v>2369.5</v>
      </c>
      <c r="I333" s="140">
        <v>0</v>
      </c>
      <c r="J333" s="135">
        <f t="shared" si="190"/>
        <v>12792.5</v>
      </c>
      <c r="K333" s="141">
        <v>10423</v>
      </c>
      <c r="L333" s="141">
        <v>0</v>
      </c>
      <c r="M333" s="141">
        <v>0</v>
      </c>
      <c r="N333" s="141">
        <v>0</v>
      </c>
      <c r="O333" s="141">
        <v>2369.5</v>
      </c>
      <c r="P333" s="141">
        <v>0</v>
      </c>
      <c r="Q333" s="141">
        <v>0</v>
      </c>
      <c r="R333" s="141">
        <v>0</v>
      </c>
      <c r="S333" s="141">
        <v>0</v>
      </c>
      <c r="T333" s="136">
        <f t="shared" si="191"/>
        <v>12532.972400000001</v>
      </c>
      <c r="U333" s="141">
        <v>10163.472400000001</v>
      </c>
      <c r="V333" s="141">
        <v>0</v>
      </c>
      <c r="W333" s="141">
        <v>0</v>
      </c>
      <c r="X333" s="141">
        <v>0</v>
      </c>
      <c r="Y333" s="10">
        <v>2369.5</v>
      </c>
      <c r="Z333" s="10">
        <v>0</v>
      </c>
      <c r="AA333" s="10">
        <v>0</v>
      </c>
      <c r="AB333" s="10">
        <v>0</v>
      </c>
      <c r="AC333" s="10">
        <v>0</v>
      </c>
      <c r="AD333" s="10">
        <f t="shared" si="182"/>
        <v>-259.52759999999944</v>
      </c>
      <c r="AE333" s="10">
        <f t="shared" si="182"/>
        <v>-259.52759999999944</v>
      </c>
      <c r="AF333" s="10">
        <f t="shared" si="182"/>
        <v>0</v>
      </c>
      <c r="AG333" s="10">
        <f t="shared" si="182"/>
        <v>0</v>
      </c>
      <c r="AH333" s="10">
        <f t="shared" si="182"/>
        <v>0</v>
      </c>
      <c r="AI333" s="13">
        <f t="shared" si="182"/>
        <v>0</v>
      </c>
      <c r="AJ333" s="13">
        <f t="shared" si="177"/>
        <v>0</v>
      </c>
      <c r="AK333" s="13">
        <f t="shared" si="174"/>
        <v>0</v>
      </c>
      <c r="AL333" s="13">
        <f t="shared" si="174"/>
        <v>0</v>
      </c>
      <c r="AM333" s="10">
        <f t="shared" si="174"/>
        <v>0</v>
      </c>
      <c r="AN333" s="10">
        <f t="shared" si="183"/>
        <v>97.97125190541334</v>
      </c>
      <c r="AO333" s="10">
        <f t="shared" si="183"/>
        <v>97.51004893025042</v>
      </c>
      <c r="AP333" s="10">
        <f t="shared" si="183"/>
        <v>0</v>
      </c>
      <c r="AQ333" s="10">
        <f t="shared" si="183"/>
        <v>0</v>
      </c>
      <c r="AR333" s="10">
        <f t="shared" si="183"/>
        <v>0</v>
      </c>
      <c r="AS333" s="10">
        <f t="shared" si="183"/>
        <v>100</v>
      </c>
      <c r="AT333" s="142">
        <f t="shared" si="183"/>
        <v>0</v>
      </c>
      <c r="AU333" s="142">
        <f t="shared" si="183"/>
        <v>0</v>
      </c>
      <c r="AV333" s="142">
        <f t="shared" si="183"/>
        <v>0</v>
      </c>
      <c r="AW333" s="142">
        <f t="shared" si="183"/>
        <v>0</v>
      </c>
    </row>
    <row r="334" spans="1:49" ht="12.75" customHeight="1" x14ac:dyDescent="0.25">
      <c r="A334" s="133">
        <v>325</v>
      </c>
      <c r="B334" s="139" t="s">
        <v>1637</v>
      </c>
      <c r="C334" s="135">
        <f t="shared" si="178"/>
        <v>662</v>
      </c>
      <c r="D334" s="140">
        <v>509.1</v>
      </c>
      <c r="E334" s="140">
        <v>0</v>
      </c>
      <c r="F334" s="140">
        <v>0</v>
      </c>
      <c r="G334" s="140">
        <v>0</v>
      </c>
      <c r="H334" s="140">
        <v>152.9</v>
      </c>
      <c r="I334" s="140">
        <v>0</v>
      </c>
      <c r="J334" s="135">
        <f t="shared" si="190"/>
        <v>747.4</v>
      </c>
      <c r="K334" s="141">
        <v>594.5</v>
      </c>
      <c r="L334" s="141">
        <v>0</v>
      </c>
      <c r="M334" s="141">
        <v>0</v>
      </c>
      <c r="N334" s="141">
        <v>0</v>
      </c>
      <c r="O334" s="141">
        <v>152.9</v>
      </c>
      <c r="P334" s="141">
        <v>0</v>
      </c>
      <c r="Q334" s="141">
        <v>0</v>
      </c>
      <c r="R334" s="141">
        <v>0</v>
      </c>
      <c r="S334" s="141">
        <v>0</v>
      </c>
      <c r="T334" s="136">
        <f t="shared" si="191"/>
        <v>747.4</v>
      </c>
      <c r="U334" s="141">
        <v>594.5</v>
      </c>
      <c r="V334" s="141">
        <v>0</v>
      </c>
      <c r="W334" s="141">
        <v>0</v>
      </c>
      <c r="X334" s="141">
        <v>0</v>
      </c>
      <c r="Y334" s="10">
        <v>152.9</v>
      </c>
      <c r="Z334" s="10">
        <v>0</v>
      </c>
      <c r="AA334" s="10">
        <v>0</v>
      </c>
      <c r="AB334" s="10">
        <v>0</v>
      </c>
      <c r="AC334" s="10">
        <v>0</v>
      </c>
      <c r="AD334" s="10">
        <f t="shared" si="182"/>
        <v>0</v>
      </c>
      <c r="AE334" s="10">
        <f t="shared" si="182"/>
        <v>0</v>
      </c>
      <c r="AF334" s="10">
        <f t="shared" si="182"/>
        <v>0</v>
      </c>
      <c r="AG334" s="10">
        <f t="shared" si="182"/>
        <v>0</v>
      </c>
      <c r="AH334" s="10">
        <f t="shared" si="182"/>
        <v>0</v>
      </c>
      <c r="AI334" s="13">
        <f t="shared" si="182"/>
        <v>0</v>
      </c>
      <c r="AJ334" s="13">
        <f t="shared" si="177"/>
        <v>0</v>
      </c>
      <c r="AK334" s="13">
        <f t="shared" si="174"/>
        <v>0</v>
      </c>
      <c r="AL334" s="13">
        <f t="shared" si="174"/>
        <v>0</v>
      </c>
      <c r="AM334" s="10">
        <f t="shared" si="174"/>
        <v>0</v>
      </c>
      <c r="AN334" s="10">
        <f t="shared" si="183"/>
        <v>100</v>
      </c>
      <c r="AO334" s="10">
        <f t="shared" si="183"/>
        <v>100</v>
      </c>
      <c r="AP334" s="10">
        <f t="shared" si="183"/>
        <v>0</v>
      </c>
      <c r="AQ334" s="10">
        <f t="shared" si="183"/>
        <v>0</v>
      </c>
      <c r="AR334" s="10">
        <f t="shared" si="183"/>
        <v>0</v>
      </c>
      <c r="AS334" s="10">
        <f t="shared" si="183"/>
        <v>100</v>
      </c>
      <c r="AT334" s="142">
        <f t="shared" si="183"/>
        <v>0</v>
      </c>
      <c r="AU334" s="142">
        <f t="shared" si="183"/>
        <v>0</v>
      </c>
      <c r="AV334" s="142">
        <f t="shared" si="183"/>
        <v>0</v>
      </c>
      <c r="AW334" s="142">
        <f t="shared" si="183"/>
        <v>0</v>
      </c>
    </row>
    <row r="335" spans="1:49" ht="12.75" customHeight="1" x14ac:dyDescent="0.25">
      <c r="A335" s="133">
        <v>326</v>
      </c>
      <c r="B335" s="139" t="s">
        <v>1638</v>
      </c>
      <c r="C335" s="135">
        <f t="shared" si="178"/>
        <v>1458.3999999999999</v>
      </c>
      <c r="D335" s="140">
        <v>1114.5999999999999</v>
      </c>
      <c r="E335" s="140">
        <v>0</v>
      </c>
      <c r="F335" s="140">
        <v>0</v>
      </c>
      <c r="G335" s="140">
        <v>0</v>
      </c>
      <c r="H335" s="140">
        <v>343.8</v>
      </c>
      <c r="I335" s="140">
        <v>0</v>
      </c>
      <c r="J335" s="135">
        <f t="shared" si="190"/>
        <v>1709.3999999999999</v>
      </c>
      <c r="K335" s="141">
        <v>1365.6</v>
      </c>
      <c r="L335" s="141">
        <v>0</v>
      </c>
      <c r="M335" s="141">
        <v>0</v>
      </c>
      <c r="N335" s="141">
        <v>0</v>
      </c>
      <c r="O335" s="141">
        <v>343.8</v>
      </c>
      <c r="P335" s="141">
        <v>0</v>
      </c>
      <c r="Q335" s="141">
        <v>0</v>
      </c>
      <c r="R335" s="141">
        <v>0</v>
      </c>
      <c r="S335" s="141">
        <v>0</v>
      </c>
      <c r="T335" s="136">
        <f t="shared" si="191"/>
        <v>1628.3905</v>
      </c>
      <c r="U335" s="141">
        <v>1285.0170000000001</v>
      </c>
      <c r="V335" s="141">
        <v>0</v>
      </c>
      <c r="W335" s="141">
        <v>0</v>
      </c>
      <c r="X335" s="141">
        <v>0</v>
      </c>
      <c r="Y335" s="10">
        <v>343.37349999999998</v>
      </c>
      <c r="Z335" s="10">
        <v>0</v>
      </c>
      <c r="AA335" s="10">
        <v>0</v>
      </c>
      <c r="AB335" s="10">
        <v>0</v>
      </c>
      <c r="AC335" s="10">
        <v>0</v>
      </c>
      <c r="AD335" s="10">
        <f t="shared" si="182"/>
        <v>-81.009499999999889</v>
      </c>
      <c r="AE335" s="10">
        <f t="shared" si="182"/>
        <v>-80.582999999999856</v>
      </c>
      <c r="AF335" s="10">
        <f t="shared" si="182"/>
        <v>0</v>
      </c>
      <c r="AG335" s="10">
        <f t="shared" si="182"/>
        <v>0</v>
      </c>
      <c r="AH335" s="10">
        <f t="shared" si="182"/>
        <v>0</v>
      </c>
      <c r="AI335" s="13">
        <f t="shared" si="182"/>
        <v>-0.42650000000003274</v>
      </c>
      <c r="AJ335" s="13">
        <f t="shared" si="177"/>
        <v>0</v>
      </c>
      <c r="AK335" s="13">
        <f t="shared" si="174"/>
        <v>0</v>
      </c>
      <c r="AL335" s="13">
        <f t="shared" si="174"/>
        <v>0</v>
      </c>
      <c r="AM335" s="10">
        <f t="shared" si="174"/>
        <v>0</v>
      </c>
      <c r="AN335" s="10">
        <f t="shared" si="183"/>
        <v>95.260939510939508</v>
      </c>
      <c r="AO335" s="10">
        <f t="shared" si="183"/>
        <v>94.099077328646757</v>
      </c>
      <c r="AP335" s="10">
        <f t="shared" si="183"/>
        <v>0</v>
      </c>
      <c r="AQ335" s="10">
        <f t="shared" si="183"/>
        <v>0</v>
      </c>
      <c r="AR335" s="10">
        <f t="shared" si="183"/>
        <v>0</v>
      </c>
      <c r="AS335" s="10">
        <f t="shared" si="183"/>
        <v>99.875945317044781</v>
      </c>
      <c r="AT335" s="142">
        <f t="shared" si="183"/>
        <v>0</v>
      </c>
      <c r="AU335" s="142">
        <f t="shared" si="183"/>
        <v>0</v>
      </c>
      <c r="AV335" s="142">
        <f t="shared" si="183"/>
        <v>0</v>
      </c>
      <c r="AW335" s="142">
        <f t="shared" si="183"/>
        <v>0</v>
      </c>
    </row>
    <row r="336" spans="1:49" ht="12.75" customHeight="1" x14ac:dyDescent="0.25">
      <c r="A336" s="133">
        <v>327</v>
      </c>
      <c r="B336" s="139" t="s">
        <v>1639</v>
      </c>
      <c r="C336" s="135">
        <f t="shared" si="178"/>
        <v>1586.9</v>
      </c>
      <c r="D336" s="140">
        <v>1309.5</v>
      </c>
      <c r="E336" s="140">
        <v>0</v>
      </c>
      <c r="F336" s="140">
        <v>0</v>
      </c>
      <c r="G336" s="140">
        <v>0</v>
      </c>
      <c r="H336" s="140">
        <v>277.39999999999998</v>
      </c>
      <c r="I336" s="140">
        <v>0</v>
      </c>
      <c r="J336" s="135">
        <f t="shared" si="190"/>
        <v>1836.6</v>
      </c>
      <c r="K336" s="141">
        <v>1559.2</v>
      </c>
      <c r="L336" s="141">
        <v>0</v>
      </c>
      <c r="M336" s="141">
        <v>0</v>
      </c>
      <c r="N336" s="141">
        <v>0</v>
      </c>
      <c r="O336" s="141">
        <v>277.39999999999998</v>
      </c>
      <c r="P336" s="141">
        <v>0</v>
      </c>
      <c r="Q336" s="141">
        <v>0</v>
      </c>
      <c r="R336" s="141">
        <v>0</v>
      </c>
      <c r="S336" s="141">
        <v>0</v>
      </c>
      <c r="T336" s="136">
        <f t="shared" si="191"/>
        <v>1836.5976000000001</v>
      </c>
      <c r="U336" s="141">
        <v>1559.2</v>
      </c>
      <c r="V336" s="141">
        <v>0</v>
      </c>
      <c r="W336" s="141">
        <v>0</v>
      </c>
      <c r="X336" s="141">
        <v>0</v>
      </c>
      <c r="Y336" s="10">
        <v>277.39760000000001</v>
      </c>
      <c r="Z336" s="10">
        <v>0</v>
      </c>
      <c r="AA336" s="10">
        <v>0</v>
      </c>
      <c r="AB336" s="10">
        <v>0</v>
      </c>
      <c r="AC336" s="10">
        <v>0</v>
      </c>
      <c r="AD336" s="10">
        <f t="shared" si="182"/>
        <v>-2.3999999998522981E-3</v>
      </c>
      <c r="AE336" s="10">
        <f t="shared" si="182"/>
        <v>0</v>
      </c>
      <c r="AF336" s="10">
        <f t="shared" si="182"/>
        <v>0</v>
      </c>
      <c r="AG336" s="10">
        <f t="shared" si="182"/>
        <v>0</v>
      </c>
      <c r="AH336" s="10">
        <f t="shared" si="182"/>
        <v>0</v>
      </c>
      <c r="AI336" s="13">
        <f t="shared" si="182"/>
        <v>-2.3999999999659849E-3</v>
      </c>
      <c r="AJ336" s="13">
        <f t="shared" si="177"/>
        <v>0</v>
      </c>
      <c r="AK336" s="13">
        <f t="shared" si="174"/>
        <v>0</v>
      </c>
      <c r="AL336" s="13">
        <f t="shared" si="174"/>
        <v>0</v>
      </c>
      <c r="AM336" s="10">
        <f t="shared" si="174"/>
        <v>0</v>
      </c>
      <c r="AN336" s="10">
        <f t="shared" si="183"/>
        <v>99.999869323750417</v>
      </c>
      <c r="AO336" s="10">
        <f t="shared" si="183"/>
        <v>100</v>
      </c>
      <c r="AP336" s="10">
        <f t="shared" si="183"/>
        <v>0</v>
      </c>
      <c r="AQ336" s="10">
        <f t="shared" si="183"/>
        <v>0</v>
      </c>
      <c r="AR336" s="10">
        <f t="shared" si="183"/>
        <v>0</v>
      </c>
      <c r="AS336" s="10">
        <f t="shared" si="183"/>
        <v>99.999134823359782</v>
      </c>
      <c r="AT336" s="142">
        <f t="shared" si="183"/>
        <v>0</v>
      </c>
      <c r="AU336" s="142">
        <f t="shared" si="183"/>
        <v>0</v>
      </c>
      <c r="AV336" s="142">
        <f t="shared" si="183"/>
        <v>0</v>
      </c>
      <c r="AW336" s="142">
        <f t="shared" si="183"/>
        <v>0</v>
      </c>
    </row>
    <row r="337" spans="1:49" ht="12.75" customHeight="1" x14ac:dyDescent="0.25">
      <c r="A337" s="133">
        <v>328</v>
      </c>
      <c r="B337" s="139" t="s">
        <v>1640</v>
      </c>
      <c r="C337" s="135">
        <f t="shared" si="178"/>
        <v>242.1</v>
      </c>
      <c r="D337" s="140">
        <v>0</v>
      </c>
      <c r="E337" s="140">
        <v>0</v>
      </c>
      <c r="F337" s="140">
        <v>0</v>
      </c>
      <c r="G337" s="140">
        <v>0</v>
      </c>
      <c r="H337" s="140">
        <v>242.1</v>
      </c>
      <c r="I337" s="140">
        <v>0</v>
      </c>
      <c r="J337" s="135">
        <f t="shared" si="190"/>
        <v>242.1</v>
      </c>
      <c r="K337" s="141">
        <v>0</v>
      </c>
      <c r="L337" s="141">
        <v>0</v>
      </c>
      <c r="M337" s="141">
        <v>0</v>
      </c>
      <c r="N337" s="141">
        <v>0</v>
      </c>
      <c r="O337" s="141">
        <v>242.1</v>
      </c>
      <c r="P337" s="141">
        <v>0</v>
      </c>
      <c r="Q337" s="141">
        <v>0</v>
      </c>
      <c r="R337" s="141">
        <v>0</v>
      </c>
      <c r="S337" s="141">
        <v>0</v>
      </c>
      <c r="T337" s="136">
        <f t="shared" si="191"/>
        <v>242.09700000000001</v>
      </c>
      <c r="U337" s="141">
        <v>0</v>
      </c>
      <c r="V337" s="141">
        <v>0</v>
      </c>
      <c r="W337" s="141">
        <v>0</v>
      </c>
      <c r="X337" s="141">
        <v>0</v>
      </c>
      <c r="Y337" s="10">
        <v>242.09700000000001</v>
      </c>
      <c r="Z337" s="10">
        <v>0</v>
      </c>
      <c r="AA337" s="10">
        <v>0</v>
      </c>
      <c r="AB337" s="10">
        <v>0</v>
      </c>
      <c r="AC337" s="10">
        <v>0</v>
      </c>
      <c r="AD337" s="10">
        <f t="shared" si="182"/>
        <v>-2.9999999999859028E-3</v>
      </c>
      <c r="AE337" s="10">
        <f t="shared" si="182"/>
        <v>0</v>
      </c>
      <c r="AF337" s="10">
        <f t="shared" si="182"/>
        <v>0</v>
      </c>
      <c r="AG337" s="10">
        <f t="shared" si="182"/>
        <v>0</v>
      </c>
      <c r="AH337" s="10">
        <f t="shared" si="182"/>
        <v>0</v>
      </c>
      <c r="AI337" s="13">
        <f t="shared" si="182"/>
        <v>-2.9999999999859028E-3</v>
      </c>
      <c r="AJ337" s="13">
        <f t="shared" si="177"/>
        <v>0</v>
      </c>
      <c r="AK337" s="13">
        <f t="shared" si="174"/>
        <v>0</v>
      </c>
      <c r="AL337" s="13">
        <f t="shared" si="174"/>
        <v>0</v>
      </c>
      <c r="AM337" s="10">
        <f t="shared" si="174"/>
        <v>0</v>
      </c>
      <c r="AN337" s="10">
        <f t="shared" si="183"/>
        <v>99.998760842627021</v>
      </c>
      <c r="AO337" s="10">
        <f t="shared" si="183"/>
        <v>0</v>
      </c>
      <c r="AP337" s="10">
        <f t="shared" si="183"/>
        <v>0</v>
      </c>
      <c r="AQ337" s="10">
        <f t="shared" si="183"/>
        <v>0</v>
      </c>
      <c r="AR337" s="10">
        <f t="shared" si="183"/>
        <v>0</v>
      </c>
      <c r="AS337" s="10">
        <f t="shared" si="183"/>
        <v>99.998760842627021</v>
      </c>
      <c r="AT337" s="142">
        <f t="shared" si="183"/>
        <v>0</v>
      </c>
      <c r="AU337" s="142">
        <f t="shared" si="183"/>
        <v>0</v>
      </c>
      <c r="AV337" s="142">
        <f t="shared" si="183"/>
        <v>0</v>
      </c>
      <c r="AW337" s="142">
        <f t="shared" si="183"/>
        <v>0</v>
      </c>
    </row>
    <row r="338" spans="1:49" ht="12.75" customHeight="1" x14ac:dyDescent="0.25">
      <c r="A338" s="133">
        <v>329</v>
      </c>
      <c r="B338" s="139" t="s">
        <v>1641</v>
      </c>
      <c r="C338" s="135">
        <f t="shared" si="178"/>
        <v>1322.8000000000002</v>
      </c>
      <c r="D338" s="140">
        <v>900.7</v>
      </c>
      <c r="E338" s="140">
        <v>0</v>
      </c>
      <c r="F338" s="140">
        <v>0</v>
      </c>
      <c r="G338" s="140">
        <v>0</v>
      </c>
      <c r="H338" s="140">
        <v>422.1</v>
      </c>
      <c r="I338" s="140">
        <v>0</v>
      </c>
      <c r="J338" s="135">
        <f t="shared" si="190"/>
        <v>1883</v>
      </c>
      <c r="K338" s="141">
        <v>1460.9</v>
      </c>
      <c r="L338" s="141">
        <v>0</v>
      </c>
      <c r="M338" s="141">
        <v>0</v>
      </c>
      <c r="N338" s="141">
        <v>0</v>
      </c>
      <c r="O338" s="141">
        <v>422.1</v>
      </c>
      <c r="P338" s="141">
        <v>0</v>
      </c>
      <c r="Q338" s="141">
        <v>0</v>
      </c>
      <c r="R338" s="141">
        <v>0</v>
      </c>
      <c r="S338" s="141">
        <v>0</v>
      </c>
      <c r="T338" s="136">
        <f t="shared" si="191"/>
        <v>1765.9160000000002</v>
      </c>
      <c r="U338" s="141">
        <v>1343.8703</v>
      </c>
      <c r="V338" s="141">
        <v>0</v>
      </c>
      <c r="W338" s="141">
        <v>0</v>
      </c>
      <c r="X338" s="141">
        <v>0</v>
      </c>
      <c r="Y338" s="10">
        <v>422.04570000000001</v>
      </c>
      <c r="Z338" s="10">
        <v>0</v>
      </c>
      <c r="AA338" s="10">
        <v>0</v>
      </c>
      <c r="AB338" s="10">
        <v>0</v>
      </c>
      <c r="AC338" s="10">
        <v>0</v>
      </c>
      <c r="AD338" s="10">
        <f t="shared" si="182"/>
        <v>-117.08399999999983</v>
      </c>
      <c r="AE338" s="10">
        <f t="shared" si="182"/>
        <v>-117.02970000000005</v>
      </c>
      <c r="AF338" s="10">
        <f t="shared" si="182"/>
        <v>0</v>
      </c>
      <c r="AG338" s="10">
        <f t="shared" si="182"/>
        <v>0</v>
      </c>
      <c r="AH338" s="10">
        <f t="shared" si="182"/>
        <v>0</v>
      </c>
      <c r="AI338" s="13">
        <f t="shared" si="182"/>
        <v>-5.4300000000012005E-2</v>
      </c>
      <c r="AJ338" s="13">
        <f t="shared" si="177"/>
        <v>0</v>
      </c>
      <c r="AK338" s="13">
        <f t="shared" si="174"/>
        <v>0</v>
      </c>
      <c r="AL338" s="13">
        <f t="shared" si="174"/>
        <v>0</v>
      </c>
      <c r="AM338" s="10">
        <f t="shared" si="174"/>
        <v>0</v>
      </c>
      <c r="AN338" s="10">
        <f t="shared" si="183"/>
        <v>93.782049920339887</v>
      </c>
      <c r="AO338" s="10">
        <f t="shared" si="183"/>
        <v>91.989205284413714</v>
      </c>
      <c r="AP338" s="10">
        <f t="shared" si="183"/>
        <v>0</v>
      </c>
      <c r="AQ338" s="10">
        <f t="shared" si="183"/>
        <v>0</v>
      </c>
      <c r="AR338" s="10">
        <f t="shared" si="183"/>
        <v>0</v>
      </c>
      <c r="AS338" s="10">
        <f t="shared" si="183"/>
        <v>99.987135749822315</v>
      </c>
      <c r="AT338" s="142">
        <f t="shared" si="183"/>
        <v>0</v>
      </c>
      <c r="AU338" s="142">
        <f t="shared" si="183"/>
        <v>0</v>
      </c>
      <c r="AV338" s="142">
        <f t="shared" si="183"/>
        <v>0</v>
      </c>
      <c r="AW338" s="142">
        <f t="shared" si="183"/>
        <v>0</v>
      </c>
    </row>
    <row r="339" spans="1:49" ht="12.75" customHeight="1" x14ac:dyDescent="0.25">
      <c r="A339" s="133">
        <v>330</v>
      </c>
      <c r="B339" s="139" t="s">
        <v>1642</v>
      </c>
      <c r="C339" s="135">
        <f t="shared" si="178"/>
        <v>2440.6999999999998</v>
      </c>
      <c r="D339" s="140">
        <v>1987.8</v>
      </c>
      <c r="E339" s="140">
        <v>0</v>
      </c>
      <c r="F339" s="140">
        <v>0</v>
      </c>
      <c r="G339" s="140">
        <v>0</v>
      </c>
      <c r="H339" s="140">
        <v>452.9</v>
      </c>
      <c r="I339" s="140">
        <v>0</v>
      </c>
      <c r="J339" s="135">
        <f t="shared" si="190"/>
        <v>2616.8000000000002</v>
      </c>
      <c r="K339" s="141">
        <v>2163.9</v>
      </c>
      <c r="L339" s="141">
        <v>0</v>
      </c>
      <c r="M339" s="141">
        <v>0</v>
      </c>
      <c r="N339" s="141">
        <v>0</v>
      </c>
      <c r="O339" s="141">
        <v>452.9</v>
      </c>
      <c r="P339" s="141">
        <v>0</v>
      </c>
      <c r="Q339" s="141">
        <v>0</v>
      </c>
      <c r="R339" s="141">
        <v>0</v>
      </c>
      <c r="S339" s="141">
        <v>0</v>
      </c>
      <c r="T339" s="136">
        <f t="shared" si="191"/>
        <v>2616.7705000000001</v>
      </c>
      <c r="U339" s="141">
        <v>2163.9</v>
      </c>
      <c r="V339" s="141">
        <v>0</v>
      </c>
      <c r="W339" s="141">
        <v>0</v>
      </c>
      <c r="X339" s="141">
        <v>0</v>
      </c>
      <c r="Y339" s="10">
        <v>452.87049999999999</v>
      </c>
      <c r="Z339" s="10">
        <v>0</v>
      </c>
      <c r="AA339" s="10">
        <v>0</v>
      </c>
      <c r="AB339" s="10">
        <v>0</v>
      </c>
      <c r="AC339" s="10">
        <v>0</v>
      </c>
      <c r="AD339" s="10">
        <f t="shared" si="182"/>
        <v>-2.9500000000098225E-2</v>
      </c>
      <c r="AE339" s="10">
        <f t="shared" si="182"/>
        <v>0</v>
      </c>
      <c r="AF339" s="10">
        <f t="shared" si="182"/>
        <v>0</v>
      </c>
      <c r="AG339" s="10">
        <f t="shared" si="182"/>
        <v>0</v>
      </c>
      <c r="AH339" s="10">
        <f t="shared" si="182"/>
        <v>0</v>
      </c>
      <c r="AI339" s="13">
        <f t="shared" si="182"/>
        <v>-2.9499999999984539E-2</v>
      </c>
      <c r="AJ339" s="13">
        <f t="shared" si="177"/>
        <v>0</v>
      </c>
      <c r="AK339" s="13">
        <f t="shared" si="174"/>
        <v>0</v>
      </c>
      <c r="AL339" s="13">
        <f t="shared" si="174"/>
        <v>0</v>
      </c>
      <c r="AM339" s="10">
        <f t="shared" si="174"/>
        <v>0</v>
      </c>
      <c r="AN339" s="10">
        <f t="shared" si="183"/>
        <v>99.998872668908589</v>
      </c>
      <c r="AO339" s="10">
        <f t="shared" si="183"/>
        <v>100</v>
      </c>
      <c r="AP339" s="10">
        <f t="shared" si="183"/>
        <v>0</v>
      </c>
      <c r="AQ339" s="10">
        <f t="shared" si="183"/>
        <v>0</v>
      </c>
      <c r="AR339" s="10">
        <f t="shared" si="183"/>
        <v>0</v>
      </c>
      <c r="AS339" s="10">
        <f t="shared" si="183"/>
        <v>99.993486420843453</v>
      </c>
      <c r="AT339" s="142">
        <f t="shared" si="183"/>
        <v>0</v>
      </c>
      <c r="AU339" s="142">
        <f t="shared" si="183"/>
        <v>0</v>
      </c>
      <c r="AV339" s="142">
        <f t="shared" si="183"/>
        <v>0</v>
      </c>
      <c r="AW339" s="142">
        <f t="shared" si="183"/>
        <v>0</v>
      </c>
    </row>
    <row r="340" spans="1:49" ht="12.75" customHeight="1" x14ac:dyDescent="0.25">
      <c r="A340" s="133">
        <v>331</v>
      </c>
      <c r="B340" s="139" t="s">
        <v>1643</v>
      </c>
      <c r="C340" s="135">
        <f t="shared" si="178"/>
        <v>3374.4</v>
      </c>
      <c r="D340" s="140">
        <v>2570.8000000000002</v>
      </c>
      <c r="E340" s="140">
        <v>0</v>
      </c>
      <c r="F340" s="140">
        <v>0</v>
      </c>
      <c r="G340" s="140">
        <v>0</v>
      </c>
      <c r="H340" s="140">
        <v>803.6</v>
      </c>
      <c r="I340" s="140">
        <v>0</v>
      </c>
      <c r="J340" s="135">
        <f t="shared" si="190"/>
        <v>3650.9</v>
      </c>
      <c r="K340" s="141">
        <v>2847.3</v>
      </c>
      <c r="L340" s="141">
        <v>0</v>
      </c>
      <c r="M340" s="141">
        <v>0</v>
      </c>
      <c r="N340" s="141">
        <v>0</v>
      </c>
      <c r="O340" s="141">
        <v>803.6</v>
      </c>
      <c r="P340" s="141">
        <v>0</v>
      </c>
      <c r="Q340" s="141">
        <v>0</v>
      </c>
      <c r="R340" s="141">
        <v>0</v>
      </c>
      <c r="S340" s="141">
        <v>0</v>
      </c>
      <c r="T340" s="136">
        <f t="shared" si="191"/>
        <v>3492.4903000000004</v>
      </c>
      <c r="U340" s="141">
        <v>2690.1903000000002</v>
      </c>
      <c r="V340" s="141">
        <v>0</v>
      </c>
      <c r="W340" s="141">
        <v>0</v>
      </c>
      <c r="X340" s="141">
        <v>0</v>
      </c>
      <c r="Y340" s="10">
        <v>802.3</v>
      </c>
      <c r="Z340" s="10">
        <v>0</v>
      </c>
      <c r="AA340" s="10">
        <v>0</v>
      </c>
      <c r="AB340" s="10">
        <v>0</v>
      </c>
      <c r="AC340" s="10">
        <v>0</v>
      </c>
      <c r="AD340" s="10">
        <f t="shared" si="182"/>
        <v>-158.4096999999997</v>
      </c>
      <c r="AE340" s="10">
        <f t="shared" si="182"/>
        <v>-157.10969999999998</v>
      </c>
      <c r="AF340" s="10">
        <f t="shared" si="182"/>
        <v>0</v>
      </c>
      <c r="AG340" s="10">
        <f t="shared" si="182"/>
        <v>0</v>
      </c>
      <c r="AH340" s="10">
        <f t="shared" si="182"/>
        <v>0</v>
      </c>
      <c r="AI340" s="13">
        <f t="shared" si="182"/>
        <v>-1.3000000000000682</v>
      </c>
      <c r="AJ340" s="13">
        <f t="shared" si="177"/>
        <v>0</v>
      </c>
      <c r="AK340" s="13">
        <f t="shared" si="174"/>
        <v>0</v>
      </c>
      <c r="AL340" s="13">
        <f t="shared" si="174"/>
        <v>0</v>
      </c>
      <c r="AM340" s="10">
        <f t="shared" si="174"/>
        <v>0</v>
      </c>
      <c r="AN340" s="10">
        <f t="shared" si="183"/>
        <v>95.661078090333902</v>
      </c>
      <c r="AO340" s="10">
        <f t="shared" si="183"/>
        <v>94.482151511958705</v>
      </c>
      <c r="AP340" s="10">
        <f t="shared" si="183"/>
        <v>0</v>
      </c>
      <c r="AQ340" s="10">
        <f t="shared" si="183"/>
        <v>0</v>
      </c>
      <c r="AR340" s="10">
        <f t="shared" si="183"/>
        <v>0</v>
      </c>
      <c r="AS340" s="10">
        <f t="shared" si="183"/>
        <v>99.838227974116464</v>
      </c>
      <c r="AT340" s="142">
        <f t="shared" si="183"/>
        <v>0</v>
      </c>
      <c r="AU340" s="142">
        <f t="shared" si="183"/>
        <v>0</v>
      </c>
      <c r="AV340" s="142">
        <f t="shared" si="183"/>
        <v>0</v>
      </c>
      <c r="AW340" s="142">
        <f t="shared" si="183"/>
        <v>0</v>
      </c>
    </row>
    <row r="341" spans="1:49" ht="12.75" customHeight="1" x14ac:dyDescent="0.25">
      <c r="A341" s="133">
        <v>332</v>
      </c>
      <c r="B341" s="139" t="s">
        <v>1644</v>
      </c>
      <c r="C341" s="135">
        <f t="shared" si="178"/>
        <v>800.6</v>
      </c>
      <c r="D341" s="140">
        <v>638.1</v>
      </c>
      <c r="E341" s="140">
        <v>0</v>
      </c>
      <c r="F341" s="140">
        <v>0</v>
      </c>
      <c r="G341" s="140">
        <v>0</v>
      </c>
      <c r="H341" s="140">
        <v>162.5</v>
      </c>
      <c r="I341" s="140">
        <v>0</v>
      </c>
      <c r="J341" s="135">
        <f t="shared" si="190"/>
        <v>1020.3</v>
      </c>
      <c r="K341" s="141">
        <v>857.8</v>
      </c>
      <c r="L341" s="141">
        <v>0</v>
      </c>
      <c r="M341" s="141">
        <v>0</v>
      </c>
      <c r="N341" s="141">
        <v>0</v>
      </c>
      <c r="O341" s="141">
        <v>162.5</v>
      </c>
      <c r="P341" s="141">
        <v>0</v>
      </c>
      <c r="Q341" s="141">
        <v>0</v>
      </c>
      <c r="R341" s="141">
        <v>0</v>
      </c>
      <c r="S341" s="141">
        <v>0</v>
      </c>
      <c r="T341" s="136">
        <f t="shared" si="191"/>
        <v>1000.4991</v>
      </c>
      <c r="U341" s="141">
        <v>837.9991</v>
      </c>
      <c r="V341" s="141">
        <v>0</v>
      </c>
      <c r="W341" s="141">
        <v>0</v>
      </c>
      <c r="X341" s="141">
        <v>0</v>
      </c>
      <c r="Y341" s="10">
        <v>162.5</v>
      </c>
      <c r="Z341" s="10">
        <v>0</v>
      </c>
      <c r="AA341" s="10">
        <v>0</v>
      </c>
      <c r="AB341" s="10">
        <v>0</v>
      </c>
      <c r="AC341" s="10">
        <v>0</v>
      </c>
      <c r="AD341" s="10">
        <f t="shared" si="182"/>
        <v>-19.800899999999956</v>
      </c>
      <c r="AE341" s="10">
        <f t="shared" si="182"/>
        <v>-19.800899999999956</v>
      </c>
      <c r="AF341" s="10">
        <f t="shared" si="182"/>
        <v>0</v>
      </c>
      <c r="AG341" s="10">
        <f t="shared" si="182"/>
        <v>0</v>
      </c>
      <c r="AH341" s="10">
        <f t="shared" si="182"/>
        <v>0</v>
      </c>
      <c r="AI341" s="13">
        <f t="shared" si="182"/>
        <v>0</v>
      </c>
      <c r="AJ341" s="13">
        <f t="shared" si="177"/>
        <v>0</v>
      </c>
      <c r="AK341" s="13">
        <f t="shared" si="174"/>
        <v>0</v>
      </c>
      <c r="AL341" s="13">
        <f t="shared" si="174"/>
        <v>0</v>
      </c>
      <c r="AM341" s="10">
        <f t="shared" si="174"/>
        <v>0</v>
      </c>
      <c r="AN341" s="10">
        <f t="shared" si="183"/>
        <v>98.059306086445162</v>
      </c>
      <c r="AO341" s="10">
        <f t="shared" si="183"/>
        <v>97.691664723711824</v>
      </c>
      <c r="AP341" s="10">
        <f t="shared" si="183"/>
        <v>0</v>
      </c>
      <c r="AQ341" s="10">
        <f t="shared" si="183"/>
        <v>0</v>
      </c>
      <c r="AR341" s="10">
        <f t="shared" si="183"/>
        <v>0</v>
      </c>
      <c r="AS341" s="10">
        <f t="shared" si="183"/>
        <v>100</v>
      </c>
      <c r="AT341" s="142">
        <f t="shared" si="183"/>
        <v>0</v>
      </c>
      <c r="AU341" s="142">
        <f t="shared" si="183"/>
        <v>0</v>
      </c>
      <c r="AV341" s="142">
        <f t="shared" si="183"/>
        <v>0</v>
      </c>
      <c r="AW341" s="142">
        <f t="shared" si="183"/>
        <v>0</v>
      </c>
    </row>
    <row r="342" spans="1:49" ht="12.75" customHeight="1" x14ac:dyDescent="0.25">
      <c r="A342" s="133">
        <v>333</v>
      </c>
      <c r="B342" s="139" t="s">
        <v>1645</v>
      </c>
      <c r="C342" s="135">
        <f t="shared" si="178"/>
        <v>2403.2999999999997</v>
      </c>
      <c r="D342" s="140">
        <v>1322.3</v>
      </c>
      <c r="E342" s="140">
        <v>0</v>
      </c>
      <c r="F342" s="140">
        <v>74.099999999999994</v>
      </c>
      <c r="G342" s="140">
        <v>0</v>
      </c>
      <c r="H342" s="140">
        <v>1006.9</v>
      </c>
      <c r="I342" s="140">
        <v>0</v>
      </c>
      <c r="J342" s="135">
        <f t="shared" si="190"/>
        <v>2686.7</v>
      </c>
      <c r="K342" s="141">
        <v>1601.7</v>
      </c>
      <c r="L342" s="141">
        <v>0</v>
      </c>
      <c r="M342" s="141">
        <v>78.099999999999994</v>
      </c>
      <c r="N342" s="141">
        <v>0</v>
      </c>
      <c r="O342" s="141">
        <v>1006.9</v>
      </c>
      <c r="P342" s="141">
        <v>0</v>
      </c>
      <c r="Q342" s="141">
        <v>0</v>
      </c>
      <c r="R342" s="141">
        <v>0</v>
      </c>
      <c r="S342" s="141">
        <v>0</v>
      </c>
      <c r="T342" s="136">
        <f t="shared" si="191"/>
        <v>2686.7</v>
      </c>
      <c r="U342" s="141">
        <v>1601.7</v>
      </c>
      <c r="V342" s="141">
        <v>0</v>
      </c>
      <c r="W342" s="141">
        <v>78.099999999999994</v>
      </c>
      <c r="X342" s="141">
        <v>0</v>
      </c>
      <c r="Y342" s="10">
        <v>1006.9</v>
      </c>
      <c r="Z342" s="10">
        <v>0</v>
      </c>
      <c r="AA342" s="10">
        <v>0</v>
      </c>
      <c r="AB342" s="10">
        <v>0</v>
      </c>
      <c r="AC342" s="10">
        <v>0</v>
      </c>
      <c r="AD342" s="10">
        <f t="shared" si="182"/>
        <v>0</v>
      </c>
      <c r="AE342" s="10">
        <f t="shared" si="182"/>
        <v>0</v>
      </c>
      <c r="AF342" s="10">
        <f t="shared" si="182"/>
        <v>0</v>
      </c>
      <c r="AG342" s="10">
        <f t="shared" si="182"/>
        <v>0</v>
      </c>
      <c r="AH342" s="10">
        <f t="shared" si="182"/>
        <v>0</v>
      </c>
      <c r="AI342" s="13">
        <f t="shared" si="182"/>
        <v>0</v>
      </c>
      <c r="AJ342" s="13">
        <f t="shared" si="177"/>
        <v>0</v>
      </c>
      <c r="AK342" s="13">
        <f t="shared" si="174"/>
        <v>0</v>
      </c>
      <c r="AL342" s="13">
        <f t="shared" si="174"/>
        <v>0</v>
      </c>
      <c r="AM342" s="10">
        <f t="shared" si="174"/>
        <v>0</v>
      </c>
      <c r="AN342" s="10">
        <f t="shared" si="183"/>
        <v>100</v>
      </c>
      <c r="AO342" s="10">
        <f t="shared" si="183"/>
        <v>100</v>
      </c>
      <c r="AP342" s="10">
        <f t="shared" si="183"/>
        <v>0</v>
      </c>
      <c r="AQ342" s="10">
        <f t="shared" si="183"/>
        <v>100</v>
      </c>
      <c r="AR342" s="10">
        <f t="shared" si="183"/>
        <v>0</v>
      </c>
      <c r="AS342" s="10">
        <f t="shared" ref="AS342:AW342" si="192">IF(O342=0,0,Y342/O342*100)</f>
        <v>100</v>
      </c>
      <c r="AT342" s="142">
        <f t="shared" si="192"/>
        <v>0</v>
      </c>
      <c r="AU342" s="142">
        <f t="shared" si="192"/>
        <v>0</v>
      </c>
      <c r="AV342" s="142">
        <f t="shared" si="192"/>
        <v>0</v>
      </c>
      <c r="AW342" s="142">
        <f t="shared" si="192"/>
        <v>0</v>
      </c>
    </row>
    <row r="343" spans="1:49" ht="12.75" customHeight="1" x14ac:dyDescent="0.25">
      <c r="A343" s="133">
        <v>334</v>
      </c>
      <c r="B343" s="139"/>
      <c r="C343" s="140"/>
      <c r="D343" s="140"/>
      <c r="E343" s="140"/>
      <c r="F343" s="140"/>
      <c r="G343" s="140"/>
      <c r="H343" s="140"/>
      <c r="I343" s="140"/>
      <c r="J343" s="135"/>
      <c r="K343" s="141"/>
      <c r="L343" s="141"/>
      <c r="M343" s="141"/>
      <c r="N343" s="141"/>
      <c r="O343" s="141"/>
      <c r="P343" s="141"/>
      <c r="Q343" s="141"/>
      <c r="R343" s="141"/>
      <c r="S343" s="141"/>
      <c r="T343" s="136"/>
      <c r="U343" s="141"/>
      <c r="V343" s="141"/>
      <c r="W343" s="141"/>
      <c r="X343" s="141"/>
      <c r="Y343" s="10"/>
      <c r="Z343" s="10"/>
      <c r="AA343" s="10"/>
      <c r="AB343" s="10"/>
      <c r="AC343" s="10"/>
      <c r="AD343" s="10"/>
      <c r="AE343" s="10"/>
      <c r="AF343" s="10"/>
      <c r="AG343" s="10"/>
      <c r="AH343" s="10"/>
      <c r="AI343" s="13">
        <f t="shared" ref="AI343:AM406" si="193">Y343-O343</f>
        <v>0</v>
      </c>
      <c r="AJ343" s="13">
        <f t="shared" si="177"/>
        <v>0</v>
      </c>
      <c r="AK343" s="13">
        <f t="shared" si="174"/>
        <v>0</v>
      </c>
      <c r="AL343" s="13">
        <f t="shared" si="174"/>
        <v>0</v>
      </c>
      <c r="AM343" s="10"/>
      <c r="AN343" s="10"/>
      <c r="AO343" s="10"/>
      <c r="AP343" s="10"/>
      <c r="AQ343" s="10"/>
      <c r="AR343" s="10"/>
      <c r="AS343" s="10"/>
      <c r="AT343" s="142"/>
      <c r="AU343" s="142"/>
      <c r="AV343" s="142"/>
      <c r="AW343" s="142"/>
    </row>
    <row r="344" spans="1:49" ht="12.75" customHeight="1" x14ac:dyDescent="0.25">
      <c r="A344" s="133">
        <v>335</v>
      </c>
      <c r="B344" s="134" t="s">
        <v>1646</v>
      </c>
      <c r="C344" s="135">
        <f t="shared" ref="C344:C375" si="194">SUM(D344:I344)</f>
        <v>296977.50000000006</v>
      </c>
      <c r="D344" s="135">
        <f t="shared" ref="D344:I344" si="195">D345+D346</f>
        <v>245120.2</v>
      </c>
      <c r="E344" s="135">
        <f t="shared" si="195"/>
        <v>3683.5</v>
      </c>
      <c r="F344" s="135">
        <f t="shared" si="195"/>
        <v>11106.6</v>
      </c>
      <c r="G344" s="135">
        <f t="shared" si="195"/>
        <v>0</v>
      </c>
      <c r="H344" s="135">
        <f t="shared" si="195"/>
        <v>35292.5</v>
      </c>
      <c r="I344" s="135">
        <f t="shared" si="195"/>
        <v>1774.7</v>
      </c>
      <c r="J344" s="135">
        <f t="shared" si="190"/>
        <v>341051.7</v>
      </c>
      <c r="K344" s="135">
        <f t="shared" ref="K344:S344" si="196">K345+K346</f>
        <v>284495</v>
      </c>
      <c r="L344" s="135">
        <f t="shared" si="196"/>
        <v>3929.5</v>
      </c>
      <c r="M344" s="135">
        <f t="shared" si="196"/>
        <v>13243.199999999999</v>
      </c>
      <c r="N344" s="135">
        <f t="shared" si="196"/>
        <v>0</v>
      </c>
      <c r="O344" s="135">
        <f t="shared" si="196"/>
        <v>35292.5</v>
      </c>
      <c r="P344" s="135">
        <f t="shared" si="196"/>
        <v>2220.5</v>
      </c>
      <c r="Q344" s="135">
        <f t="shared" si="196"/>
        <v>1788.5</v>
      </c>
      <c r="R344" s="135">
        <f t="shared" si="196"/>
        <v>1814.6</v>
      </c>
      <c r="S344" s="135">
        <f t="shared" si="196"/>
        <v>56.4</v>
      </c>
      <c r="T344" s="136">
        <f t="shared" si="191"/>
        <v>332716.55109999998</v>
      </c>
      <c r="U344" s="135">
        <f t="shared" ref="U344:AC344" si="197">U345+U346</f>
        <v>281358.03149999998</v>
      </c>
      <c r="V344" s="135">
        <f t="shared" si="197"/>
        <v>3878.8616999999999</v>
      </c>
      <c r="W344" s="135">
        <f t="shared" si="197"/>
        <v>8463.3662999999997</v>
      </c>
      <c r="X344" s="135">
        <f t="shared" si="197"/>
        <v>0</v>
      </c>
      <c r="Y344" s="135">
        <f t="shared" si="197"/>
        <v>34924.791599999997</v>
      </c>
      <c r="Z344" s="135">
        <f t="shared" si="197"/>
        <v>2220.5</v>
      </c>
      <c r="AA344" s="135">
        <f t="shared" si="197"/>
        <v>1788.5</v>
      </c>
      <c r="AB344" s="135">
        <f t="shared" si="197"/>
        <v>1814.6</v>
      </c>
      <c r="AC344" s="135">
        <f t="shared" si="197"/>
        <v>56.4</v>
      </c>
      <c r="AD344" s="13">
        <f t="shared" ref="AD344:AH375" si="198">T344-J344</f>
        <v>-8335.1489000000292</v>
      </c>
      <c r="AE344" s="13">
        <f t="shared" si="198"/>
        <v>-3136.9685000000172</v>
      </c>
      <c r="AF344" s="13">
        <f t="shared" si="198"/>
        <v>-50.638300000000072</v>
      </c>
      <c r="AG344" s="13">
        <f t="shared" si="198"/>
        <v>-4779.8336999999992</v>
      </c>
      <c r="AH344" s="13">
        <f t="shared" si="198"/>
        <v>0</v>
      </c>
      <c r="AI344" s="13">
        <f t="shared" si="193"/>
        <v>-367.70840000000317</v>
      </c>
      <c r="AJ344" s="13">
        <f t="shared" si="177"/>
        <v>0</v>
      </c>
      <c r="AK344" s="13">
        <f t="shared" si="174"/>
        <v>0</v>
      </c>
      <c r="AL344" s="13">
        <f t="shared" si="174"/>
        <v>0</v>
      </c>
      <c r="AM344" s="13">
        <f t="shared" si="174"/>
        <v>0</v>
      </c>
      <c r="AN344" s="13">
        <f t="shared" ref="AN344:AW369" si="199">IF(J344=0,0,T344/J344*100)</f>
        <v>97.55604534444484</v>
      </c>
      <c r="AO344" s="13">
        <f t="shared" si="199"/>
        <v>98.897355489551657</v>
      </c>
      <c r="AP344" s="13">
        <f t="shared" si="199"/>
        <v>98.711329685710652</v>
      </c>
      <c r="AQ344" s="13">
        <f t="shared" si="199"/>
        <v>63.907260329829654</v>
      </c>
      <c r="AR344" s="13">
        <f t="shared" si="199"/>
        <v>0</v>
      </c>
      <c r="AS344" s="13">
        <f t="shared" si="199"/>
        <v>98.958111780123247</v>
      </c>
      <c r="AT344" s="137">
        <f t="shared" si="199"/>
        <v>100</v>
      </c>
      <c r="AU344" s="137">
        <f t="shared" si="199"/>
        <v>100</v>
      </c>
      <c r="AV344" s="137">
        <f t="shared" si="199"/>
        <v>100</v>
      </c>
      <c r="AW344" s="137">
        <f t="shared" si="199"/>
        <v>100</v>
      </c>
    </row>
    <row r="345" spans="1:49" s="138" customFormat="1" ht="12.75" customHeight="1" x14ac:dyDescent="0.2">
      <c r="A345" s="133">
        <v>336</v>
      </c>
      <c r="B345" s="134" t="s">
        <v>1374</v>
      </c>
      <c r="C345" s="135">
        <f t="shared" si="194"/>
        <v>184488.90000000002</v>
      </c>
      <c r="D345" s="135">
        <f t="shared" ref="D345:I345" si="200">D347</f>
        <v>153828.20000000001</v>
      </c>
      <c r="E345" s="135">
        <f t="shared" si="200"/>
        <v>3683.5</v>
      </c>
      <c r="F345" s="135">
        <f t="shared" si="200"/>
        <v>10760.7</v>
      </c>
      <c r="G345" s="135">
        <f t="shared" si="200"/>
        <v>0</v>
      </c>
      <c r="H345" s="135">
        <f t="shared" si="200"/>
        <v>14441.8</v>
      </c>
      <c r="I345" s="135">
        <f t="shared" si="200"/>
        <v>1774.7</v>
      </c>
      <c r="J345" s="135">
        <f t="shared" si="190"/>
        <v>215767.3</v>
      </c>
      <c r="K345" s="135">
        <f t="shared" ref="K345:S345" si="201">K347</f>
        <v>180444.6</v>
      </c>
      <c r="L345" s="135">
        <f t="shared" si="201"/>
        <v>3929.5</v>
      </c>
      <c r="M345" s="135">
        <f t="shared" si="201"/>
        <v>12859.9</v>
      </c>
      <c r="N345" s="135">
        <f t="shared" si="201"/>
        <v>0</v>
      </c>
      <c r="O345" s="135">
        <f t="shared" si="201"/>
        <v>14441.8</v>
      </c>
      <c r="P345" s="135">
        <f t="shared" si="201"/>
        <v>2220.5</v>
      </c>
      <c r="Q345" s="135">
        <f t="shared" si="201"/>
        <v>1788.5</v>
      </c>
      <c r="R345" s="135">
        <f t="shared" si="201"/>
        <v>1814.6</v>
      </c>
      <c r="S345" s="135">
        <f t="shared" si="201"/>
        <v>56.4</v>
      </c>
      <c r="T345" s="136">
        <f t="shared" si="191"/>
        <v>208892.66350000002</v>
      </c>
      <c r="U345" s="135">
        <f t="shared" ref="U345:AC345" si="202">U347</f>
        <v>178658.89170000001</v>
      </c>
      <c r="V345" s="135">
        <f t="shared" si="202"/>
        <v>3878.8616999999999</v>
      </c>
      <c r="W345" s="135">
        <f t="shared" si="202"/>
        <v>8133.5969999999998</v>
      </c>
      <c r="X345" s="135">
        <f t="shared" si="202"/>
        <v>0</v>
      </c>
      <c r="Y345" s="135">
        <f t="shared" si="202"/>
        <v>14129.813099999999</v>
      </c>
      <c r="Z345" s="135">
        <f t="shared" si="202"/>
        <v>2220.5</v>
      </c>
      <c r="AA345" s="135">
        <f t="shared" si="202"/>
        <v>1788.5</v>
      </c>
      <c r="AB345" s="135">
        <f t="shared" si="202"/>
        <v>1814.6</v>
      </c>
      <c r="AC345" s="135">
        <f t="shared" si="202"/>
        <v>56.4</v>
      </c>
      <c r="AD345" s="13">
        <f t="shared" si="198"/>
        <v>-6874.6364999999641</v>
      </c>
      <c r="AE345" s="13">
        <f t="shared" si="198"/>
        <v>-1785.7082999999984</v>
      </c>
      <c r="AF345" s="13">
        <f t="shared" si="198"/>
        <v>-50.638300000000072</v>
      </c>
      <c r="AG345" s="13">
        <f t="shared" si="198"/>
        <v>-4726.3029999999999</v>
      </c>
      <c r="AH345" s="13">
        <f t="shared" si="198"/>
        <v>0</v>
      </c>
      <c r="AI345" s="13">
        <f t="shared" si="193"/>
        <v>-311.98689999999988</v>
      </c>
      <c r="AJ345" s="13">
        <f t="shared" si="177"/>
        <v>0</v>
      </c>
      <c r="AK345" s="13">
        <f t="shared" si="174"/>
        <v>0</v>
      </c>
      <c r="AL345" s="13">
        <f t="shared" si="174"/>
        <v>0</v>
      </c>
      <c r="AM345" s="13">
        <f t="shared" si="174"/>
        <v>0</v>
      </c>
      <c r="AN345" s="13">
        <f t="shared" si="199"/>
        <v>96.813865446710437</v>
      </c>
      <c r="AO345" s="13">
        <f t="shared" si="199"/>
        <v>99.010384184397864</v>
      </c>
      <c r="AP345" s="13">
        <f t="shared" si="199"/>
        <v>98.711329685710652</v>
      </c>
      <c r="AQ345" s="13">
        <f t="shared" si="199"/>
        <v>63.247746872059665</v>
      </c>
      <c r="AR345" s="13">
        <f t="shared" si="199"/>
        <v>0</v>
      </c>
      <c r="AS345" s="13">
        <f t="shared" si="199"/>
        <v>97.839695190350227</v>
      </c>
      <c r="AT345" s="137">
        <f t="shared" si="199"/>
        <v>100</v>
      </c>
      <c r="AU345" s="137">
        <f t="shared" si="199"/>
        <v>100</v>
      </c>
      <c r="AV345" s="137">
        <f t="shared" si="199"/>
        <v>100</v>
      </c>
      <c r="AW345" s="137">
        <f t="shared" si="199"/>
        <v>100</v>
      </c>
    </row>
    <row r="346" spans="1:49" s="138" customFormat="1" ht="12.75" customHeight="1" x14ac:dyDescent="0.2">
      <c r="A346" s="133">
        <v>337</v>
      </c>
      <c r="B346" s="134" t="s">
        <v>1375</v>
      </c>
      <c r="C346" s="135">
        <f t="shared" si="194"/>
        <v>112488.59999999999</v>
      </c>
      <c r="D346" s="135">
        <f t="shared" ref="D346:I346" si="203">SUBTOTAL(9,D348:D375)</f>
        <v>91292</v>
      </c>
      <c r="E346" s="135">
        <f t="shared" si="203"/>
        <v>0</v>
      </c>
      <c r="F346" s="135">
        <f t="shared" si="203"/>
        <v>345.9</v>
      </c>
      <c r="G346" s="135">
        <f t="shared" si="203"/>
        <v>0</v>
      </c>
      <c r="H346" s="135">
        <f t="shared" si="203"/>
        <v>20850.699999999997</v>
      </c>
      <c r="I346" s="135">
        <f t="shared" si="203"/>
        <v>0</v>
      </c>
      <c r="J346" s="135">
        <f t="shared" si="190"/>
        <v>125284.4</v>
      </c>
      <c r="K346" s="135">
        <f t="shared" ref="K346:S346" si="204">SUBTOTAL(9,K348:K375)</f>
        <v>104050.4</v>
      </c>
      <c r="L346" s="135">
        <f t="shared" si="204"/>
        <v>0</v>
      </c>
      <c r="M346" s="135">
        <f t="shared" si="204"/>
        <v>383.30000000000007</v>
      </c>
      <c r="N346" s="135">
        <f t="shared" si="204"/>
        <v>0</v>
      </c>
      <c r="O346" s="135">
        <f t="shared" si="204"/>
        <v>20850.699999999997</v>
      </c>
      <c r="P346" s="135">
        <f t="shared" si="204"/>
        <v>0</v>
      </c>
      <c r="Q346" s="135">
        <f t="shared" si="204"/>
        <v>0</v>
      </c>
      <c r="R346" s="135">
        <f t="shared" si="204"/>
        <v>0</v>
      </c>
      <c r="S346" s="135">
        <f t="shared" si="204"/>
        <v>0</v>
      </c>
      <c r="T346" s="136">
        <f t="shared" si="191"/>
        <v>123823.88759999999</v>
      </c>
      <c r="U346" s="135">
        <f t="shared" ref="U346:AC346" si="205">SUBTOTAL(9,U348:U375)</f>
        <v>102699.13979999999</v>
      </c>
      <c r="V346" s="135">
        <f t="shared" si="205"/>
        <v>0</v>
      </c>
      <c r="W346" s="135">
        <f t="shared" si="205"/>
        <v>329.76929999999999</v>
      </c>
      <c r="X346" s="135">
        <f t="shared" si="205"/>
        <v>0</v>
      </c>
      <c r="Y346" s="135">
        <f t="shared" si="205"/>
        <v>20794.978499999994</v>
      </c>
      <c r="Z346" s="135">
        <f t="shared" si="205"/>
        <v>0</v>
      </c>
      <c r="AA346" s="135">
        <f t="shared" si="205"/>
        <v>0</v>
      </c>
      <c r="AB346" s="135">
        <f t="shared" si="205"/>
        <v>0</v>
      </c>
      <c r="AC346" s="135">
        <f t="shared" si="205"/>
        <v>0</v>
      </c>
      <c r="AD346" s="13">
        <f t="shared" si="198"/>
        <v>-1460.5124000000069</v>
      </c>
      <c r="AE346" s="13">
        <f t="shared" si="198"/>
        <v>-1351.2602000000043</v>
      </c>
      <c r="AF346" s="13">
        <f t="shared" si="198"/>
        <v>0</v>
      </c>
      <c r="AG346" s="13">
        <f t="shared" si="198"/>
        <v>-53.530700000000081</v>
      </c>
      <c r="AH346" s="13">
        <f t="shared" si="198"/>
        <v>0</v>
      </c>
      <c r="AI346" s="13">
        <f t="shared" si="193"/>
        <v>-55.721500000003289</v>
      </c>
      <c r="AJ346" s="13">
        <f t="shared" si="177"/>
        <v>0</v>
      </c>
      <c r="AK346" s="13">
        <f t="shared" si="174"/>
        <v>0</v>
      </c>
      <c r="AL346" s="13">
        <f t="shared" si="174"/>
        <v>0</v>
      </c>
      <c r="AM346" s="13">
        <f t="shared" si="174"/>
        <v>0</v>
      </c>
      <c r="AN346" s="13">
        <f t="shared" si="199"/>
        <v>98.834242411664974</v>
      </c>
      <c r="AO346" s="13">
        <f t="shared" si="199"/>
        <v>98.701340696431728</v>
      </c>
      <c r="AP346" s="13">
        <f t="shared" si="199"/>
        <v>0</v>
      </c>
      <c r="AQ346" s="13">
        <f t="shared" si="199"/>
        <v>86.034255152621952</v>
      </c>
      <c r="AR346" s="13">
        <f t="shared" si="199"/>
        <v>0</v>
      </c>
      <c r="AS346" s="13">
        <f t="shared" si="199"/>
        <v>99.732759571621074</v>
      </c>
      <c r="AT346" s="137">
        <f t="shared" si="199"/>
        <v>0</v>
      </c>
      <c r="AU346" s="137">
        <f t="shared" si="199"/>
        <v>0</v>
      </c>
      <c r="AV346" s="137">
        <f t="shared" si="199"/>
        <v>0</v>
      </c>
      <c r="AW346" s="137">
        <f t="shared" si="199"/>
        <v>0</v>
      </c>
    </row>
    <row r="347" spans="1:49" ht="12.75" customHeight="1" x14ac:dyDescent="0.25">
      <c r="A347" s="133">
        <v>338</v>
      </c>
      <c r="B347" s="139" t="s">
        <v>1400</v>
      </c>
      <c r="C347" s="135">
        <f t="shared" si="194"/>
        <v>184488.90000000002</v>
      </c>
      <c r="D347" s="140">
        <v>153828.20000000001</v>
      </c>
      <c r="E347" s="140">
        <v>3683.5</v>
      </c>
      <c r="F347" s="140">
        <v>10760.7</v>
      </c>
      <c r="G347" s="140">
        <v>0</v>
      </c>
      <c r="H347" s="140">
        <v>14441.8</v>
      </c>
      <c r="I347" s="140">
        <v>1774.7</v>
      </c>
      <c r="J347" s="135">
        <f t="shared" si="190"/>
        <v>215767.3</v>
      </c>
      <c r="K347" s="141">
        <v>180444.6</v>
      </c>
      <c r="L347" s="141">
        <v>3929.5</v>
      </c>
      <c r="M347" s="141">
        <v>12859.9</v>
      </c>
      <c r="N347" s="141">
        <v>0</v>
      </c>
      <c r="O347" s="141">
        <v>14441.8</v>
      </c>
      <c r="P347" s="141">
        <v>2220.5</v>
      </c>
      <c r="Q347" s="141">
        <v>1788.5</v>
      </c>
      <c r="R347" s="141">
        <v>1814.6</v>
      </c>
      <c r="S347" s="141">
        <v>56.4</v>
      </c>
      <c r="T347" s="136">
        <f t="shared" si="191"/>
        <v>208892.66350000002</v>
      </c>
      <c r="U347" s="141">
        <v>178658.89170000001</v>
      </c>
      <c r="V347" s="141">
        <v>3878.8616999999999</v>
      </c>
      <c r="W347" s="141">
        <v>8133.5969999999998</v>
      </c>
      <c r="X347" s="141">
        <v>0</v>
      </c>
      <c r="Y347" s="10">
        <v>14129.813099999999</v>
      </c>
      <c r="Z347" s="10">
        <v>2220.5</v>
      </c>
      <c r="AA347" s="10">
        <v>1788.5</v>
      </c>
      <c r="AB347" s="10">
        <v>1814.6</v>
      </c>
      <c r="AC347" s="10">
        <v>56.4</v>
      </c>
      <c r="AD347" s="10">
        <f t="shared" si="198"/>
        <v>-6874.6364999999641</v>
      </c>
      <c r="AE347" s="10">
        <f t="shared" si="198"/>
        <v>-1785.7082999999984</v>
      </c>
      <c r="AF347" s="10">
        <f t="shared" si="198"/>
        <v>-50.638300000000072</v>
      </c>
      <c r="AG347" s="10">
        <f t="shared" si="198"/>
        <v>-4726.3029999999999</v>
      </c>
      <c r="AH347" s="10">
        <f t="shared" si="198"/>
        <v>0</v>
      </c>
      <c r="AI347" s="13">
        <f t="shared" si="193"/>
        <v>-311.98689999999988</v>
      </c>
      <c r="AJ347" s="13">
        <f t="shared" si="177"/>
        <v>0</v>
      </c>
      <c r="AK347" s="13">
        <f t="shared" si="174"/>
        <v>0</v>
      </c>
      <c r="AL347" s="13">
        <f t="shared" si="174"/>
        <v>0</v>
      </c>
      <c r="AM347" s="10">
        <f t="shared" si="174"/>
        <v>0</v>
      </c>
      <c r="AN347" s="10">
        <f t="shared" si="199"/>
        <v>96.813865446710437</v>
      </c>
      <c r="AO347" s="10">
        <f t="shared" si="199"/>
        <v>99.010384184397864</v>
      </c>
      <c r="AP347" s="10">
        <f t="shared" si="199"/>
        <v>98.711329685710652</v>
      </c>
      <c r="AQ347" s="10">
        <f t="shared" si="199"/>
        <v>63.247746872059665</v>
      </c>
      <c r="AR347" s="10">
        <f t="shared" si="199"/>
        <v>0</v>
      </c>
      <c r="AS347" s="10">
        <f t="shared" si="199"/>
        <v>97.839695190350227</v>
      </c>
      <c r="AT347" s="142">
        <f t="shared" si="199"/>
        <v>100</v>
      </c>
      <c r="AU347" s="142">
        <f t="shared" si="199"/>
        <v>100</v>
      </c>
      <c r="AV347" s="142">
        <f t="shared" si="199"/>
        <v>100</v>
      </c>
      <c r="AW347" s="142">
        <f t="shared" si="199"/>
        <v>100</v>
      </c>
    </row>
    <row r="348" spans="1:49" ht="12.75" customHeight="1" x14ac:dyDescent="0.25">
      <c r="A348" s="133">
        <v>339</v>
      </c>
      <c r="B348" s="139" t="s">
        <v>1647</v>
      </c>
      <c r="C348" s="135">
        <f t="shared" si="194"/>
        <v>896.5</v>
      </c>
      <c r="D348" s="140">
        <v>770.7</v>
      </c>
      <c r="E348" s="140">
        <v>0</v>
      </c>
      <c r="F348" s="140">
        <v>0</v>
      </c>
      <c r="G348" s="140">
        <v>0</v>
      </c>
      <c r="H348" s="140">
        <v>125.8</v>
      </c>
      <c r="I348" s="140">
        <v>0</v>
      </c>
      <c r="J348" s="135">
        <f t="shared" si="190"/>
        <v>1019.5</v>
      </c>
      <c r="K348" s="141">
        <v>893.7</v>
      </c>
      <c r="L348" s="141">
        <v>0</v>
      </c>
      <c r="M348" s="141">
        <v>0</v>
      </c>
      <c r="N348" s="141">
        <v>0</v>
      </c>
      <c r="O348" s="141">
        <v>125.8</v>
      </c>
      <c r="P348" s="141">
        <v>0</v>
      </c>
      <c r="Q348" s="141">
        <v>0</v>
      </c>
      <c r="R348" s="141">
        <v>0</v>
      </c>
      <c r="S348" s="141">
        <v>0</v>
      </c>
      <c r="T348" s="136">
        <f t="shared" si="191"/>
        <v>1017.1849999999999</v>
      </c>
      <c r="U348" s="141">
        <v>892.38549999999998</v>
      </c>
      <c r="V348" s="141">
        <v>0</v>
      </c>
      <c r="W348" s="141">
        <v>0</v>
      </c>
      <c r="X348" s="141">
        <v>0</v>
      </c>
      <c r="Y348" s="10">
        <v>124.79949999999999</v>
      </c>
      <c r="Z348" s="10">
        <v>0</v>
      </c>
      <c r="AA348" s="10">
        <v>0</v>
      </c>
      <c r="AB348" s="10">
        <v>0</v>
      </c>
      <c r="AC348" s="10">
        <v>0</v>
      </c>
      <c r="AD348" s="10">
        <f t="shared" si="198"/>
        <v>-2.3150000000000546</v>
      </c>
      <c r="AE348" s="10">
        <f t="shared" si="198"/>
        <v>-1.3145000000000664</v>
      </c>
      <c r="AF348" s="10">
        <f t="shared" si="198"/>
        <v>0</v>
      </c>
      <c r="AG348" s="10">
        <f t="shared" si="198"/>
        <v>0</v>
      </c>
      <c r="AH348" s="10">
        <f t="shared" si="198"/>
        <v>0</v>
      </c>
      <c r="AI348" s="13">
        <f t="shared" si="193"/>
        <v>-1.0005000000000024</v>
      </c>
      <c r="AJ348" s="13">
        <f t="shared" si="177"/>
        <v>0</v>
      </c>
      <c r="AK348" s="13">
        <f t="shared" si="174"/>
        <v>0</v>
      </c>
      <c r="AL348" s="13">
        <f t="shared" si="174"/>
        <v>0</v>
      </c>
      <c r="AM348" s="10">
        <f t="shared" si="174"/>
        <v>0</v>
      </c>
      <c r="AN348" s="10">
        <f t="shared" si="199"/>
        <v>99.772927905836184</v>
      </c>
      <c r="AO348" s="10">
        <f t="shared" si="199"/>
        <v>99.852914848383122</v>
      </c>
      <c r="AP348" s="10">
        <f t="shared" si="199"/>
        <v>0</v>
      </c>
      <c r="AQ348" s="10">
        <f t="shared" si="199"/>
        <v>0</v>
      </c>
      <c r="AR348" s="10">
        <f t="shared" si="199"/>
        <v>0</v>
      </c>
      <c r="AS348" s="10">
        <f t="shared" si="199"/>
        <v>99.204689984101748</v>
      </c>
      <c r="AT348" s="142">
        <f t="shared" si="199"/>
        <v>0</v>
      </c>
      <c r="AU348" s="142">
        <f t="shared" si="199"/>
        <v>0</v>
      </c>
      <c r="AV348" s="142">
        <f t="shared" si="199"/>
        <v>0</v>
      </c>
      <c r="AW348" s="142">
        <f t="shared" si="199"/>
        <v>0</v>
      </c>
    </row>
    <row r="349" spans="1:49" ht="12.75" customHeight="1" x14ac:dyDescent="0.25">
      <c r="A349" s="133">
        <v>340</v>
      </c>
      <c r="B349" s="139" t="s">
        <v>1648</v>
      </c>
      <c r="C349" s="135">
        <f t="shared" si="194"/>
        <v>1921.5</v>
      </c>
      <c r="D349" s="140">
        <v>1531.5</v>
      </c>
      <c r="E349" s="140">
        <v>0</v>
      </c>
      <c r="F349" s="140">
        <v>0</v>
      </c>
      <c r="G349" s="140">
        <v>0</v>
      </c>
      <c r="H349" s="140">
        <v>390</v>
      </c>
      <c r="I349" s="140">
        <v>0</v>
      </c>
      <c r="J349" s="135">
        <f t="shared" si="190"/>
        <v>2197.1999999999998</v>
      </c>
      <c r="K349" s="141">
        <v>1807.2</v>
      </c>
      <c r="L349" s="141">
        <v>0</v>
      </c>
      <c r="M349" s="141">
        <v>0</v>
      </c>
      <c r="N349" s="141">
        <v>0</v>
      </c>
      <c r="O349" s="141">
        <v>390</v>
      </c>
      <c r="P349" s="141">
        <v>0</v>
      </c>
      <c r="Q349" s="141">
        <v>0</v>
      </c>
      <c r="R349" s="141">
        <v>0</v>
      </c>
      <c r="S349" s="141">
        <v>0</v>
      </c>
      <c r="T349" s="136">
        <f t="shared" si="191"/>
        <v>2197.1999999999998</v>
      </c>
      <c r="U349" s="141">
        <v>1807.2</v>
      </c>
      <c r="V349" s="141">
        <v>0</v>
      </c>
      <c r="W349" s="141">
        <v>0</v>
      </c>
      <c r="X349" s="141">
        <v>0</v>
      </c>
      <c r="Y349" s="10">
        <v>390</v>
      </c>
      <c r="Z349" s="10">
        <v>0</v>
      </c>
      <c r="AA349" s="10">
        <v>0</v>
      </c>
      <c r="AB349" s="10">
        <v>0</v>
      </c>
      <c r="AC349" s="10">
        <v>0</v>
      </c>
      <c r="AD349" s="10">
        <f t="shared" si="198"/>
        <v>0</v>
      </c>
      <c r="AE349" s="10">
        <f t="shared" si="198"/>
        <v>0</v>
      </c>
      <c r="AF349" s="10">
        <f t="shared" si="198"/>
        <v>0</v>
      </c>
      <c r="AG349" s="10">
        <f t="shared" si="198"/>
        <v>0</v>
      </c>
      <c r="AH349" s="10">
        <f t="shared" si="198"/>
        <v>0</v>
      </c>
      <c r="AI349" s="13">
        <f t="shared" si="193"/>
        <v>0</v>
      </c>
      <c r="AJ349" s="13">
        <f t="shared" si="177"/>
        <v>0</v>
      </c>
      <c r="AK349" s="13">
        <f t="shared" si="174"/>
        <v>0</v>
      </c>
      <c r="AL349" s="13">
        <f t="shared" si="174"/>
        <v>0</v>
      </c>
      <c r="AM349" s="10">
        <f t="shared" si="174"/>
        <v>0</v>
      </c>
      <c r="AN349" s="10">
        <f t="shared" si="199"/>
        <v>100</v>
      </c>
      <c r="AO349" s="10">
        <f t="shared" si="199"/>
        <v>100</v>
      </c>
      <c r="AP349" s="10">
        <f t="shared" si="199"/>
        <v>0</v>
      </c>
      <c r="AQ349" s="10">
        <f t="shared" si="199"/>
        <v>0</v>
      </c>
      <c r="AR349" s="10">
        <f t="shared" si="199"/>
        <v>0</v>
      </c>
      <c r="AS349" s="10">
        <f t="shared" si="199"/>
        <v>100</v>
      </c>
      <c r="AT349" s="142">
        <f t="shared" si="199"/>
        <v>0</v>
      </c>
      <c r="AU349" s="142">
        <f t="shared" si="199"/>
        <v>0</v>
      </c>
      <c r="AV349" s="142">
        <f t="shared" si="199"/>
        <v>0</v>
      </c>
      <c r="AW349" s="142">
        <f t="shared" si="199"/>
        <v>0</v>
      </c>
    </row>
    <row r="350" spans="1:49" ht="12.75" customHeight="1" x14ac:dyDescent="0.25">
      <c r="A350" s="133">
        <v>341</v>
      </c>
      <c r="B350" s="139" t="s">
        <v>1404</v>
      </c>
      <c r="C350" s="135">
        <f t="shared" si="194"/>
        <v>5268.9</v>
      </c>
      <c r="D350" s="140">
        <v>3931.4</v>
      </c>
      <c r="E350" s="140">
        <v>0</v>
      </c>
      <c r="F350" s="140">
        <v>77.900000000000006</v>
      </c>
      <c r="G350" s="140">
        <v>0</v>
      </c>
      <c r="H350" s="140">
        <v>1259.5999999999999</v>
      </c>
      <c r="I350" s="140">
        <v>0</v>
      </c>
      <c r="J350" s="135">
        <f t="shared" si="190"/>
        <v>5884.1999999999989</v>
      </c>
      <c r="K350" s="141">
        <v>4537.7</v>
      </c>
      <c r="L350" s="141">
        <v>0</v>
      </c>
      <c r="M350" s="141">
        <v>86.9</v>
      </c>
      <c r="N350" s="141">
        <v>0</v>
      </c>
      <c r="O350" s="141">
        <v>1259.5999999999999</v>
      </c>
      <c r="P350" s="141">
        <v>0</v>
      </c>
      <c r="Q350" s="141">
        <v>0</v>
      </c>
      <c r="R350" s="141">
        <v>0</v>
      </c>
      <c r="S350" s="141">
        <v>0</v>
      </c>
      <c r="T350" s="136">
        <f t="shared" si="191"/>
        <v>5871.2392</v>
      </c>
      <c r="U350" s="141">
        <v>4537.7</v>
      </c>
      <c r="V350" s="141">
        <v>0</v>
      </c>
      <c r="W350" s="141">
        <v>79.120999999999995</v>
      </c>
      <c r="X350" s="141">
        <v>0</v>
      </c>
      <c r="Y350" s="10">
        <v>1254.4182000000001</v>
      </c>
      <c r="Z350" s="10">
        <v>0</v>
      </c>
      <c r="AA350" s="10">
        <v>0</v>
      </c>
      <c r="AB350" s="10">
        <v>0</v>
      </c>
      <c r="AC350" s="10">
        <v>0</v>
      </c>
      <c r="AD350" s="10">
        <f t="shared" si="198"/>
        <v>-12.960799999998926</v>
      </c>
      <c r="AE350" s="10">
        <f t="shared" si="198"/>
        <v>0</v>
      </c>
      <c r="AF350" s="10">
        <f t="shared" si="198"/>
        <v>0</v>
      </c>
      <c r="AG350" s="10">
        <f t="shared" si="198"/>
        <v>-7.7790000000000106</v>
      </c>
      <c r="AH350" s="10">
        <f t="shared" si="198"/>
        <v>0</v>
      </c>
      <c r="AI350" s="13">
        <f t="shared" si="193"/>
        <v>-5.1817999999998392</v>
      </c>
      <c r="AJ350" s="13">
        <f t="shared" si="177"/>
        <v>0</v>
      </c>
      <c r="AK350" s="13">
        <f t="shared" si="174"/>
        <v>0</v>
      </c>
      <c r="AL350" s="13">
        <f t="shared" si="174"/>
        <v>0</v>
      </c>
      <c r="AM350" s="10">
        <f t="shared" si="174"/>
        <v>0</v>
      </c>
      <c r="AN350" s="10">
        <f t="shared" si="199"/>
        <v>99.779735563033228</v>
      </c>
      <c r="AO350" s="10">
        <f t="shared" si="199"/>
        <v>100</v>
      </c>
      <c r="AP350" s="10">
        <f t="shared" si="199"/>
        <v>0</v>
      </c>
      <c r="AQ350" s="10">
        <f t="shared" si="199"/>
        <v>91.048331415420009</v>
      </c>
      <c r="AR350" s="10">
        <f t="shared" si="199"/>
        <v>0</v>
      </c>
      <c r="AS350" s="10">
        <f t="shared" si="199"/>
        <v>99.588615433470949</v>
      </c>
      <c r="AT350" s="142">
        <f t="shared" si="199"/>
        <v>0</v>
      </c>
      <c r="AU350" s="142">
        <f t="shared" si="199"/>
        <v>0</v>
      </c>
      <c r="AV350" s="142">
        <f t="shared" si="199"/>
        <v>0</v>
      </c>
      <c r="AW350" s="142">
        <f t="shared" si="199"/>
        <v>0</v>
      </c>
    </row>
    <row r="351" spans="1:49" ht="12.75" customHeight="1" x14ac:dyDescent="0.25">
      <c r="A351" s="133">
        <v>342</v>
      </c>
      <c r="B351" s="139" t="s">
        <v>1649</v>
      </c>
      <c r="C351" s="135">
        <f t="shared" si="194"/>
        <v>2916.1000000000004</v>
      </c>
      <c r="D351" s="140">
        <v>2119.4</v>
      </c>
      <c r="E351" s="140">
        <v>0</v>
      </c>
      <c r="F351" s="140">
        <v>0</v>
      </c>
      <c r="G351" s="140">
        <v>0</v>
      </c>
      <c r="H351" s="140">
        <v>796.7</v>
      </c>
      <c r="I351" s="140">
        <v>0</v>
      </c>
      <c r="J351" s="135">
        <f t="shared" si="190"/>
        <v>3164.6000000000004</v>
      </c>
      <c r="K351" s="141">
        <v>2367.9</v>
      </c>
      <c r="L351" s="141">
        <v>0</v>
      </c>
      <c r="M351" s="141">
        <v>0</v>
      </c>
      <c r="N351" s="141">
        <v>0</v>
      </c>
      <c r="O351" s="141">
        <v>796.7</v>
      </c>
      <c r="P351" s="141">
        <v>0</v>
      </c>
      <c r="Q351" s="141">
        <v>0</v>
      </c>
      <c r="R351" s="141">
        <v>0</v>
      </c>
      <c r="S351" s="141">
        <v>0</v>
      </c>
      <c r="T351" s="136">
        <f t="shared" si="191"/>
        <v>3163.5165999999999</v>
      </c>
      <c r="U351" s="141">
        <v>2367.9</v>
      </c>
      <c r="V351" s="141">
        <v>0</v>
      </c>
      <c r="W351" s="141">
        <v>0</v>
      </c>
      <c r="X351" s="141">
        <v>0</v>
      </c>
      <c r="Y351" s="10">
        <v>795.61659999999995</v>
      </c>
      <c r="Z351" s="10">
        <v>0</v>
      </c>
      <c r="AA351" s="10">
        <v>0</v>
      </c>
      <c r="AB351" s="10">
        <v>0</v>
      </c>
      <c r="AC351" s="10">
        <v>0</v>
      </c>
      <c r="AD351" s="10">
        <f t="shared" si="198"/>
        <v>-1.083400000000438</v>
      </c>
      <c r="AE351" s="10">
        <f t="shared" si="198"/>
        <v>0</v>
      </c>
      <c r="AF351" s="10">
        <f t="shared" si="198"/>
        <v>0</v>
      </c>
      <c r="AG351" s="10">
        <f t="shared" si="198"/>
        <v>0</v>
      </c>
      <c r="AH351" s="10">
        <f t="shared" si="198"/>
        <v>0</v>
      </c>
      <c r="AI351" s="13">
        <f t="shared" si="193"/>
        <v>-1.083400000000097</v>
      </c>
      <c r="AJ351" s="13">
        <f t="shared" si="177"/>
        <v>0</v>
      </c>
      <c r="AK351" s="13">
        <f t="shared" si="174"/>
        <v>0</v>
      </c>
      <c r="AL351" s="13">
        <f t="shared" si="174"/>
        <v>0</v>
      </c>
      <c r="AM351" s="10">
        <f t="shared" si="174"/>
        <v>0</v>
      </c>
      <c r="AN351" s="10">
        <f t="shared" si="199"/>
        <v>99.965765025595644</v>
      </c>
      <c r="AO351" s="10">
        <f t="shared" si="199"/>
        <v>100</v>
      </c>
      <c r="AP351" s="10">
        <f t="shared" si="199"/>
        <v>0</v>
      </c>
      <c r="AQ351" s="10">
        <f t="shared" si="199"/>
        <v>0</v>
      </c>
      <c r="AR351" s="10">
        <f t="shared" si="199"/>
        <v>0</v>
      </c>
      <c r="AS351" s="10">
        <f t="shared" si="199"/>
        <v>99.864014057989195</v>
      </c>
      <c r="AT351" s="142">
        <f t="shared" si="199"/>
        <v>0</v>
      </c>
      <c r="AU351" s="142">
        <f t="shared" si="199"/>
        <v>0</v>
      </c>
      <c r="AV351" s="142">
        <f t="shared" si="199"/>
        <v>0</v>
      </c>
      <c r="AW351" s="142">
        <f t="shared" si="199"/>
        <v>0</v>
      </c>
    </row>
    <row r="352" spans="1:49" ht="12.75" customHeight="1" x14ac:dyDescent="0.25">
      <c r="A352" s="133">
        <v>343</v>
      </c>
      <c r="B352" s="139" t="s">
        <v>1650</v>
      </c>
      <c r="C352" s="135">
        <f t="shared" si="194"/>
        <v>2376.8999999999996</v>
      </c>
      <c r="D352" s="140">
        <v>2072.6999999999998</v>
      </c>
      <c r="E352" s="140">
        <v>0</v>
      </c>
      <c r="F352" s="140">
        <v>0</v>
      </c>
      <c r="G352" s="140">
        <v>0</v>
      </c>
      <c r="H352" s="140">
        <v>304.2</v>
      </c>
      <c r="I352" s="140">
        <v>0</v>
      </c>
      <c r="J352" s="135">
        <f t="shared" si="190"/>
        <v>2639.2</v>
      </c>
      <c r="K352" s="141">
        <v>2335</v>
      </c>
      <c r="L352" s="141">
        <v>0</v>
      </c>
      <c r="M352" s="141">
        <v>0</v>
      </c>
      <c r="N352" s="141">
        <v>0</v>
      </c>
      <c r="O352" s="141">
        <v>304.2</v>
      </c>
      <c r="P352" s="141">
        <v>0</v>
      </c>
      <c r="Q352" s="141">
        <v>0</v>
      </c>
      <c r="R352" s="141">
        <v>0</v>
      </c>
      <c r="S352" s="141">
        <v>0</v>
      </c>
      <c r="T352" s="136">
        <f t="shared" si="191"/>
        <v>2402.5030999999999</v>
      </c>
      <c r="U352" s="141">
        <v>2102.5048999999999</v>
      </c>
      <c r="V352" s="141">
        <v>0</v>
      </c>
      <c r="W352" s="141">
        <v>0</v>
      </c>
      <c r="X352" s="141">
        <v>0</v>
      </c>
      <c r="Y352" s="10">
        <v>299.9982</v>
      </c>
      <c r="Z352" s="10">
        <v>0</v>
      </c>
      <c r="AA352" s="10">
        <v>0</v>
      </c>
      <c r="AB352" s="10">
        <v>0</v>
      </c>
      <c r="AC352" s="10">
        <v>0</v>
      </c>
      <c r="AD352" s="10">
        <f t="shared" si="198"/>
        <v>-236.69689999999991</v>
      </c>
      <c r="AE352" s="10">
        <f t="shared" si="198"/>
        <v>-232.49510000000009</v>
      </c>
      <c r="AF352" s="10">
        <f t="shared" si="198"/>
        <v>0</v>
      </c>
      <c r="AG352" s="10">
        <f t="shared" si="198"/>
        <v>0</v>
      </c>
      <c r="AH352" s="10">
        <f t="shared" si="198"/>
        <v>0</v>
      </c>
      <c r="AI352" s="13">
        <f t="shared" si="193"/>
        <v>-4.2017999999999915</v>
      </c>
      <c r="AJ352" s="13">
        <f t="shared" si="177"/>
        <v>0</v>
      </c>
      <c r="AK352" s="13">
        <f t="shared" si="174"/>
        <v>0</v>
      </c>
      <c r="AL352" s="13">
        <f t="shared" si="174"/>
        <v>0</v>
      </c>
      <c r="AM352" s="10">
        <f t="shared" si="174"/>
        <v>0</v>
      </c>
      <c r="AN352" s="10">
        <f t="shared" si="199"/>
        <v>91.031490603213101</v>
      </c>
      <c r="AO352" s="10">
        <f t="shared" si="199"/>
        <v>90.043036402569584</v>
      </c>
      <c r="AP352" s="10">
        <f t="shared" si="199"/>
        <v>0</v>
      </c>
      <c r="AQ352" s="10">
        <f t="shared" si="199"/>
        <v>0</v>
      </c>
      <c r="AR352" s="10">
        <f t="shared" si="199"/>
        <v>0</v>
      </c>
      <c r="AS352" s="10">
        <f t="shared" si="199"/>
        <v>98.618737672583833</v>
      </c>
      <c r="AT352" s="142">
        <f t="shared" si="199"/>
        <v>0</v>
      </c>
      <c r="AU352" s="142">
        <f t="shared" si="199"/>
        <v>0</v>
      </c>
      <c r="AV352" s="142">
        <f t="shared" si="199"/>
        <v>0</v>
      </c>
      <c r="AW352" s="142">
        <f t="shared" si="199"/>
        <v>0</v>
      </c>
    </row>
    <row r="353" spans="1:49" ht="12.75" customHeight="1" x14ac:dyDescent="0.25">
      <c r="A353" s="133">
        <v>344</v>
      </c>
      <c r="B353" s="139" t="s">
        <v>1646</v>
      </c>
      <c r="C353" s="135">
        <f t="shared" si="194"/>
        <v>2862.3999999999996</v>
      </c>
      <c r="D353" s="140">
        <v>2099.1999999999998</v>
      </c>
      <c r="E353" s="140">
        <v>0</v>
      </c>
      <c r="F353" s="140">
        <v>65</v>
      </c>
      <c r="G353" s="140">
        <v>0</v>
      </c>
      <c r="H353" s="140">
        <v>698.2</v>
      </c>
      <c r="I353" s="140">
        <v>0</v>
      </c>
      <c r="J353" s="135">
        <f t="shared" si="190"/>
        <v>3160</v>
      </c>
      <c r="K353" s="141">
        <v>2392.9</v>
      </c>
      <c r="L353" s="141">
        <v>0</v>
      </c>
      <c r="M353" s="141">
        <v>68.900000000000006</v>
      </c>
      <c r="N353" s="141">
        <v>0</v>
      </c>
      <c r="O353" s="141">
        <v>698.2</v>
      </c>
      <c r="P353" s="141">
        <v>0</v>
      </c>
      <c r="Q353" s="141">
        <v>0</v>
      </c>
      <c r="R353" s="141">
        <v>0</v>
      </c>
      <c r="S353" s="141">
        <v>0</v>
      </c>
      <c r="T353" s="136">
        <f t="shared" si="191"/>
        <v>3148.6001999999999</v>
      </c>
      <c r="U353" s="141">
        <v>2392.9</v>
      </c>
      <c r="V353" s="141">
        <v>0</v>
      </c>
      <c r="W353" s="141">
        <v>58.122700000000002</v>
      </c>
      <c r="X353" s="141">
        <v>0</v>
      </c>
      <c r="Y353" s="10">
        <v>697.57749999999999</v>
      </c>
      <c r="Z353" s="10">
        <v>0</v>
      </c>
      <c r="AA353" s="10">
        <v>0</v>
      </c>
      <c r="AB353" s="10">
        <v>0</v>
      </c>
      <c r="AC353" s="10">
        <v>0</v>
      </c>
      <c r="AD353" s="10">
        <f t="shared" si="198"/>
        <v>-11.399800000000141</v>
      </c>
      <c r="AE353" s="10">
        <f t="shared" si="198"/>
        <v>0</v>
      </c>
      <c r="AF353" s="10">
        <f t="shared" si="198"/>
        <v>0</v>
      </c>
      <c r="AG353" s="10">
        <f t="shared" si="198"/>
        <v>-10.777300000000004</v>
      </c>
      <c r="AH353" s="10">
        <f t="shared" si="198"/>
        <v>0</v>
      </c>
      <c r="AI353" s="13">
        <f t="shared" si="193"/>
        <v>-0.62250000000005912</v>
      </c>
      <c r="AJ353" s="13">
        <f t="shared" si="177"/>
        <v>0</v>
      </c>
      <c r="AK353" s="13">
        <f t="shared" si="174"/>
        <v>0</v>
      </c>
      <c r="AL353" s="13">
        <f t="shared" si="174"/>
        <v>0</v>
      </c>
      <c r="AM353" s="10">
        <f t="shared" si="174"/>
        <v>0</v>
      </c>
      <c r="AN353" s="10">
        <f t="shared" si="199"/>
        <v>99.639246835443032</v>
      </c>
      <c r="AO353" s="10">
        <f t="shared" si="199"/>
        <v>100</v>
      </c>
      <c r="AP353" s="10">
        <f t="shared" si="199"/>
        <v>0</v>
      </c>
      <c r="AQ353" s="10">
        <f t="shared" si="199"/>
        <v>84.358055152394769</v>
      </c>
      <c r="AR353" s="10">
        <f t="shared" si="199"/>
        <v>0</v>
      </c>
      <c r="AS353" s="10">
        <f t="shared" si="199"/>
        <v>99.910842165568596</v>
      </c>
      <c r="AT353" s="142">
        <f t="shared" si="199"/>
        <v>0</v>
      </c>
      <c r="AU353" s="142">
        <f t="shared" si="199"/>
        <v>0</v>
      </c>
      <c r="AV353" s="142">
        <f t="shared" si="199"/>
        <v>0</v>
      </c>
      <c r="AW353" s="142">
        <f t="shared" si="199"/>
        <v>0</v>
      </c>
    </row>
    <row r="354" spans="1:49" ht="12.75" customHeight="1" x14ac:dyDescent="0.25">
      <c r="A354" s="133">
        <v>345</v>
      </c>
      <c r="B354" s="139" t="s">
        <v>1651</v>
      </c>
      <c r="C354" s="135">
        <f t="shared" si="194"/>
        <v>1326.6</v>
      </c>
      <c r="D354" s="140">
        <v>1025.3</v>
      </c>
      <c r="E354" s="140">
        <v>0</v>
      </c>
      <c r="F354" s="140">
        <v>0</v>
      </c>
      <c r="G354" s="140">
        <v>0</v>
      </c>
      <c r="H354" s="140">
        <v>301.3</v>
      </c>
      <c r="I354" s="140">
        <v>0</v>
      </c>
      <c r="J354" s="135">
        <f t="shared" si="190"/>
        <v>1530.7</v>
      </c>
      <c r="K354" s="141">
        <v>1229.4000000000001</v>
      </c>
      <c r="L354" s="141">
        <v>0</v>
      </c>
      <c r="M354" s="141">
        <v>0</v>
      </c>
      <c r="N354" s="141">
        <v>0</v>
      </c>
      <c r="O354" s="141">
        <v>301.3</v>
      </c>
      <c r="P354" s="141">
        <v>0</v>
      </c>
      <c r="Q354" s="141">
        <v>0</v>
      </c>
      <c r="R354" s="141">
        <v>0</v>
      </c>
      <c r="S354" s="141">
        <v>0</v>
      </c>
      <c r="T354" s="136">
        <f t="shared" si="191"/>
        <v>1458.2798</v>
      </c>
      <c r="U354" s="141">
        <v>1168.2599</v>
      </c>
      <c r="V354" s="141">
        <v>0</v>
      </c>
      <c r="W354" s="141">
        <v>0</v>
      </c>
      <c r="X354" s="141">
        <v>0</v>
      </c>
      <c r="Y354" s="10">
        <v>290.01990000000001</v>
      </c>
      <c r="Z354" s="10">
        <v>0</v>
      </c>
      <c r="AA354" s="10">
        <v>0</v>
      </c>
      <c r="AB354" s="10">
        <v>0</v>
      </c>
      <c r="AC354" s="10">
        <v>0</v>
      </c>
      <c r="AD354" s="10">
        <f t="shared" si="198"/>
        <v>-72.420200000000023</v>
      </c>
      <c r="AE354" s="10">
        <f t="shared" si="198"/>
        <v>-61.140100000000075</v>
      </c>
      <c r="AF354" s="10">
        <f t="shared" si="198"/>
        <v>0</v>
      </c>
      <c r="AG354" s="10">
        <f t="shared" si="198"/>
        <v>0</v>
      </c>
      <c r="AH354" s="10">
        <f t="shared" si="198"/>
        <v>0</v>
      </c>
      <c r="AI354" s="13">
        <f t="shared" si="193"/>
        <v>-11.280100000000004</v>
      </c>
      <c r="AJ354" s="13">
        <f t="shared" si="177"/>
        <v>0</v>
      </c>
      <c r="AK354" s="13">
        <f t="shared" si="174"/>
        <v>0</v>
      </c>
      <c r="AL354" s="13">
        <f t="shared" si="174"/>
        <v>0</v>
      </c>
      <c r="AM354" s="10">
        <f t="shared" si="174"/>
        <v>0</v>
      </c>
      <c r="AN354" s="10">
        <f t="shared" si="199"/>
        <v>95.268818187757233</v>
      </c>
      <c r="AO354" s="10">
        <f t="shared" si="199"/>
        <v>95.026834228078727</v>
      </c>
      <c r="AP354" s="10">
        <f t="shared" si="199"/>
        <v>0</v>
      </c>
      <c r="AQ354" s="10">
        <f t="shared" si="199"/>
        <v>0</v>
      </c>
      <c r="AR354" s="10">
        <f t="shared" si="199"/>
        <v>0</v>
      </c>
      <c r="AS354" s="10">
        <f t="shared" si="199"/>
        <v>96.256189844009285</v>
      </c>
      <c r="AT354" s="142">
        <f t="shared" si="199"/>
        <v>0</v>
      </c>
      <c r="AU354" s="142">
        <f t="shared" si="199"/>
        <v>0</v>
      </c>
      <c r="AV354" s="142">
        <f t="shared" si="199"/>
        <v>0</v>
      </c>
      <c r="AW354" s="142">
        <f t="shared" si="199"/>
        <v>0</v>
      </c>
    </row>
    <row r="355" spans="1:49" ht="12.75" customHeight="1" x14ac:dyDescent="0.25">
      <c r="A355" s="133">
        <v>346</v>
      </c>
      <c r="B355" s="139" t="s">
        <v>1652</v>
      </c>
      <c r="C355" s="135">
        <f t="shared" si="194"/>
        <v>2772.2</v>
      </c>
      <c r="D355" s="140">
        <v>2177.6999999999998</v>
      </c>
      <c r="E355" s="140">
        <v>0</v>
      </c>
      <c r="F355" s="140">
        <v>64.900000000000006</v>
      </c>
      <c r="G355" s="140">
        <v>0</v>
      </c>
      <c r="H355" s="140">
        <v>529.6</v>
      </c>
      <c r="I355" s="140">
        <v>0</v>
      </c>
      <c r="J355" s="135">
        <f t="shared" si="190"/>
        <v>3189</v>
      </c>
      <c r="K355" s="141">
        <v>2590.6</v>
      </c>
      <c r="L355" s="141">
        <v>0</v>
      </c>
      <c r="M355" s="141">
        <v>68.8</v>
      </c>
      <c r="N355" s="141">
        <v>0</v>
      </c>
      <c r="O355" s="141">
        <v>529.6</v>
      </c>
      <c r="P355" s="141">
        <v>0</v>
      </c>
      <c r="Q355" s="141">
        <v>0</v>
      </c>
      <c r="R355" s="141">
        <v>0</v>
      </c>
      <c r="S355" s="141">
        <v>0</v>
      </c>
      <c r="T355" s="136">
        <f t="shared" si="191"/>
        <v>3122.8688999999999</v>
      </c>
      <c r="U355" s="141">
        <v>2528.3526000000002</v>
      </c>
      <c r="V355" s="141">
        <v>0</v>
      </c>
      <c r="W355" s="141">
        <v>64.916300000000007</v>
      </c>
      <c r="X355" s="141">
        <v>0</v>
      </c>
      <c r="Y355" s="10">
        <v>529.6</v>
      </c>
      <c r="Z355" s="10">
        <v>0</v>
      </c>
      <c r="AA355" s="10">
        <v>0</v>
      </c>
      <c r="AB355" s="10">
        <v>0</v>
      </c>
      <c r="AC355" s="10">
        <v>0</v>
      </c>
      <c r="AD355" s="10">
        <f t="shared" si="198"/>
        <v>-66.13110000000006</v>
      </c>
      <c r="AE355" s="10">
        <f t="shared" si="198"/>
        <v>-62.247399999999743</v>
      </c>
      <c r="AF355" s="10">
        <f t="shared" si="198"/>
        <v>0</v>
      </c>
      <c r="AG355" s="10">
        <f t="shared" si="198"/>
        <v>-3.8836999999999904</v>
      </c>
      <c r="AH355" s="10">
        <f t="shared" si="198"/>
        <v>0</v>
      </c>
      <c r="AI355" s="13">
        <f t="shared" si="193"/>
        <v>0</v>
      </c>
      <c r="AJ355" s="13">
        <f t="shared" si="177"/>
        <v>0</v>
      </c>
      <c r="AK355" s="13">
        <f t="shared" si="174"/>
        <v>0</v>
      </c>
      <c r="AL355" s="13">
        <f t="shared" si="174"/>
        <v>0</v>
      </c>
      <c r="AM355" s="10">
        <f t="shared" si="174"/>
        <v>0</v>
      </c>
      <c r="AN355" s="10">
        <f t="shared" si="199"/>
        <v>97.926274694261522</v>
      </c>
      <c r="AO355" s="10">
        <f t="shared" si="199"/>
        <v>97.597182119972217</v>
      </c>
      <c r="AP355" s="10">
        <f t="shared" si="199"/>
        <v>0</v>
      </c>
      <c r="AQ355" s="10">
        <f t="shared" si="199"/>
        <v>94.35508720930234</v>
      </c>
      <c r="AR355" s="10">
        <f t="shared" si="199"/>
        <v>0</v>
      </c>
      <c r="AS355" s="10">
        <f t="shared" si="199"/>
        <v>100</v>
      </c>
      <c r="AT355" s="142">
        <f t="shared" si="199"/>
        <v>0</v>
      </c>
      <c r="AU355" s="142">
        <f t="shared" si="199"/>
        <v>0</v>
      </c>
      <c r="AV355" s="142">
        <f t="shared" si="199"/>
        <v>0</v>
      </c>
      <c r="AW355" s="142">
        <f t="shared" si="199"/>
        <v>0</v>
      </c>
    </row>
    <row r="356" spans="1:49" ht="12.75" customHeight="1" x14ac:dyDescent="0.25">
      <c r="A356" s="133">
        <v>347</v>
      </c>
      <c r="B356" s="139" t="s">
        <v>1653</v>
      </c>
      <c r="C356" s="135">
        <f t="shared" si="194"/>
        <v>1614.3000000000002</v>
      </c>
      <c r="D356" s="140">
        <v>1211.9000000000001</v>
      </c>
      <c r="E356" s="140">
        <v>0</v>
      </c>
      <c r="F356" s="140">
        <v>0</v>
      </c>
      <c r="G356" s="140">
        <v>0</v>
      </c>
      <c r="H356" s="140">
        <v>402.4</v>
      </c>
      <c r="I356" s="140">
        <v>0</v>
      </c>
      <c r="J356" s="135">
        <f t="shared" si="190"/>
        <v>1954.1</v>
      </c>
      <c r="K356" s="141">
        <v>1551.7</v>
      </c>
      <c r="L356" s="141">
        <v>0</v>
      </c>
      <c r="M356" s="141">
        <v>0</v>
      </c>
      <c r="N356" s="141">
        <v>0</v>
      </c>
      <c r="O356" s="141">
        <v>402.4</v>
      </c>
      <c r="P356" s="141">
        <v>0</v>
      </c>
      <c r="Q356" s="141">
        <v>0</v>
      </c>
      <c r="R356" s="141">
        <v>0</v>
      </c>
      <c r="S356" s="141">
        <v>0</v>
      </c>
      <c r="T356" s="136">
        <f t="shared" si="191"/>
        <v>1950.0927000000001</v>
      </c>
      <c r="U356" s="141">
        <v>1551.7</v>
      </c>
      <c r="V356" s="141">
        <v>0</v>
      </c>
      <c r="W356" s="141">
        <v>0</v>
      </c>
      <c r="X356" s="141">
        <v>0</v>
      </c>
      <c r="Y356" s="10">
        <v>398.39269999999999</v>
      </c>
      <c r="Z356" s="10">
        <v>0</v>
      </c>
      <c r="AA356" s="10">
        <v>0</v>
      </c>
      <c r="AB356" s="10">
        <v>0</v>
      </c>
      <c r="AC356" s="10">
        <v>0</v>
      </c>
      <c r="AD356" s="10">
        <f t="shared" si="198"/>
        <v>-4.0072999999997592</v>
      </c>
      <c r="AE356" s="10">
        <f t="shared" si="198"/>
        <v>0</v>
      </c>
      <c r="AF356" s="10">
        <f t="shared" si="198"/>
        <v>0</v>
      </c>
      <c r="AG356" s="10">
        <f t="shared" si="198"/>
        <v>0</v>
      </c>
      <c r="AH356" s="10">
        <f t="shared" si="198"/>
        <v>0</v>
      </c>
      <c r="AI356" s="13">
        <f t="shared" si="193"/>
        <v>-4.0072999999999865</v>
      </c>
      <c r="AJ356" s="13">
        <f t="shared" si="177"/>
        <v>0</v>
      </c>
      <c r="AK356" s="13">
        <f t="shared" si="174"/>
        <v>0</v>
      </c>
      <c r="AL356" s="13">
        <f t="shared" si="174"/>
        <v>0</v>
      </c>
      <c r="AM356" s="10">
        <f t="shared" si="174"/>
        <v>0</v>
      </c>
      <c r="AN356" s="10">
        <f t="shared" si="199"/>
        <v>99.794928611637076</v>
      </c>
      <c r="AO356" s="10">
        <f t="shared" si="199"/>
        <v>100</v>
      </c>
      <c r="AP356" s="10">
        <f t="shared" si="199"/>
        <v>0</v>
      </c>
      <c r="AQ356" s="10">
        <f t="shared" si="199"/>
        <v>0</v>
      </c>
      <c r="AR356" s="10">
        <f t="shared" si="199"/>
        <v>0</v>
      </c>
      <c r="AS356" s="10">
        <f t="shared" si="199"/>
        <v>99.004150099403589</v>
      </c>
      <c r="AT356" s="142">
        <f t="shared" si="199"/>
        <v>0</v>
      </c>
      <c r="AU356" s="142">
        <f t="shared" si="199"/>
        <v>0</v>
      </c>
      <c r="AV356" s="142">
        <f t="shared" si="199"/>
        <v>0</v>
      </c>
      <c r="AW356" s="142">
        <f t="shared" si="199"/>
        <v>0</v>
      </c>
    </row>
    <row r="357" spans="1:49" ht="12.75" customHeight="1" x14ac:dyDescent="0.25">
      <c r="A357" s="133">
        <v>348</v>
      </c>
      <c r="B357" s="139" t="s">
        <v>1654</v>
      </c>
      <c r="C357" s="135">
        <f t="shared" si="194"/>
        <v>2641.5</v>
      </c>
      <c r="D357" s="140">
        <v>2219.1</v>
      </c>
      <c r="E357" s="140">
        <v>0</v>
      </c>
      <c r="F357" s="140">
        <v>0</v>
      </c>
      <c r="G357" s="140">
        <v>0</v>
      </c>
      <c r="H357" s="140">
        <v>422.4</v>
      </c>
      <c r="I357" s="140">
        <v>0</v>
      </c>
      <c r="J357" s="135">
        <f t="shared" si="190"/>
        <v>2996.4</v>
      </c>
      <c r="K357" s="141">
        <v>2574</v>
      </c>
      <c r="L357" s="141">
        <v>0</v>
      </c>
      <c r="M357" s="141">
        <v>0</v>
      </c>
      <c r="N357" s="141">
        <v>0</v>
      </c>
      <c r="O357" s="141">
        <v>422.4</v>
      </c>
      <c r="P357" s="141">
        <v>0</v>
      </c>
      <c r="Q357" s="141">
        <v>0</v>
      </c>
      <c r="R357" s="141">
        <v>0</v>
      </c>
      <c r="S357" s="141">
        <v>0</v>
      </c>
      <c r="T357" s="136">
        <f t="shared" si="191"/>
        <v>2996.3544000000002</v>
      </c>
      <c r="U357" s="141">
        <v>2574</v>
      </c>
      <c r="V357" s="141">
        <v>0</v>
      </c>
      <c r="W357" s="141">
        <v>0</v>
      </c>
      <c r="X357" s="141">
        <v>0</v>
      </c>
      <c r="Y357" s="10">
        <v>422.3544</v>
      </c>
      <c r="Z357" s="10">
        <v>0</v>
      </c>
      <c r="AA357" s="10">
        <v>0</v>
      </c>
      <c r="AB357" s="10">
        <v>0</v>
      </c>
      <c r="AC357" s="10">
        <v>0</v>
      </c>
      <c r="AD357" s="10">
        <f t="shared" si="198"/>
        <v>-4.5599999999922147E-2</v>
      </c>
      <c r="AE357" s="10">
        <f t="shared" si="198"/>
        <v>0</v>
      </c>
      <c r="AF357" s="10">
        <f t="shared" si="198"/>
        <v>0</v>
      </c>
      <c r="AG357" s="10">
        <f t="shared" si="198"/>
        <v>0</v>
      </c>
      <c r="AH357" s="10">
        <f t="shared" si="198"/>
        <v>0</v>
      </c>
      <c r="AI357" s="13">
        <f t="shared" si="193"/>
        <v>-4.5599999999978991E-2</v>
      </c>
      <c r="AJ357" s="13">
        <f t="shared" si="177"/>
        <v>0</v>
      </c>
      <c r="AK357" s="13">
        <f t="shared" si="174"/>
        <v>0</v>
      </c>
      <c r="AL357" s="13">
        <f t="shared" si="174"/>
        <v>0</v>
      </c>
      <c r="AM357" s="10">
        <f t="shared" si="174"/>
        <v>0</v>
      </c>
      <c r="AN357" s="10">
        <f t="shared" si="199"/>
        <v>99.998478173808564</v>
      </c>
      <c r="AO357" s="10">
        <f t="shared" si="199"/>
        <v>100</v>
      </c>
      <c r="AP357" s="10">
        <f t="shared" si="199"/>
        <v>0</v>
      </c>
      <c r="AQ357" s="10">
        <f t="shared" si="199"/>
        <v>0</v>
      </c>
      <c r="AR357" s="10">
        <f t="shared" si="199"/>
        <v>0</v>
      </c>
      <c r="AS357" s="10">
        <f t="shared" si="199"/>
        <v>99.989204545454541</v>
      </c>
      <c r="AT357" s="142">
        <f t="shared" si="199"/>
        <v>0</v>
      </c>
      <c r="AU357" s="142">
        <f t="shared" si="199"/>
        <v>0</v>
      </c>
      <c r="AV357" s="142">
        <f t="shared" si="199"/>
        <v>0</v>
      </c>
      <c r="AW357" s="142">
        <f t="shared" si="199"/>
        <v>0</v>
      </c>
    </row>
    <row r="358" spans="1:49" ht="12.75" customHeight="1" x14ac:dyDescent="0.25">
      <c r="A358" s="133">
        <v>349</v>
      </c>
      <c r="B358" s="139" t="s">
        <v>1655</v>
      </c>
      <c r="C358" s="135">
        <f t="shared" si="194"/>
        <v>2433.5</v>
      </c>
      <c r="D358" s="140">
        <v>1872.3</v>
      </c>
      <c r="E358" s="140">
        <v>0</v>
      </c>
      <c r="F358" s="140">
        <v>0</v>
      </c>
      <c r="G358" s="140">
        <v>0</v>
      </c>
      <c r="H358" s="140">
        <v>561.20000000000005</v>
      </c>
      <c r="I358" s="140">
        <v>0</v>
      </c>
      <c r="J358" s="135">
        <f t="shared" si="190"/>
        <v>2705.8</v>
      </c>
      <c r="K358" s="141">
        <v>2144.6</v>
      </c>
      <c r="L358" s="141">
        <v>0</v>
      </c>
      <c r="M358" s="141">
        <v>0</v>
      </c>
      <c r="N358" s="141">
        <v>0</v>
      </c>
      <c r="O358" s="141">
        <v>561.20000000000005</v>
      </c>
      <c r="P358" s="141">
        <v>0</v>
      </c>
      <c r="Q358" s="141">
        <v>0</v>
      </c>
      <c r="R358" s="141">
        <v>0</v>
      </c>
      <c r="S358" s="141">
        <v>0</v>
      </c>
      <c r="T358" s="136">
        <f t="shared" si="191"/>
        <v>2624.8015999999998</v>
      </c>
      <c r="U358" s="141">
        <v>2063.8292999999999</v>
      </c>
      <c r="V358" s="141">
        <v>0</v>
      </c>
      <c r="W358" s="141">
        <v>0</v>
      </c>
      <c r="X358" s="141">
        <v>0</v>
      </c>
      <c r="Y358" s="10">
        <v>560.97230000000002</v>
      </c>
      <c r="Z358" s="10">
        <v>0</v>
      </c>
      <c r="AA358" s="10">
        <v>0</v>
      </c>
      <c r="AB358" s="10">
        <v>0</v>
      </c>
      <c r="AC358" s="10">
        <v>0</v>
      </c>
      <c r="AD358" s="10">
        <f t="shared" si="198"/>
        <v>-80.998400000000402</v>
      </c>
      <c r="AE358" s="10">
        <f t="shared" si="198"/>
        <v>-80.770700000000033</v>
      </c>
      <c r="AF358" s="10">
        <f t="shared" si="198"/>
        <v>0</v>
      </c>
      <c r="AG358" s="10">
        <f t="shared" si="198"/>
        <v>0</v>
      </c>
      <c r="AH358" s="10">
        <f t="shared" si="198"/>
        <v>0</v>
      </c>
      <c r="AI358" s="13">
        <f t="shared" si="193"/>
        <v>-0.2277000000000271</v>
      </c>
      <c r="AJ358" s="13">
        <f t="shared" si="177"/>
        <v>0</v>
      </c>
      <c r="AK358" s="13">
        <f t="shared" si="174"/>
        <v>0</v>
      </c>
      <c r="AL358" s="13">
        <f t="shared" si="174"/>
        <v>0</v>
      </c>
      <c r="AM358" s="10">
        <f t="shared" si="174"/>
        <v>0</v>
      </c>
      <c r="AN358" s="10">
        <f t="shared" si="199"/>
        <v>97.006489762731889</v>
      </c>
      <c r="AO358" s="10">
        <f t="shared" si="199"/>
        <v>96.23376387205073</v>
      </c>
      <c r="AP358" s="10">
        <f t="shared" si="199"/>
        <v>0</v>
      </c>
      <c r="AQ358" s="10">
        <f t="shared" si="199"/>
        <v>0</v>
      </c>
      <c r="AR358" s="10">
        <f t="shared" si="199"/>
        <v>0</v>
      </c>
      <c r="AS358" s="10">
        <f t="shared" si="199"/>
        <v>99.959426229508196</v>
      </c>
      <c r="AT358" s="142">
        <f t="shared" si="199"/>
        <v>0</v>
      </c>
      <c r="AU358" s="142">
        <f t="shared" si="199"/>
        <v>0</v>
      </c>
      <c r="AV358" s="142">
        <f t="shared" si="199"/>
        <v>0</v>
      </c>
      <c r="AW358" s="142">
        <f t="shared" si="199"/>
        <v>0</v>
      </c>
    </row>
    <row r="359" spans="1:49" ht="12.75" customHeight="1" x14ac:dyDescent="0.25">
      <c r="A359" s="133">
        <v>350</v>
      </c>
      <c r="B359" s="139" t="s">
        <v>1656</v>
      </c>
      <c r="C359" s="135">
        <f t="shared" si="194"/>
        <v>1465.6000000000001</v>
      </c>
      <c r="D359" s="140">
        <v>1072.4000000000001</v>
      </c>
      <c r="E359" s="140">
        <v>0</v>
      </c>
      <c r="F359" s="140">
        <v>0</v>
      </c>
      <c r="G359" s="140">
        <v>0</v>
      </c>
      <c r="H359" s="140">
        <v>393.2</v>
      </c>
      <c r="I359" s="140">
        <v>0</v>
      </c>
      <c r="J359" s="135">
        <f t="shared" si="190"/>
        <v>1616.5</v>
      </c>
      <c r="K359" s="141">
        <v>1223.3</v>
      </c>
      <c r="L359" s="141">
        <v>0</v>
      </c>
      <c r="M359" s="141">
        <v>0</v>
      </c>
      <c r="N359" s="141">
        <v>0</v>
      </c>
      <c r="O359" s="141">
        <v>393.2</v>
      </c>
      <c r="P359" s="141">
        <v>0</v>
      </c>
      <c r="Q359" s="141">
        <v>0</v>
      </c>
      <c r="R359" s="141">
        <v>0</v>
      </c>
      <c r="S359" s="141">
        <v>0</v>
      </c>
      <c r="T359" s="136">
        <f t="shared" si="191"/>
        <v>1616.5</v>
      </c>
      <c r="U359" s="141">
        <v>1223.3</v>
      </c>
      <c r="V359" s="141">
        <v>0</v>
      </c>
      <c r="W359" s="141">
        <v>0</v>
      </c>
      <c r="X359" s="141">
        <v>0</v>
      </c>
      <c r="Y359" s="10">
        <v>393.2</v>
      </c>
      <c r="Z359" s="10">
        <v>0</v>
      </c>
      <c r="AA359" s="10">
        <v>0</v>
      </c>
      <c r="AB359" s="10">
        <v>0</v>
      </c>
      <c r="AC359" s="10">
        <v>0</v>
      </c>
      <c r="AD359" s="10">
        <f t="shared" si="198"/>
        <v>0</v>
      </c>
      <c r="AE359" s="10">
        <f t="shared" si="198"/>
        <v>0</v>
      </c>
      <c r="AF359" s="10">
        <f t="shared" si="198"/>
        <v>0</v>
      </c>
      <c r="AG359" s="10">
        <f t="shared" si="198"/>
        <v>0</v>
      </c>
      <c r="AH359" s="10">
        <f t="shared" si="198"/>
        <v>0</v>
      </c>
      <c r="AI359" s="13">
        <f t="shared" si="193"/>
        <v>0</v>
      </c>
      <c r="AJ359" s="13">
        <f t="shared" si="177"/>
        <v>0</v>
      </c>
      <c r="AK359" s="13">
        <f t="shared" si="174"/>
        <v>0</v>
      </c>
      <c r="AL359" s="13">
        <f t="shared" si="174"/>
        <v>0</v>
      </c>
      <c r="AM359" s="10">
        <f t="shared" si="174"/>
        <v>0</v>
      </c>
      <c r="AN359" s="10">
        <f t="shared" si="199"/>
        <v>100</v>
      </c>
      <c r="AO359" s="10">
        <f t="shared" si="199"/>
        <v>100</v>
      </c>
      <c r="AP359" s="10">
        <f t="shared" si="199"/>
        <v>0</v>
      </c>
      <c r="AQ359" s="10">
        <f t="shared" si="199"/>
        <v>0</v>
      </c>
      <c r="AR359" s="10">
        <f t="shared" si="199"/>
        <v>0</v>
      </c>
      <c r="AS359" s="10">
        <f t="shared" si="199"/>
        <v>100</v>
      </c>
      <c r="AT359" s="142">
        <f t="shared" si="199"/>
        <v>0</v>
      </c>
      <c r="AU359" s="142">
        <f t="shared" si="199"/>
        <v>0</v>
      </c>
      <c r="AV359" s="142">
        <f t="shared" si="199"/>
        <v>0</v>
      </c>
      <c r="AW359" s="142">
        <f t="shared" si="199"/>
        <v>0</v>
      </c>
    </row>
    <row r="360" spans="1:49" ht="12.75" customHeight="1" x14ac:dyDescent="0.25">
      <c r="A360" s="133">
        <v>351</v>
      </c>
      <c r="B360" s="139" t="s">
        <v>1657</v>
      </c>
      <c r="C360" s="135">
        <f t="shared" si="194"/>
        <v>2952.9</v>
      </c>
      <c r="D360" s="140">
        <v>2170.8000000000002</v>
      </c>
      <c r="E360" s="140">
        <v>0</v>
      </c>
      <c r="F360" s="140">
        <v>0</v>
      </c>
      <c r="G360" s="140">
        <v>0</v>
      </c>
      <c r="H360" s="140">
        <v>782.1</v>
      </c>
      <c r="I360" s="140">
        <v>0</v>
      </c>
      <c r="J360" s="135">
        <f t="shared" si="190"/>
        <v>3187.5</v>
      </c>
      <c r="K360" s="141">
        <v>2405.4</v>
      </c>
      <c r="L360" s="141">
        <v>0</v>
      </c>
      <c r="M360" s="141">
        <v>0</v>
      </c>
      <c r="N360" s="141">
        <v>0</v>
      </c>
      <c r="O360" s="141">
        <v>782.1</v>
      </c>
      <c r="P360" s="141">
        <v>0</v>
      </c>
      <c r="Q360" s="141">
        <v>0</v>
      </c>
      <c r="R360" s="141">
        <v>0</v>
      </c>
      <c r="S360" s="141">
        <v>0</v>
      </c>
      <c r="T360" s="136">
        <f t="shared" si="191"/>
        <v>3186.9344000000001</v>
      </c>
      <c r="U360" s="141">
        <v>2405.4</v>
      </c>
      <c r="V360" s="141">
        <v>0</v>
      </c>
      <c r="W360" s="141">
        <v>0</v>
      </c>
      <c r="X360" s="141">
        <v>0</v>
      </c>
      <c r="Y360" s="10">
        <v>781.53440000000001</v>
      </c>
      <c r="Z360" s="10">
        <v>0</v>
      </c>
      <c r="AA360" s="10">
        <v>0</v>
      </c>
      <c r="AB360" s="10">
        <v>0</v>
      </c>
      <c r="AC360" s="10">
        <v>0</v>
      </c>
      <c r="AD360" s="10">
        <f t="shared" si="198"/>
        <v>-0.56559999999990396</v>
      </c>
      <c r="AE360" s="10">
        <f t="shared" si="198"/>
        <v>0</v>
      </c>
      <c r="AF360" s="10">
        <f t="shared" si="198"/>
        <v>0</v>
      </c>
      <c r="AG360" s="10">
        <f t="shared" si="198"/>
        <v>0</v>
      </c>
      <c r="AH360" s="10">
        <f t="shared" si="198"/>
        <v>0</v>
      </c>
      <c r="AI360" s="13">
        <f t="shared" si="193"/>
        <v>-0.56560000000001764</v>
      </c>
      <c r="AJ360" s="13">
        <f t="shared" si="177"/>
        <v>0</v>
      </c>
      <c r="AK360" s="13">
        <f t="shared" si="174"/>
        <v>0</v>
      </c>
      <c r="AL360" s="13">
        <f t="shared" si="174"/>
        <v>0</v>
      </c>
      <c r="AM360" s="10">
        <f t="shared" si="174"/>
        <v>0</v>
      </c>
      <c r="AN360" s="10">
        <f t="shared" si="199"/>
        <v>99.982255686274513</v>
      </c>
      <c r="AO360" s="10">
        <f t="shared" si="199"/>
        <v>100</v>
      </c>
      <c r="AP360" s="10">
        <f t="shared" si="199"/>
        <v>0</v>
      </c>
      <c r="AQ360" s="10">
        <f t="shared" si="199"/>
        <v>0</v>
      </c>
      <c r="AR360" s="10">
        <f t="shared" si="199"/>
        <v>0</v>
      </c>
      <c r="AS360" s="10">
        <f t="shared" si="199"/>
        <v>99.927681882112267</v>
      </c>
      <c r="AT360" s="142">
        <f t="shared" si="199"/>
        <v>0</v>
      </c>
      <c r="AU360" s="142">
        <f t="shared" si="199"/>
        <v>0</v>
      </c>
      <c r="AV360" s="142">
        <f t="shared" si="199"/>
        <v>0</v>
      </c>
      <c r="AW360" s="142">
        <f t="shared" si="199"/>
        <v>0</v>
      </c>
    </row>
    <row r="361" spans="1:49" ht="12.75" customHeight="1" x14ac:dyDescent="0.25">
      <c r="A361" s="133">
        <v>352</v>
      </c>
      <c r="B361" s="139" t="s">
        <v>1658</v>
      </c>
      <c r="C361" s="135">
        <f t="shared" si="194"/>
        <v>1492.2</v>
      </c>
      <c r="D361" s="140">
        <v>1143.4000000000001</v>
      </c>
      <c r="E361" s="140">
        <v>0</v>
      </c>
      <c r="F361" s="140">
        <v>0</v>
      </c>
      <c r="G361" s="140">
        <v>0</v>
      </c>
      <c r="H361" s="140">
        <v>348.8</v>
      </c>
      <c r="I361" s="140">
        <v>0</v>
      </c>
      <c r="J361" s="135">
        <f t="shared" si="190"/>
        <v>1685.6</v>
      </c>
      <c r="K361" s="141">
        <v>1336.8</v>
      </c>
      <c r="L361" s="141">
        <v>0</v>
      </c>
      <c r="M361" s="141">
        <v>0</v>
      </c>
      <c r="N361" s="141">
        <v>0</v>
      </c>
      <c r="O361" s="141">
        <v>348.8</v>
      </c>
      <c r="P361" s="141">
        <v>0</v>
      </c>
      <c r="Q361" s="141">
        <v>0</v>
      </c>
      <c r="R361" s="141">
        <v>0</v>
      </c>
      <c r="S361" s="141">
        <v>0</v>
      </c>
      <c r="T361" s="136">
        <f t="shared" si="191"/>
        <v>1685.5379</v>
      </c>
      <c r="U361" s="141">
        <v>1336.7379000000001</v>
      </c>
      <c r="V361" s="141">
        <v>0</v>
      </c>
      <c r="W361" s="141">
        <v>0</v>
      </c>
      <c r="X361" s="141">
        <v>0</v>
      </c>
      <c r="Y361" s="10">
        <v>348.8</v>
      </c>
      <c r="Z361" s="10">
        <v>0</v>
      </c>
      <c r="AA361" s="10">
        <v>0</v>
      </c>
      <c r="AB361" s="10">
        <v>0</v>
      </c>
      <c r="AC361" s="10">
        <v>0</v>
      </c>
      <c r="AD361" s="10">
        <f t="shared" si="198"/>
        <v>-6.2099999999873035E-2</v>
      </c>
      <c r="AE361" s="10">
        <f t="shared" si="198"/>
        <v>-6.2099999999873035E-2</v>
      </c>
      <c r="AF361" s="10">
        <f t="shared" si="198"/>
        <v>0</v>
      </c>
      <c r="AG361" s="10">
        <f t="shared" si="198"/>
        <v>0</v>
      </c>
      <c r="AH361" s="10">
        <f t="shared" si="198"/>
        <v>0</v>
      </c>
      <c r="AI361" s="13">
        <f t="shared" si="193"/>
        <v>0</v>
      </c>
      <c r="AJ361" s="13">
        <f t="shared" si="177"/>
        <v>0</v>
      </c>
      <c r="AK361" s="13">
        <f t="shared" si="174"/>
        <v>0</v>
      </c>
      <c r="AL361" s="13">
        <f t="shared" si="174"/>
        <v>0</v>
      </c>
      <c r="AM361" s="10">
        <f t="shared" si="174"/>
        <v>0</v>
      </c>
      <c r="AN361" s="10">
        <f t="shared" si="199"/>
        <v>99.996315851922162</v>
      </c>
      <c r="AO361" s="10">
        <f t="shared" si="199"/>
        <v>99.995354578096965</v>
      </c>
      <c r="AP361" s="10">
        <f t="shared" si="199"/>
        <v>0</v>
      </c>
      <c r="AQ361" s="10">
        <f t="shared" si="199"/>
        <v>0</v>
      </c>
      <c r="AR361" s="10">
        <f t="shared" si="199"/>
        <v>0</v>
      </c>
      <c r="AS361" s="10">
        <f t="shared" si="199"/>
        <v>100</v>
      </c>
      <c r="AT361" s="142">
        <f t="shared" si="199"/>
        <v>0</v>
      </c>
      <c r="AU361" s="142">
        <f t="shared" si="199"/>
        <v>0</v>
      </c>
      <c r="AV361" s="142">
        <f t="shared" si="199"/>
        <v>0</v>
      </c>
      <c r="AW361" s="142">
        <f t="shared" si="199"/>
        <v>0</v>
      </c>
    </row>
    <row r="362" spans="1:49" ht="12.75" customHeight="1" x14ac:dyDescent="0.25">
      <c r="A362" s="133">
        <v>353</v>
      </c>
      <c r="B362" s="139" t="s">
        <v>1659</v>
      </c>
      <c r="C362" s="135">
        <f t="shared" si="194"/>
        <v>2913</v>
      </c>
      <c r="D362" s="140">
        <v>2039.6</v>
      </c>
      <c r="E362" s="140">
        <v>0</v>
      </c>
      <c r="F362" s="140">
        <v>74.099999999999994</v>
      </c>
      <c r="G362" s="140">
        <v>0</v>
      </c>
      <c r="H362" s="140">
        <v>799.3</v>
      </c>
      <c r="I362" s="140">
        <v>0</v>
      </c>
      <c r="J362" s="135">
        <f t="shared" si="190"/>
        <v>3126.5</v>
      </c>
      <c r="K362" s="141">
        <v>2243.4</v>
      </c>
      <c r="L362" s="141">
        <v>0</v>
      </c>
      <c r="M362" s="141">
        <v>83.8</v>
      </c>
      <c r="N362" s="141">
        <v>0</v>
      </c>
      <c r="O362" s="141">
        <v>799.3</v>
      </c>
      <c r="P362" s="141">
        <v>0</v>
      </c>
      <c r="Q362" s="141">
        <v>0</v>
      </c>
      <c r="R362" s="141">
        <v>0</v>
      </c>
      <c r="S362" s="141">
        <v>0</v>
      </c>
      <c r="T362" s="136">
        <f t="shared" si="191"/>
        <v>2652.9346</v>
      </c>
      <c r="U362" s="141">
        <v>1819.6777</v>
      </c>
      <c r="V362" s="141">
        <v>0</v>
      </c>
      <c r="W362" s="141">
        <v>53.577199999999998</v>
      </c>
      <c r="X362" s="141">
        <v>0</v>
      </c>
      <c r="Y362" s="10">
        <v>779.67970000000003</v>
      </c>
      <c r="Z362" s="10">
        <v>0</v>
      </c>
      <c r="AA362" s="10">
        <v>0</v>
      </c>
      <c r="AB362" s="10">
        <v>0</v>
      </c>
      <c r="AC362" s="10">
        <v>0</v>
      </c>
      <c r="AD362" s="10">
        <f t="shared" si="198"/>
        <v>-473.56539999999995</v>
      </c>
      <c r="AE362" s="10">
        <f t="shared" si="198"/>
        <v>-423.72230000000013</v>
      </c>
      <c r="AF362" s="10">
        <f t="shared" si="198"/>
        <v>0</v>
      </c>
      <c r="AG362" s="10">
        <f t="shared" si="198"/>
        <v>-30.222799999999999</v>
      </c>
      <c r="AH362" s="10">
        <f t="shared" si="198"/>
        <v>0</v>
      </c>
      <c r="AI362" s="13">
        <f t="shared" si="193"/>
        <v>-19.620299999999929</v>
      </c>
      <c r="AJ362" s="13">
        <f t="shared" si="177"/>
        <v>0</v>
      </c>
      <c r="AK362" s="13">
        <f t="shared" si="174"/>
        <v>0</v>
      </c>
      <c r="AL362" s="13">
        <f t="shared" si="174"/>
        <v>0</v>
      </c>
      <c r="AM362" s="10">
        <f t="shared" si="174"/>
        <v>0</v>
      </c>
      <c r="AN362" s="10">
        <f t="shared" si="199"/>
        <v>84.853177674716136</v>
      </c>
      <c r="AO362" s="10">
        <f t="shared" si="199"/>
        <v>81.112494428100206</v>
      </c>
      <c r="AP362" s="10">
        <f t="shared" si="199"/>
        <v>0</v>
      </c>
      <c r="AQ362" s="10">
        <f t="shared" si="199"/>
        <v>63.934606205250603</v>
      </c>
      <c r="AR362" s="10">
        <f t="shared" si="199"/>
        <v>0</v>
      </c>
      <c r="AS362" s="10">
        <f t="shared" si="199"/>
        <v>97.545314650319042</v>
      </c>
      <c r="AT362" s="142">
        <f t="shared" si="199"/>
        <v>0</v>
      </c>
      <c r="AU362" s="142">
        <f t="shared" si="199"/>
        <v>0</v>
      </c>
      <c r="AV362" s="142">
        <f t="shared" si="199"/>
        <v>0</v>
      </c>
      <c r="AW362" s="142">
        <f t="shared" si="199"/>
        <v>0</v>
      </c>
    </row>
    <row r="363" spans="1:49" ht="12.75" customHeight="1" x14ac:dyDescent="0.25">
      <c r="A363" s="133">
        <v>354</v>
      </c>
      <c r="B363" s="139" t="s">
        <v>1660</v>
      </c>
      <c r="C363" s="135">
        <f t="shared" si="194"/>
        <v>5000.2</v>
      </c>
      <c r="D363" s="140">
        <v>4217.8</v>
      </c>
      <c r="E363" s="140">
        <v>0</v>
      </c>
      <c r="F363" s="140">
        <v>64</v>
      </c>
      <c r="G363" s="140">
        <v>0</v>
      </c>
      <c r="H363" s="140">
        <v>718.4</v>
      </c>
      <c r="I363" s="140">
        <v>0</v>
      </c>
      <c r="J363" s="135">
        <f t="shared" si="190"/>
        <v>5635.9999999999991</v>
      </c>
      <c r="K363" s="141">
        <v>4842.7</v>
      </c>
      <c r="L363" s="141">
        <v>0</v>
      </c>
      <c r="M363" s="141">
        <v>74.900000000000006</v>
      </c>
      <c r="N363" s="141">
        <v>0</v>
      </c>
      <c r="O363" s="141">
        <v>718.4</v>
      </c>
      <c r="P363" s="141">
        <v>0</v>
      </c>
      <c r="Q363" s="141">
        <v>0</v>
      </c>
      <c r="R363" s="141">
        <v>0</v>
      </c>
      <c r="S363" s="141">
        <v>0</v>
      </c>
      <c r="T363" s="136">
        <f t="shared" si="191"/>
        <v>5481.982</v>
      </c>
      <c r="U363" s="141">
        <v>4689.5499</v>
      </c>
      <c r="V363" s="141">
        <v>0</v>
      </c>
      <c r="W363" s="141">
        <v>74.0321</v>
      </c>
      <c r="X363" s="141">
        <v>0</v>
      </c>
      <c r="Y363" s="10">
        <v>718.4</v>
      </c>
      <c r="Z363" s="10">
        <v>0</v>
      </c>
      <c r="AA363" s="10">
        <v>0</v>
      </c>
      <c r="AB363" s="10">
        <v>0</v>
      </c>
      <c r="AC363" s="10">
        <v>0</v>
      </c>
      <c r="AD363" s="10">
        <f t="shared" si="198"/>
        <v>-154.01799999999912</v>
      </c>
      <c r="AE363" s="10">
        <f t="shared" si="198"/>
        <v>-153.15009999999984</v>
      </c>
      <c r="AF363" s="10">
        <f t="shared" si="198"/>
        <v>0</v>
      </c>
      <c r="AG363" s="10">
        <f t="shared" si="198"/>
        <v>-0.86790000000000589</v>
      </c>
      <c r="AH363" s="10">
        <f t="shared" si="198"/>
        <v>0</v>
      </c>
      <c r="AI363" s="13">
        <f t="shared" si="193"/>
        <v>0</v>
      </c>
      <c r="AJ363" s="13">
        <f t="shared" si="177"/>
        <v>0</v>
      </c>
      <c r="AK363" s="13">
        <f t="shared" si="174"/>
        <v>0</v>
      </c>
      <c r="AL363" s="13">
        <f t="shared" si="174"/>
        <v>0</v>
      </c>
      <c r="AM363" s="10">
        <f t="shared" si="174"/>
        <v>0</v>
      </c>
      <c r="AN363" s="10">
        <f t="shared" si="199"/>
        <v>97.267246273953177</v>
      </c>
      <c r="AO363" s="10">
        <f t="shared" si="199"/>
        <v>96.837505936770825</v>
      </c>
      <c r="AP363" s="10">
        <f t="shared" si="199"/>
        <v>0</v>
      </c>
      <c r="AQ363" s="10">
        <f t="shared" si="199"/>
        <v>98.841255006675553</v>
      </c>
      <c r="AR363" s="10">
        <f t="shared" si="199"/>
        <v>0</v>
      </c>
      <c r="AS363" s="10">
        <f t="shared" si="199"/>
        <v>100</v>
      </c>
      <c r="AT363" s="142">
        <f t="shared" si="199"/>
        <v>0</v>
      </c>
      <c r="AU363" s="142">
        <f t="shared" si="199"/>
        <v>0</v>
      </c>
      <c r="AV363" s="142">
        <f t="shared" si="199"/>
        <v>0</v>
      </c>
      <c r="AW363" s="142">
        <f t="shared" si="199"/>
        <v>0</v>
      </c>
    </row>
    <row r="364" spans="1:49" ht="12.75" customHeight="1" x14ac:dyDescent="0.25">
      <c r="A364" s="133">
        <v>355</v>
      </c>
      <c r="B364" s="139" t="s">
        <v>1661</v>
      </c>
      <c r="C364" s="135">
        <f t="shared" si="194"/>
        <v>32985.9</v>
      </c>
      <c r="D364" s="140">
        <v>28519.1</v>
      </c>
      <c r="E364" s="140">
        <v>0</v>
      </c>
      <c r="F364" s="140">
        <v>0</v>
      </c>
      <c r="G364" s="140">
        <v>0</v>
      </c>
      <c r="H364" s="140">
        <v>4466.8</v>
      </c>
      <c r="I364" s="140">
        <v>0</v>
      </c>
      <c r="J364" s="135">
        <f t="shared" si="190"/>
        <v>36471.1</v>
      </c>
      <c r="K364" s="141">
        <v>32004.3</v>
      </c>
      <c r="L364" s="141">
        <v>0</v>
      </c>
      <c r="M364" s="141">
        <v>0</v>
      </c>
      <c r="N364" s="141">
        <v>0</v>
      </c>
      <c r="O364" s="141">
        <v>4466.8</v>
      </c>
      <c r="P364" s="141">
        <v>0</v>
      </c>
      <c r="Q364" s="141">
        <v>0</v>
      </c>
      <c r="R364" s="141">
        <v>0</v>
      </c>
      <c r="S364" s="141">
        <v>0</v>
      </c>
      <c r="T364" s="136">
        <f t="shared" si="191"/>
        <v>36328.518400000001</v>
      </c>
      <c r="U364" s="141">
        <v>31861.718400000002</v>
      </c>
      <c r="V364" s="141">
        <v>0</v>
      </c>
      <c r="W364" s="141">
        <v>0</v>
      </c>
      <c r="X364" s="141">
        <v>0</v>
      </c>
      <c r="Y364" s="10">
        <v>4466.8</v>
      </c>
      <c r="Z364" s="10">
        <v>0</v>
      </c>
      <c r="AA364" s="10">
        <v>0</v>
      </c>
      <c r="AB364" s="10">
        <v>0</v>
      </c>
      <c r="AC364" s="10">
        <v>0</v>
      </c>
      <c r="AD364" s="10">
        <f t="shared" si="198"/>
        <v>-142.58159999999771</v>
      </c>
      <c r="AE364" s="10">
        <f t="shared" si="198"/>
        <v>-142.58159999999771</v>
      </c>
      <c r="AF364" s="10">
        <f t="shared" si="198"/>
        <v>0</v>
      </c>
      <c r="AG364" s="10">
        <f t="shared" si="198"/>
        <v>0</v>
      </c>
      <c r="AH364" s="10">
        <f t="shared" si="198"/>
        <v>0</v>
      </c>
      <c r="AI364" s="13">
        <f t="shared" si="193"/>
        <v>0</v>
      </c>
      <c r="AJ364" s="13">
        <f t="shared" si="177"/>
        <v>0</v>
      </c>
      <c r="AK364" s="13">
        <f t="shared" si="174"/>
        <v>0</v>
      </c>
      <c r="AL364" s="13">
        <f t="shared" si="174"/>
        <v>0</v>
      </c>
      <c r="AM364" s="10">
        <f t="shared" si="174"/>
        <v>0</v>
      </c>
      <c r="AN364" s="10">
        <f t="shared" si="199"/>
        <v>99.609055937440885</v>
      </c>
      <c r="AO364" s="10">
        <f t="shared" si="199"/>
        <v>99.55449236508845</v>
      </c>
      <c r="AP364" s="10">
        <f t="shared" si="199"/>
        <v>0</v>
      </c>
      <c r="AQ364" s="10">
        <f t="shared" si="199"/>
        <v>0</v>
      </c>
      <c r="AR364" s="10">
        <f t="shared" si="199"/>
        <v>0</v>
      </c>
      <c r="AS364" s="10">
        <f t="shared" si="199"/>
        <v>100</v>
      </c>
      <c r="AT364" s="142">
        <f t="shared" si="199"/>
        <v>0</v>
      </c>
      <c r="AU364" s="142">
        <f t="shared" si="199"/>
        <v>0</v>
      </c>
      <c r="AV364" s="142">
        <f t="shared" si="199"/>
        <v>0</v>
      </c>
      <c r="AW364" s="142">
        <f t="shared" si="199"/>
        <v>0</v>
      </c>
    </row>
    <row r="365" spans="1:49" ht="12.75" customHeight="1" x14ac:dyDescent="0.25">
      <c r="A365" s="133">
        <v>356</v>
      </c>
      <c r="B365" s="139" t="s">
        <v>1662</v>
      </c>
      <c r="C365" s="135">
        <f t="shared" si="194"/>
        <v>1133.3</v>
      </c>
      <c r="D365" s="140">
        <v>951.7</v>
      </c>
      <c r="E365" s="140">
        <v>0</v>
      </c>
      <c r="F365" s="140">
        <v>0</v>
      </c>
      <c r="G365" s="140">
        <v>0</v>
      </c>
      <c r="H365" s="140">
        <v>181.6</v>
      </c>
      <c r="I365" s="140">
        <v>0</v>
      </c>
      <c r="J365" s="135">
        <f t="shared" si="190"/>
        <v>1250.5</v>
      </c>
      <c r="K365" s="141">
        <v>1068.9000000000001</v>
      </c>
      <c r="L365" s="141">
        <v>0</v>
      </c>
      <c r="M365" s="141">
        <v>0</v>
      </c>
      <c r="N365" s="141">
        <v>0</v>
      </c>
      <c r="O365" s="141">
        <v>181.6</v>
      </c>
      <c r="P365" s="141">
        <v>0</v>
      </c>
      <c r="Q365" s="141">
        <v>0</v>
      </c>
      <c r="R365" s="141">
        <v>0</v>
      </c>
      <c r="S365" s="141">
        <v>0</v>
      </c>
      <c r="T365" s="136">
        <f t="shared" si="191"/>
        <v>1245.4165</v>
      </c>
      <c r="U365" s="141">
        <v>1065.866</v>
      </c>
      <c r="V365" s="141">
        <v>0</v>
      </c>
      <c r="W365" s="141">
        <v>0</v>
      </c>
      <c r="X365" s="141">
        <v>0</v>
      </c>
      <c r="Y365" s="10">
        <v>179.5505</v>
      </c>
      <c r="Z365" s="10">
        <v>0</v>
      </c>
      <c r="AA365" s="10">
        <v>0</v>
      </c>
      <c r="AB365" s="10">
        <v>0</v>
      </c>
      <c r="AC365" s="10">
        <v>0</v>
      </c>
      <c r="AD365" s="10">
        <f t="shared" si="198"/>
        <v>-5.0834999999999582</v>
      </c>
      <c r="AE365" s="10">
        <f t="shared" si="198"/>
        <v>-3.0340000000001055</v>
      </c>
      <c r="AF365" s="10">
        <f t="shared" si="198"/>
        <v>0</v>
      </c>
      <c r="AG365" s="10">
        <f t="shared" si="198"/>
        <v>0</v>
      </c>
      <c r="AH365" s="10">
        <f t="shared" si="198"/>
        <v>0</v>
      </c>
      <c r="AI365" s="13">
        <f t="shared" si="193"/>
        <v>-2.0494999999999948</v>
      </c>
      <c r="AJ365" s="13">
        <f t="shared" si="177"/>
        <v>0</v>
      </c>
      <c r="AK365" s="13">
        <f t="shared" si="174"/>
        <v>0</v>
      </c>
      <c r="AL365" s="13">
        <f t="shared" si="174"/>
        <v>0</v>
      </c>
      <c r="AM365" s="10">
        <f t="shared" si="174"/>
        <v>0</v>
      </c>
      <c r="AN365" s="10">
        <f t="shared" si="199"/>
        <v>99.593482606957224</v>
      </c>
      <c r="AO365" s="10">
        <f t="shared" si="199"/>
        <v>99.716156796706883</v>
      </c>
      <c r="AP365" s="10">
        <f t="shared" si="199"/>
        <v>0</v>
      </c>
      <c r="AQ365" s="10">
        <f t="shared" si="199"/>
        <v>0</v>
      </c>
      <c r="AR365" s="10">
        <f t="shared" si="199"/>
        <v>0</v>
      </c>
      <c r="AS365" s="10">
        <f t="shared" si="199"/>
        <v>98.871420704845818</v>
      </c>
      <c r="AT365" s="142">
        <f t="shared" si="199"/>
        <v>0</v>
      </c>
      <c r="AU365" s="142">
        <f t="shared" si="199"/>
        <v>0</v>
      </c>
      <c r="AV365" s="142">
        <f t="shared" si="199"/>
        <v>0</v>
      </c>
      <c r="AW365" s="142">
        <f t="shared" si="199"/>
        <v>0</v>
      </c>
    </row>
    <row r="366" spans="1:49" ht="12.75" customHeight="1" x14ac:dyDescent="0.25">
      <c r="A366" s="133">
        <v>357</v>
      </c>
      <c r="B366" s="139" t="s">
        <v>1663</v>
      </c>
      <c r="C366" s="135">
        <f t="shared" si="194"/>
        <v>11306.199999999999</v>
      </c>
      <c r="D366" s="140">
        <v>9350.7999999999993</v>
      </c>
      <c r="E366" s="140">
        <v>0</v>
      </c>
      <c r="F366" s="140">
        <v>0</v>
      </c>
      <c r="G366" s="140">
        <v>0</v>
      </c>
      <c r="H366" s="140">
        <v>1955.4</v>
      </c>
      <c r="I366" s="140">
        <v>0</v>
      </c>
      <c r="J366" s="135">
        <f t="shared" si="190"/>
        <v>12888</v>
      </c>
      <c r="K366" s="141">
        <v>10932.6</v>
      </c>
      <c r="L366" s="141">
        <v>0</v>
      </c>
      <c r="M366" s="141">
        <v>0</v>
      </c>
      <c r="N366" s="141">
        <v>0</v>
      </c>
      <c r="O366" s="141">
        <v>1955.4</v>
      </c>
      <c r="P366" s="141">
        <v>0</v>
      </c>
      <c r="Q366" s="141">
        <v>0</v>
      </c>
      <c r="R366" s="141">
        <v>0</v>
      </c>
      <c r="S366" s="141">
        <v>0</v>
      </c>
      <c r="T366" s="136">
        <f t="shared" si="191"/>
        <v>12874.9926</v>
      </c>
      <c r="U366" s="141">
        <v>10919.603499999999</v>
      </c>
      <c r="V366" s="141">
        <v>0</v>
      </c>
      <c r="W366" s="141">
        <v>0</v>
      </c>
      <c r="X366" s="141">
        <v>0</v>
      </c>
      <c r="Y366" s="10">
        <v>1955.3891000000001</v>
      </c>
      <c r="Z366" s="10">
        <v>0</v>
      </c>
      <c r="AA366" s="10">
        <v>0</v>
      </c>
      <c r="AB366" s="10">
        <v>0</v>
      </c>
      <c r="AC366" s="10">
        <v>0</v>
      </c>
      <c r="AD366" s="10">
        <f t="shared" si="198"/>
        <v>-13.007400000000416</v>
      </c>
      <c r="AE366" s="10">
        <f t="shared" si="198"/>
        <v>-12.996500000001106</v>
      </c>
      <c r="AF366" s="10">
        <f t="shared" si="198"/>
        <v>0</v>
      </c>
      <c r="AG366" s="10">
        <f t="shared" si="198"/>
        <v>0</v>
      </c>
      <c r="AH366" s="10">
        <f t="shared" si="198"/>
        <v>0</v>
      </c>
      <c r="AI366" s="13">
        <f t="shared" si="193"/>
        <v>-1.089999999999236E-2</v>
      </c>
      <c r="AJ366" s="13">
        <f t="shared" si="177"/>
        <v>0</v>
      </c>
      <c r="AK366" s="13">
        <f t="shared" si="174"/>
        <v>0</v>
      </c>
      <c r="AL366" s="13">
        <f t="shared" si="174"/>
        <v>0</v>
      </c>
      <c r="AM366" s="10">
        <f t="shared" si="174"/>
        <v>0</v>
      </c>
      <c r="AN366" s="10">
        <f t="shared" si="199"/>
        <v>99.899073556797021</v>
      </c>
      <c r="AO366" s="10">
        <f t="shared" si="199"/>
        <v>99.881121599619476</v>
      </c>
      <c r="AP366" s="10">
        <f t="shared" si="199"/>
        <v>0</v>
      </c>
      <c r="AQ366" s="10">
        <f t="shared" si="199"/>
        <v>0</v>
      </c>
      <c r="AR366" s="10">
        <f t="shared" si="199"/>
        <v>0</v>
      </c>
      <c r="AS366" s="10">
        <f t="shared" si="199"/>
        <v>99.999442569295283</v>
      </c>
      <c r="AT366" s="142">
        <f t="shared" si="199"/>
        <v>0</v>
      </c>
      <c r="AU366" s="142">
        <f t="shared" si="199"/>
        <v>0</v>
      </c>
      <c r="AV366" s="142">
        <f t="shared" si="199"/>
        <v>0</v>
      </c>
      <c r="AW366" s="142">
        <f t="shared" si="199"/>
        <v>0</v>
      </c>
    </row>
    <row r="367" spans="1:49" ht="12.75" customHeight="1" x14ac:dyDescent="0.25">
      <c r="A367" s="133">
        <v>358</v>
      </c>
      <c r="B367" s="139" t="s">
        <v>1664</v>
      </c>
      <c r="C367" s="135">
        <f t="shared" si="194"/>
        <v>1327.1</v>
      </c>
      <c r="D367" s="140">
        <v>1107.3</v>
      </c>
      <c r="E367" s="140">
        <v>0</v>
      </c>
      <c r="F367" s="140">
        <v>0</v>
      </c>
      <c r="G367" s="140">
        <v>0</v>
      </c>
      <c r="H367" s="140">
        <v>219.8</v>
      </c>
      <c r="I367" s="140">
        <v>0</v>
      </c>
      <c r="J367" s="135">
        <f t="shared" si="190"/>
        <v>1454.3</v>
      </c>
      <c r="K367" s="141">
        <v>1234.5</v>
      </c>
      <c r="L367" s="141">
        <v>0</v>
      </c>
      <c r="M367" s="141">
        <v>0</v>
      </c>
      <c r="N367" s="141">
        <v>0</v>
      </c>
      <c r="O367" s="141">
        <v>219.8</v>
      </c>
      <c r="P367" s="141">
        <v>0</v>
      </c>
      <c r="Q367" s="141">
        <v>0</v>
      </c>
      <c r="R367" s="141">
        <v>0</v>
      </c>
      <c r="S367" s="141">
        <v>0</v>
      </c>
      <c r="T367" s="136">
        <f t="shared" si="191"/>
        <v>1369.5021999999999</v>
      </c>
      <c r="U367" s="141">
        <v>1149.7021999999999</v>
      </c>
      <c r="V367" s="141">
        <v>0</v>
      </c>
      <c r="W367" s="141">
        <v>0</v>
      </c>
      <c r="X367" s="141">
        <v>0</v>
      </c>
      <c r="Y367" s="10">
        <v>219.8</v>
      </c>
      <c r="Z367" s="10">
        <v>0</v>
      </c>
      <c r="AA367" s="10">
        <v>0</v>
      </c>
      <c r="AB367" s="10">
        <v>0</v>
      </c>
      <c r="AC367" s="10">
        <v>0</v>
      </c>
      <c r="AD367" s="10">
        <f t="shared" si="198"/>
        <v>-84.797800000000052</v>
      </c>
      <c r="AE367" s="10">
        <f t="shared" si="198"/>
        <v>-84.797800000000052</v>
      </c>
      <c r="AF367" s="10">
        <f t="shared" si="198"/>
        <v>0</v>
      </c>
      <c r="AG367" s="10">
        <f t="shared" si="198"/>
        <v>0</v>
      </c>
      <c r="AH367" s="10">
        <f t="shared" si="198"/>
        <v>0</v>
      </c>
      <c r="AI367" s="13">
        <f t="shared" si="193"/>
        <v>0</v>
      </c>
      <c r="AJ367" s="13">
        <f t="shared" si="177"/>
        <v>0</v>
      </c>
      <c r="AK367" s="13">
        <f t="shared" si="174"/>
        <v>0</v>
      </c>
      <c r="AL367" s="13">
        <f t="shared" si="174"/>
        <v>0</v>
      </c>
      <c r="AM367" s="10">
        <f t="shared" si="174"/>
        <v>0</v>
      </c>
      <c r="AN367" s="10">
        <f t="shared" si="199"/>
        <v>94.169167296981357</v>
      </c>
      <c r="AO367" s="10">
        <f t="shared" si="199"/>
        <v>93.131000405022263</v>
      </c>
      <c r="AP367" s="10">
        <f t="shared" si="199"/>
        <v>0</v>
      </c>
      <c r="AQ367" s="10">
        <f t="shared" si="199"/>
        <v>0</v>
      </c>
      <c r="AR367" s="10">
        <f t="shared" si="199"/>
        <v>0</v>
      </c>
      <c r="AS367" s="10">
        <f t="shared" si="199"/>
        <v>100</v>
      </c>
      <c r="AT367" s="142">
        <f t="shared" si="199"/>
        <v>0</v>
      </c>
      <c r="AU367" s="142">
        <f t="shared" si="199"/>
        <v>0</v>
      </c>
      <c r="AV367" s="142">
        <f t="shared" si="199"/>
        <v>0</v>
      </c>
      <c r="AW367" s="142">
        <f t="shared" si="199"/>
        <v>0</v>
      </c>
    </row>
    <row r="368" spans="1:49" ht="12.75" customHeight="1" x14ac:dyDescent="0.25">
      <c r="A368" s="133">
        <v>359</v>
      </c>
      <c r="B368" s="139" t="s">
        <v>1665</v>
      </c>
      <c r="C368" s="135">
        <f t="shared" si="194"/>
        <v>1914.6</v>
      </c>
      <c r="D368" s="140">
        <v>1661.1</v>
      </c>
      <c r="E368" s="140">
        <v>0</v>
      </c>
      <c r="F368" s="140">
        <v>0</v>
      </c>
      <c r="G368" s="140">
        <v>0</v>
      </c>
      <c r="H368" s="140">
        <v>253.5</v>
      </c>
      <c r="I368" s="140">
        <v>0</v>
      </c>
      <c r="J368" s="135">
        <f t="shared" si="190"/>
        <v>2160.1999999999998</v>
      </c>
      <c r="K368" s="141">
        <v>1906.7</v>
      </c>
      <c r="L368" s="141">
        <v>0</v>
      </c>
      <c r="M368" s="141">
        <v>0</v>
      </c>
      <c r="N368" s="141">
        <v>0</v>
      </c>
      <c r="O368" s="141">
        <v>253.5</v>
      </c>
      <c r="P368" s="141">
        <v>0</v>
      </c>
      <c r="Q368" s="141">
        <v>0</v>
      </c>
      <c r="R368" s="141">
        <v>0</v>
      </c>
      <c r="S368" s="141">
        <v>0</v>
      </c>
      <c r="T368" s="136">
        <f t="shared" si="191"/>
        <v>2134.3733999999999</v>
      </c>
      <c r="U368" s="141">
        <v>1880.9224999999999</v>
      </c>
      <c r="V368" s="141">
        <v>0</v>
      </c>
      <c r="W368" s="141">
        <v>0</v>
      </c>
      <c r="X368" s="141">
        <v>0</v>
      </c>
      <c r="Y368" s="10">
        <v>253.45089999999999</v>
      </c>
      <c r="Z368" s="10">
        <v>0</v>
      </c>
      <c r="AA368" s="10">
        <v>0</v>
      </c>
      <c r="AB368" s="10">
        <v>0</v>
      </c>
      <c r="AC368" s="10">
        <v>0</v>
      </c>
      <c r="AD368" s="10">
        <f t="shared" si="198"/>
        <v>-25.826599999999871</v>
      </c>
      <c r="AE368" s="10">
        <f t="shared" si="198"/>
        <v>-25.777500000000146</v>
      </c>
      <c r="AF368" s="10">
        <f t="shared" si="198"/>
        <v>0</v>
      </c>
      <c r="AG368" s="10">
        <f t="shared" si="198"/>
        <v>0</v>
      </c>
      <c r="AH368" s="10">
        <f t="shared" si="198"/>
        <v>0</v>
      </c>
      <c r="AI368" s="13">
        <f t="shared" si="193"/>
        <v>-4.9100000000009913E-2</v>
      </c>
      <c r="AJ368" s="13">
        <f t="shared" si="177"/>
        <v>0</v>
      </c>
      <c r="AK368" s="13">
        <f t="shared" si="174"/>
        <v>0</v>
      </c>
      <c r="AL368" s="13">
        <f t="shared" si="174"/>
        <v>0</v>
      </c>
      <c r="AM368" s="10">
        <f t="shared" si="174"/>
        <v>0</v>
      </c>
      <c r="AN368" s="10">
        <f t="shared" si="199"/>
        <v>98.804434774557919</v>
      </c>
      <c r="AO368" s="10">
        <f t="shared" si="199"/>
        <v>98.648056852152934</v>
      </c>
      <c r="AP368" s="10">
        <f t="shared" si="199"/>
        <v>0</v>
      </c>
      <c r="AQ368" s="10">
        <f t="shared" si="199"/>
        <v>0</v>
      </c>
      <c r="AR368" s="10">
        <f t="shared" si="199"/>
        <v>0</v>
      </c>
      <c r="AS368" s="10">
        <f t="shared" si="199"/>
        <v>99.980631163708082</v>
      </c>
      <c r="AT368" s="142">
        <f t="shared" si="199"/>
        <v>0</v>
      </c>
      <c r="AU368" s="142">
        <f t="shared" si="199"/>
        <v>0</v>
      </c>
      <c r="AV368" s="142">
        <f t="shared" si="199"/>
        <v>0</v>
      </c>
      <c r="AW368" s="142">
        <f t="shared" si="199"/>
        <v>0</v>
      </c>
    </row>
    <row r="369" spans="1:49" ht="12.75" customHeight="1" x14ac:dyDescent="0.25">
      <c r="A369" s="133">
        <v>360</v>
      </c>
      <c r="B369" s="139" t="s">
        <v>1666</v>
      </c>
      <c r="C369" s="135">
        <f t="shared" si="194"/>
        <v>1566.7</v>
      </c>
      <c r="D369" s="140">
        <v>1115.9000000000001</v>
      </c>
      <c r="E369" s="140">
        <v>0</v>
      </c>
      <c r="F369" s="140">
        <v>0</v>
      </c>
      <c r="G369" s="140">
        <v>0</v>
      </c>
      <c r="H369" s="140">
        <v>450.8</v>
      </c>
      <c r="I369" s="140">
        <v>0</v>
      </c>
      <c r="J369" s="135">
        <f t="shared" si="190"/>
        <v>1740.6</v>
      </c>
      <c r="K369" s="141">
        <v>1289.8</v>
      </c>
      <c r="L369" s="141">
        <v>0</v>
      </c>
      <c r="M369" s="141">
        <v>0</v>
      </c>
      <c r="N369" s="141">
        <v>0</v>
      </c>
      <c r="O369" s="141">
        <v>450.8</v>
      </c>
      <c r="P369" s="141">
        <v>0</v>
      </c>
      <c r="Q369" s="141">
        <v>0</v>
      </c>
      <c r="R369" s="141">
        <v>0</v>
      </c>
      <c r="S369" s="141">
        <v>0</v>
      </c>
      <c r="T369" s="136">
        <f t="shared" si="191"/>
        <v>1740.6</v>
      </c>
      <c r="U369" s="141">
        <v>1289.8</v>
      </c>
      <c r="V369" s="141">
        <v>0</v>
      </c>
      <c r="W369" s="141">
        <v>0</v>
      </c>
      <c r="X369" s="141">
        <v>0</v>
      </c>
      <c r="Y369" s="10">
        <v>450.8</v>
      </c>
      <c r="Z369" s="10">
        <v>0</v>
      </c>
      <c r="AA369" s="10">
        <v>0</v>
      </c>
      <c r="AB369" s="10">
        <v>0</v>
      </c>
      <c r="AC369" s="10">
        <v>0</v>
      </c>
      <c r="AD369" s="10">
        <f t="shared" si="198"/>
        <v>0</v>
      </c>
      <c r="AE369" s="10">
        <f t="shared" si="198"/>
        <v>0</v>
      </c>
      <c r="AF369" s="10">
        <f t="shared" si="198"/>
        <v>0</v>
      </c>
      <c r="AG369" s="10">
        <f t="shared" si="198"/>
        <v>0</v>
      </c>
      <c r="AH369" s="10">
        <f t="shared" si="198"/>
        <v>0</v>
      </c>
      <c r="AI369" s="13">
        <f t="shared" si="193"/>
        <v>0</v>
      </c>
      <c r="AJ369" s="13">
        <f t="shared" si="177"/>
        <v>0</v>
      </c>
      <c r="AK369" s="13">
        <f t="shared" si="174"/>
        <v>0</v>
      </c>
      <c r="AL369" s="13">
        <f t="shared" si="174"/>
        <v>0</v>
      </c>
      <c r="AM369" s="10">
        <f t="shared" si="174"/>
        <v>0</v>
      </c>
      <c r="AN369" s="10">
        <f t="shared" si="199"/>
        <v>100</v>
      </c>
      <c r="AO369" s="10">
        <f t="shared" si="199"/>
        <v>100</v>
      </c>
      <c r="AP369" s="10">
        <f t="shared" si="199"/>
        <v>0</v>
      </c>
      <c r="AQ369" s="10">
        <f t="shared" si="199"/>
        <v>0</v>
      </c>
      <c r="AR369" s="10">
        <f t="shared" si="199"/>
        <v>0</v>
      </c>
      <c r="AS369" s="10">
        <f t="shared" ref="AS369:AW375" si="206">IF(O369=0,0,Y369/O369*100)</f>
        <v>100</v>
      </c>
      <c r="AT369" s="142">
        <f t="shared" si="206"/>
        <v>0</v>
      </c>
      <c r="AU369" s="142">
        <f t="shared" si="206"/>
        <v>0</v>
      </c>
      <c r="AV369" s="142">
        <f t="shared" si="206"/>
        <v>0</v>
      </c>
      <c r="AW369" s="142">
        <f t="shared" si="206"/>
        <v>0</v>
      </c>
    </row>
    <row r="370" spans="1:49" ht="12.75" customHeight="1" x14ac:dyDescent="0.25">
      <c r="A370" s="133">
        <v>361</v>
      </c>
      <c r="B370" s="139" t="s">
        <v>1667</v>
      </c>
      <c r="C370" s="135">
        <f t="shared" si="194"/>
        <v>1510.9</v>
      </c>
      <c r="D370" s="140">
        <v>1129.4000000000001</v>
      </c>
      <c r="E370" s="140">
        <v>0</v>
      </c>
      <c r="F370" s="140">
        <v>0</v>
      </c>
      <c r="G370" s="140">
        <v>0</v>
      </c>
      <c r="H370" s="140">
        <v>381.5</v>
      </c>
      <c r="I370" s="140">
        <v>0</v>
      </c>
      <c r="J370" s="135">
        <f t="shared" si="190"/>
        <v>1629.3</v>
      </c>
      <c r="K370" s="141">
        <v>1247.8</v>
      </c>
      <c r="L370" s="141">
        <v>0</v>
      </c>
      <c r="M370" s="141">
        <v>0</v>
      </c>
      <c r="N370" s="141">
        <v>0</v>
      </c>
      <c r="O370" s="141">
        <v>381.5</v>
      </c>
      <c r="P370" s="141">
        <v>0</v>
      </c>
      <c r="Q370" s="141">
        <v>0</v>
      </c>
      <c r="R370" s="141">
        <v>0</v>
      </c>
      <c r="S370" s="141">
        <v>0</v>
      </c>
      <c r="T370" s="136">
        <f t="shared" si="191"/>
        <v>1620.7424000000001</v>
      </c>
      <c r="U370" s="141">
        <v>1239.2424000000001</v>
      </c>
      <c r="V370" s="141">
        <v>0</v>
      </c>
      <c r="W370" s="141">
        <v>0</v>
      </c>
      <c r="X370" s="141">
        <v>0</v>
      </c>
      <c r="Y370" s="10">
        <v>381.5</v>
      </c>
      <c r="Z370" s="10">
        <v>0</v>
      </c>
      <c r="AA370" s="10">
        <v>0</v>
      </c>
      <c r="AB370" s="10">
        <v>0</v>
      </c>
      <c r="AC370" s="10">
        <v>0</v>
      </c>
      <c r="AD370" s="10">
        <f t="shared" si="198"/>
        <v>-8.5575999999998658</v>
      </c>
      <c r="AE370" s="10">
        <f t="shared" si="198"/>
        <v>-8.5575999999998658</v>
      </c>
      <c r="AF370" s="10">
        <f t="shared" si="198"/>
        <v>0</v>
      </c>
      <c r="AG370" s="10">
        <f t="shared" si="198"/>
        <v>0</v>
      </c>
      <c r="AH370" s="10">
        <f t="shared" si="198"/>
        <v>0</v>
      </c>
      <c r="AI370" s="13">
        <f t="shared" si="193"/>
        <v>0</v>
      </c>
      <c r="AJ370" s="13">
        <f t="shared" si="177"/>
        <v>0</v>
      </c>
      <c r="AK370" s="13">
        <f t="shared" si="174"/>
        <v>0</v>
      </c>
      <c r="AL370" s="13">
        <f t="shared" si="174"/>
        <v>0</v>
      </c>
      <c r="AM370" s="10">
        <f t="shared" si="174"/>
        <v>0</v>
      </c>
      <c r="AN370" s="10">
        <f t="shared" ref="AN370:AR375" si="207">IF(J370=0,0,T370/J370*100)</f>
        <v>99.474768305407238</v>
      </c>
      <c r="AO370" s="10">
        <f t="shared" si="207"/>
        <v>99.314184965539368</v>
      </c>
      <c r="AP370" s="10">
        <f t="shared" si="207"/>
        <v>0</v>
      </c>
      <c r="AQ370" s="10">
        <f t="shared" si="207"/>
        <v>0</v>
      </c>
      <c r="AR370" s="10">
        <f t="shared" si="207"/>
        <v>0</v>
      </c>
      <c r="AS370" s="10">
        <f t="shared" si="206"/>
        <v>100</v>
      </c>
      <c r="AT370" s="142">
        <f t="shared" si="206"/>
        <v>0</v>
      </c>
      <c r="AU370" s="142">
        <f t="shared" si="206"/>
        <v>0</v>
      </c>
      <c r="AV370" s="142">
        <f t="shared" si="206"/>
        <v>0</v>
      </c>
      <c r="AW370" s="142">
        <f t="shared" si="206"/>
        <v>0</v>
      </c>
    </row>
    <row r="371" spans="1:49" ht="12.75" customHeight="1" x14ac:dyDescent="0.25">
      <c r="A371" s="133">
        <v>362</v>
      </c>
      <c r="B371" s="139" t="s">
        <v>1668</v>
      </c>
      <c r="C371" s="135">
        <f t="shared" si="194"/>
        <v>1152.3</v>
      </c>
      <c r="D371" s="140">
        <v>948.4</v>
      </c>
      <c r="E371" s="140">
        <v>0</v>
      </c>
      <c r="F371" s="140">
        <v>0</v>
      </c>
      <c r="G371" s="140">
        <v>0</v>
      </c>
      <c r="H371" s="140">
        <v>203.9</v>
      </c>
      <c r="I371" s="140">
        <v>0</v>
      </c>
      <c r="J371" s="135">
        <f t="shared" si="190"/>
        <v>1307.4000000000001</v>
      </c>
      <c r="K371" s="141">
        <v>1103.5</v>
      </c>
      <c r="L371" s="141">
        <v>0</v>
      </c>
      <c r="M371" s="141">
        <v>0</v>
      </c>
      <c r="N371" s="141">
        <v>0</v>
      </c>
      <c r="O371" s="141">
        <v>203.9</v>
      </c>
      <c r="P371" s="141">
        <v>0</v>
      </c>
      <c r="Q371" s="141">
        <v>0</v>
      </c>
      <c r="R371" s="141">
        <v>0</v>
      </c>
      <c r="S371" s="141">
        <v>0</v>
      </c>
      <c r="T371" s="136">
        <f t="shared" si="191"/>
        <v>1249.5471</v>
      </c>
      <c r="U371" s="141">
        <v>1045.6703</v>
      </c>
      <c r="V371" s="141">
        <v>0</v>
      </c>
      <c r="W371" s="141">
        <v>0</v>
      </c>
      <c r="X371" s="141">
        <v>0</v>
      </c>
      <c r="Y371" s="10">
        <v>203.8768</v>
      </c>
      <c r="Z371" s="10">
        <v>0</v>
      </c>
      <c r="AA371" s="10">
        <v>0</v>
      </c>
      <c r="AB371" s="10">
        <v>0</v>
      </c>
      <c r="AC371" s="10">
        <v>0</v>
      </c>
      <c r="AD371" s="10">
        <f t="shared" si="198"/>
        <v>-57.852900000000091</v>
      </c>
      <c r="AE371" s="10">
        <f t="shared" si="198"/>
        <v>-57.829700000000003</v>
      </c>
      <c r="AF371" s="10">
        <f t="shared" si="198"/>
        <v>0</v>
      </c>
      <c r="AG371" s="10">
        <f t="shared" si="198"/>
        <v>0</v>
      </c>
      <c r="AH371" s="10">
        <f t="shared" si="198"/>
        <v>0</v>
      </c>
      <c r="AI371" s="13">
        <f t="shared" si="193"/>
        <v>-2.3200000000002774E-2</v>
      </c>
      <c r="AJ371" s="13">
        <f t="shared" si="177"/>
        <v>0</v>
      </c>
      <c r="AK371" s="13">
        <f t="shared" si="174"/>
        <v>0</v>
      </c>
      <c r="AL371" s="13">
        <f t="shared" si="174"/>
        <v>0</v>
      </c>
      <c r="AM371" s="10">
        <f t="shared" si="174"/>
        <v>0</v>
      </c>
      <c r="AN371" s="10">
        <f t="shared" si="207"/>
        <v>95.57496558054153</v>
      </c>
      <c r="AO371" s="10">
        <f t="shared" si="207"/>
        <v>94.759429089261431</v>
      </c>
      <c r="AP371" s="10">
        <f t="shared" si="207"/>
        <v>0</v>
      </c>
      <c r="AQ371" s="10">
        <f t="shared" si="207"/>
        <v>0</v>
      </c>
      <c r="AR371" s="10">
        <f t="shared" si="207"/>
        <v>0</v>
      </c>
      <c r="AS371" s="10">
        <f t="shared" si="206"/>
        <v>99.98862187346738</v>
      </c>
      <c r="AT371" s="142">
        <f t="shared" si="206"/>
        <v>0</v>
      </c>
      <c r="AU371" s="142">
        <f t="shared" si="206"/>
        <v>0</v>
      </c>
      <c r="AV371" s="142">
        <f t="shared" si="206"/>
        <v>0</v>
      </c>
      <c r="AW371" s="142">
        <f t="shared" si="206"/>
        <v>0</v>
      </c>
    </row>
    <row r="372" spans="1:49" ht="12.75" customHeight="1" x14ac:dyDescent="0.25">
      <c r="A372" s="133">
        <v>363</v>
      </c>
      <c r="B372" s="139" t="s">
        <v>1669</v>
      </c>
      <c r="C372" s="135">
        <f t="shared" si="194"/>
        <v>5855.3</v>
      </c>
      <c r="D372" s="140">
        <v>4739.8</v>
      </c>
      <c r="E372" s="140">
        <v>0</v>
      </c>
      <c r="F372" s="140">
        <v>0</v>
      </c>
      <c r="G372" s="140">
        <v>0</v>
      </c>
      <c r="H372" s="140">
        <v>1115.5</v>
      </c>
      <c r="I372" s="140">
        <v>0</v>
      </c>
      <c r="J372" s="135">
        <f t="shared" si="190"/>
        <v>6711.2</v>
      </c>
      <c r="K372" s="141">
        <v>5595.7</v>
      </c>
      <c r="L372" s="141">
        <v>0</v>
      </c>
      <c r="M372" s="141">
        <v>0</v>
      </c>
      <c r="N372" s="141">
        <v>0</v>
      </c>
      <c r="O372" s="141">
        <v>1115.5</v>
      </c>
      <c r="P372" s="141">
        <v>0</v>
      </c>
      <c r="Q372" s="141">
        <v>0</v>
      </c>
      <c r="R372" s="141">
        <v>0</v>
      </c>
      <c r="S372" s="141">
        <v>0</v>
      </c>
      <c r="T372" s="136">
        <f t="shared" si="191"/>
        <v>6711.2</v>
      </c>
      <c r="U372" s="141">
        <v>5595.7</v>
      </c>
      <c r="V372" s="141">
        <v>0</v>
      </c>
      <c r="W372" s="141">
        <v>0</v>
      </c>
      <c r="X372" s="141">
        <v>0</v>
      </c>
      <c r="Y372" s="10">
        <v>1115.5</v>
      </c>
      <c r="Z372" s="10">
        <v>0</v>
      </c>
      <c r="AA372" s="10">
        <v>0</v>
      </c>
      <c r="AB372" s="10">
        <v>0</v>
      </c>
      <c r="AC372" s="10">
        <v>0</v>
      </c>
      <c r="AD372" s="10">
        <f t="shared" si="198"/>
        <v>0</v>
      </c>
      <c r="AE372" s="10">
        <f t="shared" si="198"/>
        <v>0</v>
      </c>
      <c r="AF372" s="10">
        <f t="shared" si="198"/>
        <v>0</v>
      </c>
      <c r="AG372" s="10">
        <f t="shared" si="198"/>
        <v>0</v>
      </c>
      <c r="AH372" s="10">
        <f t="shared" si="198"/>
        <v>0</v>
      </c>
      <c r="AI372" s="13">
        <f t="shared" si="193"/>
        <v>0</v>
      </c>
      <c r="AJ372" s="13">
        <f t="shared" si="177"/>
        <v>0</v>
      </c>
      <c r="AK372" s="13">
        <f t="shared" si="174"/>
        <v>0</v>
      </c>
      <c r="AL372" s="13">
        <f t="shared" si="174"/>
        <v>0</v>
      </c>
      <c r="AM372" s="10">
        <f t="shared" si="174"/>
        <v>0</v>
      </c>
      <c r="AN372" s="10">
        <f t="shared" si="207"/>
        <v>100</v>
      </c>
      <c r="AO372" s="10">
        <f t="shared" si="207"/>
        <v>100</v>
      </c>
      <c r="AP372" s="10">
        <f t="shared" si="207"/>
        <v>0</v>
      </c>
      <c r="AQ372" s="10">
        <f t="shared" si="207"/>
        <v>0</v>
      </c>
      <c r="AR372" s="10">
        <f t="shared" si="207"/>
        <v>0</v>
      </c>
      <c r="AS372" s="10">
        <f t="shared" si="206"/>
        <v>100</v>
      </c>
      <c r="AT372" s="142">
        <f t="shared" si="206"/>
        <v>0</v>
      </c>
      <c r="AU372" s="142">
        <f t="shared" si="206"/>
        <v>0</v>
      </c>
      <c r="AV372" s="142">
        <f t="shared" si="206"/>
        <v>0</v>
      </c>
      <c r="AW372" s="142">
        <f t="shared" si="206"/>
        <v>0</v>
      </c>
    </row>
    <row r="373" spans="1:49" ht="12.75" customHeight="1" x14ac:dyDescent="0.25">
      <c r="A373" s="133">
        <v>364</v>
      </c>
      <c r="B373" s="139" t="s">
        <v>1670</v>
      </c>
      <c r="C373" s="135">
        <f t="shared" si="194"/>
        <v>5767.3</v>
      </c>
      <c r="D373" s="140">
        <v>4671.5</v>
      </c>
      <c r="E373" s="140">
        <v>0</v>
      </c>
      <c r="F373" s="140">
        <v>0</v>
      </c>
      <c r="G373" s="140">
        <v>0</v>
      </c>
      <c r="H373" s="140">
        <v>1095.8</v>
      </c>
      <c r="I373" s="140">
        <v>0</v>
      </c>
      <c r="J373" s="135">
        <f t="shared" si="190"/>
        <v>6266.3</v>
      </c>
      <c r="K373" s="141">
        <v>5170.5</v>
      </c>
      <c r="L373" s="141">
        <v>0</v>
      </c>
      <c r="M373" s="141">
        <v>0</v>
      </c>
      <c r="N373" s="141">
        <v>0</v>
      </c>
      <c r="O373" s="141">
        <v>1095.8</v>
      </c>
      <c r="P373" s="141">
        <v>0</v>
      </c>
      <c r="Q373" s="141">
        <v>0</v>
      </c>
      <c r="R373" s="141">
        <v>0</v>
      </c>
      <c r="S373" s="141">
        <v>0</v>
      </c>
      <c r="T373" s="136">
        <f t="shared" si="191"/>
        <v>6266.3</v>
      </c>
      <c r="U373" s="141">
        <v>5170.5</v>
      </c>
      <c r="V373" s="141">
        <v>0</v>
      </c>
      <c r="W373" s="141">
        <v>0</v>
      </c>
      <c r="X373" s="141">
        <v>0</v>
      </c>
      <c r="Y373" s="10">
        <v>1095.8</v>
      </c>
      <c r="Z373" s="10">
        <v>0</v>
      </c>
      <c r="AA373" s="10">
        <v>0</v>
      </c>
      <c r="AB373" s="10">
        <v>0</v>
      </c>
      <c r="AC373" s="10">
        <v>0</v>
      </c>
      <c r="AD373" s="10">
        <f t="shared" si="198"/>
        <v>0</v>
      </c>
      <c r="AE373" s="10">
        <f t="shared" si="198"/>
        <v>0</v>
      </c>
      <c r="AF373" s="10">
        <f t="shared" si="198"/>
        <v>0</v>
      </c>
      <c r="AG373" s="10">
        <f t="shared" si="198"/>
        <v>0</v>
      </c>
      <c r="AH373" s="10">
        <f t="shared" si="198"/>
        <v>0</v>
      </c>
      <c r="AI373" s="13">
        <f t="shared" si="193"/>
        <v>0</v>
      </c>
      <c r="AJ373" s="13">
        <f t="shared" si="177"/>
        <v>0</v>
      </c>
      <c r="AK373" s="13">
        <f t="shared" si="177"/>
        <v>0</v>
      </c>
      <c r="AL373" s="13">
        <f t="shared" si="177"/>
        <v>0</v>
      </c>
      <c r="AM373" s="10">
        <f t="shared" si="177"/>
        <v>0</v>
      </c>
      <c r="AN373" s="10">
        <f t="shared" si="207"/>
        <v>100</v>
      </c>
      <c r="AO373" s="10">
        <f t="shared" si="207"/>
        <v>100</v>
      </c>
      <c r="AP373" s="10">
        <f t="shared" si="207"/>
        <v>0</v>
      </c>
      <c r="AQ373" s="10">
        <f t="shared" si="207"/>
        <v>0</v>
      </c>
      <c r="AR373" s="10">
        <f t="shared" si="207"/>
        <v>0</v>
      </c>
      <c r="AS373" s="10">
        <f t="shared" si="206"/>
        <v>100</v>
      </c>
      <c r="AT373" s="142">
        <f t="shared" si="206"/>
        <v>0</v>
      </c>
      <c r="AU373" s="142">
        <f t="shared" si="206"/>
        <v>0</v>
      </c>
      <c r="AV373" s="142">
        <f t="shared" si="206"/>
        <v>0</v>
      </c>
      <c r="AW373" s="142">
        <f t="shared" si="206"/>
        <v>0</v>
      </c>
    </row>
    <row r="374" spans="1:49" ht="12.75" customHeight="1" x14ac:dyDescent="0.25">
      <c r="A374" s="133">
        <v>365</v>
      </c>
      <c r="B374" s="139" t="s">
        <v>1671</v>
      </c>
      <c r="C374" s="135">
        <f t="shared" si="194"/>
        <v>4923.1000000000004</v>
      </c>
      <c r="D374" s="140">
        <v>3839.5</v>
      </c>
      <c r="E374" s="140">
        <v>0</v>
      </c>
      <c r="F374" s="140">
        <v>0</v>
      </c>
      <c r="G374" s="140">
        <v>0</v>
      </c>
      <c r="H374" s="140">
        <v>1083.5999999999999</v>
      </c>
      <c r="I374" s="140">
        <v>0</v>
      </c>
      <c r="J374" s="135">
        <f t="shared" si="190"/>
        <v>5295.1</v>
      </c>
      <c r="K374" s="141">
        <v>4211.5</v>
      </c>
      <c r="L374" s="141">
        <v>0</v>
      </c>
      <c r="M374" s="141">
        <v>0</v>
      </c>
      <c r="N374" s="141">
        <v>0</v>
      </c>
      <c r="O374" s="141">
        <v>1083.5999999999999</v>
      </c>
      <c r="P374" s="141">
        <v>0</v>
      </c>
      <c r="Q374" s="141">
        <v>0</v>
      </c>
      <c r="R374" s="141">
        <v>0</v>
      </c>
      <c r="S374" s="141">
        <v>0</v>
      </c>
      <c r="T374" s="136">
        <f t="shared" si="191"/>
        <v>5288.5645999999997</v>
      </c>
      <c r="U374" s="141">
        <v>4210.7168000000001</v>
      </c>
      <c r="V374" s="141">
        <v>0</v>
      </c>
      <c r="W374" s="141">
        <v>0</v>
      </c>
      <c r="X374" s="141">
        <v>0</v>
      </c>
      <c r="Y374" s="10">
        <v>1077.8478</v>
      </c>
      <c r="Z374" s="10">
        <v>0</v>
      </c>
      <c r="AA374" s="10">
        <v>0</v>
      </c>
      <c r="AB374" s="10">
        <v>0</v>
      </c>
      <c r="AC374" s="10">
        <v>0</v>
      </c>
      <c r="AD374" s="10">
        <f t="shared" si="198"/>
        <v>-6.5354000000006636</v>
      </c>
      <c r="AE374" s="10">
        <f t="shared" si="198"/>
        <v>-0.78319999999985157</v>
      </c>
      <c r="AF374" s="10">
        <f t="shared" si="198"/>
        <v>0</v>
      </c>
      <c r="AG374" s="10">
        <f t="shared" si="198"/>
        <v>0</v>
      </c>
      <c r="AH374" s="10">
        <f t="shared" si="198"/>
        <v>0</v>
      </c>
      <c r="AI374" s="13">
        <f t="shared" si="193"/>
        <v>-5.7521999999999025</v>
      </c>
      <c r="AJ374" s="13">
        <f t="shared" si="177"/>
        <v>0</v>
      </c>
      <c r="AK374" s="13">
        <f t="shared" si="177"/>
        <v>0</v>
      </c>
      <c r="AL374" s="13">
        <f t="shared" si="177"/>
        <v>0</v>
      </c>
      <c r="AM374" s="10">
        <f t="shared" si="177"/>
        <v>0</v>
      </c>
      <c r="AN374" s="10">
        <f t="shared" si="207"/>
        <v>99.876576457479544</v>
      </c>
      <c r="AO374" s="10">
        <f t="shared" si="207"/>
        <v>99.981403300486775</v>
      </c>
      <c r="AP374" s="10">
        <f t="shared" si="207"/>
        <v>0</v>
      </c>
      <c r="AQ374" s="10">
        <f t="shared" si="207"/>
        <v>0</v>
      </c>
      <c r="AR374" s="10">
        <f t="shared" si="207"/>
        <v>0</v>
      </c>
      <c r="AS374" s="10">
        <f t="shared" si="206"/>
        <v>99.469158361018842</v>
      </c>
      <c r="AT374" s="142">
        <f t="shared" si="206"/>
        <v>0</v>
      </c>
      <c r="AU374" s="142">
        <f t="shared" si="206"/>
        <v>0</v>
      </c>
      <c r="AV374" s="142">
        <f t="shared" si="206"/>
        <v>0</v>
      </c>
      <c r="AW374" s="142">
        <f t="shared" si="206"/>
        <v>0</v>
      </c>
    </row>
    <row r="375" spans="1:49" ht="12.75" customHeight="1" x14ac:dyDescent="0.25">
      <c r="A375" s="133">
        <v>366</v>
      </c>
      <c r="B375" s="139" t="s">
        <v>1672</v>
      </c>
      <c r="C375" s="135">
        <f t="shared" si="194"/>
        <v>2191.6</v>
      </c>
      <c r="D375" s="140">
        <v>1582.3</v>
      </c>
      <c r="E375" s="140">
        <v>0</v>
      </c>
      <c r="F375" s="140">
        <v>0</v>
      </c>
      <c r="G375" s="140">
        <v>0</v>
      </c>
      <c r="H375" s="140">
        <v>609.29999999999995</v>
      </c>
      <c r="I375" s="140">
        <v>0</v>
      </c>
      <c r="J375" s="135">
        <f t="shared" si="190"/>
        <v>2417.6</v>
      </c>
      <c r="K375" s="141">
        <v>1808.3</v>
      </c>
      <c r="L375" s="141">
        <v>0</v>
      </c>
      <c r="M375" s="141">
        <v>0</v>
      </c>
      <c r="N375" s="141">
        <v>0</v>
      </c>
      <c r="O375" s="141">
        <v>609.29999999999995</v>
      </c>
      <c r="P375" s="141">
        <v>0</v>
      </c>
      <c r="Q375" s="141">
        <v>0</v>
      </c>
      <c r="R375" s="141">
        <v>0</v>
      </c>
      <c r="S375" s="141">
        <v>0</v>
      </c>
      <c r="T375" s="136">
        <f t="shared" si="191"/>
        <v>2417.6</v>
      </c>
      <c r="U375" s="141">
        <v>1808.3</v>
      </c>
      <c r="V375" s="141">
        <v>0</v>
      </c>
      <c r="W375" s="141">
        <v>0</v>
      </c>
      <c r="X375" s="141">
        <v>0</v>
      </c>
      <c r="Y375" s="10">
        <v>609.29999999999995</v>
      </c>
      <c r="Z375" s="10">
        <v>0</v>
      </c>
      <c r="AA375" s="10">
        <v>0</v>
      </c>
      <c r="AB375" s="10">
        <v>0</v>
      </c>
      <c r="AC375" s="10">
        <v>0</v>
      </c>
      <c r="AD375" s="10">
        <f t="shared" si="198"/>
        <v>0</v>
      </c>
      <c r="AE375" s="10">
        <f t="shared" si="198"/>
        <v>0</v>
      </c>
      <c r="AF375" s="10">
        <f t="shared" si="198"/>
        <v>0</v>
      </c>
      <c r="AG375" s="10">
        <f t="shared" si="198"/>
        <v>0</v>
      </c>
      <c r="AH375" s="10">
        <f t="shared" si="198"/>
        <v>0</v>
      </c>
      <c r="AI375" s="13">
        <f t="shared" si="193"/>
        <v>0</v>
      </c>
      <c r="AJ375" s="13">
        <f t="shared" si="177"/>
        <v>0</v>
      </c>
      <c r="AK375" s="13">
        <f t="shared" si="177"/>
        <v>0</v>
      </c>
      <c r="AL375" s="13">
        <f t="shared" si="177"/>
        <v>0</v>
      </c>
      <c r="AM375" s="10">
        <f t="shared" si="177"/>
        <v>0</v>
      </c>
      <c r="AN375" s="10">
        <f t="shared" si="207"/>
        <v>100</v>
      </c>
      <c r="AO375" s="10">
        <f t="shared" si="207"/>
        <v>100</v>
      </c>
      <c r="AP375" s="10">
        <f t="shared" si="207"/>
        <v>0</v>
      </c>
      <c r="AQ375" s="10">
        <f t="shared" si="207"/>
        <v>0</v>
      </c>
      <c r="AR375" s="10">
        <f t="shared" si="207"/>
        <v>0</v>
      </c>
      <c r="AS375" s="10">
        <f t="shared" si="206"/>
        <v>100</v>
      </c>
      <c r="AT375" s="142">
        <f t="shared" si="206"/>
        <v>0</v>
      </c>
      <c r="AU375" s="142">
        <f t="shared" si="206"/>
        <v>0</v>
      </c>
      <c r="AV375" s="142">
        <f t="shared" si="206"/>
        <v>0</v>
      </c>
      <c r="AW375" s="142">
        <f t="shared" si="206"/>
        <v>0</v>
      </c>
    </row>
    <row r="376" spans="1:49" ht="12.75" customHeight="1" x14ac:dyDescent="0.25">
      <c r="A376" s="133">
        <v>367</v>
      </c>
      <c r="B376" s="139"/>
      <c r="C376" s="140"/>
      <c r="D376" s="140"/>
      <c r="E376" s="140"/>
      <c r="F376" s="140"/>
      <c r="G376" s="140"/>
      <c r="H376" s="140"/>
      <c r="I376" s="140"/>
      <c r="J376" s="135"/>
      <c r="K376" s="141"/>
      <c r="L376" s="141"/>
      <c r="M376" s="141"/>
      <c r="N376" s="141"/>
      <c r="O376" s="141"/>
      <c r="P376" s="141"/>
      <c r="Q376" s="141"/>
      <c r="R376" s="141"/>
      <c r="S376" s="141"/>
      <c r="T376" s="136"/>
      <c r="U376" s="141"/>
      <c r="V376" s="141"/>
      <c r="W376" s="141"/>
      <c r="X376" s="141"/>
      <c r="Y376" s="10"/>
      <c r="Z376" s="10"/>
      <c r="AA376" s="10"/>
      <c r="AB376" s="10"/>
      <c r="AC376" s="10"/>
      <c r="AD376" s="10"/>
      <c r="AE376" s="10"/>
      <c r="AF376" s="10"/>
      <c r="AG376" s="10"/>
      <c r="AH376" s="10"/>
      <c r="AI376" s="13">
        <f t="shared" si="193"/>
        <v>0</v>
      </c>
      <c r="AJ376" s="13">
        <f t="shared" si="177"/>
        <v>0</v>
      </c>
      <c r="AK376" s="13">
        <f t="shared" si="177"/>
        <v>0</v>
      </c>
      <c r="AL376" s="13">
        <f t="shared" si="177"/>
        <v>0</v>
      </c>
      <c r="AM376" s="10"/>
      <c r="AN376" s="10"/>
      <c r="AO376" s="10"/>
      <c r="AP376" s="10"/>
      <c r="AQ376" s="10"/>
      <c r="AR376" s="10"/>
      <c r="AS376" s="10"/>
      <c r="AT376" s="142"/>
      <c r="AU376" s="142"/>
      <c r="AV376" s="142"/>
      <c r="AW376" s="142"/>
    </row>
    <row r="377" spans="1:49" ht="12.75" customHeight="1" x14ac:dyDescent="0.25">
      <c r="A377" s="133">
        <v>368</v>
      </c>
      <c r="B377" s="134" t="s">
        <v>1673</v>
      </c>
      <c r="C377" s="135">
        <f t="shared" ref="C377:C391" si="208">SUM(D377:I377)</f>
        <v>166634.9</v>
      </c>
      <c r="D377" s="135">
        <f t="shared" ref="D377:I377" si="209">D378+D379</f>
        <v>105244.2</v>
      </c>
      <c r="E377" s="135">
        <f t="shared" si="209"/>
        <v>2382</v>
      </c>
      <c r="F377" s="135">
        <f t="shared" si="209"/>
        <v>39334.6</v>
      </c>
      <c r="G377" s="135">
        <f t="shared" si="209"/>
        <v>630</v>
      </c>
      <c r="H377" s="135">
        <f t="shared" si="209"/>
        <v>17143</v>
      </c>
      <c r="I377" s="135">
        <f t="shared" si="209"/>
        <v>1901.1</v>
      </c>
      <c r="J377" s="135">
        <f t="shared" si="190"/>
        <v>194934.5</v>
      </c>
      <c r="K377" s="135">
        <f t="shared" ref="K377:S377" si="210">K378+K379</f>
        <v>120514</v>
      </c>
      <c r="L377" s="135">
        <f t="shared" si="210"/>
        <v>2762.3</v>
      </c>
      <c r="M377" s="135">
        <f t="shared" si="210"/>
        <v>49856.1</v>
      </c>
      <c r="N377" s="135">
        <f t="shared" si="210"/>
        <v>630</v>
      </c>
      <c r="O377" s="135">
        <f t="shared" si="210"/>
        <v>17143</v>
      </c>
      <c r="P377" s="135">
        <f t="shared" si="210"/>
        <v>3084</v>
      </c>
      <c r="Q377" s="135">
        <f t="shared" si="210"/>
        <v>1901.1</v>
      </c>
      <c r="R377" s="135">
        <f t="shared" si="210"/>
        <v>925.8</v>
      </c>
      <c r="S377" s="135">
        <f t="shared" si="210"/>
        <v>19.3</v>
      </c>
      <c r="T377" s="136">
        <f t="shared" si="191"/>
        <v>185074.2157</v>
      </c>
      <c r="U377" s="135">
        <f t="shared" ref="U377:AC377" si="211">U378+U379</f>
        <v>119522.76949999999</v>
      </c>
      <c r="V377" s="135">
        <f t="shared" si="211"/>
        <v>2757.2301000000002</v>
      </c>
      <c r="W377" s="135">
        <f t="shared" si="211"/>
        <v>41268.497100000001</v>
      </c>
      <c r="X377" s="135">
        <f t="shared" si="211"/>
        <v>630</v>
      </c>
      <c r="Y377" s="135">
        <f t="shared" si="211"/>
        <v>16866.618999999999</v>
      </c>
      <c r="Z377" s="135">
        <f t="shared" si="211"/>
        <v>3084</v>
      </c>
      <c r="AA377" s="135">
        <f t="shared" si="211"/>
        <v>1901.1</v>
      </c>
      <c r="AB377" s="135">
        <f t="shared" si="211"/>
        <v>925.8</v>
      </c>
      <c r="AC377" s="135">
        <f t="shared" si="211"/>
        <v>19.3</v>
      </c>
      <c r="AD377" s="13">
        <f t="shared" ref="AD377:AH391" si="212">T377-J377</f>
        <v>-9860.2842999999993</v>
      </c>
      <c r="AE377" s="13">
        <f t="shared" si="212"/>
        <v>-991.23050000000512</v>
      </c>
      <c r="AF377" s="13">
        <f t="shared" si="212"/>
        <v>-5.0698999999999614</v>
      </c>
      <c r="AG377" s="13">
        <f t="shared" si="212"/>
        <v>-8587.602899999998</v>
      </c>
      <c r="AH377" s="13">
        <f t="shared" si="212"/>
        <v>0</v>
      </c>
      <c r="AI377" s="13">
        <f t="shared" si="193"/>
        <v>-276.38100000000122</v>
      </c>
      <c r="AJ377" s="13">
        <f t="shared" si="177"/>
        <v>0</v>
      </c>
      <c r="AK377" s="13">
        <f t="shared" si="177"/>
        <v>0</v>
      </c>
      <c r="AL377" s="13">
        <f t="shared" si="177"/>
        <v>0</v>
      </c>
      <c r="AM377" s="13">
        <f t="shared" si="177"/>
        <v>0</v>
      </c>
      <c r="AN377" s="13">
        <f t="shared" ref="AN377:AW391" si="213">IF(J377=0,0,T377/J377*100)</f>
        <v>94.941744893797662</v>
      </c>
      <c r="AO377" s="13">
        <f t="shared" si="213"/>
        <v>99.177497635129512</v>
      </c>
      <c r="AP377" s="13">
        <f t="shared" si="213"/>
        <v>99.816460920247621</v>
      </c>
      <c r="AQ377" s="13">
        <f t="shared" si="213"/>
        <v>82.775221286863598</v>
      </c>
      <c r="AR377" s="13">
        <f t="shared" si="213"/>
        <v>100</v>
      </c>
      <c r="AS377" s="13">
        <f t="shared" si="213"/>
        <v>98.387790935075543</v>
      </c>
      <c r="AT377" s="137">
        <f t="shared" si="213"/>
        <v>100</v>
      </c>
      <c r="AU377" s="137">
        <f t="shared" si="213"/>
        <v>100</v>
      </c>
      <c r="AV377" s="137">
        <f t="shared" si="213"/>
        <v>100</v>
      </c>
      <c r="AW377" s="137">
        <f t="shared" si="213"/>
        <v>100</v>
      </c>
    </row>
    <row r="378" spans="1:49" s="138" customFormat="1" ht="12.75" customHeight="1" x14ac:dyDescent="0.2">
      <c r="A378" s="133">
        <v>369</v>
      </c>
      <c r="B378" s="134" t="s">
        <v>1374</v>
      </c>
      <c r="C378" s="135">
        <f t="shared" si="208"/>
        <v>106302.90000000001</v>
      </c>
      <c r="D378" s="135">
        <f t="shared" ref="D378:I378" si="214">D380</f>
        <v>54812.1</v>
      </c>
      <c r="E378" s="135">
        <f t="shared" si="214"/>
        <v>2382</v>
      </c>
      <c r="F378" s="135">
        <f t="shared" si="214"/>
        <v>39334.6</v>
      </c>
      <c r="G378" s="135">
        <f t="shared" si="214"/>
        <v>0</v>
      </c>
      <c r="H378" s="135">
        <f t="shared" si="214"/>
        <v>7873.1</v>
      </c>
      <c r="I378" s="135">
        <f t="shared" si="214"/>
        <v>1901.1</v>
      </c>
      <c r="J378" s="135">
        <f t="shared" si="190"/>
        <v>130072.80000000002</v>
      </c>
      <c r="K378" s="135">
        <f t="shared" ref="K378:S378" si="215">K380</f>
        <v>65552.2</v>
      </c>
      <c r="L378" s="135">
        <f t="shared" si="215"/>
        <v>2762.3</v>
      </c>
      <c r="M378" s="135">
        <f t="shared" si="215"/>
        <v>49856.1</v>
      </c>
      <c r="N378" s="135">
        <f t="shared" si="215"/>
        <v>0</v>
      </c>
      <c r="O378" s="135">
        <f t="shared" si="215"/>
        <v>7873.1</v>
      </c>
      <c r="P378" s="135">
        <f t="shared" si="215"/>
        <v>3084</v>
      </c>
      <c r="Q378" s="135">
        <f t="shared" si="215"/>
        <v>1901.1</v>
      </c>
      <c r="R378" s="135">
        <f t="shared" si="215"/>
        <v>925.8</v>
      </c>
      <c r="S378" s="135">
        <f t="shared" si="215"/>
        <v>19.3</v>
      </c>
      <c r="T378" s="136">
        <f t="shared" si="191"/>
        <v>120830.2386</v>
      </c>
      <c r="U378" s="135">
        <f t="shared" ref="U378:AC378" si="216">U380</f>
        <v>65177.821100000001</v>
      </c>
      <c r="V378" s="135">
        <f t="shared" si="216"/>
        <v>2757.2301000000002</v>
      </c>
      <c r="W378" s="135">
        <f t="shared" si="216"/>
        <v>41268.497100000001</v>
      </c>
      <c r="X378" s="135">
        <f t="shared" si="216"/>
        <v>0</v>
      </c>
      <c r="Y378" s="135">
        <f t="shared" si="216"/>
        <v>7597.5902999999998</v>
      </c>
      <c r="Z378" s="135">
        <f t="shared" si="216"/>
        <v>3084</v>
      </c>
      <c r="AA378" s="135">
        <f t="shared" si="216"/>
        <v>1901.1</v>
      </c>
      <c r="AB378" s="135">
        <f t="shared" si="216"/>
        <v>925.8</v>
      </c>
      <c r="AC378" s="135">
        <f t="shared" si="216"/>
        <v>19.3</v>
      </c>
      <c r="AD378" s="13">
        <f t="shared" si="212"/>
        <v>-9242.5614000000205</v>
      </c>
      <c r="AE378" s="13">
        <f t="shared" si="212"/>
        <v>-374.37889999999607</v>
      </c>
      <c r="AF378" s="13">
        <f t="shared" si="212"/>
        <v>-5.0698999999999614</v>
      </c>
      <c r="AG378" s="13">
        <f t="shared" si="212"/>
        <v>-8587.602899999998</v>
      </c>
      <c r="AH378" s="13">
        <f t="shared" si="212"/>
        <v>0</v>
      </c>
      <c r="AI378" s="13">
        <f t="shared" si="193"/>
        <v>-275.50970000000052</v>
      </c>
      <c r="AJ378" s="13">
        <f t="shared" si="177"/>
        <v>0</v>
      </c>
      <c r="AK378" s="13">
        <f t="shared" si="177"/>
        <v>0</v>
      </c>
      <c r="AL378" s="13">
        <f t="shared" si="177"/>
        <v>0</v>
      </c>
      <c r="AM378" s="13">
        <f t="shared" si="177"/>
        <v>0</v>
      </c>
      <c r="AN378" s="13">
        <f t="shared" si="213"/>
        <v>92.894316567337668</v>
      </c>
      <c r="AO378" s="13">
        <f t="shared" si="213"/>
        <v>99.428884308993446</v>
      </c>
      <c r="AP378" s="13">
        <f t="shared" si="213"/>
        <v>99.816460920247621</v>
      </c>
      <c r="AQ378" s="13">
        <f t="shared" si="213"/>
        <v>82.775221286863598</v>
      </c>
      <c r="AR378" s="13">
        <f t="shared" si="213"/>
        <v>0</v>
      </c>
      <c r="AS378" s="13">
        <f t="shared" si="213"/>
        <v>96.500619832086471</v>
      </c>
      <c r="AT378" s="137">
        <f t="shared" si="213"/>
        <v>100</v>
      </c>
      <c r="AU378" s="137">
        <f t="shared" si="213"/>
        <v>100</v>
      </c>
      <c r="AV378" s="137">
        <f t="shared" si="213"/>
        <v>100</v>
      </c>
      <c r="AW378" s="137">
        <f t="shared" si="213"/>
        <v>100</v>
      </c>
    </row>
    <row r="379" spans="1:49" s="138" customFormat="1" ht="12.75" customHeight="1" x14ac:dyDescent="0.2">
      <c r="A379" s="133">
        <v>370</v>
      </c>
      <c r="B379" s="134" t="s">
        <v>1375</v>
      </c>
      <c r="C379" s="135">
        <f t="shared" si="208"/>
        <v>60332</v>
      </c>
      <c r="D379" s="135">
        <f t="shared" ref="D379:I379" si="217">SUBTOTAL(9,D381:D391)</f>
        <v>50432.1</v>
      </c>
      <c r="E379" s="135">
        <f t="shared" si="217"/>
        <v>0</v>
      </c>
      <c r="F379" s="135">
        <f t="shared" si="217"/>
        <v>0</v>
      </c>
      <c r="G379" s="135">
        <f t="shared" si="217"/>
        <v>630</v>
      </c>
      <c r="H379" s="135">
        <f t="shared" si="217"/>
        <v>9269.9</v>
      </c>
      <c r="I379" s="135">
        <f t="shared" si="217"/>
        <v>0</v>
      </c>
      <c r="J379" s="135">
        <f t="shared" si="190"/>
        <v>64861.7</v>
      </c>
      <c r="K379" s="135">
        <f t="shared" ref="K379:S379" si="218">SUBTOTAL(9,K381:K391)</f>
        <v>54961.799999999996</v>
      </c>
      <c r="L379" s="135">
        <f t="shared" si="218"/>
        <v>0</v>
      </c>
      <c r="M379" s="135">
        <f t="shared" si="218"/>
        <v>0</v>
      </c>
      <c r="N379" s="135">
        <f t="shared" si="218"/>
        <v>630</v>
      </c>
      <c r="O379" s="135">
        <f t="shared" si="218"/>
        <v>9269.9</v>
      </c>
      <c r="P379" s="135">
        <f t="shared" si="218"/>
        <v>0</v>
      </c>
      <c r="Q379" s="135">
        <f t="shared" si="218"/>
        <v>0</v>
      </c>
      <c r="R379" s="135">
        <f t="shared" si="218"/>
        <v>0</v>
      </c>
      <c r="S379" s="135">
        <f t="shared" si="218"/>
        <v>0</v>
      </c>
      <c r="T379" s="136">
        <f t="shared" si="191"/>
        <v>64243.977100000004</v>
      </c>
      <c r="U379" s="135">
        <f t="shared" ref="U379:AC379" si="219">SUBTOTAL(9,U381:U391)</f>
        <v>54344.948400000001</v>
      </c>
      <c r="V379" s="135">
        <f t="shared" si="219"/>
        <v>0</v>
      </c>
      <c r="W379" s="135">
        <f t="shared" si="219"/>
        <v>0</v>
      </c>
      <c r="X379" s="135">
        <f t="shared" si="219"/>
        <v>630</v>
      </c>
      <c r="Y379" s="135">
        <f t="shared" si="219"/>
        <v>9269.0286999999989</v>
      </c>
      <c r="Z379" s="135">
        <f t="shared" si="219"/>
        <v>0</v>
      </c>
      <c r="AA379" s="135">
        <f t="shared" si="219"/>
        <v>0</v>
      </c>
      <c r="AB379" s="135">
        <f t="shared" si="219"/>
        <v>0</v>
      </c>
      <c r="AC379" s="135">
        <f t="shared" si="219"/>
        <v>0</v>
      </c>
      <c r="AD379" s="13">
        <f t="shared" si="212"/>
        <v>-617.72289999999339</v>
      </c>
      <c r="AE379" s="13">
        <f t="shared" si="212"/>
        <v>-616.85159999999451</v>
      </c>
      <c r="AF379" s="13">
        <f t="shared" si="212"/>
        <v>0</v>
      </c>
      <c r="AG379" s="13">
        <f t="shared" si="212"/>
        <v>0</v>
      </c>
      <c r="AH379" s="13">
        <f t="shared" si="212"/>
        <v>0</v>
      </c>
      <c r="AI379" s="13">
        <f t="shared" si="193"/>
        <v>-0.8713000000007014</v>
      </c>
      <c r="AJ379" s="13">
        <f t="shared" si="177"/>
        <v>0</v>
      </c>
      <c r="AK379" s="13">
        <f t="shared" si="177"/>
        <v>0</v>
      </c>
      <c r="AL379" s="13">
        <f t="shared" si="177"/>
        <v>0</v>
      </c>
      <c r="AM379" s="13">
        <f t="shared" si="177"/>
        <v>0</v>
      </c>
      <c r="AN379" s="13">
        <f t="shared" si="213"/>
        <v>99.047630728149286</v>
      </c>
      <c r="AO379" s="13">
        <f t="shared" si="213"/>
        <v>98.877672128642075</v>
      </c>
      <c r="AP379" s="13">
        <f t="shared" si="213"/>
        <v>0</v>
      </c>
      <c r="AQ379" s="13">
        <f t="shared" si="213"/>
        <v>0</v>
      </c>
      <c r="AR379" s="13">
        <f t="shared" si="213"/>
        <v>100</v>
      </c>
      <c r="AS379" s="13">
        <f t="shared" si="213"/>
        <v>99.990600761604753</v>
      </c>
      <c r="AT379" s="137">
        <f t="shared" si="213"/>
        <v>0</v>
      </c>
      <c r="AU379" s="137">
        <f t="shared" si="213"/>
        <v>0</v>
      </c>
      <c r="AV379" s="137">
        <f t="shared" si="213"/>
        <v>0</v>
      </c>
      <c r="AW379" s="137">
        <f t="shared" si="213"/>
        <v>0</v>
      </c>
    </row>
    <row r="380" spans="1:49" ht="12.75" customHeight="1" x14ac:dyDescent="0.25">
      <c r="A380" s="133">
        <v>371</v>
      </c>
      <c r="B380" s="139" t="s">
        <v>1400</v>
      </c>
      <c r="C380" s="135">
        <f t="shared" si="208"/>
        <v>106302.90000000001</v>
      </c>
      <c r="D380" s="140">
        <v>54812.1</v>
      </c>
      <c r="E380" s="140">
        <v>2382</v>
      </c>
      <c r="F380" s="140">
        <v>39334.6</v>
      </c>
      <c r="G380" s="140">
        <v>0</v>
      </c>
      <c r="H380" s="140">
        <v>7873.1</v>
      </c>
      <c r="I380" s="140">
        <v>1901.1</v>
      </c>
      <c r="J380" s="135">
        <f t="shared" si="190"/>
        <v>130072.80000000002</v>
      </c>
      <c r="K380" s="141">
        <v>65552.2</v>
      </c>
      <c r="L380" s="141">
        <v>2762.3</v>
      </c>
      <c r="M380" s="141">
        <v>49856.1</v>
      </c>
      <c r="N380" s="141">
        <v>0</v>
      </c>
      <c r="O380" s="141">
        <v>7873.1</v>
      </c>
      <c r="P380" s="141">
        <v>3084</v>
      </c>
      <c r="Q380" s="141">
        <v>1901.1</v>
      </c>
      <c r="R380" s="141">
        <v>925.8</v>
      </c>
      <c r="S380" s="141">
        <v>19.3</v>
      </c>
      <c r="T380" s="136">
        <f t="shared" si="191"/>
        <v>120830.2386</v>
      </c>
      <c r="U380" s="141">
        <v>65177.821100000001</v>
      </c>
      <c r="V380" s="141">
        <v>2757.2301000000002</v>
      </c>
      <c r="W380" s="141">
        <v>41268.497100000001</v>
      </c>
      <c r="X380" s="141">
        <v>0</v>
      </c>
      <c r="Y380" s="10">
        <v>7597.5902999999998</v>
      </c>
      <c r="Z380" s="10">
        <v>3084</v>
      </c>
      <c r="AA380" s="10">
        <v>1901.1</v>
      </c>
      <c r="AB380" s="10">
        <v>925.8</v>
      </c>
      <c r="AC380" s="10">
        <v>19.3</v>
      </c>
      <c r="AD380" s="10">
        <f t="shared" si="212"/>
        <v>-9242.5614000000205</v>
      </c>
      <c r="AE380" s="10">
        <f t="shared" si="212"/>
        <v>-374.37889999999607</v>
      </c>
      <c r="AF380" s="10">
        <f t="shared" si="212"/>
        <v>-5.0698999999999614</v>
      </c>
      <c r="AG380" s="10">
        <f t="shared" si="212"/>
        <v>-8587.602899999998</v>
      </c>
      <c r="AH380" s="10">
        <f t="shared" si="212"/>
        <v>0</v>
      </c>
      <c r="AI380" s="13">
        <f t="shared" si="193"/>
        <v>-275.50970000000052</v>
      </c>
      <c r="AJ380" s="13">
        <f t="shared" si="193"/>
        <v>0</v>
      </c>
      <c r="AK380" s="13">
        <f t="shared" si="193"/>
        <v>0</v>
      </c>
      <c r="AL380" s="13">
        <f t="shared" si="193"/>
        <v>0</v>
      </c>
      <c r="AM380" s="10">
        <f t="shared" si="193"/>
        <v>0</v>
      </c>
      <c r="AN380" s="10">
        <f t="shared" si="213"/>
        <v>92.894316567337668</v>
      </c>
      <c r="AO380" s="10">
        <f t="shared" si="213"/>
        <v>99.428884308993446</v>
      </c>
      <c r="AP380" s="10">
        <f t="shared" si="213"/>
        <v>99.816460920247621</v>
      </c>
      <c r="AQ380" s="10">
        <f t="shared" si="213"/>
        <v>82.775221286863598</v>
      </c>
      <c r="AR380" s="10">
        <f t="shared" si="213"/>
        <v>0</v>
      </c>
      <c r="AS380" s="10">
        <f t="shared" si="213"/>
        <v>96.500619832086471</v>
      </c>
      <c r="AT380" s="142">
        <f t="shared" si="213"/>
        <v>100</v>
      </c>
      <c r="AU380" s="142">
        <f t="shared" si="213"/>
        <v>100</v>
      </c>
      <c r="AV380" s="142">
        <f t="shared" si="213"/>
        <v>100</v>
      </c>
      <c r="AW380" s="142">
        <f t="shared" si="213"/>
        <v>100</v>
      </c>
    </row>
    <row r="381" spans="1:49" ht="12.75" customHeight="1" x14ac:dyDescent="0.25">
      <c r="A381" s="133">
        <v>372</v>
      </c>
      <c r="B381" s="139" t="s">
        <v>1674</v>
      </c>
      <c r="C381" s="135">
        <f t="shared" si="208"/>
        <v>10324.200000000001</v>
      </c>
      <c r="D381" s="140">
        <v>9092.6</v>
      </c>
      <c r="E381" s="140">
        <v>0</v>
      </c>
      <c r="F381" s="140">
        <v>0</v>
      </c>
      <c r="G381" s="140">
        <v>175</v>
      </c>
      <c r="H381" s="140">
        <v>1056.5999999999999</v>
      </c>
      <c r="I381" s="140">
        <v>0</v>
      </c>
      <c r="J381" s="135">
        <f t="shared" si="190"/>
        <v>10751.7</v>
      </c>
      <c r="K381" s="141">
        <v>9520.1</v>
      </c>
      <c r="L381" s="141">
        <v>0</v>
      </c>
      <c r="M381" s="141">
        <v>0</v>
      </c>
      <c r="N381" s="141">
        <v>175</v>
      </c>
      <c r="O381" s="141">
        <v>1056.5999999999999</v>
      </c>
      <c r="P381" s="141">
        <v>0</v>
      </c>
      <c r="Q381" s="141">
        <v>0</v>
      </c>
      <c r="R381" s="141">
        <v>0</v>
      </c>
      <c r="S381" s="141">
        <v>0</v>
      </c>
      <c r="T381" s="136">
        <f t="shared" si="191"/>
        <v>10751.7</v>
      </c>
      <c r="U381" s="141">
        <v>9520.1</v>
      </c>
      <c r="V381" s="141">
        <v>0</v>
      </c>
      <c r="W381" s="141">
        <v>0</v>
      </c>
      <c r="X381" s="141">
        <v>175</v>
      </c>
      <c r="Y381" s="10">
        <v>1056.5999999999999</v>
      </c>
      <c r="Z381" s="10">
        <v>0</v>
      </c>
      <c r="AA381" s="10">
        <v>0</v>
      </c>
      <c r="AB381" s="10">
        <v>0</v>
      </c>
      <c r="AC381" s="10">
        <v>0</v>
      </c>
      <c r="AD381" s="10">
        <f t="shared" si="212"/>
        <v>0</v>
      </c>
      <c r="AE381" s="10">
        <f t="shared" si="212"/>
        <v>0</v>
      </c>
      <c r="AF381" s="10">
        <f t="shared" si="212"/>
        <v>0</v>
      </c>
      <c r="AG381" s="10">
        <f t="shared" si="212"/>
        <v>0</v>
      </c>
      <c r="AH381" s="10">
        <f t="shared" si="212"/>
        <v>0</v>
      </c>
      <c r="AI381" s="13">
        <f t="shared" si="193"/>
        <v>0</v>
      </c>
      <c r="AJ381" s="13">
        <f t="shared" si="193"/>
        <v>0</v>
      </c>
      <c r="AK381" s="13">
        <f t="shared" si="193"/>
        <v>0</v>
      </c>
      <c r="AL381" s="13">
        <f t="shared" si="193"/>
        <v>0</v>
      </c>
      <c r="AM381" s="10">
        <f t="shared" si="193"/>
        <v>0</v>
      </c>
      <c r="AN381" s="10">
        <f t="shared" si="213"/>
        <v>100</v>
      </c>
      <c r="AO381" s="10">
        <f t="shared" si="213"/>
        <v>100</v>
      </c>
      <c r="AP381" s="10">
        <f t="shared" si="213"/>
        <v>0</v>
      </c>
      <c r="AQ381" s="10">
        <f t="shared" si="213"/>
        <v>0</v>
      </c>
      <c r="AR381" s="10">
        <f t="shared" si="213"/>
        <v>100</v>
      </c>
      <c r="AS381" s="10">
        <f t="shared" si="213"/>
        <v>100</v>
      </c>
      <c r="AT381" s="142">
        <f t="shared" si="213"/>
        <v>0</v>
      </c>
      <c r="AU381" s="142">
        <f t="shared" si="213"/>
        <v>0</v>
      </c>
      <c r="AV381" s="142">
        <f t="shared" si="213"/>
        <v>0</v>
      </c>
      <c r="AW381" s="142">
        <f t="shared" si="213"/>
        <v>0</v>
      </c>
    </row>
    <row r="382" spans="1:49" ht="12.75" customHeight="1" x14ac:dyDescent="0.25">
      <c r="A382" s="133">
        <v>373</v>
      </c>
      <c r="B382" s="139" t="s">
        <v>1606</v>
      </c>
      <c r="C382" s="135">
        <f t="shared" si="208"/>
        <v>1009</v>
      </c>
      <c r="D382" s="140">
        <v>0</v>
      </c>
      <c r="E382" s="140">
        <v>0</v>
      </c>
      <c r="F382" s="140">
        <v>0</v>
      </c>
      <c r="G382" s="140">
        <v>0</v>
      </c>
      <c r="H382" s="140">
        <v>1009</v>
      </c>
      <c r="I382" s="140">
        <v>0</v>
      </c>
      <c r="J382" s="135">
        <f t="shared" si="190"/>
        <v>1009</v>
      </c>
      <c r="K382" s="141">
        <v>0</v>
      </c>
      <c r="L382" s="141">
        <v>0</v>
      </c>
      <c r="M382" s="141">
        <v>0</v>
      </c>
      <c r="N382" s="141">
        <v>0</v>
      </c>
      <c r="O382" s="141">
        <v>1009</v>
      </c>
      <c r="P382" s="141">
        <v>0</v>
      </c>
      <c r="Q382" s="141">
        <v>0</v>
      </c>
      <c r="R382" s="141">
        <v>0</v>
      </c>
      <c r="S382" s="141">
        <v>0</v>
      </c>
      <c r="T382" s="136">
        <f t="shared" si="191"/>
        <v>1009</v>
      </c>
      <c r="U382" s="141">
        <v>0</v>
      </c>
      <c r="V382" s="141">
        <v>0</v>
      </c>
      <c r="W382" s="141">
        <v>0</v>
      </c>
      <c r="X382" s="141">
        <v>0</v>
      </c>
      <c r="Y382" s="10">
        <v>1009</v>
      </c>
      <c r="Z382" s="10">
        <v>0</v>
      </c>
      <c r="AA382" s="10">
        <v>0</v>
      </c>
      <c r="AB382" s="10">
        <v>0</v>
      </c>
      <c r="AC382" s="10">
        <v>0</v>
      </c>
      <c r="AD382" s="10">
        <f t="shared" si="212"/>
        <v>0</v>
      </c>
      <c r="AE382" s="10">
        <f t="shared" si="212"/>
        <v>0</v>
      </c>
      <c r="AF382" s="10">
        <f t="shared" si="212"/>
        <v>0</v>
      </c>
      <c r="AG382" s="10">
        <f t="shared" si="212"/>
        <v>0</v>
      </c>
      <c r="AH382" s="10">
        <f t="shared" si="212"/>
        <v>0</v>
      </c>
      <c r="AI382" s="13">
        <f t="shared" si="193"/>
        <v>0</v>
      </c>
      <c r="AJ382" s="13">
        <f t="shared" si="193"/>
        <v>0</v>
      </c>
      <c r="AK382" s="13">
        <f t="shared" si="193"/>
        <v>0</v>
      </c>
      <c r="AL382" s="13">
        <f t="shared" si="193"/>
        <v>0</v>
      </c>
      <c r="AM382" s="10">
        <f t="shared" si="193"/>
        <v>0</v>
      </c>
      <c r="AN382" s="10">
        <f t="shared" si="213"/>
        <v>100</v>
      </c>
      <c r="AO382" s="10">
        <f t="shared" si="213"/>
        <v>0</v>
      </c>
      <c r="AP382" s="10">
        <f t="shared" si="213"/>
        <v>0</v>
      </c>
      <c r="AQ382" s="10">
        <f t="shared" si="213"/>
        <v>0</v>
      </c>
      <c r="AR382" s="10">
        <f t="shared" si="213"/>
        <v>0</v>
      </c>
      <c r="AS382" s="10">
        <f t="shared" si="213"/>
        <v>100</v>
      </c>
      <c r="AT382" s="142">
        <f t="shared" si="213"/>
        <v>0</v>
      </c>
      <c r="AU382" s="142">
        <f t="shared" si="213"/>
        <v>0</v>
      </c>
      <c r="AV382" s="142">
        <f t="shared" si="213"/>
        <v>0</v>
      </c>
      <c r="AW382" s="142">
        <f t="shared" si="213"/>
        <v>0</v>
      </c>
    </row>
    <row r="383" spans="1:49" ht="12.75" customHeight="1" x14ac:dyDescent="0.25">
      <c r="A383" s="133">
        <v>374</v>
      </c>
      <c r="B383" s="139" t="s">
        <v>1675</v>
      </c>
      <c r="C383" s="135">
        <f t="shared" si="208"/>
        <v>13874.6</v>
      </c>
      <c r="D383" s="140">
        <v>12212.9</v>
      </c>
      <c r="E383" s="140">
        <v>0</v>
      </c>
      <c r="F383" s="140">
        <v>0</v>
      </c>
      <c r="G383" s="140">
        <v>105</v>
      </c>
      <c r="H383" s="140">
        <v>1556.7</v>
      </c>
      <c r="I383" s="140">
        <v>0</v>
      </c>
      <c r="J383" s="135">
        <f t="shared" si="190"/>
        <v>14739.7</v>
      </c>
      <c r="K383" s="141">
        <v>13078</v>
      </c>
      <c r="L383" s="141">
        <v>0</v>
      </c>
      <c r="M383" s="141">
        <v>0</v>
      </c>
      <c r="N383" s="141">
        <v>105</v>
      </c>
      <c r="O383" s="141">
        <v>1556.7</v>
      </c>
      <c r="P383" s="141">
        <v>0</v>
      </c>
      <c r="Q383" s="141">
        <v>0</v>
      </c>
      <c r="R383" s="141">
        <v>0</v>
      </c>
      <c r="S383" s="141">
        <v>0</v>
      </c>
      <c r="T383" s="136">
        <f t="shared" si="191"/>
        <v>14489.374000000002</v>
      </c>
      <c r="U383" s="141">
        <v>12827.674000000001</v>
      </c>
      <c r="V383" s="141">
        <v>0</v>
      </c>
      <c r="W383" s="141">
        <v>0</v>
      </c>
      <c r="X383" s="141">
        <v>105</v>
      </c>
      <c r="Y383" s="10">
        <v>1556.7</v>
      </c>
      <c r="Z383" s="10">
        <v>0</v>
      </c>
      <c r="AA383" s="10">
        <v>0</v>
      </c>
      <c r="AB383" s="10">
        <v>0</v>
      </c>
      <c r="AC383" s="10">
        <v>0</v>
      </c>
      <c r="AD383" s="10">
        <f t="shared" si="212"/>
        <v>-250.32599999999911</v>
      </c>
      <c r="AE383" s="10">
        <f t="shared" si="212"/>
        <v>-250.32599999999911</v>
      </c>
      <c r="AF383" s="10">
        <f t="shared" si="212"/>
        <v>0</v>
      </c>
      <c r="AG383" s="10">
        <f t="shared" si="212"/>
        <v>0</v>
      </c>
      <c r="AH383" s="10">
        <f t="shared" si="212"/>
        <v>0</v>
      </c>
      <c r="AI383" s="13">
        <f t="shared" si="193"/>
        <v>0</v>
      </c>
      <c r="AJ383" s="13">
        <f t="shared" si="193"/>
        <v>0</v>
      </c>
      <c r="AK383" s="13">
        <f t="shared" si="193"/>
        <v>0</v>
      </c>
      <c r="AL383" s="13">
        <f t="shared" si="193"/>
        <v>0</v>
      </c>
      <c r="AM383" s="10">
        <f t="shared" si="193"/>
        <v>0</v>
      </c>
      <c r="AN383" s="10">
        <f t="shared" si="213"/>
        <v>98.301688636810795</v>
      </c>
      <c r="AO383" s="10">
        <f t="shared" si="213"/>
        <v>98.085899984707154</v>
      </c>
      <c r="AP383" s="10">
        <f t="shared" si="213"/>
        <v>0</v>
      </c>
      <c r="AQ383" s="10">
        <f t="shared" si="213"/>
        <v>0</v>
      </c>
      <c r="AR383" s="10">
        <f t="shared" si="213"/>
        <v>100</v>
      </c>
      <c r="AS383" s="10">
        <f t="shared" si="213"/>
        <v>100</v>
      </c>
      <c r="AT383" s="142">
        <f t="shared" si="213"/>
        <v>0</v>
      </c>
      <c r="AU383" s="142">
        <f t="shared" si="213"/>
        <v>0</v>
      </c>
      <c r="AV383" s="142">
        <f t="shared" si="213"/>
        <v>0</v>
      </c>
      <c r="AW383" s="142">
        <f t="shared" si="213"/>
        <v>0</v>
      </c>
    </row>
    <row r="384" spans="1:49" ht="12.75" customHeight="1" x14ac:dyDescent="0.25">
      <c r="A384" s="133">
        <v>375</v>
      </c>
      <c r="B384" s="139" t="s">
        <v>1676</v>
      </c>
      <c r="C384" s="135">
        <f t="shared" si="208"/>
        <v>6464.5</v>
      </c>
      <c r="D384" s="140">
        <v>5336.8</v>
      </c>
      <c r="E384" s="140">
        <v>0</v>
      </c>
      <c r="F384" s="140">
        <v>0</v>
      </c>
      <c r="G384" s="140">
        <v>258</v>
      </c>
      <c r="H384" s="140">
        <v>869.7</v>
      </c>
      <c r="I384" s="140">
        <v>0</v>
      </c>
      <c r="J384" s="135">
        <f t="shared" si="190"/>
        <v>6795.5</v>
      </c>
      <c r="K384" s="141">
        <v>5667.8</v>
      </c>
      <c r="L384" s="141">
        <v>0</v>
      </c>
      <c r="M384" s="141">
        <v>0</v>
      </c>
      <c r="N384" s="141">
        <v>258</v>
      </c>
      <c r="O384" s="141">
        <v>869.7</v>
      </c>
      <c r="P384" s="141">
        <v>0</v>
      </c>
      <c r="Q384" s="141">
        <v>0</v>
      </c>
      <c r="R384" s="141">
        <v>0</v>
      </c>
      <c r="S384" s="141">
        <v>0</v>
      </c>
      <c r="T384" s="136">
        <f t="shared" si="191"/>
        <v>6795.0219999999999</v>
      </c>
      <c r="U384" s="141">
        <v>5667.8</v>
      </c>
      <c r="V384" s="141">
        <v>0</v>
      </c>
      <c r="W384" s="141">
        <v>0</v>
      </c>
      <c r="X384" s="141">
        <v>258</v>
      </c>
      <c r="Y384" s="10">
        <v>869.22199999999998</v>
      </c>
      <c r="Z384" s="10">
        <v>0</v>
      </c>
      <c r="AA384" s="10">
        <v>0</v>
      </c>
      <c r="AB384" s="10">
        <v>0</v>
      </c>
      <c r="AC384" s="10">
        <v>0</v>
      </c>
      <c r="AD384" s="10">
        <f t="shared" si="212"/>
        <v>-0.47800000000006548</v>
      </c>
      <c r="AE384" s="10">
        <f t="shared" si="212"/>
        <v>0</v>
      </c>
      <c r="AF384" s="10">
        <f t="shared" si="212"/>
        <v>0</v>
      </c>
      <c r="AG384" s="10">
        <f t="shared" si="212"/>
        <v>0</v>
      </c>
      <c r="AH384" s="10">
        <f t="shared" si="212"/>
        <v>0</v>
      </c>
      <c r="AI384" s="13">
        <f t="shared" si="193"/>
        <v>-0.47800000000006548</v>
      </c>
      <c r="AJ384" s="13">
        <f t="shared" si="193"/>
        <v>0</v>
      </c>
      <c r="AK384" s="13">
        <f t="shared" si="193"/>
        <v>0</v>
      </c>
      <c r="AL384" s="13">
        <f t="shared" si="193"/>
        <v>0</v>
      </c>
      <c r="AM384" s="10">
        <f t="shared" si="193"/>
        <v>0</v>
      </c>
      <c r="AN384" s="10">
        <f t="shared" si="213"/>
        <v>99.99296593333824</v>
      </c>
      <c r="AO384" s="10">
        <f t="shared" si="213"/>
        <v>100</v>
      </c>
      <c r="AP384" s="10">
        <f t="shared" si="213"/>
        <v>0</v>
      </c>
      <c r="AQ384" s="10">
        <f t="shared" si="213"/>
        <v>0</v>
      </c>
      <c r="AR384" s="10">
        <f t="shared" si="213"/>
        <v>100</v>
      </c>
      <c r="AS384" s="10">
        <f t="shared" si="213"/>
        <v>99.945038519029538</v>
      </c>
      <c r="AT384" s="142">
        <f t="shared" si="213"/>
        <v>0</v>
      </c>
      <c r="AU384" s="142">
        <f t="shared" si="213"/>
        <v>0</v>
      </c>
      <c r="AV384" s="142">
        <f t="shared" si="213"/>
        <v>0</v>
      </c>
      <c r="AW384" s="142">
        <f t="shared" si="213"/>
        <v>0</v>
      </c>
    </row>
    <row r="385" spans="1:49" ht="12.75" customHeight="1" x14ac:dyDescent="0.25">
      <c r="A385" s="133">
        <v>376</v>
      </c>
      <c r="B385" s="139" t="s">
        <v>1677</v>
      </c>
      <c r="C385" s="135">
        <f t="shared" si="208"/>
        <v>3893.5</v>
      </c>
      <c r="D385" s="140">
        <v>3276.8</v>
      </c>
      <c r="E385" s="140">
        <v>0</v>
      </c>
      <c r="F385" s="140">
        <v>0</v>
      </c>
      <c r="G385" s="140">
        <v>0</v>
      </c>
      <c r="H385" s="140">
        <v>616.70000000000005</v>
      </c>
      <c r="I385" s="140">
        <v>0</v>
      </c>
      <c r="J385" s="135">
        <f t="shared" si="190"/>
        <v>4397.6000000000004</v>
      </c>
      <c r="K385" s="141">
        <v>3780.9</v>
      </c>
      <c r="L385" s="141">
        <v>0</v>
      </c>
      <c r="M385" s="141">
        <v>0</v>
      </c>
      <c r="N385" s="141">
        <v>0</v>
      </c>
      <c r="O385" s="141">
        <v>616.70000000000005</v>
      </c>
      <c r="P385" s="141">
        <v>0</v>
      </c>
      <c r="Q385" s="141">
        <v>0</v>
      </c>
      <c r="R385" s="141">
        <v>0</v>
      </c>
      <c r="S385" s="141">
        <v>0</v>
      </c>
      <c r="T385" s="136">
        <f t="shared" si="191"/>
        <v>4236.8742999999995</v>
      </c>
      <c r="U385" s="141">
        <v>3620.2665999999999</v>
      </c>
      <c r="V385" s="141">
        <v>0</v>
      </c>
      <c r="W385" s="141">
        <v>0</v>
      </c>
      <c r="X385" s="141">
        <v>0</v>
      </c>
      <c r="Y385" s="10">
        <v>616.60770000000002</v>
      </c>
      <c r="Z385" s="10">
        <v>0</v>
      </c>
      <c r="AA385" s="10">
        <v>0</v>
      </c>
      <c r="AB385" s="10">
        <v>0</v>
      </c>
      <c r="AC385" s="10">
        <v>0</v>
      </c>
      <c r="AD385" s="10">
        <f t="shared" si="212"/>
        <v>-160.72570000000087</v>
      </c>
      <c r="AE385" s="10">
        <f t="shared" si="212"/>
        <v>-160.63340000000017</v>
      </c>
      <c r="AF385" s="10">
        <f t="shared" si="212"/>
        <v>0</v>
      </c>
      <c r="AG385" s="10">
        <f t="shared" si="212"/>
        <v>0</v>
      </c>
      <c r="AH385" s="10">
        <f t="shared" si="212"/>
        <v>0</v>
      </c>
      <c r="AI385" s="13">
        <f t="shared" si="193"/>
        <v>-9.2300000000022919E-2</v>
      </c>
      <c r="AJ385" s="13">
        <f t="shared" si="193"/>
        <v>0</v>
      </c>
      <c r="AK385" s="13">
        <f t="shared" si="193"/>
        <v>0</v>
      </c>
      <c r="AL385" s="13">
        <f t="shared" si="193"/>
        <v>0</v>
      </c>
      <c r="AM385" s="10">
        <f t="shared" si="193"/>
        <v>0</v>
      </c>
      <c r="AN385" s="10">
        <f t="shared" si="213"/>
        <v>96.34514962706929</v>
      </c>
      <c r="AO385" s="10">
        <f t="shared" si="213"/>
        <v>95.751450712793257</v>
      </c>
      <c r="AP385" s="10">
        <f t="shared" si="213"/>
        <v>0</v>
      </c>
      <c r="AQ385" s="10">
        <f t="shared" si="213"/>
        <v>0</v>
      </c>
      <c r="AR385" s="10">
        <f t="shared" si="213"/>
        <v>0</v>
      </c>
      <c r="AS385" s="10">
        <f t="shared" si="213"/>
        <v>99.985033241446402</v>
      </c>
      <c r="AT385" s="142">
        <f t="shared" si="213"/>
        <v>0</v>
      </c>
      <c r="AU385" s="142">
        <f t="shared" si="213"/>
        <v>0</v>
      </c>
      <c r="AV385" s="142">
        <f t="shared" si="213"/>
        <v>0</v>
      </c>
      <c r="AW385" s="142">
        <f t="shared" si="213"/>
        <v>0</v>
      </c>
    </row>
    <row r="386" spans="1:49" ht="12.75" customHeight="1" x14ac:dyDescent="0.25">
      <c r="A386" s="133">
        <v>377</v>
      </c>
      <c r="B386" s="139" t="s">
        <v>1678</v>
      </c>
      <c r="C386" s="135">
        <f t="shared" si="208"/>
        <v>1256.5</v>
      </c>
      <c r="D386" s="140">
        <v>1070.9000000000001</v>
      </c>
      <c r="E386" s="140">
        <v>0</v>
      </c>
      <c r="F386" s="140">
        <v>0</v>
      </c>
      <c r="G386" s="140">
        <v>0</v>
      </c>
      <c r="H386" s="140">
        <v>185.6</v>
      </c>
      <c r="I386" s="140">
        <v>0</v>
      </c>
      <c r="J386" s="135">
        <f t="shared" si="190"/>
        <v>1398.3</v>
      </c>
      <c r="K386" s="141">
        <v>1212.7</v>
      </c>
      <c r="L386" s="141">
        <v>0</v>
      </c>
      <c r="M386" s="141">
        <v>0</v>
      </c>
      <c r="N386" s="141">
        <v>0</v>
      </c>
      <c r="O386" s="141">
        <v>185.6</v>
      </c>
      <c r="P386" s="141">
        <v>0</v>
      </c>
      <c r="Q386" s="141">
        <v>0</v>
      </c>
      <c r="R386" s="141">
        <v>0</v>
      </c>
      <c r="S386" s="141">
        <v>0</v>
      </c>
      <c r="T386" s="136">
        <f t="shared" si="191"/>
        <v>1314.1903</v>
      </c>
      <c r="U386" s="141">
        <v>1128.6642999999999</v>
      </c>
      <c r="V386" s="141">
        <v>0</v>
      </c>
      <c r="W386" s="141">
        <v>0</v>
      </c>
      <c r="X386" s="141">
        <v>0</v>
      </c>
      <c r="Y386" s="10">
        <v>185.52600000000001</v>
      </c>
      <c r="Z386" s="10">
        <v>0</v>
      </c>
      <c r="AA386" s="10">
        <v>0</v>
      </c>
      <c r="AB386" s="10">
        <v>0</v>
      </c>
      <c r="AC386" s="10">
        <v>0</v>
      </c>
      <c r="AD386" s="10">
        <f t="shared" si="212"/>
        <v>-84.109699999999975</v>
      </c>
      <c r="AE386" s="10">
        <f t="shared" si="212"/>
        <v>-84.035700000000134</v>
      </c>
      <c r="AF386" s="10">
        <f t="shared" si="212"/>
        <v>0</v>
      </c>
      <c r="AG386" s="10">
        <f t="shared" si="212"/>
        <v>0</v>
      </c>
      <c r="AH386" s="10">
        <f t="shared" si="212"/>
        <v>0</v>
      </c>
      <c r="AI386" s="13">
        <f t="shared" si="193"/>
        <v>-7.3999999999983856E-2</v>
      </c>
      <c r="AJ386" s="13">
        <f t="shared" si="193"/>
        <v>0</v>
      </c>
      <c r="AK386" s="13">
        <f t="shared" si="193"/>
        <v>0</v>
      </c>
      <c r="AL386" s="13">
        <f t="shared" si="193"/>
        <v>0</v>
      </c>
      <c r="AM386" s="10">
        <f t="shared" si="193"/>
        <v>0</v>
      </c>
      <c r="AN386" s="10">
        <f t="shared" si="213"/>
        <v>93.984860187370373</v>
      </c>
      <c r="AO386" s="10">
        <f t="shared" si="213"/>
        <v>93.070363651356473</v>
      </c>
      <c r="AP386" s="10">
        <f t="shared" si="213"/>
        <v>0</v>
      </c>
      <c r="AQ386" s="10">
        <f t="shared" si="213"/>
        <v>0</v>
      </c>
      <c r="AR386" s="10">
        <f t="shared" si="213"/>
        <v>0</v>
      </c>
      <c r="AS386" s="10">
        <f t="shared" si="213"/>
        <v>99.96012931034484</v>
      </c>
      <c r="AT386" s="142">
        <f t="shared" si="213"/>
        <v>0</v>
      </c>
      <c r="AU386" s="142">
        <f t="shared" si="213"/>
        <v>0</v>
      </c>
      <c r="AV386" s="142">
        <f t="shared" si="213"/>
        <v>0</v>
      </c>
      <c r="AW386" s="142">
        <f t="shared" si="213"/>
        <v>0</v>
      </c>
    </row>
    <row r="387" spans="1:49" ht="12.75" customHeight="1" x14ac:dyDescent="0.25">
      <c r="A387" s="133">
        <v>378</v>
      </c>
      <c r="B387" s="139" t="s">
        <v>1679</v>
      </c>
      <c r="C387" s="135">
        <f t="shared" si="208"/>
        <v>3555.3</v>
      </c>
      <c r="D387" s="140">
        <v>2863.5</v>
      </c>
      <c r="E387" s="140">
        <v>0</v>
      </c>
      <c r="F387" s="140">
        <v>0</v>
      </c>
      <c r="G387" s="140">
        <v>0</v>
      </c>
      <c r="H387" s="140">
        <v>691.8</v>
      </c>
      <c r="I387" s="140">
        <v>0</v>
      </c>
      <c r="J387" s="135">
        <f t="shared" si="190"/>
        <v>3859.1000000000004</v>
      </c>
      <c r="K387" s="141">
        <v>3167.3</v>
      </c>
      <c r="L387" s="141">
        <v>0</v>
      </c>
      <c r="M387" s="141">
        <v>0</v>
      </c>
      <c r="N387" s="141">
        <v>0</v>
      </c>
      <c r="O387" s="141">
        <v>691.8</v>
      </c>
      <c r="P387" s="141">
        <v>0</v>
      </c>
      <c r="Q387" s="141">
        <v>0</v>
      </c>
      <c r="R387" s="141">
        <v>0</v>
      </c>
      <c r="S387" s="141">
        <v>0</v>
      </c>
      <c r="T387" s="136">
        <f t="shared" si="191"/>
        <v>3859.1000000000004</v>
      </c>
      <c r="U387" s="141">
        <v>3167.3</v>
      </c>
      <c r="V387" s="141">
        <v>0</v>
      </c>
      <c r="W387" s="141">
        <v>0</v>
      </c>
      <c r="X387" s="141">
        <v>0</v>
      </c>
      <c r="Y387" s="10">
        <v>691.8</v>
      </c>
      <c r="Z387" s="10">
        <v>0</v>
      </c>
      <c r="AA387" s="10">
        <v>0</v>
      </c>
      <c r="AB387" s="10">
        <v>0</v>
      </c>
      <c r="AC387" s="10">
        <v>0</v>
      </c>
      <c r="AD387" s="10">
        <f t="shared" si="212"/>
        <v>0</v>
      </c>
      <c r="AE387" s="10">
        <f t="shared" si="212"/>
        <v>0</v>
      </c>
      <c r="AF387" s="10">
        <f t="shared" si="212"/>
        <v>0</v>
      </c>
      <c r="AG387" s="10">
        <f t="shared" si="212"/>
        <v>0</v>
      </c>
      <c r="AH387" s="10">
        <f t="shared" si="212"/>
        <v>0</v>
      </c>
      <c r="AI387" s="13">
        <f t="shared" si="193"/>
        <v>0</v>
      </c>
      <c r="AJ387" s="13">
        <f t="shared" si="193"/>
        <v>0</v>
      </c>
      <c r="AK387" s="13">
        <f t="shared" si="193"/>
        <v>0</v>
      </c>
      <c r="AL387" s="13">
        <f t="shared" si="193"/>
        <v>0</v>
      </c>
      <c r="AM387" s="10">
        <f t="shared" si="193"/>
        <v>0</v>
      </c>
      <c r="AN387" s="10">
        <f t="shared" si="213"/>
        <v>100</v>
      </c>
      <c r="AO387" s="10">
        <f t="shared" si="213"/>
        <v>100</v>
      </c>
      <c r="AP387" s="10">
        <f t="shared" si="213"/>
        <v>0</v>
      </c>
      <c r="AQ387" s="10">
        <f t="shared" si="213"/>
        <v>0</v>
      </c>
      <c r="AR387" s="10">
        <f t="shared" si="213"/>
        <v>0</v>
      </c>
      <c r="AS387" s="10">
        <f t="shared" si="213"/>
        <v>100</v>
      </c>
      <c r="AT387" s="142">
        <f t="shared" si="213"/>
        <v>0</v>
      </c>
      <c r="AU387" s="142">
        <f t="shared" si="213"/>
        <v>0</v>
      </c>
      <c r="AV387" s="142">
        <f t="shared" si="213"/>
        <v>0</v>
      </c>
      <c r="AW387" s="142">
        <f t="shared" si="213"/>
        <v>0</v>
      </c>
    </row>
    <row r="388" spans="1:49" ht="12.75" customHeight="1" x14ac:dyDescent="0.25">
      <c r="A388" s="133">
        <v>379</v>
      </c>
      <c r="B388" s="139" t="s">
        <v>1680</v>
      </c>
      <c r="C388" s="135">
        <f t="shared" si="208"/>
        <v>3586.4</v>
      </c>
      <c r="D388" s="140">
        <v>2811.5</v>
      </c>
      <c r="E388" s="140">
        <v>0</v>
      </c>
      <c r="F388" s="140">
        <v>0</v>
      </c>
      <c r="G388" s="140">
        <v>47</v>
      </c>
      <c r="H388" s="140">
        <v>727.9</v>
      </c>
      <c r="I388" s="140">
        <v>0</v>
      </c>
      <c r="J388" s="135">
        <f t="shared" si="190"/>
        <v>3742.5</v>
      </c>
      <c r="K388" s="141">
        <v>2967.6</v>
      </c>
      <c r="L388" s="141">
        <v>0</v>
      </c>
      <c r="M388" s="141">
        <v>0</v>
      </c>
      <c r="N388" s="141">
        <v>47</v>
      </c>
      <c r="O388" s="141">
        <v>727.9</v>
      </c>
      <c r="P388" s="141">
        <v>0</v>
      </c>
      <c r="Q388" s="141">
        <v>0</v>
      </c>
      <c r="R388" s="141">
        <v>0</v>
      </c>
      <c r="S388" s="141">
        <v>0</v>
      </c>
      <c r="T388" s="136">
        <f t="shared" si="191"/>
        <v>3737.7249000000002</v>
      </c>
      <c r="U388" s="141">
        <v>2963.0518999999999</v>
      </c>
      <c r="V388" s="141">
        <v>0</v>
      </c>
      <c r="W388" s="141">
        <v>0</v>
      </c>
      <c r="X388" s="141">
        <v>47</v>
      </c>
      <c r="Y388" s="10">
        <v>727.673</v>
      </c>
      <c r="Z388" s="10">
        <v>0</v>
      </c>
      <c r="AA388" s="10">
        <v>0</v>
      </c>
      <c r="AB388" s="10">
        <v>0</v>
      </c>
      <c r="AC388" s="10">
        <v>0</v>
      </c>
      <c r="AD388" s="10">
        <f t="shared" si="212"/>
        <v>-4.7750999999998385</v>
      </c>
      <c r="AE388" s="10">
        <f t="shared" si="212"/>
        <v>-4.5480999999999767</v>
      </c>
      <c r="AF388" s="10">
        <f t="shared" si="212"/>
        <v>0</v>
      </c>
      <c r="AG388" s="10">
        <f t="shared" si="212"/>
        <v>0</v>
      </c>
      <c r="AH388" s="10">
        <f t="shared" si="212"/>
        <v>0</v>
      </c>
      <c r="AI388" s="13">
        <f t="shared" si="193"/>
        <v>-0.22699999999997544</v>
      </c>
      <c r="AJ388" s="13">
        <f t="shared" si="193"/>
        <v>0</v>
      </c>
      <c r="AK388" s="13">
        <f t="shared" si="193"/>
        <v>0</v>
      </c>
      <c r="AL388" s="13">
        <f t="shared" si="193"/>
        <v>0</v>
      </c>
      <c r="AM388" s="10">
        <f t="shared" si="193"/>
        <v>0</v>
      </c>
      <c r="AN388" s="10">
        <f t="shared" si="213"/>
        <v>99.872408817635275</v>
      </c>
      <c r="AO388" s="10">
        <f t="shared" si="213"/>
        <v>99.846741474592264</v>
      </c>
      <c r="AP388" s="10">
        <f t="shared" si="213"/>
        <v>0</v>
      </c>
      <c r="AQ388" s="10">
        <f t="shared" si="213"/>
        <v>0</v>
      </c>
      <c r="AR388" s="10">
        <f t="shared" si="213"/>
        <v>100</v>
      </c>
      <c r="AS388" s="10">
        <f t="shared" si="213"/>
        <v>99.968814397582079</v>
      </c>
      <c r="AT388" s="142">
        <f t="shared" si="213"/>
        <v>0</v>
      </c>
      <c r="AU388" s="142">
        <f t="shared" si="213"/>
        <v>0</v>
      </c>
      <c r="AV388" s="142">
        <f t="shared" si="213"/>
        <v>0</v>
      </c>
      <c r="AW388" s="142">
        <f t="shared" si="213"/>
        <v>0</v>
      </c>
    </row>
    <row r="389" spans="1:49" ht="12.75" customHeight="1" x14ac:dyDescent="0.25">
      <c r="A389" s="133">
        <v>380</v>
      </c>
      <c r="B389" s="139" t="s">
        <v>1681</v>
      </c>
      <c r="C389" s="135">
        <f t="shared" si="208"/>
        <v>4348.6000000000004</v>
      </c>
      <c r="D389" s="140">
        <v>3657.6</v>
      </c>
      <c r="E389" s="140">
        <v>0</v>
      </c>
      <c r="F389" s="140">
        <v>0</v>
      </c>
      <c r="G389" s="140">
        <v>0</v>
      </c>
      <c r="H389" s="140">
        <v>691</v>
      </c>
      <c r="I389" s="140">
        <v>0</v>
      </c>
      <c r="J389" s="135">
        <f t="shared" si="190"/>
        <v>4913.7</v>
      </c>
      <c r="K389" s="141">
        <v>4222.7</v>
      </c>
      <c r="L389" s="141">
        <v>0</v>
      </c>
      <c r="M389" s="141">
        <v>0</v>
      </c>
      <c r="N389" s="141">
        <v>0</v>
      </c>
      <c r="O389" s="141">
        <v>691</v>
      </c>
      <c r="P389" s="141">
        <v>0</v>
      </c>
      <c r="Q389" s="141">
        <v>0</v>
      </c>
      <c r="R389" s="141">
        <v>0</v>
      </c>
      <c r="S389" s="141">
        <v>0</v>
      </c>
      <c r="T389" s="136">
        <f t="shared" si="191"/>
        <v>4796.3915999999999</v>
      </c>
      <c r="U389" s="141">
        <v>4105.3915999999999</v>
      </c>
      <c r="V389" s="141">
        <v>0</v>
      </c>
      <c r="W389" s="141">
        <v>0</v>
      </c>
      <c r="X389" s="141">
        <v>0</v>
      </c>
      <c r="Y389" s="10">
        <v>691</v>
      </c>
      <c r="Z389" s="10">
        <v>0</v>
      </c>
      <c r="AA389" s="10">
        <v>0</v>
      </c>
      <c r="AB389" s="10">
        <v>0</v>
      </c>
      <c r="AC389" s="10">
        <v>0</v>
      </c>
      <c r="AD389" s="10">
        <f t="shared" si="212"/>
        <v>-117.30839999999989</v>
      </c>
      <c r="AE389" s="10">
        <f t="shared" si="212"/>
        <v>-117.30839999999989</v>
      </c>
      <c r="AF389" s="10">
        <f t="shared" si="212"/>
        <v>0</v>
      </c>
      <c r="AG389" s="10">
        <f t="shared" si="212"/>
        <v>0</v>
      </c>
      <c r="AH389" s="10">
        <f t="shared" si="212"/>
        <v>0</v>
      </c>
      <c r="AI389" s="13">
        <f t="shared" si="193"/>
        <v>0</v>
      </c>
      <c r="AJ389" s="13">
        <f t="shared" si="193"/>
        <v>0</v>
      </c>
      <c r="AK389" s="13">
        <f t="shared" si="193"/>
        <v>0</v>
      </c>
      <c r="AL389" s="13">
        <f t="shared" si="193"/>
        <v>0</v>
      </c>
      <c r="AM389" s="10">
        <f t="shared" si="193"/>
        <v>0</v>
      </c>
      <c r="AN389" s="10">
        <f t="shared" si="213"/>
        <v>97.612625923438557</v>
      </c>
      <c r="AO389" s="10">
        <f t="shared" si="213"/>
        <v>97.221957515333784</v>
      </c>
      <c r="AP389" s="10">
        <f t="shared" si="213"/>
        <v>0</v>
      </c>
      <c r="AQ389" s="10">
        <f t="shared" si="213"/>
        <v>0</v>
      </c>
      <c r="AR389" s="10">
        <f t="shared" si="213"/>
        <v>0</v>
      </c>
      <c r="AS389" s="10">
        <f t="shared" si="213"/>
        <v>100</v>
      </c>
      <c r="AT389" s="142">
        <f t="shared" si="213"/>
        <v>0</v>
      </c>
      <c r="AU389" s="142">
        <f t="shared" si="213"/>
        <v>0</v>
      </c>
      <c r="AV389" s="142">
        <f t="shared" si="213"/>
        <v>0</v>
      </c>
      <c r="AW389" s="142">
        <f t="shared" si="213"/>
        <v>0</v>
      </c>
    </row>
    <row r="390" spans="1:49" ht="12.75" customHeight="1" x14ac:dyDescent="0.25">
      <c r="A390" s="133">
        <v>381</v>
      </c>
      <c r="B390" s="139" t="s">
        <v>1682</v>
      </c>
      <c r="C390" s="135">
        <f t="shared" si="208"/>
        <v>6600.9000000000005</v>
      </c>
      <c r="D390" s="140">
        <v>5623.8</v>
      </c>
      <c r="E390" s="140">
        <v>0</v>
      </c>
      <c r="F390" s="140">
        <v>0</v>
      </c>
      <c r="G390" s="140">
        <v>45</v>
      </c>
      <c r="H390" s="140">
        <v>932.1</v>
      </c>
      <c r="I390" s="140">
        <v>0</v>
      </c>
      <c r="J390" s="135">
        <f t="shared" si="190"/>
        <v>7362.6</v>
      </c>
      <c r="K390" s="141">
        <v>6385.5</v>
      </c>
      <c r="L390" s="141">
        <v>0</v>
      </c>
      <c r="M390" s="141">
        <v>0</v>
      </c>
      <c r="N390" s="141">
        <v>45</v>
      </c>
      <c r="O390" s="141">
        <v>932.1</v>
      </c>
      <c r="P390" s="141">
        <v>0</v>
      </c>
      <c r="Q390" s="141">
        <v>0</v>
      </c>
      <c r="R390" s="141">
        <v>0</v>
      </c>
      <c r="S390" s="141">
        <v>0</v>
      </c>
      <c r="T390" s="136">
        <f t="shared" si="191"/>
        <v>7362.6</v>
      </c>
      <c r="U390" s="141">
        <v>6385.5</v>
      </c>
      <c r="V390" s="141">
        <v>0</v>
      </c>
      <c r="W390" s="141">
        <v>0</v>
      </c>
      <c r="X390" s="141">
        <v>45</v>
      </c>
      <c r="Y390" s="10">
        <v>932.1</v>
      </c>
      <c r="Z390" s="10">
        <v>0</v>
      </c>
      <c r="AA390" s="10">
        <v>0</v>
      </c>
      <c r="AB390" s="10">
        <v>0</v>
      </c>
      <c r="AC390" s="10">
        <v>0</v>
      </c>
      <c r="AD390" s="10">
        <f t="shared" si="212"/>
        <v>0</v>
      </c>
      <c r="AE390" s="10">
        <f t="shared" si="212"/>
        <v>0</v>
      </c>
      <c r="AF390" s="10">
        <f t="shared" si="212"/>
        <v>0</v>
      </c>
      <c r="AG390" s="10">
        <f t="shared" si="212"/>
        <v>0</v>
      </c>
      <c r="AH390" s="10">
        <f t="shared" si="212"/>
        <v>0</v>
      </c>
      <c r="AI390" s="13">
        <f t="shared" si="193"/>
        <v>0</v>
      </c>
      <c r="AJ390" s="13">
        <f t="shared" si="193"/>
        <v>0</v>
      </c>
      <c r="AK390" s="13">
        <f t="shared" si="193"/>
        <v>0</v>
      </c>
      <c r="AL390" s="13">
        <f t="shared" si="193"/>
        <v>0</v>
      </c>
      <c r="AM390" s="10">
        <f t="shared" si="193"/>
        <v>0</v>
      </c>
      <c r="AN390" s="10">
        <f t="shared" si="213"/>
        <v>100</v>
      </c>
      <c r="AO390" s="10">
        <f t="shared" si="213"/>
        <v>100</v>
      </c>
      <c r="AP390" s="10">
        <f t="shared" si="213"/>
        <v>0</v>
      </c>
      <c r="AQ390" s="10">
        <f t="shared" si="213"/>
        <v>0</v>
      </c>
      <c r="AR390" s="10">
        <f t="shared" si="213"/>
        <v>100</v>
      </c>
      <c r="AS390" s="10">
        <f t="shared" si="213"/>
        <v>100</v>
      </c>
      <c r="AT390" s="142">
        <f t="shared" si="213"/>
        <v>0</v>
      </c>
      <c r="AU390" s="142">
        <f t="shared" si="213"/>
        <v>0</v>
      </c>
      <c r="AV390" s="142">
        <f t="shared" si="213"/>
        <v>0</v>
      </c>
      <c r="AW390" s="142">
        <f t="shared" si="213"/>
        <v>0</v>
      </c>
    </row>
    <row r="391" spans="1:49" ht="12.75" customHeight="1" x14ac:dyDescent="0.25">
      <c r="A391" s="133">
        <v>382</v>
      </c>
      <c r="B391" s="139" t="s">
        <v>1683</v>
      </c>
      <c r="C391" s="135">
        <f t="shared" si="208"/>
        <v>5418.5</v>
      </c>
      <c r="D391" s="140">
        <v>4485.7</v>
      </c>
      <c r="E391" s="140">
        <v>0</v>
      </c>
      <c r="F391" s="140">
        <v>0</v>
      </c>
      <c r="G391" s="140">
        <v>0</v>
      </c>
      <c r="H391" s="140">
        <v>932.8</v>
      </c>
      <c r="I391" s="140">
        <v>0</v>
      </c>
      <c r="J391" s="135">
        <f t="shared" si="190"/>
        <v>5892</v>
      </c>
      <c r="K391" s="141">
        <v>4959.2</v>
      </c>
      <c r="L391" s="141">
        <v>0</v>
      </c>
      <c r="M391" s="141">
        <v>0</v>
      </c>
      <c r="N391" s="141">
        <v>0</v>
      </c>
      <c r="O391" s="141">
        <v>932.8</v>
      </c>
      <c r="P391" s="141">
        <v>0</v>
      </c>
      <c r="Q391" s="141">
        <v>0</v>
      </c>
      <c r="R391" s="141">
        <v>0</v>
      </c>
      <c r="S391" s="141">
        <v>0</v>
      </c>
      <c r="T391" s="136">
        <f t="shared" si="191"/>
        <v>5892</v>
      </c>
      <c r="U391" s="141">
        <v>4959.2</v>
      </c>
      <c r="V391" s="141">
        <v>0</v>
      </c>
      <c r="W391" s="141">
        <v>0</v>
      </c>
      <c r="X391" s="141">
        <v>0</v>
      </c>
      <c r="Y391" s="10">
        <v>932.8</v>
      </c>
      <c r="Z391" s="10">
        <v>0</v>
      </c>
      <c r="AA391" s="10">
        <v>0</v>
      </c>
      <c r="AB391" s="10">
        <v>0</v>
      </c>
      <c r="AC391" s="10">
        <v>0</v>
      </c>
      <c r="AD391" s="10">
        <f t="shared" si="212"/>
        <v>0</v>
      </c>
      <c r="AE391" s="10">
        <f t="shared" si="212"/>
        <v>0</v>
      </c>
      <c r="AF391" s="10">
        <f t="shared" si="212"/>
        <v>0</v>
      </c>
      <c r="AG391" s="10">
        <f t="shared" si="212"/>
        <v>0</v>
      </c>
      <c r="AH391" s="10">
        <f t="shared" si="212"/>
        <v>0</v>
      </c>
      <c r="AI391" s="13">
        <f t="shared" si="193"/>
        <v>0</v>
      </c>
      <c r="AJ391" s="13">
        <f t="shared" si="193"/>
        <v>0</v>
      </c>
      <c r="AK391" s="13">
        <f t="shared" si="193"/>
        <v>0</v>
      </c>
      <c r="AL391" s="13">
        <f t="shared" si="193"/>
        <v>0</v>
      </c>
      <c r="AM391" s="10">
        <f t="shared" si="193"/>
        <v>0</v>
      </c>
      <c r="AN391" s="10">
        <f t="shared" si="213"/>
        <v>100</v>
      </c>
      <c r="AO391" s="10">
        <f t="shared" si="213"/>
        <v>100</v>
      </c>
      <c r="AP391" s="10">
        <f t="shared" si="213"/>
        <v>0</v>
      </c>
      <c r="AQ391" s="10">
        <f t="shared" si="213"/>
        <v>0</v>
      </c>
      <c r="AR391" s="10">
        <f t="shared" si="213"/>
        <v>0</v>
      </c>
      <c r="AS391" s="10">
        <f t="shared" si="213"/>
        <v>100</v>
      </c>
      <c r="AT391" s="142">
        <f t="shared" si="213"/>
        <v>0</v>
      </c>
      <c r="AU391" s="142">
        <f t="shared" si="213"/>
        <v>0</v>
      </c>
      <c r="AV391" s="142">
        <f t="shared" si="213"/>
        <v>0</v>
      </c>
      <c r="AW391" s="142">
        <f t="shared" si="213"/>
        <v>0</v>
      </c>
    </row>
    <row r="392" spans="1:49" ht="12.75" customHeight="1" x14ac:dyDescent="0.25">
      <c r="A392" s="133">
        <v>383</v>
      </c>
      <c r="B392" s="139"/>
      <c r="C392" s="140"/>
      <c r="D392" s="140"/>
      <c r="E392" s="140"/>
      <c r="F392" s="140"/>
      <c r="G392" s="140"/>
      <c r="H392" s="140"/>
      <c r="I392" s="140"/>
      <c r="J392" s="135"/>
      <c r="K392" s="141"/>
      <c r="L392" s="141"/>
      <c r="M392" s="141"/>
      <c r="N392" s="141"/>
      <c r="O392" s="141"/>
      <c r="P392" s="141"/>
      <c r="Q392" s="141"/>
      <c r="R392" s="141"/>
      <c r="S392" s="141"/>
      <c r="T392" s="136"/>
      <c r="U392" s="141"/>
      <c r="V392" s="141"/>
      <c r="W392" s="141"/>
      <c r="X392" s="141"/>
      <c r="Y392" s="10"/>
      <c r="Z392" s="10"/>
      <c r="AA392" s="10"/>
      <c r="AB392" s="10"/>
      <c r="AC392" s="10"/>
      <c r="AD392" s="10"/>
      <c r="AE392" s="10"/>
      <c r="AF392" s="10"/>
      <c r="AG392" s="10"/>
      <c r="AH392" s="10"/>
      <c r="AI392" s="13">
        <f t="shared" si="193"/>
        <v>0</v>
      </c>
      <c r="AJ392" s="13">
        <f t="shared" si="193"/>
        <v>0</v>
      </c>
      <c r="AK392" s="13">
        <f t="shared" si="193"/>
        <v>0</v>
      </c>
      <c r="AL392" s="13">
        <f t="shared" si="193"/>
        <v>0</v>
      </c>
      <c r="AM392" s="10"/>
      <c r="AN392" s="10"/>
      <c r="AO392" s="10"/>
      <c r="AP392" s="10"/>
      <c r="AQ392" s="10"/>
      <c r="AR392" s="10"/>
      <c r="AS392" s="10"/>
      <c r="AT392" s="142"/>
      <c r="AU392" s="142"/>
      <c r="AV392" s="142"/>
      <c r="AW392" s="142"/>
    </row>
    <row r="393" spans="1:49" ht="12.75" customHeight="1" x14ac:dyDescent="0.25">
      <c r="A393" s="133">
        <v>384</v>
      </c>
      <c r="B393" s="134" t="s">
        <v>1684</v>
      </c>
      <c r="C393" s="135">
        <f t="shared" ref="C393:C428" si="220">SUM(D393:I393)</f>
        <v>283273.20000000007</v>
      </c>
      <c r="D393" s="135">
        <f t="shared" ref="D393:I393" si="221">D394+D395</f>
        <v>230342.5</v>
      </c>
      <c r="E393" s="135">
        <f t="shared" si="221"/>
        <v>3798.1000000000004</v>
      </c>
      <c r="F393" s="135">
        <f t="shared" si="221"/>
        <v>7118.2</v>
      </c>
      <c r="G393" s="135">
        <f t="shared" si="221"/>
        <v>0</v>
      </c>
      <c r="H393" s="135">
        <f t="shared" si="221"/>
        <v>38653.5</v>
      </c>
      <c r="I393" s="135">
        <f t="shared" si="221"/>
        <v>3360.9</v>
      </c>
      <c r="J393" s="135">
        <f t="shared" si="190"/>
        <v>319953.90000000002</v>
      </c>
      <c r="K393" s="135">
        <f t="shared" ref="K393:S393" si="222">K394+K395</f>
        <v>260945.80000000002</v>
      </c>
      <c r="L393" s="135">
        <f t="shared" si="222"/>
        <v>4165.6000000000004</v>
      </c>
      <c r="M393" s="135">
        <f t="shared" si="222"/>
        <v>9402.2999999999993</v>
      </c>
      <c r="N393" s="135">
        <f t="shared" si="222"/>
        <v>0</v>
      </c>
      <c r="O393" s="135">
        <f t="shared" si="222"/>
        <v>38653.5</v>
      </c>
      <c r="P393" s="135">
        <f t="shared" si="222"/>
        <v>5242.8</v>
      </c>
      <c r="Q393" s="135">
        <f t="shared" si="222"/>
        <v>4010</v>
      </c>
      <c r="R393" s="135">
        <f t="shared" si="222"/>
        <v>1482.6</v>
      </c>
      <c r="S393" s="135">
        <f t="shared" si="222"/>
        <v>61.3</v>
      </c>
      <c r="T393" s="136">
        <f t="shared" si="191"/>
        <v>308981.38169999997</v>
      </c>
      <c r="U393" s="135">
        <f t="shared" ref="U393:AC393" si="223">U394+U395</f>
        <v>254389.99789999996</v>
      </c>
      <c r="V393" s="135">
        <f t="shared" si="223"/>
        <v>4031.9953</v>
      </c>
      <c r="W393" s="135">
        <f t="shared" si="223"/>
        <v>6444.2659000000003</v>
      </c>
      <c r="X393" s="135">
        <f t="shared" si="223"/>
        <v>0</v>
      </c>
      <c r="Y393" s="135">
        <f t="shared" si="223"/>
        <v>38217.492899999997</v>
      </c>
      <c r="Z393" s="135">
        <f t="shared" si="223"/>
        <v>4415.0297</v>
      </c>
      <c r="AA393" s="135">
        <f t="shared" si="223"/>
        <v>3291.605</v>
      </c>
      <c r="AB393" s="135">
        <f t="shared" si="223"/>
        <v>1482.6</v>
      </c>
      <c r="AC393" s="135">
        <f t="shared" si="223"/>
        <v>0</v>
      </c>
      <c r="AD393" s="13">
        <f t="shared" ref="AD393:AM425" si="224">T393-J393</f>
        <v>-10972.518300000054</v>
      </c>
      <c r="AE393" s="13">
        <f t="shared" si="224"/>
        <v>-6555.802100000059</v>
      </c>
      <c r="AF393" s="13">
        <f t="shared" si="224"/>
        <v>-133.60470000000032</v>
      </c>
      <c r="AG393" s="13">
        <f t="shared" si="224"/>
        <v>-2958.0340999999989</v>
      </c>
      <c r="AH393" s="13">
        <f t="shared" si="224"/>
        <v>0</v>
      </c>
      <c r="AI393" s="13">
        <f t="shared" si="193"/>
        <v>-436.00710000000254</v>
      </c>
      <c r="AJ393" s="13">
        <f t="shared" si="193"/>
        <v>-827.77030000000013</v>
      </c>
      <c r="AK393" s="13">
        <f t="shared" si="193"/>
        <v>-718.39499999999998</v>
      </c>
      <c r="AL393" s="13">
        <f t="shared" si="193"/>
        <v>0</v>
      </c>
      <c r="AM393" s="13">
        <f t="shared" si="193"/>
        <v>-61.3</v>
      </c>
      <c r="AN393" s="13">
        <f t="shared" ref="AN393:AW418" si="225">IF(J393=0,0,T393/J393*100)</f>
        <v>96.570593982445573</v>
      </c>
      <c r="AO393" s="13">
        <f t="shared" si="225"/>
        <v>97.487676712941891</v>
      </c>
      <c r="AP393" s="13">
        <f t="shared" si="225"/>
        <v>96.792666122527365</v>
      </c>
      <c r="AQ393" s="13">
        <f t="shared" si="225"/>
        <v>68.539249970751854</v>
      </c>
      <c r="AR393" s="13">
        <f t="shared" si="225"/>
        <v>0</v>
      </c>
      <c r="AS393" s="13">
        <f t="shared" si="225"/>
        <v>98.872011331444753</v>
      </c>
      <c r="AT393" s="137">
        <f t="shared" si="225"/>
        <v>84.211293583581295</v>
      </c>
      <c r="AU393" s="137">
        <f t="shared" si="225"/>
        <v>82.084912718204492</v>
      </c>
      <c r="AV393" s="137">
        <f t="shared" si="225"/>
        <v>100</v>
      </c>
      <c r="AW393" s="137">
        <f t="shared" si="225"/>
        <v>0</v>
      </c>
    </row>
    <row r="394" spans="1:49" s="138" customFormat="1" ht="12.75" customHeight="1" x14ac:dyDescent="0.2">
      <c r="A394" s="133">
        <v>385</v>
      </c>
      <c r="B394" s="134" t="s">
        <v>1374</v>
      </c>
      <c r="C394" s="135">
        <f t="shared" si="220"/>
        <v>170450.30000000002</v>
      </c>
      <c r="D394" s="135">
        <f t="shared" ref="D394:I394" si="226">D396</f>
        <v>141719</v>
      </c>
      <c r="E394" s="135">
        <f t="shared" si="226"/>
        <v>0</v>
      </c>
      <c r="F394" s="135">
        <f t="shared" si="226"/>
        <v>7054.2</v>
      </c>
      <c r="G394" s="135">
        <f t="shared" si="226"/>
        <v>0</v>
      </c>
      <c r="H394" s="135">
        <f t="shared" si="226"/>
        <v>18316.2</v>
      </c>
      <c r="I394" s="135">
        <f t="shared" si="226"/>
        <v>3360.9</v>
      </c>
      <c r="J394" s="135">
        <f t="shared" si="190"/>
        <v>193331.3</v>
      </c>
      <c r="K394" s="135">
        <f t="shared" ref="K394:S394" si="227">K396</f>
        <v>158895.6</v>
      </c>
      <c r="L394" s="135">
        <f t="shared" si="227"/>
        <v>0</v>
      </c>
      <c r="M394" s="135">
        <f t="shared" si="227"/>
        <v>9332.7999999999993</v>
      </c>
      <c r="N394" s="135">
        <f t="shared" si="227"/>
        <v>0</v>
      </c>
      <c r="O394" s="135">
        <f t="shared" si="227"/>
        <v>18316.2</v>
      </c>
      <c r="P394" s="135">
        <f t="shared" si="227"/>
        <v>5242.8</v>
      </c>
      <c r="Q394" s="135">
        <f t="shared" si="227"/>
        <v>4010</v>
      </c>
      <c r="R394" s="135">
        <f t="shared" si="227"/>
        <v>1482.6</v>
      </c>
      <c r="S394" s="135">
        <f t="shared" si="227"/>
        <v>61.3</v>
      </c>
      <c r="T394" s="136">
        <f t="shared" si="191"/>
        <v>187773.37340000004</v>
      </c>
      <c r="U394" s="135">
        <f t="shared" ref="U394:AC394" si="228">U396</f>
        <v>157315.28090000001</v>
      </c>
      <c r="V394" s="135">
        <f t="shared" si="228"/>
        <v>0</v>
      </c>
      <c r="W394" s="135">
        <f t="shared" si="228"/>
        <v>6380.7194</v>
      </c>
      <c r="X394" s="135">
        <f t="shared" si="228"/>
        <v>0</v>
      </c>
      <c r="Y394" s="135">
        <f t="shared" si="228"/>
        <v>18179.743399999999</v>
      </c>
      <c r="Z394" s="135">
        <f t="shared" si="228"/>
        <v>4415.0297</v>
      </c>
      <c r="AA394" s="135">
        <f t="shared" si="228"/>
        <v>3291.605</v>
      </c>
      <c r="AB394" s="135">
        <f t="shared" si="228"/>
        <v>1482.6</v>
      </c>
      <c r="AC394" s="135">
        <f t="shared" si="228"/>
        <v>0</v>
      </c>
      <c r="AD394" s="13">
        <f t="shared" si="224"/>
        <v>-5557.9265999999479</v>
      </c>
      <c r="AE394" s="13">
        <f t="shared" si="224"/>
        <v>-1580.3190999999933</v>
      </c>
      <c r="AF394" s="13">
        <f t="shared" si="224"/>
        <v>0</v>
      </c>
      <c r="AG394" s="13">
        <f t="shared" si="224"/>
        <v>-2952.0805999999993</v>
      </c>
      <c r="AH394" s="13">
        <f t="shared" si="224"/>
        <v>0</v>
      </c>
      <c r="AI394" s="13">
        <f t="shared" si="193"/>
        <v>-136.45660000000134</v>
      </c>
      <c r="AJ394" s="13">
        <f t="shared" si="193"/>
        <v>-827.77030000000013</v>
      </c>
      <c r="AK394" s="13">
        <f t="shared" si="193"/>
        <v>-718.39499999999998</v>
      </c>
      <c r="AL394" s="13">
        <f t="shared" si="193"/>
        <v>0</v>
      </c>
      <c r="AM394" s="13">
        <f t="shared" si="193"/>
        <v>-61.3</v>
      </c>
      <c r="AN394" s="13">
        <f t="shared" si="225"/>
        <v>97.125180144136024</v>
      </c>
      <c r="AO394" s="13">
        <f t="shared" si="225"/>
        <v>99.005435581602015</v>
      </c>
      <c r="AP394" s="13">
        <f t="shared" si="225"/>
        <v>0</v>
      </c>
      <c r="AQ394" s="13">
        <f t="shared" si="225"/>
        <v>68.3687575004286</v>
      </c>
      <c r="AR394" s="13">
        <f t="shared" si="225"/>
        <v>0</v>
      </c>
      <c r="AS394" s="13">
        <f t="shared" si="225"/>
        <v>99.254995031720554</v>
      </c>
      <c r="AT394" s="137">
        <f t="shared" si="225"/>
        <v>84.211293583581295</v>
      </c>
      <c r="AU394" s="137">
        <f t="shared" si="225"/>
        <v>82.084912718204492</v>
      </c>
      <c r="AV394" s="137">
        <f t="shared" si="225"/>
        <v>100</v>
      </c>
      <c r="AW394" s="137">
        <f t="shared" si="225"/>
        <v>0</v>
      </c>
    </row>
    <row r="395" spans="1:49" s="138" customFormat="1" ht="12.75" customHeight="1" x14ac:dyDescent="0.2">
      <c r="A395" s="133">
        <v>386</v>
      </c>
      <c r="B395" s="134" t="s">
        <v>1375</v>
      </c>
      <c r="C395" s="135">
        <f t="shared" si="220"/>
        <v>112822.9</v>
      </c>
      <c r="D395" s="135">
        <f t="shared" ref="D395:I395" si="229">SUBTOTAL(9,D397:D428)</f>
        <v>88623.499999999985</v>
      </c>
      <c r="E395" s="135">
        <f t="shared" si="229"/>
        <v>3798.1000000000004</v>
      </c>
      <c r="F395" s="135">
        <f t="shared" si="229"/>
        <v>64</v>
      </c>
      <c r="G395" s="135">
        <f t="shared" si="229"/>
        <v>0</v>
      </c>
      <c r="H395" s="135">
        <f t="shared" si="229"/>
        <v>20337.3</v>
      </c>
      <c r="I395" s="135">
        <f t="shared" si="229"/>
        <v>0</v>
      </c>
      <c r="J395" s="135">
        <f t="shared" ref="J395:J458" si="230">SUM(K395:P395)+SUM(R395:S395)</f>
        <v>126622.60000000002</v>
      </c>
      <c r="K395" s="135">
        <f t="shared" ref="K395:S395" si="231">SUBTOTAL(9,K397:K428)</f>
        <v>102050.20000000001</v>
      </c>
      <c r="L395" s="135">
        <f t="shared" si="231"/>
        <v>4165.6000000000004</v>
      </c>
      <c r="M395" s="135">
        <f t="shared" si="231"/>
        <v>69.5</v>
      </c>
      <c r="N395" s="135">
        <f t="shared" si="231"/>
        <v>0</v>
      </c>
      <c r="O395" s="135">
        <f t="shared" si="231"/>
        <v>20337.3</v>
      </c>
      <c r="P395" s="135">
        <f t="shared" si="231"/>
        <v>0</v>
      </c>
      <c r="Q395" s="135">
        <f t="shared" si="231"/>
        <v>0</v>
      </c>
      <c r="R395" s="135">
        <f t="shared" si="231"/>
        <v>0</v>
      </c>
      <c r="S395" s="135">
        <f t="shared" si="231"/>
        <v>0</v>
      </c>
      <c r="T395" s="136">
        <f t="shared" ref="T395:T458" si="232">SUM(U395:Z395) +SUM( AB395:AC395)</f>
        <v>121208.00829999996</v>
      </c>
      <c r="U395" s="135">
        <f t="shared" ref="U395:AC395" si="233">SUBTOTAL(9,U397:U428)</f>
        <v>97074.716999999961</v>
      </c>
      <c r="V395" s="135">
        <f t="shared" si="233"/>
        <v>4031.9953</v>
      </c>
      <c r="W395" s="135">
        <f t="shared" si="233"/>
        <v>63.546500000000002</v>
      </c>
      <c r="X395" s="135">
        <f t="shared" si="233"/>
        <v>0</v>
      </c>
      <c r="Y395" s="135">
        <f t="shared" si="233"/>
        <v>20037.749500000002</v>
      </c>
      <c r="Z395" s="135">
        <f t="shared" si="233"/>
        <v>0</v>
      </c>
      <c r="AA395" s="135">
        <f t="shared" si="233"/>
        <v>0</v>
      </c>
      <c r="AB395" s="135">
        <f t="shared" si="233"/>
        <v>0</v>
      </c>
      <c r="AC395" s="135">
        <f t="shared" si="233"/>
        <v>0</v>
      </c>
      <c r="AD395" s="13">
        <f t="shared" si="224"/>
        <v>-5414.5917000000627</v>
      </c>
      <c r="AE395" s="13">
        <f t="shared" si="224"/>
        <v>-4975.4830000000511</v>
      </c>
      <c r="AF395" s="13">
        <f t="shared" si="224"/>
        <v>-133.60470000000032</v>
      </c>
      <c r="AG395" s="13">
        <f t="shared" si="224"/>
        <v>-5.9534999999999982</v>
      </c>
      <c r="AH395" s="13">
        <f t="shared" si="224"/>
        <v>0</v>
      </c>
      <c r="AI395" s="13">
        <f t="shared" si="193"/>
        <v>-299.55049999999756</v>
      </c>
      <c r="AJ395" s="13">
        <f t="shared" si="193"/>
        <v>0</v>
      </c>
      <c r="AK395" s="13">
        <f t="shared" si="193"/>
        <v>0</v>
      </c>
      <c r="AL395" s="13">
        <f t="shared" si="193"/>
        <v>0</v>
      </c>
      <c r="AM395" s="13">
        <f t="shared" si="193"/>
        <v>0</v>
      </c>
      <c r="AN395" s="13">
        <f t="shared" si="225"/>
        <v>95.723834686698851</v>
      </c>
      <c r="AO395" s="13">
        <f t="shared" si="225"/>
        <v>95.124475013277731</v>
      </c>
      <c r="AP395" s="13">
        <f t="shared" si="225"/>
        <v>96.792666122527365</v>
      </c>
      <c r="AQ395" s="13">
        <f t="shared" si="225"/>
        <v>91.433812949640298</v>
      </c>
      <c r="AR395" s="13">
        <f t="shared" si="225"/>
        <v>0</v>
      </c>
      <c r="AS395" s="13">
        <f t="shared" si="225"/>
        <v>98.527088158211768</v>
      </c>
      <c r="AT395" s="137">
        <f t="shared" si="225"/>
        <v>0</v>
      </c>
      <c r="AU395" s="137">
        <f t="shared" si="225"/>
        <v>0</v>
      </c>
      <c r="AV395" s="137">
        <f t="shared" si="225"/>
        <v>0</v>
      </c>
      <c r="AW395" s="137">
        <f t="shared" si="225"/>
        <v>0</v>
      </c>
    </row>
    <row r="396" spans="1:49" ht="12.75" customHeight="1" x14ac:dyDescent="0.25">
      <c r="A396" s="133">
        <v>387</v>
      </c>
      <c r="B396" s="139" t="s">
        <v>1400</v>
      </c>
      <c r="C396" s="135">
        <f t="shared" si="220"/>
        <v>170450.30000000002</v>
      </c>
      <c r="D396" s="140">
        <v>141719</v>
      </c>
      <c r="E396" s="140">
        <v>0</v>
      </c>
      <c r="F396" s="140">
        <v>7054.2</v>
      </c>
      <c r="G396" s="140">
        <v>0</v>
      </c>
      <c r="H396" s="140">
        <v>18316.2</v>
      </c>
      <c r="I396" s="140">
        <v>3360.9</v>
      </c>
      <c r="J396" s="135">
        <f t="shared" si="230"/>
        <v>193331.3</v>
      </c>
      <c r="K396" s="141">
        <v>158895.6</v>
      </c>
      <c r="L396" s="141">
        <v>0</v>
      </c>
      <c r="M396" s="141">
        <v>9332.7999999999993</v>
      </c>
      <c r="N396" s="141">
        <v>0</v>
      </c>
      <c r="O396" s="141">
        <v>18316.2</v>
      </c>
      <c r="P396" s="141">
        <v>5242.8</v>
      </c>
      <c r="Q396" s="141">
        <v>4010</v>
      </c>
      <c r="R396" s="141">
        <v>1482.6</v>
      </c>
      <c r="S396" s="141">
        <v>61.3</v>
      </c>
      <c r="T396" s="136">
        <f t="shared" si="232"/>
        <v>187773.37340000004</v>
      </c>
      <c r="U396" s="141">
        <v>157315.28090000001</v>
      </c>
      <c r="V396" s="141">
        <v>0</v>
      </c>
      <c r="W396" s="141">
        <v>6380.7194</v>
      </c>
      <c r="X396" s="141">
        <v>0</v>
      </c>
      <c r="Y396" s="10">
        <v>18179.743399999999</v>
      </c>
      <c r="Z396" s="10">
        <v>4415.0297</v>
      </c>
      <c r="AA396" s="10">
        <v>3291.605</v>
      </c>
      <c r="AB396" s="10">
        <v>1482.6</v>
      </c>
      <c r="AC396" s="10">
        <v>0</v>
      </c>
      <c r="AD396" s="10">
        <f t="shared" si="224"/>
        <v>-5557.9265999999479</v>
      </c>
      <c r="AE396" s="10">
        <f t="shared" si="224"/>
        <v>-1580.3190999999933</v>
      </c>
      <c r="AF396" s="10">
        <f t="shared" si="224"/>
        <v>0</v>
      </c>
      <c r="AG396" s="10">
        <f t="shared" si="224"/>
        <v>-2952.0805999999993</v>
      </c>
      <c r="AH396" s="10">
        <f t="shared" si="224"/>
        <v>0</v>
      </c>
      <c r="AI396" s="13">
        <f t="shared" si="193"/>
        <v>-136.45660000000134</v>
      </c>
      <c r="AJ396" s="13">
        <f t="shared" si="193"/>
        <v>-827.77030000000013</v>
      </c>
      <c r="AK396" s="13">
        <f t="shared" si="193"/>
        <v>-718.39499999999998</v>
      </c>
      <c r="AL396" s="13">
        <f t="shared" si="193"/>
        <v>0</v>
      </c>
      <c r="AM396" s="10">
        <f t="shared" si="193"/>
        <v>-61.3</v>
      </c>
      <c r="AN396" s="10">
        <f t="shared" si="225"/>
        <v>97.125180144136024</v>
      </c>
      <c r="AO396" s="10">
        <f t="shared" si="225"/>
        <v>99.005435581602015</v>
      </c>
      <c r="AP396" s="10">
        <f t="shared" si="225"/>
        <v>0</v>
      </c>
      <c r="AQ396" s="10">
        <f t="shared" si="225"/>
        <v>68.3687575004286</v>
      </c>
      <c r="AR396" s="10">
        <f t="shared" si="225"/>
        <v>0</v>
      </c>
      <c r="AS396" s="10">
        <f t="shared" si="225"/>
        <v>99.254995031720554</v>
      </c>
      <c r="AT396" s="142">
        <f t="shared" si="225"/>
        <v>84.211293583581295</v>
      </c>
      <c r="AU396" s="142">
        <f t="shared" si="225"/>
        <v>82.084912718204492</v>
      </c>
      <c r="AV396" s="142">
        <f t="shared" si="225"/>
        <v>100</v>
      </c>
      <c r="AW396" s="142">
        <f t="shared" si="225"/>
        <v>0</v>
      </c>
    </row>
    <row r="397" spans="1:49" ht="12.75" customHeight="1" x14ac:dyDescent="0.25">
      <c r="A397" s="133">
        <v>388</v>
      </c>
      <c r="B397" s="139" t="s">
        <v>1685</v>
      </c>
      <c r="C397" s="135">
        <f t="shared" si="220"/>
        <v>848.3</v>
      </c>
      <c r="D397" s="140">
        <v>685</v>
      </c>
      <c r="E397" s="140">
        <v>0</v>
      </c>
      <c r="F397" s="140">
        <v>0</v>
      </c>
      <c r="G397" s="140">
        <v>0</v>
      </c>
      <c r="H397" s="140">
        <v>163.30000000000001</v>
      </c>
      <c r="I397" s="140">
        <v>0</v>
      </c>
      <c r="J397" s="135">
        <f t="shared" si="230"/>
        <v>966.09999999999991</v>
      </c>
      <c r="K397" s="141">
        <v>802.8</v>
      </c>
      <c r="L397" s="141">
        <v>0</v>
      </c>
      <c r="M397" s="141">
        <v>0</v>
      </c>
      <c r="N397" s="141">
        <v>0</v>
      </c>
      <c r="O397" s="141">
        <v>163.30000000000001</v>
      </c>
      <c r="P397" s="141">
        <v>0</v>
      </c>
      <c r="Q397" s="141">
        <v>0</v>
      </c>
      <c r="R397" s="141">
        <v>0</v>
      </c>
      <c r="S397" s="141">
        <v>0</v>
      </c>
      <c r="T397" s="136">
        <f t="shared" si="232"/>
        <v>954.29060000000004</v>
      </c>
      <c r="U397" s="141">
        <v>790.99130000000002</v>
      </c>
      <c r="V397" s="141">
        <v>0</v>
      </c>
      <c r="W397" s="141">
        <v>0</v>
      </c>
      <c r="X397" s="141">
        <v>0</v>
      </c>
      <c r="Y397" s="10">
        <v>163.29929999999999</v>
      </c>
      <c r="Z397" s="10">
        <v>0</v>
      </c>
      <c r="AA397" s="10">
        <v>0</v>
      </c>
      <c r="AB397" s="10">
        <v>0</v>
      </c>
      <c r="AC397" s="10">
        <v>0</v>
      </c>
      <c r="AD397" s="10">
        <f t="shared" si="224"/>
        <v>-11.809399999999869</v>
      </c>
      <c r="AE397" s="10">
        <f t="shared" si="224"/>
        <v>-11.808699999999931</v>
      </c>
      <c r="AF397" s="10">
        <f t="shared" si="224"/>
        <v>0</v>
      </c>
      <c r="AG397" s="10">
        <f t="shared" si="224"/>
        <v>0</v>
      </c>
      <c r="AH397" s="10">
        <f t="shared" si="224"/>
        <v>0</v>
      </c>
      <c r="AI397" s="13">
        <f t="shared" si="193"/>
        <v>-7.0000000002323759E-4</v>
      </c>
      <c r="AJ397" s="13">
        <f t="shared" si="193"/>
        <v>0</v>
      </c>
      <c r="AK397" s="13">
        <f t="shared" si="193"/>
        <v>0</v>
      </c>
      <c r="AL397" s="13">
        <f t="shared" si="193"/>
        <v>0</v>
      </c>
      <c r="AM397" s="10">
        <f t="shared" si="193"/>
        <v>0</v>
      </c>
      <c r="AN397" s="10">
        <f t="shared" si="225"/>
        <v>98.77762136424802</v>
      </c>
      <c r="AO397" s="10">
        <f t="shared" si="225"/>
        <v>98.529060787244646</v>
      </c>
      <c r="AP397" s="10">
        <f t="shared" si="225"/>
        <v>0</v>
      </c>
      <c r="AQ397" s="10">
        <f t="shared" si="225"/>
        <v>0</v>
      </c>
      <c r="AR397" s="10">
        <f t="shared" si="225"/>
        <v>0</v>
      </c>
      <c r="AS397" s="10">
        <f t="shared" si="225"/>
        <v>99.999571341090004</v>
      </c>
      <c r="AT397" s="142">
        <f t="shared" si="225"/>
        <v>0</v>
      </c>
      <c r="AU397" s="142">
        <f t="shared" si="225"/>
        <v>0</v>
      </c>
      <c r="AV397" s="142">
        <f t="shared" si="225"/>
        <v>0</v>
      </c>
      <c r="AW397" s="142">
        <f t="shared" si="225"/>
        <v>0</v>
      </c>
    </row>
    <row r="398" spans="1:49" ht="12.75" customHeight="1" x14ac:dyDescent="0.25">
      <c r="A398" s="133">
        <v>389</v>
      </c>
      <c r="B398" s="139" t="s">
        <v>1686</v>
      </c>
      <c r="C398" s="135">
        <f t="shared" si="220"/>
        <v>1359.9</v>
      </c>
      <c r="D398" s="140">
        <v>1078.5</v>
      </c>
      <c r="E398" s="140">
        <v>0</v>
      </c>
      <c r="F398" s="140">
        <v>0</v>
      </c>
      <c r="G398" s="140">
        <v>0</v>
      </c>
      <c r="H398" s="140">
        <v>281.39999999999998</v>
      </c>
      <c r="I398" s="140">
        <v>0</v>
      </c>
      <c r="J398" s="135">
        <f t="shared" si="230"/>
        <v>1451.9</v>
      </c>
      <c r="K398" s="141">
        <v>1170.5</v>
      </c>
      <c r="L398" s="141">
        <v>0</v>
      </c>
      <c r="M398" s="141">
        <v>0</v>
      </c>
      <c r="N398" s="141">
        <v>0</v>
      </c>
      <c r="O398" s="141">
        <v>281.39999999999998</v>
      </c>
      <c r="P398" s="141">
        <v>0</v>
      </c>
      <c r="Q398" s="141">
        <v>0</v>
      </c>
      <c r="R398" s="141">
        <v>0</v>
      </c>
      <c r="S398" s="141">
        <v>0</v>
      </c>
      <c r="T398" s="136">
        <f t="shared" si="232"/>
        <v>1451.9</v>
      </c>
      <c r="U398" s="141">
        <v>1170.5</v>
      </c>
      <c r="V398" s="141">
        <v>0</v>
      </c>
      <c r="W398" s="141">
        <v>0</v>
      </c>
      <c r="X398" s="141">
        <v>0</v>
      </c>
      <c r="Y398" s="10">
        <v>281.39999999999998</v>
      </c>
      <c r="Z398" s="10">
        <v>0</v>
      </c>
      <c r="AA398" s="10">
        <v>0</v>
      </c>
      <c r="AB398" s="10">
        <v>0</v>
      </c>
      <c r="AC398" s="10">
        <v>0</v>
      </c>
      <c r="AD398" s="10">
        <f t="shared" si="224"/>
        <v>0</v>
      </c>
      <c r="AE398" s="10">
        <f t="shared" si="224"/>
        <v>0</v>
      </c>
      <c r="AF398" s="10">
        <f t="shared" si="224"/>
        <v>0</v>
      </c>
      <c r="AG398" s="10">
        <f t="shared" si="224"/>
        <v>0</v>
      </c>
      <c r="AH398" s="10">
        <f t="shared" si="224"/>
        <v>0</v>
      </c>
      <c r="AI398" s="13">
        <f t="shared" si="193"/>
        <v>0</v>
      </c>
      <c r="AJ398" s="13">
        <f t="shared" si="193"/>
        <v>0</v>
      </c>
      <c r="AK398" s="13">
        <f t="shared" si="193"/>
        <v>0</v>
      </c>
      <c r="AL398" s="13">
        <f t="shared" si="193"/>
        <v>0</v>
      </c>
      <c r="AM398" s="10">
        <f t="shared" si="193"/>
        <v>0</v>
      </c>
      <c r="AN398" s="10">
        <f t="shared" si="225"/>
        <v>100</v>
      </c>
      <c r="AO398" s="10">
        <f t="shared" si="225"/>
        <v>100</v>
      </c>
      <c r="AP398" s="10">
        <f t="shared" si="225"/>
        <v>0</v>
      </c>
      <c r="AQ398" s="10">
        <f t="shared" si="225"/>
        <v>0</v>
      </c>
      <c r="AR398" s="10">
        <f t="shared" si="225"/>
        <v>0</v>
      </c>
      <c r="AS398" s="10">
        <f t="shared" si="225"/>
        <v>100</v>
      </c>
      <c r="AT398" s="142">
        <f t="shared" si="225"/>
        <v>0</v>
      </c>
      <c r="AU398" s="142">
        <f t="shared" si="225"/>
        <v>0</v>
      </c>
      <c r="AV398" s="142">
        <f t="shared" si="225"/>
        <v>0</v>
      </c>
      <c r="AW398" s="142">
        <f t="shared" si="225"/>
        <v>0</v>
      </c>
    </row>
    <row r="399" spans="1:49" ht="12.75" customHeight="1" x14ac:dyDescent="0.25">
      <c r="A399" s="133">
        <v>390</v>
      </c>
      <c r="B399" s="139" t="s">
        <v>1687</v>
      </c>
      <c r="C399" s="135">
        <f t="shared" si="220"/>
        <v>733.8</v>
      </c>
      <c r="D399" s="140">
        <v>562.29999999999995</v>
      </c>
      <c r="E399" s="140">
        <v>0</v>
      </c>
      <c r="F399" s="140">
        <v>0</v>
      </c>
      <c r="G399" s="140">
        <v>0</v>
      </c>
      <c r="H399" s="140">
        <v>171.5</v>
      </c>
      <c r="I399" s="140">
        <v>0</v>
      </c>
      <c r="J399" s="135">
        <f t="shared" si="230"/>
        <v>786</v>
      </c>
      <c r="K399" s="141">
        <v>614.5</v>
      </c>
      <c r="L399" s="141">
        <v>0</v>
      </c>
      <c r="M399" s="141">
        <v>0</v>
      </c>
      <c r="N399" s="141">
        <v>0</v>
      </c>
      <c r="O399" s="141">
        <v>171.5</v>
      </c>
      <c r="P399" s="141">
        <v>0</v>
      </c>
      <c r="Q399" s="141">
        <v>0</v>
      </c>
      <c r="R399" s="141">
        <v>0</v>
      </c>
      <c r="S399" s="141">
        <v>0</v>
      </c>
      <c r="T399" s="136">
        <f t="shared" si="232"/>
        <v>785.76329999999996</v>
      </c>
      <c r="U399" s="141">
        <v>614.5</v>
      </c>
      <c r="V399" s="141">
        <v>0</v>
      </c>
      <c r="W399" s="141">
        <v>0</v>
      </c>
      <c r="X399" s="141">
        <v>0</v>
      </c>
      <c r="Y399" s="10">
        <v>171.26329999999999</v>
      </c>
      <c r="Z399" s="10">
        <v>0</v>
      </c>
      <c r="AA399" s="10">
        <v>0</v>
      </c>
      <c r="AB399" s="10">
        <v>0</v>
      </c>
      <c r="AC399" s="10">
        <v>0</v>
      </c>
      <c r="AD399" s="10">
        <f t="shared" si="224"/>
        <v>-0.23670000000004165</v>
      </c>
      <c r="AE399" s="10">
        <f t="shared" si="224"/>
        <v>0</v>
      </c>
      <c r="AF399" s="10">
        <f t="shared" si="224"/>
        <v>0</v>
      </c>
      <c r="AG399" s="10">
        <f t="shared" si="224"/>
        <v>0</v>
      </c>
      <c r="AH399" s="10">
        <f t="shared" si="224"/>
        <v>0</v>
      </c>
      <c r="AI399" s="13">
        <f t="shared" si="193"/>
        <v>-0.23670000000001323</v>
      </c>
      <c r="AJ399" s="13">
        <f t="shared" si="193"/>
        <v>0</v>
      </c>
      <c r="AK399" s="13">
        <f t="shared" si="193"/>
        <v>0</v>
      </c>
      <c r="AL399" s="13">
        <f t="shared" si="193"/>
        <v>0</v>
      </c>
      <c r="AM399" s="10">
        <f t="shared" si="193"/>
        <v>0</v>
      </c>
      <c r="AN399" s="10">
        <f t="shared" si="225"/>
        <v>99.969885496183196</v>
      </c>
      <c r="AO399" s="10">
        <f t="shared" si="225"/>
        <v>100</v>
      </c>
      <c r="AP399" s="10">
        <f t="shared" si="225"/>
        <v>0</v>
      </c>
      <c r="AQ399" s="10">
        <f t="shared" si="225"/>
        <v>0</v>
      </c>
      <c r="AR399" s="10">
        <f t="shared" si="225"/>
        <v>0</v>
      </c>
      <c r="AS399" s="10">
        <f t="shared" si="225"/>
        <v>99.86198250728863</v>
      </c>
      <c r="AT399" s="142">
        <f t="shared" si="225"/>
        <v>0</v>
      </c>
      <c r="AU399" s="142">
        <f t="shared" si="225"/>
        <v>0</v>
      </c>
      <c r="AV399" s="142">
        <f t="shared" si="225"/>
        <v>0</v>
      </c>
      <c r="AW399" s="142">
        <f t="shared" si="225"/>
        <v>0</v>
      </c>
    </row>
    <row r="400" spans="1:49" ht="12.75" customHeight="1" x14ac:dyDescent="0.25">
      <c r="A400" s="133">
        <v>391</v>
      </c>
      <c r="B400" s="139" t="s">
        <v>1688</v>
      </c>
      <c r="C400" s="135">
        <f t="shared" si="220"/>
        <v>1529.5</v>
      </c>
      <c r="D400" s="140">
        <v>1126.2</v>
      </c>
      <c r="E400" s="140">
        <v>0</v>
      </c>
      <c r="F400" s="140">
        <v>0</v>
      </c>
      <c r="G400" s="140">
        <v>0</v>
      </c>
      <c r="H400" s="140">
        <v>403.3</v>
      </c>
      <c r="I400" s="140">
        <v>0</v>
      </c>
      <c r="J400" s="135">
        <f t="shared" si="230"/>
        <v>1709.8</v>
      </c>
      <c r="K400" s="141">
        <v>1306.5</v>
      </c>
      <c r="L400" s="141">
        <v>0</v>
      </c>
      <c r="M400" s="141">
        <v>0</v>
      </c>
      <c r="N400" s="141">
        <v>0</v>
      </c>
      <c r="O400" s="141">
        <v>403.3</v>
      </c>
      <c r="P400" s="141">
        <v>0</v>
      </c>
      <c r="Q400" s="141">
        <v>0</v>
      </c>
      <c r="R400" s="141">
        <v>0</v>
      </c>
      <c r="S400" s="141">
        <v>0</v>
      </c>
      <c r="T400" s="136">
        <f t="shared" si="232"/>
        <v>1669.5227</v>
      </c>
      <c r="U400" s="141">
        <v>1267.528</v>
      </c>
      <c r="V400" s="141">
        <v>0</v>
      </c>
      <c r="W400" s="141">
        <v>0</v>
      </c>
      <c r="X400" s="141">
        <v>0</v>
      </c>
      <c r="Y400" s="10">
        <v>401.99470000000002</v>
      </c>
      <c r="Z400" s="10">
        <v>0</v>
      </c>
      <c r="AA400" s="10">
        <v>0</v>
      </c>
      <c r="AB400" s="10">
        <v>0</v>
      </c>
      <c r="AC400" s="10">
        <v>0</v>
      </c>
      <c r="AD400" s="10">
        <f t="shared" si="224"/>
        <v>-40.277299999999968</v>
      </c>
      <c r="AE400" s="10">
        <f t="shared" si="224"/>
        <v>-38.97199999999998</v>
      </c>
      <c r="AF400" s="10">
        <f t="shared" si="224"/>
        <v>0</v>
      </c>
      <c r="AG400" s="10">
        <f t="shared" si="224"/>
        <v>0</v>
      </c>
      <c r="AH400" s="10">
        <f t="shared" si="224"/>
        <v>0</v>
      </c>
      <c r="AI400" s="13">
        <f t="shared" si="193"/>
        <v>-1.3052999999999884</v>
      </c>
      <c r="AJ400" s="13">
        <f t="shared" si="193"/>
        <v>0</v>
      </c>
      <c r="AK400" s="13">
        <f t="shared" si="193"/>
        <v>0</v>
      </c>
      <c r="AL400" s="13">
        <f t="shared" si="193"/>
        <v>0</v>
      </c>
      <c r="AM400" s="10">
        <f t="shared" si="193"/>
        <v>0</v>
      </c>
      <c r="AN400" s="10">
        <f t="shared" si="225"/>
        <v>97.644326821850512</v>
      </c>
      <c r="AO400" s="10">
        <f t="shared" si="225"/>
        <v>97.01706850363567</v>
      </c>
      <c r="AP400" s="10">
        <f t="shared" si="225"/>
        <v>0</v>
      </c>
      <c r="AQ400" s="10">
        <f t="shared" si="225"/>
        <v>0</v>
      </c>
      <c r="AR400" s="10">
        <f t="shared" si="225"/>
        <v>0</v>
      </c>
      <c r="AS400" s="10">
        <f t="shared" si="225"/>
        <v>99.676345152491947</v>
      </c>
      <c r="AT400" s="142">
        <f t="shared" si="225"/>
        <v>0</v>
      </c>
      <c r="AU400" s="142">
        <f t="shared" si="225"/>
        <v>0</v>
      </c>
      <c r="AV400" s="142">
        <f t="shared" si="225"/>
        <v>0</v>
      </c>
      <c r="AW400" s="142">
        <f t="shared" si="225"/>
        <v>0</v>
      </c>
    </row>
    <row r="401" spans="1:49" ht="12.75" customHeight="1" x14ac:dyDescent="0.25">
      <c r="A401" s="133">
        <v>392</v>
      </c>
      <c r="B401" s="139" t="s">
        <v>1689</v>
      </c>
      <c r="C401" s="135">
        <f t="shared" si="220"/>
        <v>6990.2000000000007</v>
      </c>
      <c r="D401" s="140">
        <v>5721.8</v>
      </c>
      <c r="E401" s="140">
        <v>0</v>
      </c>
      <c r="F401" s="140">
        <v>0</v>
      </c>
      <c r="G401" s="140">
        <v>0</v>
      </c>
      <c r="H401" s="140">
        <v>1268.4000000000001</v>
      </c>
      <c r="I401" s="140">
        <v>0</v>
      </c>
      <c r="J401" s="135">
        <f t="shared" si="230"/>
        <v>7690.7999999999993</v>
      </c>
      <c r="K401" s="141">
        <v>6422.4</v>
      </c>
      <c r="L401" s="141">
        <v>0</v>
      </c>
      <c r="M401" s="141">
        <v>0</v>
      </c>
      <c r="N401" s="141">
        <v>0</v>
      </c>
      <c r="O401" s="141">
        <v>1268.4000000000001</v>
      </c>
      <c r="P401" s="141">
        <v>0</v>
      </c>
      <c r="Q401" s="141">
        <v>0</v>
      </c>
      <c r="R401" s="141">
        <v>0</v>
      </c>
      <c r="S401" s="141">
        <v>0</v>
      </c>
      <c r="T401" s="136">
        <f t="shared" si="232"/>
        <v>7670.9686000000002</v>
      </c>
      <c r="U401" s="141">
        <v>6422.4</v>
      </c>
      <c r="V401" s="141">
        <v>0</v>
      </c>
      <c r="W401" s="141">
        <v>0</v>
      </c>
      <c r="X401" s="141">
        <v>0</v>
      </c>
      <c r="Y401" s="10">
        <v>1248.5686000000001</v>
      </c>
      <c r="Z401" s="10">
        <v>0</v>
      </c>
      <c r="AA401" s="10">
        <v>0</v>
      </c>
      <c r="AB401" s="10">
        <v>0</v>
      </c>
      <c r="AC401" s="10">
        <v>0</v>
      </c>
      <c r="AD401" s="10">
        <f t="shared" si="224"/>
        <v>-19.831399999999121</v>
      </c>
      <c r="AE401" s="10">
        <f t="shared" si="224"/>
        <v>0</v>
      </c>
      <c r="AF401" s="10">
        <f t="shared" si="224"/>
        <v>0</v>
      </c>
      <c r="AG401" s="10">
        <f t="shared" si="224"/>
        <v>0</v>
      </c>
      <c r="AH401" s="10">
        <f t="shared" si="224"/>
        <v>0</v>
      </c>
      <c r="AI401" s="13">
        <f t="shared" si="193"/>
        <v>-19.831400000000031</v>
      </c>
      <c r="AJ401" s="13">
        <f t="shared" si="193"/>
        <v>0</v>
      </c>
      <c r="AK401" s="13">
        <f t="shared" si="193"/>
        <v>0</v>
      </c>
      <c r="AL401" s="13">
        <f t="shared" si="193"/>
        <v>0</v>
      </c>
      <c r="AM401" s="10">
        <f t="shared" si="193"/>
        <v>0</v>
      </c>
      <c r="AN401" s="10">
        <f t="shared" si="225"/>
        <v>99.742141259686917</v>
      </c>
      <c r="AO401" s="10">
        <f t="shared" si="225"/>
        <v>100</v>
      </c>
      <c r="AP401" s="10">
        <f t="shared" si="225"/>
        <v>0</v>
      </c>
      <c r="AQ401" s="10">
        <f t="shared" si="225"/>
        <v>0</v>
      </c>
      <c r="AR401" s="10">
        <f t="shared" si="225"/>
        <v>0</v>
      </c>
      <c r="AS401" s="10">
        <f t="shared" si="225"/>
        <v>98.436502680542418</v>
      </c>
      <c r="AT401" s="142">
        <f t="shared" si="225"/>
        <v>0</v>
      </c>
      <c r="AU401" s="142">
        <f t="shared" si="225"/>
        <v>0</v>
      </c>
      <c r="AV401" s="142">
        <f t="shared" si="225"/>
        <v>0</v>
      </c>
      <c r="AW401" s="142">
        <f t="shared" si="225"/>
        <v>0</v>
      </c>
    </row>
    <row r="402" spans="1:49" ht="12.75" customHeight="1" x14ac:dyDescent="0.25">
      <c r="A402" s="133">
        <v>393</v>
      </c>
      <c r="B402" s="139" t="s">
        <v>1690</v>
      </c>
      <c r="C402" s="135">
        <f t="shared" si="220"/>
        <v>1285.3000000000002</v>
      </c>
      <c r="D402" s="140">
        <v>897.2</v>
      </c>
      <c r="E402" s="140">
        <v>0</v>
      </c>
      <c r="F402" s="140">
        <v>0</v>
      </c>
      <c r="G402" s="140">
        <v>0</v>
      </c>
      <c r="H402" s="140">
        <v>388.1</v>
      </c>
      <c r="I402" s="140">
        <v>0</v>
      </c>
      <c r="J402" s="135">
        <f t="shared" si="230"/>
        <v>1424</v>
      </c>
      <c r="K402" s="141">
        <v>1035.9000000000001</v>
      </c>
      <c r="L402" s="141">
        <v>0</v>
      </c>
      <c r="M402" s="141">
        <v>0</v>
      </c>
      <c r="N402" s="141">
        <v>0</v>
      </c>
      <c r="O402" s="141">
        <v>388.1</v>
      </c>
      <c r="P402" s="141">
        <v>0</v>
      </c>
      <c r="Q402" s="141">
        <v>0</v>
      </c>
      <c r="R402" s="141">
        <v>0</v>
      </c>
      <c r="S402" s="141">
        <v>0</v>
      </c>
      <c r="T402" s="136">
        <f t="shared" si="232"/>
        <v>1411.6405</v>
      </c>
      <c r="U402" s="141">
        <v>1023.5405</v>
      </c>
      <c r="V402" s="141">
        <v>0</v>
      </c>
      <c r="W402" s="141">
        <v>0</v>
      </c>
      <c r="X402" s="141">
        <v>0</v>
      </c>
      <c r="Y402" s="10">
        <v>388.1</v>
      </c>
      <c r="Z402" s="10">
        <v>0</v>
      </c>
      <c r="AA402" s="10">
        <v>0</v>
      </c>
      <c r="AB402" s="10">
        <v>0</v>
      </c>
      <c r="AC402" s="10">
        <v>0</v>
      </c>
      <c r="AD402" s="10">
        <f t="shared" si="224"/>
        <v>-12.359500000000025</v>
      </c>
      <c r="AE402" s="10">
        <f t="shared" si="224"/>
        <v>-12.359500000000139</v>
      </c>
      <c r="AF402" s="10">
        <f t="shared" si="224"/>
        <v>0</v>
      </c>
      <c r="AG402" s="10">
        <f t="shared" si="224"/>
        <v>0</v>
      </c>
      <c r="AH402" s="10">
        <f t="shared" si="224"/>
        <v>0</v>
      </c>
      <c r="AI402" s="13">
        <f t="shared" si="193"/>
        <v>0</v>
      </c>
      <c r="AJ402" s="13">
        <f t="shared" si="193"/>
        <v>0</v>
      </c>
      <c r="AK402" s="13">
        <f t="shared" si="193"/>
        <v>0</v>
      </c>
      <c r="AL402" s="13">
        <f t="shared" si="193"/>
        <v>0</v>
      </c>
      <c r="AM402" s="10">
        <f t="shared" si="193"/>
        <v>0</v>
      </c>
      <c r="AN402" s="10">
        <f t="shared" si="225"/>
        <v>99.13205758426966</v>
      </c>
      <c r="AO402" s="10">
        <f t="shared" si="225"/>
        <v>98.806882903755181</v>
      </c>
      <c r="AP402" s="10">
        <f t="shared" si="225"/>
        <v>0</v>
      </c>
      <c r="AQ402" s="10">
        <f t="shared" si="225"/>
        <v>0</v>
      </c>
      <c r="AR402" s="10">
        <f t="shared" si="225"/>
        <v>0</v>
      </c>
      <c r="AS402" s="10">
        <f t="shared" si="225"/>
        <v>100</v>
      </c>
      <c r="AT402" s="142">
        <f t="shared" si="225"/>
        <v>0</v>
      </c>
      <c r="AU402" s="142">
        <f t="shared" si="225"/>
        <v>0</v>
      </c>
      <c r="AV402" s="142">
        <f t="shared" si="225"/>
        <v>0</v>
      </c>
      <c r="AW402" s="142">
        <f t="shared" si="225"/>
        <v>0</v>
      </c>
    </row>
    <row r="403" spans="1:49" ht="12.75" customHeight="1" x14ac:dyDescent="0.25">
      <c r="A403" s="133">
        <v>394</v>
      </c>
      <c r="B403" s="139" t="s">
        <v>1691</v>
      </c>
      <c r="C403" s="135">
        <f t="shared" si="220"/>
        <v>2573.2999999999997</v>
      </c>
      <c r="D403" s="140">
        <v>2151.1999999999998</v>
      </c>
      <c r="E403" s="140">
        <v>0</v>
      </c>
      <c r="F403" s="140">
        <v>0</v>
      </c>
      <c r="G403" s="140">
        <v>0</v>
      </c>
      <c r="H403" s="140">
        <v>422.1</v>
      </c>
      <c r="I403" s="140">
        <v>0</v>
      </c>
      <c r="J403" s="135">
        <f t="shared" si="230"/>
        <v>2799.1</v>
      </c>
      <c r="K403" s="141">
        <v>2377</v>
      </c>
      <c r="L403" s="141">
        <v>0</v>
      </c>
      <c r="M403" s="141">
        <v>0</v>
      </c>
      <c r="N403" s="141">
        <v>0</v>
      </c>
      <c r="O403" s="141">
        <v>422.1</v>
      </c>
      <c r="P403" s="141">
        <v>0</v>
      </c>
      <c r="Q403" s="141">
        <v>0</v>
      </c>
      <c r="R403" s="141">
        <v>0</v>
      </c>
      <c r="S403" s="141">
        <v>0</v>
      </c>
      <c r="T403" s="136">
        <f t="shared" si="232"/>
        <v>2798.7368000000001</v>
      </c>
      <c r="U403" s="141">
        <v>2377</v>
      </c>
      <c r="V403" s="141">
        <v>0</v>
      </c>
      <c r="W403" s="141">
        <v>0</v>
      </c>
      <c r="X403" s="141">
        <v>0</v>
      </c>
      <c r="Y403" s="10">
        <v>421.73680000000002</v>
      </c>
      <c r="Z403" s="10">
        <v>0</v>
      </c>
      <c r="AA403" s="10">
        <v>0</v>
      </c>
      <c r="AB403" s="10">
        <v>0</v>
      </c>
      <c r="AC403" s="10">
        <v>0</v>
      </c>
      <c r="AD403" s="10">
        <f t="shared" si="224"/>
        <v>-0.36319999999977881</v>
      </c>
      <c r="AE403" s="10">
        <f t="shared" si="224"/>
        <v>0</v>
      </c>
      <c r="AF403" s="10">
        <f t="shared" si="224"/>
        <v>0</v>
      </c>
      <c r="AG403" s="10">
        <f t="shared" si="224"/>
        <v>0</v>
      </c>
      <c r="AH403" s="10">
        <f t="shared" si="224"/>
        <v>0</v>
      </c>
      <c r="AI403" s="13">
        <f t="shared" si="193"/>
        <v>-0.36320000000000618</v>
      </c>
      <c r="AJ403" s="13">
        <f t="shared" si="193"/>
        <v>0</v>
      </c>
      <c r="AK403" s="13">
        <f t="shared" si="193"/>
        <v>0</v>
      </c>
      <c r="AL403" s="13">
        <f t="shared" si="193"/>
        <v>0</v>
      </c>
      <c r="AM403" s="10">
        <f t="shared" si="193"/>
        <v>0</v>
      </c>
      <c r="AN403" s="10">
        <f t="shared" si="225"/>
        <v>99.987024400700236</v>
      </c>
      <c r="AO403" s="10">
        <f t="shared" si="225"/>
        <v>100</v>
      </c>
      <c r="AP403" s="10">
        <f t="shared" si="225"/>
        <v>0</v>
      </c>
      <c r="AQ403" s="10">
        <f t="shared" si="225"/>
        <v>0</v>
      </c>
      <c r="AR403" s="10">
        <f t="shared" si="225"/>
        <v>0</v>
      </c>
      <c r="AS403" s="10">
        <f t="shared" si="225"/>
        <v>99.913954039327166</v>
      </c>
      <c r="AT403" s="142">
        <f t="shared" si="225"/>
        <v>0</v>
      </c>
      <c r="AU403" s="142">
        <f t="shared" si="225"/>
        <v>0</v>
      </c>
      <c r="AV403" s="142">
        <f t="shared" si="225"/>
        <v>0</v>
      </c>
      <c r="AW403" s="142">
        <f t="shared" si="225"/>
        <v>0</v>
      </c>
    </row>
    <row r="404" spans="1:49" ht="12.75" customHeight="1" x14ac:dyDescent="0.25">
      <c r="A404" s="133">
        <v>395</v>
      </c>
      <c r="B404" s="139" t="s">
        <v>1692</v>
      </c>
      <c r="C404" s="135">
        <f t="shared" si="220"/>
        <v>313.8</v>
      </c>
      <c r="D404" s="140">
        <v>0</v>
      </c>
      <c r="E404" s="140">
        <v>0</v>
      </c>
      <c r="F404" s="140">
        <v>0</v>
      </c>
      <c r="G404" s="140">
        <v>0</v>
      </c>
      <c r="H404" s="140">
        <v>313.8</v>
      </c>
      <c r="I404" s="140">
        <v>0</v>
      </c>
      <c r="J404" s="135">
        <f t="shared" si="230"/>
        <v>313.8</v>
      </c>
      <c r="K404" s="141">
        <v>0</v>
      </c>
      <c r="L404" s="141">
        <v>0</v>
      </c>
      <c r="M404" s="141">
        <v>0</v>
      </c>
      <c r="N404" s="141">
        <v>0</v>
      </c>
      <c r="O404" s="141">
        <v>313.8</v>
      </c>
      <c r="P404" s="141">
        <v>0</v>
      </c>
      <c r="Q404" s="141">
        <v>0</v>
      </c>
      <c r="R404" s="141">
        <v>0</v>
      </c>
      <c r="S404" s="141">
        <v>0</v>
      </c>
      <c r="T404" s="136">
        <f t="shared" si="232"/>
        <v>313.69979999999998</v>
      </c>
      <c r="U404" s="141">
        <v>0</v>
      </c>
      <c r="V404" s="141">
        <v>0</v>
      </c>
      <c r="W404" s="141">
        <v>0</v>
      </c>
      <c r="X404" s="141">
        <v>0</v>
      </c>
      <c r="Y404" s="10">
        <v>313.69979999999998</v>
      </c>
      <c r="Z404" s="10">
        <v>0</v>
      </c>
      <c r="AA404" s="10">
        <v>0</v>
      </c>
      <c r="AB404" s="10">
        <v>0</v>
      </c>
      <c r="AC404" s="10">
        <v>0</v>
      </c>
      <c r="AD404" s="10">
        <f t="shared" si="224"/>
        <v>-0.10020000000002938</v>
      </c>
      <c r="AE404" s="10">
        <f t="shared" si="224"/>
        <v>0</v>
      </c>
      <c r="AF404" s="10">
        <f t="shared" si="224"/>
        <v>0</v>
      </c>
      <c r="AG404" s="10">
        <f t="shared" si="224"/>
        <v>0</v>
      </c>
      <c r="AH404" s="10">
        <f t="shared" si="224"/>
        <v>0</v>
      </c>
      <c r="AI404" s="13">
        <f t="shared" si="193"/>
        <v>-0.10020000000002938</v>
      </c>
      <c r="AJ404" s="13">
        <f t="shared" si="193"/>
        <v>0</v>
      </c>
      <c r="AK404" s="13">
        <f t="shared" si="193"/>
        <v>0</v>
      </c>
      <c r="AL404" s="13">
        <f t="shared" si="193"/>
        <v>0</v>
      </c>
      <c r="AM404" s="10">
        <f t="shared" si="193"/>
        <v>0</v>
      </c>
      <c r="AN404" s="10">
        <f t="shared" si="225"/>
        <v>99.968068833651998</v>
      </c>
      <c r="AO404" s="10">
        <f t="shared" si="225"/>
        <v>0</v>
      </c>
      <c r="AP404" s="10">
        <f t="shared" si="225"/>
        <v>0</v>
      </c>
      <c r="AQ404" s="10">
        <f t="shared" si="225"/>
        <v>0</v>
      </c>
      <c r="AR404" s="10">
        <f t="shared" si="225"/>
        <v>0</v>
      </c>
      <c r="AS404" s="10">
        <f t="shared" si="225"/>
        <v>99.968068833651998</v>
      </c>
      <c r="AT404" s="142">
        <f t="shared" si="225"/>
        <v>0</v>
      </c>
      <c r="AU404" s="142">
        <f t="shared" si="225"/>
        <v>0</v>
      </c>
      <c r="AV404" s="142">
        <f t="shared" si="225"/>
        <v>0</v>
      </c>
      <c r="AW404" s="142">
        <f t="shared" si="225"/>
        <v>0</v>
      </c>
    </row>
    <row r="405" spans="1:49" ht="12.75" customHeight="1" x14ac:dyDescent="0.25">
      <c r="A405" s="133">
        <v>396</v>
      </c>
      <c r="B405" s="139" t="s">
        <v>1693</v>
      </c>
      <c r="C405" s="135">
        <f t="shared" si="220"/>
        <v>1136.7</v>
      </c>
      <c r="D405" s="140">
        <v>860.6</v>
      </c>
      <c r="E405" s="140">
        <v>0</v>
      </c>
      <c r="F405" s="140">
        <v>0</v>
      </c>
      <c r="G405" s="140">
        <v>0</v>
      </c>
      <c r="H405" s="140">
        <v>276.10000000000002</v>
      </c>
      <c r="I405" s="140">
        <v>0</v>
      </c>
      <c r="J405" s="135">
        <f t="shared" si="230"/>
        <v>1279.9000000000001</v>
      </c>
      <c r="K405" s="141">
        <v>1003.8</v>
      </c>
      <c r="L405" s="141">
        <v>0</v>
      </c>
      <c r="M405" s="141">
        <v>0</v>
      </c>
      <c r="N405" s="141">
        <v>0</v>
      </c>
      <c r="O405" s="141">
        <v>276.10000000000002</v>
      </c>
      <c r="P405" s="141">
        <v>0</v>
      </c>
      <c r="Q405" s="141">
        <v>0</v>
      </c>
      <c r="R405" s="141">
        <v>0</v>
      </c>
      <c r="S405" s="141">
        <v>0</v>
      </c>
      <c r="T405" s="136">
        <f t="shared" si="232"/>
        <v>1279.8355999999999</v>
      </c>
      <c r="U405" s="141">
        <v>1003.8</v>
      </c>
      <c r="V405" s="141">
        <v>0</v>
      </c>
      <c r="W405" s="141">
        <v>0</v>
      </c>
      <c r="X405" s="141">
        <v>0</v>
      </c>
      <c r="Y405" s="10">
        <v>276.03559999999999</v>
      </c>
      <c r="Z405" s="10">
        <v>0</v>
      </c>
      <c r="AA405" s="10">
        <v>0</v>
      </c>
      <c r="AB405" s="10">
        <v>0</v>
      </c>
      <c r="AC405" s="10">
        <v>0</v>
      </c>
      <c r="AD405" s="10">
        <f t="shared" si="224"/>
        <v>-6.4400000000205182E-2</v>
      </c>
      <c r="AE405" s="10">
        <f t="shared" si="224"/>
        <v>0</v>
      </c>
      <c r="AF405" s="10">
        <f t="shared" si="224"/>
        <v>0</v>
      </c>
      <c r="AG405" s="10">
        <f t="shared" si="224"/>
        <v>0</v>
      </c>
      <c r="AH405" s="10">
        <f t="shared" si="224"/>
        <v>0</v>
      </c>
      <c r="AI405" s="13">
        <f t="shared" si="193"/>
        <v>-6.4400000000034652E-2</v>
      </c>
      <c r="AJ405" s="13">
        <f t="shared" si="193"/>
        <v>0</v>
      </c>
      <c r="AK405" s="13">
        <f t="shared" si="193"/>
        <v>0</v>
      </c>
      <c r="AL405" s="13">
        <f t="shared" si="193"/>
        <v>0</v>
      </c>
      <c r="AM405" s="10">
        <f t="shared" si="193"/>
        <v>0</v>
      </c>
      <c r="AN405" s="10">
        <f t="shared" si="225"/>
        <v>99.994968356902874</v>
      </c>
      <c r="AO405" s="10">
        <f t="shared" si="225"/>
        <v>100</v>
      </c>
      <c r="AP405" s="10">
        <f t="shared" si="225"/>
        <v>0</v>
      </c>
      <c r="AQ405" s="10">
        <f t="shared" si="225"/>
        <v>0</v>
      </c>
      <c r="AR405" s="10">
        <f t="shared" si="225"/>
        <v>0</v>
      </c>
      <c r="AS405" s="10">
        <f t="shared" si="225"/>
        <v>99.976675117710968</v>
      </c>
      <c r="AT405" s="142">
        <f t="shared" si="225"/>
        <v>0</v>
      </c>
      <c r="AU405" s="142">
        <f t="shared" si="225"/>
        <v>0</v>
      </c>
      <c r="AV405" s="142">
        <f t="shared" si="225"/>
        <v>0</v>
      </c>
      <c r="AW405" s="142">
        <f t="shared" si="225"/>
        <v>0</v>
      </c>
    </row>
    <row r="406" spans="1:49" ht="12.75" customHeight="1" x14ac:dyDescent="0.25">
      <c r="A406" s="133">
        <v>397</v>
      </c>
      <c r="B406" s="139" t="s">
        <v>1694</v>
      </c>
      <c r="C406" s="135">
        <f t="shared" si="220"/>
        <v>1052.3</v>
      </c>
      <c r="D406" s="140">
        <v>913.7</v>
      </c>
      <c r="E406" s="140">
        <v>0</v>
      </c>
      <c r="F406" s="140">
        <v>0</v>
      </c>
      <c r="G406" s="140">
        <v>0</v>
      </c>
      <c r="H406" s="140">
        <v>138.6</v>
      </c>
      <c r="I406" s="140">
        <v>0</v>
      </c>
      <c r="J406" s="135">
        <f t="shared" si="230"/>
        <v>1198.1999999999998</v>
      </c>
      <c r="K406" s="141">
        <v>1059.5999999999999</v>
      </c>
      <c r="L406" s="141">
        <v>0</v>
      </c>
      <c r="M406" s="141">
        <v>0</v>
      </c>
      <c r="N406" s="141">
        <v>0</v>
      </c>
      <c r="O406" s="141">
        <v>138.6</v>
      </c>
      <c r="P406" s="141">
        <v>0</v>
      </c>
      <c r="Q406" s="141">
        <v>0</v>
      </c>
      <c r="R406" s="141">
        <v>0</v>
      </c>
      <c r="S406" s="141">
        <v>0</v>
      </c>
      <c r="T406" s="136">
        <f t="shared" si="232"/>
        <v>1198.1999999999998</v>
      </c>
      <c r="U406" s="141">
        <v>1059.5999999999999</v>
      </c>
      <c r="V406" s="141">
        <v>0</v>
      </c>
      <c r="W406" s="141">
        <v>0</v>
      </c>
      <c r="X406" s="141">
        <v>0</v>
      </c>
      <c r="Y406" s="10">
        <v>138.6</v>
      </c>
      <c r="Z406" s="10">
        <v>0</v>
      </c>
      <c r="AA406" s="10">
        <v>0</v>
      </c>
      <c r="AB406" s="10">
        <v>0</v>
      </c>
      <c r="AC406" s="10">
        <v>0</v>
      </c>
      <c r="AD406" s="10">
        <f t="shared" si="224"/>
        <v>0</v>
      </c>
      <c r="AE406" s="10">
        <f t="shared" si="224"/>
        <v>0</v>
      </c>
      <c r="AF406" s="10">
        <f t="shared" si="224"/>
        <v>0</v>
      </c>
      <c r="AG406" s="10">
        <f t="shared" si="224"/>
        <v>0</v>
      </c>
      <c r="AH406" s="10">
        <f t="shared" si="224"/>
        <v>0</v>
      </c>
      <c r="AI406" s="13">
        <f t="shared" si="193"/>
        <v>0</v>
      </c>
      <c r="AJ406" s="13">
        <f t="shared" si="193"/>
        <v>0</v>
      </c>
      <c r="AK406" s="13">
        <f t="shared" si="193"/>
        <v>0</v>
      </c>
      <c r="AL406" s="13">
        <f t="shared" si="193"/>
        <v>0</v>
      </c>
      <c r="AM406" s="10">
        <f t="shared" si="193"/>
        <v>0</v>
      </c>
      <c r="AN406" s="10">
        <f t="shared" si="225"/>
        <v>100</v>
      </c>
      <c r="AO406" s="10">
        <f t="shared" si="225"/>
        <v>100</v>
      </c>
      <c r="AP406" s="10">
        <f t="shared" si="225"/>
        <v>0</v>
      </c>
      <c r="AQ406" s="10">
        <f t="shared" si="225"/>
        <v>0</v>
      </c>
      <c r="AR406" s="10">
        <f t="shared" si="225"/>
        <v>0</v>
      </c>
      <c r="AS406" s="10">
        <f t="shared" si="225"/>
        <v>100</v>
      </c>
      <c r="AT406" s="142">
        <f t="shared" si="225"/>
        <v>0</v>
      </c>
      <c r="AU406" s="142">
        <f t="shared" si="225"/>
        <v>0</v>
      </c>
      <c r="AV406" s="142">
        <f t="shared" si="225"/>
        <v>0</v>
      </c>
      <c r="AW406" s="142">
        <f t="shared" si="225"/>
        <v>0</v>
      </c>
    </row>
    <row r="407" spans="1:49" ht="12.75" customHeight="1" x14ac:dyDescent="0.25">
      <c r="A407" s="133">
        <v>398</v>
      </c>
      <c r="B407" s="139" t="s">
        <v>1695</v>
      </c>
      <c r="C407" s="135">
        <f t="shared" si="220"/>
        <v>2215.1</v>
      </c>
      <c r="D407" s="140">
        <v>1918</v>
      </c>
      <c r="E407" s="140">
        <v>0</v>
      </c>
      <c r="F407" s="140">
        <v>0</v>
      </c>
      <c r="G407" s="140">
        <v>0</v>
      </c>
      <c r="H407" s="140">
        <v>297.10000000000002</v>
      </c>
      <c r="I407" s="140">
        <v>0</v>
      </c>
      <c r="J407" s="135">
        <f t="shared" si="230"/>
        <v>2480.1</v>
      </c>
      <c r="K407" s="141">
        <v>2183</v>
      </c>
      <c r="L407" s="141">
        <v>0</v>
      </c>
      <c r="M407" s="141">
        <v>0</v>
      </c>
      <c r="N407" s="141">
        <v>0</v>
      </c>
      <c r="O407" s="141">
        <v>297.10000000000002</v>
      </c>
      <c r="P407" s="141">
        <v>0</v>
      </c>
      <c r="Q407" s="141">
        <v>0</v>
      </c>
      <c r="R407" s="141">
        <v>0</v>
      </c>
      <c r="S407" s="141">
        <v>0</v>
      </c>
      <c r="T407" s="136">
        <f t="shared" si="232"/>
        <v>2468.9524999999999</v>
      </c>
      <c r="U407" s="141">
        <v>2171.9020999999998</v>
      </c>
      <c r="V407" s="141">
        <v>0</v>
      </c>
      <c r="W407" s="141">
        <v>0</v>
      </c>
      <c r="X407" s="141">
        <v>0</v>
      </c>
      <c r="Y407" s="10">
        <v>297.05040000000002</v>
      </c>
      <c r="Z407" s="10">
        <v>0</v>
      </c>
      <c r="AA407" s="10">
        <v>0</v>
      </c>
      <c r="AB407" s="10">
        <v>0</v>
      </c>
      <c r="AC407" s="10">
        <v>0</v>
      </c>
      <c r="AD407" s="10">
        <f t="shared" si="224"/>
        <v>-11.147500000000036</v>
      </c>
      <c r="AE407" s="10">
        <f t="shared" si="224"/>
        <v>-11.097900000000209</v>
      </c>
      <c r="AF407" s="10">
        <f t="shared" si="224"/>
        <v>0</v>
      </c>
      <c r="AG407" s="10">
        <f t="shared" si="224"/>
        <v>0</v>
      </c>
      <c r="AH407" s="10">
        <f t="shared" si="224"/>
        <v>0</v>
      </c>
      <c r="AI407" s="13">
        <f t="shared" si="224"/>
        <v>-4.959999999999809E-2</v>
      </c>
      <c r="AJ407" s="13">
        <f t="shared" si="224"/>
        <v>0</v>
      </c>
      <c r="AK407" s="13">
        <f t="shared" si="224"/>
        <v>0</v>
      </c>
      <c r="AL407" s="13">
        <f t="shared" si="224"/>
        <v>0</v>
      </c>
      <c r="AM407" s="10">
        <f t="shared" si="224"/>
        <v>0</v>
      </c>
      <c r="AN407" s="10">
        <f t="shared" si="225"/>
        <v>99.550522156364664</v>
      </c>
      <c r="AO407" s="10">
        <f t="shared" si="225"/>
        <v>99.491621621621618</v>
      </c>
      <c r="AP407" s="10">
        <f t="shared" si="225"/>
        <v>0</v>
      </c>
      <c r="AQ407" s="10">
        <f t="shared" si="225"/>
        <v>0</v>
      </c>
      <c r="AR407" s="10">
        <f t="shared" si="225"/>
        <v>0</v>
      </c>
      <c r="AS407" s="10">
        <f t="shared" si="225"/>
        <v>99.983305284416019</v>
      </c>
      <c r="AT407" s="142">
        <f t="shared" si="225"/>
        <v>0</v>
      </c>
      <c r="AU407" s="142">
        <f t="shared" si="225"/>
        <v>0</v>
      </c>
      <c r="AV407" s="142">
        <f t="shared" si="225"/>
        <v>0</v>
      </c>
      <c r="AW407" s="142">
        <f t="shared" si="225"/>
        <v>0</v>
      </c>
    </row>
    <row r="408" spans="1:49" ht="12.75" customHeight="1" x14ac:dyDescent="0.25">
      <c r="A408" s="133">
        <v>399</v>
      </c>
      <c r="B408" s="139" t="s">
        <v>1696</v>
      </c>
      <c r="C408" s="135">
        <f t="shared" si="220"/>
        <v>2507.4</v>
      </c>
      <c r="D408" s="140">
        <v>2020.3</v>
      </c>
      <c r="E408" s="140">
        <v>0</v>
      </c>
      <c r="F408" s="140">
        <v>0</v>
      </c>
      <c r="G408" s="140">
        <v>0</v>
      </c>
      <c r="H408" s="140">
        <v>487.1</v>
      </c>
      <c r="I408" s="140">
        <v>0</v>
      </c>
      <c r="J408" s="135">
        <f t="shared" si="230"/>
        <v>2694.7</v>
      </c>
      <c r="K408" s="141">
        <v>2207.6</v>
      </c>
      <c r="L408" s="141">
        <v>0</v>
      </c>
      <c r="M408" s="141">
        <v>0</v>
      </c>
      <c r="N408" s="141">
        <v>0</v>
      </c>
      <c r="O408" s="141">
        <v>487.1</v>
      </c>
      <c r="P408" s="141">
        <v>0</v>
      </c>
      <c r="Q408" s="141">
        <v>0</v>
      </c>
      <c r="R408" s="141">
        <v>0</v>
      </c>
      <c r="S408" s="141">
        <v>0</v>
      </c>
      <c r="T408" s="136">
        <f t="shared" si="232"/>
        <v>2694.6902999999998</v>
      </c>
      <c r="U408" s="141">
        <v>2207.5902999999998</v>
      </c>
      <c r="V408" s="141">
        <v>0</v>
      </c>
      <c r="W408" s="141">
        <v>0</v>
      </c>
      <c r="X408" s="141">
        <v>0</v>
      </c>
      <c r="Y408" s="10">
        <v>487.1</v>
      </c>
      <c r="Z408" s="10">
        <v>0</v>
      </c>
      <c r="AA408" s="10">
        <v>0</v>
      </c>
      <c r="AB408" s="10">
        <v>0</v>
      </c>
      <c r="AC408" s="10">
        <v>0</v>
      </c>
      <c r="AD408" s="10">
        <f t="shared" si="224"/>
        <v>-9.7000000000662112E-3</v>
      </c>
      <c r="AE408" s="10">
        <f t="shared" si="224"/>
        <v>-9.7000000000662112E-3</v>
      </c>
      <c r="AF408" s="10">
        <f t="shared" si="224"/>
        <v>0</v>
      </c>
      <c r="AG408" s="10">
        <f t="shared" si="224"/>
        <v>0</v>
      </c>
      <c r="AH408" s="10">
        <f t="shared" si="224"/>
        <v>0</v>
      </c>
      <c r="AI408" s="13">
        <f t="shared" si="224"/>
        <v>0</v>
      </c>
      <c r="AJ408" s="13">
        <f t="shared" si="224"/>
        <v>0</v>
      </c>
      <c r="AK408" s="13">
        <f t="shared" si="224"/>
        <v>0</v>
      </c>
      <c r="AL408" s="13">
        <f t="shared" si="224"/>
        <v>0</v>
      </c>
      <c r="AM408" s="10">
        <f t="shared" si="224"/>
        <v>0</v>
      </c>
      <c r="AN408" s="10">
        <f t="shared" si="225"/>
        <v>99.999640034141095</v>
      </c>
      <c r="AO408" s="10">
        <f t="shared" si="225"/>
        <v>99.999560608805936</v>
      </c>
      <c r="AP408" s="10">
        <f t="shared" si="225"/>
        <v>0</v>
      </c>
      <c r="AQ408" s="10">
        <f t="shared" si="225"/>
        <v>0</v>
      </c>
      <c r="AR408" s="10">
        <f t="shared" si="225"/>
        <v>0</v>
      </c>
      <c r="AS408" s="10">
        <f t="shared" si="225"/>
        <v>100</v>
      </c>
      <c r="AT408" s="142">
        <f t="shared" si="225"/>
        <v>0</v>
      </c>
      <c r="AU408" s="142">
        <f t="shared" si="225"/>
        <v>0</v>
      </c>
      <c r="AV408" s="142">
        <f t="shared" si="225"/>
        <v>0</v>
      </c>
      <c r="AW408" s="142">
        <f t="shared" si="225"/>
        <v>0</v>
      </c>
    </row>
    <row r="409" spans="1:49" ht="12.75" customHeight="1" x14ac:dyDescent="0.25">
      <c r="A409" s="133">
        <v>400</v>
      </c>
      <c r="B409" s="139" t="s">
        <v>1697</v>
      </c>
      <c r="C409" s="135">
        <f t="shared" si="220"/>
        <v>14383.9</v>
      </c>
      <c r="D409" s="140">
        <v>12089.5</v>
      </c>
      <c r="E409" s="140">
        <v>0</v>
      </c>
      <c r="F409" s="140">
        <v>0</v>
      </c>
      <c r="G409" s="140">
        <v>0</v>
      </c>
      <c r="H409" s="140">
        <v>2294.4</v>
      </c>
      <c r="I409" s="140">
        <v>0</v>
      </c>
      <c r="J409" s="135">
        <f t="shared" si="230"/>
        <v>17203.5</v>
      </c>
      <c r="K409" s="141">
        <v>14909.1</v>
      </c>
      <c r="L409" s="141">
        <v>0</v>
      </c>
      <c r="M409" s="141">
        <v>0</v>
      </c>
      <c r="N409" s="141">
        <v>0</v>
      </c>
      <c r="O409" s="141">
        <v>2294.4</v>
      </c>
      <c r="P409" s="141">
        <v>0</v>
      </c>
      <c r="Q409" s="141">
        <v>0</v>
      </c>
      <c r="R409" s="141">
        <v>0</v>
      </c>
      <c r="S409" s="141">
        <v>0</v>
      </c>
      <c r="T409" s="136">
        <f t="shared" si="232"/>
        <v>16489.767100000001</v>
      </c>
      <c r="U409" s="141">
        <v>14195.367099999999</v>
      </c>
      <c r="V409" s="141">
        <v>0</v>
      </c>
      <c r="W409" s="141">
        <v>0</v>
      </c>
      <c r="X409" s="141">
        <v>0</v>
      </c>
      <c r="Y409" s="10">
        <v>2294.4</v>
      </c>
      <c r="Z409" s="10">
        <v>0</v>
      </c>
      <c r="AA409" s="10">
        <v>0</v>
      </c>
      <c r="AB409" s="10">
        <v>0</v>
      </c>
      <c r="AC409" s="10">
        <v>0</v>
      </c>
      <c r="AD409" s="10">
        <f t="shared" si="224"/>
        <v>-713.73289999999906</v>
      </c>
      <c r="AE409" s="10">
        <f t="shared" si="224"/>
        <v>-713.73290000000088</v>
      </c>
      <c r="AF409" s="10">
        <f t="shared" si="224"/>
        <v>0</v>
      </c>
      <c r="AG409" s="10">
        <f t="shared" si="224"/>
        <v>0</v>
      </c>
      <c r="AH409" s="10">
        <f t="shared" si="224"/>
        <v>0</v>
      </c>
      <c r="AI409" s="13">
        <f t="shared" si="224"/>
        <v>0</v>
      </c>
      <c r="AJ409" s="13">
        <f t="shared" si="224"/>
        <v>0</v>
      </c>
      <c r="AK409" s="13">
        <f t="shared" si="224"/>
        <v>0</v>
      </c>
      <c r="AL409" s="13">
        <f t="shared" si="224"/>
        <v>0</v>
      </c>
      <c r="AM409" s="10">
        <f t="shared" si="224"/>
        <v>0</v>
      </c>
      <c r="AN409" s="10">
        <f t="shared" si="225"/>
        <v>95.85123434184905</v>
      </c>
      <c r="AO409" s="10">
        <f t="shared" si="225"/>
        <v>95.21277005318899</v>
      </c>
      <c r="AP409" s="10">
        <f t="shared" si="225"/>
        <v>0</v>
      </c>
      <c r="AQ409" s="10">
        <f t="shared" si="225"/>
        <v>0</v>
      </c>
      <c r="AR409" s="10">
        <f t="shared" si="225"/>
        <v>0</v>
      </c>
      <c r="AS409" s="10">
        <f t="shared" si="225"/>
        <v>100</v>
      </c>
      <c r="AT409" s="142">
        <f t="shared" si="225"/>
        <v>0</v>
      </c>
      <c r="AU409" s="142">
        <f t="shared" si="225"/>
        <v>0</v>
      </c>
      <c r="AV409" s="142">
        <f t="shared" si="225"/>
        <v>0</v>
      </c>
      <c r="AW409" s="142">
        <f t="shared" si="225"/>
        <v>0</v>
      </c>
    </row>
    <row r="410" spans="1:49" ht="12.75" customHeight="1" x14ac:dyDescent="0.25">
      <c r="A410" s="133">
        <v>401</v>
      </c>
      <c r="B410" s="139" t="s">
        <v>1684</v>
      </c>
      <c r="C410" s="135">
        <f t="shared" si="220"/>
        <v>36013.5</v>
      </c>
      <c r="D410" s="140">
        <v>28003</v>
      </c>
      <c r="E410" s="140">
        <v>2745.7</v>
      </c>
      <c r="F410" s="140">
        <v>64</v>
      </c>
      <c r="G410" s="140">
        <v>0</v>
      </c>
      <c r="H410" s="140">
        <v>5200.8</v>
      </c>
      <c r="I410" s="140">
        <v>0</v>
      </c>
      <c r="J410" s="135">
        <f t="shared" si="230"/>
        <v>40693.700000000004</v>
      </c>
      <c r="K410" s="141">
        <v>32424.400000000001</v>
      </c>
      <c r="L410" s="141">
        <v>2999</v>
      </c>
      <c r="M410" s="141">
        <v>69.5</v>
      </c>
      <c r="N410" s="141">
        <v>0</v>
      </c>
      <c r="O410" s="141">
        <v>5200.8</v>
      </c>
      <c r="P410" s="141">
        <v>0</v>
      </c>
      <c r="Q410" s="141">
        <v>0</v>
      </c>
      <c r="R410" s="141">
        <v>0</v>
      </c>
      <c r="S410" s="141">
        <v>0</v>
      </c>
      <c r="T410" s="136">
        <f t="shared" si="232"/>
        <v>37952.157400000004</v>
      </c>
      <c r="U410" s="141">
        <v>29688.8109</v>
      </c>
      <c r="V410" s="141">
        <v>2999</v>
      </c>
      <c r="W410" s="141">
        <v>63.546500000000002</v>
      </c>
      <c r="X410" s="141">
        <v>0</v>
      </c>
      <c r="Y410" s="10">
        <v>5200.8</v>
      </c>
      <c r="Z410" s="10">
        <v>0</v>
      </c>
      <c r="AA410" s="10">
        <v>0</v>
      </c>
      <c r="AB410" s="10">
        <v>0</v>
      </c>
      <c r="AC410" s="10">
        <v>0</v>
      </c>
      <c r="AD410" s="10">
        <f t="shared" si="224"/>
        <v>-2741.5426000000007</v>
      </c>
      <c r="AE410" s="10">
        <f t="shared" si="224"/>
        <v>-2735.5891000000011</v>
      </c>
      <c r="AF410" s="10">
        <f t="shared" si="224"/>
        <v>0</v>
      </c>
      <c r="AG410" s="10">
        <f t="shared" si="224"/>
        <v>-5.9534999999999982</v>
      </c>
      <c r="AH410" s="10">
        <f t="shared" si="224"/>
        <v>0</v>
      </c>
      <c r="AI410" s="13">
        <f t="shared" si="224"/>
        <v>0</v>
      </c>
      <c r="AJ410" s="13">
        <f t="shared" si="224"/>
        <v>0</v>
      </c>
      <c r="AK410" s="13">
        <f t="shared" si="224"/>
        <v>0</v>
      </c>
      <c r="AL410" s="13">
        <f t="shared" si="224"/>
        <v>0</v>
      </c>
      <c r="AM410" s="10">
        <f t="shared" si="224"/>
        <v>0</v>
      </c>
      <c r="AN410" s="10">
        <f t="shared" si="225"/>
        <v>93.262980264758426</v>
      </c>
      <c r="AO410" s="10">
        <f t="shared" si="225"/>
        <v>91.563177421941504</v>
      </c>
      <c r="AP410" s="10">
        <f t="shared" si="225"/>
        <v>100</v>
      </c>
      <c r="AQ410" s="10">
        <f t="shared" si="225"/>
        <v>91.433812949640298</v>
      </c>
      <c r="AR410" s="10">
        <f t="shared" si="225"/>
        <v>0</v>
      </c>
      <c r="AS410" s="10">
        <f t="shared" si="225"/>
        <v>100</v>
      </c>
      <c r="AT410" s="142">
        <f t="shared" si="225"/>
        <v>0</v>
      </c>
      <c r="AU410" s="142">
        <f t="shared" si="225"/>
        <v>0</v>
      </c>
      <c r="AV410" s="142">
        <f t="shared" si="225"/>
        <v>0</v>
      </c>
      <c r="AW410" s="142">
        <f t="shared" si="225"/>
        <v>0</v>
      </c>
    </row>
    <row r="411" spans="1:49" ht="12.75" customHeight="1" x14ac:dyDescent="0.25">
      <c r="A411" s="133">
        <v>402</v>
      </c>
      <c r="B411" s="139" t="s">
        <v>1698</v>
      </c>
      <c r="C411" s="135">
        <f t="shared" si="220"/>
        <v>3050.7999999999997</v>
      </c>
      <c r="D411" s="140">
        <v>2366.6999999999998</v>
      </c>
      <c r="E411" s="140">
        <v>0</v>
      </c>
      <c r="F411" s="140">
        <v>0</v>
      </c>
      <c r="G411" s="140">
        <v>0</v>
      </c>
      <c r="H411" s="140">
        <v>684.1</v>
      </c>
      <c r="I411" s="140">
        <v>0</v>
      </c>
      <c r="J411" s="135">
        <f t="shared" si="230"/>
        <v>3241.2</v>
      </c>
      <c r="K411" s="141">
        <v>2557.1</v>
      </c>
      <c r="L411" s="141">
        <v>0</v>
      </c>
      <c r="M411" s="141">
        <v>0</v>
      </c>
      <c r="N411" s="141">
        <v>0</v>
      </c>
      <c r="O411" s="141">
        <v>684.1</v>
      </c>
      <c r="P411" s="141">
        <v>0</v>
      </c>
      <c r="Q411" s="141">
        <v>0</v>
      </c>
      <c r="R411" s="141">
        <v>0</v>
      </c>
      <c r="S411" s="141">
        <v>0</v>
      </c>
      <c r="T411" s="136">
        <f t="shared" si="232"/>
        <v>2997.4049000000005</v>
      </c>
      <c r="U411" s="141">
        <v>2313.4830000000002</v>
      </c>
      <c r="V411" s="141">
        <v>0</v>
      </c>
      <c r="W411" s="141">
        <v>0</v>
      </c>
      <c r="X411" s="141">
        <v>0</v>
      </c>
      <c r="Y411" s="10">
        <v>683.92190000000005</v>
      </c>
      <c r="Z411" s="10">
        <v>0</v>
      </c>
      <c r="AA411" s="10">
        <v>0</v>
      </c>
      <c r="AB411" s="10">
        <v>0</v>
      </c>
      <c r="AC411" s="10">
        <v>0</v>
      </c>
      <c r="AD411" s="10">
        <f t="shared" si="224"/>
        <v>-243.79509999999937</v>
      </c>
      <c r="AE411" s="10">
        <f t="shared" si="224"/>
        <v>-243.61699999999973</v>
      </c>
      <c r="AF411" s="10">
        <f t="shared" si="224"/>
        <v>0</v>
      </c>
      <c r="AG411" s="10">
        <f t="shared" si="224"/>
        <v>0</v>
      </c>
      <c r="AH411" s="10">
        <f t="shared" si="224"/>
        <v>0</v>
      </c>
      <c r="AI411" s="13">
        <f t="shared" si="224"/>
        <v>-0.17809999999997217</v>
      </c>
      <c r="AJ411" s="13">
        <f t="shared" si="224"/>
        <v>0</v>
      </c>
      <c r="AK411" s="13">
        <f t="shared" si="224"/>
        <v>0</v>
      </c>
      <c r="AL411" s="13">
        <f t="shared" si="224"/>
        <v>0</v>
      </c>
      <c r="AM411" s="10">
        <f t="shared" si="224"/>
        <v>0</v>
      </c>
      <c r="AN411" s="10">
        <f t="shared" si="225"/>
        <v>92.478245711464908</v>
      </c>
      <c r="AO411" s="10">
        <f t="shared" si="225"/>
        <v>90.472918540534209</v>
      </c>
      <c r="AP411" s="10">
        <f t="shared" si="225"/>
        <v>0</v>
      </c>
      <c r="AQ411" s="10">
        <f t="shared" si="225"/>
        <v>0</v>
      </c>
      <c r="AR411" s="10">
        <f t="shared" si="225"/>
        <v>0</v>
      </c>
      <c r="AS411" s="10">
        <f t="shared" si="225"/>
        <v>99.973965794474495</v>
      </c>
      <c r="AT411" s="142">
        <f t="shared" si="225"/>
        <v>0</v>
      </c>
      <c r="AU411" s="142">
        <f t="shared" si="225"/>
        <v>0</v>
      </c>
      <c r="AV411" s="142">
        <f t="shared" si="225"/>
        <v>0</v>
      </c>
      <c r="AW411" s="142">
        <f t="shared" si="225"/>
        <v>0</v>
      </c>
    </row>
    <row r="412" spans="1:49" ht="12.75" customHeight="1" x14ac:dyDescent="0.25">
      <c r="A412" s="133">
        <v>403</v>
      </c>
      <c r="B412" s="139" t="s">
        <v>1699</v>
      </c>
      <c r="C412" s="135">
        <f t="shared" si="220"/>
        <v>1469.3999999999999</v>
      </c>
      <c r="D412" s="140">
        <v>1138.0999999999999</v>
      </c>
      <c r="E412" s="140">
        <v>0</v>
      </c>
      <c r="F412" s="140">
        <v>0</v>
      </c>
      <c r="G412" s="140">
        <v>0</v>
      </c>
      <c r="H412" s="140">
        <v>331.3</v>
      </c>
      <c r="I412" s="140">
        <v>0</v>
      </c>
      <c r="J412" s="135">
        <f t="shared" si="230"/>
        <v>1605.3</v>
      </c>
      <c r="K412" s="141">
        <v>1274</v>
      </c>
      <c r="L412" s="141">
        <v>0</v>
      </c>
      <c r="M412" s="141">
        <v>0</v>
      </c>
      <c r="N412" s="141">
        <v>0</v>
      </c>
      <c r="O412" s="141">
        <v>331.3</v>
      </c>
      <c r="P412" s="141">
        <v>0</v>
      </c>
      <c r="Q412" s="141">
        <v>0</v>
      </c>
      <c r="R412" s="141">
        <v>0</v>
      </c>
      <c r="S412" s="141">
        <v>0</v>
      </c>
      <c r="T412" s="136">
        <f t="shared" si="232"/>
        <v>1588.8966</v>
      </c>
      <c r="U412" s="141">
        <v>1257.6587999999999</v>
      </c>
      <c r="V412" s="141">
        <v>0</v>
      </c>
      <c r="W412" s="141">
        <v>0</v>
      </c>
      <c r="X412" s="141">
        <v>0</v>
      </c>
      <c r="Y412" s="10">
        <v>331.23779999999999</v>
      </c>
      <c r="Z412" s="10">
        <v>0</v>
      </c>
      <c r="AA412" s="10">
        <v>0</v>
      </c>
      <c r="AB412" s="10">
        <v>0</v>
      </c>
      <c r="AC412" s="10">
        <v>0</v>
      </c>
      <c r="AD412" s="10">
        <f t="shared" si="224"/>
        <v>-16.40339999999992</v>
      </c>
      <c r="AE412" s="10">
        <f t="shared" si="224"/>
        <v>-16.341200000000072</v>
      </c>
      <c r="AF412" s="10">
        <f t="shared" si="224"/>
        <v>0</v>
      </c>
      <c r="AG412" s="10">
        <f t="shared" si="224"/>
        <v>0</v>
      </c>
      <c r="AH412" s="10">
        <f t="shared" si="224"/>
        <v>0</v>
      </c>
      <c r="AI412" s="13">
        <f t="shared" si="224"/>
        <v>-6.2200000000018463E-2</v>
      </c>
      <c r="AJ412" s="13">
        <f t="shared" si="224"/>
        <v>0</v>
      </c>
      <c r="AK412" s="13">
        <f t="shared" si="224"/>
        <v>0</v>
      </c>
      <c r="AL412" s="13">
        <f t="shared" si="224"/>
        <v>0</v>
      </c>
      <c r="AM412" s="10">
        <f t="shared" si="224"/>
        <v>0</v>
      </c>
      <c r="AN412" s="10">
        <f t="shared" si="225"/>
        <v>98.978172304242207</v>
      </c>
      <c r="AO412" s="10">
        <f t="shared" si="225"/>
        <v>98.717331240188372</v>
      </c>
      <c r="AP412" s="10">
        <f t="shared" si="225"/>
        <v>0</v>
      </c>
      <c r="AQ412" s="10">
        <f t="shared" si="225"/>
        <v>0</v>
      </c>
      <c r="AR412" s="10">
        <f t="shared" si="225"/>
        <v>0</v>
      </c>
      <c r="AS412" s="10">
        <f t="shared" si="225"/>
        <v>99.981225475399938</v>
      </c>
      <c r="AT412" s="142">
        <f t="shared" si="225"/>
        <v>0</v>
      </c>
      <c r="AU412" s="142">
        <f t="shared" si="225"/>
        <v>0</v>
      </c>
      <c r="AV412" s="142">
        <f t="shared" si="225"/>
        <v>0</v>
      </c>
      <c r="AW412" s="142">
        <f t="shared" si="225"/>
        <v>0</v>
      </c>
    </row>
    <row r="413" spans="1:49" ht="12.75" customHeight="1" x14ac:dyDescent="0.25">
      <c r="A413" s="133">
        <v>404</v>
      </c>
      <c r="B413" s="139" t="s">
        <v>1700</v>
      </c>
      <c r="C413" s="135">
        <f t="shared" si="220"/>
        <v>1170.3</v>
      </c>
      <c r="D413" s="140">
        <v>916.5</v>
      </c>
      <c r="E413" s="140">
        <v>0</v>
      </c>
      <c r="F413" s="140">
        <v>0</v>
      </c>
      <c r="G413" s="140">
        <v>0</v>
      </c>
      <c r="H413" s="140">
        <v>253.8</v>
      </c>
      <c r="I413" s="140">
        <v>0</v>
      </c>
      <c r="J413" s="135">
        <f t="shared" si="230"/>
        <v>1329</v>
      </c>
      <c r="K413" s="141">
        <v>1075.2</v>
      </c>
      <c r="L413" s="141">
        <v>0</v>
      </c>
      <c r="M413" s="141">
        <v>0</v>
      </c>
      <c r="N413" s="141">
        <v>0</v>
      </c>
      <c r="O413" s="141">
        <v>253.8</v>
      </c>
      <c r="P413" s="141">
        <v>0</v>
      </c>
      <c r="Q413" s="141">
        <v>0</v>
      </c>
      <c r="R413" s="141">
        <v>0</v>
      </c>
      <c r="S413" s="141">
        <v>0</v>
      </c>
      <c r="T413" s="136">
        <f t="shared" si="232"/>
        <v>1025.1034</v>
      </c>
      <c r="U413" s="141">
        <v>1025.1034</v>
      </c>
      <c r="V413" s="141">
        <v>0</v>
      </c>
      <c r="W413" s="141">
        <v>0</v>
      </c>
      <c r="X413" s="141">
        <v>0</v>
      </c>
      <c r="Y413" s="10">
        <v>0</v>
      </c>
      <c r="Z413" s="10">
        <v>0</v>
      </c>
      <c r="AA413" s="10">
        <v>0</v>
      </c>
      <c r="AB413" s="10">
        <v>0</v>
      </c>
      <c r="AC413" s="10">
        <v>0</v>
      </c>
      <c r="AD413" s="10">
        <f t="shared" si="224"/>
        <v>-303.89660000000003</v>
      </c>
      <c r="AE413" s="10">
        <f t="shared" si="224"/>
        <v>-50.09660000000008</v>
      </c>
      <c r="AF413" s="10">
        <f t="shared" si="224"/>
        <v>0</v>
      </c>
      <c r="AG413" s="10">
        <f t="shared" si="224"/>
        <v>0</v>
      </c>
      <c r="AH413" s="10">
        <f t="shared" si="224"/>
        <v>0</v>
      </c>
      <c r="AI413" s="13">
        <f t="shared" si="224"/>
        <v>-253.8</v>
      </c>
      <c r="AJ413" s="13">
        <f t="shared" si="224"/>
        <v>0</v>
      </c>
      <c r="AK413" s="13">
        <f t="shared" si="224"/>
        <v>0</v>
      </c>
      <c r="AL413" s="13">
        <f t="shared" si="224"/>
        <v>0</v>
      </c>
      <c r="AM413" s="10">
        <f t="shared" si="224"/>
        <v>0</v>
      </c>
      <c r="AN413" s="10">
        <f t="shared" si="225"/>
        <v>77.133438675696013</v>
      </c>
      <c r="AO413" s="10">
        <f t="shared" si="225"/>
        <v>95.340718005952368</v>
      </c>
      <c r="AP413" s="10">
        <f t="shared" si="225"/>
        <v>0</v>
      </c>
      <c r="AQ413" s="10">
        <f t="shared" si="225"/>
        <v>0</v>
      </c>
      <c r="AR413" s="10">
        <f t="shared" si="225"/>
        <v>0</v>
      </c>
      <c r="AS413" s="10">
        <f t="shared" si="225"/>
        <v>0</v>
      </c>
      <c r="AT413" s="142">
        <f t="shared" si="225"/>
        <v>0</v>
      </c>
      <c r="AU413" s="142">
        <f t="shared" si="225"/>
        <v>0</v>
      </c>
      <c r="AV413" s="142">
        <f t="shared" si="225"/>
        <v>0</v>
      </c>
      <c r="AW413" s="142">
        <f t="shared" si="225"/>
        <v>0</v>
      </c>
    </row>
    <row r="414" spans="1:49" ht="12.75" customHeight="1" x14ac:dyDescent="0.25">
      <c r="A414" s="133">
        <v>405</v>
      </c>
      <c r="B414" s="139" t="s">
        <v>1701</v>
      </c>
      <c r="C414" s="135">
        <f t="shared" si="220"/>
        <v>3708.5</v>
      </c>
      <c r="D414" s="140">
        <v>2901.2</v>
      </c>
      <c r="E414" s="140">
        <v>0</v>
      </c>
      <c r="F414" s="140">
        <v>0</v>
      </c>
      <c r="G414" s="140">
        <v>0</v>
      </c>
      <c r="H414" s="140">
        <v>807.3</v>
      </c>
      <c r="I414" s="140">
        <v>0</v>
      </c>
      <c r="J414" s="135">
        <f t="shared" si="230"/>
        <v>4085.8999999999996</v>
      </c>
      <c r="K414" s="141">
        <v>3278.6</v>
      </c>
      <c r="L414" s="141">
        <v>0</v>
      </c>
      <c r="M414" s="141">
        <v>0</v>
      </c>
      <c r="N414" s="141">
        <v>0</v>
      </c>
      <c r="O414" s="141">
        <v>807.3</v>
      </c>
      <c r="P414" s="141">
        <v>0</v>
      </c>
      <c r="Q414" s="141">
        <v>0</v>
      </c>
      <c r="R414" s="141">
        <v>0</v>
      </c>
      <c r="S414" s="141">
        <v>0</v>
      </c>
      <c r="T414" s="136">
        <f t="shared" si="232"/>
        <v>3757.7939000000001</v>
      </c>
      <c r="U414" s="141">
        <v>2950.5016000000001</v>
      </c>
      <c r="V414" s="141">
        <v>0</v>
      </c>
      <c r="W414" s="141">
        <v>0</v>
      </c>
      <c r="X414" s="141">
        <v>0</v>
      </c>
      <c r="Y414" s="10">
        <v>807.29229999999995</v>
      </c>
      <c r="Z414" s="10">
        <v>0</v>
      </c>
      <c r="AA414" s="10">
        <v>0</v>
      </c>
      <c r="AB414" s="10">
        <v>0</v>
      </c>
      <c r="AC414" s="10">
        <v>0</v>
      </c>
      <c r="AD414" s="10">
        <f t="shared" si="224"/>
        <v>-328.10609999999951</v>
      </c>
      <c r="AE414" s="10">
        <f t="shared" si="224"/>
        <v>-328.09839999999986</v>
      </c>
      <c r="AF414" s="10">
        <f t="shared" si="224"/>
        <v>0</v>
      </c>
      <c r="AG414" s="10">
        <f t="shared" si="224"/>
        <v>0</v>
      </c>
      <c r="AH414" s="10">
        <f t="shared" si="224"/>
        <v>0</v>
      </c>
      <c r="AI414" s="13">
        <f t="shared" si="224"/>
        <v>-7.6999999999998181E-3</v>
      </c>
      <c r="AJ414" s="13">
        <f t="shared" si="224"/>
        <v>0</v>
      </c>
      <c r="AK414" s="13">
        <f t="shared" si="224"/>
        <v>0</v>
      </c>
      <c r="AL414" s="13">
        <f t="shared" si="224"/>
        <v>0</v>
      </c>
      <c r="AM414" s="10">
        <f t="shared" si="224"/>
        <v>0</v>
      </c>
      <c r="AN414" s="10">
        <f t="shared" si="225"/>
        <v>91.969796128148033</v>
      </c>
      <c r="AO414" s="10">
        <f t="shared" si="225"/>
        <v>89.992728603672305</v>
      </c>
      <c r="AP414" s="10">
        <f t="shared" si="225"/>
        <v>0</v>
      </c>
      <c r="AQ414" s="10">
        <f t="shared" si="225"/>
        <v>0</v>
      </c>
      <c r="AR414" s="10">
        <f t="shared" si="225"/>
        <v>0</v>
      </c>
      <c r="AS414" s="10">
        <f t="shared" si="225"/>
        <v>99.99904620339403</v>
      </c>
      <c r="AT414" s="142">
        <f t="shared" si="225"/>
        <v>0</v>
      </c>
      <c r="AU414" s="142">
        <f t="shared" si="225"/>
        <v>0</v>
      </c>
      <c r="AV414" s="142">
        <f t="shared" si="225"/>
        <v>0</v>
      </c>
      <c r="AW414" s="142">
        <f t="shared" si="225"/>
        <v>0</v>
      </c>
    </row>
    <row r="415" spans="1:49" ht="12.75" customHeight="1" x14ac:dyDescent="0.25">
      <c r="A415" s="133">
        <v>406</v>
      </c>
      <c r="B415" s="139" t="s">
        <v>1702</v>
      </c>
      <c r="C415" s="135">
        <f t="shared" si="220"/>
        <v>1292.4000000000001</v>
      </c>
      <c r="D415" s="140">
        <v>1030.9000000000001</v>
      </c>
      <c r="E415" s="140">
        <v>0</v>
      </c>
      <c r="F415" s="140">
        <v>0</v>
      </c>
      <c r="G415" s="140">
        <v>0</v>
      </c>
      <c r="H415" s="140">
        <v>261.5</v>
      </c>
      <c r="I415" s="140">
        <v>0</v>
      </c>
      <c r="J415" s="135">
        <f t="shared" si="230"/>
        <v>1457.2</v>
      </c>
      <c r="K415" s="141">
        <v>1195.7</v>
      </c>
      <c r="L415" s="141">
        <v>0</v>
      </c>
      <c r="M415" s="141">
        <v>0</v>
      </c>
      <c r="N415" s="141">
        <v>0</v>
      </c>
      <c r="O415" s="141">
        <v>261.5</v>
      </c>
      <c r="P415" s="141">
        <v>0</v>
      </c>
      <c r="Q415" s="141">
        <v>0</v>
      </c>
      <c r="R415" s="141">
        <v>0</v>
      </c>
      <c r="S415" s="141">
        <v>0</v>
      </c>
      <c r="T415" s="136">
        <f t="shared" si="232"/>
        <v>1457.2</v>
      </c>
      <c r="U415" s="141">
        <v>1195.7</v>
      </c>
      <c r="V415" s="141">
        <v>0</v>
      </c>
      <c r="W415" s="141">
        <v>0</v>
      </c>
      <c r="X415" s="141">
        <v>0</v>
      </c>
      <c r="Y415" s="10">
        <v>261.5</v>
      </c>
      <c r="Z415" s="10">
        <v>0</v>
      </c>
      <c r="AA415" s="10">
        <v>0</v>
      </c>
      <c r="AB415" s="10">
        <v>0</v>
      </c>
      <c r="AC415" s="10">
        <v>0</v>
      </c>
      <c r="AD415" s="10">
        <f t="shared" si="224"/>
        <v>0</v>
      </c>
      <c r="AE415" s="10">
        <f t="shared" si="224"/>
        <v>0</v>
      </c>
      <c r="AF415" s="10">
        <f t="shared" si="224"/>
        <v>0</v>
      </c>
      <c r="AG415" s="10">
        <f t="shared" si="224"/>
        <v>0</v>
      </c>
      <c r="AH415" s="10">
        <f t="shared" si="224"/>
        <v>0</v>
      </c>
      <c r="AI415" s="13">
        <f t="shared" si="224"/>
        <v>0</v>
      </c>
      <c r="AJ415" s="13">
        <f t="shared" si="224"/>
        <v>0</v>
      </c>
      <c r="AK415" s="13">
        <f t="shared" si="224"/>
        <v>0</v>
      </c>
      <c r="AL415" s="13">
        <f t="shared" si="224"/>
        <v>0</v>
      </c>
      <c r="AM415" s="10">
        <f t="shared" si="224"/>
        <v>0</v>
      </c>
      <c r="AN415" s="10">
        <f t="shared" si="225"/>
        <v>100</v>
      </c>
      <c r="AO415" s="10">
        <f t="shared" si="225"/>
        <v>100</v>
      </c>
      <c r="AP415" s="10">
        <f t="shared" si="225"/>
        <v>0</v>
      </c>
      <c r="AQ415" s="10">
        <f t="shared" si="225"/>
        <v>0</v>
      </c>
      <c r="AR415" s="10">
        <f t="shared" si="225"/>
        <v>0</v>
      </c>
      <c r="AS415" s="10">
        <f t="shared" si="225"/>
        <v>100</v>
      </c>
      <c r="AT415" s="142">
        <f t="shared" si="225"/>
        <v>0</v>
      </c>
      <c r="AU415" s="142">
        <f t="shared" si="225"/>
        <v>0</v>
      </c>
      <c r="AV415" s="142">
        <f t="shared" si="225"/>
        <v>0</v>
      </c>
      <c r="AW415" s="142">
        <f t="shared" si="225"/>
        <v>0</v>
      </c>
    </row>
    <row r="416" spans="1:49" ht="12.75" customHeight="1" x14ac:dyDescent="0.25">
      <c r="A416" s="133">
        <v>407</v>
      </c>
      <c r="B416" s="139" t="s">
        <v>1703</v>
      </c>
      <c r="C416" s="135">
        <f t="shared" si="220"/>
        <v>2827.1</v>
      </c>
      <c r="D416" s="140">
        <v>2442.6999999999998</v>
      </c>
      <c r="E416" s="140">
        <v>0</v>
      </c>
      <c r="F416" s="140">
        <v>0</v>
      </c>
      <c r="G416" s="140">
        <v>0</v>
      </c>
      <c r="H416" s="140">
        <v>384.4</v>
      </c>
      <c r="I416" s="140">
        <v>0</v>
      </c>
      <c r="J416" s="135">
        <f t="shared" si="230"/>
        <v>3121.3</v>
      </c>
      <c r="K416" s="141">
        <v>2736.9</v>
      </c>
      <c r="L416" s="141">
        <v>0</v>
      </c>
      <c r="M416" s="141">
        <v>0</v>
      </c>
      <c r="N416" s="141">
        <v>0</v>
      </c>
      <c r="O416" s="141">
        <v>384.4</v>
      </c>
      <c r="P416" s="141">
        <v>0</v>
      </c>
      <c r="Q416" s="141">
        <v>0</v>
      </c>
      <c r="R416" s="141">
        <v>0</v>
      </c>
      <c r="S416" s="141">
        <v>0</v>
      </c>
      <c r="T416" s="136">
        <f t="shared" si="232"/>
        <v>3098.2109</v>
      </c>
      <c r="U416" s="141">
        <v>2736.9</v>
      </c>
      <c r="V416" s="141">
        <v>0</v>
      </c>
      <c r="W416" s="141">
        <v>0</v>
      </c>
      <c r="X416" s="141">
        <v>0</v>
      </c>
      <c r="Y416" s="10">
        <v>361.3109</v>
      </c>
      <c r="Z416" s="10">
        <v>0</v>
      </c>
      <c r="AA416" s="10">
        <v>0</v>
      </c>
      <c r="AB416" s="10">
        <v>0</v>
      </c>
      <c r="AC416" s="10">
        <v>0</v>
      </c>
      <c r="AD416" s="10">
        <f t="shared" si="224"/>
        <v>-23.089100000000144</v>
      </c>
      <c r="AE416" s="10">
        <f t="shared" si="224"/>
        <v>0</v>
      </c>
      <c r="AF416" s="10">
        <f t="shared" si="224"/>
        <v>0</v>
      </c>
      <c r="AG416" s="10">
        <f t="shared" si="224"/>
        <v>0</v>
      </c>
      <c r="AH416" s="10">
        <f t="shared" si="224"/>
        <v>0</v>
      </c>
      <c r="AI416" s="13">
        <f t="shared" si="224"/>
        <v>-23.089099999999974</v>
      </c>
      <c r="AJ416" s="13">
        <f t="shared" si="224"/>
        <v>0</v>
      </c>
      <c r="AK416" s="13">
        <f t="shared" si="224"/>
        <v>0</v>
      </c>
      <c r="AL416" s="13">
        <f t="shared" si="224"/>
        <v>0</v>
      </c>
      <c r="AM416" s="10">
        <f t="shared" si="224"/>
        <v>0</v>
      </c>
      <c r="AN416" s="10">
        <f t="shared" si="225"/>
        <v>99.260272963188413</v>
      </c>
      <c r="AO416" s="10">
        <f t="shared" si="225"/>
        <v>100</v>
      </c>
      <c r="AP416" s="10">
        <f t="shared" si="225"/>
        <v>0</v>
      </c>
      <c r="AQ416" s="10">
        <f t="shared" si="225"/>
        <v>0</v>
      </c>
      <c r="AR416" s="10">
        <f t="shared" si="225"/>
        <v>0</v>
      </c>
      <c r="AS416" s="10">
        <f t="shared" si="225"/>
        <v>93.993470343392303</v>
      </c>
      <c r="AT416" s="142">
        <f t="shared" si="225"/>
        <v>0</v>
      </c>
      <c r="AU416" s="142">
        <f t="shared" si="225"/>
        <v>0</v>
      </c>
      <c r="AV416" s="142">
        <f t="shared" si="225"/>
        <v>0</v>
      </c>
      <c r="AW416" s="142">
        <f t="shared" si="225"/>
        <v>0</v>
      </c>
    </row>
    <row r="417" spans="1:49" ht="12.75" customHeight="1" x14ac:dyDescent="0.25">
      <c r="A417" s="133">
        <v>408</v>
      </c>
      <c r="B417" s="139" t="s">
        <v>1704</v>
      </c>
      <c r="C417" s="135">
        <f t="shared" si="220"/>
        <v>2245.3000000000002</v>
      </c>
      <c r="D417" s="140">
        <v>1795.9</v>
      </c>
      <c r="E417" s="140">
        <v>0</v>
      </c>
      <c r="F417" s="140">
        <v>0</v>
      </c>
      <c r="G417" s="140">
        <v>0</v>
      </c>
      <c r="H417" s="140">
        <v>449.4</v>
      </c>
      <c r="I417" s="140">
        <v>0</v>
      </c>
      <c r="J417" s="135">
        <f t="shared" si="230"/>
        <v>2478.6999999999998</v>
      </c>
      <c r="K417" s="141">
        <v>2029.3</v>
      </c>
      <c r="L417" s="141">
        <v>0</v>
      </c>
      <c r="M417" s="141">
        <v>0</v>
      </c>
      <c r="N417" s="141">
        <v>0</v>
      </c>
      <c r="O417" s="141">
        <v>449.4</v>
      </c>
      <c r="P417" s="141">
        <v>0</v>
      </c>
      <c r="Q417" s="141">
        <v>0</v>
      </c>
      <c r="R417" s="141">
        <v>0</v>
      </c>
      <c r="S417" s="141">
        <v>0</v>
      </c>
      <c r="T417" s="136">
        <f t="shared" si="232"/>
        <v>2478.6765999999998</v>
      </c>
      <c r="U417" s="141">
        <v>2029.3</v>
      </c>
      <c r="V417" s="141">
        <v>0</v>
      </c>
      <c r="W417" s="141">
        <v>0</v>
      </c>
      <c r="X417" s="141">
        <v>0</v>
      </c>
      <c r="Y417" s="10">
        <v>449.3766</v>
      </c>
      <c r="Z417" s="10">
        <v>0</v>
      </c>
      <c r="AA417" s="10">
        <v>0</v>
      </c>
      <c r="AB417" s="10">
        <v>0</v>
      </c>
      <c r="AC417" s="10">
        <v>0</v>
      </c>
      <c r="AD417" s="10">
        <f t="shared" si="224"/>
        <v>-2.3400000000037835E-2</v>
      </c>
      <c r="AE417" s="10">
        <f t="shared" si="224"/>
        <v>0</v>
      </c>
      <c r="AF417" s="10">
        <f t="shared" si="224"/>
        <v>0</v>
      </c>
      <c r="AG417" s="10">
        <f t="shared" si="224"/>
        <v>0</v>
      </c>
      <c r="AH417" s="10">
        <f t="shared" si="224"/>
        <v>0</v>
      </c>
      <c r="AI417" s="13">
        <f t="shared" si="224"/>
        <v>-2.3399999999980992E-2</v>
      </c>
      <c r="AJ417" s="13">
        <f t="shared" si="224"/>
        <v>0</v>
      </c>
      <c r="AK417" s="13">
        <f t="shared" si="224"/>
        <v>0</v>
      </c>
      <c r="AL417" s="13">
        <f t="shared" si="224"/>
        <v>0</v>
      </c>
      <c r="AM417" s="10">
        <f t="shared" si="224"/>
        <v>0</v>
      </c>
      <c r="AN417" s="10">
        <f t="shared" si="225"/>
        <v>99.999055956751519</v>
      </c>
      <c r="AO417" s="10">
        <f t="shared" si="225"/>
        <v>100</v>
      </c>
      <c r="AP417" s="10">
        <f t="shared" si="225"/>
        <v>0</v>
      </c>
      <c r="AQ417" s="10">
        <f t="shared" si="225"/>
        <v>0</v>
      </c>
      <c r="AR417" s="10">
        <f t="shared" si="225"/>
        <v>0</v>
      </c>
      <c r="AS417" s="10">
        <f t="shared" si="225"/>
        <v>99.994793057409879</v>
      </c>
      <c r="AT417" s="142">
        <f t="shared" si="225"/>
        <v>0</v>
      </c>
      <c r="AU417" s="142">
        <f t="shared" si="225"/>
        <v>0</v>
      </c>
      <c r="AV417" s="142">
        <f t="shared" si="225"/>
        <v>0</v>
      </c>
      <c r="AW417" s="142">
        <f t="shared" si="225"/>
        <v>0</v>
      </c>
    </row>
    <row r="418" spans="1:49" ht="12.75" customHeight="1" x14ac:dyDescent="0.25">
      <c r="A418" s="133">
        <v>409</v>
      </c>
      <c r="B418" s="139" t="s">
        <v>1705</v>
      </c>
      <c r="C418" s="135">
        <f t="shared" si="220"/>
        <v>1773.6</v>
      </c>
      <c r="D418" s="140">
        <v>1447.3</v>
      </c>
      <c r="E418" s="140">
        <v>0</v>
      </c>
      <c r="F418" s="140">
        <v>0</v>
      </c>
      <c r="G418" s="140">
        <v>0</v>
      </c>
      <c r="H418" s="140">
        <v>326.3</v>
      </c>
      <c r="I418" s="140">
        <v>0</v>
      </c>
      <c r="J418" s="135">
        <f t="shared" si="230"/>
        <v>1917.5</v>
      </c>
      <c r="K418" s="141">
        <v>1591.2</v>
      </c>
      <c r="L418" s="141">
        <v>0</v>
      </c>
      <c r="M418" s="141">
        <v>0</v>
      </c>
      <c r="N418" s="141">
        <v>0</v>
      </c>
      <c r="O418" s="141">
        <v>326.3</v>
      </c>
      <c r="P418" s="141">
        <v>0</v>
      </c>
      <c r="Q418" s="141">
        <v>0</v>
      </c>
      <c r="R418" s="141">
        <v>0</v>
      </c>
      <c r="S418" s="141">
        <v>0</v>
      </c>
      <c r="T418" s="136">
        <f t="shared" si="232"/>
        <v>1827.9338</v>
      </c>
      <c r="U418" s="141">
        <v>1501.6467</v>
      </c>
      <c r="V418" s="141">
        <v>0</v>
      </c>
      <c r="W418" s="141">
        <v>0</v>
      </c>
      <c r="X418" s="141">
        <v>0</v>
      </c>
      <c r="Y418" s="10">
        <v>326.28710000000001</v>
      </c>
      <c r="Z418" s="10">
        <v>0</v>
      </c>
      <c r="AA418" s="10">
        <v>0</v>
      </c>
      <c r="AB418" s="10">
        <v>0</v>
      </c>
      <c r="AC418" s="10">
        <v>0</v>
      </c>
      <c r="AD418" s="10">
        <f t="shared" si="224"/>
        <v>-89.566199999999981</v>
      </c>
      <c r="AE418" s="10">
        <f t="shared" si="224"/>
        <v>-89.553300000000036</v>
      </c>
      <c r="AF418" s="10">
        <f t="shared" si="224"/>
        <v>0</v>
      </c>
      <c r="AG418" s="10">
        <f t="shared" si="224"/>
        <v>0</v>
      </c>
      <c r="AH418" s="10">
        <f t="shared" si="224"/>
        <v>0</v>
      </c>
      <c r="AI418" s="13">
        <f t="shared" si="224"/>
        <v>-1.290000000000191E-2</v>
      </c>
      <c r="AJ418" s="13">
        <f t="shared" si="224"/>
        <v>0</v>
      </c>
      <c r="AK418" s="13">
        <f t="shared" si="224"/>
        <v>0</v>
      </c>
      <c r="AL418" s="13">
        <f t="shared" si="224"/>
        <v>0</v>
      </c>
      <c r="AM418" s="10">
        <f t="shared" si="224"/>
        <v>0</v>
      </c>
      <c r="AN418" s="10">
        <f t="shared" si="225"/>
        <v>95.329011734028683</v>
      </c>
      <c r="AO418" s="10">
        <f t="shared" si="225"/>
        <v>94.371964555052784</v>
      </c>
      <c r="AP418" s="10">
        <f t="shared" si="225"/>
        <v>0</v>
      </c>
      <c r="AQ418" s="10">
        <f t="shared" si="225"/>
        <v>0</v>
      </c>
      <c r="AR418" s="10">
        <f t="shared" si="225"/>
        <v>0</v>
      </c>
      <c r="AS418" s="10">
        <f t="shared" ref="AS418:AW428" si="234">IF(O418=0,0,Y418/O418*100)</f>
        <v>99.996046582899169</v>
      </c>
      <c r="AT418" s="142">
        <f t="shared" si="234"/>
        <v>0</v>
      </c>
      <c r="AU418" s="142">
        <f t="shared" si="234"/>
        <v>0</v>
      </c>
      <c r="AV418" s="142">
        <f t="shared" si="234"/>
        <v>0</v>
      </c>
      <c r="AW418" s="142">
        <f t="shared" si="234"/>
        <v>0</v>
      </c>
    </row>
    <row r="419" spans="1:49" ht="12.75" customHeight="1" x14ac:dyDescent="0.25">
      <c r="A419" s="133">
        <v>410</v>
      </c>
      <c r="B419" s="139" t="s">
        <v>1706</v>
      </c>
      <c r="C419" s="135">
        <f t="shared" si="220"/>
        <v>2649.1</v>
      </c>
      <c r="D419" s="140">
        <v>1961.7</v>
      </c>
      <c r="E419" s="140">
        <v>123.3</v>
      </c>
      <c r="F419" s="140">
        <v>0</v>
      </c>
      <c r="G419" s="140">
        <v>0</v>
      </c>
      <c r="H419" s="140">
        <v>564.1</v>
      </c>
      <c r="I419" s="140">
        <v>0</v>
      </c>
      <c r="J419" s="135">
        <f t="shared" si="230"/>
        <v>2835.7999999999997</v>
      </c>
      <c r="K419" s="141">
        <v>2142.1999999999998</v>
      </c>
      <c r="L419" s="141">
        <v>129.5</v>
      </c>
      <c r="M419" s="141">
        <v>0</v>
      </c>
      <c r="N419" s="141">
        <v>0</v>
      </c>
      <c r="O419" s="141">
        <v>564.1</v>
      </c>
      <c r="P419" s="141">
        <v>0</v>
      </c>
      <c r="Q419" s="141">
        <v>0</v>
      </c>
      <c r="R419" s="141">
        <v>0</v>
      </c>
      <c r="S419" s="141">
        <v>0</v>
      </c>
      <c r="T419" s="136">
        <f t="shared" si="232"/>
        <v>2386.2469000000001</v>
      </c>
      <c r="U419" s="141">
        <v>1776.8877</v>
      </c>
      <c r="V419" s="141">
        <v>45.336199999999998</v>
      </c>
      <c r="W419" s="141">
        <v>0</v>
      </c>
      <c r="X419" s="141">
        <v>0</v>
      </c>
      <c r="Y419" s="10">
        <v>564.02300000000002</v>
      </c>
      <c r="Z419" s="10">
        <v>0</v>
      </c>
      <c r="AA419" s="10">
        <v>0</v>
      </c>
      <c r="AB419" s="10">
        <v>0</v>
      </c>
      <c r="AC419" s="10">
        <v>0</v>
      </c>
      <c r="AD419" s="10">
        <f t="shared" si="224"/>
        <v>-449.55309999999963</v>
      </c>
      <c r="AE419" s="10">
        <f t="shared" si="224"/>
        <v>-365.31229999999982</v>
      </c>
      <c r="AF419" s="10">
        <f t="shared" si="224"/>
        <v>-84.163800000000009</v>
      </c>
      <c r="AG419" s="10">
        <f t="shared" si="224"/>
        <v>0</v>
      </c>
      <c r="AH419" s="10">
        <f t="shared" si="224"/>
        <v>0</v>
      </c>
      <c r="AI419" s="13">
        <f t="shared" si="224"/>
        <v>-7.6999999999998181E-2</v>
      </c>
      <c r="AJ419" s="13">
        <f t="shared" si="224"/>
        <v>0</v>
      </c>
      <c r="AK419" s="13">
        <f t="shared" si="224"/>
        <v>0</v>
      </c>
      <c r="AL419" s="13">
        <f t="shared" si="224"/>
        <v>0</v>
      </c>
      <c r="AM419" s="10">
        <f t="shared" si="224"/>
        <v>0</v>
      </c>
      <c r="AN419" s="10">
        <f t="shared" ref="AN419:AR428" si="235">IF(J419=0,0,T419/J419*100)</f>
        <v>84.147221242682861</v>
      </c>
      <c r="AO419" s="10">
        <f t="shared" si="235"/>
        <v>82.946863037998327</v>
      </c>
      <c r="AP419" s="10">
        <f t="shared" si="235"/>
        <v>35.008648648648652</v>
      </c>
      <c r="AQ419" s="10">
        <f t="shared" si="235"/>
        <v>0</v>
      </c>
      <c r="AR419" s="10">
        <f t="shared" si="235"/>
        <v>0</v>
      </c>
      <c r="AS419" s="10">
        <f t="shared" si="234"/>
        <v>99.986349937954273</v>
      </c>
      <c r="AT419" s="142">
        <f t="shared" si="234"/>
        <v>0</v>
      </c>
      <c r="AU419" s="142">
        <f t="shared" si="234"/>
        <v>0</v>
      </c>
      <c r="AV419" s="142">
        <f t="shared" si="234"/>
        <v>0</v>
      </c>
      <c r="AW419" s="142">
        <f t="shared" si="234"/>
        <v>0</v>
      </c>
    </row>
    <row r="420" spans="1:49" ht="12.75" customHeight="1" x14ac:dyDescent="0.25">
      <c r="A420" s="133">
        <v>411</v>
      </c>
      <c r="B420" s="139" t="s">
        <v>1707</v>
      </c>
      <c r="C420" s="135">
        <f t="shared" si="220"/>
        <v>1260.4000000000001</v>
      </c>
      <c r="D420" s="140">
        <v>948.2</v>
      </c>
      <c r="E420" s="140">
        <v>0</v>
      </c>
      <c r="F420" s="140">
        <v>0</v>
      </c>
      <c r="G420" s="140">
        <v>0</v>
      </c>
      <c r="H420" s="140">
        <v>312.2</v>
      </c>
      <c r="I420" s="140">
        <v>0</v>
      </c>
      <c r="J420" s="135">
        <f t="shared" si="230"/>
        <v>1345.8</v>
      </c>
      <c r="K420" s="141">
        <v>1033.5999999999999</v>
      </c>
      <c r="L420" s="141">
        <v>0</v>
      </c>
      <c r="M420" s="141">
        <v>0</v>
      </c>
      <c r="N420" s="141">
        <v>0</v>
      </c>
      <c r="O420" s="141">
        <v>312.2</v>
      </c>
      <c r="P420" s="141">
        <v>0</v>
      </c>
      <c r="Q420" s="141">
        <v>0</v>
      </c>
      <c r="R420" s="141">
        <v>0</v>
      </c>
      <c r="S420" s="141">
        <v>0</v>
      </c>
      <c r="T420" s="136">
        <f t="shared" si="232"/>
        <v>1317.23</v>
      </c>
      <c r="U420" s="141">
        <v>1005.03</v>
      </c>
      <c r="V420" s="141">
        <v>0</v>
      </c>
      <c r="W420" s="141">
        <v>0</v>
      </c>
      <c r="X420" s="141">
        <v>0</v>
      </c>
      <c r="Y420" s="10">
        <v>312.2</v>
      </c>
      <c r="Z420" s="10">
        <v>0</v>
      </c>
      <c r="AA420" s="10">
        <v>0</v>
      </c>
      <c r="AB420" s="10">
        <v>0</v>
      </c>
      <c r="AC420" s="10">
        <v>0</v>
      </c>
      <c r="AD420" s="10">
        <f t="shared" si="224"/>
        <v>-28.569999999999936</v>
      </c>
      <c r="AE420" s="10">
        <f t="shared" si="224"/>
        <v>-28.569999999999936</v>
      </c>
      <c r="AF420" s="10">
        <f t="shared" si="224"/>
        <v>0</v>
      </c>
      <c r="AG420" s="10">
        <f t="shared" si="224"/>
        <v>0</v>
      </c>
      <c r="AH420" s="10">
        <f t="shared" si="224"/>
        <v>0</v>
      </c>
      <c r="AI420" s="13">
        <f t="shared" si="224"/>
        <v>0</v>
      </c>
      <c r="AJ420" s="13">
        <f t="shared" si="224"/>
        <v>0</v>
      </c>
      <c r="AK420" s="13">
        <f t="shared" si="224"/>
        <v>0</v>
      </c>
      <c r="AL420" s="13">
        <f t="shared" si="224"/>
        <v>0</v>
      </c>
      <c r="AM420" s="10">
        <f t="shared" si="224"/>
        <v>0</v>
      </c>
      <c r="AN420" s="10">
        <f t="shared" si="235"/>
        <v>97.877099123198093</v>
      </c>
      <c r="AO420" s="10">
        <f t="shared" si="235"/>
        <v>97.235874613003105</v>
      </c>
      <c r="AP420" s="10">
        <f t="shared" si="235"/>
        <v>0</v>
      </c>
      <c r="AQ420" s="10">
        <f t="shared" si="235"/>
        <v>0</v>
      </c>
      <c r="AR420" s="10">
        <f t="shared" si="235"/>
        <v>0</v>
      </c>
      <c r="AS420" s="10">
        <f t="shared" si="234"/>
        <v>100</v>
      </c>
      <c r="AT420" s="142">
        <f t="shared" si="234"/>
        <v>0</v>
      </c>
      <c r="AU420" s="142">
        <f t="shared" si="234"/>
        <v>0</v>
      </c>
      <c r="AV420" s="142">
        <f t="shared" si="234"/>
        <v>0</v>
      </c>
      <c r="AW420" s="142">
        <f t="shared" si="234"/>
        <v>0</v>
      </c>
    </row>
    <row r="421" spans="1:49" ht="12.75" customHeight="1" x14ac:dyDescent="0.25">
      <c r="A421" s="133">
        <v>412</v>
      </c>
      <c r="B421" s="139" t="s">
        <v>1708</v>
      </c>
      <c r="C421" s="135">
        <f t="shared" si="220"/>
        <v>2185.9</v>
      </c>
      <c r="D421" s="140">
        <v>1651</v>
      </c>
      <c r="E421" s="140">
        <v>0</v>
      </c>
      <c r="F421" s="140">
        <v>0</v>
      </c>
      <c r="G421" s="140">
        <v>0</v>
      </c>
      <c r="H421" s="140">
        <v>534.9</v>
      </c>
      <c r="I421" s="140">
        <v>0</v>
      </c>
      <c r="J421" s="135">
        <f t="shared" si="230"/>
        <v>2330.4</v>
      </c>
      <c r="K421" s="141">
        <v>1795.5</v>
      </c>
      <c r="L421" s="141">
        <v>0</v>
      </c>
      <c r="M421" s="141">
        <v>0</v>
      </c>
      <c r="N421" s="141">
        <v>0</v>
      </c>
      <c r="O421" s="141">
        <v>534.9</v>
      </c>
      <c r="P421" s="141">
        <v>0</v>
      </c>
      <c r="Q421" s="141">
        <v>0</v>
      </c>
      <c r="R421" s="141">
        <v>0</v>
      </c>
      <c r="S421" s="141">
        <v>0</v>
      </c>
      <c r="T421" s="136">
        <f t="shared" si="232"/>
        <v>2320.5243999999998</v>
      </c>
      <c r="U421" s="141">
        <v>1785.6243999999999</v>
      </c>
      <c r="V421" s="141">
        <v>0</v>
      </c>
      <c r="W421" s="141">
        <v>0</v>
      </c>
      <c r="X421" s="141">
        <v>0</v>
      </c>
      <c r="Y421" s="10">
        <v>534.9</v>
      </c>
      <c r="Z421" s="10">
        <v>0</v>
      </c>
      <c r="AA421" s="10">
        <v>0</v>
      </c>
      <c r="AB421" s="10">
        <v>0</v>
      </c>
      <c r="AC421" s="10">
        <v>0</v>
      </c>
      <c r="AD421" s="10">
        <f t="shared" si="224"/>
        <v>-9.8756000000003041</v>
      </c>
      <c r="AE421" s="10">
        <f t="shared" si="224"/>
        <v>-9.8756000000000768</v>
      </c>
      <c r="AF421" s="10">
        <f t="shared" si="224"/>
        <v>0</v>
      </c>
      <c r="AG421" s="10">
        <f t="shared" si="224"/>
        <v>0</v>
      </c>
      <c r="AH421" s="10">
        <f t="shared" si="224"/>
        <v>0</v>
      </c>
      <c r="AI421" s="13">
        <f t="shared" si="224"/>
        <v>0</v>
      </c>
      <c r="AJ421" s="13">
        <f t="shared" si="224"/>
        <v>0</v>
      </c>
      <c r="AK421" s="13">
        <f t="shared" si="224"/>
        <v>0</v>
      </c>
      <c r="AL421" s="13">
        <f t="shared" si="224"/>
        <v>0</v>
      </c>
      <c r="AM421" s="10">
        <f t="shared" si="224"/>
        <v>0</v>
      </c>
      <c r="AN421" s="10">
        <f t="shared" si="235"/>
        <v>99.576227257123236</v>
      </c>
      <c r="AO421" s="10">
        <f t="shared" si="235"/>
        <v>99.449980506822612</v>
      </c>
      <c r="AP421" s="10">
        <f t="shared" si="235"/>
        <v>0</v>
      </c>
      <c r="AQ421" s="10">
        <f t="shared" si="235"/>
        <v>0</v>
      </c>
      <c r="AR421" s="10">
        <f t="shared" si="235"/>
        <v>0</v>
      </c>
      <c r="AS421" s="10">
        <f t="shared" si="234"/>
        <v>100</v>
      </c>
      <c r="AT421" s="142">
        <f t="shared" si="234"/>
        <v>0</v>
      </c>
      <c r="AU421" s="142">
        <f t="shared" si="234"/>
        <v>0</v>
      </c>
      <c r="AV421" s="142">
        <f t="shared" si="234"/>
        <v>0</v>
      </c>
      <c r="AW421" s="142">
        <f t="shared" si="234"/>
        <v>0</v>
      </c>
    </row>
    <row r="422" spans="1:49" ht="12.75" customHeight="1" x14ac:dyDescent="0.25">
      <c r="A422" s="133">
        <v>413</v>
      </c>
      <c r="B422" s="139" t="s">
        <v>1709</v>
      </c>
      <c r="C422" s="135">
        <f t="shared" si="220"/>
        <v>1408.2</v>
      </c>
      <c r="D422" s="140">
        <v>1090.2</v>
      </c>
      <c r="E422" s="140">
        <v>0</v>
      </c>
      <c r="F422" s="140">
        <v>0</v>
      </c>
      <c r="G422" s="140">
        <v>0</v>
      </c>
      <c r="H422" s="140">
        <v>318</v>
      </c>
      <c r="I422" s="140">
        <v>0</v>
      </c>
      <c r="J422" s="135">
        <f t="shared" si="230"/>
        <v>1586.1</v>
      </c>
      <c r="K422" s="141">
        <v>1268.0999999999999</v>
      </c>
      <c r="L422" s="141">
        <v>0</v>
      </c>
      <c r="M422" s="141">
        <v>0</v>
      </c>
      <c r="N422" s="141">
        <v>0</v>
      </c>
      <c r="O422" s="141">
        <v>318</v>
      </c>
      <c r="P422" s="141">
        <v>0</v>
      </c>
      <c r="Q422" s="141">
        <v>0</v>
      </c>
      <c r="R422" s="141">
        <v>0</v>
      </c>
      <c r="S422" s="141">
        <v>0</v>
      </c>
      <c r="T422" s="136">
        <f t="shared" si="232"/>
        <v>1568.2576999999999</v>
      </c>
      <c r="U422" s="141">
        <v>1250.2801999999999</v>
      </c>
      <c r="V422" s="141">
        <v>0</v>
      </c>
      <c r="W422" s="141">
        <v>0</v>
      </c>
      <c r="X422" s="141">
        <v>0</v>
      </c>
      <c r="Y422" s="10">
        <v>317.97750000000002</v>
      </c>
      <c r="Z422" s="10">
        <v>0</v>
      </c>
      <c r="AA422" s="10">
        <v>0</v>
      </c>
      <c r="AB422" s="10">
        <v>0</v>
      </c>
      <c r="AC422" s="10">
        <v>0</v>
      </c>
      <c r="AD422" s="10">
        <f t="shared" si="224"/>
        <v>-17.842300000000023</v>
      </c>
      <c r="AE422" s="10">
        <f t="shared" si="224"/>
        <v>-17.819799999999987</v>
      </c>
      <c r="AF422" s="10">
        <f t="shared" si="224"/>
        <v>0</v>
      </c>
      <c r="AG422" s="10">
        <f t="shared" si="224"/>
        <v>0</v>
      </c>
      <c r="AH422" s="10">
        <f t="shared" si="224"/>
        <v>0</v>
      </c>
      <c r="AI422" s="13">
        <f t="shared" si="224"/>
        <v>-2.2499999999979536E-2</v>
      </c>
      <c r="AJ422" s="13">
        <f t="shared" si="224"/>
        <v>0</v>
      </c>
      <c r="AK422" s="13">
        <f t="shared" si="224"/>
        <v>0</v>
      </c>
      <c r="AL422" s="13">
        <f t="shared" si="224"/>
        <v>0</v>
      </c>
      <c r="AM422" s="10">
        <f t="shared" si="224"/>
        <v>0</v>
      </c>
      <c r="AN422" s="10">
        <f t="shared" si="235"/>
        <v>98.875083538238442</v>
      </c>
      <c r="AO422" s="10">
        <f t="shared" si="235"/>
        <v>98.594763819888016</v>
      </c>
      <c r="AP422" s="10">
        <f t="shared" si="235"/>
        <v>0</v>
      </c>
      <c r="AQ422" s="10">
        <f t="shared" si="235"/>
        <v>0</v>
      </c>
      <c r="AR422" s="10">
        <f t="shared" si="235"/>
        <v>0</v>
      </c>
      <c r="AS422" s="10">
        <f t="shared" si="234"/>
        <v>99.992924528301899</v>
      </c>
      <c r="AT422" s="142">
        <f t="shared" si="234"/>
        <v>0</v>
      </c>
      <c r="AU422" s="142">
        <f t="shared" si="234"/>
        <v>0</v>
      </c>
      <c r="AV422" s="142">
        <f t="shared" si="234"/>
        <v>0</v>
      </c>
      <c r="AW422" s="142">
        <f t="shared" si="234"/>
        <v>0</v>
      </c>
    </row>
    <row r="423" spans="1:49" ht="12.75" customHeight="1" x14ac:dyDescent="0.25">
      <c r="A423" s="133">
        <v>414</v>
      </c>
      <c r="B423" s="139" t="s">
        <v>1710</v>
      </c>
      <c r="C423" s="135">
        <f t="shared" si="220"/>
        <v>2974.1</v>
      </c>
      <c r="D423" s="140">
        <v>2485.6</v>
      </c>
      <c r="E423" s="140">
        <v>0</v>
      </c>
      <c r="F423" s="140">
        <v>0</v>
      </c>
      <c r="G423" s="140">
        <v>0</v>
      </c>
      <c r="H423" s="140">
        <v>488.5</v>
      </c>
      <c r="I423" s="140">
        <v>0</v>
      </c>
      <c r="J423" s="135">
        <f t="shared" si="230"/>
        <v>3268.4</v>
      </c>
      <c r="K423" s="141">
        <v>2779.9</v>
      </c>
      <c r="L423" s="141">
        <v>0</v>
      </c>
      <c r="M423" s="141">
        <v>0</v>
      </c>
      <c r="N423" s="141">
        <v>0</v>
      </c>
      <c r="O423" s="141">
        <v>488.5</v>
      </c>
      <c r="P423" s="141">
        <v>0</v>
      </c>
      <c r="Q423" s="141">
        <v>0</v>
      </c>
      <c r="R423" s="141">
        <v>0</v>
      </c>
      <c r="S423" s="141">
        <v>0</v>
      </c>
      <c r="T423" s="136">
        <f t="shared" si="232"/>
        <v>3198.7786999999998</v>
      </c>
      <c r="U423" s="141">
        <v>2710.2786999999998</v>
      </c>
      <c r="V423" s="141">
        <v>0</v>
      </c>
      <c r="W423" s="141">
        <v>0</v>
      </c>
      <c r="X423" s="141">
        <v>0</v>
      </c>
      <c r="Y423" s="10">
        <v>488.5</v>
      </c>
      <c r="Z423" s="10">
        <v>0</v>
      </c>
      <c r="AA423" s="10">
        <v>0</v>
      </c>
      <c r="AB423" s="10">
        <v>0</v>
      </c>
      <c r="AC423" s="10">
        <v>0</v>
      </c>
      <c r="AD423" s="10">
        <f t="shared" si="224"/>
        <v>-69.621300000000247</v>
      </c>
      <c r="AE423" s="10">
        <f t="shared" si="224"/>
        <v>-69.621300000000247</v>
      </c>
      <c r="AF423" s="10">
        <f t="shared" si="224"/>
        <v>0</v>
      </c>
      <c r="AG423" s="10">
        <f t="shared" si="224"/>
        <v>0</v>
      </c>
      <c r="AH423" s="10">
        <f t="shared" si="224"/>
        <v>0</v>
      </c>
      <c r="AI423" s="13">
        <f t="shared" si="224"/>
        <v>0</v>
      </c>
      <c r="AJ423" s="13">
        <f t="shared" si="224"/>
        <v>0</v>
      </c>
      <c r="AK423" s="13">
        <f t="shared" si="224"/>
        <v>0</v>
      </c>
      <c r="AL423" s="13">
        <f t="shared" si="224"/>
        <v>0</v>
      </c>
      <c r="AM423" s="10">
        <f t="shared" si="224"/>
        <v>0</v>
      </c>
      <c r="AN423" s="10">
        <f t="shared" si="235"/>
        <v>97.869865989474974</v>
      </c>
      <c r="AO423" s="10">
        <f t="shared" si="235"/>
        <v>97.495546602395763</v>
      </c>
      <c r="AP423" s="10">
        <f t="shared" si="235"/>
        <v>0</v>
      </c>
      <c r="AQ423" s="10">
        <f t="shared" si="235"/>
        <v>0</v>
      </c>
      <c r="AR423" s="10">
        <f t="shared" si="235"/>
        <v>0</v>
      </c>
      <c r="AS423" s="10">
        <f t="shared" si="234"/>
        <v>100</v>
      </c>
      <c r="AT423" s="142">
        <f t="shared" si="234"/>
        <v>0</v>
      </c>
      <c r="AU423" s="142">
        <f t="shared" si="234"/>
        <v>0</v>
      </c>
      <c r="AV423" s="142">
        <f t="shared" si="234"/>
        <v>0</v>
      </c>
      <c r="AW423" s="142">
        <f t="shared" si="234"/>
        <v>0</v>
      </c>
    </row>
    <row r="424" spans="1:49" ht="12.75" customHeight="1" x14ac:dyDescent="0.25">
      <c r="A424" s="133">
        <v>415</v>
      </c>
      <c r="B424" s="139" t="s">
        <v>1711</v>
      </c>
      <c r="C424" s="135">
        <f t="shared" si="220"/>
        <v>336.3</v>
      </c>
      <c r="D424" s="140">
        <v>0</v>
      </c>
      <c r="E424" s="140">
        <v>0</v>
      </c>
      <c r="F424" s="140">
        <v>0</v>
      </c>
      <c r="G424" s="140">
        <v>0</v>
      </c>
      <c r="H424" s="140">
        <v>336.3</v>
      </c>
      <c r="I424" s="140">
        <v>0</v>
      </c>
      <c r="J424" s="135">
        <f t="shared" si="230"/>
        <v>336.3</v>
      </c>
      <c r="K424" s="141">
        <v>0</v>
      </c>
      <c r="L424" s="141">
        <v>0</v>
      </c>
      <c r="M424" s="141">
        <v>0</v>
      </c>
      <c r="N424" s="141">
        <v>0</v>
      </c>
      <c r="O424" s="141">
        <v>336.3</v>
      </c>
      <c r="P424" s="141">
        <v>0</v>
      </c>
      <c r="Q424" s="141">
        <v>0</v>
      </c>
      <c r="R424" s="141">
        <v>0</v>
      </c>
      <c r="S424" s="141">
        <v>0</v>
      </c>
      <c r="T424" s="136">
        <f t="shared" si="232"/>
        <v>336.2996</v>
      </c>
      <c r="U424" s="141">
        <v>0</v>
      </c>
      <c r="V424" s="141">
        <v>0</v>
      </c>
      <c r="W424" s="141">
        <v>0</v>
      </c>
      <c r="X424" s="141">
        <v>0</v>
      </c>
      <c r="Y424" s="10">
        <v>336.2996</v>
      </c>
      <c r="Z424" s="10">
        <v>0</v>
      </c>
      <c r="AA424" s="10">
        <v>0</v>
      </c>
      <c r="AB424" s="10">
        <v>0</v>
      </c>
      <c r="AC424" s="10">
        <v>0</v>
      </c>
      <c r="AD424" s="10">
        <f t="shared" si="224"/>
        <v>-4.0000000001327862E-4</v>
      </c>
      <c r="AE424" s="10">
        <f t="shared" si="224"/>
        <v>0</v>
      </c>
      <c r="AF424" s="10">
        <f t="shared" si="224"/>
        <v>0</v>
      </c>
      <c r="AG424" s="10">
        <f t="shared" si="224"/>
        <v>0</v>
      </c>
      <c r="AH424" s="10">
        <f t="shared" si="224"/>
        <v>0</v>
      </c>
      <c r="AI424" s="13">
        <f t="shared" si="224"/>
        <v>-4.0000000001327862E-4</v>
      </c>
      <c r="AJ424" s="13">
        <f t="shared" si="224"/>
        <v>0</v>
      </c>
      <c r="AK424" s="13">
        <f t="shared" si="224"/>
        <v>0</v>
      </c>
      <c r="AL424" s="13">
        <f t="shared" si="224"/>
        <v>0</v>
      </c>
      <c r="AM424" s="10">
        <f t="shared" si="224"/>
        <v>0</v>
      </c>
      <c r="AN424" s="10">
        <f t="shared" si="235"/>
        <v>99.999881058578637</v>
      </c>
      <c r="AO424" s="10">
        <f t="shared" si="235"/>
        <v>0</v>
      </c>
      <c r="AP424" s="10">
        <f t="shared" si="235"/>
        <v>0</v>
      </c>
      <c r="AQ424" s="10">
        <f t="shared" si="235"/>
        <v>0</v>
      </c>
      <c r="AR424" s="10">
        <f t="shared" si="235"/>
        <v>0</v>
      </c>
      <c r="AS424" s="10">
        <f t="shared" si="234"/>
        <v>99.999881058578637</v>
      </c>
      <c r="AT424" s="142">
        <f t="shared" si="234"/>
        <v>0</v>
      </c>
      <c r="AU424" s="142">
        <f t="shared" si="234"/>
        <v>0</v>
      </c>
      <c r="AV424" s="142">
        <f t="shared" si="234"/>
        <v>0</v>
      </c>
      <c r="AW424" s="142">
        <f t="shared" si="234"/>
        <v>0</v>
      </c>
    </row>
    <row r="425" spans="1:49" ht="12.75" customHeight="1" x14ac:dyDescent="0.25">
      <c r="A425" s="133">
        <v>416</v>
      </c>
      <c r="B425" s="139" t="s">
        <v>1645</v>
      </c>
      <c r="C425" s="135">
        <f t="shared" si="220"/>
        <v>3179.6000000000004</v>
      </c>
      <c r="D425" s="140">
        <v>2363.3000000000002</v>
      </c>
      <c r="E425" s="140">
        <v>296.8</v>
      </c>
      <c r="F425" s="140">
        <v>0</v>
      </c>
      <c r="G425" s="140">
        <v>0</v>
      </c>
      <c r="H425" s="140">
        <v>519.5</v>
      </c>
      <c r="I425" s="140">
        <v>0</v>
      </c>
      <c r="J425" s="135">
        <f t="shared" si="230"/>
        <v>3541.1</v>
      </c>
      <c r="K425" s="141">
        <v>2689</v>
      </c>
      <c r="L425" s="141">
        <v>332.6</v>
      </c>
      <c r="M425" s="141">
        <v>0</v>
      </c>
      <c r="N425" s="141">
        <v>0</v>
      </c>
      <c r="O425" s="141">
        <v>519.5</v>
      </c>
      <c r="P425" s="141">
        <v>0</v>
      </c>
      <c r="Q425" s="141">
        <v>0</v>
      </c>
      <c r="R425" s="141">
        <v>0</v>
      </c>
      <c r="S425" s="141">
        <v>0</v>
      </c>
      <c r="T425" s="136">
        <f t="shared" si="232"/>
        <v>3373.5376999999999</v>
      </c>
      <c r="U425" s="141">
        <v>2568.8568</v>
      </c>
      <c r="V425" s="141">
        <v>285.44920000000002</v>
      </c>
      <c r="W425" s="141">
        <v>0</v>
      </c>
      <c r="X425" s="141">
        <v>0</v>
      </c>
      <c r="Y425" s="10">
        <v>519.23170000000005</v>
      </c>
      <c r="Z425" s="10">
        <v>0</v>
      </c>
      <c r="AA425" s="10">
        <v>0</v>
      </c>
      <c r="AB425" s="10">
        <v>0</v>
      </c>
      <c r="AC425" s="10">
        <v>0</v>
      </c>
      <c r="AD425" s="10">
        <f t="shared" si="224"/>
        <v>-167.56230000000005</v>
      </c>
      <c r="AE425" s="10">
        <f t="shared" si="224"/>
        <v>-120.14319999999998</v>
      </c>
      <c r="AF425" s="10">
        <f t="shared" si="224"/>
        <v>-47.150800000000004</v>
      </c>
      <c r="AG425" s="10">
        <f t="shared" si="224"/>
        <v>0</v>
      </c>
      <c r="AH425" s="10">
        <f t="shared" si="224"/>
        <v>0</v>
      </c>
      <c r="AI425" s="13">
        <f t="shared" ref="AH425:AM460" si="236">Y425-O425</f>
        <v>-0.2682999999999538</v>
      </c>
      <c r="AJ425" s="13">
        <f t="shared" si="236"/>
        <v>0</v>
      </c>
      <c r="AK425" s="13">
        <f t="shared" si="236"/>
        <v>0</v>
      </c>
      <c r="AL425" s="13">
        <f t="shared" si="236"/>
        <v>0</v>
      </c>
      <c r="AM425" s="10">
        <f t="shared" si="236"/>
        <v>0</v>
      </c>
      <c r="AN425" s="10">
        <f t="shared" si="235"/>
        <v>95.268072068001459</v>
      </c>
      <c r="AO425" s="10">
        <f t="shared" si="235"/>
        <v>95.532049088880626</v>
      </c>
      <c r="AP425" s="10">
        <f t="shared" si="235"/>
        <v>85.823571858087789</v>
      </c>
      <c r="AQ425" s="10">
        <f t="shared" si="235"/>
        <v>0</v>
      </c>
      <c r="AR425" s="10">
        <f t="shared" si="235"/>
        <v>0</v>
      </c>
      <c r="AS425" s="10">
        <f t="shared" si="234"/>
        <v>99.948354186718007</v>
      </c>
      <c r="AT425" s="142">
        <f t="shared" si="234"/>
        <v>0</v>
      </c>
      <c r="AU425" s="142">
        <f t="shared" si="234"/>
        <v>0</v>
      </c>
      <c r="AV425" s="142">
        <f t="shared" si="234"/>
        <v>0</v>
      </c>
      <c r="AW425" s="142">
        <f t="shared" si="234"/>
        <v>0</v>
      </c>
    </row>
    <row r="426" spans="1:49" ht="12.75" customHeight="1" x14ac:dyDescent="0.25">
      <c r="A426" s="133">
        <v>417</v>
      </c>
      <c r="B426" s="139" t="s">
        <v>1712</v>
      </c>
      <c r="C426" s="135">
        <f t="shared" si="220"/>
        <v>3727.2000000000003</v>
      </c>
      <c r="D426" s="140">
        <v>2341.5</v>
      </c>
      <c r="E426" s="140">
        <v>632.29999999999995</v>
      </c>
      <c r="F426" s="140">
        <v>0</v>
      </c>
      <c r="G426" s="140">
        <v>0</v>
      </c>
      <c r="H426" s="140">
        <v>753.4</v>
      </c>
      <c r="I426" s="140">
        <v>0</v>
      </c>
      <c r="J426" s="135">
        <f t="shared" si="230"/>
        <v>4143.7</v>
      </c>
      <c r="K426" s="141">
        <v>2685.8</v>
      </c>
      <c r="L426" s="141">
        <v>704.5</v>
      </c>
      <c r="M426" s="141">
        <v>0</v>
      </c>
      <c r="N426" s="141">
        <v>0</v>
      </c>
      <c r="O426" s="141">
        <v>753.4</v>
      </c>
      <c r="P426" s="141">
        <v>0</v>
      </c>
      <c r="Q426" s="141">
        <v>0</v>
      </c>
      <c r="R426" s="141">
        <v>0</v>
      </c>
      <c r="S426" s="141">
        <v>0</v>
      </c>
      <c r="T426" s="136">
        <f t="shared" si="232"/>
        <v>4140.9110999999994</v>
      </c>
      <c r="U426" s="141">
        <v>2685.3011999999999</v>
      </c>
      <c r="V426" s="141">
        <v>702.20989999999995</v>
      </c>
      <c r="W426" s="141">
        <v>0</v>
      </c>
      <c r="X426" s="141">
        <v>0</v>
      </c>
      <c r="Y426" s="10">
        <v>753.4</v>
      </c>
      <c r="Z426" s="10">
        <v>0</v>
      </c>
      <c r="AA426" s="10">
        <v>0</v>
      </c>
      <c r="AB426" s="10">
        <v>0</v>
      </c>
      <c r="AC426" s="10">
        <v>0</v>
      </c>
      <c r="AD426" s="10">
        <f t="shared" ref="AD426:AG428" si="237">T426-J426</f>
        <v>-2.7889000000004671</v>
      </c>
      <c r="AE426" s="10">
        <f t="shared" si="237"/>
        <v>-0.49880000000030122</v>
      </c>
      <c r="AF426" s="10">
        <f t="shared" si="237"/>
        <v>-2.2901000000000522</v>
      </c>
      <c r="AG426" s="10">
        <f t="shared" si="237"/>
        <v>0</v>
      </c>
      <c r="AH426" s="10">
        <f t="shared" si="236"/>
        <v>0</v>
      </c>
      <c r="AI426" s="13">
        <f t="shared" si="236"/>
        <v>0</v>
      </c>
      <c r="AJ426" s="13">
        <f t="shared" si="236"/>
        <v>0</v>
      </c>
      <c r="AK426" s="13">
        <f t="shared" si="236"/>
        <v>0</v>
      </c>
      <c r="AL426" s="13">
        <f t="shared" si="236"/>
        <v>0</v>
      </c>
      <c r="AM426" s="10">
        <f t="shared" si="236"/>
        <v>0</v>
      </c>
      <c r="AN426" s="10">
        <f t="shared" si="235"/>
        <v>99.932695417139257</v>
      </c>
      <c r="AO426" s="10">
        <f t="shared" si="235"/>
        <v>99.981428252289803</v>
      </c>
      <c r="AP426" s="10">
        <f t="shared" si="235"/>
        <v>99.674932576295234</v>
      </c>
      <c r="AQ426" s="10">
        <f t="shared" si="235"/>
        <v>0</v>
      </c>
      <c r="AR426" s="10">
        <f t="shared" si="235"/>
        <v>0</v>
      </c>
      <c r="AS426" s="10">
        <f t="shared" si="234"/>
        <v>100</v>
      </c>
      <c r="AT426" s="142">
        <f t="shared" si="234"/>
        <v>0</v>
      </c>
      <c r="AU426" s="142">
        <f t="shared" si="234"/>
        <v>0</v>
      </c>
      <c r="AV426" s="142">
        <f t="shared" si="234"/>
        <v>0</v>
      </c>
      <c r="AW426" s="142">
        <f t="shared" si="234"/>
        <v>0</v>
      </c>
    </row>
    <row r="427" spans="1:49" ht="12.75" customHeight="1" x14ac:dyDescent="0.25">
      <c r="A427" s="133">
        <v>418</v>
      </c>
      <c r="B427" s="139" t="s">
        <v>1713</v>
      </c>
      <c r="C427" s="135">
        <f t="shared" si="220"/>
        <v>2532.4</v>
      </c>
      <c r="D427" s="140">
        <v>2180.9</v>
      </c>
      <c r="E427" s="140">
        <v>0</v>
      </c>
      <c r="F427" s="140">
        <v>0</v>
      </c>
      <c r="G427" s="140">
        <v>0</v>
      </c>
      <c r="H427" s="140">
        <v>351.5</v>
      </c>
      <c r="I427" s="140">
        <v>0</v>
      </c>
      <c r="J427" s="135">
        <f t="shared" si="230"/>
        <v>2908.9</v>
      </c>
      <c r="K427" s="141">
        <v>2557.4</v>
      </c>
      <c r="L427" s="141">
        <v>0</v>
      </c>
      <c r="M427" s="141">
        <v>0</v>
      </c>
      <c r="N427" s="141">
        <v>0</v>
      </c>
      <c r="O427" s="141">
        <v>351.5</v>
      </c>
      <c r="P427" s="141">
        <v>0</v>
      </c>
      <c r="Q427" s="141">
        <v>0</v>
      </c>
      <c r="R427" s="141">
        <v>0</v>
      </c>
      <c r="S427" s="141">
        <v>0</v>
      </c>
      <c r="T427" s="136">
        <f t="shared" si="232"/>
        <v>2908.8429000000001</v>
      </c>
      <c r="U427" s="141">
        <v>2557.4</v>
      </c>
      <c r="V427" s="141">
        <v>0</v>
      </c>
      <c r="W427" s="141">
        <v>0</v>
      </c>
      <c r="X427" s="141">
        <v>0</v>
      </c>
      <c r="Y427" s="10">
        <v>351.44290000000001</v>
      </c>
      <c r="Z427" s="10">
        <v>0</v>
      </c>
      <c r="AA427" s="10">
        <v>0</v>
      </c>
      <c r="AB427" s="10">
        <v>0</v>
      </c>
      <c r="AC427" s="10">
        <v>0</v>
      </c>
      <c r="AD427" s="10">
        <f t="shared" si="237"/>
        <v>-5.7099999999991269E-2</v>
      </c>
      <c r="AE427" s="10">
        <f t="shared" si="237"/>
        <v>0</v>
      </c>
      <c r="AF427" s="10">
        <f t="shared" si="237"/>
        <v>0</v>
      </c>
      <c r="AG427" s="10">
        <f t="shared" si="237"/>
        <v>0</v>
      </c>
      <c r="AH427" s="10">
        <f t="shared" si="236"/>
        <v>0</v>
      </c>
      <c r="AI427" s="13">
        <f t="shared" si="236"/>
        <v>-5.7099999999991269E-2</v>
      </c>
      <c r="AJ427" s="13">
        <f t="shared" si="236"/>
        <v>0</v>
      </c>
      <c r="AK427" s="13">
        <f t="shared" si="236"/>
        <v>0</v>
      </c>
      <c r="AL427" s="13">
        <f t="shared" si="236"/>
        <v>0</v>
      </c>
      <c r="AM427" s="10">
        <f t="shared" si="236"/>
        <v>0</v>
      </c>
      <c r="AN427" s="10">
        <f t="shared" si="235"/>
        <v>99.998037058681973</v>
      </c>
      <c r="AO427" s="10">
        <f t="shared" si="235"/>
        <v>100</v>
      </c>
      <c r="AP427" s="10">
        <f t="shared" si="235"/>
        <v>0</v>
      </c>
      <c r="AQ427" s="10">
        <f t="shared" si="235"/>
        <v>0</v>
      </c>
      <c r="AR427" s="10">
        <f t="shared" si="235"/>
        <v>0</v>
      </c>
      <c r="AS427" s="10">
        <f t="shared" si="234"/>
        <v>99.983755334281653</v>
      </c>
      <c r="AT427" s="142">
        <f t="shared" si="234"/>
        <v>0</v>
      </c>
      <c r="AU427" s="142">
        <f t="shared" si="234"/>
        <v>0</v>
      </c>
      <c r="AV427" s="142">
        <f t="shared" si="234"/>
        <v>0</v>
      </c>
      <c r="AW427" s="142">
        <f t="shared" si="234"/>
        <v>0</v>
      </c>
    </row>
    <row r="428" spans="1:49" ht="12.75" customHeight="1" x14ac:dyDescent="0.25">
      <c r="A428" s="133">
        <v>419</v>
      </c>
      <c r="B428" s="139" t="s">
        <v>1714</v>
      </c>
      <c r="C428" s="135">
        <f t="shared" si="220"/>
        <v>2089.3000000000002</v>
      </c>
      <c r="D428" s="140">
        <v>1534.5</v>
      </c>
      <c r="E428" s="140">
        <v>0</v>
      </c>
      <c r="F428" s="140">
        <v>0</v>
      </c>
      <c r="G428" s="140">
        <v>0</v>
      </c>
      <c r="H428" s="140">
        <v>554.79999999999995</v>
      </c>
      <c r="I428" s="140">
        <v>0</v>
      </c>
      <c r="J428" s="135">
        <f t="shared" si="230"/>
        <v>2398.3999999999996</v>
      </c>
      <c r="K428" s="141">
        <v>1843.6</v>
      </c>
      <c r="L428" s="141">
        <v>0</v>
      </c>
      <c r="M428" s="141">
        <v>0</v>
      </c>
      <c r="N428" s="141">
        <v>0</v>
      </c>
      <c r="O428" s="141">
        <v>554.79999999999995</v>
      </c>
      <c r="P428" s="141">
        <v>0</v>
      </c>
      <c r="Q428" s="141">
        <v>0</v>
      </c>
      <c r="R428" s="141">
        <v>0</v>
      </c>
      <c r="S428" s="141">
        <v>0</v>
      </c>
      <c r="T428" s="136">
        <f t="shared" si="232"/>
        <v>2286.0340000000001</v>
      </c>
      <c r="U428" s="141">
        <v>1731.2343000000001</v>
      </c>
      <c r="V428" s="141">
        <v>0</v>
      </c>
      <c r="W428" s="141">
        <v>0</v>
      </c>
      <c r="X428" s="141">
        <v>0</v>
      </c>
      <c r="Y428" s="10">
        <v>554.79970000000003</v>
      </c>
      <c r="Z428" s="10">
        <v>0</v>
      </c>
      <c r="AA428" s="10">
        <v>0</v>
      </c>
      <c r="AB428" s="10">
        <v>0</v>
      </c>
      <c r="AC428" s="10">
        <v>0</v>
      </c>
      <c r="AD428" s="10">
        <f t="shared" si="237"/>
        <v>-112.36599999999953</v>
      </c>
      <c r="AE428" s="10">
        <f t="shared" si="237"/>
        <v>-112.36569999999983</v>
      </c>
      <c r="AF428" s="10">
        <f t="shared" si="237"/>
        <v>0</v>
      </c>
      <c r="AG428" s="10">
        <f t="shared" si="237"/>
        <v>0</v>
      </c>
      <c r="AH428" s="10">
        <f t="shared" si="236"/>
        <v>0</v>
      </c>
      <c r="AI428" s="13">
        <f t="shared" si="236"/>
        <v>-2.9999999992469384E-4</v>
      </c>
      <c r="AJ428" s="13">
        <f t="shared" si="236"/>
        <v>0</v>
      </c>
      <c r="AK428" s="13">
        <f t="shared" si="236"/>
        <v>0</v>
      </c>
      <c r="AL428" s="13">
        <f t="shared" si="236"/>
        <v>0</v>
      </c>
      <c r="AM428" s="10">
        <f t="shared" si="236"/>
        <v>0</v>
      </c>
      <c r="AN428" s="10">
        <f t="shared" si="235"/>
        <v>95.314959973315567</v>
      </c>
      <c r="AO428" s="10">
        <f t="shared" si="235"/>
        <v>93.905093295725763</v>
      </c>
      <c r="AP428" s="10">
        <f t="shared" si="235"/>
        <v>0</v>
      </c>
      <c r="AQ428" s="10">
        <f t="shared" si="235"/>
        <v>0</v>
      </c>
      <c r="AR428" s="10">
        <f t="shared" si="235"/>
        <v>0</v>
      </c>
      <c r="AS428" s="10">
        <f t="shared" si="234"/>
        <v>99.999945926460001</v>
      </c>
      <c r="AT428" s="142">
        <f t="shared" si="234"/>
        <v>0</v>
      </c>
      <c r="AU428" s="142">
        <f t="shared" si="234"/>
        <v>0</v>
      </c>
      <c r="AV428" s="142">
        <f t="shared" si="234"/>
        <v>0</v>
      </c>
      <c r="AW428" s="142">
        <f t="shared" si="234"/>
        <v>0</v>
      </c>
    </row>
    <row r="429" spans="1:49" ht="12.75" customHeight="1" x14ac:dyDescent="0.25">
      <c r="A429" s="133">
        <v>420</v>
      </c>
      <c r="B429" s="139"/>
      <c r="C429" s="140"/>
      <c r="D429" s="140"/>
      <c r="E429" s="140"/>
      <c r="F429" s="140"/>
      <c r="G429" s="140"/>
      <c r="H429" s="140"/>
      <c r="I429" s="140"/>
      <c r="J429" s="135"/>
      <c r="K429" s="141"/>
      <c r="L429" s="141"/>
      <c r="M429" s="141"/>
      <c r="N429" s="141"/>
      <c r="O429" s="141"/>
      <c r="P429" s="141"/>
      <c r="Q429" s="141"/>
      <c r="R429" s="141"/>
      <c r="S429" s="141"/>
      <c r="T429" s="136"/>
      <c r="U429" s="141"/>
      <c r="V429" s="141"/>
      <c r="W429" s="141"/>
      <c r="X429" s="141"/>
      <c r="Y429" s="10"/>
      <c r="Z429" s="10"/>
      <c r="AA429" s="10"/>
      <c r="AB429" s="10"/>
      <c r="AC429" s="10"/>
      <c r="AD429" s="10"/>
      <c r="AE429" s="10"/>
      <c r="AF429" s="10"/>
      <c r="AG429" s="10"/>
      <c r="AH429" s="10"/>
      <c r="AI429" s="13">
        <f t="shared" si="236"/>
        <v>0</v>
      </c>
      <c r="AJ429" s="13">
        <f t="shared" si="236"/>
        <v>0</v>
      </c>
      <c r="AK429" s="13">
        <f t="shared" si="236"/>
        <v>0</v>
      </c>
      <c r="AL429" s="13">
        <f t="shared" si="236"/>
        <v>0</v>
      </c>
      <c r="AM429" s="10"/>
      <c r="AN429" s="10"/>
      <c r="AO429" s="10"/>
      <c r="AP429" s="10"/>
      <c r="AQ429" s="10"/>
      <c r="AR429" s="10"/>
      <c r="AS429" s="10"/>
      <c r="AT429" s="142"/>
      <c r="AU429" s="142"/>
      <c r="AV429" s="142"/>
      <c r="AW429" s="142"/>
    </row>
    <row r="430" spans="1:49" ht="12.75" customHeight="1" x14ac:dyDescent="0.25">
      <c r="A430" s="133">
        <v>421</v>
      </c>
      <c r="B430" s="134" t="s">
        <v>1715</v>
      </c>
      <c r="C430" s="135">
        <f t="shared" ref="C430:C466" si="238">SUM(D430:I430)</f>
        <v>310501.10000000003</v>
      </c>
      <c r="D430" s="135">
        <f t="shared" ref="D430:I430" si="239">D431+D432</f>
        <v>256315.2</v>
      </c>
      <c r="E430" s="135">
        <f t="shared" si="239"/>
        <v>3995.5</v>
      </c>
      <c r="F430" s="135">
        <f t="shared" si="239"/>
        <v>7463.6</v>
      </c>
      <c r="G430" s="135">
        <f t="shared" si="239"/>
        <v>0</v>
      </c>
      <c r="H430" s="135">
        <f t="shared" si="239"/>
        <v>39074.600000000006</v>
      </c>
      <c r="I430" s="135">
        <f t="shared" si="239"/>
        <v>3652.2</v>
      </c>
      <c r="J430" s="135">
        <f t="shared" si="230"/>
        <v>357455.8</v>
      </c>
      <c r="K430" s="135">
        <f t="shared" ref="K430:S430" si="240">K431+K432</f>
        <v>296040.2</v>
      </c>
      <c r="L430" s="135">
        <f t="shared" si="240"/>
        <v>4424.2</v>
      </c>
      <c r="M430" s="135">
        <f t="shared" si="240"/>
        <v>8868.9</v>
      </c>
      <c r="N430" s="135">
        <f t="shared" si="240"/>
        <v>0</v>
      </c>
      <c r="O430" s="135">
        <f t="shared" si="240"/>
        <v>39074.600000000006</v>
      </c>
      <c r="P430" s="135">
        <f t="shared" si="240"/>
        <v>5674.6</v>
      </c>
      <c r="Q430" s="135">
        <f t="shared" si="240"/>
        <v>5173.6000000000004</v>
      </c>
      <c r="R430" s="135">
        <f t="shared" si="240"/>
        <v>3310.4</v>
      </c>
      <c r="S430" s="135">
        <f t="shared" si="240"/>
        <v>62.9</v>
      </c>
      <c r="T430" s="136">
        <f t="shared" si="232"/>
        <v>333471.73859999998</v>
      </c>
      <c r="U430" s="135">
        <f t="shared" ref="U430:AC430" si="241">U431+U432</f>
        <v>275726.74979999999</v>
      </c>
      <c r="V430" s="135">
        <f t="shared" si="241"/>
        <v>3852.6958</v>
      </c>
      <c r="W430" s="135">
        <f t="shared" si="241"/>
        <v>7284.7911000000004</v>
      </c>
      <c r="X430" s="135">
        <f t="shared" si="241"/>
        <v>0</v>
      </c>
      <c r="Y430" s="135">
        <f t="shared" si="241"/>
        <v>38956.930399999997</v>
      </c>
      <c r="Z430" s="135">
        <f t="shared" si="241"/>
        <v>4282.6781000000001</v>
      </c>
      <c r="AA430" s="135">
        <f t="shared" si="241"/>
        <v>4037.9809</v>
      </c>
      <c r="AB430" s="135">
        <f t="shared" si="241"/>
        <v>3310.4</v>
      </c>
      <c r="AC430" s="135">
        <f t="shared" si="241"/>
        <v>57.493400000000001</v>
      </c>
      <c r="AD430" s="13">
        <f t="shared" ref="AD430:AM466" si="242">T430-J430</f>
        <v>-23984.061400000006</v>
      </c>
      <c r="AE430" s="13">
        <f t="shared" si="242"/>
        <v>-20313.450200000021</v>
      </c>
      <c r="AF430" s="13">
        <f t="shared" si="242"/>
        <v>-571.50419999999986</v>
      </c>
      <c r="AG430" s="13">
        <f t="shared" si="242"/>
        <v>-1584.1088999999993</v>
      </c>
      <c r="AH430" s="13">
        <f t="shared" si="242"/>
        <v>0</v>
      </c>
      <c r="AI430" s="13">
        <f t="shared" si="236"/>
        <v>-117.66960000000836</v>
      </c>
      <c r="AJ430" s="13">
        <f t="shared" si="236"/>
        <v>-1391.9219000000003</v>
      </c>
      <c r="AK430" s="13">
        <f t="shared" si="236"/>
        <v>-1135.6191000000003</v>
      </c>
      <c r="AL430" s="13">
        <f t="shared" si="236"/>
        <v>0</v>
      </c>
      <c r="AM430" s="13">
        <f t="shared" si="236"/>
        <v>-5.4065999999999974</v>
      </c>
      <c r="AN430" s="13">
        <f t="shared" ref="AN430:AW455" si="243">IF(J430=0,0,T430/J430*100)</f>
        <v>93.290342078656991</v>
      </c>
      <c r="AO430" s="13">
        <f t="shared" si="243"/>
        <v>93.138279801189157</v>
      </c>
      <c r="AP430" s="13">
        <f t="shared" si="243"/>
        <v>87.082315446860449</v>
      </c>
      <c r="AQ430" s="13">
        <f t="shared" si="243"/>
        <v>82.138609072150999</v>
      </c>
      <c r="AR430" s="13">
        <f t="shared" si="243"/>
        <v>0</v>
      </c>
      <c r="AS430" s="13">
        <f t="shared" si="243"/>
        <v>99.698859105403486</v>
      </c>
      <c r="AT430" s="137">
        <f t="shared" si="243"/>
        <v>75.471012934832402</v>
      </c>
      <c r="AU430" s="137">
        <f t="shared" si="243"/>
        <v>78.04973132828205</v>
      </c>
      <c r="AV430" s="137">
        <f t="shared" si="243"/>
        <v>100</v>
      </c>
      <c r="AW430" s="137">
        <f t="shared" si="243"/>
        <v>91.404451510333857</v>
      </c>
    </row>
    <row r="431" spans="1:49" s="138" customFormat="1" ht="12.75" customHeight="1" x14ac:dyDescent="0.2">
      <c r="A431" s="133">
        <v>422</v>
      </c>
      <c r="B431" s="134" t="s">
        <v>1374</v>
      </c>
      <c r="C431" s="135">
        <f t="shared" si="238"/>
        <v>199887.19999999998</v>
      </c>
      <c r="D431" s="135">
        <f t="shared" ref="D431:I431" si="244">D433</f>
        <v>167771.4</v>
      </c>
      <c r="E431" s="135">
        <f t="shared" si="244"/>
        <v>3995.5</v>
      </c>
      <c r="F431" s="135">
        <f t="shared" si="244"/>
        <v>7399.8</v>
      </c>
      <c r="G431" s="135">
        <f t="shared" si="244"/>
        <v>0</v>
      </c>
      <c r="H431" s="135">
        <f t="shared" si="244"/>
        <v>17068.3</v>
      </c>
      <c r="I431" s="135">
        <f t="shared" si="244"/>
        <v>3652.2</v>
      </c>
      <c r="J431" s="135">
        <f t="shared" si="230"/>
        <v>237371.8</v>
      </c>
      <c r="K431" s="135">
        <f t="shared" ref="K431:S431" si="245">K433</f>
        <v>198030.1</v>
      </c>
      <c r="L431" s="135">
        <f t="shared" si="245"/>
        <v>4424.2</v>
      </c>
      <c r="M431" s="135">
        <f t="shared" si="245"/>
        <v>8801.2999999999993</v>
      </c>
      <c r="N431" s="135">
        <f t="shared" si="245"/>
        <v>0</v>
      </c>
      <c r="O431" s="135">
        <f t="shared" si="245"/>
        <v>17068.3</v>
      </c>
      <c r="P431" s="135">
        <f t="shared" si="245"/>
        <v>5674.6</v>
      </c>
      <c r="Q431" s="135">
        <f t="shared" si="245"/>
        <v>5173.6000000000004</v>
      </c>
      <c r="R431" s="135">
        <f t="shared" si="245"/>
        <v>3310.4</v>
      </c>
      <c r="S431" s="135">
        <f t="shared" si="245"/>
        <v>62.9</v>
      </c>
      <c r="T431" s="136">
        <f t="shared" si="232"/>
        <v>216299.07069999995</v>
      </c>
      <c r="U431" s="135">
        <f t="shared" ref="U431:AC431" si="246">U433</f>
        <v>180512.10209999999</v>
      </c>
      <c r="V431" s="135">
        <f t="shared" si="246"/>
        <v>3852.6958</v>
      </c>
      <c r="W431" s="135">
        <f t="shared" si="246"/>
        <v>7217.1911</v>
      </c>
      <c r="X431" s="135">
        <f t="shared" si="246"/>
        <v>0</v>
      </c>
      <c r="Y431" s="135">
        <f t="shared" si="246"/>
        <v>17066.510200000001</v>
      </c>
      <c r="Z431" s="135">
        <f t="shared" si="246"/>
        <v>4282.6781000000001</v>
      </c>
      <c r="AA431" s="135">
        <f t="shared" si="246"/>
        <v>4037.9809</v>
      </c>
      <c r="AB431" s="135">
        <f t="shared" si="246"/>
        <v>3310.4</v>
      </c>
      <c r="AC431" s="135">
        <f t="shared" si="246"/>
        <v>57.493400000000001</v>
      </c>
      <c r="AD431" s="13">
        <f t="shared" si="242"/>
        <v>-21072.729300000035</v>
      </c>
      <c r="AE431" s="13">
        <f t="shared" si="242"/>
        <v>-17517.997900000017</v>
      </c>
      <c r="AF431" s="13">
        <f t="shared" si="242"/>
        <v>-571.50419999999986</v>
      </c>
      <c r="AG431" s="13">
        <f t="shared" si="242"/>
        <v>-1584.1088999999993</v>
      </c>
      <c r="AH431" s="13">
        <f t="shared" si="242"/>
        <v>0</v>
      </c>
      <c r="AI431" s="13">
        <f t="shared" si="236"/>
        <v>-1.7897999999986496</v>
      </c>
      <c r="AJ431" s="13">
        <f t="shared" si="236"/>
        <v>-1391.9219000000003</v>
      </c>
      <c r="AK431" s="13">
        <f t="shared" si="236"/>
        <v>-1135.6191000000003</v>
      </c>
      <c r="AL431" s="13">
        <f t="shared" si="236"/>
        <v>0</v>
      </c>
      <c r="AM431" s="13">
        <f t="shared" si="236"/>
        <v>-5.4065999999999974</v>
      </c>
      <c r="AN431" s="13">
        <f t="shared" si="243"/>
        <v>91.122479881771952</v>
      </c>
      <c r="AO431" s="13">
        <f t="shared" si="243"/>
        <v>91.153871103433261</v>
      </c>
      <c r="AP431" s="13">
        <f t="shared" si="243"/>
        <v>87.082315446860449</v>
      </c>
      <c r="AQ431" s="13">
        <f t="shared" si="243"/>
        <v>82.001421380932371</v>
      </c>
      <c r="AR431" s="13">
        <f t="shared" si="243"/>
        <v>0</v>
      </c>
      <c r="AS431" s="13">
        <f t="shared" si="243"/>
        <v>99.989513894178103</v>
      </c>
      <c r="AT431" s="137">
        <f t="shared" si="243"/>
        <v>75.471012934832402</v>
      </c>
      <c r="AU431" s="137">
        <f t="shared" si="243"/>
        <v>78.04973132828205</v>
      </c>
      <c r="AV431" s="137">
        <f t="shared" si="243"/>
        <v>100</v>
      </c>
      <c r="AW431" s="137">
        <f t="shared" si="243"/>
        <v>91.404451510333857</v>
      </c>
    </row>
    <row r="432" spans="1:49" s="138" customFormat="1" ht="12.75" customHeight="1" x14ac:dyDescent="0.2">
      <c r="A432" s="133">
        <v>423</v>
      </c>
      <c r="B432" s="134" t="s">
        <v>1375</v>
      </c>
      <c r="C432" s="135">
        <f t="shared" si="238"/>
        <v>110613.90000000004</v>
      </c>
      <c r="D432" s="135">
        <f t="shared" ref="D432:I432" si="247">SUBTOTAL(9,D434:D466)</f>
        <v>88543.800000000032</v>
      </c>
      <c r="E432" s="135">
        <f t="shared" si="247"/>
        <v>0</v>
      </c>
      <c r="F432" s="135">
        <f t="shared" si="247"/>
        <v>63.8</v>
      </c>
      <c r="G432" s="135">
        <f t="shared" si="247"/>
        <v>0</v>
      </c>
      <c r="H432" s="135">
        <f t="shared" si="247"/>
        <v>22006.300000000003</v>
      </c>
      <c r="I432" s="135">
        <f t="shared" si="247"/>
        <v>0</v>
      </c>
      <c r="J432" s="135">
        <f t="shared" si="230"/>
        <v>120084.00000000001</v>
      </c>
      <c r="K432" s="135">
        <f t="shared" ref="K432:S432" si="248">SUBTOTAL(9,K434:K466)</f>
        <v>98010.1</v>
      </c>
      <c r="L432" s="135">
        <f t="shared" si="248"/>
        <v>0</v>
      </c>
      <c r="M432" s="135">
        <f t="shared" si="248"/>
        <v>67.599999999999994</v>
      </c>
      <c r="N432" s="135">
        <f t="shared" si="248"/>
        <v>0</v>
      </c>
      <c r="O432" s="135">
        <f t="shared" si="248"/>
        <v>22006.300000000003</v>
      </c>
      <c r="P432" s="135">
        <f t="shared" si="248"/>
        <v>0</v>
      </c>
      <c r="Q432" s="135">
        <f t="shared" si="248"/>
        <v>0</v>
      </c>
      <c r="R432" s="135">
        <f t="shared" si="248"/>
        <v>0</v>
      </c>
      <c r="S432" s="135">
        <f t="shared" si="248"/>
        <v>0</v>
      </c>
      <c r="T432" s="136">
        <f t="shared" si="232"/>
        <v>117172.6679</v>
      </c>
      <c r="U432" s="135">
        <f t="shared" ref="U432:AC432" si="249">SUBTOTAL(9,U434:U466)</f>
        <v>95214.647699999987</v>
      </c>
      <c r="V432" s="135">
        <f t="shared" si="249"/>
        <v>0</v>
      </c>
      <c r="W432" s="135">
        <f t="shared" si="249"/>
        <v>67.599999999999994</v>
      </c>
      <c r="X432" s="135">
        <f t="shared" si="249"/>
        <v>0</v>
      </c>
      <c r="Y432" s="135">
        <f t="shared" si="249"/>
        <v>21890.4202</v>
      </c>
      <c r="Z432" s="135">
        <f t="shared" si="249"/>
        <v>0</v>
      </c>
      <c r="AA432" s="135">
        <f t="shared" si="249"/>
        <v>0</v>
      </c>
      <c r="AB432" s="135">
        <f t="shared" si="249"/>
        <v>0</v>
      </c>
      <c r="AC432" s="135">
        <f t="shared" si="249"/>
        <v>0</v>
      </c>
      <c r="AD432" s="13">
        <f t="shared" si="242"/>
        <v>-2911.3321000000142</v>
      </c>
      <c r="AE432" s="13">
        <f t="shared" si="242"/>
        <v>-2795.452300000019</v>
      </c>
      <c r="AF432" s="13">
        <f t="shared" si="242"/>
        <v>0</v>
      </c>
      <c r="AG432" s="13">
        <f t="shared" si="242"/>
        <v>0</v>
      </c>
      <c r="AH432" s="13">
        <f t="shared" si="242"/>
        <v>0</v>
      </c>
      <c r="AI432" s="13">
        <f t="shared" si="236"/>
        <v>-115.87980000000243</v>
      </c>
      <c r="AJ432" s="13">
        <f t="shared" si="236"/>
        <v>0</v>
      </c>
      <c r="AK432" s="13">
        <f t="shared" si="236"/>
        <v>0</v>
      </c>
      <c r="AL432" s="13">
        <f t="shared" si="236"/>
        <v>0</v>
      </c>
      <c r="AM432" s="13">
        <f t="shared" si="236"/>
        <v>0</v>
      </c>
      <c r="AN432" s="13">
        <f t="shared" si="243"/>
        <v>97.575587005762614</v>
      </c>
      <c r="AO432" s="13">
        <f t="shared" si="243"/>
        <v>97.147791605150886</v>
      </c>
      <c r="AP432" s="13">
        <f t="shared" si="243"/>
        <v>0</v>
      </c>
      <c r="AQ432" s="13">
        <f t="shared" si="243"/>
        <v>100</v>
      </c>
      <c r="AR432" s="13">
        <f t="shared" si="243"/>
        <v>0</v>
      </c>
      <c r="AS432" s="13">
        <f t="shared" si="243"/>
        <v>99.473424428459111</v>
      </c>
      <c r="AT432" s="137">
        <f t="shared" si="243"/>
        <v>0</v>
      </c>
      <c r="AU432" s="137">
        <f t="shared" si="243"/>
        <v>0</v>
      </c>
      <c r="AV432" s="137">
        <f t="shared" si="243"/>
        <v>0</v>
      </c>
      <c r="AW432" s="137">
        <f t="shared" si="243"/>
        <v>0</v>
      </c>
    </row>
    <row r="433" spans="1:49" ht="12.75" customHeight="1" x14ac:dyDescent="0.25">
      <c r="A433" s="133">
        <v>424</v>
      </c>
      <c r="B433" s="139" t="s">
        <v>1400</v>
      </c>
      <c r="C433" s="135">
        <f t="shared" si="238"/>
        <v>199887.19999999998</v>
      </c>
      <c r="D433" s="140">
        <v>167771.4</v>
      </c>
      <c r="E433" s="140">
        <v>3995.5</v>
      </c>
      <c r="F433" s="140">
        <v>7399.8</v>
      </c>
      <c r="G433" s="140">
        <v>0</v>
      </c>
      <c r="H433" s="140">
        <v>17068.3</v>
      </c>
      <c r="I433" s="140">
        <v>3652.2</v>
      </c>
      <c r="J433" s="135">
        <f t="shared" si="230"/>
        <v>237371.8</v>
      </c>
      <c r="K433" s="141">
        <v>198030.1</v>
      </c>
      <c r="L433" s="141">
        <v>4424.2</v>
      </c>
      <c r="M433" s="141">
        <v>8801.2999999999993</v>
      </c>
      <c r="N433" s="141">
        <v>0</v>
      </c>
      <c r="O433" s="141">
        <v>17068.3</v>
      </c>
      <c r="P433" s="141">
        <v>5674.6</v>
      </c>
      <c r="Q433" s="141">
        <v>5173.6000000000004</v>
      </c>
      <c r="R433" s="141">
        <v>3310.4</v>
      </c>
      <c r="S433" s="141">
        <v>62.9</v>
      </c>
      <c r="T433" s="136">
        <f t="shared" si="232"/>
        <v>216299.07069999995</v>
      </c>
      <c r="U433" s="141">
        <v>180512.10209999999</v>
      </c>
      <c r="V433" s="141">
        <v>3852.6958</v>
      </c>
      <c r="W433" s="141">
        <v>7217.1911</v>
      </c>
      <c r="X433" s="141">
        <v>0</v>
      </c>
      <c r="Y433" s="10">
        <v>17066.510200000001</v>
      </c>
      <c r="Z433" s="10">
        <v>4282.6781000000001</v>
      </c>
      <c r="AA433" s="10">
        <v>4037.9809</v>
      </c>
      <c r="AB433" s="10">
        <v>3310.4</v>
      </c>
      <c r="AC433" s="10">
        <v>57.493400000000001</v>
      </c>
      <c r="AD433" s="10">
        <f t="shared" si="242"/>
        <v>-21072.729300000035</v>
      </c>
      <c r="AE433" s="10">
        <f t="shared" si="242"/>
        <v>-17517.997900000017</v>
      </c>
      <c r="AF433" s="10">
        <f t="shared" si="242"/>
        <v>-571.50419999999986</v>
      </c>
      <c r="AG433" s="10">
        <f t="shared" si="242"/>
        <v>-1584.1088999999993</v>
      </c>
      <c r="AH433" s="10">
        <f t="shared" si="242"/>
        <v>0</v>
      </c>
      <c r="AI433" s="13">
        <f t="shared" si="236"/>
        <v>-1.7897999999986496</v>
      </c>
      <c r="AJ433" s="13">
        <f t="shared" si="236"/>
        <v>-1391.9219000000003</v>
      </c>
      <c r="AK433" s="13">
        <f t="shared" si="236"/>
        <v>-1135.6191000000003</v>
      </c>
      <c r="AL433" s="13">
        <f t="shared" si="236"/>
        <v>0</v>
      </c>
      <c r="AM433" s="10">
        <f t="shared" si="236"/>
        <v>-5.4065999999999974</v>
      </c>
      <c r="AN433" s="10">
        <f t="shared" si="243"/>
        <v>91.122479881771952</v>
      </c>
      <c r="AO433" s="10">
        <f t="shared" si="243"/>
        <v>91.153871103433261</v>
      </c>
      <c r="AP433" s="10">
        <f t="shared" si="243"/>
        <v>87.082315446860449</v>
      </c>
      <c r="AQ433" s="10">
        <f t="shared" si="243"/>
        <v>82.001421380932371</v>
      </c>
      <c r="AR433" s="10">
        <f t="shared" si="243"/>
        <v>0</v>
      </c>
      <c r="AS433" s="10">
        <f t="shared" si="243"/>
        <v>99.989513894178103</v>
      </c>
      <c r="AT433" s="142">
        <f t="shared" si="243"/>
        <v>75.471012934832402</v>
      </c>
      <c r="AU433" s="142">
        <f t="shared" si="243"/>
        <v>78.04973132828205</v>
      </c>
      <c r="AV433" s="142">
        <f t="shared" si="243"/>
        <v>100</v>
      </c>
      <c r="AW433" s="142">
        <f t="shared" si="243"/>
        <v>91.404451510333857</v>
      </c>
    </row>
    <row r="434" spans="1:49" ht="12.75" customHeight="1" x14ac:dyDescent="0.25">
      <c r="A434" s="133">
        <v>425</v>
      </c>
      <c r="B434" s="139" t="s">
        <v>1716</v>
      </c>
      <c r="C434" s="135">
        <f t="shared" si="238"/>
        <v>3701.4</v>
      </c>
      <c r="D434" s="140">
        <v>3048.4</v>
      </c>
      <c r="E434" s="140">
        <v>0</v>
      </c>
      <c r="F434" s="140">
        <v>0</v>
      </c>
      <c r="G434" s="140">
        <v>0</v>
      </c>
      <c r="H434" s="140">
        <v>653</v>
      </c>
      <c r="I434" s="140">
        <v>0</v>
      </c>
      <c r="J434" s="135">
        <f t="shared" si="230"/>
        <v>3910.8</v>
      </c>
      <c r="K434" s="141">
        <v>3257.8</v>
      </c>
      <c r="L434" s="141">
        <v>0</v>
      </c>
      <c r="M434" s="141">
        <v>0</v>
      </c>
      <c r="N434" s="141">
        <v>0</v>
      </c>
      <c r="O434" s="141">
        <v>653</v>
      </c>
      <c r="P434" s="141">
        <v>0</v>
      </c>
      <c r="Q434" s="141">
        <v>0</v>
      </c>
      <c r="R434" s="141">
        <v>0</v>
      </c>
      <c r="S434" s="141">
        <v>0</v>
      </c>
      <c r="T434" s="136">
        <f t="shared" si="232"/>
        <v>3910.4569999999999</v>
      </c>
      <c r="U434" s="141">
        <v>3257.4569999999999</v>
      </c>
      <c r="V434" s="141">
        <v>0</v>
      </c>
      <c r="W434" s="141">
        <v>0</v>
      </c>
      <c r="X434" s="141">
        <v>0</v>
      </c>
      <c r="Y434" s="10">
        <v>653</v>
      </c>
      <c r="Z434" s="10">
        <v>0</v>
      </c>
      <c r="AA434" s="10">
        <v>0</v>
      </c>
      <c r="AB434" s="10">
        <v>0</v>
      </c>
      <c r="AC434" s="10">
        <v>0</v>
      </c>
      <c r="AD434" s="10">
        <f t="shared" si="242"/>
        <v>-0.34300000000030195</v>
      </c>
      <c r="AE434" s="10">
        <f t="shared" si="242"/>
        <v>-0.34300000000030195</v>
      </c>
      <c r="AF434" s="10">
        <f t="shared" si="242"/>
        <v>0</v>
      </c>
      <c r="AG434" s="10">
        <f t="shared" si="242"/>
        <v>0</v>
      </c>
      <c r="AH434" s="10">
        <f t="shared" si="242"/>
        <v>0</v>
      </c>
      <c r="AI434" s="13">
        <f t="shared" si="236"/>
        <v>0</v>
      </c>
      <c r="AJ434" s="13">
        <f t="shared" si="236"/>
        <v>0</v>
      </c>
      <c r="AK434" s="13">
        <f t="shared" si="236"/>
        <v>0</v>
      </c>
      <c r="AL434" s="13">
        <f t="shared" si="236"/>
        <v>0</v>
      </c>
      <c r="AM434" s="10">
        <f t="shared" si="236"/>
        <v>0</v>
      </c>
      <c r="AN434" s="10">
        <f t="shared" si="243"/>
        <v>99.991229415976264</v>
      </c>
      <c r="AO434" s="10">
        <f t="shared" si="243"/>
        <v>99.989471422432302</v>
      </c>
      <c r="AP434" s="10">
        <f t="shared" si="243"/>
        <v>0</v>
      </c>
      <c r="AQ434" s="10">
        <f t="shared" si="243"/>
        <v>0</v>
      </c>
      <c r="AR434" s="10">
        <f t="shared" si="243"/>
        <v>0</v>
      </c>
      <c r="AS434" s="10">
        <f t="shared" si="243"/>
        <v>100</v>
      </c>
      <c r="AT434" s="142">
        <f t="shared" si="243"/>
        <v>0</v>
      </c>
      <c r="AU434" s="142">
        <f t="shared" si="243"/>
        <v>0</v>
      </c>
      <c r="AV434" s="142">
        <f t="shared" si="243"/>
        <v>0</v>
      </c>
      <c r="AW434" s="142">
        <f t="shared" si="243"/>
        <v>0</v>
      </c>
    </row>
    <row r="435" spans="1:49" ht="12.75" customHeight="1" x14ac:dyDescent="0.25">
      <c r="A435" s="133">
        <v>426</v>
      </c>
      <c r="B435" s="139" t="s">
        <v>1717</v>
      </c>
      <c r="C435" s="135">
        <f t="shared" si="238"/>
        <v>1471.5</v>
      </c>
      <c r="D435" s="140">
        <v>1159.0999999999999</v>
      </c>
      <c r="E435" s="140">
        <v>0</v>
      </c>
      <c r="F435" s="140">
        <v>0</v>
      </c>
      <c r="G435" s="140">
        <v>0</v>
      </c>
      <c r="H435" s="140">
        <v>312.39999999999998</v>
      </c>
      <c r="I435" s="140">
        <v>0</v>
      </c>
      <c r="J435" s="135">
        <f t="shared" si="230"/>
        <v>1582.6999999999998</v>
      </c>
      <c r="K435" s="141">
        <v>1270.3</v>
      </c>
      <c r="L435" s="141">
        <v>0</v>
      </c>
      <c r="M435" s="141">
        <v>0</v>
      </c>
      <c r="N435" s="141">
        <v>0</v>
      </c>
      <c r="O435" s="141">
        <v>312.39999999999998</v>
      </c>
      <c r="P435" s="141">
        <v>0</v>
      </c>
      <c r="Q435" s="141">
        <v>0</v>
      </c>
      <c r="R435" s="141">
        <v>0</v>
      </c>
      <c r="S435" s="141">
        <v>0</v>
      </c>
      <c r="T435" s="136">
        <f t="shared" si="232"/>
        <v>1527.8094000000001</v>
      </c>
      <c r="U435" s="141">
        <v>1215.4102</v>
      </c>
      <c r="V435" s="141">
        <v>0</v>
      </c>
      <c r="W435" s="141">
        <v>0</v>
      </c>
      <c r="X435" s="141">
        <v>0</v>
      </c>
      <c r="Y435" s="10">
        <v>312.39920000000001</v>
      </c>
      <c r="Z435" s="10">
        <v>0</v>
      </c>
      <c r="AA435" s="10">
        <v>0</v>
      </c>
      <c r="AB435" s="10">
        <v>0</v>
      </c>
      <c r="AC435" s="10">
        <v>0</v>
      </c>
      <c r="AD435" s="10">
        <f t="shared" si="242"/>
        <v>-54.890599999999722</v>
      </c>
      <c r="AE435" s="10">
        <f t="shared" si="242"/>
        <v>-54.889799999999923</v>
      </c>
      <c r="AF435" s="10">
        <f t="shared" si="242"/>
        <v>0</v>
      </c>
      <c r="AG435" s="10">
        <f t="shared" si="242"/>
        <v>0</v>
      </c>
      <c r="AH435" s="10">
        <f t="shared" si="242"/>
        <v>0</v>
      </c>
      <c r="AI435" s="13">
        <f t="shared" si="236"/>
        <v>-7.9999999996971383E-4</v>
      </c>
      <c r="AJ435" s="13">
        <f t="shared" si="236"/>
        <v>0</v>
      </c>
      <c r="AK435" s="13">
        <f t="shared" si="236"/>
        <v>0</v>
      </c>
      <c r="AL435" s="13">
        <f t="shared" si="236"/>
        <v>0</v>
      </c>
      <c r="AM435" s="10">
        <f t="shared" si="236"/>
        <v>0</v>
      </c>
      <c r="AN435" s="10">
        <f t="shared" si="243"/>
        <v>96.531837998357247</v>
      </c>
      <c r="AO435" s="10">
        <f t="shared" si="243"/>
        <v>95.678989215146032</v>
      </c>
      <c r="AP435" s="10">
        <f t="shared" si="243"/>
        <v>0</v>
      </c>
      <c r="AQ435" s="10">
        <f t="shared" si="243"/>
        <v>0</v>
      </c>
      <c r="AR435" s="10">
        <f t="shared" si="243"/>
        <v>0</v>
      </c>
      <c r="AS435" s="10">
        <f t="shared" si="243"/>
        <v>99.999743918053781</v>
      </c>
      <c r="AT435" s="142">
        <f t="shared" si="243"/>
        <v>0</v>
      </c>
      <c r="AU435" s="142">
        <f t="shared" si="243"/>
        <v>0</v>
      </c>
      <c r="AV435" s="142">
        <f t="shared" si="243"/>
        <v>0</v>
      </c>
      <c r="AW435" s="142">
        <f t="shared" si="243"/>
        <v>0</v>
      </c>
    </row>
    <row r="436" spans="1:49" ht="12.75" customHeight="1" x14ac:dyDescent="0.25">
      <c r="A436" s="133">
        <v>427</v>
      </c>
      <c r="B436" s="139" t="s">
        <v>1718</v>
      </c>
      <c r="C436" s="135">
        <f t="shared" si="238"/>
        <v>1460.7</v>
      </c>
      <c r="D436" s="140">
        <v>1139.5</v>
      </c>
      <c r="E436" s="140">
        <v>0</v>
      </c>
      <c r="F436" s="140">
        <v>0</v>
      </c>
      <c r="G436" s="140">
        <v>0</v>
      </c>
      <c r="H436" s="140">
        <v>321.2</v>
      </c>
      <c r="I436" s="140">
        <v>0</v>
      </c>
      <c r="J436" s="135">
        <f t="shared" si="230"/>
        <v>1602.1000000000001</v>
      </c>
      <c r="K436" s="141">
        <v>1280.9000000000001</v>
      </c>
      <c r="L436" s="141">
        <v>0</v>
      </c>
      <c r="M436" s="141">
        <v>0</v>
      </c>
      <c r="N436" s="141">
        <v>0</v>
      </c>
      <c r="O436" s="141">
        <v>321.2</v>
      </c>
      <c r="P436" s="141">
        <v>0</v>
      </c>
      <c r="Q436" s="141">
        <v>0</v>
      </c>
      <c r="R436" s="141">
        <v>0</v>
      </c>
      <c r="S436" s="141">
        <v>0</v>
      </c>
      <c r="T436" s="136">
        <f t="shared" si="232"/>
        <v>1598.8055000000002</v>
      </c>
      <c r="U436" s="141">
        <v>1280.9000000000001</v>
      </c>
      <c r="V436" s="141">
        <v>0</v>
      </c>
      <c r="W436" s="141">
        <v>0</v>
      </c>
      <c r="X436" s="141">
        <v>0</v>
      </c>
      <c r="Y436" s="10">
        <v>317.90550000000002</v>
      </c>
      <c r="Z436" s="10">
        <v>0</v>
      </c>
      <c r="AA436" s="10">
        <v>0</v>
      </c>
      <c r="AB436" s="10">
        <v>0</v>
      </c>
      <c r="AC436" s="10">
        <v>0</v>
      </c>
      <c r="AD436" s="10">
        <f t="shared" si="242"/>
        <v>-3.2944999999999709</v>
      </c>
      <c r="AE436" s="10">
        <f t="shared" si="242"/>
        <v>0</v>
      </c>
      <c r="AF436" s="10">
        <f t="shared" si="242"/>
        <v>0</v>
      </c>
      <c r="AG436" s="10">
        <f t="shared" si="242"/>
        <v>0</v>
      </c>
      <c r="AH436" s="10">
        <f t="shared" si="242"/>
        <v>0</v>
      </c>
      <c r="AI436" s="13">
        <f t="shared" si="236"/>
        <v>-3.2944999999999709</v>
      </c>
      <c r="AJ436" s="13">
        <f t="shared" si="236"/>
        <v>0</v>
      </c>
      <c r="AK436" s="13">
        <f t="shared" si="236"/>
        <v>0</v>
      </c>
      <c r="AL436" s="13">
        <f t="shared" si="236"/>
        <v>0</v>
      </c>
      <c r="AM436" s="10">
        <f t="shared" si="236"/>
        <v>0</v>
      </c>
      <c r="AN436" s="10">
        <f t="shared" si="243"/>
        <v>99.794363647712387</v>
      </c>
      <c r="AO436" s="10">
        <f t="shared" si="243"/>
        <v>100</v>
      </c>
      <c r="AP436" s="10">
        <f t="shared" si="243"/>
        <v>0</v>
      </c>
      <c r="AQ436" s="10">
        <f t="shared" si="243"/>
        <v>0</v>
      </c>
      <c r="AR436" s="10">
        <f t="shared" si="243"/>
        <v>0</v>
      </c>
      <c r="AS436" s="10">
        <f t="shared" si="243"/>
        <v>98.974315068493155</v>
      </c>
      <c r="AT436" s="142">
        <f t="shared" si="243"/>
        <v>0</v>
      </c>
      <c r="AU436" s="142">
        <f t="shared" si="243"/>
        <v>0</v>
      </c>
      <c r="AV436" s="142">
        <f t="shared" si="243"/>
        <v>0</v>
      </c>
      <c r="AW436" s="142">
        <f t="shared" si="243"/>
        <v>0</v>
      </c>
    </row>
    <row r="437" spans="1:49" ht="12.75" customHeight="1" x14ac:dyDescent="0.25">
      <c r="A437" s="133">
        <v>428</v>
      </c>
      <c r="B437" s="139" t="s">
        <v>1719</v>
      </c>
      <c r="C437" s="135">
        <f t="shared" si="238"/>
        <v>3470.2</v>
      </c>
      <c r="D437" s="140">
        <v>2805.2</v>
      </c>
      <c r="E437" s="140">
        <v>0</v>
      </c>
      <c r="F437" s="140">
        <v>0</v>
      </c>
      <c r="G437" s="140">
        <v>0</v>
      </c>
      <c r="H437" s="140">
        <v>665</v>
      </c>
      <c r="I437" s="140">
        <v>0</v>
      </c>
      <c r="J437" s="135">
        <f t="shared" si="230"/>
        <v>3791.9</v>
      </c>
      <c r="K437" s="141">
        <v>3126.9</v>
      </c>
      <c r="L437" s="141">
        <v>0</v>
      </c>
      <c r="M437" s="141">
        <v>0</v>
      </c>
      <c r="N437" s="141">
        <v>0</v>
      </c>
      <c r="O437" s="141">
        <v>665</v>
      </c>
      <c r="P437" s="141">
        <v>0</v>
      </c>
      <c r="Q437" s="141">
        <v>0</v>
      </c>
      <c r="R437" s="141">
        <v>0</v>
      </c>
      <c r="S437" s="141">
        <v>0</v>
      </c>
      <c r="T437" s="136">
        <f t="shared" si="232"/>
        <v>3484.7645000000002</v>
      </c>
      <c r="U437" s="141">
        <v>2819.7645000000002</v>
      </c>
      <c r="V437" s="141">
        <v>0</v>
      </c>
      <c r="W437" s="141">
        <v>0</v>
      </c>
      <c r="X437" s="141">
        <v>0</v>
      </c>
      <c r="Y437" s="10">
        <v>665</v>
      </c>
      <c r="Z437" s="10">
        <v>0</v>
      </c>
      <c r="AA437" s="10">
        <v>0</v>
      </c>
      <c r="AB437" s="10">
        <v>0</v>
      </c>
      <c r="AC437" s="10">
        <v>0</v>
      </c>
      <c r="AD437" s="10">
        <f t="shared" si="242"/>
        <v>-307.13549999999987</v>
      </c>
      <c r="AE437" s="10">
        <f t="shared" si="242"/>
        <v>-307.13549999999987</v>
      </c>
      <c r="AF437" s="10">
        <f t="shared" si="242"/>
        <v>0</v>
      </c>
      <c r="AG437" s="10">
        <f t="shared" si="242"/>
        <v>0</v>
      </c>
      <c r="AH437" s="10">
        <f t="shared" si="242"/>
        <v>0</v>
      </c>
      <c r="AI437" s="13">
        <f t="shared" si="236"/>
        <v>0</v>
      </c>
      <c r="AJ437" s="13">
        <f t="shared" si="236"/>
        <v>0</v>
      </c>
      <c r="AK437" s="13">
        <f t="shared" si="236"/>
        <v>0</v>
      </c>
      <c r="AL437" s="13">
        <f t="shared" si="236"/>
        <v>0</v>
      </c>
      <c r="AM437" s="10">
        <f t="shared" si="236"/>
        <v>0</v>
      </c>
      <c r="AN437" s="10">
        <f t="shared" si="243"/>
        <v>91.900221524829234</v>
      </c>
      <c r="AO437" s="10">
        <f t="shared" si="243"/>
        <v>90.177635997313644</v>
      </c>
      <c r="AP437" s="10">
        <f t="shared" si="243"/>
        <v>0</v>
      </c>
      <c r="AQ437" s="10">
        <f t="shared" si="243"/>
        <v>0</v>
      </c>
      <c r="AR437" s="10">
        <f t="shared" si="243"/>
        <v>0</v>
      </c>
      <c r="AS437" s="10">
        <f t="shared" si="243"/>
        <v>100</v>
      </c>
      <c r="AT437" s="142">
        <f t="shared" si="243"/>
        <v>0</v>
      </c>
      <c r="AU437" s="142">
        <f t="shared" si="243"/>
        <v>0</v>
      </c>
      <c r="AV437" s="142">
        <f t="shared" si="243"/>
        <v>0</v>
      </c>
      <c r="AW437" s="142">
        <f t="shared" si="243"/>
        <v>0</v>
      </c>
    </row>
    <row r="438" spans="1:49" ht="12.75" customHeight="1" x14ac:dyDescent="0.25">
      <c r="A438" s="133">
        <v>429</v>
      </c>
      <c r="B438" s="139" t="s">
        <v>1720</v>
      </c>
      <c r="C438" s="135">
        <f t="shared" si="238"/>
        <v>3563.1</v>
      </c>
      <c r="D438" s="140">
        <v>2860.1</v>
      </c>
      <c r="E438" s="140">
        <v>0</v>
      </c>
      <c r="F438" s="140">
        <v>0</v>
      </c>
      <c r="G438" s="140">
        <v>0</v>
      </c>
      <c r="H438" s="140">
        <v>703</v>
      </c>
      <c r="I438" s="140">
        <v>0</v>
      </c>
      <c r="J438" s="135">
        <f t="shared" si="230"/>
        <v>3809.8</v>
      </c>
      <c r="K438" s="141">
        <v>3106.8</v>
      </c>
      <c r="L438" s="141">
        <v>0</v>
      </c>
      <c r="M438" s="141">
        <v>0</v>
      </c>
      <c r="N438" s="141">
        <v>0</v>
      </c>
      <c r="O438" s="141">
        <v>703</v>
      </c>
      <c r="P438" s="141">
        <v>0</v>
      </c>
      <c r="Q438" s="141">
        <v>0</v>
      </c>
      <c r="R438" s="141">
        <v>0</v>
      </c>
      <c r="S438" s="141">
        <v>0</v>
      </c>
      <c r="T438" s="136">
        <f t="shared" si="232"/>
        <v>3796.7725999999998</v>
      </c>
      <c r="U438" s="141">
        <v>3093.7725999999998</v>
      </c>
      <c r="V438" s="141">
        <v>0</v>
      </c>
      <c r="W438" s="141">
        <v>0</v>
      </c>
      <c r="X438" s="141">
        <v>0</v>
      </c>
      <c r="Y438" s="10">
        <v>703</v>
      </c>
      <c r="Z438" s="10">
        <v>0</v>
      </c>
      <c r="AA438" s="10">
        <v>0</v>
      </c>
      <c r="AB438" s="10">
        <v>0</v>
      </c>
      <c r="AC438" s="10">
        <v>0</v>
      </c>
      <c r="AD438" s="10">
        <f t="shared" si="242"/>
        <v>-13.027400000000398</v>
      </c>
      <c r="AE438" s="10">
        <f t="shared" si="242"/>
        <v>-13.027400000000398</v>
      </c>
      <c r="AF438" s="10">
        <f t="shared" si="242"/>
        <v>0</v>
      </c>
      <c r="AG438" s="10">
        <f t="shared" si="242"/>
        <v>0</v>
      </c>
      <c r="AH438" s="10">
        <f t="shared" si="242"/>
        <v>0</v>
      </c>
      <c r="AI438" s="13">
        <f t="shared" si="236"/>
        <v>0</v>
      </c>
      <c r="AJ438" s="13">
        <f t="shared" si="236"/>
        <v>0</v>
      </c>
      <c r="AK438" s="13">
        <f t="shared" si="236"/>
        <v>0</v>
      </c>
      <c r="AL438" s="13">
        <f t="shared" si="236"/>
        <v>0</v>
      </c>
      <c r="AM438" s="10">
        <f t="shared" si="236"/>
        <v>0</v>
      </c>
      <c r="AN438" s="10">
        <f t="shared" si="243"/>
        <v>99.658055540973265</v>
      </c>
      <c r="AO438" s="10">
        <f t="shared" si="243"/>
        <v>99.580681086648625</v>
      </c>
      <c r="AP438" s="10">
        <f t="shared" si="243"/>
        <v>0</v>
      </c>
      <c r="AQ438" s="10">
        <f t="shared" si="243"/>
        <v>0</v>
      </c>
      <c r="AR438" s="10">
        <f t="shared" si="243"/>
        <v>0</v>
      </c>
      <c r="AS438" s="10">
        <f t="shared" si="243"/>
        <v>100</v>
      </c>
      <c r="AT438" s="142">
        <f t="shared" si="243"/>
        <v>0</v>
      </c>
      <c r="AU438" s="142">
        <f t="shared" si="243"/>
        <v>0</v>
      </c>
      <c r="AV438" s="142">
        <f t="shared" si="243"/>
        <v>0</v>
      </c>
      <c r="AW438" s="142">
        <f t="shared" si="243"/>
        <v>0</v>
      </c>
    </row>
    <row r="439" spans="1:49" ht="12.75" customHeight="1" x14ac:dyDescent="0.25">
      <c r="A439" s="133">
        <v>430</v>
      </c>
      <c r="B439" s="139" t="s">
        <v>1721</v>
      </c>
      <c r="C439" s="135">
        <f t="shared" si="238"/>
        <v>1886</v>
      </c>
      <c r="D439" s="140">
        <v>1487.6</v>
      </c>
      <c r="E439" s="140">
        <v>0</v>
      </c>
      <c r="F439" s="140">
        <v>0</v>
      </c>
      <c r="G439" s="140">
        <v>0</v>
      </c>
      <c r="H439" s="140">
        <v>398.4</v>
      </c>
      <c r="I439" s="140">
        <v>0</v>
      </c>
      <c r="J439" s="135">
        <f t="shared" si="230"/>
        <v>2038.8000000000002</v>
      </c>
      <c r="K439" s="141">
        <v>1640.4</v>
      </c>
      <c r="L439" s="141">
        <v>0</v>
      </c>
      <c r="M439" s="141">
        <v>0</v>
      </c>
      <c r="N439" s="141">
        <v>0</v>
      </c>
      <c r="O439" s="141">
        <v>398.4</v>
      </c>
      <c r="P439" s="141">
        <v>0</v>
      </c>
      <c r="Q439" s="141">
        <v>0</v>
      </c>
      <c r="R439" s="141">
        <v>0</v>
      </c>
      <c r="S439" s="141">
        <v>0</v>
      </c>
      <c r="T439" s="136">
        <f t="shared" si="232"/>
        <v>2032.9443999999999</v>
      </c>
      <c r="U439" s="141">
        <v>1634.5444</v>
      </c>
      <c r="V439" s="141">
        <v>0</v>
      </c>
      <c r="W439" s="141">
        <v>0</v>
      </c>
      <c r="X439" s="141">
        <v>0</v>
      </c>
      <c r="Y439" s="10">
        <v>398.4</v>
      </c>
      <c r="Z439" s="10">
        <v>0</v>
      </c>
      <c r="AA439" s="10">
        <v>0</v>
      </c>
      <c r="AB439" s="10">
        <v>0</v>
      </c>
      <c r="AC439" s="10">
        <v>0</v>
      </c>
      <c r="AD439" s="10">
        <f t="shared" si="242"/>
        <v>-5.8556000000003223</v>
      </c>
      <c r="AE439" s="10">
        <f t="shared" si="242"/>
        <v>-5.855600000000095</v>
      </c>
      <c r="AF439" s="10">
        <f t="shared" si="242"/>
        <v>0</v>
      </c>
      <c r="AG439" s="10">
        <f t="shared" si="242"/>
        <v>0</v>
      </c>
      <c r="AH439" s="10">
        <f t="shared" si="242"/>
        <v>0</v>
      </c>
      <c r="AI439" s="13">
        <f t="shared" si="236"/>
        <v>0</v>
      </c>
      <c r="AJ439" s="13">
        <f t="shared" si="236"/>
        <v>0</v>
      </c>
      <c r="AK439" s="13">
        <f t="shared" si="236"/>
        <v>0</v>
      </c>
      <c r="AL439" s="13">
        <f t="shared" si="236"/>
        <v>0</v>
      </c>
      <c r="AM439" s="10">
        <f t="shared" si="236"/>
        <v>0</v>
      </c>
      <c r="AN439" s="10">
        <f t="shared" si="243"/>
        <v>99.712791838336258</v>
      </c>
      <c r="AO439" s="10">
        <f t="shared" si="243"/>
        <v>99.643038283345518</v>
      </c>
      <c r="AP439" s="10">
        <f t="shared" si="243"/>
        <v>0</v>
      </c>
      <c r="AQ439" s="10">
        <f t="shared" si="243"/>
        <v>0</v>
      </c>
      <c r="AR439" s="10">
        <f t="shared" si="243"/>
        <v>0</v>
      </c>
      <c r="AS439" s="10">
        <f t="shared" si="243"/>
        <v>100</v>
      </c>
      <c r="AT439" s="142">
        <f t="shared" si="243"/>
        <v>0</v>
      </c>
      <c r="AU439" s="142">
        <f t="shared" si="243"/>
        <v>0</v>
      </c>
      <c r="AV439" s="142">
        <f t="shared" si="243"/>
        <v>0</v>
      </c>
      <c r="AW439" s="142">
        <f t="shared" si="243"/>
        <v>0</v>
      </c>
    </row>
    <row r="440" spans="1:49" ht="12.75" customHeight="1" x14ac:dyDescent="0.25">
      <c r="A440" s="133">
        <v>431</v>
      </c>
      <c r="B440" s="139" t="s">
        <v>1722</v>
      </c>
      <c r="C440" s="135">
        <f t="shared" si="238"/>
        <v>3966.9</v>
      </c>
      <c r="D440" s="140">
        <v>3188</v>
      </c>
      <c r="E440" s="140">
        <v>0</v>
      </c>
      <c r="F440" s="140">
        <v>0</v>
      </c>
      <c r="G440" s="140">
        <v>0</v>
      </c>
      <c r="H440" s="140">
        <v>778.9</v>
      </c>
      <c r="I440" s="140">
        <v>0</v>
      </c>
      <c r="J440" s="135">
        <f t="shared" si="230"/>
        <v>4280.3999999999996</v>
      </c>
      <c r="K440" s="141">
        <v>3501.5</v>
      </c>
      <c r="L440" s="141">
        <v>0</v>
      </c>
      <c r="M440" s="141">
        <v>0</v>
      </c>
      <c r="N440" s="141">
        <v>0</v>
      </c>
      <c r="O440" s="141">
        <v>778.9</v>
      </c>
      <c r="P440" s="141">
        <v>0</v>
      </c>
      <c r="Q440" s="141">
        <v>0</v>
      </c>
      <c r="R440" s="141">
        <v>0</v>
      </c>
      <c r="S440" s="141">
        <v>0</v>
      </c>
      <c r="T440" s="136">
        <f t="shared" si="232"/>
        <v>3987.7235000000001</v>
      </c>
      <c r="U440" s="141">
        <v>3208.8235</v>
      </c>
      <c r="V440" s="141">
        <v>0</v>
      </c>
      <c r="W440" s="141">
        <v>0</v>
      </c>
      <c r="X440" s="141">
        <v>0</v>
      </c>
      <c r="Y440" s="10">
        <v>778.9</v>
      </c>
      <c r="Z440" s="10">
        <v>0</v>
      </c>
      <c r="AA440" s="10">
        <v>0</v>
      </c>
      <c r="AB440" s="10">
        <v>0</v>
      </c>
      <c r="AC440" s="10">
        <v>0</v>
      </c>
      <c r="AD440" s="10">
        <f t="shared" si="242"/>
        <v>-292.67649999999958</v>
      </c>
      <c r="AE440" s="10">
        <f t="shared" si="242"/>
        <v>-292.67650000000003</v>
      </c>
      <c r="AF440" s="10">
        <f t="shared" si="242"/>
        <v>0</v>
      </c>
      <c r="AG440" s="10">
        <f t="shared" si="242"/>
        <v>0</v>
      </c>
      <c r="AH440" s="10">
        <f t="shared" si="242"/>
        <v>0</v>
      </c>
      <c r="AI440" s="13">
        <f t="shared" si="236"/>
        <v>0</v>
      </c>
      <c r="AJ440" s="13">
        <f t="shared" si="236"/>
        <v>0</v>
      </c>
      <c r="AK440" s="13">
        <f t="shared" si="236"/>
        <v>0</v>
      </c>
      <c r="AL440" s="13">
        <f t="shared" si="236"/>
        <v>0</v>
      </c>
      <c r="AM440" s="10">
        <f t="shared" si="236"/>
        <v>0</v>
      </c>
      <c r="AN440" s="10">
        <f t="shared" si="243"/>
        <v>93.162403046444268</v>
      </c>
      <c r="AO440" s="10">
        <f t="shared" si="243"/>
        <v>91.641396544338136</v>
      </c>
      <c r="AP440" s="10">
        <f t="shared" si="243"/>
        <v>0</v>
      </c>
      <c r="AQ440" s="10">
        <f t="shared" si="243"/>
        <v>0</v>
      </c>
      <c r="AR440" s="10">
        <f t="shared" si="243"/>
        <v>0</v>
      </c>
      <c r="AS440" s="10">
        <f t="shared" si="243"/>
        <v>100</v>
      </c>
      <c r="AT440" s="142">
        <f t="shared" si="243"/>
        <v>0</v>
      </c>
      <c r="AU440" s="142">
        <f t="shared" si="243"/>
        <v>0</v>
      </c>
      <c r="AV440" s="142">
        <f t="shared" si="243"/>
        <v>0</v>
      </c>
      <c r="AW440" s="142">
        <f t="shared" si="243"/>
        <v>0</v>
      </c>
    </row>
    <row r="441" spans="1:49" ht="12.75" customHeight="1" x14ac:dyDescent="0.25">
      <c r="A441" s="133">
        <v>432</v>
      </c>
      <c r="B441" s="139" t="s">
        <v>1723</v>
      </c>
      <c r="C441" s="135">
        <f t="shared" si="238"/>
        <v>2099</v>
      </c>
      <c r="D441" s="140">
        <v>1664.4</v>
      </c>
      <c r="E441" s="140">
        <v>0</v>
      </c>
      <c r="F441" s="140">
        <v>0</v>
      </c>
      <c r="G441" s="140">
        <v>0</v>
      </c>
      <c r="H441" s="140">
        <v>434.6</v>
      </c>
      <c r="I441" s="140">
        <v>0</v>
      </c>
      <c r="J441" s="135">
        <f t="shared" si="230"/>
        <v>2267.5</v>
      </c>
      <c r="K441" s="141">
        <v>1832.9</v>
      </c>
      <c r="L441" s="141">
        <v>0</v>
      </c>
      <c r="M441" s="141">
        <v>0</v>
      </c>
      <c r="N441" s="141">
        <v>0</v>
      </c>
      <c r="O441" s="141">
        <v>434.6</v>
      </c>
      <c r="P441" s="141">
        <v>0</v>
      </c>
      <c r="Q441" s="141">
        <v>0</v>
      </c>
      <c r="R441" s="141">
        <v>0</v>
      </c>
      <c r="S441" s="141">
        <v>0</v>
      </c>
      <c r="T441" s="136">
        <f t="shared" si="232"/>
        <v>2205.0565000000001</v>
      </c>
      <c r="U441" s="141">
        <v>1770.4565</v>
      </c>
      <c r="V441" s="141">
        <v>0</v>
      </c>
      <c r="W441" s="141">
        <v>0</v>
      </c>
      <c r="X441" s="141">
        <v>0</v>
      </c>
      <c r="Y441" s="10">
        <v>434.6</v>
      </c>
      <c r="Z441" s="10">
        <v>0</v>
      </c>
      <c r="AA441" s="10">
        <v>0</v>
      </c>
      <c r="AB441" s="10">
        <v>0</v>
      </c>
      <c r="AC441" s="10">
        <v>0</v>
      </c>
      <c r="AD441" s="10">
        <f t="shared" si="242"/>
        <v>-62.443499999999858</v>
      </c>
      <c r="AE441" s="10">
        <f t="shared" si="242"/>
        <v>-62.443500000000085</v>
      </c>
      <c r="AF441" s="10">
        <f t="shared" si="242"/>
        <v>0</v>
      </c>
      <c r="AG441" s="10">
        <f t="shared" si="242"/>
        <v>0</v>
      </c>
      <c r="AH441" s="10">
        <f t="shared" si="242"/>
        <v>0</v>
      </c>
      <c r="AI441" s="13">
        <f t="shared" si="236"/>
        <v>0</v>
      </c>
      <c r="AJ441" s="13">
        <f t="shared" si="236"/>
        <v>0</v>
      </c>
      <c r="AK441" s="13">
        <f t="shared" si="236"/>
        <v>0</v>
      </c>
      <c r="AL441" s="13">
        <f t="shared" si="236"/>
        <v>0</v>
      </c>
      <c r="AM441" s="10">
        <f t="shared" si="236"/>
        <v>0</v>
      </c>
      <c r="AN441" s="10">
        <f t="shared" si="243"/>
        <v>97.246152149944876</v>
      </c>
      <c r="AO441" s="10">
        <f t="shared" si="243"/>
        <v>96.593185662065579</v>
      </c>
      <c r="AP441" s="10">
        <f t="shared" si="243"/>
        <v>0</v>
      </c>
      <c r="AQ441" s="10">
        <f t="shared" si="243"/>
        <v>0</v>
      </c>
      <c r="AR441" s="10">
        <f t="shared" si="243"/>
        <v>0</v>
      </c>
      <c r="AS441" s="10">
        <f t="shared" si="243"/>
        <v>100</v>
      </c>
      <c r="AT441" s="142">
        <f t="shared" si="243"/>
        <v>0</v>
      </c>
      <c r="AU441" s="142">
        <f t="shared" si="243"/>
        <v>0</v>
      </c>
      <c r="AV441" s="142">
        <f t="shared" si="243"/>
        <v>0</v>
      </c>
      <c r="AW441" s="142">
        <f t="shared" si="243"/>
        <v>0</v>
      </c>
    </row>
    <row r="442" spans="1:49" ht="12.75" customHeight="1" x14ac:dyDescent="0.25">
      <c r="A442" s="133">
        <v>433</v>
      </c>
      <c r="B442" s="139" t="s">
        <v>1715</v>
      </c>
      <c r="C442" s="135">
        <f t="shared" si="238"/>
        <v>22268.3</v>
      </c>
      <c r="D442" s="140">
        <v>17904.2</v>
      </c>
      <c r="E442" s="140">
        <v>0</v>
      </c>
      <c r="F442" s="140">
        <v>63.8</v>
      </c>
      <c r="G442" s="140">
        <v>0</v>
      </c>
      <c r="H442" s="140">
        <v>4300.3</v>
      </c>
      <c r="I442" s="140">
        <v>0</v>
      </c>
      <c r="J442" s="135">
        <f t="shared" si="230"/>
        <v>24258.1</v>
      </c>
      <c r="K442" s="141">
        <v>19890.2</v>
      </c>
      <c r="L442" s="141">
        <v>0</v>
      </c>
      <c r="M442" s="141">
        <v>67.599999999999994</v>
      </c>
      <c r="N442" s="141">
        <v>0</v>
      </c>
      <c r="O442" s="141">
        <v>4300.3</v>
      </c>
      <c r="P442" s="141">
        <v>0</v>
      </c>
      <c r="Q442" s="141">
        <v>0</v>
      </c>
      <c r="R442" s="141">
        <v>0</v>
      </c>
      <c r="S442" s="141">
        <v>0</v>
      </c>
      <c r="T442" s="136">
        <f t="shared" si="232"/>
        <v>24258.1</v>
      </c>
      <c r="U442" s="141">
        <v>19890.2</v>
      </c>
      <c r="V442" s="141">
        <v>0</v>
      </c>
      <c r="W442" s="141">
        <v>67.599999999999994</v>
      </c>
      <c r="X442" s="141">
        <v>0</v>
      </c>
      <c r="Y442" s="10">
        <v>4300.3</v>
      </c>
      <c r="Z442" s="10">
        <v>0</v>
      </c>
      <c r="AA442" s="10">
        <v>0</v>
      </c>
      <c r="AB442" s="10">
        <v>0</v>
      </c>
      <c r="AC442" s="10">
        <v>0</v>
      </c>
      <c r="AD442" s="10">
        <f t="shared" si="242"/>
        <v>0</v>
      </c>
      <c r="AE442" s="10">
        <f t="shared" si="242"/>
        <v>0</v>
      </c>
      <c r="AF442" s="10">
        <f t="shared" si="242"/>
        <v>0</v>
      </c>
      <c r="AG442" s="10">
        <f t="shared" si="242"/>
        <v>0</v>
      </c>
      <c r="AH442" s="10">
        <f t="shared" si="242"/>
        <v>0</v>
      </c>
      <c r="AI442" s="13">
        <f t="shared" si="236"/>
        <v>0</v>
      </c>
      <c r="AJ442" s="13">
        <f t="shared" si="236"/>
        <v>0</v>
      </c>
      <c r="AK442" s="13">
        <f t="shared" si="236"/>
        <v>0</v>
      </c>
      <c r="AL442" s="13">
        <f t="shared" si="236"/>
        <v>0</v>
      </c>
      <c r="AM442" s="10">
        <f t="shared" si="236"/>
        <v>0</v>
      </c>
      <c r="AN442" s="10">
        <f t="shared" si="243"/>
        <v>100</v>
      </c>
      <c r="AO442" s="10">
        <f t="shared" si="243"/>
        <v>100</v>
      </c>
      <c r="AP442" s="10">
        <f t="shared" si="243"/>
        <v>0</v>
      </c>
      <c r="AQ442" s="10">
        <f t="shared" si="243"/>
        <v>100</v>
      </c>
      <c r="AR442" s="10">
        <f t="shared" si="243"/>
        <v>0</v>
      </c>
      <c r="AS442" s="10">
        <f t="shared" si="243"/>
        <v>100</v>
      </c>
      <c r="AT442" s="142">
        <f t="shared" si="243"/>
        <v>0</v>
      </c>
      <c r="AU442" s="142">
        <f t="shared" si="243"/>
        <v>0</v>
      </c>
      <c r="AV442" s="142">
        <f t="shared" si="243"/>
        <v>0</v>
      </c>
      <c r="AW442" s="142">
        <f t="shared" si="243"/>
        <v>0</v>
      </c>
    </row>
    <row r="443" spans="1:49" ht="12.75" customHeight="1" x14ac:dyDescent="0.25">
      <c r="A443" s="133">
        <v>434</v>
      </c>
      <c r="B443" s="139" t="s">
        <v>1724</v>
      </c>
      <c r="C443" s="135">
        <f t="shared" si="238"/>
        <v>3220.3</v>
      </c>
      <c r="D443" s="140">
        <v>2653.3</v>
      </c>
      <c r="E443" s="140">
        <v>0</v>
      </c>
      <c r="F443" s="140">
        <v>0</v>
      </c>
      <c r="G443" s="140">
        <v>0</v>
      </c>
      <c r="H443" s="140">
        <v>567</v>
      </c>
      <c r="I443" s="140">
        <v>0</v>
      </c>
      <c r="J443" s="135">
        <f t="shared" si="230"/>
        <v>3542.6</v>
      </c>
      <c r="K443" s="141">
        <v>2975.6</v>
      </c>
      <c r="L443" s="141">
        <v>0</v>
      </c>
      <c r="M443" s="141">
        <v>0</v>
      </c>
      <c r="N443" s="141">
        <v>0</v>
      </c>
      <c r="O443" s="141">
        <v>567</v>
      </c>
      <c r="P443" s="141">
        <v>0</v>
      </c>
      <c r="Q443" s="141">
        <v>0</v>
      </c>
      <c r="R443" s="141">
        <v>0</v>
      </c>
      <c r="S443" s="141">
        <v>0</v>
      </c>
      <c r="T443" s="136">
        <f t="shared" si="232"/>
        <v>3300.5816</v>
      </c>
      <c r="U443" s="141">
        <v>2733.5816</v>
      </c>
      <c r="V443" s="141">
        <v>0</v>
      </c>
      <c r="W443" s="141">
        <v>0</v>
      </c>
      <c r="X443" s="141">
        <v>0</v>
      </c>
      <c r="Y443" s="10">
        <v>567</v>
      </c>
      <c r="Z443" s="10">
        <v>0</v>
      </c>
      <c r="AA443" s="10">
        <v>0</v>
      </c>
      <c r="AB443" s="10">
        <v>0</v>
      </c>
      <c r="AC443" s="10">
        <v>0</v>
      </c>
      <c r="AD443" s="10">
        <f t="shared" si="242"/>
        <v>-242.01839999999993</v>
      </c>
      <c r="AE443" s="10">
        <f t="shared" si="242"/>
        <v>-242.01839999999993</v>
      </c>
      <c r="AF443" s="10">
        <f t="shared" si="242"/>
        <v>0</v>
      </c>
      <c r="AG443" s="10">
        <f t="shared" si="242"/>
        <v>0</v>
      </c>
      <c r="AH443" s="10">
        <f t="shared" si="242"/>
        <v>0</v>
      </c>
      <c r="AI443" s="13">
        <f t="shared" si="236"/>
        <v>0</v>
      </c>
      <c r="AJ443" s="13">
        <f t="shared" si="236"/>
        <v>0</v>
      </c>
      <c r="AK443" s="13">
        <f t="shared" si="236"/>
        <v>0</v>
      </c>
      <c r="AL443" s="13">
        <f t="shared" si="236"/>
        <v>0</v>
      </c>
      <c r="AM443" s="10">
        <f t="shared" si="236"/>
        <v>0</v>
      </c>
      <c r="AN443" s="10">
        <f t="shared" si="243"/>
        <v>93.16833963755434</v>
      </c>
      <c r="AO443" s="10">
        <f t="shared" si="243"/>
        <v>91.866568087108476</v>
      </c>
      <c r="AP443" s="10">
        <f t="shared" si="243"/>
        <v>0</v>
      </c>
      <c r="AQ443" s="10">
        <f t="shared" si="243"/>
        <v>0</v>
      </c>
      <c r="AR443" s="10">
        <f t="shared" si="243"/>
        <v>0</v>
      </c>
      <c r="AS443" s="10">
        <f t="shared" si="243"/>
        <v>100</v>
      </c>
      <c r="AT443" s="142">
        <f t="shared" si="243"/>
        <v>0</v>
      </c>
      <c r="AU443" s="142">
        <f t="shared" si="243"/>
        <v>0</v>
      </c>
      <c r="AV443" s="142">
        <f t="shared" si="243"/>
        <v>0</v>
      </c>
      <c r="AW443" s="142">
        <f t="shared" si="243"/>
        <v>0</v>
      </c>
    </row>
    <row r="444" spans="1:49" ht="12.75" customHeight="1" x14ac:dyDescent="0.25">
      <c r="A444" s="133">
        <v>435</v>
      </c>
      <c r="B444" s="139" t="s">
        <v>1725</v>
      </c>
      <c r="C444" s="135">
        <f t="shared" si="238"/>
        <v>3720.2000000000003</v>
      </c>
      <c r="D444" s="140">
        <v>2867.3</v>
      </c>
      <c r="E444" s="140">
        <v>0</v>
      </c>
      <c r="F444" s="140">
        <v>0</v>
      </c>
      <c r="G444" s="140">
        <v>0</v>
      </c>
      <c r="H444" s="140">
        <v>852.9</v>
      </c>
      <c r="I444" s="140">
        <v>0</v>
      </c>
      <c r="J444" s="135">
        <f t="shared" si="230"/>
        <v>4065.3</v>
      </c>
      <c r="K444" s="141">
        <v>3212.4</v>
      </c>
      <c r="L444" s="141">
        <v>0</v>
      </c>
      <c r="M444" s="141">
        <v>0</v>
      </c>
      <c r="N444" s="141">
        <v>0</v>
      </c>
      <c r="O444" s="141">
        <v>852.9</v>
      </c>
      <c r="P444" s="141">
        <v>0</v>
      </c>
      <c r="Q444" s="141">
        <v>0</v>
      </c>
      <c r="R444" s="141">
        <v>0</v>
      </c>
      <c r="S444" s="141">
        <v>0</v>
      </c>
      <c r="T444" s="136">
        <f t="shared" si="232"/>
        <v>4065.3</v>
      </c>
      <c r="U444" s="141">
        <v>3212.4</v>
      </c>
      <c r="V444" s="141">
        <v>0</v>
      </c>
      <c r="W444" s="141">
        <v>0</v>
      </c>
      <c r="X444" s="141">
        <v>0</v>
      </c>
      <c r="Y444" s="10">
        <v>852.9</v>
      </c>
      <c r="Z444" s="10">
        <v>0</v>
      </c>
      <c r="AA444" s="10">
        <v>0</v>
      </c>
      <c r="AB444" s="10">
        <v>0</v>
      </c>
      <c r="AC444" s="10">
        <v>0</v>
      </c>
      <c r="AD444" s="10">
        <f t="shared" si="242"/>
        <v>0</v>
      </c>
      <c r="AE444" s="10">
        <f t="shared" si="242"/>
        <v>0</v>
      </c>
      <c r="AF444" s="10">
        <f t="shared" si="242"/>
        <v>0</v>
      </c>
      <c r="AG444" s="10">
        <f t="shared" si="242"/>
        <v>0</v>
      </c>
      <c r="AH444" s="10">
        <f t="shared" si="242"/>
        <v>0</v>
      </c>
      <c r="AI444" s="13">
        <f t="shared" si="236"/>
        <v>0</v>
      </c>
      <c r="AJ444" s="13">
        <f t="shared" si="236"/>
        <v>0</v>
      </c>
      <c r="AK444" s="13">
        <f t="shared" si="236"/>
        <v>0</v>
      </c>
      <c r="AL444" s="13">
        <f t="shared" si="236"/>
        <v>0</v>
      </c>
      <c r="AM444" s="10">
        <f t="shared" si="236"/>
        <v>0</v>
      </c>
      <c r="AN444" s="10">
        <f t="shared" si="243"/>
        <v>100</v>
      </c>
      <c r="AO444" s="10">
        <f t="shared" si="243"/>
        <v>100</v>
      </c>
      <c r="AP444" s="10">
        <f t="shared" si="243"/>
        <v>0</v>
      </c>
      <c r="AQ444" s="10">
        <f t="shared" si="243"/>
        <v>0</v>
      </c>
      <c r="AR444" s="10">
        <f t="shared" si="243"/>
        <v>0</v>
      </c>
      <c r="AS444" s="10">
        <f t="shared" si="243"/>
        <v>100</v>
      </c>
      <c r="AT444" s="142">
        <f t="shared" si="243"/>
        <v>0</v>
      </c>
      <c r="AU444" s="142">
        <f t="shared" si="243"/>
        <v>0</v>
      </c>
      <c r="AV444" s="142">
        <f t="shared" si="243"/>
        <v>0</v>
      </c>
      <c r="AW444" s="142">
        <f t="shared" si="243"/>
        <v>0</v>
      </c>
    </row>
    <row r="445" spans="1:49" ht="12.75" customHeight="1" x14ac:dyDescent="0.25">
      <c r="A445" s="133">
        <v>436</v>
      </c>
      <c r="B445" s="139" t="s">
        <v>1726</v>
      </c>
      <c r="C445" s="135">
        <f t="shared" si="238"/>
        <v>2174.6</v>
      </c>
      <c r="D445" s="140">
        <v>1649.8</v>
      </c>
      <c r="E445" s="140">
        <v>0</v>
      </c>
      <c r="F445" s="140">
        <v>0</v>
      </c>
      <c r="G445" s="140">
        <v>0</v>
      </c>
      <c r="H445" s="140">
        <v>524.79999999999995</v>
      </c>
      <c r="I445" s="140">
        <v>0</v>
      </c>
      <c r="J445" s="135">
        <f t="shared" si="230"/>
        <v>2368.8999999999996</v>
      </c>
      <c r="K445" s="141">
        <v>1844.1</v>
      </c>
      <c r="L445" s="141">
        <v>0</v>
      </c>
      <c r="M445" s="141">
        <v>0</v>
      </c>
      <c r="N445" s="141">
        <v>0</v>
      </c>
      <c r="O445" s="141">
        <v>524.79999999999995</v>
      </c>
      <c r="P445" s="141">
        <v>0</v>
      </c>
      <c r="Q445" s="141">
        <v>0</v>
      </c>
      <c r="R445" s="141">
        <v>0</v>
      </c>
      <c r="S445" s="141">
        <v>0</v>
      </c>
      <c r="T445" s="136">
        <f t="shared" si="232"/>
        <v>2356.3109999999997</v>
      </c>
      <c r="U445" s="141">
        <v>1831.5672</v>
      </c>
      <c r="V445" s="141">
        <v>0</v>
      </c>
      <c r="W445" s="141">
        <v>0</v>
      </c>
      <c r="X445" s="141">
        <v>0</v>
      </c>
      <c r="Y445" s="10">
        <v>524.74379999999996</v>
      </c>
      <c r="Z445" s="10">
        <v>0</v>
      </c>
      <c r="AA445" s="10">
        <v>0</v>
      </c>
      <c r="AB445" s="10">
        <v>0</v>
      </c>
      <c r="AC445" s="10">
        <v>0</v>
      </c>
      <c r="AD445" s="10">
        <f t="shared" si="242"/>
        <v>-12.588999999999942</v>
      </c>
      <c r="AE445" s="10">
        <f t="shared" si="242"/>
        <v>-12.532799999999952</v>
      </c>
      <c r="AF445" s="10">
        <f t="shared" si="242"/>
        <v>0</v>
      </c>
      <c r="AG445" s="10">
        <f t="shared" si="242"/>
        <v>0</v>
      </c>
      <c r="AH445" s="10">
        <f t="shared" si="242"/>
        <v>0</v>
      </c>
      <c r="AI445" s="13">
        <f t="shared" si="236"/>
        <v>-5.6199999999989814E-2</v>
      </c>
      <c r="AJ445" s="13">
        <f t="shared" si="236"/>
        <v>0</v>
      </c>
      <c r="AK445" s="13">
        <f t="shared" si="236"/>
        <v>0</v>
      </c>
      <c r="AL445" s="13">
        <f t="shared" si="236"/>
        <v>0</v>
      </c>
      <c r="AM445" s="10">
        <f t="shared" si="236"/>
        <v>0</v>
      </c>
      <c r="AN445" s="10">
        <f t="shared" si="243"/>
        <v>99.468571911013555</v>
      </c>
      <c r="AO445" s="10">
        <f t="shared" si="243"/>
        <v>99.320383927118925</v>
      </c>
      <c r="AP445" s="10">
        <f t="shared" si="243"/>
        <v>0</v>
      </c>
      <c r="AQ445" s="10">
        <f t="shared" si="243"/>
        <v>0</v>
      </c>
      <c r="AR445" s="10">
        <f t="shared" si="243"/>
        <v>0</v>
      </c>
      <c r="AS445" s="10">
        <f t="shared" si="243"/>
        <v>99.989291158536588</v>
      </c>
      <c r="AT445" s="142">
        <f t="shared" si="243"/>
        <v>0</v>
      </c>
      <c r="AU445" s="142">
        <f t="shared" si="243"/>
        <v>0</v>
      </c>
      <c r="AV445" s="142">
        <f t="shared" si="243"/>
        <v>0</v>
      </c>
      <c r="AW445" s="142">
        <f t="shared" si="243"/>
        <v>0</v>
      </c>
    </row>
    <row r="446" spans="1:49" ht="12.75" customHeight="1" x14ac:dyDescent="0.25">
      <c r="A446" s="133">
        <v>437</v>
      </c>
      <c r="B446" s="139" t="s">
        <v>1727</v>
      </c>
      <c r="C446" s="135">
        <f t="shared" si="238"/>
        <v>1616.2</v>
      </c>
      <c r="D446" s="140">
        <v>1352.4</v>
      </c>
      <c r="E446" s="140">
        <v>0</v>
      </c>
      <c r="F446" s="140">
        <v>0</v>
      </c>
      <c r="G446" s="140">
        <v>0</v>
      </c>
      <c r="H446" s="140">
        <v>263.8</v>
      </c>
      <c r="I446" s="140">
        <v>0</v>
      </c>
      <c r="J446" s="135">
        <f t="shared" si="230"/>
        <v>1727.8</v>
      </c>
      <c r="K446" s="141">
        <v>1464</v>
      </c>
      <c r="L446" s="141">
        <v>0</v>
      </c>
      <c r="M446" s="141">
        <v>0</v>
      </c>
      <c r="N446" s="141">
        <v>0</v>
      </c>
      <c r="O446" s="141">
        <v>263.8</v>
      </c>
      <c r="P446" s="141">
        <v>0</v>
      </c>
      <c r="Q446" s="141">
        <v>0</v>
      </c>
      <c r="R446" s="141">
        <v>0</v>
      </c>
      <c r="S446" s="141">
        <v>0</v>
      </c>
      <c r="T446" s="136">
        <f t="shared" si="232"/>
        <v>1707.7988</v>
      </c>
      <c r="U446" s="141">
        <v>1444.0791999999999</v>
      </c>
      <c r="V446" s="141">
        <v>0</v>
      </c>
      <c r="W446" s="141">
        <v>0</v>
      </c>
      <c r="X446" s="141">
        <v>0</v>
      </c>
      <c r="Y446" s="10">
        <v>263.71960000000001</v>
      </c>
      <c r="Z446" s="10">
        <v>0</v>
      </c>
      <c r="AA446" s="10">
        <v>0</v>
      </c>
      <c r="AB446" s="10">
        <v>0</v>
      </c>
      <c r="AC446" s="10">
        <v>0</v>
      </c>
      <c r="AD446" s="10">
        <f t="shared" si="242"/>
        <v>-20.001199999999926</v>
      </c>
      <c r="AE446" s="10">
        <f t="shared" si="242"/>
        <v>-19.920800000000099</v>
      </c>
      <c r="AF446" s="10">
        <f t="shared" si="242"/>
        <v>0</v>
      </c>
      <c r="AG446" s="10">
        <f t="shared" si="242"/>
        <v>0</v>
      </c>
      <c r="AH446" s="10">
        <f t="shared" si="242"/>
        <v>0</v>
      </c>
      <c r="AI446" s="13">
        <f t="shared" si="236"/>
        <v>-8.0399999999997362E-2</v>
      </c>
      <c r="AJ446" s="13">
        <f t="shared" si="236"/>
        <v>0</v>
      </c>
      <c r="AK446" s="13">
        <f t="shared" si="236"/>
        <v>0</v>
      </c>
      <c r="AL446" s="13">
        <f t="shared" si="236"/>
        <v>0</v>
      </c>
      <c r="AM446" s="10">
        <f t="shared" si="236"/>
        <v>0</v>
      </c>
      <c r="AN446" s="10">
        <f t="shared" si="243"/>
        <v>98.842389165412669</v>
      </c>
      <c r="AO446" s="10">
        <f t="shared" si="243"/>
        <v>98.639289617486341</v>
      </c>
      <c r="AP446" s="10">
        <f t="shared" si="243"/>
        <v>0</v>
      </c>
      <c r="AQ446" s="10">
        <f t="shared" si="243"/>
        <v>0</v>
      </c>
      <c r="AR446" s="10">
        <f t="shared" si="243"/>
        <v>0</v>
      </c>
      <c r="AS446" s="10">
        <f t="shared" si="243"/>
        <v>99.969522365428361</v>
      </c>
      <c r="AT446" s="142">
        <f t="shared" si="243"/>
        <v>0</v>
      </c>
      <c r="AU446" s="142">
        <f t="shared" si="243"/>
        <v>0</v>
      </c>
      <c r="AV446" s="142">
        <f t="shared" si="243"/>
        <v>0</v>
      </c>
      <c r="AW446" s="142">
        <f t="shared" si="243"/>
        <v>0</v>
      </c>
    </row>
    <row r="447" spans="1:49" ht="12.75" customHeight="1" x14ac:dyDescent="0.25">
      <c r="A447" s="133">
        <v>438</v>
      </c>
      <c r="B447" s="139" t="s">
        <v>1728</v>
      </c>
      <c r="C447" s="135">
        <f t="shared" si="238"/>
        <v>1245</v>
      </c>
      <c r="D447" s="140">
        <v>963.9</v>
      </c>
      <c r="E447" s="140">
        <v>0</v>
      </c>
      <c r="F447" s="140">
        <v>0</v>
      </c>
      <c r="G447" s="140">
        <v>0</v>
      </c>
      <c r="H447" s="140">
        <v>281.10000000000002</v>
      </c>
      <c r="I447" s="140">
        <v>0</v>
      </c>
      <c r="J447" s="135">
        <f t="shared" si="230"/>
        <v>1441.6</v>
      </c>
      <c r="K447" s="141">
        <v>1160.5</v>
      </c>
      <c r="L447" s="141">
        <v>0</v>
      </c>
      <c r="M447" s="141">
        <v>0</v>
      </c>
      <c r="N447" s="141">
        <v>0</v>
      </c>
      <c r="O447" s="141">
        <v>281.10000000000002</v>
      </c>
      <c r="P447" s="141">
        <v>0</v>
      </c>
      <c r="Q447" s="141">
        <v>0</v>
      </c>
      <c r="R447" s="141">
        <v>0</v>
      </c>
      <c r="S447" s="141">
        <v>0</v>
      </c>
      <c r="T447" s="136">
        <f t="shared" si="232"/>
        <v>1374.5518</v>
      </c>
      <c r="U447" s="141">
        <v>1095.5524</v>
      </c>
      <c r="V447" s="141">
        <v>0</v>
      </c>
      <c r="W447" s="141">
        <v>0</v>
      </c>
      <c r="X447" s="141">
        <v>0</v>
      </c>
      <c r="Y447" s="10">
        <v>278.99939999999998</v>
      </c>
      <c r="Z447" s="10">
        <v>0</v>
      </c>
      <c r="AA447" s="10">
        <v>0</v>
      </c>
      <c r="AB447" s="10">
        <v>0</v>
      </c>
      <c r="AC447" s="10">
        <v>0</v>
      </c>
      <c r="AD447" s="10">
        <f t="shared" si="242"/>
        <v>-67.048199999999952</v>
      </c>
      <c r="AE447" s="10">
        <f t="shared" si="242"/>
        <v>-64.947599999999966</v>
      </c>
      <c r="AF447" s="10">
        <f t="shared" si="242"/>
        <v>0</v>
      </c>
      <c r="AG447" s="10">
        <f t="shared" si="242"/>
        <v>0</v>
      </c>
      <c r="AH447" s="10">
        <f t="shared" si="242"/>
        <v>0</v>
      </c>
      <c r="AI447" s="13">
        <f t="shared" si="236"/>
        <v>-2.1006000000000427</v>
      </c>
      <c r="AJ447" s="13">
        <f t="shared" si="236"/>
        <v>0</v>
      </c>
      <c r="AK447" s="13">
        <f t="shared" si="236"/>
        <v>0</v>
      </c>
      <c r="AL447" s="13">
        <f t="shared" si="236"/>
        <v>0</v>
      </c>
      <c r="AM447" s="10">
        <f t="shared" si="236"/>
        <v>0</v>
      </c>
      <c r="AN447" s="10">
        <f t="shared" si="243"/>
        <v>95.349042730299672</v>
      </c>
      <c r="AO447" s="10">
        <f t="shared" si="243"/>
        <v>94.403481258078415</v>
      </c>
      <c r="AP447" s="10">
        <f t="shared" si="243"/>
        <v>0</v>
      </c>
      <c r="AQ447" s="10">
        <f t="shared" si="243"/>
        <v>0</v>
      </c>
      <c r="AR447" s="10">
        <f t="shared" si="243"/>
        <v>0</v>
      </c>
      <c r="AS447" s="10">
        <f t="shared" si="243"/>
        <v>99.252721451440749</v>
      </c>
      <c r="AT447" s="142">
        <f t="shared" si="243"/>
        <v>0</v>
      </c>
      <c r="AU447" s="142">
        <f t="shared" si="243"/>
        <v>0</v>
      </c>
      <c r="AV447" s="142">
        <f t="shared" si="243"/>
        <v>0</v>
      </c>
      <c r="AW447" s="142">
        <f t="shared" si="243"/>
        <v>0</v>
      </c>
    </row>
    <row r="448" spans="1:49" ht="12.75" customHeight="1" x14ac:dyDescent="0.25">
      <c r="A448" s="133">
        <v>439</v>
      </c>
      <c r="B448" s="139" t="s">
        <v>1729</v>
      </c>
      <c r="C448" s="135">
        <f t="shared" si="238"/>
        <v>2287.1</v>
      </c>
      <c r="D448" s="140">
        <v>1907.5</v>
      </c>
      <c r="E448" s="140">
        <v>0</v>
      </c>
      <c r="F448" s="140">
        <v>0</v>
      </c>
      <c r="G448" s="140">
        <v>0</v>
      </c>
      <c r="H448" s="140">
        <v>379.6</v>
      </c>
      <c r="I448" s="140">
        <v>0</v>
      </c>
      <c r="J448" s="135">
        <f t="shared" si="230"/>
        <v>2605</v>
      </c>
      <c r="K448" s="141">
        <v>2225.4</v>
      </c>
      <c r="L448" s="141">
        <v>0</v>
      </c>
      <c r="M448" s="141">
        <v>0</v>
      </c>
      <c r="N448" s="141">
        <v>0</v>
      </c>
      <c r="O448" s="141">
        <v>379.6</v>
      </c>
      <c r="P448" s="141">
        <v>0</v>
      </c>
      <c r="Q448" s="141">
        <v>0</v>
      </c>
      <c r="R448" s="141">
        <v>0</v>
      </c>
      <c r="S448" s="141">
        <v>0</v>
      </c>
      <c r="T448" s="136">
        <f t="shared" si="232"/>
        <v>2362.2593000000002</v>
      </c>
      <c r="U448" s="141">
        <v>1982.6593</v>
      </c>
      <c r="V448" s="141">
        <v>0</v>
      </c>
      <c r="W448" s="141">
        <v>0</v>
      </c>
      <c r="X448" s="141">
        <v>0</v>
      </c>
      <c r="Y448" s="10">
        <v>379.6</v>
      </c>
      <c r="Z448" s="10">
        <v>0</v>
      </c>
      <c r="AA448" s="10">
        <v>0</v>
      </c>
      <c r="AB448" s="10">
        <v>0</v>
      </c>
      <c r="AC448" s="10">
        <v>0</v>
      </c>
      <c r="AD448" s="10">
        <f t="shared" si="242"/>
        <v>-242.74069999999983</v>
      </c>
      <c r="AE448" s="10">
        <f t="shared" si="242"/>
        <v>-242.74070000000006</v>
      </c>
      <c r="AF448" s="10">
        <f t="shared" si="242"/>
        <v>0</v>
      </c>
      <c r="AG448" s="10">
        <f t="shared" si="242"/>
        <v>0</v>
      </c>
      <c r="AH448" s="10">
        <f t="shared" si="242"/>
        <v>0</v>
      </c>
      <c r="AI448" s="13">
        <f t="shared" si="236"/>
        <v>0</v>
      </c>
      <c r="AJ448" s="13">
        <f t="shared" si="236"/>
        <v>0</v>
      </c>
      <c r="AK448" s="13">
        <f t="shared" si="236"/>
        <v>0</v>
      </c>
      <c r="AL448" s="13">
        <f t="shared" si="236"/>
        <v>0</v>
      </c>
      <c r="AM448" s="10">
        <f t="shared" si="236"/>
        <v>0</v>
      </c>
      <c r="AN448" s="10">
        <f t="shared" si="243"/>
        <v>90.681738963531672</v>
      </c>
      <c r="AO448" s="10">
        <f t="shared" si="243"/>
        <v>89.092266558820882</v>
      </c>
      <c r="AP448" s="10">
        <f t="shared" si="243"/>
        <v>0</v>
      </c>
      <c r="AQ448" s="10">
        <f t="shared" si="243"/>
        <v>0</v>
      </c>
      <c r="AR448" s="10">
        <f t="shared" si="243"/>
        <v>0</v>
      </c>
      <c r="AS448" s="10">
        <f t="shared" si="243"/>
        <v>100</v>
      </c>
      <c r="AT448" s="142">
        <f t="shared" si="243"/>
        <v>0</v>
      </c>
      <c r="AU448" s="142">
        <f t="shared" si="243"/>
        <v>0</v>
      </c>
      <c r="AV448" s="142">
        <f t="shared" si="243"/>
        <v>0</v>
      </c>
      <c r="AW448" s="142">
        <f t="shared" si="243"/>
        <v>0</v>
      </c>
    </row>
    <row r="449" spans="1:49" ht="12.75" customHeight="1" x14ac:dyDescent="0.25">
      <c r="A449" s="133">
        <v>440</v>
      </c>
      <c r="B449" s="139" t="s">
        <v>1730</v>
      </c>
      <c r="C449" s="135">
        <f t="shared" si="238"/>
        <v>3717.2999999999997</v>
      </c>
      <c r="D449" s="140">
        <v>3084.2</v>
      </c>
      <c r="E449" s="140">
        <v>0</v>
      </c>
      <c r="F449" s="140">
        <v>0</v>
      </c>
      <c r="G449" s="140">
        <v>0</v>
      </c>
      <c r="H449" s="140">
        <v>633.1</v>
      </c>
      <c r="I449" s="140">
        <v>0</v>
      </c>
      <c r="J449" s="135">
        <f t="shared" si="230"/>
        <v>3997.9</v>
      </c>
      <c r="K449" s="141">
        <v>3364.8</v>
      </c>
      <c r="L449" s="141">
        <v>0</v>
      </c>
      <c r="M449" s="141">
        <v>0</v>
      </c>
      <c r="N449" s="141">
        <v>0</v>
      </c>
      <c r="O449" s="141">
        <v>633.1</v>
      </c>
      <c r="P449" s="141">
        <v>0</v>
      </c>
      <c r="Q449" s="141">
        <v>0</v>
      </c>
      <c r="R449" s="141">
        <v>0</v>
      </c>
      <c r="S449" s="141">
        <v>0</v>
      </c>
      <c r="T449" s="136">
        <f t="shared" si="232"/>
        <v>3608.6417999999999</v>
      </c>
      <c r="U449" s="141">
        <v>2975.5418</v>
      </c>
      <c r="V449" s="141">
        <v>0</v>
      </c>
      <c r="W449" s="141">
        <v>0</v>
      </c>
      <c r="X449" s="141">
        <v>0</v>
      </c>
      <c r="Y449" s="10">
        <v>633.1</v>
      </c>
      <c r="Z449" s="10">
        <v>0</v>
      </c>
      <c r="AA449" s="10">
        <v>0</v>
      </c>
      <c r="AB449" s="10">
        <v>0</v>
      </c>
      <c r="AC449" s="10">
        <v>0</v>
      </c>
      <c r="AD449" s="10">
        <f t="shared" si="242"/>
        <v>-389.25820000000022</v>
      </c>
      <c r="AE449" s="10">
        <f t="shared" si="242"/>
        <v>-389.25820000000022</v>
      </c>
      <c r="AF449" s="10">
        <f t="shared" si="242"/>
        <v>0</v>
      </c>
      <c r="AG449" s="10">
        <f t="shared" si="242"/>
        <v>0</v>
      </c>
      <c r="AH449" s="10">
        <f t="shared" si="242"/>
        <v>0</v>
      </c>
      <c r="AI449" s="13">
        <f t="shared" si="236"/>
        <v>0</v>
      </c>
      <c r="AJ449" s="13">
        <f t="shared" si="236"/>
        <v>0</v>
      </c>
      <c r="AK449" s="13">
        <f t="shared" si="236"/>
        <v>0</v>
      </c>
      <c r="AL449" s="13">
        <f t="shared" si="236"/>
        <v>0</v>
      </c>
      <c r="AM449" s="10">
        <f t="shared" si="236"/>
        <v>0</v>
      </c>
      <c r="AN449" s="10">
        <f t="shared" si="243"/>
        <v>90.263433302483804</v>
      </c>
      <c r="AO449" s="10">
        <f t="shared" si="243"/>
        <v>88.431461008083687</v>
      </c>
      <c r="AP449" s="10">
        <f t="shared" si="243"/>
        <v>0</v>
      </c>
      <c r="AQ449" s="10">
        <f t="shared" si="243"/>
        <v>0</v>
      </c>
      <c r="AR449" s="10">
        <f t="shared" si="243"/>
        <v>0</v>
      </c>
      <c r="AS449" s="10">
        <f t="shared" si="243"/>
        <v>100</v>
      </c>
      <c r="AT449" s="142">
        <f t="shared" si="243"/>
        <v>0</v>
      </c>
      <c r="AU449" s="142">
        <f t="shared" si="243"/>
        <v>0</v>
      </c>
      <c r="AV449" s="142">
        <f t="shared" si="243"/>
        <v>0</v>
      </c>
      <c r="AW449" s="142">
        <f t="shared" si="243"/>
        <v>0</v>
      </c>
    </row>
    <row r="450" spans="1:49" ht="12.75" customHeight="1" x14ac:dyDescent="0.25">
      <c r="A450" s="133">
        <v>441</v>
      </c>
      <c r="B450" s="139" t="s">
        <v>1731</v>
      </c>
      <c r="C450" s="135">
        <f t="shared" si="238"/>
        <v>2734.4</v>
      </c>
      <c r="D450" s="140">
        <v>2230.6</v>
      </c>
      <c r="E450" s="140">
        <v>0</v>
      </c>
      <c r="F450" s="140">
        <v>0</v>
      </c>
      <c r="G450" s="140">
        <v>0</v>
      </c>
      <c r="H450" s="140">
        <v>503.8</v>
      </c>
      <c r="I450" s="140">
        <v>0</v>
      </c>
      <c r="J450" s="135">
        <f t="shared" si="230"/>
        <v>3074</v>
      </c>
      <c r="K450" s="141">
        <v>2570.1999999999998</v>
      </c>
      <c r="L450" s="141">
        <v>0</v>
      </c>
      <c r="M450" s="141">
        <v>0</v>
      </c>
      <c r="N450" s="141">
        <v>0</v>
      </c>
      <c r="O450" s="141">
        <v>503.8</v>
      </c>
      <c r="P450" s="141">
        <v>0</v>
      </c>
      <c r="Q450" s="141">
        <v>0</v>
      </c>
      <c r="R450" s="141">
        <v>0</v>
      </c>
      <c r="S450" s="141">
        <v>0</v>
      </c>
      <c r="T450" s="136">
        <f t="shared" si="232"/>
        <v>2730.0499</v>
      </c>
      <c r="U450" s="141">
        <v>2226.2498999999998</v>
      </c>
      <c r="V450" s="141">
        <v>0</v>
      </c>
      <c r="W450" s="141">
        <v>0</v>
      </c>
      <c r="X450" s="141">
        <v>0</v>
      </c>
      <c r="Y450" s="10">
        <v>503.8</v>
      </c>
      <c r="Z450" s="10">
        <v>0</v>
      </c>
      <c r="AA450" s="10">
        <v>0</v>
      </c>
      <c r="AB450" s="10">
        <v>0</v>
      </c>
      <c r="AC450" s="10">
        <v>0</v>
      </c>
      <c r="AD450" s="10">
        <f t="shared" si="242"/>
        <v>-343.95010000000002</v>
      </c>
      <c r="AE450" s="10">
        <f t="shared" si="242"/>
        <v>-343.95010000000002</v>
      </c>
      <c r="AF450" s="10">
        <f t="shared" si="242"/>
        <v>0</v>
      </c>
      <c r="AG450" s="10">
        <f t="shared" si="242"/>
        <v>0</v>
      </c>
      <c r="AH450" s="10">
        <f t="shared" si="242"/>
        <v>0</v>
      </c>
      <c r="AI450" s="13">
        <f t="shared" si="236"/>
        <v>0</v>
      </c>
      <c r="AJ450" s="13">
        <f t="shared" si="236"/>
        <v>0</v>
      </c>
      <c r="AK450" s="13">
        <f t="shared" si="236"/>
        <v>0</v>
      </c>
      <c r="AL450" s="13">
        <f t="shared" si="236"/>
        <v>0</v>
      </c>
      <c r="AM450" s="10">
        <f t="shared" si="236"/>
        <v>0</v>
      </c>
      <c r="AN450" s="10">
        <f t="shared" si="243"/>
        <v>88.810992192582944</v>
      </c>
      <c r="AO450" s="10">
        <f t="shared" si="243"/>
        <v>86.617769045210494</v>
      </c>
      <c r="AP450" s="10">
        <f t="shared" si="243"/>
        <v>0</v>
      </c>
      <c r="AQ450" s="10">
        <f t="shared" si="243"/>
        <v>0</v>
      </c>
      <c r="AR450" s="10">
        <f t="shared" si="243"/>
        <v>0</v>
      </c>
      <c r="AS450" s="10">
        <f t="shared" si="243"/>
        <v>100</v>
      </c>
      <c r="AT450" s="142">
        <f t="shared" si="243"/>
        <v>0</v>
      </c>
      <c r="AU450" s="142">
        <f t="shared" si="243"/>
        <v>0</v>
      </c>
      <c r="AV450" s="142">
        <f t="shared" si="243"/>
        <v>0</v>
      </c>
      <c r="AW450" s="142">
        <f t="shared" si="243"/>
        <v>0</v>
      </c>
    </row>
    <row r="451" spans="1:49" ht="12.75" customHeight="1" x14ac:dyDescent="0.25">
      <c r="A451" s="133">
        <v>442</v>
      </c>
      <c r="B451" s="139" t="s">
        <v>1732</v>
      </c>
      <c r="C451" s="135">
        <f t="shared" si="238"/>
        <v>1583.5</v>
      </c>
      <c r="D451" s="140">
        <v>1271.8</v>
      </c>
      <c r="E451" s="140">
        <v>0</v>
      </c>
      <c r="F451" s="140">
        <v>0</v>
      </c>
      <c r="G451" s="140">
        <v>0</v>
      </c>
      <c r="H451" s="140">
        <v>311.7</v>
      </c>
      <c r="I451" s="140">
        <v>0</v>
      </c>
      <c r="J451" s="135">
        <f t="shared" si="230"/>
        <v>1721</v>
      </c>
      <c r="K451" s="141">
        <v>1409.3</v>
      </c>
      <c r="L451" s="141">
        <v>0</v>
      </c>
      <c r="M451" s="141">
        <v>0</v>
      </c>
      <c r="N451" s="141">
        <v>0</v>
      </c>
      <c r="O451" s="141">
        <v>311.7</v>
      </c>
      <c r="P451" s="141">
        <v>0</v>
      </c>
      <c r="Q451" s="141">
        <v>0</v>
      </c>
      <c r="R451" s="141">
        <v>0</v>
      </c>
      <c r="S451" s="141">
        <v>0</v>
      </c>
      <c r="T451" s="136">
        <f t="shared" si="232"/>
        <v>1556.893</v>
      </c>
      <c r="U451" s="141">
        <v>1245.193</v>
      </c>
      <c r="V451" s="141">
        <v>0</v>
      </c>
      <c r="W451" s="141">
        <v>0</v>
      </c>
      <c r="X451" s="141">
        <v>0</v>
      </c>
      <c r="Y451" s="10">
        <v>311.7</v>
      </c>
      <c r="Z451" s="10">
        <v>0</v>
      </c>
      <c r="AA451" s="10">
        <v>0</v>
      </c>
      <c r="AB451" s="10">
        <v>0</v>
      </c>
      <c r="AC451" s="10">
        <v>0</v>
      </c>
      <c r="AD451" s="10">
        <f t="shared" si="242"/>
        <v>-164.10699999999997</v>
      </c>
      <c r="AE451" s="10">
        <f t="shared" si="242"/>
        <v>-164.10699999999997</v>
      </c>
      <c r="AF451" s="10">
        <f t="shared" si="242"/>
        <v>0</v>
      </c>
      <c r="AG451" s="10">
        <f t="shared" si="242"/>
        <v>0</v>
      </c>
      <c r="AH451" s="10">
        <f t="shared" si="242"/>
        <v>0</v>
      </c>
      <c r="AI451" s="13">
        <f t="shared" si="236"/>
        <v>0</v>
      </c>
      <c r="AJ451" s="13">
        <f t="shared" si="236"/>
        <v>0</v>
      </c>
      <c r="AK451" s="13">
        <f t="shared" si="236"/>
        <v>0</v>
      </c>
      <c r="AL451" s="13">
        <f t="shared" si="236"/>
        <v>0</v>
      </c>
      <c r="AM451" s="10">
        <f t="shared" si="236"/>
        <v>0</v>
      </c>
      <c r="AN451" s="10">
        <f t="shared" si="243"/>
        <v>90.464439279488673</v>
      </c>
      <c r="AO451" s="10">
        <f t="shared" si="243"/>
        <v>88.35542467891861</v>
      </c>
      <c r="AP451" s="10">
        <f t="shared" si="243"/>
        <v>0</v>
      </c>
      <c r="AQ451" s="10">
        <f t="shared" si="243"/>
        <v>0</v>
      </c>
      <c r="AR451" s="10">
        <f t="shared" si="243"/>
        <v>0</v>
      </c>
      <c r="AS451" s="10">
        <f t="shared" si="243"/>
        <v>100</v>
      </c>
      <c r="AT451" s="142">
        <f t="shared" si="243"/>
        <v>0</v>
      </c>
      <c r="AU451" s="142">
        <f t="shared" si="243"/>
        <v>0</v>
      </c>
      <c r="AV451" s="142">
        <f t="shared" si="243"/>
        <v>0</v>
      </c>
      <c r="AW451" s="142">
        <f t="shared" si="243"/>
        <v>0</v>
      </c>
    </row>
    <row r="452" spans="1:49" ht="12.75" customHeight="1" x14ac:dyDescent="0.25">
      <c r="A452" s="133">
        <v>443</v>
      </c>
      <c r="B452" s="139" t="s">
        <v>1733</v>
      </c>
      <c r="C452" s="135">
        <f t="shared" si="238"/>
        <v>3546.3</v>
      </c>
      <c r="D452" s="140">
        <v>2894.3</v>
      </c>
      <c r="E452" s="140">
        <v>0</v>
      </c>
      <c r="F452" s="140">
        <v>0</v>
      </c>
      <c r="G452" s="140">
        <v>0</v>
      </c>
      <c r="H452" s="140">
        <v>652</v>
      </c>
      <c r="I452" s="140">
        <v>0</v>
      </c>
      <c r="J452" s="135">
        <f t="shared" si="230"/>
        <v>3817.8</v>
      </c>
      <c r="K452" s="141">
        <v>3165.8</v>
      </c>
      <c r="L452" s="141">
        <v>0</v>
      </c>
      <c r="M452" s="141">
        <v>0</v>
      </c>
      <c r="N452" s="141">
        <v>0</v>
      </c>
      <c r="O452" s="141">
        <v>652</v>
      </c>
      <c r="P452" s="141">
        <v>0</v>
      </c>
      <c r="Q452" s="141">
        <v>0</v>
      </c>
      <c r="R452" s="141">
        <v>0</v>
      </c>
      <c r="S452" s="141">
        <v>0</v>
      </c>
      <c r="T452" s="136">
        <f t="shared" si="232"/>
        <v>3676.4126999999999</v>
      </c>
      <c r="U452" s="141">
        <v>3024.4191999999998</v>
      </c>
      <c r="V452" s="141">
        <v>0</v>
      </c>
      <c r="W452" s="141">
        <v>0</v>
      </c>
      <c r="X452" s="141">
        <v>0</v>
      </c>
      <c r="Y452" s="10">
        <v>651.99350000000004</v>
      </c>
      <c r="Z452" s="10">
        <v>0</v>
      </c>
      <c r="AA452" s="10">
        <v>0</v>
      </c>
      <c r="AB452" s="10">
        <v>0</v>
      </c>
      <c r="AC452" s="10">
        <v>0</v>
      </c>
      <c r="AD452" s="10">
        <f t="shared" si="242"/>
        <v>-141.38730000000032</v>
      </c>
      <c r="AE452" s="10">
        <f t="shared" si="242"/>
        <v>-141.38080000000036</v>
      </c>
      <c r="AF452" s="10">
        <f t="shared" si="242"/>
        <v>0</v>
      </c>
      <c r="AG452" s="10">
        <f t="shared" si="242"/>
        <v>0</v>
      </c>
      <c r="AH452" s="10">
        <f t="shared" si="242"/>
        <v>0</v>
      </c>
      <c r="AI452" s="13">
        <f t="shared" si="236"/>
        <v>-6.4999999999599822E-3</v>
      </c>
      <c r="AJ452" s="13">
        <f t="shared" si="236"/>
        <v>0</v>
      </c>
      <c r="AK452" s="13">
        <f t="shared" si="236"/>
        <v>0</v>
      </c>
      <c r="AL452" s="13">
        <f t="shared" si="236"/>
        <v>0</v>
      </c>
      <c r="AM452" s="10">
        <f t="shared" si="236"/>
        <v>0</v>
      </c>
      <c r="AN452" s="10">
        <f t="shared" si="243"/>
        <v>96.29662894860914</v>
      </c>
      <c r="AO452" s="10">
        <f t="shared" si="243"/>
        <v>95.534120917303667</v>
      </c>
      <c r="AP452" s="10">
        <f t="shared" si="243"/>
        <v>0</v>
      </c>
      <c r="AQ452" s="10">
        <f t="shared" si="243"/>
        <v>0</v>
      </c>
      <c r="AR452" s="10">
        <f t="shared" si="243"/>
        <v>0</v>
      </c>
      <c r="AS452" s="10">
        <f t="shared" si="243"/>
        <v>99.999003067484665</v>
      </c>
      <c r="AT452" s="142">
        <f t="shared" si="243"/>
        <v>0</v>
      </c>
      <c r="AU452" s="142">
        <f t="shared" si="243"/>
        <v>0</v>
      </c>
      <c r="AV452" s="142">
        <f t="shared" si="243"/>
        <v>0</v>
      </c>
      <c r="AW452" s="142">
        <f t="shared" si="243"/>
        <v>0</v>
      </c>
    </row>
    <row r="453" spans="1:49" ht="12.75" customHeight="1" x14ac:dyDescent="0.25">
      <c r="A453" s="133">
        <v>444</v>
      </c>
      <c r="B453" s="139" t="s">
        <v>1734</v>
      </c>
      <c r="C453" s="135">
        <f t="shared" si="238"/>
        <v>2301.4</v>
      </c>
      <c r="D453" s="140">
        <v>1920.5</v>
      </c>
      <c r="E453" s="140">
        <v>0</v>
      </c>
      <c r="F453" s="140">
        <v>0</v>
      </c>
      <c r="G453" s="140">
        <v>0</v>
      </c>
      <c r="H453" s="140">
        <v>380.9</v>
      </c>
      <c r="I453" s="140">
        <v>0</v>
      </c>
      <c r="J453" s="135">
        <f t="shared" si="230"/>
        <v>2506.8000000000002</v>
      </c>
      <c r="K453" s="141">
        <v>2125.9</v>
      </c>
      <c r="L453" s="141">
        <v>0</v>
      </c>
      <c r="M453" s="141">
        <v>0</v>
      </c>
      <c r="N453" s="141">
        <v>0</v>
      </c>
      <c r="O453" s="141">
        <v>380.9</v>
      </c>
      <c r="P453" s="141">
        <v>0</v>
      </c>
      <c r="Q453" s="141">
        <v>0</v>
      </c>
      <c r="R453" s="141">
        <v>0</v>
      </c>
      <c r="S453" s="141">
        <v>0</v>
      </c>
      <c r="T453" s="136">
        <f t="shared" si="232"/>
        <v>2402.4875999999999</v>
      </c>
      <c r="U453" s="141">
        <v>2021.5876000000001</v>
      </c>
      <c r="V453" s="141">
        <v>0</v>
      </c>
      <c r="W453" s="141">
        <v>0</v>
      </c>
      <c r="X453" s="141">
        <v>0</v>
      </c>
      <c r="Y453" s="10">
        <v>380.9</v>
      </c>
      <c r="Z453" s="10">
        <v>0</v>
      </c>
      <c r="AA453" s="10">
        <v>0</v>
      </c>
      <c r="AB453" s="10">
        <v>0</v>
      </c>
      <c r="AC453" s="10">
        <v>0</v>
      </c>
      <c r="AD453" s="10">
        <f t="shared" si="242"/>
        <v>-104.31240000000025</v>
      </c>
      <c r="AE453" s="10">
        <f t="shared" si="242"/>
        <v>-104.31240000000003</v>
      </c>
      <c r="AF453" s="10">
        <f t="shared" si="242"/>
        <v>0</v>
      </c>
      <c r="AG453" s="10">
        <f t="shared" si="242"/>
        <v>0</v>
      </c>
      <c r="AH453" s="10">
        <f t="shared" si="242"/>
        <v>0</v>
      </c>
      <c r="AI453" s="13">
        <f t="shared" si="236"/>
        <v>0</v>
      </c>
      <c r="AJ453" s="13">
        <f t="shared" si="236"/>
        <v>0</v>
      </c>
      <c r="AK453" s="13">
        <f t="shared" si="236"/>
        <v>0</v>
      </c>
      <c r="AL453" s="13">
        <f t="shared" si="236"/>
        <v>0</v>
      </c>
      <c r="AM453" s="10">
        <f t="shared" si="236"/>
        <v>0</v>
      </c>
      <c r="AN453" s="10">
        <f t="shared" si="243"/>
        <v>95.838822403063659</v>
      </c>
      <c r="AO453" s="10">
        <f t="shared" si="243"/>
        <v>95.093259325462157</v>
      </c>
      <c r="AP453" s="10">
        <f t="shared" si="243"/>
        <v>0</v>
      </c>
      <c r="AQ453" s="10">
        <f t="shared" si="243"/>
        <v>0</v>
      </c>
      <c r="AR453" s="10">
        <f t="shared" si="243"/>
        <v>0</v>
      </c>
      <c r="AS453" s="10">
        <f t="shared" si="243"/>
        <v>100</v>
      </c>
      <c r="AT453" s="142">
        <f t="shared" si="243"/>
        <v>0</v>
      </c>
      <c r="AU453" s="142">
        <f t="shared" si="243"/>
        <v>0</v>
      </c>
      <c r="AV453" s="142">
        <f t="shared" si="243"/>
        <v>0</v>
      </c>
      <c r="AW453" s="142">
        <f t="shared" si="243"/>
        <v>0</v>
      </c>
    </row>
    <row r="454" spans="1:49" ht="12.75" customHeight="1" x14ac:dyDescent="0.25">
      <c r="A454" s="133">
        <v>445</v>
      </c>
      <c r="B454" s="139" t="s">
        <v>1735</v>
      </c>
      <c r="C454" s="135">
        <f t="shared" si="238"/>
        <v>2571</v>
      </c>
      <c r="D454" s="140">
        <v>2057.9</v>
      </c>
      <c r="E454" s="140">
        <v>0</v>
      </c>
      <c r="F454" s="140">
        <v>0</v>
      </c>
      <c r="G454" s="140">
        <v>0</v>
      </c>
      <c r="H454" s="140">
        <v>513.1</v>
      </c>
      <c r="I454" s="140">
        <v>0</v>
      </c>
      <c r="J454" s="135">
        <f t="shared" si="230"/>
        <v>2903</v>
      </c>
      <c r="K454" s="141">
        <v>2389.9</v>
      </c>
      <c r="L454" s="141">
        <v>0</v>
      </c>
      <c r="M454" s="141">
        <v>0</v>
      </c>
      <c r="N454" s="141">
        <v>0</v>
      </c>
      <c r="O454" s="141">
        <v>513.1</v>
      </c>
      <c r="P454" s="141">
        <v>0</v>
      </c>
      <c r="Q454" s="141">
        <v>0</v>
      </c>
      <c r="R454" s="141">
        <v>0</v>
      </c>
      <c r="S454" s="141">
        <v>0</v>
      </c>
      <c r="T454" s="136">
        <f t="shared" si="232"/>
        <v>2895.9036000000001</v>
      </c>
      <c r="U454" s="141">
        <v>2382.8056000000001</v>
      </c>
      <c r="V454" s="141">
        <v>0</v>
      </c>
      <c r="W454" s="141">
        <v>0</v>
      </c>
      <c r="X454" s="141">
        <v>0</v>
      </c>
      <c r="Y454" s="10">
        <v>513.09799999999996</v>
      </c>
      <c r="Z454" s="10">
        <v>0</v>
      </c>
      <c r="AA454" s="10">
        <v>0</v>
      </c>
      <c r="AB454" s="10">
        <v>0</v>
      </c>
      <c r="AC454" s="10">
        <v>0</v>
      </c>
      <c r="AD454" s="10">
        <f t="shared" si="242"/>
        <v>-7.0963999999999032</v>
      </c>
      <c r="AE454" s="10">
        <f t="shared" si="242"/>
        <v>-7.0943999999999505</v>
      </c>
      <c r="AF454" s="10">
        <f t="shared" si="242"/>
        <v>0</v>
      </c>
      <c r="AG454" s="10">
        <f t="shared" si="242"/>
        <v>0</v>
      </c>
      <c r="AH454" s="10">
        <f t="shared" si="242"/>
        <v>0</v>
      </c>
      <c r="AI454" s="13">
        <f t="shared" si="236"/>
        <v>-2.0000000000663931E-3</v>
      </c>
      <c r="AJ454" s="13">
        <f t="shared" si="236"/>
        <v>0</v>
      </c>
      <c r="AK454" s="13">
        <f t="shared" si="236"/>
        <v>0</v>
      </c>
      <c r="AL454" s="13">
        <f t="shared" si="236"/>
        <v>0</v>
      </c>
      <c r="AM454" s="10">
        <f t="shared" si="236"/>
        <v>0</v>
      </c>
      <c r="AN454" s="10">
        <f t="shared" si="243"/>
        <v>99.755549431622455</v>
      </c>
      <c r="AO454" s="10">
        <f t="shared" si="243"/>
        <v>99.703150759446004</v>
      </c>
      <c r="AP454" s="10">
        <f t="shared" si="243"/>
        <v>0</v>
      </c>
      <c r="AQ454" s="10">
        <f t="shared" si="243"/>
        <v>0</v>
      </c>
      <c r="AR454" s="10">
        <f t="shared" si="243"/>
        <v>0</v>
      </c>
      <c r="AS454" s="10">
        <f t="shared" si="243"/>
        <v>99.999610212434206</v>
      </c>
      <c r="AT454" s="142">
        <f t="shared" si="243"/>
        <v>0</v>
      </c>
      <c r="AU454" s="142">
        <f t="shared" si="243"/>
        <v>0</v>
      </c>
      <c r="AV454" s="142">
        <f t="shared" si="243"/>
        <v>0</v>
      </c>
      <c r="AW454" s="142">
        <f t="shared" si="243"/>
        <v>0</v>
      </c>
    </row>
    <row r="455" spans="1:49" ht="12.75" customHeight="1" x14ac:dyDescent="0.25">
      <c r="A455" s="133">
        <v>446</v>
      </c>
      <c r="B455" s="139" t="s">
        <v>1736</v>
      </c>
      <c r="C455" s="135">
        <f t="shared" si="238"/>
        <v>3731.3</v>
      </c>
      <c r="D455" s="140">
        <v>3075.9</v>
      </c>
      <c r="E455" s="140">
        <v>0</v>
      </c>
      <c r="F455" s="140">
        <v>0</v>
      </c>
      <c r="G455" s="140">
        <v>0</v>
      </c>
      <c r="H455" s="140">
        <v>655.4</v>
      </c>
      <c r="I455" s="140">
        <v>0</v>
      </c>
      <c r="J455" s="135">
        <f t="shared" si="230"/>
        <v>3933.1</v>
      </c>
      <c r="K455" s="141">
        <v>3277.7</v>
      </c>
      <c r="L455" s="141">
        <v>0</v>
      </c>
      <c r="M455" s="141">
        <v>0</v>
      </c>
      <c r="N455" s="141">
        <v>0</v>
      </c>
      <c r="O455" s="141">
        <v>655.4</v>
      </c>
      <c r="P455" s="141">
        <v>0</v>
      </c>
      <c r="Q455" s="141">
        <v>0</v>
      </c>
      <c r="R455" s="141">
        <v>0</v>
      </c>
      <c r="S455" s="141">
        <v>0</v>
      </c>
      <c r="T455" s="136">
        <f t="shared" si="232"/>
        <v>3761.9696000000004</v>
      </c>
      <c r="U455" s="141">
        <v>3204.0484000000001</v>
      </c>
      <c r="V455" s="141">
        <v>0</v>
      </c>
      <c r="W455" s="141">
        <v>0</v>
      </c>
      <c r="X455" s="141">
        <v>0</v>
      </c>
      <c r="Y455" s="10">
        <v>557.9212</v>
      </c>
      <c r="Z455" s="10">
        <v>0</v>
      </c>
      <c r="AA455" s="10">
        <v>0</v>
      </c>
      <c r="AB455" s="10">
        <v>0</v>
      </c>
      <c r="AC455" s="10">
        <v>0</v>
      </c>
      <c r="AD455" s="10">
        <f t="shared" si="242"/>
        <v>-171.13039999999955</v>
      </c>
      <c r="AE455" s="10">
        <f t="shared" si="242"/>
        <v>-73.651599999999689</v>
      </c>
      <c r="AF455" s="10">
        <f t="shared" si="242"/>
        <v>0</v>
      </c>
      <c r="AG455" s="10">
        <f t="shared" si="242"/>
        <v>0</v>
      </c>
      <c r="AH455" s="10">
        <f t="shared" si="242"/>
        <v>0</v>
      </c>
      <c r="AI455" s="13">
        <f t="shared" si="236"/>
        <v>-97.478799999999978</v>
      </c>
      <c r="AJ455" s="13">
        <f t="shared" si="236"/>
        <v>0</v>
      </c>
      <c r="AK455" s="13">
        <f t="shared" si="236"/>
        <v>0</v>
      </c>
      <c r="AL455" s="13">
        <f t="shared" si="236"/>
        <v>0</v>
      </c>
      <c r="AM455" s="10">
        <f t="shared" si="236"/>
        <v>0</v>
      </c>
      <c r="AN455" s="10">
        <f t="shared" si="243"/>
        <v>95.648969006635994</v>
      </c>
      <c r="AO455" s="10">
        <f t="shared" si="243"/>
        <v>97.752948714037288</v>
      </c>
      <c r="AP455" s="10">
        <f t="shared" si="243"/>
        <v>0</v>
      </c>
      <c r="AQ455" s="10">
        <f t="shared" si="243"/>
        <v>0</v>
      </c>
      <c r="AR455" s="10">
        <f t="shared" si="243"/>
        <v>0</v>
      </c>
      <c r="AS455" s="10">
        <f t="shared" ref="AS455:AW466" si="250">IF(O455=0,0,Y455/O455*100)</f>
        <v>85.126823314006714</v>
      </c>
      <c r="AT455" s="142">
        <f t="shared" si="250"/>
        <v>0</v>
      </c>
      <c r="AU455" s="142">
        <f t="shared" si="250"/>
        <v>0</v>
      </c>
      <c r="AV455" s="142">
        <f t="shared" si="250"/>
        <v>0</v>
      </c>
      <c r="AW455" s="142">
        <f t="shared" si="250"/>
        <v>0</v>
      </c>
    </row>
    <row r="456" spans="1:49" ht="12.75" customHeight="1" x14ac:dyDescent="0.25">
      <c r="A456" s="133">
        <v>447</v>
      </c>
      <c r="B456" s="139" t="s">
        <v>1737</v>
      </c>
      <c r="C456" s="135">
        <f t="shared" si="238"/>
        <v>3202.7999999999997</v>
      </c>
      <c r="D456" s="140">
        <v>2552.6999999999998</v>
      </c>
      <c r="E456" s="140">
        <v>0</v>
      </c>
      <c r="F456" s="140">
        <v>0</v>
      </c>
      <c r="G456" s="140">
        <v>0</v>
      </c>
      <c r="H456" s="140">
        <v>650.1</v>
      </c>
      <c r="I456" s="140">
        <v>0</v>
      </c>
      <c r="J456" s="135">
        <f t="shared" si="230"/>
        <v>3508.2999999999997</v>
      </c>
      <c r="K456" s="141">
        <v>2858.2</v>
      </c>
      <c r="L456" s="141">
        <v>0</v>
      </c>
      <c r="M456" s="141">
        <v>0</v>
      </c>
      <c r="N456" s="141">
        <v>0</v>
      </c>
      <c r="O456" s="141">
        <v>650.1</v>
      </c>
      <c r="P456" s="141">
        <v>0</v>
      </c>
      <c r="Q456" s="141">
        <v>0</v>
      </c>
      <c r="R456" s="141">
        <v>0</v>
      </c>
      <c r="S456" s="141">
        <v>0</v>
      </c>
      <c r="T456" s="136">
        <f t="shared" si="232"/>
        <v>3508.2999999999997</v>
      </c>
      <c r="U456" s="141">
        <v>2858.2</v>
      </c>
      <c r="V456" s="141">
        <v>0</v>
      </c>
      <c r="W456" s="141">
        <v>0</v>
      </c>
      <c r="X456" s="141">
        <v>0</v>
      </c>
      <c r="Y456" s="10">
        <v>650.1</v>
      </c>
      <c r="Z456" s="10">
        <v>0</v>
      </c>
      <c r="AA456" s="10">
        <v>0</v>
      </c>
      <c r="AB456" s="10">
        <v>0</v>
      </c>
      <c r="AC456" s="10">
        <v>0</v>
      </c>
      <c r="AD456" s="10">
        <f t="shared" si="242"/>
        <v>0</v>
      </c>
      <c r="AE456" s="10">
        <f t="shared" si="242"/>
        <v>0</v>
      </c>
      <c r="AF456" s="10">
        <f t="shared" si="242"/>
        <v>0</v>
      </c>
      <c r="AG456" s="10">
        <f t="shared" si="242"/>
        <v>0</v>
      </c>
      <c r="AH456" s="10">
        <f t="shared" si="242"/>
        <v>0</v>
      </c>
      <c r="AI456" s="13">
        <f t="shared" si="236"/>
        <v>0</v>
      </c>
      <c r="AJ456" s="13">
        <f t="shared" si="236"/>
        <v>0</v>
      </c>
      <c r="AK456" s="13">
        <f t="shared" si="236"/>
        <v>0</v>
      </c>
      <c r="AL456" s="13">
        <f t="shared" si="236"/>
        <v>0</v>
      </c>
      <c r="AM456" s="10">
        <f t="shared" si="236"/>
        <v>0</v>
      </c>
      <c r="AN456" s="10">
        <f t="shared" ref="AN456:AR466" si="251">IF(J456=0,0,T456/J456*100)</f>
        <v>100</v>
      </c>
      <c r="AO456" s="10">
        <f t="shared" si="251"/>
        <v>100</v>
      </c>
      <c r="AP456" s="10">
        <f t="shared" si="251"/>
        <v>0</v>
      </c>
      <c r="AQ456" s="10">
        <f t="shared" si="251"/>
        <v>0</v>
      </c>
      <c r="AR456" s="10">
        <f t="shared" si="251"/>
        <v>0</v>
      </c>
      <c r="AS456" s="10">
        <f t="shared" si="250"/>
        <v>100</v>
      </c>
      <c r="AT456" s="142">
        <f t="shared" si="250"/>
        <v>0</v>
      </c>
      <c r="AU456" s="142">
        <f t="shared" si="250"/>
        <v>0</v>
      </c>
      <c r="AV456" s="142">
        <f t="shared" si="250"/>
        <v>0</v>
      </c>
      <c r="AW456" s="142">
        <f t="shared" si="250"/>
        <v>0</v>
      </c>
    </row>
    <row r="457" spans="1:49" ht="12.75" customHeight="1" x14ac:dyDescent="0.25">
      <c r="A457" s="133">
        <v>448</v>
      </c>
      <c r="B457" s="139" t="s">
        <v>1738</v>
      </c>
      <c r="C457" s="135">
        <f t="shared" si="238"/>
        <v>1163.5</v>
      </c>
      <c r="D457" s="140">
        <v>953.3</v>
      </c>
      <c r="E457" s="140">
        <v>0</v>
      </c>
      <c r="F457" s="140">
        <v>0</v>
      </c>
      <c r="G457" s="140">
        <v>0</v>
      </c>
      <c r="H457" s="140">
        <v>210.2</v>
      </c>
      <c r="I457" s="140">
        <v>0</v>
      </c>
      <c r="J457" s="135">
        <f t="shared" si="230"/>
        <v>1231.7</v>
      </c>
      <c r="K457" s="141">
        <v>1021.5</v>
      </c>
      <c r="L457" s="141">
        <v>0</v>
      </c>
      <c r="M457" s="141">
        <v>0</v>
      </c>
      <c r="N457" s="141">
        <v>0</v>
      </c>
      <c r="O457" s="141">
        <v>210.2</v>
      </c>
      <c r="P457" s="141">
        <v>0</v>
      </c>
      <c r="Q457" s="141">
        <v>0</v>
      </c>
      <c r="R457" s="141">
        <v>0</v>
      </c>
      <c r="S457" s="141">
        <v>0</v>
      </c>
      <c r="T457" s="136">
        <f t="shared" si="232"/>
        <v>1231.7</v>
      </c>
      <c r="U457" s="141">
        <v>1021.5</v>
      </c>
      <c r="V457" s="141">
        <v>0</v>
      </c>
      <c r="W457" s="141">
        <v>0</v>
      </c>
      <c r="X457" s="141">
        <v>0</v>
      </c>
      <c r="Y457" s="10">
        <v>210.2</v>
      </c>
      <c r="Z457" s="10">
        <v>0</v>
      </c>
      <c r="AA457" s="10">
        <v>0</v>
      </c>
      <c r="AB457" s="10">
        <v>0</v>
      </c>
      <c r="AC457" s="10">
        <v>0</v>
      </c>
      <c r="AD457" s="10">
        <f t="shared" si="242"/>
        <v>0</v>
      </c>
      <c r="AE457" s="10">
        <f t="shared" si="242"/>
        <v>0</v>
      </c>
      <c r="AF457" s="10">
        <f t="shared" si="242"/>
        <v>0</v>
      </c>
      <c r="AG457" s="10">
        <f t="shared" si="242"/>
        <v>0</v>
      </c>
      <c r="AH457" s="10">
        <f t="shared" si="242"/>
        <v>0</v>
      </c>
      <c r="AI457" s="13">
        <f t="shared" si="236"/>
        <v>0</v>
      </c>
      <c r="AJ457" s="13">
        <f t="shared" si="236"/>
        <v>0</v>
      </c>
      <c r="AK457" s="13">
        <f t="shared" si="236"/>
        <v>0</v>
      </c>
      <c r="AL457" s="13">
        <f t="shared" si="236"/>
        <v>0</v>
      </c>
      <c r="AM457" s="10">
        <f t="shared" si="236"/>
        <v>0</v>
      </c>
      <c r="AN457" s="10">
        <f t="shared" si="251"/>
        <v>100</v>
      </c>
      <c r="AO457" s="10">
        <f t="shared" si="251"/>
        <v>100</v>
      </c>
      <c r="AP457" s="10">
        <f t="shared" si="251"/>
        <v>0</v>
      </c>
      <c r="AQ457" s="10">
        <f t="shared" si="251"/>
        <v>0</v>
      </c>
      <c r="AR457" s="10">
        <f t="shared" si="251"/>
        <v>0</v>
      </c>
      <c r="AS457" s="10">
        <f t="shared" si="250"/>
        <v>100</v>
      </c>
      <c r="AT457" s="142">
        <f t="shared" si="250"/>
        <v>0</v>
      </c>
      <c r="AU457" s="142">
        <f t="shared" si="250"/>
        <v>0</v>
      </c>
      <c r="AV457" s="142">
        <f t="shared" si="250"/>
        <v>0</v>
      </c>
      <c r="AW457" s="142">
        <f t="shared" si="250"/>
        <v>0</v>
      </c>
    </row>
    <row r="458" spans="1:49" ht="12.75" customHeight="1" x14ac:dyDescent="0.25">
      <c r="A458" s="133">
        <v>449</v>
      </c>
      <c r="B458" s="139" t="s">
        <v>1739</v>
      </c>
      <c r="C458" s="135">
        <f t="shared" si="238"/>
        <v>1597.1000000000001</v>
      </c>
      <c r="D458" s="140">
        <v>1259.4000000000001</v>
      </c>
      <c r="E458" s="140">
        <v>0</v>
      </c>
      <c r="F458" s="140">
        <v>0</v>
      </c>
      <c r="G458" s="140">
        <v>0</v>
      </c>
      <c r="H458" s="140">
        <v>337.7</v>
      </c>
      <c r="I458" s="140">
        <v>0</v>
      </c>
      <c r="J458" s="135">
        <f t="shared" si="230"/>
        <v>1792.7</v>
      </c>
      <c r="K458" s="141">
        <v>1455</v>
      </c>
      <c r="L458" s="141">
        <v>0</v>
      </c>
      <c r="M458" s="141">
        <v>0</v>
      </c>
      <c r="N458" s="141">
        <v>0</v>
      </c>
      <c r="O458" s="141">
        <v>337.7</v>
      </c>
      <c r="P458" s="141">
        <v>0</v>
      </c>
      <c r="Q458" s="141">
        <v>0</v>
      </c>
      <c r="R458" s="141">
        <v>0</v>
      </c>
      <c r="S458" s="141">
        <v>0</v>
      </c>
      <c r="T458" s="136">
        <f t="shared" si="232"/>
        <v>1770.4733000000001</v>
      </c>
      <c r="U458" s="141">
        <v>1432.7735</v>
      </c>
      <c r="V458" s="141">
        <v>0</v>
      </c>
      <c r="W458" s="141">
        <v>0</v>
      </c>
      <c r="X458" s="141">
        <v>0</v>
      </c>
      <c r="Y458" s="10">
        <v>337.69979999999998</v>
      </c>
      <c r="Z458" s="10">
        <v>0</v>
      </c>
      <c r="AA458" s="10">
        <v>0</v>
      </c>
      <c r="AB458" s="10">
        <v>0</v>
      </c>
      <c r="AC458" s="10">
        <v>0</v>
      </c>
      <c r="AD458" s="10">
        <f t="shared" si="242"/>
        <v>-22.226699999999937</v>
      </c>
      <c r="AE458" s="10">
        <f t="shared" si="242"/>
        <v>-22.226499999999987</v>
      </c>
      <c r="AF458" s="10">
        <f t="shared" si="242"/>
        <v>0</v>
      </c>
      <c r="AG458" s="10">
        <f t="shared" si="242"/>
        <v>0</v>
      </c>
      <c r="AH458" s="10">
        <f t="shared" si="242"/>
        <v>0</v>
      </c>
      <c r="AI458" s="13">
        <f t="shared" si="236"/>
        <v>-2.0000000000663931E-4</v>
      </c>
      <c r="AJ458" s="13">
        <f t="shared" si="236"/>
        <v>0</v>
      </c>
      <c r="AK458" s="13">
        <f t="shared" si="236"/>
        <v>0</v>
      </c>
      <c r="AL458" s="13">
        <f t="shared" si="236"/>
        <v>0</v>
      </c>
      <c r="AM458" s="10">
        <f t="shared" si="236"/>
        <v>0</v>
      </c>
      <c r="AN458" s="10">
        <f t="shared" si="251"/>
        <v>98.760155073353047</v>
      </c>
      <c r="AO458" s="10">
        <f t="shared" si="251"/>
        <v>98.472405498281788</v>
      </c>
      <c r="AP458" s="10">
        <f t="shared" si="251"/>
        <v>0</v>
      </c>
      <c r="AQ458" s="10">
        <f t="shared" si="251"/>
        <v>0</v>
      </c>
      <c r="AR458" s="10">
        <f t="shared" si="251"/>
        <v>0</v>
      </c>
      <c r="AS458" s="10">
        <f t="shared" si="250"/>
        <v>99.999940775836535</v>
      </c>
      <c r="AT458" s="142">
        <f t="shared" si="250"/>
        <v>0</v>
      </c>
      <c r="AU458" s="142">
        <f t="shared" si="250"/>
        <v>0</v>
      </c>
      <c r="AV458" s="142">
        <f t="shared" si="250"/>
        <v>0</v>
      </c>
      <c r="AW458" s="142">
        <f t="shared" si="250"/>
        <v>0</v>
      </c>
    </row>
    <row r="459" spans="1:49" ht="12.75" customHeight="1" x14ac:dyDescent="0.25">
      <c r="A459" s="133">
        <v>450</v>
      </c>
      <c r="B459" s="139" t="s">
        <v>1740</v>
      </c>
      <c r="C459" s="135">
        <f t="shared" si="238"/>
        <v>2995.1</v>
      </c>
      <c r="D459" s="140">
        <v>2114.6</v>
      </c>
      <c r="E459" s="140">
        <v>0</v>
      </c>
      <c r="F459" s="140">
        <v>0</v>
      </c>
      <c r="G459" s="140">
        <v>0</v>
      </c>
      <c r="H459" s="140">
        <v>880.5</v>
      </c>
      <c r="I459" s="140">
        <v>0</v>
      </c>
      <c r="J459" s="135">
        <f t="shared" ref="J459:J522" si="252">SUM(K459:P459)+SUM(R459:S459)</f>
        <v>3166.7</v>
      </c>
      <c r="K459" s="141">
        <v>2286.1999999999998</v>
      </c>
      <c r="L459" s="141">
        <v>0</v>
      </c>
      <c r="M459" s="141">
        <v>0</v>
      </c>
      <c r="N459" s="141">
        <v>0</v>
      </c>
      <c r="O459" s="141">
        <v>880.5</v>
      </c>
      <c r="P459" s="141">
        <v>0</v>
      </c>
      <c r="Q459" s="141">
        <v>0</v>
      </c>
      <c r="R459" s="141">
        <v>0</v>
      </c>
      <c r="S459" s="141">
        <v>0</v>
      </c>
      <c r="T459" s="136">
        <f t="shared" ref="T459:T522" si="253">SUM(U459:Z459) +SUM( AB459:AC459)</f>
        <v>3166.7</v>
      </c>
      <c r="U459" s="141">
        <v>2286.1999999999998</v>
      </c>
      <c r="V459" s="141">
        <v>0</v>
      </c>
      <c r="W459" s="141">
        <v>0</v>
      </c>
      <c r="X459" s="141">
        <v>0</v>
      </c>
      <c r="Y459" s="10">
        <v>880.5</v>
      </c>
      <c r="Z459" s="10">
        <v>0</v>
      </c>
      <c r="AA459" s="10">
        <v>0</v>
      </c>
      <c r="AB459" s="10">
        <v>0</v>
      </c>
      <c r="AC459" s="10">
        <v>0</v>
      </c>
      <c r="AD459" s="10">
        <f t="shared" si="242"/>
        <v>0</v>
      </c>
      <c r="AE459" s="10">
        <f t="shared" si="242"/>
        <v>0</v>
      </c>
      <c r="AF459" s="10">
        <f t="shared" si="242"/>
        <v>0</v>
      </c>
      <c r="AG459" s="10">
        <f t="shared" si="242"/>
        <v>0</v>
      </c>
      <c r="AH459" s="10">
        <f t="shared" si="242"/>
        <v>0</v>
      </c>
      <c r="AI459" s="13">
        <f t="shared" si="236"/>
        <v>0</v>
      </c>
      <c r="AJ459" s="13">
        <f t="shared" si="236"/>
        <v>0</v>
      </c>
      <c r="AK459" s="13">
        <f t="shared" si="236"/>
        <v>0</v>
      </c>
      <c r="AL459" s="13">
        <f t="shared" si="236"/>
        <v>0</v>
      </c>
      <c r="AM459" s="10">
        <f t="shared" si="236"/>
        <v>0</v>
      </c>
      <c r="AN459" s="10">
        <f t="shared" si="251"/>
        <v>100</v>
      </c>
      <c r="AO459" s="10">
        <f t="shared" si="251"/>
        <v>100</v>
      </c>
      <c r="AP459" s="10">
        <f t="shared" si="251"/>
        <v>0</v>
      </c>
      <c r="AQ459" s="10">
        <f t="shared" si="251"/>
        <v>0</v>
      </c>
      <c r="AR459" s="10">
        <f t="shared" si="251"/>
        <v>0</v>
      </c>
      <c r="AS459" s="10">
        <f t="shared" si="250"/>
        <v>100</v>
      </c>
      <c r="AT459" s="142">
        <f t="shared" si="250"/>
        <v>0</v>
      </c>
      <c r="AU459" s="142">
        <f t="shared" si="250"/>
        <v>0</v>
      </c>
      <c r="AV459" s="142">
        <f t="shared" si="250"/>
        <v>0</v>
      </c>
      <c r="AW459" s="142">
        <f t="shared" si="250"/>
        <v>0</v>
      </c>
    </row>
    <row r="460" spans="1:49" ht="12.75" customHeight="1" x14ac:dyDescent="0.25">
      <c r="A460" s="133">
        <v>451</v>
      </c>
      <c r="B460" s="139" t="s">
        <v>1741</v>
      </c>
      <c r="C460" s="135">
        <f t="shared" si="238"/>
        <v>1600.1</v>
      </c>
      <c r="D460" s="140">
        <v>1331.2</v>
      </c>
      <c r="E460" s="140">
        <v>0</v>
      </c>
      <c r="F460" s="140">
        <v>0</v>
      </c>
      <c r="G460" s="140">
        <v>0</v>
      </c>
      <c r="H460" s="140">
        <v>268.89999999999998</v>
      </c>
      <c r="I460" s="140">
        <v>0</v>
      </c>
      <c r="J460" s="135">
        <f t="shared" si="252"/>
        <v>1737.1999999999998</v>
      </c>
      <c r="K460" s="141">
        <v>1468.3</v>
      </c>
      <c r="L460" s="141">
        <v>0</v>
      </c>
      <c r="M460" s="141">
        <v>0</v>
      </c>
      <c r="N460" s="141">
        <v>0</v>
      </c>
      <c r="O460" s="141">
        <v>268.89999999999998</v>
      </c>
      <c r="P460" s="141">
        <v>0</v>
      </c>
      <c r="Q460" s="141">
        <v>0</v>
      </c>
      <c r="R460" s="141">
        <v>0</v>
      </c>
      <c r="S460" s="141">
        <v>0</v>
      </c>
      <c r="T460" s="136">
        <f t="shared" si="253"/>
        <v>1729.9139</v>
      </c>
      <c r="U460" s="141">
        <v>1461.0138999999999</v>
      </c>
      <c r="V460" s="141">
        <v>0</v>
      </c>
      <c r="W460" s="141">
        <v>0</v>
      </c>
      <c r="X460" s="141">
        <v>0</v>
      </c>
      <c r="Y460" s="10">
        <v>268.89999999999998</v>
      </c>
      <c r="Z460" s="10">
        <v>0</v>
      </c>
      <c r="AA460" s="10">
        <v>0</v>
      </c>
      <c r="AB460" s="10">
        <v>0</v>
      </c>
      <c r="AC460" s="10">
        <v>0</v>
      </c>
      <c r="AD460" s="10">
        <f t="shared" si="242"/>
        <v>-7.2860999999998057</v>
      </c>
      <c r="AE460" s="10">
        <f t="shared" si="242"/>
        <v>-7.2861000000000331</v>
      </c>
      <c r="AF460" s="10">
        <f t="shared" si="242"/>
        <v>0</v>
      </c>
      <c r="AG460" s="10">
        <f t="shared" si="242"/>
        <v>0</v>
      </c>
      <c r="AH460" s="10">
        <f t="shared" si="242"/>
        <v>0</v>
      </c>
      <c r="AI460" s="13">
        <f t="shared" si="236"/>
        <v>0</v>
      </c>
      <c r="AJ460" s="13">
        <f t="shared" si="236"/>
        <v>0</v>
      </c>
      <c r="AK460" s="13">
        <f t="shared" si="236"/>
        <v>0</v>
      </c>
      <c r="AL460" s="13">
        <f t="shared" si="236"/>
        <v>0</v>
      </c>
      <c r="AM460" s="10">
        <f t="shared" si="236"/>
        <v>0</v>
      </c>
      <c r="AN460" s="10">
        <f t="shared" si="251"/>
        <v>99.580583697904686</v>
      </c>
      <c r="AO460" s="10">
        <f t="shared" si="251"/>
        <v>99.503773070898319</v>
      </c>
      <c r="AP460" s="10">
        <f t="shared" si="251"/>
        <v>0</v>
      </c>
      <c r="AQ460" s="10">
        <f t="shared" si="251"/>
        <v>0</v>
      </c>
      <c r="AR460" s="10">
        <f t="shared" si="251"/>
        <v>0</v>
      </c>
      <c r="AS460" s="10">
        <f t="shared" si="250"/>
        <v>100</v>
      </c>
      <c r="AT460" s="142">
        <f t="shared" si="250"/>
        <v>0</v>
      </c>
      <c r="AU460" s="142">
        <f t="shared" si="250"/>
        <v>0</v>
      </c>
      <c r="AV460" s="142">
        <f t="shared" si="250"/>
        <v>0</v>
      </c>
      <c r="AW460" s="142">
        <f t="shared" si="250"/>
        <v>0</v>
      </c>
    </row>
    <row r="461" spans="1:49" ht="12.75" customHeight="1" x14ac:dyDescent="0.25">
      <c r="A461" s="133">
        <v>452</v>
      </c>
      <c r="B461" s="139" t="s">
        <v>1742</v>
      </c>
      <c r="C461" s="135">
        <f t="shared" si="238"/>
        <v>2711.3</v>
      </c>
      <c r="D461" s="140">
        <v>2110.8000000000002</v>
      </c>
      <c r="E461" s="140">
        <v>0</v>
      </c>
      <c r="F461" s="140">
        <v>0</v>
      </c>
      <c r="G461" s="140">
        <v>0</v>
      </c>
      <c r="H461" s="140">
        <v>600.5</v>
      </c>
      <c r="I461" s="140">
        <v>0</v>
      </c>
      <c r="J461" s="135">
        <f t="shared" si="252"/>
        <v>2960.7</v>
      </c>
      <c r="K461" s="141">
        <v>2360.1999999999998</v>
      </c>
      <c r="L461" s="141">
        <v>0</v>
      </c>
      <c r="M461" s="141">
        <v>0</v>
      </c>
      <c r="N461" s="141">
        <v>0</v>
      </c>
      <c r="O461" s="141">
        <v>600.5</v>
      </c>
      <c r="P461" s="141">
        <v>0</v>
      </c>
      <c r="Q461" s="141">
        <v>0</v>
      </c>
      <c r="R461" s="141">
        <v>0</v>
      </c>
      <c r="S461" s="141">
        <v>0</v>
      </c>
      <c r="T461" s="136">
        <f t="shared" si="253"/>
        <v>2960.7</v>
      </c>
      <c r="U461" s="141">
        <v>2360.1999999999998</v>
      </c>
      <c r="V461" s="141">
        <v>0</v>
      </c>
      <c r="W461" s="141">
        <v>0</v>
      </c>
      <c r="X461" s="141">
        <v>0</v>
      </c>
      <c r="Y461" s="10">
        <v>600.5</v>
      </c>
      <c r="Z461" s="10">
        <v>0</v>
      </c>
      <c r="AA461" s="10">
        <v>0</v>
      </c>
      <c r="AB461" s="10">
        <v>0</v>
      </c>
      <c r="AC461" s="10">
        <v>0</v>
      </c>
      <c r="AD461" s="10">
        <f t="shared" si="242"/>
        <v>0</v>
      </c>
      <c r="AE461" s="10">
        <f t="shared" si="242"/>
        <v>0</v>
      </c>
      <c r="AF461" s="10">
        <f t="shared" si="242"/>
        <v>0</v>
      </c>
      <c r="AG461" s="10">
        <f t="shared" si="242"/>
        <v>0</v>
      </c>
      <c r="AH461" s="10">
        <f t="shared" si="242"/>
        <v>0</v>
      </c>
      <c r="AI461" s="13">
        <f t="shared" si="242"/>
        <v>0</v>
      </c>
      <c r="AJ461" s="13">
        <f t="shared" si="242"/>
        <v>0</v>
      </c>
      <c r="AK461" s="13">
        <f t="shared" si="242"/>
        <v>0</v>
      </c>
      <c r="AL461" s="13">
        <f t="shared" si="242"/>
        <v>0</v>
      </c>
      <c r="AM461" s="10">
        <f t="shared" si="242"/>
        <v>0</v>
      </c>
      <c r="AN461" s="10">
        <f t="shared" si="251"/>
        <v>100</v>
      </c>
      <c r="AO461" s="10">
        <f t="shared" si="251"/>
        <v>100</v>
      </c>
      <c r="AP461" s="10">
        <f t="shared" si="251"/>
        <v>0</v>
      </c>
      <c r="AQ461" s="10">
        <f t="shared" si="251"/>
        <v>0</v>
      </c>
      <c r="AR461" s="10">
        <f t="shared" si="251"/>
        <v>0</v>
      </c>
      <c r="AS461" s="10">
        <f t="shared" si="250"/>
        <v>100</v>
      </c>
      <c r="AT461" s="142">
        <f t="shared" si="250"/>
        <v>0</v>
      </c>
      <c r="AU461" s="142">
        <f t="shared" si="250"/>
        <v>0</v>
      </c>
      <c r="AV461" s="142">
        <f t="shared" si="250"/>
        <v>0</v>
      </c>
      <c r="AW461" s="142">
        <f t="shared" si="250"/>
        <v>0</v>
      </c>
    </row>
    <row r="462" spans="1:49" ht="12.75" customHeight="1" x14ac:dyDescent="0.25">
      <c r="A462" s="133">
        <v>453</v>
      </c>
      <c r="B462" s="139" t="s">
        <v>1743</v>
      </c>
      <c r="C462" s="135">
        <f t="shared" si="238"/>
        <v>4417.2000000000007</v>
      </c>
      <c r="D462" s="140">
        <v>3371.8</v>
      </c>
      <c r="E462" s="140">
        <v>0</v>
      </c>
      <c r="F462" s="140">
        <v>0</v>
      </c>
      <c r="G462" s="140">
        <v>0</v>
      </c>
      <c r="H462" s="140">
        <v>1045.4000000000001</v>
      </c>
      <c r="I462" s="140">
        <v>0</v>
      </c>
      <c r="J462" s="135">
        <f t="shared" si="252"/>
        <v>4914.8999999999996</v>
      </c>
      <c r="K462" s="141">
        <v>3869.5</v>
      </c>
      <c r="L462" s="141">
        <v>0</v>
      </c>
      <c r="M462" s="141">
        <v>0</v>
      </c>
      <c r="N462" s="141">
        <v>0</v>
      </c>
      <c r="O462" s="141">
        <v>1045.4000000000001</v>
      </c>
      <c r="P462" s="141">
        <v>0</v>
      </c>
      <c r="Q462" s="141">
        <v>0</v>
      </c>
      <c r="R462" s="141">
        <v>0</v>
      </c>
      <c r="S462" s="141">
        <v>0</v>
      </c>
      <c r="T462" s="136">
        <f t="shared" si="253"/>
        <v>4810.7619999999997</v>
      </c>
      <c r="U462" s="141">
        <v>3776.8042999999998</v>
      </c>
      <c r="V462" s="141">
        <v>0</v>
      </c>
      <c r="W462" s="141">
        <v>0</v>
      </c>
      <c r="X462" s="141">
        <v>0</v>
      </c>
      <c r="Y462" s="10">
        <v>1033.9576999999999</v>
      </c>
      <c r="Z462" s="10">
        <v>0</v>
      </c>
      <c r="AA462" s="10">
        <v>0</v>
      </c>
      <c r="AB462" s="10">
        <v>0</v>
      </c>
      <c r="AC462" s="10">
        <v>0</v>
      </c>
      <c r="AD462" s="10">
        <f t="shared" si="242"/>
        <v>-104.13799999999992</v>
      </c>
      <c r="AE462" s="10">
        <f t="shared" si="242"/>
        <v>-92.695700000000215</v>
      </c>
      <c r="AF462" s="10">
        <f t="shared" si="242"/>
        <v>0</v>
      </c>
      <c r="AG462" s="10">
        <f t="shared" si="242"/>
        <v>0</v>
      </c>
      <c r="AH462" s="10">
        <f t="shared" si="242"/>
        <v>0</v>
      </c>
      <c r="AI462" s="13">
        <f t="shared" si="242"/>
        <v>-11.442300000000159</v>
      </c>
      <c r="AJ462" s="13">
        <f t="shared" si="242"/>
        <v>0</v>
      </c>
      <c r="AK462" s="13">
        <f t="shared" si="242"/>
        <v>0</v>
      </c>
      <c r="AL462" s="13">
        <f t="shared" si="242"/>
        <v>0</v>
      </c>
      <c r="AM462" s="10">
        <f t="shared" si="242"/>
        <v>0</v>
      </c>
      <c r="AN462" s="10">
        <f t="shared" si="251"/>
        <v>97.881177643492236</v>
      </c>
      <c r="AO462" s="10">
        <f t="shared" si="251"/>
        <v>97.604452771675923</v>
      </c>
      <c r="AP462" s="10">
        <f t="shared" si="251"/>
        <v>0</v>
      </c>
      <c r="AQ462" s="10">
        <f t="shared" si="251"/>
        <v>0</v>
      </c>
      <c r="AR462" s="10">
        <f t="shared" si="251"/>
        <v>0</v>
      </c>
      <c r="AS462" s="10">
        <f t="shared" si="250"/>
        <v>98.905462024105589</v>
      </c>
      <c r="AT462" s="142">
        <f t="shared" si="250"/>
        <v>0</v>
      </c>
      <c r="AU462" s="142">
        <f t="shared" si="250"/>
        <v>0</v>
      </c>
      <c r="AV462" s="142">
        <f t="shared" si="250"/>
        <v>0</v>
      </c>
      <c r="AW462" s="142">
        <f t="shared" si="250"/>
        <v>0</v>
      </c>
    </row>
    <row r="463" spans="1:49" ht="12.75" customHeight="1" x14ac:dyDescent="0.25">
      <c r="A463" s="133">
        <v>454</v>
      </c>
      <c r="B463" s="139" t="s">
        <v>1744</v>
      </c>
      <c r="C463" s="135">
        <f t="shared" si="238"/>
        <v>2384.6</v>
      </c>
      <c r="D463" s="140">
        <v>1886.1</v>
      </c>
      <c r="E463" s="140">
        <v>0</v>
      </c>
      <c r="F463" s="140">
        <v>0</v>
      </c>
      <c r="G463" s="140">
        <v>0</v>
      </c>
      <c r="H463" s="140">
        <v>498.5</v>
      </c>
      <c r="I463" s="140">
        <v>0</v>
      </c>
      <c r="J463" s="135">
        <f t="shared" si="252"/>
        <v>2562.3000000000002</v>
      </c>
      <c r="K463" s="141">
        <v>2063.8000000000002</v>
      </c>
      <c r="L463" s="141">
        <v>0</v>
      </c>
      <c r="M463" s="141">
        <v>0</v>
      </c>
      <c r="N463" s="141">
        <v>0</v>
      </c>
      <c r="O463" s="141">
        <v>498.5</v>
      </c>
      <c r="P463" s="141">
        <v>0</v>
      </c>
      <c r="Q463" s="141">
        <v>0</v>
      </c>
      <c r="R463" s="141">
        <v>0</v>
      </c>
      <c r="S463" s="141">
        <v>0</v>
      </c>
      <c r="T463" s="136">
        <f t="shared" si="253"/>
        <v>2558.8714</v>
      </c>
      <c r="U463" s="141">
        <v>2060.3714</v>
      </c>
      <c r="V463" s="141">
        <v>0</v>
      </c>
      <c r="W463" s="141">
        <v>0</v>
      </c>
      <c r="X463" s="141">
        <v>0</v>
      </c>
      <c r="Y463" s="10">
        <v>498.5</v>
      </c>
      <c r="Z463" s="10">
        <v>0</v>
      </c>
      <c r="AA463" s="10">
        <v>0</v>
      </c>
      <c r="AB463" s="10">
        <v>0</v>
      </c>
      <c r="AC463" s="10">
        <v>0</v>
      </c>
      <c r="AD463" s="10">
        <f t="shared" si="242"/>
        <v>-3.4286000000001877</v>
      </c>
      <c r="AE463" s="10">
        <f t="shared" si="242"/>
        <v>-3.4286000000001877</v>
      </c>
      <c r="AF463" s="10">
        <f t="shared" si="242"/>
        <v>0</v>
      </c>
      <c r="AG463" s="10">
        <f t="shared" si="242"/>
        <v>0</v>
      </c>
      <c r="AH463" s="10">
        <f t="shared" si="242"/>
        <v>0</v>
      </c>
      <c r="AI463" s="13">
        <f t="shared" si="242"/>
        <v>0</v>
      </c>
      <c r="AJ463" s="13">
        <f t="shared" si="242"/>
        <v>0</v>
      </c>
      <c r="AK463" s="13">
        <f t="shared" si="242"/>
        <v>0</v>
      </c>
      <c r="AL463" s="13">
        <f t="shared" si="242"/>
        <v>0</v>
      </c>
      <c r="AM463" s="10">
        <f t="shared" si="242"/>
        <v>0</v>
      </c>
      <c r="AN463" s="10">
        <f t="shared" si="251"/>
        <v>99.866190531943957</v>
      </c>
      <c r="AO463" s="10">
        <f t="shared" si="251"/>
        <v>99.833869561003965</v>
      </c>
      <c r="AP463" s="10">
        <f t="shared" si="251"/>
        <v>0</v>
      </c>
      <c r="AQ463" s="10">
        <f t="shared" si="251"/>
        <v>0</v>
      </c>
      <c r="AR463" s="10">
        <f t="shared" si="251"/>
        <v>0</v>
      </c>
      <c r="AS463" s="10">
        <f t="shared" si="250"/>
        <v>100</v>
      </c>
      <c r="AT463" s="142">
        <f t="shared" si="250"/>
        <v>0</v>
      </c>
      <c r="AU463" s="142">
        <f t="shared" si="250"/>
        <v>0</v>
      </c>
      <c r="AV463" s="142">
        <f t="shared" si="250"/>
        <v>0</v>
      </c>
      <c r="AW463" s="142">
        <f t="shared" si="250"/>
        <v>0</v>
      </c>
    </row>
    <row r="464" spans="1:49" ht="12.75" customHeight="1" x14ac:dyDescent="0.25">
      <c r="A464" s="133">
        <v>455</v>
      </c>
      <c r="B464" s="139" t="s">
        <v>1745</v>
      </c>
      <c r="C464" s="135">
        <f t="shared" si="238"/>
        <v>5850</v>
      </c>
      <c r="D464" s="140">
        <v>4697.8999999999996</v>
      </c>
      <c r="E464" s="140">
        <v>0</v>
      </c>
      <c r="F464" s="140">
        <v>0</v>
      </c>
      <c r="G464" s="140">
        <v>0</v>
      </c>
      <c r="H464" s="140">
        <v>1152.0999999999999</v>
      </c>
      <c r="I464" s="140">
        <v>0</v>
      </c>
      <c r="J464" s="135">
        <f t="shared" si="252"/>
        <v>6130.7000000000007</v>
      </c>
      <c r="K464" s="141">
        <v>4978.6000000000004</v>
      </c>
      <c r="L464" s="141">
        <v>0</v>
      </c>
      <c r="M464" s="141">
        <v>0</v>
      </c>
      <c r="N464" s="141">
        <v>0</v>
      </c>
      <c r="O464" s="141">
        <v>1152.0999999999999</v>
      </c>
      <c r="P464" s="141">
        <v>0</v>
      </c>
      <c r="Q464" s="141">
        <v>0</v>
      </c>
      <c r="R464" s="141">
        <v>0</v>
      </c>
      <c r="S464" s="141">
        <v>0</v>
      </c>
      <c r="T464" s="136">
        <f t="shared" si="253"/>
        <v>6003.9321</v>
      </c>
      <c r="U464" s="141">
        <v>4851.8320999999996</v>
      </c>
      <c r="V464" s="141">
        <v>0</v>
      </c>
      <c r="W464" s="141">
        <v>0</v>
      </c>
      <c r="X464" s="141">
        <v>0</v>
      </c>
      <c r="Y464" s="10">
        <v>1152.0999999999999</v>
      </c>
      <c r="Z464" s="10">
        <v>0</v>
      </c>
      <c r="AA464" s="10">
        <v>0</v>
      </c>
      <c r="AB464" s="10">
        <v>0</v>
      </c>
      <c r="AC464" s="10">
        <v>0</v>
      </c>
      <c r="AD464" s="10">
        <f t="shared" si="242"/>
        <v>-126.76790000000074</v>
      </c>
      <c r="AE464" s="10">
        <f t="shared" si="242"/>
        <v>-126.76790000000074</v>
      </c>
      <c r="AF464" s="10">
        <f t="shared" si="242"/>
        <v>0</v>
      </c>
      <c r="AG464" s="10">
        <f t="shared" si="242"/>
        <v>0</v>
      </c>
      <c r="AH464" s="10">
        <f t="shared" si="242"/>
        <v>0</v>
      </c>
      <c r="AI464" s="13">
        <f t="shared" si="242"/>
        <v>0</v>
      </c>
      <c r="AJ464" s="13">
        <f t="shared" si="242"/>
        <v>0</v>
      </c>
      <c r="AK464" s="13">
        <f t="shared" si="242"/>
        <v>0</v>
      </c>
      <c r="AL464" s="13">
        <f t="shared" si="242"/>
        <v>0</v>
      </c>
      <c r="AM464" s="10">
        <f t="shared" si="242"/>
        <v>0</v>
      </c>
      <c r="AN464" s="10">
        <f t="shared" si="251"/>
        <v>97.932244278793604</v>
      </c>
      <c r="AO464" s="10">
        <f t="shared" si="251"/>
        <v>97.453744024424523</v>
      </c>
      <c r="AP464" s="10">
        <f t="shared" si="251"/>
        <v>0</v>
      </c>
      <c r="AQ464" s="10">
        <f t="shared" si="251"/>
        <v>0</v>
      </c>
      <c r="AR464" s="10">
        <f t="shared" si="251"/>
        <v>0</v>
      </c>
      <c r="AS464" s="10">
        <f t="shared" si="250"/>
        <v>100</v>
      </c>
      <c r="AT464" s="142">
        <f t="shared" si="250"/>
        <v>0</v>
      </c>
      <c r="AU464" s="142">
        <f t="shared" si="250"/>
        <v>0</v>
      </c>
      <c r="AV464" s="142">
        <f t="shared" si="250"/>
        <v>0</v>
      </c>
      <c r="AW464" s="142">
        <f t="shared" si="250"/>
        <v>0</v>
      </c>
    </row>
    <row r="465" spans="1:49" ht="12.75" customHeight="1" x14ac:dyDescent="0.25">
      <c r="A465" s="133">
        <v>456</v>
      </c>
      <c r="B465" s="139" t="s">
        <v>1746</v>
      </c>
      <c r="C465" s="135">
        <f t="shared" si="238"/>
        <v>4443.3</v>
      </c>
      <c r="D465" s="140">
        <v>3559.8</v>
      </c>
      <c r="E465" s="140">
        <v>0</v>
      </c>
      <c r="F465" s="140">
        <v>0</v>
      </c>
      <c r="G465" s="140">
        <v>0</v>
      </c>
      <c r="H465" s="140">
        <v>883.5</v>
      </c>
      <c r="I465" s="140">
        <v>0</v>
      </c>
      <c r="J465" s="135">
        <f t="shared" si="252"/>
        <v>4710.8</v>
      </c>
      <c r="K465" s="141">
        <v>3827.3</v>
      </c>
      <c r="L465" s="141">
        <v>0</v>
      </c>
      <c r="M465" s="141">
        <v>0</v>
      </c>
      <c r="N465" s="141">
        <v>0</v>
      </c>
      <c r="O465" s="141">
        <v>883.5</v>
      </c>
      <c r="P465" s="141">
        <v>0</v>
      </c>
      <c r="Q465" s="141">
        <v>0</v>
      </c>
      <c r="R465" s="141">
        <v>0</v>
      </c>
      <c r="S465" s="141">
        <v>0</v>
      </c>
      <c r="T465" s="136">
        <f t="shared" si="253"/>
        <v>4709.3833000000004</v>
      </c>
      <c r="U465" s="141">
        <v>3827.3</v>
      </c>
      <c r="V465" s="141">
        <v>0</v>
      </c>
      <c r="W465" s="141">
        <v>0</v>
      </c>
      <c r="X465" s="141">
        <v>0</v>
      </c>
      <c r="Y465" s="10">
        <v>882.08330000000001</v>
      </c>
      <c r="Z465" s="10">
        <v>0</v>
      </c>
      <c r="AA465" s="10">
        <v>0</v>
      </c>
      <c r="AB465" s="10">
        <v>0</v>
      </c>
      <c r="AC465" s="10">
        <v>0</v>
      </c>
      <c r="AD465" s="10">
        <f t="shared" si="242"/>
        <v>-1.4166999999997643</v>
      </c>
      <c r="AE465" s="10">
        <f t="shared" si="242"/>
        <v>0</v>
      </c>
      <c r="AF465" s="10">
        <f t="shared" si="242"/>
        <v>0</v>
      </c>
      <c r="AG465" s="10">
        <f t="shared" si="242"/>
        <v>0</v>
      </c>
      <c r="AH465" s="10">
        <f t="shared" si="242"/>
        <v>0</v>
      </c>
      <c r="AI465" s="13">
        <f t="shared" si="242"/>
        <v>-1.4166999999999916</v>
      </c>
      <c r="AJ465" s="13">
        <f t="shared" si="242"/>
        <v>0</v>
      </c>
      <c r="AK465" s="13">
        <f t="shared" si="242"/>
        <v>0</v>
      </c>
      <c r="AL465" s="13">
        <f t="shared" si="242"/>
        <v>0</v>
      </c>
      <c r="AM465" s="10">
        <f t="shared" si="242"/>
        <v>0</v>
      </c>
      <c r="AN465" s="10">
        <f t="shared" si="251"/>
        <v>99.969926551753417</v>
      </c>
      <c r="AO465" s="10">
        <f t="shared" si="251"/>
        <v>100</v>
      </c>
      <c r="AP465" s="10">
        <f t="shared" si="251"/>
        <v>0</v>
      </c>
      <c r="AQ465" s="10">
        <f t="shared" si="251"/>
        <v>0</v>
      </c>
      <c r="AR465" s="10">
        <f t="shared" si="251"/>
        <v>0</v>
      </c>
      <c r="AS465" s="10">
        <f t="shared" si="250"/>
        <v>99.839649122807018</v>
      </c>
      <c r="AT465" s="142">
        <f t="shared" si="250"/>
        <v>0</v>
      </c>
      <c r="AU465" s="142">
        <f t="shared" si="250"/>
        <v>0</v>
      </c>
      <c r="AV465" s="142">
        <f t="shared" si="250"/>
        <v>0</v>
      </c>
      <c r="AW465" s="142">
        <f t="shared" si="250"/>
        <v>0</v>
      </c>
    </row>
    <row r="466" spans="1:49" ht="12.75" customHeight="1" x14ac:dyDescent="0.25">
      <c r="A466" s="133">
        <v>457</v>
      </c>
      <c r="B466" s="139" t="s">
        <v>1747</v>
      </c>
      <c r="C466" s="135">
        <f t="shared" si="238"/>
        <v>1913.1999999999998</v>
      </c>
      <c r="D466" s="140">
        <v>1520.3</v>
      </c>
      <c r="E466" s="140">
        <v>0</v>
      </c>
      <c r="F466" s="140">
        <v>0</v>
      </c>
      <c r="G466" s="140">
        <v>0</v>
      </c>
      <c r="H466" s="140">
        <v>392.9</v>
      </c>
      <c r="I466" s="140">
        <v>0</v>
      </c>
      <c r="J466" s="135">
        <f t="shared" si="252"/>
        <v>2121.1</v>
      </c>
      <c r="K466" s="141">
        <v>1728.2</v>
      </c>
      <c r="L466" s="141">
        <v>0</v>
      </c>
      <c r="M466" s="141">
        <v>0</v>
      </c>
      <c r="N466" s="141">
        <v>0</v>
      </c>
      <c r="O466" s="141">
        <v>392.9</v>
      </c>
      <c r="P466" s="141">
        <v>0</v>
      </c>
      <c r="Q466" s="141">
        <v>0</v>
      </c>
      <c r="R466" s="141">
        <v>0</v>
      </c>
      <c r="S466" s="141">
        <v>0</v>
      </c>
      <c r="T466" s="136">
        <f t="shared" si="253"/>
        <v>2120.3377999999998</v>
      </c>
      <c r="U466" s="141">
        <v>1727.4386</v>
      </c>
      <c r="V466" s="141">
        <v>0</v>
      </c>
      <c r="W466" s="141">
        <v>0</v>
      </c>
      <c r="X466" s="141">
        <v>0</v>
      </c>
      <c r="Y466" s="10">
        <v>392.89920000000001</v>
      </c>
      <c r="Z466" s="10">
        <v>0</v>
      </c>
      <c r="AA466" s="10">
        <v>0</v>
      </c>
      <c r="AB466" s="10">
        <v>0</v>
      </c>
      <c r="AC466" s="10">
        <v>0</v>
      </c>
      <c r="AD466" s="10">
        <f t="shared" si="242"/>
        <v>-0.76220000000012078</v>
      </c>
      <c r="AE466" s="10">
        <f t="shared" si="242"/>
        <v>-0.76140000000009422</v>
      </c>
      <c r="AF466" s="10">
        <f t="shared" si="242"/>
        <v>0</v>
      </c>
      <c r="AG466" s="10">
        <f t="shared" si="242"/>
        <v>0</v>
      </c>
      <c r="AH466" s="10">
        <f t="shared" si="242"/>
        <v>0</v>
      </c>
      <c r="AI466" s="13">
        <f t="shared" si="242"/>
        <v>-7.9999999996971383E-4</v>
      </c>
      <c r="AJ466" s="13">
        <f t="shared" si="242"/>
        <v>0</v>
      </c>
      <c r="AK466" s="13">
        <f t="shared" si="242"/>
        <v>0</v>
      </c>
      <c r="AL466" s="13">
        <f t="shared" si="242"/>
        <v>0</v>
      </c>
      <c r="AM466" s="10">
        <f t="shared" si="242"/>
        <v>0</v>
      </c>
      <c r="AN466" s="10">
        <f t="shared" si="251"/>
        <v>99.964065814907357</v>
      </c>
      <c r="AO466" s="10">
        <f t="shared" si="251"/>
        <v>99.955942599236195</v>
      </c>
      <c r="AP466" s="10">
        <f t="shared" si="251"/>
        <v>0</v>
      </c>
      <c r="AQ466" s="10">
        <f t="shared" si="251"/>
        <v>0</v>
      </c>
      <c r="AR466" s="10">
        <f t="shared" si="251"/>
        <v>0</v>
      </c>
      <c r="AS466" s="10">
        <f t="shared" si="250"/>
        <v>99.999796385848825</v>
      </c>
      <c r="AT466" s="142">
        <f t="shared" si="250"/>
        <v>0</v>
      </c>
      <c r="AU466" s="142">
        <f t="shared" si="250"/>
        <v>0</v>
      </c>
      <c r="AV466" s="142">
        <f t="shared" si="250"/>
        <v>0</v>
      </c>
      <c r="AW466" s="142">
        <f t="shared" si="250"/>
        <v>0</v>
      </c>
    </row>
    <row r="467" spans="1:49" ht="12.75" customHeight="1" x14ac:dyDescent="0.25">
      <c r="A467" s="133">
        <v>458</v>
      </c>
      <c r="B467" s="139"/>
      <c r="C467" s="140"/>
      <c r="D467" s="140"/>
      <c r="E467" s="140"/>
      <c r="F467" s="140"/>
      <c r="G467" s="140"/>
      <c r="H467" s="140"/>
      <c r="I467" s="140"/>
      <c r="J467" s="135"/>
      <c r="K467" s="141"/>
      <c r="L467" s="141"/>
      <c r="M467" s="141"/>
      <c r="N467" s="141"/>
      <c r="O467" s="141"/>
      <c r="P467" s="141"/>
      <c r="Q467" s="141"/>
      <c r="R467" s="141"/>
      <c r="S467" s="141"/>
      <c r="T467" s="136"/>
      <c r="U467" s="141"/>
      <c r="V467" s="141"/>
      <c r="W467" s="141"/>
      <c r="X467" s="141"/>
      <c r="Y467" s="10"/>
      <c r="Z467" s="10"/>
      <c r="AA467" s="10"/>
      <c r="AB467" s="10"/>
      <c r="AC467" s="10"/>
      <c r="AD467" s="10"/>
      <c r="AE467" s="10"/>
      <c r="AF467" s="10"/>
      <c r="AG467" s="10"/>
      <c r="AH467" s="10"/>
      <c r="AI467" s="13">
        <f t="shared" ref="AI467:AM524" si="254">Y467-O467</f>
        <v>0</v>
      </c>
      <c r="AJ467" s="13">
        <f t="shared" si="254"/>
        <v>0</v>
      </c>
      <c r="AK467" s="13">
        <f t="shared" si="254"/>
        <v>0</v>
      </c>
      <c r="AL467" s="13">
        <f t="shared" si="254"/>
        <v>0</v>
      </c>
      <c r="AM467" s="10"/>
      <c r="AN467" s="10"/>
      <c r="AO467" s="10"/>
      <c r="AP467" s="10"/>
      <c r="AQ467" s="10"/>
      <c r="AR467" s="10"/>
      <c r="AS467" s="10"/>
      <c r="AT467" s="142"/>
      <c r="AU467" s="142"/>
      <c r="AV467" s="142"/>
      <c r="AW467" s="142"/>
    </row>
    <row r="468" spans="1:49" ht="12.75" customHeight="1" x14ac:dyDescent="0.25">
      <c r="A468" s="133">
        <v>459</v>
      </c>
      <c r="B468" s="134" t="s">
        <v>1748</v>
      </c>
      <c r="C468" s="135">
        <f t="shared" ref="C468:C511" si="255">SUM(D468:I468)</f>
        <v>289167.2</v>
      </c>
      <c r="D468" s="135">
        <f t="shared" ref="D468:I468" si="256">D469+D470</f>
        <v>237673.5</v>
      </c>
      <c r="E468" s="135">
        <f t="shared" si="256"/>
        <v>3614.8</v>
      </c>
      <c r="F468" s="135">
        <f t="shared" si="256"/>
        <v>7810.4000000000005</v>
      </c>
      <c r="G468" s="135">
        <f t="shared" si="256"/>
        <v>0</v>
      </c>
      <c r="H468" s="135">
        <f t="shared" si="256"/>
        <v>37571.599999999991</v>
      </c>
      <c r="I468" s="135">
        <f t="shared" si="256"/>
        <v>2496.9</v>
      </c>
      <c r="J468" s="135">
        <f t="shared" si="252"/>
        <v>339674.99999999994</v>
      </c>
      <c r="K468" s="135">
        <f t="shared" ref="K468:S468" si="257">K469+K470</f>
        <v>282048.8</v>
      </c>
      <c r="L468" s="135">
        <f t="shared" si="257"/>
        <v>4054.6</v>
      </c>
      <c r="M468" s="135">
        <f t="shared" si="257"/>
        <v>9470.0999999999985</v>
      </c>
      <c r="N468" s="135">
        <f t="shared" si="257"/>
        <v>0</v>
      </c>
      <c r="O468" s="135">
        <f t="shared" si="257"/>
        <v>37571.599999999991</v>
      </c>
      <c r="P468" s="135">
        <f t="shared" si="257"/>
        <v>4009.2</v>
      </c>
      <c r="Q468" s="135">
        <f t="shared" si="257"/>
        <v>3204.6</v>
      </c>
      <c r="R468" s="135">
        <f t="shared" si="257"/>
        <v>2451.4</v>
      </c>
      <c r="S468" s="135">
        <f t="shared" si="257"/>
        <v>69.3</v>
      </c>
      <c r="T468" s="136">
        <f t="shared" si="253"/>
        <v>325348.32030000002</v>
      </c>
      <c r="U468" s="135">
        <f t="shared" ref="U468:AC468" si="258">U469+U470</f>
        <v>277034.03220000002</v>
      </c>
      <c r="V468" s="135">
        <f t="shared" si="258"/>
        <v>4011.7462999999998</v>
      </c>
      <c r="W468" s="135">
        <f t="shared" si="258"/>
        <v>6393.8913999999995</v>
      </c>
      <c r="X468" s="135">
        <f t="shared" si="258"/>
        <v>0</v>
      </c>
      <c r="Y468" s="135">
        <f t="shared" si="258"/>
        <v>32851.391900000002</v>
      </c>
      <c r="Z468" s="135">
        <f t="shared" si="258"/>
        <v>2538.1334999999999</v>
      </c>
      <c r="AA468" s="135">
        <f t="shared" si="258"/>
        <v>1852.6990000000001</v>
      </c>
      <c r="AB468" s="135">
        <f t="shared" si="258"/>
        <v>2451.4</v>
      </c>
      <c r="AC468" s="135">
        <f t="shared" si="258"/>
        <v>67.724999999999994</v>
      </c>
      <c r="AD468" s="13">
        <f t="shared" ref="AD468:AI511" si="259">T468-J468</f>
        <v>-14326.679699999921</v>
      </c>
      <c r="AE468" s="13">
        <f t="shared" si="259"/>
        <v>-5014.7677999999723</v>
      </c>
      <c r="AF468" s="13">
        <f t="shared" si="259"/>
        <v>-42.853700000000117</v>
      </c>
      <c r="AG468" s="13">
        <f t="shared" si="259"/>
        <v>-3076.208599999999</v>
      </c>
      <c r="AH468" s="13">
        <f t="shared" si="259"/>
        <v>0</v>
      </c>
      <c r="AI468" s="13">
        <f t="shared" si="254"/>
        <v>-4720.2080999999889</v>
      </c>
      <c r="AJ468" s="13">
        <f t="shared" si="254"/>
        <v>-1471.0664999999999</v>
      </c>
      <c r="AK468" s="13">
        <f t="shared" si="254"/>
        <v>-1351.9009999999998</v>
      </c>
      <c r="AL468" s="13">
        <f t="shared" si="254"/>
        <v>0</v>
      </c>
      <c r="AM468" s="13">
        <f t="shared" si="254"/>
        <v>-1.5750000000000028</v>
      </c>
      <c r="AN468" s="13">
        <f t="shared" ref="AN468:AW493" si="260">IF(J468=0,0,T468/J468*100)</f>
        <v>95.782238993155246</v>
      </c>
      <c r="AO468" s="13">
        <f t="shared" si="260"/>
        <v>98.222021224695879</v>
      </c>
      <c r="AP468" s="13">
        <f t="shared" si="260"/>
        <v>98.943084397967738</v>
      </c>
      <c r="AQ468" s="13">
        <f t="shared" si="260"/>
        <v>67.516619676666565</v>
      </c>
      <c r="AR468" s="13">
        <f t="shared" si="260"/>
        <v>0</v>
      </c>
      <c r="AS468" s="13">
        <f t="shared" si="260"/>
        <v>87.436765801829068</v>
      </c>
      <c r="AT468" s="137">
        <f t="shared" si="260"/>
        <v>63.307729721640229</v>
      </c>
      <c r="AU468" s="137">
        <f t="shared" si="260"/>
        <v>57.813736503775829</v>
      </c>
      <c r="AV468" s="137">
        <f t="shared" si="260"/>
        <v>100</v>
      </c>
      <c r="AW468" s="137">
        <f t="shared" si="260"/>
        <v>97.72727272727272</v>
      </c>
    </row>
    <row r="469" spans="1:49" s="138" customFormat="1" ht="12.75" customHeight="1" x14ac:dyDescent="0.2">
      <c r="A469" s="133">
        <v>460</v>
      </c>
      <c r="B469" s="134" t="s">
        <v>1374</v>
      </c>
      <c r="C469" s="135">
        <f t="shared" si="255"/>
        <v>195994.29999999996</v>
      </c>
      <c r="D469" s="135">
        <f t="shared" ref="D469:I469" si="261">D471</f>
        <v>165485.5</v>
      </c>
      <c r="E469" s="135">
        <f t="shared" si="261"/>
        <v>3614.8</v>
      </c>
      <c r="F469" s="135">
        <f t="shared" si="261"/>
        <v>7742.3</v>
      </c>
      <c r="G469" s="135">
        <f t="shared" si="261"/>
        <v>0</v>
      </c>
      <c r="H469" s="135">
        <f t="shared" si="261"/>
        <v>16654.8</v>
      </c>
      <c r="I469" s="135">
        <f t="shared" si="261"/>
        <v>2496.9</v>
      </c>
      <c r="J469" s="135">
        <f t="shared" si="252"/>
        <v>236663.2</v>
      </c>
      <c r="K469" s="135">
        <f t="shared" ref="K469:S469" si="262">K471</f>
        <v>200026.1</v>
      </c>
      <c r="L469" s="135">
        <f t="shared" si="262"/>
        <v>4054.6</v>
      </c>
      <c r="M469" s="135">
        <f t="shared" si="262"/>
        <v>9397.7999999999993</v>
      </c>
      <c r="N469" s="135">
        <f t="shared" si="262"/>
        <v>0</v>
      </c>
      <c r="O469" s="135">
        <f t="shared" si="262"/>
        <v>16654.8</v>
      </c>
      <c r="P469" s="135">
        <f t="shared" si="262"/>
        <v>4009.2</v>
      </c>
      <c r="Q469" s="135">
        <f t="shared" si="262"/>
        <v>3204.6</v>
      </c>
      <c r="R469" s="135">
        <f t="shared" si="262"/>
        <v>2451.4</v>
      </c>
      <c r="S469" s="135">
        <f t="shared" si="262"/>
        <v>69.3</v>
      </c>
      <c r="T469" s="136">
        <f t="shared" si="253"/>
        <v>224009.6912</v>
      </c>
      <c r="U469" s="135">
        <f t="shared" ref="U469:AC469" si="263">U471</f>
        <v>196647.1041</v>
      </c>
      <c r="V469" s="135">
        <f t="shared" si="263"/>
        <v>4011.7462999999998</v>
      </c>
      <c r="W469" s="135">
        <f t="shared" si="263"/>
        <v>6322.1450999999997</v>
      </c>
      <c r="X469" s="135">
        <f t="shared" si="263"/>
        <v>0</v>
      </c>
      <c r="Y469" s="135">
        <f t="shared" si="263"/>
        <v>11971.4372</v>
      </c>
      <c r="Z469" s="135">
        <f t="shared" si="263"/>
        <v>2538.1334999999999</v>
      </c>
      <c r="AA469" s="135">
        <f t="shared" si="263"/>
        <v>1852.6990000000001</v>
      </c>
      <c r="AB469" s="135">
        <f t="shared" si="263"/>
        <v>2451.4</v>
      </c>
      <c r="AC469" s="135">
        <f t="shared" si="263"/>
        <v>67.724999999999994</v>
      </c>
      <c r="AD469" s="13">
        <f t="shared" si="259"/>
        <v>-12653.508800000011</v>
      </c>
      <c r="AE469" s="13">
        <f t="shared" si="259"/>
        <v>-3378.995900000009</v>
      </c>
      <c r="AF469" s="13">
        <f t="shared" si="259"/>
        <v>-42.853700000000117</v>
      </c>
      <c r="AG469" s="13">
        <f t="shared" si="259"/>
        <v>-3075.6548999999995</v>
      </c>
      <c r="AH469" s="13">
        <f t="shared" si="259"/>
        <v>0</v>
      </c>
      <c r="AI469" s="13">
        <f t="shared" si="254"/>
        <v>-4683.362799999999</v>
      </c>
      <c r="AJ469" s="13">
        <f t="shared" si="254"/>
        <v>-1471.0664999999999</v>
      </c>
      <c r="AK469" s="13">
        <f t="shared" si="254"/>
        <v>-1351.9009999999998</v>
      </c>
      <c r="AL469" s="13">
        <f t="shared" si="254"/>
        <v>0</v>
      </c>
      <c r="AM469" s="13">
        <f t="shared" si="254"/>
        <v>-1.5750000000000028</v>
      </c>
      <c r="AN469" s="13">
        <f t="shared" si="260"/>
        <v>94.653368669062189</v>
      </c>
      <c r="AO469" s="13">
        <f t="shared" si="260"/>
        <v>98.310722500713652</v>
      </c>
      <c r="AP469" s="13">
        <f t="shared" si="260"/>
        <v>98.943084397967738</v>
      </c>
      <c r="AQ469" s="13">
        <f t="shared" si="260"/>
        <v>67.272607418757573</v>
      </c>
      <c r="AR469" s="13">
        <f t="shared" si="260"/>
        <v>0</v>
      </c>
      <c r="AS469" s="13">
        <f t="shared" si="260"/>
        <v>71.879801618752566</v>
      </c>
      <c r="AT469" s="137">
        <f t="shared" si="260"/>
        <v>63.307729721640229</v>
      </c>
      <c r="AU469" s="137">
        <f t="shared" si="260"/>
        <v>57.813736503775829</v>
      </c>
      <c r="AV469" s="137">
        <f t="shared" si="260"/>
        <v>100</v>
      </c>
      <c r="AW469" s="137">
        <f t="shared" si="260"/>
        <v>97.72727272727272</v>
      </c>
    </row>
    <row r="470" spans="1:49" s="138" customFormat="1" ht="12.75" customHeight="1" x14ac:dyDescent="0.2">
      <c r="A470" s="133">
        <v>461</v>
      </c>
      <c r="B470" s="134" t="s">
        <v>1375</v>
      </c>
      <c r="C470" s="135">
        <f t="shared" si="255"/>
        <v>93172.9</v>
      </c>
      <c r="D470" s="135">
        <f t="shared" ref="D470:I470" si="264">SUBTOTAL(9,D472:D511)</f>
        <v>72188</v>
      </c>
      <c r="E470" s="135">
        <f t="shared" si="264"/>
        <v>0</v>
      </c>
      <c r="F470" s="135">
        <f t="shared" si="264"/>
        <v>68.099999999999994</v>
      </c>
      <c r="G470" s="135">
        <f t="shared" si="264"/>
        <v>0</v>
      </c>
      <c r="H470" s="135">
        <f t="shared" si="264"/>
        <v>20916.799999999992</v>
      </c>
      <c r="I470" s="135">
        <f t="shared" si="264"/>
        <v>0</v>
      </c>
      <c r="J470" s="135">
        <f t="shared" si="252"/>
        <v>103011.79999999997</v>
      </c>
      <c r="K470" s="135">
        <f t="shared" ref="K470:S470" si="265">SUBTOTAL(9,K472:K511)</f>
        <v>82022.699999999983</v>
      </c>
      <c r="L470" s="135">
        <f t="shared" si="265"/>
        <v>0</v>
      </c>
      <c r="M470" s="135">
        <f t="shared" si="265"/>
        <v>72.3</v>
      </c>
      <c r="N470" s="135">
        <f t="shared" si="265"/>
        <v>0</v>
      </c>
      <c r="O470" s="135">
        <f t="shared" si="265"/>
        <v>20916.799999999992</v>
      </c>
      <c r="P470" s="135">
        <f t="shared" si="265"/>
        <v>0</v>
      </c>
      <c r="Q470" s="135">
        <f t="shared" si="265"/>
        <v>0</v>
      </c>
      <c r="R470" s="135">
        <f t="shared" si="265"/>
        <v>0</v>
      </c>
      <c r="S470" s="135">
        <f t="shared" si="265"/>
        <v>0</v>
      </c>
      <c r="T470" s="136">
        <f t="shared" si="253"/>
        <v>101338.62910000001</v>
      </c>
      <c r="U470" s="135">
        <f t="shared" ref="U470:AC470" si="266">SUBTOTAL(9,U472:U511)</f>
        <v>80386.928100000005</v>
      </c>
      <c r="V470" s="135">
        <f t="shared" si="266"/>
        <v>0</v>
      </c>
      <c r="W470" s="135">
        <f t="shared" si="266"/>
        <v>71.746300000000005</v>
      </c>
      <c r="X470" s="135">
        <f t="shared" si="266"/>
        <v>0</v>
      </c>
      <c r="Y470" s="135">
        <f t="shared" si="266"/>
        <v>20879.954699999998</v>
      </c>
      <c r="Z470" s="135">
        <f t="shared" si="266"/>
        <v>0</v>
      </c>
      <c r="AA470" s="135">
        <f t="shared" si="266"/>
        <v>0</v>
      </c>
      <c r="AB470" s="135">
        <f t="shared" si="266"/>
        <v>0</v>
      </c>
      <c r="AC470" s="135">
        <f t="shared" si="266"/>
        <v>0</v>
      </c>
      <c r="AD470" s="13">
        <f t="shared" si="259"/>
        <v>-1673.1708999999682</v>
      </c>
      <c r="AE470" s="13">
        <f t="shared" si="259"/>
        <v>-1635.7718999999779</v>
      </c>
      <c r="AF470" s="13">
        <f t="shared" si="259"/>
        <v>0</v>
      </c>
      <c r="AG470" s="13">
        <f t="shared" si="259"/>
        <v>-0.55369999999999209</v>
      </c>
      <c r="AH470" s="13">
        <f t="shared" si="259"/>
        <v>0</v>
      </c>
      <c r="AI470" s="13">
        <f t="shared" si="254"/>
        <v>-36.845299999993586</v>
      </c>
      <c r="AJ470" s="13">
        <f t="shared" si="254"/>
        <v>0</v>
      </c>
      <c r="AK470" s="13">
        <f t="shared" si="254"/>
        <v>0</v>
      </c>
      <c r="AL470" s="13">
        <f t="shared" si="254"/>
        <v>0</v>
      </c>
      <c r="AM470" s="13">
        <f t="shared" si="254"/>
        <v>0</v>
      </c>
      <c r="AN470" s="13">
        <f t="shared" si="260"/>
        <v>98.375748312329307</v>
      </c>
      <c r="AO470" s="13">
        <f t="shared" si="260"/>
        <v>98.005708297824896</v>
      </c>
      <c r="AP470" s="13">
        <f t="shared" si="260"/>
        <v>0</v>
      </c>
      <c r="AQ470" s="13">
        <f t="shared" si="260"/>
        <v>99.23416320885201</v>
      </c>
      <c r="AR470" s="13">
        <f t="shared" si="260"/>
        <v>0</v>
      </c>
      <c r="AS470" s="13">
        <f t="shared" si="260"/>
        <v>99.823848294194178</v>
      </c>
      <c r="AT470" s="137">
        <f t="shared" si="260"/>
        <v>0</v>
      </c>
      <c r="AU470" s="137">
        <f t="shared" si="260"/>
        <v>0</v>
      </c>
      <c r="AV470" s="137">
        <f t="shared" si="260"/>
        <v>0</v>
      </c>
      <c r="AW470" s="137">
        <f t="shared" si="260"/>
        <v>0</v>
      </c>
    </row>
    <row r="471" spans="1:49" ht="12.75" customHeight="1" x14ac:dyDescent="0.25">
      <c r="A471" s="133">
        <v>462</v>
      </c>
      <c r="B471" s="139" t="s">
        <v>1400</v>
      </c>
      <c r="C471" s="135">
        <f t="shared" si="255"/>
        <v>195994.29999999996</v>
      </c>
      <c r="D471" s="140">
        <v>165485.5</v>
      </c>
      <c r="E471" s="140">
        <v>3614.8</v>
      </c>
      <c r="F471" s="140">
        <v>7742.3</v>
      </c>
      <c r="G471" s="140">
        <v>0</v>
      </c>
      <c r="H471" s="140">
        <v>16654.8</v>
      </c>
      <c r="I471" s="140">
        <v>2496.9</v>
      </c>
      <c r="J471" s="135">
        <f t="shared" si="252"/>
        <v>236663.2</v>
      </c>
      <c r="K471" s="141">
        <v>200026.1</v>
      </c>
      <c r="L471" s="141">
        <v>4054.6</v>
      </c>
      <c r="M471" s="141">
        <v>9397.7999999999993</v>
      </c>
      <c r="N471" s="141">
        <v>0</v>
      </c>
      <c r="O471" s="141">
        <v>16654.8</v>
      </c>
      <c r="P471" s="141">
        <v>4009.2</v>
      </c>
      <c r="Q471" s="141">
        <v>3204.6</v>
      </c>
      <c r="R471" s="141">
        <v>2451.4</v>
      </c>
      <c r="S471" s="141">
        <v>69.3</v>
      </c>
      <c r="T471" s="136">
        <f t="shared" si="253"/>
        <v>224009.6912</v>
      </c>
      <c r="U471" s="141">
        <v>196647.1041</v>
      </c>
      <c r="V471" s="141">
        <v>4011.7462999999998</v>
      </c>
      <c r="W471" s="141">
        <v>6322.1450999999997</v>
      </c>
      <c r="X471" s="141">
        <v>0</v>
      </c>
      <c r="Y471" s="10">
        <v>11971.4372</v>
      </c>
      <c r="Z471" s="10">
        <v>2538.1334999999999</v>
      </c>
      <c r="AA471" s="10">
        <v>1852.6990000000001</v>
      </c>
      <c r="AB471" s="10">
        <v>2451.4</v>
      </c>
      <c r="AC471" s="10">
        <v>67.724999999999994</v>
      </c>
      <c r="AD471" s="10">
        <f t="shared" si="259"/>
        <v>-12653.508800000011</v>
      </c>
      <c r="AE471" s="10">
        <f t="shared" si="259"/>
        <v>-3378.995900000009</v>
      </c>
      <c r="AF471" s="10">
        <f t="shared" si="259"/>
        <v>-42.853700000000117</v>
      </c>
      <c r="AG471" s="10">
        <f t="shared" si="259"/>
        <v>-3075.6548999999995</v>
      </c>
      <c r="AH471" s="10">
        <f t="shared" si="259"/>
        <v>0</v>
      </c>
      <c r="AI471" s="13">
        <f t="shared" si="254"/>
        <v>-4683.362799999999</v>
      </c>
      <c r="AJ471" s="13">
        <f t="shared" si="254"/>
        <v>-1471.0664999999999</v>
      </c>
      <c r="AK471" s="13">
        <f t="shared" si="254"/>
        <v>-1351.9009999999998</v>
      </c>
      <c r="AL471" s="13">
        <f t="shared" si="254"/>
        <v>0</v>
      </c>
      <c r="AM471" s="10">
        <f t="shared" si="254"/>
        <v>-1.5750000000000028</v>
      </c>
      <c r="AN471" s="10">
        <f t="shared" si="260"/>
        <v>94.653368669062189</v>
      </c>
      <c r="AO471" s="10">
        <f t="shared" si="260"/>
        <v>98.310722500713652</v>
      </c>
      <c r="AP471" s="10">
        <f t="shared" si="260"/>
        <v>98.943084397967738</v>
      </c>
      <c r="AQ471" s="10">
        <f t="shared" si="260"/>
        <v>67.272607418757573</v>
      </c>
      <c r="AR471" s="10">
        <f t="shared" si="260"/>
        <v>0</v>
      </c>
      <c r="AS471" s="10">
        <f t="shared" si="260"/>
        <v>71.879801618752566</v>
      </c>
      <c r="AT471" s="142">
        <f t="shared" si="260"/>
        <v>63.307729721640229</v>
      </c>
      <c r="AU471" s="142">
        <f t="shared" si="260"/>
        <v>57.813736503775829</v>
      </c>
      <c r="AV471" s="142">
        <f t="shared" si="260"/>
        <v>100</v>
      </c>
      <c r="AW471" s="142">
        <f t="shared" si="260"/>
        <v>97.72727272727272</v>
      </c>
    </row>
    <row r="472" spans="1:49" ht="12.75" customHeight="1" x14ac:dyDescent="0.25">
      <c r="A472" s="133">
        <v>463</v>
      </c>
      <c r="B472" s="139" t="s">
        <v>1685</v>
      </c>
      <c r="C472" s="135">
        <f t="shared" si="255"/>
        <v>1560.9</v>
      </c>
      <c r="D472" s="140">
        <v>1240.2</v>
      </c>
      <c r="E472" s="140">
        <v>0</v>
      </c>
      <c r="F472" s="140">
        <v>0</v>
      </c>
      <c r="G472" s="140">
        <v>0</v>
      </c>
      <c r="H472" s="140">
        <v>320.7</v>
      </c>
      <c r="I472" s="140">
        <v>0</v>
      </c>
      <c r="J472" s="135">
        <f t="shared" si="252"/>
        <v>1855.8</v>
      </c>
      <c r="K472" s="141">
        <v>1535.1</v>
      </c>
      <c r="L472" s="141">
        <v>0</v>
      </c>
      <c r="M472" s="141">
        <v>0</v>
      </c>
      <c r="N472" s="141">
        <v>0</v>
      </c>
      <c r="O472" s="141">
        <v>320.7</v>
      </c>
      <c r="P472" s="141">
        <v>0</v>
      </c>
      <c r="Q472" s="141">
        <v>0</v>
      </c>
      <c r="R472" s="141">
        <v>0</v>
      </c>
      <c r="S472" s="141">
        <v>0</v>
      </c>
      <c r="T472" s="136">
        <f t="shared" si="253"/>
        <v>1798.9973</v>
      </c>
      <c r="U472" s="141">
        <v>1478.2994000000001</v>
      </c>
      <c r="V472" s="141">
        <v>0</v>
      </c>
      <c r="W472" s="141">
        <v>0</v>
      </c>
      <c r="X472" s="141">
        <v>0</v>
      </c>
      <c r="Y472" s="10">
        <v>320.6979</v>
      </c>
      <c r="Z472" s="10">
        <v>0</v>
      </c>
      <c r="AA472" s="10">
        <v>0</v>
      </c>
      <c r="AB472" s="10">
        <v>0</v>
      </c>
      <c r="AC472" s="10">
        <v>0</v>
      </c>
      <c r="AD472" s="10">
        <f t="shared" si="259"/>
        <v>-56.802699999999959</v>
      </c>
      <c r="AE472" s="10">
        <f t="shared" si="259"/>
        <v>-56.800599999999804</v>
      </c>
      <c r="AF472" s="10">
        <f t="shared" si="259"/>
        <v>0</v>
      </c>
      <c r="AG472" s="10">
        <f t="shared" si="259"/>
        <v>0</v>
      </c>
      <c r="AH472" s="10">
        <f t="shared" si="259"/>
        <v>0</v>
      </c>
      <c r="AI472" s="13">
        <f t="shared" si="254"/>
        <v>-2.0999999999844476E-3</v>
      </c>
      <c r="AJ472" s="13">
        <f t="shared" si="254"/>
        <v>0</v>
      </c>
      <c r="AK472" s="13">
        <f t="shared" si="254"/>
        <v>0</v>
      </c>
      <c r="AL472" s="13">
        <f t="shared" si="254"/>
        <v>0</v>
      </c>
      <c r="AM472" s="10">
        <f t="shared" si="254"/>
        <v>0</v>
      </c>
      <c r="AN472" s="10">
        <f t="shared" si="260"/>
        <v>96.939179868520313</v>
      </c>
      <c r="AO472" s="10">
        <f t="shared" si="260"/>
        <v>96.299876229561605</v>
      </c>
      <c r="AP472" s="10">
        <f t="shared" si="260"/>
        <v>0</v>
      </c>
      <c r="AQ472" s="10">
        <f t="shared" si="260"/>
        <v>0</v>
      </c>
      <c r="AR472" s="10">
        <f t="shared" si="260"/>
        <v>0</v>
      </c>
      <c r="AS472" s="10">
        <f t="shared" si="260"/>
        <v>99.999345182413478</v>
      </c>
      <c r="AT472" s="142">
        <f t="shared" si="260"/>
        <v>0</v>
      </c>
      <c r="AU472" s="142">
        <f t="shared" si="260"/>
        <v>0</v>
      </c>
      <c r="AV472" s="142">
        <f t="shared" si="260"/>
        <v>0</v>
      </c>
      <c r="AW472" s="142">
        <f t="shared" si="260"/>
        <v>0</v>
      </c>
    </row>
    <row r="473" spans="1:49" ht="12.75" customHeight="1" x14ac:dyDescent="0.25">
      <c r="A473" s="133">
        <v>464</v>
      </c>
      <c r="B473" s="139" t="s">
        <v>1749</v>
      </c>
      <c r="C473" s="135">
        <f t="shared" si="255"/>
        <v>2402.8000000000002</v>
      </c>
      <c r="D473" s="140">
        <v>1858.9</v>
      </c>
      <c r="E473" s="140">
        <v>0</v>
      </c>
      <c r="F473" s="140">
        <v>0</v>
      </c>
      <c r="G473" s="140">
        <v>0</v>
      </c>
      <c r="H473" s="140">
        <v>543.9</v>
      </c>
      <c r="I473" s="140">
        <v>0</v>
      </c>
      <c r="J473" s="135">
        <f t="shared" si="252"/>
        <v>2690.1</v>
      </c>
      <c r="K473" s="141">
        <v>2146.1999999999998</v>
      </c>
      <c r="L473" s="141">
        <v>0</v>
      </c>
      <c r="M473" s="141">
        <v>0</v>
      </c>
      <c r="N473" s="141">
        <v>0</v>
      </c>
      <c r="O473" s="141">
        <v>543.9</v>
      </c>
      <c r="P473" s="141">
        <v>0</v>
      </c>
      <c r="Q473" s="141">
        <v>0</v>
      </c>
      <c r="R473" s="141">
        <v>0</v>
      </c>
      <c r="S473" s="141">
        <v>0</v>
      </c>
      <c r="T473" s="136">
        <f t="shared" si="253"/>
        <v>2690.1</v>
      </c>
      <c r="U473" s="141">
        <v>2146.1999999999998</v>
      </c>
      <c r="V473" s="141">
        <v>0</v>
      </c>
      <c r="W473" s="141">
        <v>0</v>
      </c>
      <c r="X473" s="141">
        <v>0</v>
      </c>
      <c r="Y473" s="10">
        <v>543.9</v>
      </c>
      <c r="Z473" s="10">
        <v>0</v>
      </c>
      <c r="AA473" s="10">
        <v>0</v>
      </c>
      <c r="AB473" s="10">
        <v>0</v>
      </c>
      <c r="AC473" s="10">
        <v>0</v>
      </c>
      <c r="AD473" s="10">
        <f t="shared" si="259"/>
        <v>0</v>
      </c>
      <c r="AE473" s="10">
        <f t="shared" si="259"/>
        <v>0</v>
      </c>
      <c r="AF473" s="10">
        <f t="shared" si="259"/>
        <v>0</v>
      </c>
      <c r="AG473" s="10">
        <f t="shared" si="259"/>
        <v>0</v>
      </c>
      <c r="AH473" s="10">
        <f t="shared" si="259"/>
        <v>0</v>
      </c>
      <c r="AI473" s="13">
        <f t="shared" si="254"/>
        <v>0</v>
      </c>
      <c r="AJ473" s="13">
        <f t="shared" si="254"/>
        <v>0</v>
      </c>
      <c r="AK473" s="13">
        <f t="shared" si="254"/>
        <v>0</v>
      </c>
      <c r="AL473" s="13">
        <f t="shared" si="254"/>
        <v>0</v>
      </c>
      <c r="AM473" s="10">
        <f t="shared" si="254"/>
        <v>0</v>
      </c>
      <c r="AN473" s="10">
        <f t="shared" si="260"/>
        <v>100</v>
      </c>
      <c r="AO473" s="10">
        <f t="shared" si="260"/>
        <v>100</v>
      </c>
      <c r="AP473" s="10">
        <f t="shared" si="260"/>
        <v>0</v>
      </c>
      <c r="AQ473" s="10">
        <f t="shared" si="260"/>
        <v>0</v>
      </c>
      <c r="AR473" s="10">
        <f t="shared" si="260"/>
        <v>0</v>
      </c>
      <c r="AS473" s="10">
        <f t="shared" si="260"/>
        <v>100</v>
      </c>
      <c r="AT473" s="142">
        <f t="shared" si="260"/>
        <v>0</v>
      </c>
      <c r="AU473" s="142">
        <f t="shared" si="260"/>
        <v>0</v>
      </c>
      <c r="AV473" s="142">
        <f t="shared" si="260"/>
        <v>0</v>
      </c>
      <c r="AW473" s="142">
        <f t="shared" si="260"/>
        <v>0</v>
      </c>
    </row>
    <row r="474" spans="1:49" ht="12.75" customHeight="1" x14ac:dyDescent="0.25">
      <c r="A474" s="133">
        <v>465</v>
      </c>
      <c r="B474" s="139" t="s">
        <v>1750</v>
      </c>
      <c r="C474" s="135">
        <f t="shared" si="255"/>
        <v>2658.8</v>
      </c>
      <c r="D474" s="140">
        <v>2190</v>
      </c>
      <c r="E474" s="140">
        <v>0</v>
      </c>
      <c r="F474" s="140">
        <v>0</v>
      </c>
      <c r="G474" s="140">
        <v>0</v>
      </c>
      <c r="H474" s="140">
        <v>468.8</v>
      </c>
      <c r="I474" s="140">
        <v>0</v>
      </c>
      <c r="J474" s="135">
        <f t="shared" si="252"/>
        <v>2916.4</v>
      </c>
      <c r="K474" s="141">
        <v>2447.6</v>
      </c>
      <c r="L474" s="141">
        <v>0</v>
      </c>
      <c r="M474" s="141">
        <v>0</v>
      </c>
      <c r="N474" s="141">
        <v>0</v>
      </c>
      <c r="O474" s="141">
        <v>468.8</v>
      </c>
      <c r="P474" s="141">
        <v>0</v>
      </c>
      <c r="Q474" s="141">
        <v>0</v>
      </c>
      <c r="R474" s="141">
        <v>0</v>
      </c>
      <c r="S474" s="141">
        <v>0</v>
      </c>
      <c r="T474" s="136">
        <f t="shared" si="253"/>
        <v>2849.8035999999997</v>
      </c>
      <c r="U474" s="141">
        <v>2381.1311999999998</v>
      </c>
      <c r="V474" s="141">
        <v>0</v>
      </c>
      <c r="W474" s="141">
        <v>0</v>
      </c>
      <c r="X474" s="141">
        <v>0</v>
      </c>
      <c r="Y474" s="10">
        <v>468.67239999999998</v>
      </c>
      <c r="Z474" s="10">
        <v>0</v>
      </c>
      <c r="AA474" s="10">
        <v>0</v>
      </c>
      <c r="AB474" s="10">
        <v>0</v>
      </c>
      <c r="AC474" s="10">
        <v>0</v>
      </c>
      <c r="AD474" s="10">
        <f t="shared" si="259"/>
        <v>-66.596400000000358</v>
      </c>
      <c r="AE474" s="10">
        <f t="shared" si="259"/>
        <v>-66.468800000000101</v>
      </c>
      <c r="AF474" s="10">
        <f t="shared" si="259"/>
        <v>0</v>
      </c>
      <c r="AG474" s="10">
        <f t="shared" si="259"/>
        <v>0</v>
      </c>
      <c r="AH474" s="10">
        <f t="shared" si="259"/>
        <v>0</v>
      </c>
      <c r="AI474" s="13">
        <f t="shared" si="254"/>
        <v>-0.12760000000002947</v>
      </c>
      <c r="AJ474" s="13">
        <f t="shared" si="254"/>
        <v>0</v>
      </c>
      <c r="AK474" s="13">
        <f t="shared" si="254"/>
        <v>0</v>
      </c>
      <c r="AL474" s="13">
        <f t="shared" si="254"/>
        <v>0</v>
      </c>
      <c r="AM474" s="10">
        <f t="shared" si="254"/>
        <v>0</v>
      </c>
      <c r="AN474" s="10">
        <f t="shared" si="260"/>
        <v>97.716486078727186</v>
      </c>
      <c r="AO474" s="10">
        <f t="shared" si="260"/>
        <v>97.2843275044942</v>
      </c>
      <c r="AP474" s="10">
        <f t="shared" si="260"/>
        <v>0</v>
      </c>
      <c r="AQ474" s="10">
        <f t="shared" si="260"/>
        <v>0</v>
      </c>
      <c r="AR474" s="10">
        <f t="shared" si="260"/>
        <v>0</v>
      </c>
      <c r="AS474" s="10">
        <f t="shared" si="260"/>
        <v>99.972781569965861</v>
      </c>
      <c r="AT474" s="142">
        <f t="shared" si="260"/>
        <v>0</v>
      </c>
      <c r="AU474" s="142">
        <f t="shared" si="260"/>
        <v>0</v>
      </c>
      <c r="AV474" s="142">
        <f t="shared" si="260"/>
        <v>0</v>
      </c>
      <c r="AW474" s="142">
        <f t="shared" si="260"/>
        <v>0</v>
      </c>
    </row>
    <row r="475" spans="1:49" ht="12.75" customHeight="1" x14ac:dyDescent="0.25">
      <c r="A475" s="133">
        <v>466</v>
      </c>
      <c r="B475" s="139" t="s">
        <v>1751</v>
      </c>
      <c r="C475" s="135">
        <f t="shared" si="255"/>
        <v>1098.2</v>
      </c>
      <c r="D475" s="140">
        <v>856.9</v>
      </c>
      <c r="E475" s="140">
        <v>0</v>
      </c>
      <c r="F475" s="140">
        <v>0</v>
      </c>
      <c r="G475" s="140">
        <v>0</v>
      </c>
      <c r="H475" s="140">
        <v>241.3</v>
      </c>
      <c r="I475" s="140">
        <v>0</v>
      </c>
      <c r="J475" s="135">
        <f t="shared" si="252"/>
        <v>1197.7</v>
      </c>
      <c r="K475" s="141">
        <v>956.4</v>
      </c>
      <c r="L475" s="141">
        <v>0</v>
      </c>
      <c r="M475" s="141">
        <v>0</v>
      </c>
      <c r="N475" s="141">
        <v>0</v>
      </c>
      <c r="O475" s="141">
        <v>241.3</v>
      </c>
      <c r="P475" s="141">
        <v>0</v>
      </c>
      <c r="Q475" s="141">
        <v>0</v>
      </c>
      <c r="R475" s="141">
        <v>0</v>
      </c>
      <c r="S475" s="141">
        <v>0</v>
      </c>
      <c r="T475" s="136">
        <f t="shared" si="253"/>
        <v>1133.6927000000001</v>
      </c>
      <c r="U475" s="141">
        <v>892.39269999999999</v>
      </c>
      <c r="V475" s="141">
        <v>0</v>
      </c>
      <c r="W475" s="141">
        <v>0</v>
      </c>
      <c r="X475" s="141">
        <v>0</v>
      </c>
      <c r="Y475" s="10">
        <v>241.3</v>
      </c>
      <c r="Z475" s="10">
        <v>0</v>
      </c>
      <c r="AA475" s="10">
        <v>0</v>
      </c>
      <c r="AB475" s="10">
        <v>0</v>
      </c>
      <c r="AC475" s="10">
        <v>0</v>
      </c>
      <c r="AD475" s="10">
        <f t="shared" si="259"/>
        <v>-64.007299999999987</v>
      </c>
      <c r="AE475" s="10">
        <f t="shared" si="259"/>
        <v>-64.007299999999987</v>
      </c>
      <c r="AF475" s="10">
        <f t="shared" si="259"/>
        <v>0</v>
      </c>
      <c r="AG475" s="10">
        <f t="shared" si="259"/>
        <v>0</v>
      </c>
      <c r="AH475" s="10">
        <f t="shared" si="259"/>
        <v>0</v>
      </c>
      <c r="AI475" s="13">
        <f t="shared" si="254"/>
        <v>0</v>
      </c>
      <c r="AJ475" s="13">
        <f t="shared" si="254"/>
        <v>0</v>
      </c>
      <c r="AK475" s="13">
        <f t="shared" si="254"/>
        <v>0</v>
      </c>
      <c r="AL475" s="13">
        <f t="shared" si="254"/>
        <v>0</v>
      </c>
      <c r="AM475" s="10">
        <f t="shared" si="254"/>
        <v>0</v>
      </c>
      <c r="AN475" s="10">
        <f t="shared" si="260"/>
        <v>94.655815312682648</v>
      </c>
      <c r="AO475" s="10">
        <f t="shared" si="260"/>
        <v>93.307475951484733</v>
      </c>
      <c r="AP475" s="10">
        <f t="shared" si="260"/>
        <v>0</v>
      </c>
      <c r="AQ475" s="10">
        <f t="shared" si="260"/>
        <v>0</v>
      </c>
      <c r="AR475" s="10">
        <f t="shared" si="260"/>
        <v>0</v>
      </c>
      <c r="AS475" s="10">
        <f t="shared" si="260"/>
        <v>100</v>
      </c>
      <c r="AT475" s="142">
        <f t="shared" si="260"/>
        <v>0</v>
      </c>
      <c r="AU475" s="142">
        <f t="shared" si="260"/>
        <v>0</v>
      </c>
      <c r="AV475" s="142">
        <f t="shared" si="260"/>
        <v>0</v>
      </c>
      <c r="AW475" s="142">
        <f t="shared" si="260"/>
        <v>0</v>
      </c>
    </row>
    <row r="476" spans="1:49" ht="12.75" customHeight="1" x14ac:dyDescent="0.25">
      <c r="A476" s="133">
        <v>467</v>
      </c>
      <c r="B476" s="139" t="s">
        <v>1752</v>
      </c>
      <c r="C476" s="135">
        <f t="shared" si="255"/>
        <v>1096.2</v>
      </c>
      <c r="D476" s="140">
        <v>810</v>
      </c>
      <c r="E476" s="140">
        <v>0</v>
      </c>
      <c r="F476" s="140">
        <v>0</v>
      </c>
      <c r="G476" s="140">
        <v>0</v>
      </c>
      <c r="H476" s="140">
        <v>286.2</v>
      </c>
      <c r="I476" s="140">
        <v>0</v>
      </c>
      <c r="J476" s="135">
        <f t="shared" si="252"/>
        <v>1318.6000000000001</v>
      </c>
      <c r="K476" s="141">
        <v>1032.4000000000001</v>
      </c>
      <c r="L476" s="141">
        <v>0</v>
      </c>
      <c r="M476" s="141">
        <v>0</v>
      </c>
      <c r="N476" s="141">
        <v>0</v>
      </c>
      <c r="O476" s="141">
        <v>286.2</v>
      </c>
      <c r="P476" s="141">
        <v>0</v>
      </c>
      <c r="Q476" s="141">
        <v>0</v>
      </c>
      <c r="R476" s="141">
        <v>0</v>
      </c>
      <c r="S476" s="141">
        <v>0</v>
      </c>
      <c r="T476" s="136">
        <f t="shared" si="253"/>
        <v>1256.5056</v>
      </c>
      <c r="U476" s="141">
        <v>970.31629999999996</v>
      </c>
      <c r="V476" s="141">
        <v>0</v>
      </c>
      <c r="W476" s="141">
        <v>0</v>
      </c>
      <c r="X476" s="141">
        <v>0</v>
      </c>
      <c r="Y476" s="10">
        <v>286.1893</v>
      </c>
      <c r="Z476" s="10">
        <v>0</v>
      </c>
      <c r="AA476" s="10">
        <v>0</v>
      </c>
      <c r="AB476" s="10">
        <v>0</v>
      </c>
      <c r="AC476" s="10">
        <v>0</v>
      </c>
      <c r="AD476" s="10">
        <f t="shared" si="259"/>
        <v>-62.094400000000178</v>
      </c>
      <c r="AE476" s="10">
        <f t="shared" si="259"/>
        <v>-62.083700000000135</v>
      </c>
      <c r="AF476" s="10">
        <f t="shared" si="259"/>
        <v>0</v>
      </c>
      <c r="AG476" s="10">
        <f t="shared" si="259"/>
        <v>0</v>
      </c>
      <c r="AH476" s="10">
        <f t="shared" si="259"/>
        <v>0</v>
      </c>
      <c r="AI476" s="13">
        <f t="shared" si="254"/>
        <v>-1.0699999999985721E-2</v>
      </c>
      <c r="AJ476" s="13">
        <f t="shared" si="254"/>
        <v>0</v>
      </c>
      <c r="AK476" s="13">
        <f t="shared" si="254"/>
        <v>0</v>
      </c>
      <c r="AL476" s="13">
        <f t="shared" si="254"/>
        <v>0</v>
      </c>
      <c r="AM476" s="10">
        <f t="shared" si="254"/>
        <v>0</v>
      </c>
      <c r="AN476" s="10">
        <f t="shared" si="260"/>
        <v>95.290884271196703</v>
      </c>
      <c r="AO476" s="10">
        <f t="shared" si="260"/>
        <v>93.986468423091807</v>
      </c>
      <c r="AP476" s="10">
        <f t="shared" si="260"/>
        <v>0</v>
      </c>
      <c r="AQ476" s="10">
        <f t="shared" si="260"/>
        <v>0</v>
      </c>
      <c r="AR476" s="10">
        <f t="shared" si="260"/>
        <v>0</v>
      </c>
      <c r="AS476" s="10">
        <f t="shared" si="260"/>
        <v>99.996261355695324</v>
      </c>
      <c r="AT476" s="142">
        <f t="shared" si="260"/>
        <v>0</v>
      </c>
      <c r="AU476" s="142">
        <f t="shared" si="260"/>
        <v>0</v>
      </c>
      <c r="AV476" s="142">
        <f t="shared" si="260"/>
        <v>0</v>
      </c>
      <c r="AW476" s="142">
        <f t="shared" si="260"/>
        <v>0</v>
      </c>
    </row>
    <row r="477" spans="1:49" ht="12.75" customHeight="1" x14ac:dyDescent="0.25">
      <c r="A477" s="133">
        <v>468</v>
      </c>
      <c r="B477" s="139" t="s">
        <v>1753</v>
      </c>
      <c r="C477" s="135">
        <f t="shared" si="255"/>
        <v>3065.6</v>
      </c>
      <c r="D477" s="140">
        <v>2282.5</v>
      </c>
      <c r="E477" s="140">
        <v>0</v>
      </c>
      <c r="F477" s="140">
        <v>0</v>
      </c>
      <c r="G477" s="140">
        <v>0</v>
      </c>
      <c r="H477" s="140">
        <v>783.1</v>
      </c>
      <c r="I477" s="140">
        <v>0</v>
      </c>
      <c r="J477" s="135">
        <f t="shared" si="252"/>
        <v>3379.5</v>
      </c>
      <c r="K477" s="141">
        <v>2596.4</v>
      </c>
      <c r="L477" s="141">
        <v>0</v>
      </c>
      <c r="M477" s="141">
        <v>0</v>
      </c>
      <c r="N477" s="141">
        <v>0</v>
      </c>
      <c r="O477" s="141">
        <v>783.1</v>
      </c>
      <c r="P477" s="141">
        <v>0</v>
      </c>
      <c r="Q477" s="141">
        <v>0</v>
      </c>
      <c r="R477" s="141">
        <v>0</v>
      </c>
      <c r="S477" s="141">
        <v>0</v>
      </c>
      <c r="T477" s="136">
        <f t="shared" si="253"/>
        <v>3214.6559999999999</v>
      </c>
      <c r="U477" s="141">
        <v>2431.556</v>
      </c>
      <c r="V477" s="141">
        <v>0</v>
      </c>
      <c r="W477" s="141">
        <v>0</v>
      </c>
      <c r="X477" s="141">
        <v>0</v>
      </c>
      <c r="Y477" s="10">
        <v>783.1</v>
      </c>
      <c r="Z477" s="10">
        <v>0</v>
      </c>
      <c r="AA477" s="10">
        <v>0</v>
      </c>
      <c r="AB477" s="10">
        <v>0</v>
      </c>
      <c r="AC477" s="10">
        <v>0</v>
      </c>
      <c r="AD477" s="10">
        <f t="shared" si="259"/>
        <v>-164.84400000000005</v>
      </c>
      <c r="AE477" s="10">
        <f t="shared" si="259"/>
        <v>-164.84400000000005</v>
      </c>
      <c r="AF477" s="10">
        <f t="shared" si="259"/>
        <v>0</v>
      </c>
      <c r="AG477" s="10">
        <f t="shared" si="259"/>
        <v>0</v>
      </c>
      <c r="AH477" s="10">
        <f t="shared" si="259"/>
        <v>0</v>
      </c>
      <c r="AI477" s="13">
        <f t="shared" si="254"/>
        <v>0</v>
      </c>
      <c r="AJ477" s="13">
        <f t="shared" si="254"/>
        <v>0</v>
      </c>
      <c r="AK477" s="13">
        <f t="shared" si="254"/>
        <v>0</v>
      </c>
      <c r="AL477" s="13">
        <f t="shared" si="254"/>
        <v>0</v>
      </c>
      <c r="AM477" s="10">
        <f t="shared" si="254"/>
        <v>0</v>
      </c>
      <c r="AN477" s="10">
        <f t="shared" si="260"/>
        <v>95.122237017310255</v>
      </c>
      <c r="AO477" s="10">
        <f t="shared" si="260"/>
        <v>93.651055307348628</v>
      </c>
      <c r="AP477" s="10">
        <f t="shared" si="260"/>
        <v>0</v>
      </c>
      <c r="AQ477" s="10">
        <f t="shared" si="260"/>
        <v>0</v>
      </c>
      <c r="AR477" s="10">
        <f t="shared" si="260"/>
        <v>0</v>
      </c>
      <c r="AS477" s="10">
        <f t="shared" si="260"/>
        <v>100</v>
      </c>
      <c r="AT477" s="142">
        <f t="shared" si="260"/>
        <v>0</v>
      </c>
      <c r="AU477" s="142">
        <f t="shared" si="260"/>
        <v>0</v>
      </c>
      <c r="AV477" s="142">
        <f t="shared" si="260"/>
        <v>0</v>
      </c>
      <c r="AW477" s="142">
        <f t="shared" si="260"/>
        <v>0</v>
      </c>
    </row>
    <row r="478" spans="1:49" ht="12.75" customHeight="1" x14ac:dyDescent="0.25">
      <c r="A478" s="133">
        <v>469</v>
      </c>
      <c r="B478" s="139" t="s">
        <v>1607</v>
      </c>
      <c r="C478" s="135">
        <f t="shared" si="255"/>
        <v>1633.9</v>
      </c>
      <c r="D478" s="140">
        <v>1234.4000000000001</v>
      </c>
      <c r="E478" s="140">
        <v>0</v>
      </c>
      <c r="F478" s="140">
        <v>0</v>
      </c>
      <c r="G478" s="140">
        <v>0</v>
      </c>
      <c r="H478" s="140">
        <v>399.5</v>
      </c>
      <c r="I478" s="140">
        <v>0</v>
      </c>
      <c r="J478" s="135">
        <f t="shared" si="252"/>
        <v>1773.1</v>
      </c>
      <c r="K478" s="141">
        <v>1373.6</v>
      </c>
      <c r="L478" s="141">
        <v>0</v>
      </c>
      <c r="M478" s="141">
        <v>0</v>
      </c>
      <c r="N478" s="141">
        <v>0</v>
      </c>
      <c r="O478" s="141">
        <v>399.5</v>
      </c>
      <c r="P478" s="141">
        <v>0</v>
      </c>
      <c r="Q478" s="141">
        <v>0</v>
      </c>
      <c r="R478" s="141">
        <v>0</v>
      </c>
      <c r="S478" s="141">
        <v>0</v>
      </c>
      <c r="T478" s="136">
        <f t="shared" si="253"/>
        <v>1608.1759</v>
      </c>
      <c r="U478" s="141">
        <v>1208.6759</v>
      </c>
      <c r="V478" s="141">
        <v>0</v>
      </c>
      <c r="W478" s="141">
        <v>0</v>
      </c>
      <c r="X478" s="141">
        <v>0</v>
      </c>
      <c r="Y478" s="10">
        <v>399.5</v>
      </c>
      <c r="Z478" s="10">
        <v>0</v>
      </c>
      <c r="AA478" s="10">
        <v>0</v>
      </c>
      <c r="AB478" s="10">
        <v>0</v>
      </c>
      <c r="AC478" s="10">
        <v>0</v>
      </c>
      <c r="AD478" s="10">
        <f t="shared" si="259"/>
        <v>-164.92409999999995</v>
      </c>
      <c r="AE478" s="10">
        <f t="shared" si="259"/>
        <v>-164.92409999999995</v>
      </c>
      <c r="AF478" s="10">
        <f t="shared" si="259"/>
        <v>0</v>
      </c>
      <c r="AG478" s="10">
        <f t="shared" si="259"/>
        <v>0</v>
      </c>
      <c r="AH478" s="10">
        <f t="shared" si="259"/>
        <v>0</v>
      </c>
      <c r="AI478" s="13">
        <f t="shared" si="254"/>
        <v>0</v>
      </c>
      <c r="AJ478" s="13">
        <f t="shared" si="254"/>
        <v>0</v>
      </c>
      <c r="AK478" s="13">
        <f t="shared" si="254"/>
        <v>0</v>
      </c>
      <c r="AL478" s="13">
        <f t="shared" si="254"/>
        <v>0</v>
      </c>
      <c r="AM478" s="10">
        <f t="shared" si="254"/>
        <v>0</v>
      </c>
      <c r="AN478" s="10">
        <f t="shared" si="260"/>
        <v>90.698544921324228</v>
      </c>
      <c r="AO478" s="10">
        <f t="shared" si="260"/>
        <v>87.993294991263838</v>
      </c>
      <c r="AP478" s="10">
        <f t="shared" si="260"/>
        <v>0</v>
      </c>
      <c r="AQ478" s="10">
        <f t="shared" si="260"/>
        <v>0</v>
      </c>
      <c r="AR478" s="10">
        <f t="shared" si="260"/>
        <v>0</v>
      </c>
      <c r="AS478" s="10">
        <f t="shared" si="260"/>
        <v>100</v>
      </c>
      <c r="AT478" s="142">
        <f t="shared" si="260"/>
        <v>0</v>
      </c>
      <c r="AU478" s="142">
        <f t="shared" si="260"/>
        <v>0</v>
      </c>
      <c r="AV478" s="142">
        <f t="shared" si="260"/>
        <v>0</v>
      </c>
      <c r="AW478" s="142">
        <f t="shared" si="260"/>
        <v>0</v>
      </c>
    </row>
    <row r="479" spans="1:49" ht="12.75" customHeight="1" x14ac:dyDescent="0.25">
      <c r="A479" s="133">
        <v>470</v>
      </c>
      <c r="B479" s="139" t="s">
        <v>1754</v>
      </c>
      <c r="C479" s="135">
        <f t="shared" si="255"/>
        <v>1954</v>
      </c>
      <c r="D479" s="140">
        <v>1436.3</v>
      </c>
      <c r="E479" s="140">
        <v>0</v>
      </c>
      <c r="F479" s="140">
        <v>0</v>
      </c>
      <c r="G479" s="140">
        <v>0</v>
      </c>
      <c r="H479" s="140">
        <v>517.70000000000005</v>
      </c>
      <c r="I479" s="140">
        <v>0</v>
      </c>
      <c r="J479" s="135">
        <f t="shared" si="252"/>
        <v>2097.5</v>
      </c>
      <c r="K479" s="141">
        <v>1579.8</v>
      </c>
      <c r="L479" s="141">
        <v>0</v>
      </c>
      <c r="M479" s="141">
        <v>0</v>
      </c>
      <c r="N479" s="141">
        <v>0</v>
      </c>
      <c r="O479" s="141">
        <v>517.70000000000005</v>
      </c>
      <c r="P479" s="141">
        <v>0</v>
      </c>
      <c r="Q479" s="141">
        <v>0</v>
      </c>
      <c r="R479" s="141">
        <v>0</v>
      </c>
      <c r="S479" s="141">
        <v>0</v>
      </c>
      <c r="T479" s="136">
        <f t="shared" si="253"/>
        <v>2097.4992000000002</v>
      </c>
      <c r="U479" s="141">
        <v>1579.8</v>
      </c>
      <c r="V479" s="141">
        <v>0</v>
      </c>
      <c r="W479" s="141">
        <v>0</v>
      </c>
      <c r="X479" s="141">
        <v>0</v>
      </c>
      <c r="Y479" s="10">
        <v>517.69920000000002</v>
      </c>
      <c r="Z479" s="10">
        <v>0</v>
      </c>
      <c r="AA479" s="10">
        <v>0</v>
      </c>
      <c r="AB479" s="10">
        <v>0</v>
      </c>
      <c r="AC479" s="10">
        <v>0</v>
      </c>
      <c r="AD479" s="10">
        <f t="shared" si="259"/>
        <v>-7.9999999979918357E-4</v>
      </c>
      <c r="AE479" s="10">
        <f t="shared" si="259"/>
        <v>0</v>
      </c>
      <c r="AF479" s="10">
        <f t="shared" si="259"/>
        <v>0</v>
      </c>
      <c r="AG479" s="10">
        <f t="shared" si="259"/>
        <v>0</v>
      </c>
      <c r="AH479" s="10">
        <f t="shared" si="259"/>
        <v>0</v>
      </c>
      <c r="AI479" s="13">
        <f t="shared" si="254"/>
        <v>-8.0000000002655725E-4</v>
      </c>
      <c r="AJ479" s="13">
        <f t="shared" si="254"/>
        <v>0</v>
      </c>
      <c r="AK479" s="13">
        <f t="shared" si="254"/>
        <v>0</v>
      </c>
      <c r="AL479" s="13">
        <f t="shared" si="254"/>
        <v>0</v>
      </c>
      <c r="AM479" s="10">
        <f t="shared" si="254"/>
        <v>0</v>
      </c>
      <c r="AN479" s="10">
        <f t="shared" si="260"/>
        <v>99.999961859356389</v>
      </c>
      <c r="AO479" s="10">
        <f t="shared" si="260"/>
        <v>100</v>
      </c>
      <c r="AP479" s="10">
        <f t="shared" si="260"/>
        <v>0</v>
      </c>
      <c r="AQ479" s="10">
        <f t="shared" si="260"/>
        <v>0</v>
      </c>
      <c r="AR479" s="10">
        <f t="shared" si="260"/>
        <v>0</v>
      </c>
      <c r="AS479" s="10">
        <f t="shared" si="260"/>
        <v>99.999845470349612</v>
      </c>
      <c r="AT479" s="142">
        <f t="shared" si="260"/>
        <v>0</v>
      </c>
      <c r="AU479" s="142">
        <f t="shared" si="260"/>
        <v>0</v>
      </c>
      <c r="AV479" s="142">
        <f t="shared" si="260"/>
        <v>0</v>
      </c>
      <c r="AW479" s="142">
        <f t="shared" si="260"/>
        <v>0</v>
      </c>
    </row>
    <row r="480" spans="1:49" ht="12.75" customHeight="1" x14ac:dyDescent="0.25">
      <c r="A480" s="133">
        <v>471</v>
      </c>
      <c r="B480" s="139" t="s">
        <v>1755</v>
      </c>
      <c r="C480" s="135">
        <f t="shared" si="255"/>
        <v>3949.9</v>
      </c>
      <c r="D480" s="140">
        <v>3381</v>
      </c>
      <c r="E480" s="140">
        <v>0</v>
      </c>
      <c r="F480" s="140">
        <v>0</v>
      </c>
      <c r="G480" s="140">
        <v>0</v>
      </c>
      <c r="H480" s="140">
        <v>568.9</v>
      </c>
      <c r="I480" s="140">
        <v>0</v>
      </c>
      <c r="J480" s="135">
        <f t="shared" si="252"/>
        <v>4220.2</v>
      </c>
      <c r="K480" s="141">
        <v>3651.3</v>
      </c>
      <c r="L480" s="141">
        <v>0</v>
      </c>
      <c r="M480" s="141">
        <v>0</v>
      </c>
      <c r="N480" s="141">
        <v>0</v>
      </c>
      <c r="O480" s="141">
        <v>568.9</v>
      </c>
      <c r="P480" s="141">
        <v>0</v>
      </c>
      <c r="Q480" s="141">
        <v>0</v>
      </c>
      <c r="R480" s="141">
        <v>0</v>
      </c>
      <c r="S480" s="141">
        <v>0</v>
      </c>
      <c r="T480" s="136">
        <f t="shared" si="253"/>
        <v>4164.0517</v>
      </c>
      <c r="U480" s="141">
        <v>3595.1516999999999</v>
      </c>
      <c r="V480" s="141">
        <v>0</v>
      </c>
      <c r="W480" s="141">
        <v>0</v>
      </c>
      <c r="X480" s="141">
        <v>0</v>
      </c>
      <c r="Y480" s="10">
        <v>568.9</v>
      </c>
      <c r="Z480" s="10">
        <v>0</v>
      </c>
      <c r="AA480" s="10">
        <v>0</v>
      </c>
      <c r="AB480" s="10">
        <v>0</v>
      </c>
      <c r="AC480" s="10">
        <v>0</v>
      </c>
      <c r="AD480" s="10">
        <f t="shared" si="259"/>
        <v>-56.148299999999836</v>
      </c>
      <c r="AE480" s="10">
        <f t="shared" si="259"/>
        <v>-56.14830000000029</v>
      </c>
      <c r="AF480" s="10">
        <f t="shared" si="259"/>
        <v>0</v>
      </c>
      <c r="AG480" s="10">
        <f t="shared" si="259"/>
        <v>0</v>
      </c>
      <c r="AH480" s="10">
        <f t="shared" si="259"/>
        <v>0</v>
      </c>
      <c r="AI480" s="13">
        <f t="shared" si="254"/>
        <v>0</v>
      </c>
      <c r="AJ480" s="13">
        <f t="shared" si="254"/>
        <v>0</v>
      </c>
      <c r="AK480" s="13">
        <f t="shared" si="254"/>
        <v>0</v>
      </c>
      <c r="AL480" s="13">
        <f t="shared" si="254"/>
        <v>0</v>
      </c>
      <c r="AM480" s="10">
        <f t="shared" si="254"/>
        <v>0</v>
      </c>
      <c r="AN480" s="10">
        <f t="shared" si="260"/>
        <v>98.669534619212357</v>
      </c>
      <c r="AO480" s="10">
        <f t="shared" si="260"/>
        <v>98.46223810697559</v>
      </c>
      <c r="AP480" s="10">
        <f t="shared" si="260"/>
        <v>0</v>
      </c>
      <c r="AQ480" s="10">
        <f t="shared" si="260"/>
        <v>0</v>
      </c>
      <c r="AR480" s="10">
        <f t="shared" si="260"/>
        <v>0</v>
      </c>
      <c r="AS480" s="10">
        <f t="shared" si="260"/>
        <v>100</v>
      </c>
      <c r="AT480" s="142">
        <f t="shared" si="260"/>
        <v>0</v>
      </c>
      <c r="AU480" s="142">
        <f t="shared" si="260"/>
        <v>0</v>
      </c>
      <c r="AV480" s="142">
        <f t="shared" si="260"/>
        <v>0</v>
      </c>
      <c r="AW480" s="142">
        <f t="shared" si="260"/>
        <v>0</v>
      </c>
    </row>
    <row r="481" spans="1:49" ht="12.75" customHeight="1" x14ac:dyDescent="0.25">
      <c r="A481" s="133">
        <v>472</v>
      </c>
      <c r="B481" s="139" t="s">
        <v>1756</v>
      </c>
      <c r="C481" s="135">
        <f t="shared" si="255"/>
        <v>2727.4</v>
      </c>
      <c r="D481" s="140">
        <v>1903.7</v>
      </c>
      <c r="E481" s="140">
        <v>0</v>
      </c>
      <c r="F481" s="140">
        <v>0</v>
      </c>
      <c r="G481" s="140">
        <v>0</v>
      </c>
      <c r="H481" s="140">
        <v>823.7</v>
      </c>
      <c r="I481" s="140">
        <v>0</v>
      </c>
      <c r="J481" s="135">
        <f t="shared" si="252"/>
        <v>2891.2</v>
      </c>
      <c r="K481" s="141">
        <v>2067.5</v>
      </c>
      <c r="L481" s="141">
        <v>0</v>
      </c>
      <c r="M481" s="141">
        <v>0</v>
      </c>
      <c r="N481" s="141">
        <v>0</v>
      </c>
      <c r="O481" s="141">
        <v>823.7</v>
      </c>
      <c r="P481" s="141">
        <v>0</v>
      </c>
      <c r="Q481" s="141">
        <v>0</v>
      </c>
      <c r="R481" s="141">
        <v>0</v>
      </c>
      <c r="S481" s="141">
        <v>0</v>
      </c>
      <c r="T481" s="136">
        <f t="shared" si="253"/>
        <v>2774.0976000000001</v>
      </c>
      <c r="U481" s="141">
        <v>1964.2688000000001</v>
      </c>
      <c r="V481" s="141">
        <v>0</v>
      </c>
      <c r="W481" s="141">
        <v>0</v>
      </c>
      <c r="X481" s="141">
        <v>0</v>
      </c>
      <c r="Y481" s="10">
        <v>809.8288</v>
      </c>
      <c r="Z481" s="10">
        <v>0</v>
      </c>
      <c r="AA481" s="10">
        <v>0</v>
      </c>
      <c r="AB481" s="10">
        <v>0</v>
      </c>
      <c r="AC481" s="10">
        <v>0</v>
      </c>
      <c r="AD481" s="10">
        <f t="shared" si="259"/>
        <v>-117.10239999999976</v>
      </c>
      <c r="AE481" s="10">
        <f t="shared" si="259"/>
        <v>-103.23119999999994</v>
      </c>
      <c r="AF481" s="10">
        <f t="shared" si="259"/>
        <v>0</v>
      </c>
      <c r="AG481" s="10">
        <f t="shared" si="259"/>
        <v>0</v>
      </c>
      <c r="AH481" s="10">
        <f t="shared" si="259"/>
        <v>0</v>
      </c>
      <c r="AI481" s="13">
        <f t="shared" si="254"/>
        <v>-13.871200000000044</v>
      </c>
      <c r="AJ481" s="13">
        <f t="shared" si="254"/>
        <v>0</v>
      </c>
      <c r="AK481" s="13">
        <f t="shared" si="254"/>
        <v>0</v>
      </c>
      <c r="AL481" s="13">
        <f t="shared" si="254"/>
        <v>0</v>
      </c>
      <c r="AM481" s="10">
        <f t="shared" si="254"/>
        <v>0</v>
      </c>
      <c r="AN481" s="10">
        <f t="shared" si="260"/>
        <v>95.949695628112906</v>
      </c>
      <c r="AO481" s="10">
        <f t="shared" si="260"/>
        <v>95.006955259975825</v>
      </c>
      <c r="AP481" s="10">
        <f t="shared" si="260"/>
        <v>0</v>
      </c>
      <c r="AQ481" s="10">
        <f t="shared" si="260"/>
        <v>0</v>
      </c>
      <c r="AR481" s="10">
        <f t="shared" si="260"/>
        <v>0</v>
      </c>
      <c r="AS481" s="10">
        <f t="shared" si="260"/>
        <v>98.315988830885033</v>
      </c>
      <c r="AT481" s="142">
        <f t="shared" si="260"/>
        <v>0</v>
      </c>
      <c r="AU481" s="142">
        <f t="shared" si="260"/>
        <v>0</v>
      </c>
      <c r="AV481" s="142">
        <f t="shared" si="260"/>
        <v>0</v>
      </c>
      <c r="AW481" s="142">
        <f t="shared" si="260"/>
        <v>0</v>
      </c>
    </row>
    <row r="482" spans="1:49" ht="12.75" customHeight="1" x14ac:dyDescent="0.25">
      <c r="A482" s="133">
        <v>473</v>
      </c>
      <c r="B482" s="139" t="s">
        <v>1757</v>
      </c>
      <c r="C482" s="135">
        <f t="shared" si="255"/>
        <v>672.3</v>
      </c>
      <c r="D482" s="140">
        <v>315.2</v>
      </c>
      <c r="E482" s="140">
        <v>0</v>
      </c>
      <c r="F482" s="140">
        <v>0</v>
      </c>
      <c r="G482" s="140">
        <v>0</v>
      </c>
      <c r="H482" s="140">
        <v>357.1</v>
      </c>
      <c r="I482" s="140">
        <v>0</v>
      </c>
      <c r="J482" s="135">
        <f t="shared" si="252"/>
        <v>731.40000000000009</v>
      </c>
      <c r="K482" s="141">
        <v>374.3</v>
      </c>
      <c r="L482" s="141">
        <v>0</v>
      </c>
      <c r="M482" s="141">
        <v>0</v>
      </c>
      <c r="N482" s="141">
        <v>0</v>
      </c>
      <c r="O482" s="141">
        <v>357.1</v>
      </c>
      <c r="P482" s="141">
        <v>0</v>
      </c>
      <c r="Q482" s="141">
        <v>0</v>
      </c>
      <c r="R482" s="141">
        <v>0</v>
      </c>
      <c r="S482" s="141">
        <v>0</v>
      </c>
      <c r="T482" s="136">
        <f t="shared" si="253"/>
        <v>731.26</v>
      </c>
      <c r="U482" s="141">
        <v>374.3</v>
      </c>
      <c r="V482" s="141">
        <v>0</v>
      </c>
      <c r="W482" s="141">
        <v>0</v>
      </c>
      <c r="X482" s="141">
        <v>0</v>
      </c>
      <c r="Y482" s="10">
        <v>356.96</v>
      </c>
      <c r="Z482" s="10">
        <v>0</v>
      </c>
      <c r="AA482" s="10">
        <v>0</v>
      </c>
      <c r="AB482" s="10">
        <v>0</v>
      </c>
      <c r="AC482" s="10">
        <v>0</v>
      </c>
      <c r="AD482" s="10">
        <f t="shared" si="259"/>
        <v>-0.14000000000010004</v>
      </c>
      <c r="AE482" s="10">
        <f t="shared" si="259"/>
        <v>0</v>
      </c>
      <c r="AF482" s="10">
        <f t="shared" si="259"/>
        <v>0</v>
      </c>
      <c r="AG482" s="10">
        <f t="shared" si="259"/>
        <v>0</v>
      </c>
      <c r="AH482" s="10">
        <f t="shared" si="259"/>
        <v>0</v>
      </c>
      <c r="AI482" s="13">
        <f t="shared" si="254"/>
        <v>-0.1400000000000432</v>
      </c>
      <c r="AJ482" s="13">
        <f t="shared" si="254"/>
        <v>0</v>
      </c>
      <c r="AK482" s="13">
        <f t="shared" si="254"/>
        <v>0</v>
      </c>
      <c r="AL482" s="13">
        <f t="shared" si="254"/>
        <v>0</v>
      </c>
      <c r="AM482" s="10">
        <f t="shared" si="254"/>
        <v>0</v>
      </c>
      <c r="AN482" s="10">
        <f t="shared" si="260"/>
        <v>99.980858627290118</v>
      </c>
      <c r="AO482" s="10">
        <f t="shared" si="260"/>
        <v>100</v>
      </c>
      <c r="AP482" s="10">
        <f t="shared" si="260"/>
        <v>0</v>
      </c>
      <c r="AQ482" s="10">
        <f t="shared" si="260"/>
        <v>0</v>
      </c>
      <c r="AR482" s="10">
        <f t="shared" si="260"/>
        <v>0</v>
      </c>
      <c r="AS482" s="10">
        <f t="shared" si="260"/>
        <v>99.960795295435446</v>
      </c>
      <c r="AT482" s="142">
        <f t="shared" si="260"/>
        <v>0</v>
      </c>
      <c r="AU482" s="142">
        <f t="shared" si="260"/>
        <v>0</v>
      </c>
      <c r="AV482" s="142">
        <f t="shared" si="260"/>
        <v>0</v>
      </c>
      <c r="AW482" s="142">
        <f t="shared" si="260"/>
        <v>0</v>
      </c>
    </row>
    <row r="483" spans="1:49" ht="12.75" customHeight="1" x14ac:dyDescent="0.25">
      <c r="A483" s="133">
        <v>474</v>
      </c>
      <c r="B483" s="139" t="s">
        <v>1748</v>
      </c>
      <c r="C483" s="135">
        <f t="shared" si="255"/>
        <v>15540.100000000002</v>
      </c>
      <c r="D483" s="140">
        <v>12077.7</v>
      </c>
      <c r="E483" s="140">
        <v>0</v>
      </c>
      <c r="F483" s="140">
        <v>68.099999999999994</v>
      </c>
      <c r="G483" s="140">
        <v>0</v>
      </c>
      <c r="H483" s="140">
        <v>3394.3</v>
      </c>
      <c r="I483" s="140">
        <v>0</v>
      </c>
      <c r="J483" s="135">
        <f t="shared" si="252"/>
        <v>16893.7</v>
      </c>
      <c r="K483" s="141">
        <v>13427.1</v>
      </c>
      <c r="L483" s="141">
        <v>0</v>
      </c>
      <c r="M483" s="141">
        <v>72.3</v>
      </c>
      <c r="N483" s="141">
        <v>0</v>
      </c>
      <c r="O483" s="141">
        <v>3394.3</v>
      </c>
      <c r="P483" s="141">
        <v>0</v>
      </c>
      <c r="Q483" s="141">
        <v>0</v>
      </c>
      <c r="R483" s="141">
        <v>0</v>
      </c>
      <c r="S483" s="141">
        <v>0</v>
      </c>
      <c r="T483" s="136">
        <f t="shared" si="253"/>
        <v>16893.1463</v>
      </c>
      <c r="U483" s="141">
        <v>13427.1</v>
      </c>
      <c r="V483" s="141">
        <v>0</v>
      </c>
      <c r="W483" s="141">
        <v>71.746300000000005</v>
      </c>
      <c r="X483" s="141">
        <v>0</v>
      </c>
      <c r="Y483" s="10">
        <v>3394.3</v>
      </c>
      <c r="Z483" s="10">
        <v>0</v>
      </c>
      <c r="AA483" s="10">
        <v>0</v>
      </c>
      <c r="AB483" s="10">
        <v>0</v>
      </c>
      <c r="AC483" s="10">
        <v>0</v>
      </c>
      <c r="AD483" s="10">
        <f t="shared" si="259"/>
        <v>-0.55370000000038999</v>
      </c>
      <c r="AE483" s="10">
        <f t="shared" si="259"/>
        <v>0</v>
      </c>
      <c r="AF483" s="10">
        <f t="shared" si="259"/>
        <v>0</v>
      </c>
      <c r="AG483" s="10">
        <f t="shared" si="259"/>
        <v>-0.55369999999999209</v>
      </c>
      <c r="AH483" s="10">
        <f t="shared" si="259"/>
        <v>0</v>
      </c>
      <c r="AI483" s="13">
        <f t="shared" si="254"/>
        <v>0</v>
      </c>
      <c r="AJ483" s="13">
        <f t="shared" si="254"/>
        <v>0</v>
      </c>
      <c r="AK483" s="13">
        <f t="shared" si="254"/>
        <v>0</v>
      </c>
      <c r="AL483" s="13">
        <f t="shared" si="254"/>
        <v>0</v>
      </c>
      <c r="AM483" s="10">
        <f t="shared" si="254"/>
        <v>0</v>
      </c>
      <c r="AN483" s="10">
        <f t="shared" si="260"/>
        <v>99.996722446829295</v>
      </c>
      <c r="AO483" s="10">
        <f t="shared" si="260"/>
        <v>100</v>
      </c>
      <c r="AP483" s="10">
        <f t="shared" si="260"/>
        <v>0</v>
      </c>
      <c r="AQ483" s="10">
        <f t="shared" si="260"/>
        <v>99.23416320885201</v>
      </c>
      <c r="AR483" s="10">
        <f t="shared" si="260"/>
        <v>0</v>
      </c>
      <c r="AS483" s="10">
        <f t="shared" si="260"/>
        <v>100</v>
      </c>
      <c r="AT483" s="142">
        <f t="shared" si="260"/>
        <v>0</v>
      </c>
      <c r="AU483" s="142">
        <f t="shared" si="260"/>
        <v>0</v>
      </c>
      <c r="AV483" s="142">
        <f t="shared" si="260"/>
        <v>0</v>
      </c>
      <c r="AW483" s="142">
        <f t="shared" si="260"/>
        <v>0</v>
      </c>
    </row>
    <row r="484" spans="1:49" ht="12.75" customHeight="1" x14ac:dyDescent="0.25">
      <c r="A484" s="133">
        <v>475</v>
      </c>
      <c r="B484" s="139" t="s">
        <v>1758</v>
      </c>
      <c r="C484" s="135">
        <f t="shared" si="255"/>
        <v>1429.8</v>
      </c>
      <c r="D484" s="140">
        <v>1030.5</v>
      </c>
      <c r="E484" s="140">
        <v>0</v>
      </c>
      <c r="F484" s="140">
        <v>0</v>
      </c>
      <c r="G484" s="140">
        <v>0</v>
      </c>
      <c r="H484" s="140">
        <v>399.3</v>
      </c>
      <c r="I484" s="140">
        <v>0</v>
      </c>
      <c r="J484" s="135">
        <f t="shared" si="252"/>
        <v>1638.8</v>
      </c>
      <c r="K484" s="141">
        <v>1239.5</v>
      </c>
      <c r="L484" s="141">
        <v>0</v>
      </c>
      <c r="M484" s="141">
        <v>0</v>
      </c>
      <c r="N484" s="141">
        <v>0</v>
      </c>
      <c r="O484" s="141">
        <v>399.3</v>
      </c>
      <c r="P484" s="141">
        <v>0</v>
      </c>
      <c r="Q484" s="141">
        <v>0</v>
      </c>
      <c r="R484" s="141">
        <v>0</v>
      </c>
      <c r="S484" s="141">
        <v>0</v>
      </c>
      <c r="T484" s="136">
        <f t="shared" si="253"/>
        <v>1632.8462000000002</v>
      </c>
      <c r="U484" s="141">
        <v>1233.6001000000001</v>
      </c>
      <c r="V484" s="141">
        <v>0</v>
      </c>
      <c r="W484" s="141">
        <v>0</v>
      </c>
      <c r="X484" s="141">
        <v>0</v>
      </c>
      <c r="Y484" s="10">
        <v>399.24610000000001</v>
      </c>
      <c r="Z484" s="10">
        <v>0</v>
      </c>
      <c r="AA484" s="10">
        <v>0</v>
      </c>
      <c r="AB484" s="10">
        <v>0</v>
      </c>
      <c r="AC484" s="10">
        <v>0</v>
      </c>
      <c r="AD484" s="10">
        <f t="shared" si="259"/>
        <v>-5.9537999999997737</v>
      </c>
      <c r="AE484" s="10">
        <f t="shared" si="259"/>
        <v>-5.8998999999998887</v>
      </c>
      <c r="AF484" s="10">
        <f t="shared" si="259"/>
        <v>0</v>
      </c>
      <c r="AG484" s="10">
        <f t="shared" si="259"/>
        <v>0</v>
      </c>
      <c r="AH484" s="10">
        <f t="shared" si="259"/>
        <v>0</v>
      </c>
      <c r="AI484" s="13">
        <f t="shared" si="254"/>
        <v>-5.3899999999998727E-2</v>
      </c>
      <c r="AJ484" s="13">
        <f t="shared" si="254"/>
        <v>0</v>
      </c>
      <c r="AK484" s="13">
        <f t="shared" si="254"/>
        <v>0</v>
      </c>
      <c r="AL484" s="13">
        <f t="shared" si="254"/>
        <v>0</v>
      </c>
      <c r="AM484" s="10">
        <f t="shared" si="254"/>
        <v>0</v>
      </c>
      <c r="AN484" s="10">
        <f t="shared" si="260"/>
        <v>99.636697583597766</v>
      </c>
      <c r="AO484" s="10">
        <f t="shared" si="260"/>
        <v>99.524009681323122</v>
      </c>
      <c r="AP484" s="10">
        <f t="shared" si="260"/>
        <v>0</v>
      </c>
      <c r="AQ484" s="10">
        <f t="shared" si="260"/>
        <v>0</v>
      </c>
      <c r="AR484" s="10">
        <f t="shared" si="260"/>
        <v>0</v>
      </c>
      <c r="AS484" s="10">
        <f t="shared" si="260"/>
        <v>99.986501377410463</v>
      </c>
      <c r="AT484" s="142">
        <f t="shared" si="260"/>
        <v>0</v>
      </c>
      <c r="AU484" s="142">
        <f t="shared" si="260"/>
        <v>0</v>
      </c>
      <c r="AV484" s="142">
        <f t="shared" si="260"/>
        <v>0</v>
      </c>
      <c r="AW484" s="142">
        <f t="shared" si="260"/>
        <v>0</v>
      </c>
    </row>
    <row r="485" spans="1:49" ht="12.75" customHeight="1" x14ac:dyDescent="0.25">
      <c r="A485" s="133">
        <v>476</v>
      </c>
      <c r="B485" s="139" t="s">
        <v>1759</v>
      </c>
      <c r="C485" s="135">
        <f t="shared" si="255"/>
        <v>1854.5</v>
      </c>
      <c r="D485" s="140">
        <v>1282.7</v>
      </c>
      <c r="E485" s="140">
        <v>0</v>
      </c>
      <c r="F485" s="140">
        <v>0</v>
      </c>
      <c r="G485" s="140">
        <v>0</v>
      </c>
      <c r="H485" s="140">
        <v>571.79999999999995</v>
      </c>
      <c r="I485" s="140">
        <v>0</v>
      </c>
      <c r="J485" s="135">
        <f t="shared" si="252"/>
        <v>2092.8999999999996</v>
      </c>
      <c r="K485" s="141">
        <v>1521.1</v>
      </c>
      <c r="L485" s="141">
        <v>0</v>
      </c>
      <c r="M485" s="141">
        <v>0</v>
      </c>
      <c r="N485" s="141">
        <v>0</v>
      </c>
      <c r="O485" s="141">
        <v>571.79999999999995</v>
      </c>
      <c r="P485" s="141">
        <v>0</v>
      </c>
      <c r="Q485" s="141">
        <v>0</v>
      </c>
      <c r="R485" s="141">
        <v>0</v>
      </c>
      <c r="S485" s="141">
        <v>0</v>
      </c>
      <c r="T485" s="136">
        <f t="shared" si="253"/>
        <v>1957.7246</v>
      </c>
      <c r="U485" s="141">
        <v>1392.6042</v>
      </c>
      <c r="V485" s="141">
        <v>0</v>
      </c>
      <c r="W485" s="141">
        <v>0</v>
      </c>
      <c r="X485" s="141">
        <v>0</v>
      </c>
      <c r="Y485" s="10">
        <v>565.12040000000002</v>
      </c>
      <c r="Z485" s="10">
        <v>0</v>
      </c>
      <c r="AA485" s="10">
        <v>0</v>
      </c>
      <c r="AB485" s="10">
        <v>0</v>
      </c>
      <c r="AC485" s="10">
        <v>0</v>
      </c>
      <c r="AD485" s="10">
        <f t="shared" si="259"/>
        <v>-135.17539999999963</v>
      </c>
      <c r="AE485" s="10">
        <f t="shared" si="259"/>
        <v>-128.49579999999992</v>
      </c>
      <c r="AF485" s="10">
        <f t="shared" si="259"/>
        <v>0</v>
      </c>
      <c r="AG485" s="10">
        <f t="shared" si="259"/>
        <v>0</v>
      </c>
      <c r="AH485" s="10">
        <f t="shared" si="259"/>
        <v>0</v>
      </c>
      <c r="AI485" s="13">
        <f t="shared" si="254"/>
        <v>-6.6795999999999367</v>
      </c>
      <c r="AJ485" s="13">
        <f t="shared" si="254"/>
        <v>0</v>
      </c>
      <c r="AK485" s="13">
        <f t="shared" si="254"/>
        <v>0</v>
      </c>
      <c r="AL485" s="13">
        <f t="shared" si="254"/>
        <v>0</v>
      </c>
      <c r="AM485" s="10">
        <f t="shared" si="254"/>
        <v>0</v>
      </c>
      <c r="AN485" s="10">
        <f t="shared" si="260"/>
        <v>93.541239428544145</v>
      </c>
      <c r="AO485" s="10">
        <f t="shared" si="260"/>
        <v>91.552442311485123</v>
      </c>
      <c r="AP485" s="10">
        <f t="shared" si="260"/>
        <v>0</v>
      </c>
      <c r="AQ485" s="10">
        <f t="shared" si="260"/>
        <v>0</v>
      </c>
      <c r="AR485" s="10">
        <f t="shared" si="260"/>
        <v>0</v>
      </c>
      <c r="AS485" s="10">
        <f t="shared" si="260"/>
        <v>98.831829310947896</v>
      </c>
      <c r="AT485" s="142">
        <f t="shared" si="260"/>
        <v>0</v>
      </c>
      <c r="AU485" s="142">
        <f t="shared" si="260"/>
        <v>0</v>
      </c>
      <c r="AV485" s="142">
        <f t="shared" si="260"/>
        <v>0</v>
      </c>
      <c r="AW485" s="142">
        <f t="shared" si="260"/>
        <v>0</v>
      </c>
    </row>
    <row r="486" spans="1:49" ht="12.75" customHeight="1" x14ac:dyDescent="0.25">
      <c r="A486" s="133">
        <v>477</v>
      </c>
      <c r="B486" s="139" t="s">
        <v>1760</v>
      </c>
      <c r="C486" s="135">
        <f t="shared" si="255"/>
        <v>4671.5</v>
      </c>
      <c r="D486" s="140">
        <v>3841.9</v>
      </c>
      <c r="E486" s="140">
        <v>0</v>
      </c>
      <c r="F486" s="140">
        <v>0</v>
      </c>
      <c r="G486" s="140">
        <v>0</v>
      </c>
      <c r="H486" s="140">
        <v>829.6</v>
      </c>
      <c r="I486" s="140">
        <v>0</v>
      </c>
      <c r="J486" s="135">
        <f t="shared" si="252"/>
        <v>5005.1000000000004</v>
      </c>
      <c r="K486" s="141">
        <v>4175.5</v>
      </c>
      <c r="L486" s="141">
        <v>0</v>
      </c>
      <c r="M486" s="141">
        <v>0</v>
      </c>
      <c r="N486" s="141">
        <v>0</v>
      </c>
      <c r="O486" s="141">
        <v>829.6</v>
      </c>
      <c r="P486" s="141">
        <v>0</v>
      </c>
      <c r="Q486" s="141">
        <v>0</v>
      </c>
      <c r="R486" s="141">
        <v>0</v>
      </c>
      <c r="S486" s="141">
        <v>0</v>
      </c>
      <c r="T486" s="136">
        <f t="shared" si="253"/>
        <v>5005.1000000000004</v>
      </c>
      <c r="U486" s="141">
        <v>4175.5</v>
      </c>
      <c r="V486" s="141">
        <v>0</v>
      </c>
      <c r="W486" s="141">
        <v>0</v>
      </c>
      <c r="X486" s="141">
        <v>0</v>
      </c>
      <c r="Y486" s="10">
        <v>829.6</v>
      </c>
      <c r="Z486" s="10">
        <v>0</v>
      </c>
      <c r="AA486" s="10">
        <v>0</v>
      </c>
      <c r="AB486" s="10">
        <v>0</v>
      </c>
      <c r="AC486" s="10">
        <v>0</v>
      </c>
      <c r="AD486" s="10">
        <f t="shared" si="259"/>
        <v>0</v>
      </c>
      <c r="AE486" s="10">
        <f t="shared" si="259"/>
        <v>0</v>
      </c>
      <c r="AF486" s="10">
        <f t="shared" si="259"/>
        <v>0</v>
      </c>
      <c r="AG486" s="10">
        <f t="shared" si="259"/>
        <v>0</v>
      </c>
      <c r="AH486" s="10">
        <f t="shared" si="259"/>
        <v>0</v>
      </c>
      <c r="AI486" s="13">
        <f t="shared" si="254"/>
        <v>0</v>
      </c>
      <c r="AJ486" s="13">
        <f t="shared" si="254"/>
        <v>0</v>
      </c>
      <c r="AK486" s="13">
        <f t="shared" si="254"/>
        <v>0</v>
      </c>
      <c r="AL486" s="13">
        <f t="shared" si="254"/>
        <v>0</v>
      </c>
      <c r="AM486" s="10">
        <f t="shared" si="254"/>
        <v>0</v>
      </c>
      <c r="AN486" s="10">
        <f t="shared" si="260"/>
        <v>100</v>
      </c>
      <c r="AO486" s="10">
        <f t="shared" si="260"/>
        <v>100</v>
      </c>
      <c r="AP486" s="10">
        <f t="shared" si="260"/>
        <v>0</v>
      </c>
      <c r="AQ486" s="10">
        <f t="shared" si="260"/>
        <v>0</v>
      </c>
      <c r="AR486" s="10">
        <f t="shared" si="260"/>
        <v>0</v>
      </c>
      <c r="AS486" s="10">
        <f t="shared" si="260"/>
        <v>100</v>
      </c>
      <c r="AT486" s="142">
        <f t="shared" si="260"/>
        <v>0</v>
      </c>
      <c r="AU486" s="142">
        <f t="shared" si="260"/>
        <v>0</v>
      </c>
      <c r="AV486" s="142">
        <f t="shared" si="260"/>
        <v>0</v>
      </c>
      <c r="AW486" s="142">
        <f t="shared" si="260"/>
        <v>0</v>
      </c>
    </row>
    <row r="487" spans="1:49" ht="12.75" customHeight="1" x14ac:dyDescent="0.25">
      <c r="A487" s="133">
        <v>478</v>
      </c>
      <c r="B487" s="139" t="s">
        <v>1761</v>
      </c>
      <c r="C487" s="135">
        <f t="shared" si="255"/>
        <v>1852.9</v>
      </c>
      <c r="D487" s="140">
        <v>1402.9</v>
      </c>
      <c r="E487" s="140">
        <v>0</v>
      </c>
      <c r="F487" s="140">
        <v>0</v>
      </c>
      <c r="G487" s="140">
        <v>0</v>
      </c>
      <c r="H487" s="140">
        <v>450</v>
      </c>
      <c r="I487" s="140">
        <v>0</v>
      </c>
      <c r="J487" s="135">
        <f t="shared" si="252"/>
        <v>1971.7</v>
      </c>
      <c r="K487" s="141">
        <v>1521.7</v>
      </c>
      <c r="L487" s="141">
        <v>0</v>
      </c>
      <c r="M487" s="141">
        <v>0</v>
      </c>
      <c r="N487" s="141">
        <v>0</v>
      </c>
      <c r="O487" s="141">
        <v>450</v>
      </c>
      <c r="P487" s="141">
        <v>0</v>
      </c>
      <c r="Q487" s="141">
        <v>0</v>
      </c>
      <c r="R487" s="141">
        <v>0</v>
      </c>
      <c r="S487" s="141">
        <v>0</v>
      </c>
      <c r="T487" s="136">
        <f t="shared" si="253"/>
        <v>1966.0227</v>
      </c>
      <c r="U487" s="141">
        <v>1516.0263</v>
      </c>
      <c r="V487" s="141">
        <v>0</v>
      </c>
      <c r="W487" s="141">
        <v>0</v>
      </c>
      <c r="X487" s="141">
        <v>0</v>
      </c>
      <c r="Y487" s="10">
        <v>449.99639999999999</v>
      </c>
      <c r="Z487" s="10">
        <v>0</v>
      </c>
      <c r="AA487" s="10">
        <v>0</v>
      </c>
      <c r="AB487" s="10">
        <v>0</v>
      </c>
      <c r="AC487" s="10">
        <v>0</v>
      </c>
      <c r="AD487" s="10">
        <f t="shared" si="259"/>
        <v>-5.6773000000000593</v>
      </c>
      <c r="AE487" s="10">
        <f t="shared" si="259"/>
        <v>-5.6737000000000535</v>
      </c>
      <c r="AF487" s="10">
        <f t="shared" si="259"/>
        <v>0</v>
      </c>
      <c r="AG487" s="10">
        <f t="shared" si="259"/>
        <v>0</v>
      </c>
      <c r="AH487" s="10">
        <f t="shared" si="259"/>
        <v>0</v>
      </c>
      <c r="AI487" s="13">
        <f t="shared" si="254"/>
        <v>-3.6000000000058208E-3</v>
      </c>
      <c r="AJ487" s="13">
        <f t="shared" si="254"/>
        <v>0</v>
      </c>
      <c r="AK487" s="13">
        <f t="shared" si="254"/>
        <v>0</v>
      </c>
      <c r="AL487" s="13">
        <f t="shared" si="254"/>
        <v>0</v>
      </c>
      <c r="AM487" s="10">
        <f t="shared" si="254"/>
        <v>0</v>
      </c>
      <c r="AN487" s="10">
        <f t="shared" si="260"/>
        <v>99.712060658315167</v>
      </c>
      <c r="AO487" s="10">
        <f t="shared" si="260"/>
        <v>99.627147269501222</v>
      </c>
      <c r="AP487" s="10">
        <f t="shared" si="260"/>
        <v>0</v>
      </c>
      <c r="AQ487" s="10">
        <f t="shared" si="260"/>
        <v>0</v>
      </c>
      <c r="AR487" s="10">
        <f t="shared" si="260"/>
        <v>0</v>
      </c>
      <c r="AS487" s="10">
        <f t="shared" si="260"/>
        <v>99.999200000000002</v>
      </c>
      <c r="AT487" s="142">
        <f t="shared" si="260"/>
        <v>0</v>
      </c>
      <c r="AU487" s="142">
        <f t="shared" si="260"/>
        <v>0</v>
      </c>
      <c r="AV487" s="142">
        <f t="shared" si="260"/>
        <v>0</v>
      </c>
      <c r="AW487" s="142">
        <f t="shared" si="260"/>
        <v>0</v>
      </c>
    </row>
    <row r="488" spans="1:49" ht="12.75" customHeight="1" x14ac:dyDescent="0.25">
      <c r="A488" s="133">
        <v>479</v>
      </c>
      <c r="B488" s="139" t="s">
        <v>1762</v>
      </c>
      <c r="C488" s="135">
        <f t="shared" si="255"/>
        <v>2513.4</v>
      </c>
      <c r="D488" s="140">
        <v>2148.4</v>
      </c>
      <c r="E488" s="140">
        <v>0</v>
      </c>
      <c r="F488" s="140">
        <v>0</v>
      </c>
      <c r="G488" s="140">
        <v>0</v>
      </c>
      <c r="H488" s="140">
        <v>365</v>
      </c>
      <c r="I488" s="140">
        <v>0</v>
      </c>
      <c r="J488" s="135">
        <f t="shared" si="252"/>
        <v>2696.1</v>
      </c>
      <c r="K488" s="141">
        <v>2331.1</v>
      </c>
      <c r="L488" s="141">
        <v>0</v>
      </c>
      <c r="M488" s="141">
        <v>0</v>
      </c>
      <c r="N488" s="141">
        <v>0</v>
      </c>
      <c r="O488" s="141">
        <v>365</v>
      </c>
      <c r="P488" s="141">
        <v>0</v>
      </c>
      <c r="Q488" s="141">
        <v>0</v>
      </c>
      <c r="R488" s="141">
        <v>0</v>
      </c>
      <c r="S488" s="141">
        <v>0</v>
      </c>
      <c r="T488" s="136">
        <f t="shared" si="253"/>
        <v>2693.1808000000001</v>
      </c>
      <c r="U488" s="141">
        <v>2328.1907000000001</v>
      </c>
      <c r="V488" s="141">
        <v>0</v>
      </c>
      <c r="W488" s="141">
        <v>0</v>
      </c>
      <c r="X488" s="141">
        <v>0</v>
      </c>
      <c r="Y488" s="10">
        <v>364.99009999999998</v>
      </c>
      <c r="Z488" s="10">
        <v>0</v>
      </c>
      <c r="AA488" s="10">
        <v>0</v>
      </c>
      <c r="AB488" s="10">
        <v>0</v>
      </c>
      <c r="AC488" s="10">
        <v>0</v>
      </c>
      <c r="AD488" s="10">
        <f t="shared" si="259"/>
        <v>-2.9191999999998188</v>
      </c>
      <c r="AE488" s="10">
        <f t="shared" si="259"/>
        <v>-2.9092999999998028</v>
      </c>
      <c r="AF488" s="10">
        <f t="shared" si="259"/>
        <v>0</v>
      </c>
      <c r="AG488" s="10">
        <f t="shared" si="259"/>
        <v>0</v>
      </c>
      <c r="AH488" s="10">
        <f t="shared" si="259"/>
        <v>0</v>
      </c>
      <c r="AI488" s="13">
        <f t="shared" si="254"/>
        <v>-9.9000000000160071E-3</v>
      </c>
      <c r="AJ488" s="13">
        <f t="shared" si="254"/>
        <v>0</v>
      </c>
      <c r="AK488" s="13">
        <f t="shared" si="254"/>
        <v>0</v>
      </c>
      <c r="AL488" s="13">
        <f t="shared" si="254"/>
        <v>0</v>
      </c>
      <c r="AM488" s="10">
        <f t="shared" si="254"/>
        <v>0</v>
      </c>
      <c r="AN488" s="10">
        <f t="shared" si="260"/>
        <v>99.89172508438115</v>
      </c>
      <c r="AO488" s="10">
        <f t="shared" si="260"/>
        <v>99.875196259276748</v>
      </c>
      <c r="AP488" s="10">
        <f t="shared" si="260"/>
        <v>0</v>
      </c>
      <c r="AQ488" s="10">
        <f t="shared" si="260"/>
        <v>0</v>
      </c>
      <c r="AR488" s="10">
        <f t="shared" si="260"/>
        <v>0</v>
      </c>
      <c r="AS488" s="10">
        <f t="shared" si="260"/>
        <v>99.997287671232868</v>
      </c>
      <c r="AT488" s="142">
        <f t="shared" si="260"/>
        <v>0</v>
      </c>
      <c r="AU488" s="142">
        <f t="shared" si="260"/>
        <v>0</v>
      </c>
      <c r="AV488" s="142">
        <f t="shared" si="260"/>
        <v>0</v>
      </c>
      <c r="AW488" s="142">
        <f t="shared" si="260"/>
        <v>0</v>
      </c>
    </row>
    <row r="489" spans="1:49" ht="12.75" customHeight="1" x14ac:dyDescent="0.25">
      <c r="A489" s="133">
        <v>480</v>
      </c>
      <c r="B489" s="139" t="s">
        <v>1731</v>
      </c>
      <c r="C489" s="135">
        <f t="shared" si="255"/>
        <v>1379.3</v>
      </c>
      <c r="D489" s="140">
        <v>973.1</v>
      </c>
      <c r="E489" s="140">
        <v>0</v>
      </c>
      <c r="F489" s="140">
        <v>0</v>
      </c>
      <c r="G489" s="140">
        <v>0</v>
      </c>
      <c r="H489" s="140">
        <v>406.2</v>
      </c>
      <c r="I489" s="140">
        <v>0</v>
      </c>
      <c r="J489" s="135">
        <f t="shared" si="252"/>
        <v>1615.8</v>
      </c>
      <c r="K489" s="141">
        <v>1209.5999999999999</v>
      </c>
      <c r="L489" s="141">
        <v>0</v>
      </c>
      <c r="M489" s="141">
        <v>0</v>
      </c>
      <c r="N489" s="141">
        <v>0</v>
      </c>
      <c r="O489" s="141">
        <v>406.2</v>
      </c>
      <c r="P489" s="141">
        <v>0</v>
      </c>
      <c r="Q489" s="141">
        <v>0</v>
      </c>
      <c r="R489" s="141">
        <v>0</v>
      </c>
      <c r="S489" s="141">
        <v>0</v>
      </c>
      <c r="T489" s="136">
        <f t="shared" si="253"/>
        <v>1615.5985999999998</v>
      </c>
      <c r="U489" s="141">
        <v>1209.5999999999999</v>
      </c>
      <c r="V489" s="141">
        <v>0</v>
      </c>
      <c r="W489" s="141">
        <v>0</v>
      </c>
      <c r="X489" s="141">
        <v>0</v>
      </c>
      <c r="Y489" s="10">
        <v>405.99860000000001</v>
      </c>
      <c r="Z489" s="10">
        <v>0</v>
      </c>
      <c r="AA489" s="10">
        <v>0</v>
      </c>
      <c r="AB489" s="10">
        <v>0</v>
      </c>
      <c r="AC489" s="10">
        <v>0</v>
      </c>
      <c r="AD489" s="10">
        <f t="shared" si="259"/>
        <v>-0.20140000000014879</v>
      </c>
      <c r="AE489" s="10">
        <f t="shared" si="259"/>
        <v>0</v>
      </c>
      <c r="AF489" s="10">
        <f t="shared" si="259"/>
        <v>0</v>
      </c>
      <c r="AG489" s="10">
        <f t="shared" si="259"/>
        <v>0</v>
      </c>
      <c r="AH489" s="10">
        <f t="shared" si="259"/>
        <v>0</v>
      </c>
      <c r="AI489" s="13">
        <f t="shared" si="254"/>
        <v>-0.20139999999997826</v>
      </c>
      <c r="AJ489" s="13">
        <f t="shared" si="254"/>
        <v>0</v>
      </c>
      <c r="AK489" s="13">
        <f t="shared" si="254"/>
        <v>0</v>
      </c>
      <c r="AL489" s="13">
        <f t="shared" si="254"/>
        <v>0</v>
      </c>
      <c r="AM489" s="10">
        <f t="shared" si="254"/>
        <v>0</v>
      </c>
      <c r="AN489" s="10">
        <f t="shared" si="260"/>
        <v>99.987535586087375</v>
      </c>
      <c r="AO489" s="10">
        <f t="shared" si="260"/>
        <v>100</v>
      </c>
      <c r="AP489" s="10">
        <f t="shared" si="260"/>
        <v>0</v>
      </c>
      <c r="AQ489" s="10">
        <f t="shared" si="260"/>
        <v>0</v>
      </c>
      <c r="AR489" s="10">
        <f t="shared" si="260"/>
        <v>0</v>
      </c>
      <c r="AS489" s="10">
        <f t="shared" si="260"/>
        <v>99.950418513047765</v>
      </c>
      <c r="AT489" s="142">
        <f t="shared" si="260"/>
        <v>0</v>
      </c>
      <c r="AU489" s="142">
        <f t="shared" si="260"/>
        <v>0</v>
      </c>
      <c r="AV489" s="142">
        <f t="shared" si="260"/>
        <v>0</v>
      </c>
      <c r="AW489" s="142">
        <f t="shared" si="260"/>
        <v>0</v>
      </c>
    </row>
    <row r="490" spans="1:49" ht="12.75" customHeight="1" x14ac:dyDescent="0.25">
      <c r="A490" s="133">
        <v>481</v>
      </c>
      <c r="B490" s="139" t="s">
        <v>1763</v>
      </c>
      <c r="C490" s="135">
        <f t="shared" si="255"/>
        <v>1652.8000000000002</v>
      </c>
      <c r="D490" s="140">
        <v>1260.4000000000001</v>
      </c>
      <c r="E490" s="140">
        <v>0</v>
      </c>
      <c r="F490" s="140">
        <v>0</v>
      </c>
      <c r="G490" s="140">
        <v>0</v>
      </c>
      <c r="H490" s="140">
        <v>392.4</v>
      </c>
      <c r="I490" s="140">
        <v>0</v>
      </c>
      <c r="J490" s="135">
        <f t="shared" si="252"/>
        <v>1822.4</v>
      </c>
      <c r="K490" s="141">
        <v>1430</v>
      </c>
      <c r="L490" s="141">
        <v>0</v>
      </c>
      <c r="M490" s="141">
        <v>0</v>
      </c>
      <c r="N490" s="141">
        <v>0</v>
      </c>
      <c r="O490" s="141">
        <v>392.4</v>
      </c>
      <c r="P490" s="141">
        <v>0</v>
      </c>
      <c r="Q490" s="141">
        <v>0</v>
      </c>
      <c r="R490" s="141">
        <v>0</v>
      </c>
      <c r="S490" s="141">
        <v>0</v>
      </c>
      <c r="T490" s="136">
        <f t="shared" si="253"/>
        <v>1730.154</v>
      </c>
      <c r="U490" s="141">
        <v>1337.7539999999999</v>
      </c>
      <c r="V490" s="141">
        <v>0</v>
      </c>
      <c r="W490" s="141">
        <v>0</v>
      </c>
      <c r="X490" s="141">
        <v>0</v>
      </c>
      <c r="Y490" s="10">
        <v>392.4</v>
      </c>
      <c r="Z490" s="10">
        <v>0</v>
      </c>
      <c r="AA490" s="10">
        <v>0</v>
      </c>
      <c r="AB490" s="10">
        <v>0</v>
      </c>
      <c r="AC490" s="10">
        <v>0</v>
      </c>
      <c r="AD490" s="10">
        <f t="shared" si="259"/>
        <v>-92.246000000000095</v>
      </c>
      <c r="AE490" s="10">
        <f t="shared" si="259"/>
        <v>-92.246000000000095</v>
      </c>
      <c r="AF490" s="10">
        <f t="shared" si="259"/>
        <v>0</v>
      </c>
      <c r="AG490" s="10">
        <f t="shared" si="259"/>
        <v>0</v>
      </c>
      <c r="AH490" s="10">
        <f t="shared" si="259"/>
        <v>0</v>
      </c>
      <c r="AI490" s="13">
        <f t="shared" si="254"/>
        <v>0</v>
      </c>
      <c r="AJ490" s="13">
        <f t="shared" si="254"/>
        <v>0</v>
      </c>
      <c r="AK490" s="13">
        <f t="shared" si="254"/>
        <v>0</v>
      </c>
      <c r="AL490" s="13">
        <f t="shared" si="254"/>
        <v>0</v>
      </c>
      <c r="AM490" s="10">
        <f t="shared" si="254"/>
        <v>0</v>
      </c>
      <c r="AN490" s="10">
        <f t="shared" si="260"/>
        <v>94.9382133450395</v>
      </c>
      <c r="AO490" s="10">
        <f t="shared" si="260"/>
        <v>93.549230769230761</v>
      </c>
      <c r="AP490" s="10">
        <f t="shared" si="260"/>
        <v>0</v>
      </c>
      <c r="AQ490" s="10">
        <f t="shared" si="260"/>
        <v>0</v>
      </c>
      <c r="AR490" s="10">
        <f t="shared" si="260"/>
        <v>0</v>
      </c>
      <c r="AS490" s="10">
        <f t="shared" si="260"/>
        <v>100</v>
      </c>
      <c r="AT490" s="142">
        <f t="shared" si="260"/>
        <v>0</v>
      </c>
      <c r="AU490" s="142">
        <f t="shared" si="260"/>
        <v>0</v>
      </c>
      <c r="AV490" s="142">
        <f t="shared" si="260"/>
        <v>0</v>
      </c>
      <c r="AW490" s="142">
        <f t="shared" si="260"/>
        <v>0</v>
      </c>
    </row>
    <row r="491" spans="1:49" ht="12.75" customHeight="1" x14ac:dyDescent="0.25">
      <c r="A491" s="133">
        <v>482</v>
      </c>
      <c r="B491" s="139" t="s">
        <v>1764</v>
      </c>
      <c r="C491" s="135">
        <f t="shared" si="255"/>
        <v>1859.8000000000002</v>
      </c>
      <c r="D491" s="140">
        <v>1424.4</v>
      </c>
      <c r="E491" s="140">
        <v>0</v>
      </c>
      <c r="F491" s="140">
        <v>0</v>
      </c>
      <c r="G491" s="140">
        <v>0</v>
      </c>
      <c r="H491" s="140">
        <v>435.4</v>
      </c>
      <c r="I491" s="140">
        <v>0</v>
      </c>
      <c r="J491" s="135">
        <f t="shared" si="252"/>
        <v>2079.8000000000002</v>
      </c>
      <c r="K491" s="141">
        <v>1644.4</v>
      </c>
      <c r="L491" s="141">
        <v>0</v>
      </c>
      <c r="M491" s="141">
        <v>0</v>
      </c>
      <c r="N491" s="141">
        <v>0</v>
      </c>
      <c r="O491" s="141">
        <v>435.4</v>
      </c>
      <c r="P491" s="141">
        <v>0</v>
      </c>
      <c r="Q491" s="141">
        <v>0</v>
      </c>
      <c r="R491" s="141">
        <v>0</v>
      </c>
      <c r="S491" s="141">
        <v>0</v>
      </c>
      <c r="T491" s="136">
        <f t="shared" si="253"/>
        <v>2079.8000000000002</v>
      </c>
      <c r="U491" s="141">
        <v>1644.4</v>
      </c>
      <c r="V491" s="141">
        <v>0</v>
      </c>
      <c r="W491" s="141">
        <v>0</v>
      </c>
      <c r="X491" s="141">
        <v>0</v>
      </c>
      <c r="Y491" s="10">
        <v>435.4</v>
      </c>
      <c r="Z491" s="10">
        <v>0</v>
      </c>
      <c r="AA491" s="10">
        <v>0</v>
      </c>
      <c r="AB491" s="10">
        <v>0</v>
      </c>
      <c r="AC491" s="10">
        <v>0</v>
      </c>
      <c r="AD491" s="10">
        <f t="shared" si="259"/>
        <v>0</v>
      </c>
      <c r="AE491" s="10">
        <f t="shared" si="259"/>
        <v>0</v>
      </c>
      <c r="AF491" s="10">
        <f t="shared" si="259"/>
        <v>0</v>
      </c>
      <c r="AG491" s="10">
        <f t="shared" si="259"/>
        <v>0</v>
      </c>
      <c r="AH491" s="10">
        <f t="shared" si="259"/>
        <v>0</v>
      </c>
      <c r="AI491" s="13">
        <f t="shared" si="254"/>
        <v>0</v>
      </c>
      <c r="AJ491" s="13">
        <f t="shared" si="254"/>
        <v>0</v>
      </c>
      <c r="AK491" s="13">
        <f t="shared" si="254"/>
        <v>0</v>
      </c>
      <c r="AL491" s="13">
        <f t="shared" si="254"/>
        <v>0</v>
      </c>
      <c r="AM491" s="10">
        <f t="shared" si="254"/>
        <v>0</v>
      </c>
      <c r="AN491" s="10">
        <f t="shared" si="260"/>
        <v>100</v>
      </c>
      <c r="AO491" s="10">
        <f t="shared" si="260"/>
        <v>100</v>
      </c>
      <c r="AP491" s="10">
        <f t="shared" si="260"/>
        <v>0</v>
      </c>
      <c r="AQ491" s="10">
        <f t="shared" si="260"/>
        <v>0</v>
      </c>
      <c r="AR491" s="10">
        <f t="shared" si="260"/>
        <v>0</v>
      </c>
      <c r="AS491" s="10">
        <f t="shared" si="260"/>
        <v>100</v>
      </c>
      <c r="AT491" s="142">
        <f t="shared" si="260"/>
        <v>0</v>
      </c>
      <c r="AU491" s="142">
        <f t="shared" si="260"/>
        <v>0</v>
      </c>
      <c r="AV491" s="142">
        <f t="shared" si="260"/>
        <v>0</v>
      </c>
      <c r="AW491" s="142">
        <f t="shared" si="260"/>
        <v>0</v>
      </c>
    </row>
    <row r="492" spans="1:49" ht="12.75" customHeight="1" x14ac:dyDescent="0.25">
      <c r="A492" s="133">
        <v>483</v>
      </c>
      <c r="B492" s="139" t="s">
        <v>1765</v>
      </c>
      <c r="C492" s="135">
        <f t="shared" si="255"/>
        <v>1398.6</v>
      </c>
      <c r="D492" s="140">
        <v>1179.5999999999999</v>
      </c>
      <c r="E492" s="140">
        <v>0</v>
      </c>
      <c r="F492" s="140">
        <v>0</v>
      </c>
      <c r="G492" s="140">
        <v>0</v>
      </c>
      <c r="H492" s="140">
        <v>219</v>
      </c>
      <c r="I492" s="140">
        <v>0</v>
      </c>
      <c r="J492" s="135">
        <f t="shared" si="252"/>
        <v>1626.7</v>
      </c>
      <c r="K492" s="141">
        <v>1407.7</v>
      </c>
      <c r="L492" s="141">
        <v>0</v>
      </c>
      <c r="M492" s="141">
        <v>0</v>
      </c>
      <c r="N492" s="141">
        <v>0</v>
      </c>
      <c r="O492" s="141">
        <v>219</v>
      </c>
      <c r="P492" s="141">
        <v>0</v>
      </c>
      <c r="Q492" s="141">
        <v>0</v>
      </c>
      <c r="R492" s="141">
        <v>0</v>
      </c>
      <c r="S492" s="141">
        <v>0</v>
      </c>
      <c r="T492" s="136">
        <f t="shared" si="253"/>
        <v>1626.7</v>
      </c>
      <c r="U492" s="141">
        <v>1407.7</v>
      </c>
      <c r="V492" s="141">
        <v>0</v>
      </c>
      <c r="W492" s="141">
        <v>0</v>
      </c>
      <c r="X492" s="141">
        <v>0</v>
      </c>
      <c r="Y492" s="10">
        <v>219</v>
      </c>
      <c r="Z492" s="10">
        <v>0</v>
      </c>
      <c r="AA492" s="10">
        <v>0</v>
      </c>
      <c r="AB492" s="10">
        <v>0</v>
      </c>
      <c r="AC492" s="10">
        <v>0</v>
      </c>
      <c r="AD492" s="10">
        <f t="shared" si="259"/>
        <v>0</v>
      </c>
      <c r="AE492" s="10">
        <f t="shared" si="259"/>
        <v>0</v>
      </c>
      <c r="AF492" s="10">
        <f t="shared" si="259"/>
        <v>0</v>
      </c>
      <c r="AG492" s="10">
        <f t="shared" si="259"/>
        <v>0</v>
      </c>
      <c r="AH492" s="10">
        <f t="shared" si="259"/>
        <v>0</v>
      </c>
      <c r="AI492" s="13">
        <f t="shared" si="254"/>
        <v>0</v>
      </c>
      <c r="AJ492" s="13">
        <f t="shared" si="254"/>
        <v>0</v>
      </c>
      <c r="AK492" s="13">
        <f t="shared" si="254"/>
        <v>0</v>
      </c>
      <c r="AL492" s="13">
        <f t="shared" si="254"/>
        <v>0</v>
      </c>
      <c r="AM492" s="10">
        <f t="shared" si="254"/>
        <v>0</v>
      </c>
      <c r="AN492" s="10">
        <f t="shared" si="260"/>
        <v>100</v>
      </c>
      <c r="AO492" s="10">
        <f t="shared" si="260"/>
        <v>100</v>
      </c>
      <c r="AP492" s="10">
        <f t="shared" si="260"/>
        <v>0</v>
      </c>
      <c r="AQ492" s="10">
        <f t="shared" si="260"/>
        <v>0</v>
      </c>
      <c r="AR492" s="10">
        <f t="shared" si="260"/>
        <v>0</v>
      </c>
      <c r="AS492" s="10">
        <f t="shared" si="260"/>
        <v>100</v>
      </c>
      <c r="AT492" s="142">
        <f t="shared" si="260"/>
        <v>0</v>
      </c>
      <c r="AU492" s="142">
        <f t="shared" si="260"/>
        <v>0</v>
      </c>
      <c r="AV492" s="142">
        <f t="shared" si="260"/>
        <v>0</v>
      </c>
      <c r="AW492" s="142">
        <f t="shared" si="260"/>
        <v>0</v>
      </c>
    </row>
    <row r="493" spans="1:49" ht="12.75" customHeight="1" x14ac:dyDescent="0.25">
      <c r="A493" s="133">
        <v>484</v>
      </c>
      <c r="B493" s="139" t="s">
        <v>1766</v>
      </c>
      <c r="C493" s="135">
        <f t="shared" si="255"/>
        <v>2882.7</v>
      </c>
      <c r="D493" s="140">
        <v>2397.6999999999998</v>
      </c>
      <c r="E493" s="140">
        <v>0</v>
      </c>
      <c r="F493" s="140">
        <v>0</v>
      </c>
      <c r="G493" s="140">
        <v>0</v>
      </c>
      <c r="H493" s="140">
        <v>485</v>
      </c>
      <c r="I493" s="140">
        <v>0</v>
      </c>
      <c r="J493" s="135">
        <f t="shared" si="252"/>
        <v>3240.2</v>
      </c>
      <c r="K493" s="141">
        <v>2755.2</v>
      </c>
      <c r="L493" s="141">
        <v>0</v>
      </c>
      <c r="M493" s="141">
        <v>0</v>
      </c>
      <c r="N493" s="141">
        <v>0</v>
      </c>
      <c r="O493" s="141">
        <v>485</v>
      </c>
      <c r="P493" s="141">
        <v>0</v>
      </c>
      <c r="Q493" s="141">
        <v>0</v>
      </c>
      <c r="R493" s="141">
        <v>0</v>
      </c>
      <c r="S493" s="141">
        <v>0</v>
      </c>
      <c r="T493" s="136">
        <f t="shared" si="253"/>
        <v>3204.8164000000002</v>
      </c>
      <c r="U493" s="141">
        <v>2719.8164000000002</v>
      </c>
      <c r="V493" s="141">
        <v>0</v>
      </c>
      <c r="W493" s="141">
        <v>0</v>
      </c>
      <c r="X493" s="141">
        <v>0</v>
      </c>
      <c r="Y493" s="10">
        <v>485</v>
      </c>
      <c r="Z493" s="10">
        <v>0</v>
      </c>
      <c r="AA493" s="10">
        <v>0</v>
      </c>
      <c r="AB493" s="10">
        <v>0</v>
      </c>
      <c r="AC493" s="10">
        <v>0</v>
      </c>
      <c r="AD493" s="10">
        <f t="shared" si="259"/>
        <v>-35.38359999999966</v>
      </c>
      <c r="AE493" s="10">
        <f t="shared" si="259"/>
        <v>-35.38359999999966</v>
      </c>
      <c r="AF493" s="10">
        <f t="shared" si="259"/>
        <v>0</v>
      </c>
      <c r="AG493" s="10">
        <f t="shared" si="259"/>
        <v>0</v>
      </c>
      <c r="AH493" s="10">
        <f t="shared" si="259"/>
        <v>0</v>
      </c>
      <c r="AI493" s="13">
        <f t="shared" si="259"/>
        <v>0</v>
      </c>
      <c r="AJ493" s="13">
        <f t="shared" si="254"/>
        <v>0</v>
      </c>
      <c r="AK493" s="13">
        <f t="shared" si="254"/>
        <v>0</v>
      </c>
      <c r="AL493" s="13">
        <f t="shared" si="254"/>
        <v>0</v>
      </c>
      <c r="AM493" s="10">
        <f t="shared" si="254"/>
        <v>0</v>
      </c>
      <c r="AN493" s="10">
        <f t="shared" si="260"/>
        <v>98.907980988827859</v>
      </c>
      <c r="AO493" s="10">
        <f t="shared" si="260"/>
        <v>98.715752032520328</v>
      </c>
      <c r="AP493" s="10">
        <f t="shared" si="260"/>
        <v>0</v>
      </c>
      <c r="AQ493" s="10">
        <f t="shared" si="260"/>
        <v>0</v>
      </c>
      <c r="AR493" s="10">
        <f t="shared" si="260"/>
        <v>0</v>
      </c>
      <c r="AS493" s="10">
        <f t="shared" ref="AS493:AW511" si="267">IF(O493=0,0,Y493/O493*100)</f>
        <v>100</v>
      </c>
      <c r="AT493" s="142">
        <f t="shared" si="267"/>
        <v>0</v>
      </c>
      <c r="AU493" s="142">
        <f t="shared" si="267"/>
        <v>0</v>
      </c>
      <c r="AV493" s="142">
        <f t="shared" si="267"/>
        <v>0</v>
      </c>
      <c r="AW493" s="142">
        <f t="shared" si="267"/>
        <v>0</v>
      </c>
    </row>
    <row r="494" spans="1:49" ht="12.75" customHeight="1" x14ac:dyDescent="0.25">
      <c r="A494" s="133">
        <v>485</v>
      </c>
      <c r="B494" s="139" t="s">
        <v>1767</v>
      </c>
      <c r="C494" s="135">
        <f t="shared" si="255"/>
        <v>2195.9</v>
      </c>
      <c r="D494" s="140">
        <v>1693.1</v>
      </c>
      <c r="E494" s="140">
        <v>0</v>
      </c>
      <c r="F494" s="140">
        <v>0</v>
      </c>
      <c r="G494" s="140">
        <v>0</v>
      </c>
      <c r="H494" s="140">
        <v>502.8</v>
      </c>
      <c r="I494" s="140">
        <v>0</v>
      </c>
      <c r="J494" s="135">
        <f t="shared" si="252"/>
        <v>2565.2000000000003</v>
      </c>
      <c r="K494" s="141">
        <v>2062.4</v>
      </c>
      <c r="L494" s="141">
        <v>0</v>
      </c>
      <c r="M494" s="141">
        <v>0</v>
      </c>
      <c r="N494" s="141">
        <v>0</v>
      </c>
      <c r="O494" s="141">
        <v>502.8</v>
      </c>
      <c r="P494" s="141">
        <v>0</v>
      </c>
      <c r="Q494" s="141">
        <v>0</v>
      </c>
      <c r="R494" s="141">
        <v>0</v>
      </c>
      <c r="S494" s="141">
        <v>0</v>
      </c>
      <c r="T494" s="136">
        <f t="shared" si="253"/>
        <v>2564.5075999999999</v>
      </c>
      <c r="U494" s="141">
        <v>2061.7199000000001</v>
      </c>
      <c r="V494" s="141">
        <v>0</v>
      </c>
      <c r="W494" s="141">
        <v>0</v>
      </c>
      <c r="X494" s="141">
        <v>0</v>
      </c>
      <c r="Y494" s="10">
        <v>502.78769999999997</v>
      </c>
      <c r="Z494" s="10">
        <v>0</v>
      </c>
      <c r="AA494" s="10">
        <v>0</v>
      </c>
      <c r="AB494" s="10">
        <v>0</v>
      </c>
      <c r="AC494" s="10">
        <v>0</v>
      </c>
      <c r="AD494" s="10">
        <f t="shared" si="259"/>
        <v>-0.69240000000036162</v>
      </c>
      <c r="AE494" s="10">
        <f t="shared" si="259"/>
        <v>-0.68010000000003856</v>
      </c>
      <c r="AF494" s="10">
        <f t="shared" si="259"/>
        <v>0</v>
      </c>
      <c r="AG494" s="10">
        <f t="shared" si="259"/>
        <v>0</v>
      </c>
      <c r="AH494" s="10">
        <f t="shared" si="259"/>
        <v>0</v>
      </c>
      <c r="AI494" s="13">
        <f t="shared" si="259"/>
        <v>-1.2300000000038835E-2</v>
      </c>
      <c r="AJ494" s="13">
        <f t="shared" si="254"/>
        <v>0</v>
      </c>
      <c r="AK494" s="13">
        <f t="shared" si="254"/>
        <v>0</v>
      </c>
      <c r="AL494" s="13">
        <f t="shared" si="254"/>
        <v>0</v>
      </c>
      <c r="AM494" s="10">
        <f t="shared" si="254"/>
        <v>0</v>
      </c>
      <c r="AN494" s="10">
        <f t="shared" ref="AN494:AR511" si="268">IF(J494=0,0,T494/J494*100)</f>
        <v>99.973007952596276</v>
      </c>
      <c r="AO494" s="10">
        <f t="shared" si="268"/>
        <v>99.967023855702095</v>
      </c>
      <c r="AP494" s="10">
        <f t="shared" si="268"/>
        <v>0</v>
      </c>
      <c r="AQ494" s="10">
        <f t="shared" si="268"/>
        <v>0</v>
      </c>
      <c r="AR494" s="10">
        <f t="shared" si="268"/>
        <v>0</v>
      </c>
      <c r="AS494" s="10">
        <f t="shared" si="267"/>
        <v>99.997553699283998</v>
      </c>
      <c r="AT494" s="142">
        <f t="shared" si="267"/>
        <v>0</v>
      </c>
      <c r="AU494" s="142">
        <f t="shared" si="267"/>
        <v>0</v>
      </c>
      <c r="AV494" s="142">
        <f t="shared" si="267"/>
        <v>0</v>
      </c>
      <c r="AW494" s="142">
        <f t="shared" si="267"/>
        <v>0</v>
      </c>
    </row>
    <row r="495" spans="1:49" ht="12.75" customHeight="1" x14ac:dyDescent="0.25">
      <c r="A495" s="133">
        <v>486</v>
      </c>
      <c r="B495" s="139" t="s">
        <v>1768</v>
      </c>
      <c r="C495" s="135">
        <f t="shared" si="255"/>
        <v>1485</v>
      </c>
      <c r="D495" s="140">
        <v>1229.0999999999999</v>
      </c>
      <c r="E495" s="140">
        <v>0</v>
      </c>
      <c r="F495" s="140">
        <v>0</v>
      </c>
      <c r="G495" s="140">
        <v>0</v>
      </c>
      <c r="H495" s="140">
        <v>255.9</v>
      </c>
      <c r="I495" s="140">
        <v>0</v>
      </c>
      <c r="J495" s="135">
        <f t="shared" si="252"/>
        <v>1640.4</v>
      </c>
      <c r="K495" s="141">
        <v>1384.5</v>
      </c>
      <c r="L495" s="141">
        <v>0</v>
      </c>
      <c r="M495" s="141">
        <v>0</v>
      </c>
      <c r="N495" s="141">
        <v>0</v>
      </c>
      <c r="O495" s="141">
        <v>255.9</v>
      </c>
      <c r="P495" s="141">
        <v>0</v>
      </c>
      <c r="Q495" s="141">
        <v>0</v>
      </c>
      <c r="R495" s="141">
        <v>0</v>
      </c>
      <c r="S495" s="141">
        <v>0</v>
      </c>
      <c r="T495" s="136">
        <f t="shared" si="253"/>
        <v>1529.3843999999999</v>
      </c>
      <c r="U495" s="141">
        <v>1273.4991</v>
      </c>
      <c r="V495" s="141">
        <v>0</v>
      </c>
      <c r="W495" s="141">
        <v>0</v>
      </c>
      <c r="X495" s="141">
        <v>0</v>
      </c>
      <c r="Y495" s="10">
        <v>255.8853</v>
      </c>
      <c r="Z495" s="10">
        <v>0</v>
      </c>
      <c r="AA495" s="10">
        <v>0</v>
      </c>
      <c r="AB495" s="10">
        <v>0</v>
      </c>
      <c r="AC495" s="10">
        <v>0</v>
      </c>
      <c r="AD495" s="10">
        <f t="shared" si="259"/>
        <v>-111.01560000000018</v>
      </c>
      <c r="AE495" s="10">
        <f t="shared" si="259"/>
        <v>-111.0009</v>
      </c>
      <c r="AF495" s="10">
        <f t="shared" si="259"/>
        <v>0</v>
      </c>
      <c r="AG495" s="10">
        <f t="shared" si="259"/>
        <v>0</v>
      </c>
      <c r="AH495" s="10">
        <f t="shared" si="259"/>
        <v>0</v>
      </c>
      <c r="AI495" s="13">
        <f t="shared" si="259"/>
        <v>-1.470000000000482E-2</v>
      </c>
      <c r="AJ495" s="13">
        <f t="shared" si="254"/>
        <v>0</v>
      </c>
      <c r="AK495" s="13">
        <f t="shared" si="254"/>
        <v>0</v>
      </c>
      <c r="AL495" s="13">
        <f t="shared" si="254"/>
        <v>0</v>
      </c>
      <c r="AM495" s="10">
        <f t="shared" si="254"/>
        <v>0</v>
      </c>
      <c r="AN495" s="10">
        <f t="shared" si="268"/>
        <v>93.232406730065833</v>
      </c>
      <c r="AO495" s="10">
        <f t="shared" si="268"/>
        <v>91.98260021668473</v>
      </c>
      <c r="AP495" s="10">
        <f t="shared" si="268"/>
        <v>0</v>
      </c>
      <c r="AQ495" s="10">
        <f t="shared" si="268"/>
        <v>0</v>
      </c>
      <c r="AR495" s="10">
        <f t="shared" si="268"/>
        <v>0</v>
      </c>
      <c r="AS495" s="10">
        <f t="shared" si="267"/>
        <v>99.99425556858148</v>
      </c>
      <c r="AT495" s="142">
        <f t="shared" si="267"/>
        <v>0</v>
      </c>
      <c r="AU495" s="142">
        <f t="shared" si="267"/>
        <v>0</v>
      </c>
      <c r="AV495" s="142">
        <f t="shared" si="267"/>
        <v>0</v>
      </c>
      <c r="AW495" s="142">
        <f t="shared" si="267"/>
        <v>0</v>
      </c>
    </row>
    <row r="496" spans="1:49" ht="12.75" customHeight="1" x14ac:dyDescent="0.25">
      <c r="A496" s="133">
        <v>487</v>
      </c>
      <c r="B496" s="139" t="s">
        <v>1769</v>
      </c>
      <c r="C496" s="135">
        <f t="shared" si="255"/>
        <v>1018</v>
      </c>
      <c r="D496" s="140">
        <v>761.8</v>
      </c>
      <c r="E496" s="140">
        <v>0</v>
      </c>
      <c r="F496" s="140">
        <v>0</v>
      </c>
      <c r="G496" s="140">
        <v>0</v>
      </c>
      <c r="H496" s="140">
        <v>256.2</v>
      </c>
      <c r="I496" s="140">
        <v>0</v>
      </c>
      <c r="J496" s="135">
        <f t="shared" si="252"/>
        <v>1096.4000000000001</v>
      </c>
      <c r="K496" s="141">
        <v>840.2</v>
      </c>
      <c r="L496" s="141">
        <v>0</v>
      </c>
      <c r="M496" s="141">
        <v>0</v>
      </c>
      <c r="N496" s="141">
        <v>0</v>
      </c>
      <c r="O496" s="141">
        <v>256.2</v>
      </c>
      <c r="P496" s="141">
        <v>0</v>
      </c>
      <c r="Q496" s="141">
        <v>0</v>
      </c>
      <c r="R496" s="141">
        <v>0</v>
      </c>
      <c r="S496" s="141">
        <v>0</v>
      </c>
      <c r="T496" s="136">
        <f t="shared" si="253"/>
        <v>1096.4000000000001</v>
      </c>
      <c r="U496" s="141">
        <v>840.2</v>
      </c>
      <c r="V496" s="141">
        <v>0</v>
      </c>
      <c r="W496" s="141">
        <v>0</v>
      </c>
      <c r="X496" s="141">
        <v>0</v>
      </c>
      <c r="Y496" s="10">
        <v>256.2</v>
      </c>
      <c r="Z496" s="10">
        <v>0</v>
      </c>
      <c r="AA496" s="10">
        <v>0</v>
      </c>
      <c r="AB496" s="10">
        <v>0</v>
      </c>
      <c r="AC496" s="10">
        <v>0</v>
      </c>
      <c r="AD496" s="10">
        <f t="shared" si="259"/>
        <v>0</v>
      </c>
      <c r="AE496" s="10">
        <f t="shared" si="259"/>
        <v>0</v>
      </c>
      <c r="AF496" s="10">
        <f t="shared" si="259"/>
        <v>0</v>
      </c>
      <c r="AG496" s="10">
        <f t="shared" si="259"/>
        <v>0</v>
      </c>
      <c r="AH496" s="10">
        <f t="shared" si="259"/>
        <v>0</v>
      </c>
      <c r="AI496" s="13">
        <f t="shared" si="259"/>
        <v>0</v>
      </c>
      <c r="AJ496" s="13">
        <f t="shared" si="254"/>
        <v>0</v>
      </c>
      <c r="AK496" s="13">
        <f t="shared" si="254"/>
        <v>0</v>
      </c>
      <c r="AL496" s="13">
        <f t="shared" si="254"/>
        <v>0</v>
      </c>
      <c r="AM496" s="10">
        <f t="shared" si="254"/>
        <v>0</v>
      </c>
      <c r="AN496" s="10">
        <f t="shared" si="268"/>
        <v>100</v>
      </c>
      <c r="AO496" s="10">
        <f t="shared" si="268"/>
        <v>100</v>
      </c>
      <c r="AP496" s="10">
        <f t="shared" si="268"/>
        <v>0</v>
      </c>
      <c r="AQ496" s="10">
        <f t="shared" si="268"/>
        <v>0</v>
      </c>
      <c r="AR496" s="10">
        <f t="shared" si="268"/>
        <v>0</v>
      </c>
      <c r="AS496" s="10">
        <f t="shared" si="267"/>
        <v>100</v>
      </c>
      <c r="AT496" s="142">
        <f t="shared" si="267"/>
        <v>0</v>
      </c>
      <c r="AU496" s="142">
        <f t="shared" si="267"/>
        <v>0</v>
      </c>
      <c r="AV496" s="142">
        <f t="shared" si="267"/>
        <v>0</v>
      </c>
      <c r="AW496" s="142">
        <f t="shared" si="267"/>
        <v>0</v>
      </c>
    </row>
    <row r="497" spans="1:49" ht="12.75" customHeight="1" x14ac:dyDescent="0.25">
      <c r="A497" s="133">
        <v>488</v>
      </c>
      <c r="B497" s="139" t="s">
        <v>1770</v>
      </c>
      <c r="C497" s="135">
        <f t="shared" si="255"/>
        <v>3664</v>
      </c>
      <c r="D497" s="140">
        <v>2916.7</v>
      </c>
      <c r="E497" s="140">
        <v>0</v>
      </c>
      <c r="F497" s="140">
        <v>0</v>
      </c>
      <c r="G497" s="140">
        <v>0</v>
      </c>
      <c r="H497" s="140">
        <v>747.3</v>
      </c>
      <c r="I497" s="140">
        <v>0</v>
      </c>
      <c r="J497" s="135">
        <f t="shared" si="252"/>
        <v>3921.1000000000004</v>
      </c>
      <c r="K497" s="141">
        <v>3173.8</v>
      </c>
      <c r="L497" s="141">
        <v>0</v>
      </c>
      <c r="M497" s="141">
        <v>0</v>
      </c>
      <c r="N497" s="141">
        <v>0</v>
      </c>
      <c r="O497" s="141">
        <v>747.3</v>
      </c>
      <c r="P497" s="141">
        <v>0</v>
      </c>
      <c r="Q497" s="141">
        <v>0</v>
      </c>
      <c r="R497" s="141">
        <v>0</v>
      </c>
      <c r="S497" s="141">
        <v>0</v>
      </c>
      <c r="T497" s="136">
        <f t="shared" si="253"/>
        <v>3877.3864000000003</v>
      </c>
      <c r="U497" s="141">
        <v>3130.0864000000001</v>
      </c>
      <c r="V497" s="141">
        <v>0</v>
      </c>
      <c r="W497" s="141">
        <v>0</v>
      </c>
      <c r="X497" s="141">
        <v>0</v>
      </c>
      <c r="Y497" s="10">
        <v>747.3</v>
      </c>
      <c r="Z497" s="10">
        <v>0</v>
      </c>
      <c r="AA497" s="10">
        <v>0</v>
      </c>
      <c r="AB497" s="10">
        <v>0</v>
      </c>
      <c r="AC497" s="10">
        <v>0</v>
      </c>
      <c r="AD497" s="10">
        <f t="shared" si="259"/>
        <v>-43.713600000000042</v>
      </c>
      <c r="AE497" s="10">
        <f t="shared" si="259"/>
        <v>-43.713600000000042</v>
      </c>
      <c r="AF497" s="10">
        <f t="shared" si="259"/>
        <v>0</v>
      </c>
      <c r="AG497" s="10">
        <f t="shared" si="259"/>
        <v>0</v>
      </c>
      <c r="AH497" s="10">
        <f t="shared" si="259"/>
        <v>0</v>
      </c>
      <c r="AI497" s="13">
        <f t="shared" si="259"/>
        <v>0</v>
      </c>
      <c r="AJ497" s="13">
        <f t="shared" si="254"/>
        <v>0</v>
      </c>
      <c r="AK497" s="13">
        <f t="shared" si="254"/>
        <v>0</v>
      </c>
      <c r="AL497" s="13">
        <f t="shared" si="254"/>
        <v>0</v>
      </c>
      <c r="AM497" s="10">
        <f t="shared" si="254"/>
        <v>0</v>
      </c>
      <c r="AN497" s="10">
        <f t="shared" si="268"/>
        <v>98.885169977812353</v>
      </c>
      <c r="AO497" s="10">
        <f t="shared" si="268"/>
        <v>98.62267313630349</v>
      </c>
      <c r="AP497" s="10">
        <f t="shared" si="268"/>
        <v>0</v>
      </c>
      <c r="AQ497" s="10">
        <f t="shared" si="268"/>
        <v>0</v>
      </c>
      <c r="AR497" s="10">
        <f t="shared" si="268"/>
        <v>0</v>
      </c>
      <c r="AS497" s="10">
        <f t="shared" si="267"/>
        <v>100</v>
      </c>
      <c r="AT497" s="142">
        <f t="shared" si="267"/>
        <v>0</v>
      </c>
      <c r="AU497" s="142">
        <f t="shared" si="267"/>
        <v>0</v>
      </c>
      <c r="AV497" s="142">
        <f t="shared" si="267"/>
        <v>0</v>
      </c>
      <c r="AW497" s="142">
        <f t="shared" si="267"/>
        <v>0</v>
      </c>
    </row>
    <row r="498" spans="1:49" ht="12.75" customHeight="1" x14ac:dyDescent="0.25">
      <c r="A498" s="133">
        <v>489</v>
      </c>
      <c r="B498" s="139" t="s">
        <v>1771</v>
      </c>
      <c r="C498" s="135">
        <f t="shared" si="255"/>
        <v>1664.5</v>
      </c>
      <c r="D498" s="140">
        <v>1195.7</v>
      </c>
      <c r="E498" s="140">
        <v>0</v>
      </c>
      <c r="F498" s="140">
        <v>0</v>
      </c>
      <c r="G498" s="140">
        <v>0</v>
      </c>
      <c r="H498" s="140">
        <v>468.8</v>
      </c>
      <c r="I498" s="140">
        <v>0</v>
      </c>
      <c r="J498" s="135">
        <f t="shared" si="252"/>
        <v>1807.2</v>
      </c>
      <c r="K498" s="141">
        <v>1338.4</v>
      </c>
      <c r="L498" s="141">
        <v>0</v>
      </c>
      <c r="M498" s="141">
        <v>0</v>
      </c>
      <c r="N498" s="141">
        <v>0</v>
      </c>
      <c r="O498" s="141">
        <v>468.8</v>
      </c>
      <c r="P498" s="141">
        <v>0</v>
      </c>
      <c r="Q498" s="141">
        <v>0</v>
      </c>
      <c r="R498" s="141">
        <v>0</v>
      </c>
      <c r="S498" s="141">
        <v>0</v>
      </c>
      <c r="T498" s="136">
        <f t="shared" si="253"/>
        <v>1707.4355</v>
      </c>
      <c r="U498" s="141">
        <v>1238.7112</v>
      </c>
      <c r="V498" s="141">
        <v>0</v>
      </c>
      <c r="W498" s="141">
        <v>0</v>
      </c>
      <c r="X498" s="141">
        <v>0</v>
      </c>
      <c r="Y498" s="10">
        <v>468.72430000000003</v>
      </c>
      <c r="Z498" s="10">
        <v>0</v>
      </c>
      <c r="AA498" s="10">
        <v>0</v>
      </c>
      <c r="AB498" s="10">
        <v>0</v>
      </c>
      <c r="AC498" s="10">
        <v>0</v>
      </c>
      <c r="AD498" s="10">
        <f t="shared" si="259"/>
        <v>-99.764499999999998</v>
      </c>
      <c r="AE498" s="10">
        <f t="shared" si="259"/>
        <v>-99.688800000000128</v>
      </c>
      <c r="AF498" s="10">
        <f t="shared" si="259"/>
        <v>0</v>
      </c>
      <c r="AG498" s="10">
        <f t="shared" si="259"/>
        <v>0</v>
      </c>
      <c r="AH498" s="10">
        <f t="shared" si="259"/>
        <v>0</v>
      </c>
      <c r="AI498" s="13">
        <f t="shared" si="259"/>
        <v>-7.5699999999983447E-2</v>
      </c>
      <c r="AJ498" s="13">
        <f t="shared" si="254"/>
        <v>0</v>
      </c>
      <c r="AK498" s="13">
        <f t="shared" si="254"/>
        <v>0</v>
      </c>
      <c r="AL498" s="13">
        <f t="shared" si="254"/>
        <v>0</v>
      </c>
      <c r="AM498" s="10">
        <f t="shared" si="254"/>
        <v>0</v>
      </c>
      <c r="AN498" s="10">
        <f t="shared" si="268"/>
        <v>94.479609340416118</v>
      </c>
      <c r="AO498" s="10">
        <f t="shared" si="268"/>
        <v>92.551643753735789</v>
      </c>
      <c r="AP498" s="10">
        <f t="shared" si="268"/>
        <v>0</v>
      </c>
      <c r="AQ498" s="10">
        <f t="shared" si="268"/>
        <v>0</v>
      </c>
      <c r="AR498" s="10">
        <f t="shared" si="268"/>
        <v>0</v>
      </c>
      <c r="AS498" s="10">
        <f t="shared" si="267"/>
        <v>99.983852389078493</v>
      </c>
      <c r="AT498" s="142">
        <f t="shared" si="267"/>
        <v>0</v>
      </c>
      <c r="AU498" s="142">
        <f t="shared" si="267"/>
        <v>0</v>
      </c>
      <c r="AV498" s="142">
        <f t="shared" si="267"/>
        <v>0</v>
      </c>
      <c r="AW498" s="142">
        <f t="shared" si="267"/>
        <v>0</v>
      </c>
    </row>
    <row r="499" spans="1:49" ht="12.75" customHeight="1" x14ac:dyDescent="0.25">
      <c r="A499" s="133">
        <v>490</v>
      </c>
      <c r="B499" s="139" t="s">
        <v>1772</v>
      </c>
      <c r="C499" s="135">
        <f t="shared" si="255"/>
        <v>2148.4</v>
      </c>
      <c r="D499" s="140">
        <v>1727.1</v>
      </c>
      <c r="E499" s="140">
        <v>0</v>
      </c>
      <c r="F499" s="140">
        <v>0</v>
      </c>
      <c r="G499" s="140">
        <v>0</v>
      </c>
      <c r="H499" s="140">
        <v>421.3</v>
      </c>
      <c r="I499" s="140">
        <v>0</v>
      </c>
      <c r="J499" s="135">
        <f t="shared" si="252"/>
        <v>2450.7000000000003</v>
      </c>
      <c r="K499" s="141">
        <v>2029.4</v>
      </c>
      <c r="L499" s="141">
        <v>0</v>
      </c>
      <c r="M499" s="141">
        <v>0</v>
      </c>
      <c r="N499" s="141">
        <v>0</v>
      </c>
      <c r="O499" s="141">
        <v>421.3</v>
      </c>
      <c r="P499" s="141">
        <v>0</v>
      </c>
      <c r="Q499" s="141">
        <v>0</v>
      </c>
      <c r="R499" s="141">
        <v>0</v>
      </c>
      <c r="S499" s="141">
        <v>0</v>
      </c>
      <c r="T499" s="136">
        <f t="shared" si="253"/>
        <v>2435.8863000000001</v>
      </c>
      <c r="U499" s="141">
        <v>2014.6029000000001</v>
      </c>
      <c r="V499" s="141">
        <v>0</v>
      </c>
      <c r="W499" s="141">
        <v>0</v>
      </c>
      <c r="X499" s="141">
        <v>0</v>
      </c>
      <c r="Y499" s="10">
        <v>421.28339999999997</v>
      </c>
      <c r="Z499" s="10">
        <v>0</v>
      </c>
      <c r="AA499" s="10">
        <v>0</v>
      </c>
      <c r="AB499" s="10">
        <v>0</v>
      </c>
      <c r="AC499" s="10">
        <v>0</v>
      </c>
      <c r="AD499" s="10">
        <f t="shared" si="259"/>
        <v>-14.813700000000154</v>
      </c>
      <c r="AE499" s="10">
        <f t="shared" si="259"/>
        <v>-14.7971</v>
      </c>
      <c r="AF499" s="10">
        <f t="shared" si="259"/>
        <v>0</v>
      </c>
      <c r="AG499" s="10">
        <f t="shared" si="259"/>
        <v>0</v>
      </c>
      <c r="AH499" s="10">
        <f t="shared" si="259"/>
        <v>0</v>
      </c>
      <c r="AI499" s="13">
        <f t="shared" si="259"/>
        <v>-1.6600000000039472E-2</v>
      </c>
      <c r="AJ499" s="13">
        <f t="shared" si="254"/>
        <v>0</v>
      </c>
      <c r="AK499" s="13">
        <f t="shared" si="254"/>
        <v>0</v>
      </c>
      <c r="AL499" s="13">
        <f t="shared" si="254"/>
        <v>0</v>
      </c>
      <c r="AM499" s="10">
        <f t="shared" si="254"/>
        <v>0</v>
      </c>
      <c r="AN499" s="10">
        <f t="shared" si="268"/>
        <v>99.395531888848083</v>
      </c>
      <c r="AO499" s="10">
        <f t="shared" si="268"/>
        <v>99.270863309352521</v>
      </c>
      <c r="AP499" s="10">
        <f t="shared" si="268"/>
        <v>0</v>
      </c>
      <c r="AQ499" s="10">
        <f t="shared" si="268"/>
        <v>0</v>
      </c>
      <c r="AR499" s="10">
        <f t="shared" si="268"/>
        <v>0</v>
      </c>
      <c r="AS499" s="10">
        <f t="shared" si="267"/>
        <v>99.996059814858768</v>
      </c>
      <c r="AT499" s="142">
        <f t="shared" si="267"/>
        <v>0</v>
      </c>
      <c r="AU499" s="142">
        <f t="shared" si="267"/>
        <v>0</v>
      </c>
      <c r="AV499" s="142">
        <f t="shared" si="267"/>
        <v>0</v>
      </c>
      <c r="AW499" s="142">
        <f t="shared" si="267"/>
        <v>0</v>
      </c>
    </row>
    <row r="500" spans="1:49" ht="12.75" customHeight="1" x14ac:dyDescent="0.25">
      <c r="A500" s="133">
        <v>491</v>
      </c>
      <c r="B500" s="139" t="s">
        <v>1773</v>
      </c>
      <c r="C500" s="135">
        <f t="shared" si="255"/>
        <v>1388.1000000000001</v>
      </c>
      <c r="D500" s="140">
        <v>1045.4000000000001</v>
      </c>
      <c r="E500" s="140">
        <v>0</v>
      </c>
      <c r="F500" s="140">
        <v>0</v>
      </c>
      <c r="G500" s="140">
        <v>0</v>
      </c>
      <c r="H500" s="140">
        <v>342.7</v>
      </c>
      <c r="I500" s="140">
        <v>0</v>
      </c>
      <c r="J500" s="135">
        <f t="shared" si="252"/>
        <v>1545.5</v>
      </c>
      <c r="K500" s="141">
        <v>1202.8</v>
      </c>
      <c r="L500" s="141">
        <v>0</v>
      </c>
      <c r="M500" s="141">
        <v>0</v>
      </c>
      <c r="N500" s="141">
        <v>0</v>
      </c>
      <c r="O500" s="141">
        <v>342.7</v>
      </c>
      <c r="P500" s="141">
        <v>0</v>
      </c>
      <c r="Q500" s="141">
        <v>0</v>
      </c>
      <c r="R500" s="141">
        <v>0</v>
      </c>
      <c r="S500" s="141">
        <v>0</v>
      </c>
      <c r="T500" s="136">
        <f t="shared" si="253"/>
        <v>1337.0702000000001</v>
      </c>
      <c r="U500" s="141">
        <v>994.85919999999999</v>
      </c>
      <c r="V500" s="141">
        <v>0</v>
      </c>
      <c r="W500" s="141">
        <v>0</v>
      </c>
      <c r="X500" s="141">
        <v>0</v>
      </c>
      <c r="Y500" s="10">
        <v>342.21100000000001</v>
      </c>
      <c r="Z500" s="10">
        <v>0</v>
      </c>
      <c r="AA500" s="10">
        <v>0</v>
      </c>
      <c r="AB500" s="10">
        <v>0</v>
      </c>
      <c r="AC500" s="10">
        <v>0</v>
      </c>
      <c r="AD500" s="10">
        <f t="shared" si="259"/>
        <v>-208.42979999999989</v>
      </c>
      <c r="AE500" s="10">
        <f t="shared" si="259"/>
        <v>-207.94079999999997</v>
      </c>
      <c r="AF500" s="10">
        <f t="shared" si="259"/>
        <v>0</v>
      </c>
      <c r="AG500" s="10">
        <f t="shared" si="259"/>
        <v>0</v>
      </c>
      <c r="AH500" s="10">
        <f t="shared" si="259"/>
        <v>0</v>
      </c>
      <c r="AI500" s="13">
        <f t="shared" si="259"/>
        <v>-0.4889999999999759</v>
      </c>
      <c r="AJ500" s="13">
        <f t="shared" si="254"/>
        <v>0</v>
      </c>
      <c r="AK500" s="13">
        <f t="shared" si="254"/>
        <v>0</v>
      </c>
      <c r="AL500" s="13">
        <f t="shared" si="254"/>
        <v>0</v>
      </c>
      <c r="AM500" s="10">
        <f t="shared" si="254"/>
        <v>0</v>
      </c>
      <c r="AN500" s="10">
        <f t="shared" si="268"/>
        <v>86.513762536396001</v>
      </c>
      <c r="AO500" s="10">
        <f t="shared" si="268"/>
        <v>82.711938809444632</v>
      </c>
      <c r="AP500" s="10">
        <f t="shared" si="268"/>
        <v>0</v>
      </c>
      <c r="AQ500" s="10">
        <f t="shared" si="268"/>
        <v>0</v>
      </c>
      <c r="AR500" s="10">
        <f t="shared" si="268"/>
        <v>0</v>
      </c>
      <c r="AS500" s="10">
        <f t="shared" si="267"/>
        <v>99.857309600233449</v>
      </c>
      <c r="AT500" s="142">
        <f t="shared" si="267"/>
        <v>0</v>
      </c>
      <c r="AU500" s="142">
        <f t="shared" si="267"/>
        <v>0</v>
      </c>
      <c r="AV500" s="142">
        <f t="shared" si="267"/>
        <v>0</v>
      </c>
      <c r="AW500" s="142">
        <f t="shared" si="267"/>
        <v>0</v>
      </c>
    </row>
    <row r="501" spans="1:49" ht="12.75" customHeight="1" x14ac:dyDescent="0.25">
      <c r="A501" s="133">
        <v>492</v>
      </c>
      <c r="B501" s="139" t="s">
        <v>1774</v>
      </c>
      <c r="C501" s="135">
        <f t="shared" si="255"/>
        <v>2158.5</v>
      </c>
      <c r="D501" s="140">
        <v>1595.4</v>
      </c>
      <c r="E501" s="140">
        <v>0</v>
      </c>
      <c r="F501" s="140">
        <v>0</v>
      </c>
      <c r="G501" s="140">
        <v>0</v>
      </c>
      <c r="H501" s="140">
        <v>563.1</v>
      </c>
      <c r="I501" s="140">
        <v>0</v>
      </c>
      <c r="J501" s="135">
        <f t="shared" si="252"/>
        <v>2350.4</v>
      </c>
      <c r="K501" s="141">
        <v>1787.3</v>
      </c>
      <c r="L501" s="141">
        <v>0</v>
      </c>
      <c r="M501" s="141">
        <v>0</v>
      </c>
      <c r="N501" s="141">
        <v>0</v>
      </c>
      <c r="O501" s="141">
        <v>563.1</v>
      </c>
      <c r="P501" s="141">
        <v>0</v>
      </c>
      <c r="Q501" s="141">
        <v>0</v>
      </c>
      <c r="R501" s="141">
        <v>0</v>
      </c>
      <c r="S501" s="141">
        <v>0</v>
      </c>
      <c r="T501" s="136">
        <f t="shared" si="253"/>
        <v>2349.9782999999998</v>
      </c>
      <c r="U501" s="141">
        <v>1787.3</v>
      </c>
      <c r="V501" s="141">
        <v>0</v>
      </c>
      <c r="W501" s="141">
        <v>0</v>
      </c>
      <c r="X501" s="141">
        <v>0</v>
      </c>
      <c r="Y501" s="10">
        <v>562.67830000000004</v>
      </c>
      <c r="Z501" s="10">
        <v>0</v>
      </c>
      <c r="AA501" s="10">
        <v>0</v>
      </c>
      <c r="AB501" s="10">
        <v>0</v>
      </c>
      <c r="AC501" s="10">
        <v>0</v>
      </c>
      <c r="AD501" s="10">
        <f t="shared" si="259"/>
        <v>-0.42170000000032815</v>
      </c>
      <c r="AE501" s="10">
        <f t="shared" si="259"/>
        <v>0</v>
      </c>
      <c r="AF501" s="10">
        <f t="shared" si="259"/>
        <v>0</v>
      </c>
      <c r="AG501" s="10">
        <f t="shared" si="259"/>
        <v>0</v>
      </c>
      <c r="AH501" s="10">
        <f t="shared" si="259"/>
        <v>0</v>
      </c>
      <c r="AI501" s="13">
        <f t="shared" si="259"/>
        <v>-0.42169999999998709</v>
      </c>
      <c r="AJ501" s="13">
        <f t="shared" si="254"/>
        <v>0</v>
      </c>
      <c r="AK501" s="13">
        <f t="shared" si="254"/>
        <v>0</v>
      </c>
      <c r="AL501" s="13">
        <f t="shared" si="254"/>
        <v>0</v>
      </c>
      <c r="AM501" s="10">
        <f t="shared" si="254"/>
        <v>0</v>
      </c>
      <c r="AN501" s="10">
        <f t="shared" si="268"/>
        <v>99.982058373042875</v>
      </c>
      <c r="AO501" s="10">
        <f t="shared" si="268"/>
        <v>100</v>
      </c>
      <c r="AP501" s="10">
        <f t="shared" si="268"/>
        <v>0</v>
      </c>
      <c r="AQ501" s="10">
        <f t="shared" si="268"/>
        <v>0</v>
      </c>
      <c r="AR501" s="10">
        <f t="shared" si="268"/>
        <v>0</v>
      </c>
      <c r="AS501" s="10">
        <f t="shared" si="267"/>
        <v>99.925110992718885</v>
      </c>
      <c r="AT501" s="142">
        <f t="shared" si="267"/>
        <v>0</v>
      </c>
      <c r="AU501" s="142">
        <f t="shared" si="267"/>
        <v>0</v>
      </c>
      <c r="AV501" s="142">
        <f t="shared" si="267"/>
        <v>0</v>
      </c>
      <c r="AW501" s="142">
        <f t="shared" si="267"/>
        <v>0</v>
      </c>
    </row>
    <row r="502" spans="1:49" ht="12.75" customHeight="1" x14ac:dyDescent="0.25">
      <c r="A502" s="133">
        <v>493</v>
      </c>
      <c r="B502" s="139" t="s">
        <v>1775</v>
      </c>
      <c r="C502" s="135">
        <f t="shared" si="255"/>
        <v>2627.5</v>
      </c>
      <c r="D502" s="140">
        <v>1949.2</v>
      </c>
      <c r="E502" s="140">
        <v>0</v>
      </c>
      <c r="F502" s="140">
        <v>0</v>
      </c>
      <c r="G502" s="140">
        <v>0</v>
      </c>
      <c r="H502" s="140">
        <v>678.3</v>
      </c>
      <c r="I502" s="140">
        <v>0</v>
      </c>
      <c r="J502" s="135">
        <f t="shared" si="252"/>
        <v>2894.7</v>
      </c>
      <c r="K502" s="141">
        <v>2216.4</v>
      </c>
      <c r="L502" s="141">
        <v>0</v>
      </c>
      <c r="M502" s="141">
        <v>0</v>
      </c>
      <c r="N502" s="141">
        <v>0</v>
      </c>
      <c r="O502" s="141">
        <v>678.3</v>
      </c>
      <c r="P502" s="141">
        <v>0</v>
      </c>
      <c r="Q502" s="141">
        <v>0</v>
      </c>
      <c r="R502" s="141">
        <v>0</v>
      </c>
      <c r="S502" s="141">
        <v>0</v>
      </c>
      <c r="T502" s="136">
        <f t="shared" si="253"/>
        <v>2887.2799</v>
      </c>
      <c r="U502" s="141">
        <v>2216.4</v>
      </c>
      <c r="V502" s="141">
        <v>0</v>
      </c>
      <c r="W502" s="141">
        <v>0</v>
      </c>
      <c r="X502" s="141">
        <v>0</v>
      </c>
      <c r="Y502" s="10">
        <v>670.87990000000002</v>
      </c>
      <c r="Z502" s="10">
        <v>0</v>
      </c>
      <c r="AA502" s="10">
        <v>0</v>
      </c>
      <c r="AB502" s="10">
        <v>0</v>
      </c>
      <c r="AC502" s="10">
        <v>0</v>
      </c>
      <c r="AD502" s="10">
        <f t="shared" si="259"/>
        <v>-7.4200999999998203</v>
      </c>
      <c r="AE502" s="10">
        <f t="shared" si="259"/>
        <v>0</v>
      </c>
      <c r="AF502" s="10">
        <f t="shared" si="259"/>
        <v>0</v>
      </c>
      <c r="AG502" s="10">
        <f t="shared" si="259"/>
        <v>0</v>
      </c>
      <c r="AH502" s="10">
        <f t="shared" si="259"/>
        <v>0</v>
      </c>
      <c r="AI502" s="13">
        <f t="shared" si="259"/>
        <v>-7.420099999999934</v>
      </c>
      <c r="AJ502" s="13">
        <f t="shared" si="254"/>
        <v>0</v>
      </c>
      <c r="AK502" s="13">
        <f t="shared" si="254"/>
        <v>0</v>
      </c>
      <c r="AL502" s="13">
        <f t="shared" si="254"/>
        <v>0</v>
      </c>
      <c r="AM502" s="10">
        <f t="shared" si="254"/>
        <v>0</v>
      </c>
      <c r="AN502" s="10">
        <f t="shared" si="268"/>
        <v>99.743666010294689</v>
      </c>
      <c r="AO502" s="10">
        <f t="shared" si="268"/>
        <v>100</v>
      </c>
      <c r="AP502" s="10">
        <f t="shared" si="268"/>
        <v>0</v>
      </c>
      <c r="AQ502" s="10">
        <f t="shared" si="268"/>
        <v>0</v>
      </c>
      <c r="AR502" s="10">
        <f t="shared" si="268"/>
        <v>0</v>
      </c>
      <c r="AS502" s="10">
        <f t="shared" si="267"/>
        <v>98.906074008550803</v>
      </c>
      <c r="AT502" s="142">
        <f t="shared" si="267"/>
        <v>0</v>
      </c>
      <c r="AU502" s="142">
        <f t="shared" si="267"/>
        <v>0</v>
      </c>
      <c r="AV502" s="142">
        <f t="shared" si="267"/>
        <v>0</v>
      </c>
      <c r="AW502" s="142">
        <f t="shared" si="267"/>
        <v>0</v>
      </c>
    </row>
    <row r="503" spans="1:49" ht="12.75" customHeight="1" x14ac:dyDescent="0.25">
      <c r="A503" s="133">
        <v>494</v>
      </c>
      <c r="B503" s="139" t="s">
        <v>1776</v>
      </c>
      <c r="C503" s="135">
        <f t="shared" si="255"/>
        <v>1112.0999999999999</v>
      </c>
      <c r="D503" s="140">
        <v>806.8</v>
      </c>
      <c r="E503" s="140">
        <v>0</v>
      </c>
      <c r="F503" s="140">
        <v>0</v>
      </c>
      <c r="G503" s="140">
        <v>0</v>
      </c>
      <c r="H503" s="140">
        <v>305.3</v>
      </c>
      <c r="I503" s="140">
        <v>0</v>
      </c>
      <c r="J503" s="135">
        <f t="shared" si="252"/>
        <v>1235.8</v>
      </c>
      <c r="K503" s="141">
        <v>930.5</v>
      </c>
      <c r="L503" s="141">
        <v>0</v>
      </c>
      <c r="M503" s="141">
        <v>0</v>
      </c>
      <c r="N503" s="141">
        <v>0</v>
      </c>
      <c r="O503" s="141">
        <v>305.3</v>
      </c>
      <c r="P503" s="141">
        <v>0</v>
      </c>
      <c r="Q503" s="141">
        <v>0</v>
      </c>
      <c r="R503" s="141">
        <v>0</v>
      </c>
      <c r="S503" s="141">
        <v>0</v>
      </c>
      <c r="T503" s="136">
        <f t="shared" si="253"/>
        <v>1235.8</v>
      </c>
      <c r="U503" s="141">
        <v>930.5</v>
      </c>
      <c r="V503" s="141">
        <v>0</v>
      </c>
      <c r="W503" s="141">
        <v>0</v>
      </c>
      <c r="X503" s="141">
        <v>0</v>
      </c>
      <c r="Y503" s="10">
        <v>305.3</v>
      </c>
      <c r="Z503" s="10">
        <v>0</v>
      </c>
      <c r="AA503" s="10">
        <v>0</v>
      </c>
      <c r="AB503" s="10">
        <v>0</v>
      </c>
      <c r="AC503" s="10">
        <v>0</v>
      </c>
      <c r="AD503" s="10">
        <f t="shared" si="259"/>
        <v>0</v>
      </c>
      <c r="AE503" s="10">
        <f t="shared" si="259"/>
        <v>0</v>
      </c>
      <c r="AF503" s="10">
        <f t="shared" si="259"/>
        <v>0</v>
      </c>
      <c r="AG503" s="10">
        <f t="shared" si="259"/>
        <v>0</v>
      </c>
      <c r="AH503" s="10">
        <f t="shared" si="259"/>
        <v>0</v>
      </c>
      <c r="AI503" s="13">
        <f t="shared" si="259"/>
        <v>0</v>
      </c>
      <c r="AJ503" s="13">
        <f t="shared" si="254"/>
        <v>0</v>
      </c>
      <c r="AK503" s="13">
        <f t="shared" si="254"/>
        <v>0</v>
      </c>
      <c r="AL503" s="13">
        <f t="shared" si="254"/>
        <v>0</v>
      </c>
      <c r="AM503" s="10">
        <f t="shared" si="254"/>
        <v>0</v>
      </c>
      <c r="AN503" s="10">
        <f t="shared" si="268"/>
        <v>100</v>
      </c>
      <c r="AO503" s="10">
        <f t="shared" si="268"/>
        <v>100</v>
      </c>
      <c r="AP503" s="10">
        <f t="shared" si="268"/>
        <v>0</v>
      </c>
      <c r="AQ503" s="10">
        <f t="shared" si="268"/>
        <v>0</v>
      </c>
      <c r="AR503" s="10">
        <f t="shared" si="268"/>
        <v>0</v>
      </c>
      <c r="AS503" s="10">
        <f t="shared" si="267"/>
        <v>100</v>
      </c>
      <c r="AT503" s="142">
        <f t="shared" si="267"/>
        <v>0</v>
      </c>
      <c r="AU503" s="142">
        <f t="shared" si="267"/>
        <v>0</v>
      </c>
      <c r="AV503" s="142">
        <f t="shared" si="267"/>
        <v>0</v>
      </c>
      <c r="AW503" s="142">
        <f t="shared" si="267"/>
        <v>0</v>
      </c>
    </row>
    <row r="504" spans="1:49" ht="12.75" customHeight="1" x14ac:dyDescent="0.25">
      <c r="A504" s="133">
        <v>495</v>
      </c>
      <c r="B504" s="139" t="s">
        <v>1777</v>
      </c>
      <c r="C504" s="135">
        <f t="shared" si="255"/>
        <v>2179.4</v>
      </c>
      <c r="D504" s="140">
        <v>1572.8</v>
      </c>
      <c r="E504" s="140">
        <v>0</v>
      </c>
      <c r="F504" s="140">
        <v>0</v>
      </c>
      <c r="G504" s="140">
        <v>0</v>
      </c>
      <c r="H504" s="140">
        <v>606.6</v>
      </c>
      <c r="I504" s="140">
        <v>0</v>
      </c>
      <c r="J504" s="135">
        <f t="shared" si="252"/>
        <v>2362.9</v>
      </c>
      <c r="K504" s="141">
        <v>1756.3</v>
      </c>
      <c r="L504" s="141">
        <v>0</v>
      </c>
      <c r="M504" s="141">
        <v>0</v>
      </c>
      <c r="N504" s="141">
        <v>0</v>
      </c>
      <c r="O504" s="141">
        <v>606.6</v>
      </c>
      <c r="P504" s="141">
        <v>0</v>
      </c>
      <c r="Q504" s="141">
        <v>0</v>
      </c>
      <c r="R504" s="141">
        <v>0</v>
      </c>
      <c r="S504" s="141">
        <v>0</v>
      </c>
      <c r="T504" s="136">
        <f t="shared" si="253"/>
        <v>2356.1918999999998</v>
      </c>
      <c r="U504" s="141">
        <v>1756.3</v>
      </c>
      <c r="V504" s="141">
        <v>0</v>
      </c>
      <c r="W504" s="141">
        <v>0</v>
      </c>
      <c r="X504" s="141">
        <v>0</v>
      </c>
      <c r="Y504" s="10">
        <v>599.89189999999996</v>
      </c>
      <c r="Z504" s="10">
        <v>0</v>
      </c>
      <c r="AA504" s="10">
        <v>0</v>
      </c>
      <c r="AB504" s="10">
        <v>0</v>
      </c>
      <c r="AC504" s="10">
        <v>0</v>
      </c>
      <c r="AD504" s="10">
        <f t="shared" si="259"/>
        <v>-6.7081000000002859</v>
      </c>
      <c r="AE504" s="10">
        <f t="shared" si="259"/>
        <v>0</v>
      </c>
      <c r="AF504" s="10">
        <f t="shared" si="259"/>
        <v>0</v>
      </c>
      <c r="AG504" s="10">
        <f t="shared" si="259"/>
        <v>0</v>
      </c>
      <c r="AH504" s="10">
        <f t="shared" si="259"/>
        <v>0</v>
      </c>
      <c r="AI504" s="13">
        <f t="shared" si="259"/>
        <v>-6.7081000000000586</v>
      </c>
      <c r="AJ504" s="13">
        <f t="shared" si="254"/>
        <v>0</v>
      </c>
      <c r="AK504" s="13">
        <f t="shared" si="254"/>
        <v>0</v>
      </c>
      <c r="AL504" s="13">
        <f t="shared" si="254"/>
        <v>0</v>
      </c>
      <c r="AM504" s="10">
        <f t="shared" si="254"/>
        <v>0</v>
      </c>
      <c r="AN504" s="10">
        <f t="shared" si="268"/>
        <v>99.716107325743778</v>
      </c>
      <c r="AO504" s="10">
        <f t="shared" si="268"/>
        <v>100</v>
      </c>
      <c r="AP504" s="10">
        <f t="shared" si="268"/>
        <v>0</v>
      </c>
      <c r="AQ504" s="10">
        <f t="shared" si="268"/>
        <v>0</v>
      </c>
      <c r="AR504" s="10">
        <f t="shared" si="268"/>
        <v>0</v>
      </c>
      <c r="AS504" s="10">
        <f t="shared" si="267"/>
        <v>98.894147708539393</v>
      </c>
      <c r="AT504" s="142">
        <f t="shared" si="267"/>
        <v>0</v>
      </c>
      <c r="AU504" s="142">
        <f t="shared" si="267"/>
        <v>0</v>
      </c>
      <c r="AV504" s="142">
        <f t="shared" si="267"/>
        <v>0</v>
      </c>
      <c r="AW504" s="142">
        <f t="shared" si="267"/>
        <v>0</v>
      </c>
    </row>
    <row r="505" spans="1:49" ht="12.75" customHeight="1" x14ac:dyDescent="0.25">
      <c r="A505" s="133">
        <v>496</v>
      </c>
      <c r="B505" s="139" t="s">
        <v>1547</v>
      </c>
      <c r="C505" s="135">
        <f t="shared" si="255"/>
        <v>1291.8</v>
      </c>
      <c r="D505" s="140">
        <v>1004.3</v>
      </c>
      <c r="E505" s="140">
        <v>0</v>
      </c>
      <c r="F505" s="140">
        <v>0</v>
      </c>
      <c r="G505" s="140">
        <v>0</v>
      </c>
      <c r="H505" s="140">
        <v>287.5</v>
      </c>
      <c r="I505" s="140">
        <v>0</v>
      </c>
      <c r="J505" s="135">
        <f t="shared" si="252"/>
        <v>1462</v>
      </c>
      <c r="K505" s="141">
        <v>1174.5</v>
      </c>
      <c r="L505" s="141">
        <v>0</v>
      </c>
      <c r="M505" s="141">
        <v>0</v>
      </c>
      <c r="N505" s="141">
        <v>0</v>
      </c>
      <c r="O505" s="141">
        <v>287.5</v>
      </c>
      <c r="P505" s="141">
        <v>0</v>
      </c>
      <c r="Q505" s="141">
        <v>0</v>
      </c>
      <c r="R505" s="141">
        <v>0</v>
      </c>
      <c r="S505" s="141">
        <v>0</v>
      </c>
      <c r="T505" s="136">
        <f t="shared" si="253"/>
        <v>1416.6814999999999</v>
      </c>
      <c r="U505" s="141">
        <v>1129.2402999999999</v>
      </c>
      <c r="V505" s="141">
        <v>0</v>
      </c>
      <c r="W505" s="141">
        <v>0</v>
      </c>
      <c r="X505" s="141">
        <v>0</v>
      </c>
      <c r="Y505" s="10">
        <v>287.44119999999998</v>
      </c>
      <c r="Z505" s="10">
        <v>0</v>
      </c>
      <c r="AA505" s="10">
        <v>0</v>
      </c>
      <c r="AB505" s="10">
        <v>0</v>
      </c>
      <c r="AC505" s="10">
        <v>0</v>
      </c>
      <c r="AD505" s="10">
        <f t="shared" si="259"/>
        <v>-45.318500000000085</v>
      </c>
      <c r="AE505" s="10">
        <f t="shared" si="259"/>
        <v>-45.259700000000066</v>
      </c>
      <c r="AF505" s="10">
        <f t="shared" si="259"/>
        <v>0</v>
      </c>
      <c r="AG505" s="10">
        <f t="shared" si="259"/>
        <v>0</v>
      </c>
      <c r="AH505" s="10">
        <f t="shared" si="259"/>
        <v>0</v>
      </c>
      <c r="AI505" s="13">
        <f t="shared" si="259"/>
        <v>-5.8800000000019281E-2</v>
      </c>
      <c r="AJ505" s="13">
        <f t="shared" si="254"/>
        <v>0</v>
      </c>
      <c r="AK505" s="13">
        <f t="shared" si="254"/>
        <v>0</v>
      </c>
      <c r="AL505" s="13">
        <f t="shared" si="254"/>
        <v>0</v>
      </c>
      <c r="AM505" s="10">
        <f t="shared" si="254"/>
        <v>0</v>
      </c>
      <c r="AN505" s="10">
        <f t="shared" si="268"/>
        <v>96.900239398084807</v>
      </c>
      <c r="AO505" s="10">
        <f t="shared" si="268"/>
        <v>96.146470838654736</v>
      </c>
      <c r="AP505" s="10">
        <f t="shared" si="268"/>
        <v>0</v>
      </c>
      <c r="AQ505" s="10">
        <f t="shared" si="268"/>
        <v>0</v>
      </c>
      <c r="AR505" s="10">
        <f t="shared" si="268"/>
        <v>0</v>
      </c>
      <c r="AS505" s="10">
        <f t="shared" si="267"/>
        <v>99.979547826086943</v>
      </c>
      <c r="AT505" s="142">
        <f t="shared" si="267"/>
        <v>0</v>
      </c>
      <c r="AU505" s="142">
        <f t="shared" si="267"/>
        <v>0</v>
      </c>
      <c r="AV505" s="142">
        <f t="shared" si="267"/>
        <v>0</v>
      </c>
      <c r="AW505" s="142">
        <f t="shared" si="267"/>
        <v>0</v>
      </c>
    </row>
    <row r="506" spans="1:49" ht="12.75" customHeight="1" x14ac:dyDescent="0.25">
      <c r="A506" s="133">
        <v>497</v>
      </c>
      <c r="B506" s="139" t="s">
        <v>1778</v>
      </c>
      <c r="C506" s="135">
        <f t="shared" si="255"/>
        <v>1112.2</v>
      </c>
      <c r="D506" s="140">
        <v>871.2</v>
      </c>
      <c r="E506" s="140">
        <v>0</v>
      </c>
      <c r="F506" s="140">
        <v>0</v>
      </c>
      <c r="G506" s="140">
        <v>0</v>
      </c>
      <c r="H506" s="140">
        <v>241</v>
      </c>
      <c r="I506" s="140">
        <v>0</v>
      </c>
      <c r="J506" s="135">
        <f t="shared" si="252"/>
        <v>1322.8</v>
      </c>
      <c r="K506" s="141">
        <v>1081.8</v>
      </c>
      <c r="L506" s="141">
        <v>0</v>
      </c>
      <c r="M506" s="141">
        <v>0</v>
      </c>
      <c r="N506" s="141">
        <v>0</v>
      </c>
      <c r="O506" s="141">
        <v>241</v>
      </c>
      <c r="P506" s="141">
        <v>0</v>
      </c>
      <c r="Q506" s="141">
        <v>0</v>
      </c>
      <c r="R506" s="141">
        <v>0</v>
      </c>
      <c r="S506" s="141">
        <v>0</v>
      </c>
      <c r="T506" s="136">
        <f t="shared" si="253"/>
        <v>1322.5809999999999</v>
      </c>
      <c r="U506" s="141">
        <v>1081.8</v>
      </c>
      <c r="V506" s="141">
        <v>0</v>
      </c>
      <c r="W506" s="141">
        <v>0</v>
      </c>
      <c r="X506" s="141">
        <v>0</v>
      </c>
      <c r="Y506" s="10">
        <v>240.78100000000001</v>
      </c>
      <c r="Z506" s="10">
        <v>0</v>
      </c>
      <c r="AA506" s="10">
        <v>0</v>
      </c>
      <c r="AB506" s="10">
        <v>0</v>
      </c>
      <c r="AC506" s="10">
        <v>0</v>
      </c>
      <c r="AD506" s="10">
        <f t="shared" si="259"/>
        <v>-0.21900000000005093</v>
      </c>
      <c r="AE506" s="10">
        <f t="shared" si="259"/>
        <v>0</v>
      </c>
      <c r="AF506" s="10">
        <f t="shared" si="259"/>
        <v>0</v>
      </c>
      <c r="AG506" s="10">
        <f t="shared" si="259"/>
        <v>0</v>
      </c>
      <c r="AH506" s="10">
        <f t="shared" si="259"/>
        <v>0</v>
      </c>
      <c r="AI506" s="13">
        <f t="shared" si="259"/>
        <v>-0.21899999999999409</v>
      </c>
      <c r="AJ506" s="13">
        <f t="shared" si="254"/>
        <v>0</v>
      </c>
      <c r="AK506" s="13">
        <f t="shared" si="254"/>
        <v>0</v>
      </c>
      <c r="AL506" s="13">
        <f t="shared" si="254"/>
        <v>0</v>
      </c>
      <c r="AM506" s="10">
        <f t="shared" si="254"/>
        <v>0</v>
      </c>
      <c r="AN506" s="10">
        <f t="shared" si="268"/>
        <v>99.983444209253094</v>
      </c>
      <c r="AO506" s="10">
        <f t="shared" si="268"/>
        <v>100</v>
      </c>
      <c r="AP506" s="10">
        <f t="shared" si="268"/>
        <v>0</v>
      </c>
      <c r="AQ506" s="10">
        <f t="shared" si="268"/>
        <v>0</v>
      </c>
      <c r="AR506" s="10">
        <f t="shared" si="268"/>
        <v>0</v>
      </c>
      <c r="AS506" s="10">
        <f t="shared" si="267"/>
        <v>99.909128630705396</v>
      </c>
      <c r="AT506" s="142">
        <f t="shared" si="267"/>
        <v>0</v>
      </c>
      <c r="AU506" s="142">
        <f t="shared" si="267"/>
        <v>0</v>
      </c>
      <c r="AV506" s="142">
        <f t="shared" si="267"/>
        <v>0</v>
      </c>
      <c r="AW506" s="142">
        <f t="shared" si="267"/>
        <v>0</v>
      </c>
    </row>
    <row r="507" spans="1:49" ht="12.75" customHeight="1" x14ac:dyDescent="0.25">
      <c r="A507" s="133">
        <v>498</v>
      </c>
      <c r="B507" s="139" t="s">
        <v>1779</v>
      </c>
      <c r="C507" s="135">
        <f t="shared" si="255"/>
        <v>1145.5999999999999</v>
      </c>
      <c r="D507" s="140">
        <v>833.7</v>
      </c>
      <c r="E507" s="140">
        <v>0</v>
      </c>
      <c r="F507" s="140">
        <v>0</v>
      </c>
      <c r="G507" s="140">
        <v>0</v>
      </c>
      <c r="H507" s="140">
        <v>311.89999999999998</v>
      </c>
      <c r="I507" s="140">
        <v>0</v>
      </c>
      <c r="J507" s="135">
        <f t="shared" si="252"/>
        <v>1374.4</v>
      </c>
      <c r="K507" s="141">
        <v>1062.5</v>
      </c>
      <c r="L507" s="141">
        <v>0</v>
      </c>
      <c r="M507" s="141">
        <v>0</v>
      </c>
      <c r="N507" s="141">
        <v>0</v>
      </c>
      <c r="O507" s="141">
        <v>311.89999999999998</v>
      </c>
      <c r="P507" s="141">
        <v>0</v>
      </c>
      <c r="Q507" s="141">
        <v>0</v>
      </c>
      <c r="R507" s="141">
        <v>0</v>
      </c>
      <c r="S507" s="141">
        <v>0</v>
      </c>
      <c r="T507" s="136">
        <f t="shared" si="253"/>
        <v>1298.2777000000001</v>
      </c>
      <c r="U507" s="141">
        <v>986.60130000000004</v>
      </c>
      <c r="V507" s="141">
        <v>0</v>
      </c>
      <c r="W507" s="141">
        <v>0</v>
      </c>
      <c r="X507" s="141">
        <v>0</v>
      </c>
      <c r="Y507" s="10">
        <v>311.6764</v>
      </c>
      <c r="Z507" s="10">
        <v>0</v>
      </c>
      <c r="AA507" s="10">
        <v>0</v>
      </c>
      <c r="AB507" s="10">
        <v>0</v>
      </c>
      <c r="AC507" s="10">
        <v>0</v>
      </c>
      <c r="AD507" s="10">
        <f t="shared" si="259"/>
        <v>-76.122299999999996</v>
      </c>
      <c r="AE507" s="10">
        <f t="shared" si="259"/>
        <v>-75.898699999999963</v>
      </c>
      <c r="AF507" s="10">
        <f t="shared" si="259"/>
        <v>0</v>
      </c>
      <c r="AG507" s="10">
        <f t="shared" si="259"/>
        <v>0</v>
      </c>
      <c r="AH507" s="10">
        <f t="shared" si="259"/>
        <v>0</v>
      </c>
      <c r="AI507" s="13">
        <f t="shared" si="259"/>
        <v>-0.22359999999997626</v>
      </c>
      <c r="AJ507" s="13">
        <f t="shared" si="254"/>
        <v>0</v>
      </c>
      <c r="AK507" s="13">
        <f t="shared" si="254"/>
        <v>0</v>
      </c>
      <c r="AL507" s="13">
        <f t="shared" si="254"/>
        <v>0</v>
      </c>
      <c r="AM507" s="10">
        <f t="shared" si="254"/>
        <v>0</v>
      </c>
      <c r="AN507" s="10">
        <f t="shared" si="268"/>
        <v>94.461415890570436</v>
      </c>
      <c r="AO507" s="10">
        <f t="shared" si="268"/>
        <v>92.856592941176473</v>
      </c>
      <c r="AP507" s="10">
        <f t="shared" si="268"/>
        <v>0</v>
      </c>
      <c r="AQ507" s="10">
        <f t="shared" si="268"/>
        <v>0</v>
      </c>
      <c r="AR507" s="10">
        <f t="shared" si="268"/>
        <v>0</v>
      </c>
      <c r="AS507" s="10">
        <f t="shared" si="267"/>
        <v>99.928310355883298</v>
      </c>
      <c r="AT507" s="142">
        <f t="shared" si="267"/>
        <v>0</v>
      </c>
      <c r="AU507" s="142">
        <f t="shared" si="267"/>
        <v>0</v>
      </c>
      <c r="AV507" s="142">
        <f t="shared" si="267"/>
        <v>0</v>
      </c>
      <c r="AW507" s="142">
        <f t="shared" si="267"/>
        <v>0</v>
      </c>
    </row>
    <row r="508" spans="1:49" ht="12.75" customHeight="1" x14ac:dyDescent="0.25">
      <c r="A508" s="133">
        <v>499</v>
      </c>
      <c r="B508" s="139" t="s">
        <v>1780</v>
      </c>
      <c r="C508" s="135">
        <f t="shared" si="255"/>
        <v>3649.3</v>
      </c>
      <c r="D508" s="140">
        <v>2875.5</v>
      </c>
      <c r="E508" s="140">
        <v>0</v>
      </c>
      <c r="F508" s="140">
        <v>0</v>
      </c>
      <c r="G508" s="140">
        <v>0</v>
      </c>
      <c r="H508" s="140">
        <v>773.8</v>
      </c>
      <c r="I508" s="140">
        <v>0</v>
      </c>
      <c r="J508" s="135">
        <f t="shared" si="252"/>
        <v>4147.3</v>
      </c>
      <c r="K508" s="141">
        <v>3373.5</v>
      </c>
      <c r="L508" s="141">
        <v>0</v>
      </c>
      <c r="M508" s="141">
        <v>0</v>
      </c>
      <c r="N508" s="141">
        <v>0</v>
      </c>
      <c r="O508" s="141">
        <v>773.8</v>
      </c>
      <c r="P508" s="141">
        <v>0</v>
      </c>
      <c r="Q508" s="141">
        <v>0</v>
      </c>
      <c r="R508" s="141">
        <v>0</v>
      </c>
      <c r="S508" s="141">
        <v>0</v>
      </c>
      <c r="T508" s="136">
        <f t="shared" si="253"/>
        <v>4147.3</v>
      </c>
      <c r="U508" s="141">
        <v>3373.5</v>
      </c>
      <c r="V508" s="141">
        <v>0</v>
      </c>
      <c r="W508" s="141">
        <v>0</v>
      </c>
      <c r="X508" s="141">
        <v>0</v>
      </c>
      <c r="Y508" s="10">
        <v>773.8</v>
      </c>
      <c r="Z508" s="10">
        <v>0</v>
      </c>
      <c r="AA508" s="10">
        <v>0</v>
      </c>
      <c r="AB508" s="10">
        <v>0</v>
      </c>
      <c r="AC508" s="10">
        <v>0</v>
      </c>
      <c r="AD508" s="10">
        <f t="shared" si="259"/>
        <v>0</v>
      </c>
      <c r="AE508" s="10">
        <f t="shared" si="259"/>
        <v>0</v>
      </c>
      <c r="AF508" s="10">
        <f t="shared" si="259"/>
        <v>0</v>
      </c>
      <c r="AG508" s="10">
        <f t="shared" si="259"/>
        <v>0</v>
      </c>
      <c r="AH508" s="10">
        <f t="shared" si="259"/>
        <v>0</v>
      </c>
      <c r="AI508" s="13">
        <f t="shared" si="259"/>
        <v>0</v>
      </c>
      <c r="AJ508" s="13">
        <f t="shared" si="254"/>
        <v>0</v>
      </c>
      <c r="AK508" s="13">
        <f t="shared" si="254"/>
        <v>0</v>
      </c>
      <c r="AL508" s="13">
        <f t="shared" si="254"/>
        <v>0</v>
      </c>
      <c r="AM508" s="10">
        <f t="shared" si="254"/>
        <v>0</v>
      </c>
      <c r="AN508" s="10">
        <f t="shared" si="268"/>
        <v>100</v>
      </c>
      <c r="AO508" s="10">
        <f t="shared" si="268"/>
        <v>100</v>
      </c>
      <c r="AP508" s="10">
        <f t="shared" si="268"/>
        <v>0</v>
      </c>
      <c r="AQ508" s="10">
        <f t="shared" si="268"/>
        <v>0</v>
      </c>
      <c r="AR508" s="10">
        <f t="shared" si="268"/>
        <v>0</v>
      </c>
      <c r="AS508" s="10">
        <f t="shared" si="267"/>
        <v>100</v>
      </c>
      <c r="AT508" s="142">
        <f t="shared" si="267"/>
        <v>0</v>
      </c>
      <c r="AU508" s="142">
        <f t="shared" si="267"/>
        <v>0</v>
      </c>
      <c r="AV508" s="142">
        <f t="shared" si="267"/>
        <v>0</v>
      </c>
      <c r="AW508" s="142">
        <f t="shared" si="267"/>
        <v>0</v>
      </c>
    </row>
    <row r="509" spans="1:49" ht="12.75" customHeight="1" x14ac:dyDescent="0.25">
      <c r="A509" s="133">
        <v>500</v>
      </c>
      <c r="B509" s="139" t="s">
        <v>1781</v>
      </c>
      <c r="C509" s="135">
        <f t="shared" si="255"/>
        <v>1042.0999999999999</v>
      </c>
      <c r="D509" s="140">
        <v>786.5</v>
      </c>
      <c r="E509" s="140">
        <v>0</v>
      </c>
      <c r="F509" s="140">
        <v>0</v>
      </c>
      <c r="G509" s="140">
        <v>0</v>
      </c>
      <c r="H509" s="140">
        <v>255.6</v>
      </c>
      <c r="I509" s="140">
        <v>0</v>
      </c>
      <c r="J509" s="135">
        <f t="shared" si="252"/>
        <v>1184.3</v>
      </c>
      <c r="K509" s="141">
        <v>928.7</v>
      </c>
      <c r="L509" s="141">
        <v>0</v>
      </c>
      <c r="M509" s="141">
        <v>0</v>
      </c>
      <c r="N509" s="141">
        <v>0</v>
      </c>
      <c r="O509" s="141">
        <v>255.6</v>
      </c>
      <c r="P509" s="141">
        <v>0</v>
      </c>
      <c r="Q509" s="141">
        <v>0</v>
      </c>
      <c r="R509" s="141">
        <v>0</v>
      </c>
      <c r="S509" s="141">
        <v>0</v>
      </c>
      <c r="T509" s="136">
        <f t="shared" si="253"/>
        <v>1162.6578999999999</v>
      </c>
      <c r="U509" s="141">
        <v>907.09109999999998</v>
      </c>
      <c r="V509" s="141">
        <v>0</v>
      </c>
      <c r="W509" s="141">
        <v>0</v>
      </c>
      <c r="X509" s="141">
        <v>0</v>
      </c>
      <c r="Y509" s="10">
        <v>255.5668</v>
      </c>
      <c r="Z509" s="10">
        <v>0</v>
      </c>
      <c r="AA509" s="10">
        <v>0</v>
      </c>
      <c r="AB509" s="10">
        <v>0</v>
      </c>
      <c r="AC509" s="10">
        <v>0</v>
      </c>
      <c r="AD509" s="10">
        <f t="shared" si="259"/>
        <v>-21.642100000000028</v>
      </c>
      <c r="AE509" s="10">
        <f t="shared" si="259"/>
        <v>-21.608900000000062</v>
      </c>
      <c r="AF509" s="10">
        <f t="shared" si="259"/>
        <v>0</v>
      </c>
      <c r="AG509" s="10">
        <f t="shared" si="259"/>
        <v>0</v>
      </c>
      <c r="AH509" s="10">
        <f t="shared" si="259"/>
        <v>0</v>
      </c>
      <c r="AI509" s="13">
        <f t="shared" si="259"/>
        <v>-3.3199999999993679E-2</v>
      </c>
      <c r="AJ509" s="13">
        <f t="shared" si="254"/>
        <v>0</v>
      </c>
      <c r="AK509" s="13">
        <f t="shared" si="254"/>
        <v>0</v>
      </c>
      <c r="AL509" s="13">
        <f t="shared" si="254"/>
        <v>0</v>
      </c>
      <c r="AM509" s="10">
        <f t="shared" si="254"/>
        <v>0</v>
      </c>
      <c r="AN509" s="10">
        <f t="shared" si="268"/>
        <v>98.172582960398543</v>
      </c>
      <c r="AO509" s="10">
        <f t="shared" si="268"/>
        <v>97.673209863249696</v>
      </c>
      <c r="AP509" s="10">
        <f t="shared" si="268"/>
        <v>0</v>
      </c>
      <c r="AQ509" s="10">
        <f t="shared" si="268"/>
        <v>0</v>
      </c>
      <c r="AR509" s="10">
        <f t="shared" si="268"/>
        <v>0</v>
      </c>
      <c r="AS509" s="10">
        <f t="shared" si="267"/>
        <v>99.987010954616593</v>
      </c>
      <c r="AT509" s="142">
        <f t="shared" si="267"/>
        <v>0</v>
      </c>
      <c r="AU509" s="142">
        <f t="shared" si="267"/>
        <v>0</v>
      </c>
      <c r="AV509" s="142">
        <f t="shared" si="267"/>
        <v>0</v>
      </c>
      <c r="AW509" s="142">
        <f t="shared" si="267"/>
        <v>0</v>
      </c>
    </row>
    <row r="510" spans="1:49" ht="12.75" customHeight="1" x14ac:dyDescent="0.25">
      <c r="A510" s="133">
        <v>501</v>
      </c>
      <c r="B510" s="139" t="s">
        <v>1782</v>
      </c>
      <c r="C510" s="135">
        <f t="shared" si="255"/>
        <v>2516.3000000000002</v>
      </c>
      <c r="D510" s="140">
        <v>2086.8000000000002</v>
      </c>
      <c r="E510" s="140">
        <v>0</v>
      </c>
      <c r="F510" s="140">
        <v>0</v>
      </c>
      <c r="G510" s="140">
        <v>0</v>
      </c>
      <c r="H510" s="140">
        <v>429.5</v>
      </c>
      <c r="I510" s="140">
        <v>0</v>
      </c>
      <c r="J510" s="135">
        <f t="shared" si="252"/>
        <v>2810.5</v>
      </c>
      <c r="K510" s="141">
        <v>2381</v>
      </c>
      <c r="L510" s="141">
        <v>0</v>
      </c>
      <c r="M510" s="141">
        <v>0</v>
      </c>
      <c r="N510" s="141">
        <v>0</v>
      </c>
      <c r="O510" s="141">
        <v>429.5</v>
      </c>
      <c r="P510" s="141">
        <v>0</v>
      </c>
      <c r="Q510" s="141">
        <v>0</v>
      </c>
      <c r="R510" s="141">
        <v>0</v>
      </c>
      <c r="S510" s="141">
        <v>0</v>
      </c>
      <c r="T510" s="136">
        <f t="shared" si="253"/>
        <v>2804.433</v>
      </c>
      <c r="U510" s="141">
        <v>2374.933</v>
      </c>
      <c r="V510" s="141">
        <v>0</v>
      </c>
      <c r="W510" s="141">
        <v>0</v>
      </c>
      <c r="X510" s="141">
        <v>0</v>
      </c>
      <c r="Y510" s="10">
        <v>429.5</v>
      </c>
      <c r="Z510" s="10">
        <v>0</v>
      </c>
      <c r="AA510" s="10">
        <v>0</v>
      </c>
      <c r="AB510" s="10">
        <v>0</v>
      </c>
      <c r="AC510" s="10">
        <v>0</v>
      </c>
      <c r="AD510" s="10">
        <f t="shared" si="259"/>
        <v>-6.0670000000000073</v>
      </c>
      <c r="AE510" s="10">
        <f t="shared" si="259"/>
        <v>-6.0670000000000073</v>
      </c>
      <c r="AF510" s="10">
        <f t="shared" si="259"/>
        <v>0</v>
      </c>
      <c r="AG510" s="10">
        <f t="shared" si="259"/>
        <v>0</v>
      </c>
      <c r="AH510" s="10">
        <f t="shared" si="259"/>
        <v>0</v>
      </c>
      <c r="AI510" s="13">
        <f t="shared" si="259"/>
        <v>0</v>
      </c>
      <c r="AJ510" s="13">
        <f t="shared" si="254"/>
        <v>0</v>
      </c>
      <c r="AK510" s="13">
        <f t="shared" si="254"/>
        <v>0</v>
      </c>
      <c r="AL510" s="13">
        <f t="shared" si="254"/>
        <v>0</v>
      </c>
      <c r="AM510" s="10">
        <f t="shared" si="254"/>
        <v>0</v>
      </c>
      <c r="AN510" s="10">
        <f t="shared" si="268"/>
        <v>99.784130937555588</v>
      </c>
      <c r="AO510" s="10">
        <f t="shared" si="268"/>
        <v>99.745191096178075</v>
      </c>
      <c r="AP510" s="10">
        <f t="shared" si="268"/>
        <v>0</v>
      </c>
      <c r="AQ510" s="10">
        <f t="shared" si="268"/>
        <v>0</v>
      </c>
      <c r="AR510" s="10">
        <f t="shared" si="268"/>
        <v>0</v>
      </c>
      <c r="AS510" s="10">
        <f t="shared" si="267"/>
        <v>100</v>
      </c>
      <c r="AT510" s="142">
        <f t="shared" si="267"/>
        <v>0</v>
      </c>
      <c r="AU510" s="142">
        <f t="shared" si="267"/>
        <v>0</v>
      </c>
      <c r="AV510" s="142">
        <f t="shared" si="267"/>
        <v>0</v>
      </c>
      <c r="AW510" s="142">
        <f t="shared" si="267"/>
        <v>0</v>
      </c>
    </row>
    <row r="511" spans="1:49" ht="12.75" customHeight="1" x14ac:dyDescent="0.25">
      <c r="A511" s="133">
        <v>502</v>
      </c>
      <c r="B511" s="139" t="s">
        <v>1783</v>
      </c>
      <c r="C511" s="135">
        <f t="shared" si="255"/>
        <v>918.8</v>
      </c>
      <c r="D511" s="140">
        <v>708.5</v>
      </c>
      <c r="E511" s="140">
        <v>0</v>
      </c>
      <c r="F511" s="140">
        <v>0</v>
      </c>
      <c r="G511" s="140">
        <v>0</v>
      </c>
      <c r="H511" s="140">
        <v>210.3</v>
      </c>
      <c r="I511" s="140">
        <v>0</v>
      </c>
      <c r="J511" s="135">
        <f t="shared" si="252"/>
        <v>1085.5</v>
      </c>
      <c r="K511" s="141">
        <v>875.2</v>
      </c>
      <c r="L511" s="141">
        <v>0</v>
      </c>
      <c r="M511" s="141">
        <v>0</v>
      </c>
      <c r="N511" s="141">
        <v>0</v>
      </c>
      <c r="O511" s="141">
        <v>210.3</v>
      </c>
      <c r="P511" s="141">
        <v>0</v>
      </c>
      <c r="Q511" s="141">
        <v>0</v>
      </c>
      <c r="R511" s="141">
        <v>0</v>
      </c>
      <c r="S511" s="141">
        <v>0</v>
      </c>
      <c r="T511" s="136">
        <f t="shared" si="253"/>
        <v>1085.4483</v>
      </c>
      <c r="U511" s="141">
        <v>875.2</v>
      </c>
      <c r="V511" s="141">
        <v>0</v>
      </c>
      <c r="W511" s="141">
        <v>0</v>
      </c>
      <c r="X511" s="141">
        <v>0</v>
      </c>
      <c r="Y511" s="10">
        <v>210.2483</v>
      </c>
      <c r="Z511" s="10">
        <v>0</v>
      </c>
      <c r="AA511" s="10">
        <v>0</v>
      </c>
      <c r="AB511" s="10">
        <v>0</v>
      </c>
      <c r="AC511" s="10">
        <v>0</v>
      </c>
      <c r="AD511" s="10">
        <f t="shared" si="259"/>
        <v>-5.1699999999982538E-2</v>
      </c>
      <c r="AE511" s="10">
        <f t="shared" si="259"/>
        <v>0</v>
      </c>
      <c r="AF511" s="10">
        <f t="shared" si="259"/>
        <v>0</v>
      </c>
      <c r="AG511" s="10">
        <f t="shared" si="259"/>
        <v>0</v>
      </c>
      <c r="AH511" s="10">
        <f t="shared" si="259"/>
        <v>0</v>
      </c>
      <c r="AI511" s="13">
        <f t="shared" si="259"/>
        <v>-5.1700000000010959E-2</v>
      </c>
      <c r="AJ511" s="13">
        <f t="shared" si="254"/>
        <v>0</v>
      </c>
      <c r="AK511" s="13">
        <f t="shared" si="254"/>
        <v>0</v>
      </c>
      <c r="AL511" s="13">
        <f t="shared" si="254"/>
        <v>0</v>
      </c>
      <c r="AM511" s="10">
        <f t="shared" si="254"/>
        <v>0</v>
      </c>
      <c r="AN511" s="10">
        <f t="shared" si="268"/>
        <v>99.995237217871946</v>
      </c>
      <c r="AO511" s="10">
        <f t="shared" si="268"/>
        <v>100</v>
      </c>
      <c r="AP511" s="10">
        <f t="shared" si="268"/>
        <v>0</v>
      </c>
      <c r="AQ511" s="10">
        <f t="shared" si="268"/>
        <v>0</v>
      </c>
      <c r="AR511" s="10">
        <f t="shared" si="268"/>
        <v>0</v>
      </c>
      <c r="AS511" s="10">
        <f t="shared" si="267"/>
        <v>99.975416072277696</v>
      </c>
      <c r="AT511" s="142">
        <f t="shared" si="267"/>
        <v>0</v>
      </c>
      <c r="AU511" s="142">
        <f t="shared" si="267"/>
        <v>0</v>
      </c>
      <c r="AV511" s="142">
        <f t="shared" si="267"/>
        <v>0</v>
      </c>
      <c r="AW511" s="142">
        <f t="shared" si="267"/>
        <v>0</v>
      </c>
    </row>
    <row r="512" spans="1:49" ht="12.75" customHeight="1" x14ac:dyDescent="0.25">
      <c r="A512" s="133">
        <v>503</v>
      </c>
      <c r="B512" s="139"/>
      <c r="C512" s="140"/>
      <c r="D512" s="140"/>
      <c r="E512" s="140"/>
      <c r="F512" s="140"/>
      <c r="G512" s="140"/>
      <c r="H512" s="140"/>
      <c r="I512" s="140"/>
      <c r="J512" s="135"/>
      <c r="K512" s="141"/>
      <c r="L512" s="141"/>
      <c r="M512" s="141"/>
      <c r="N512" s="141"/>
      <c r="O512" s="141"/>
      <c r="P512" s="141"/>
      <c r="Q512" s="141"/>
      <c r="R512" s="141"/>
      <c r="S512" s="141"/>
      <c r="T512" s="136"/>
      <c r="U512" s="141"/>
      <c r="V512" s="141"/>
      <c r="W512" s="141"/>
      <c r="X512" s="141"/>
      <c r="Y512" s="10"/>
      <c r="Z512" s="10"/>
      <c r="AA512" s="10"/>
      <c r="AB512" s="10"/>
      <c r="AC512" s="10"/>
      <c r="AD512" s="10"/>
      <c r="AE512" s="10"/>
      <c r="AF512" s="10"/>
      <c r="AG512" s="10"/>
      <c r="AH512" s="10"/>
      <c r="AI512" s="13">
        <f t="shared" ref="AI512:AM575" si="269">Y512-O512</f>
        <v>0</v>
      </c>
      <c r="AJ512" s="13">
        <f t="shared" si="254"/>
        <v>0</v>
      </c>
      <c r="AK512" s="13">
        <f t="shared" si="254"/>
        <v>0</v>
      </c>
      <c r="AL512" s="13">
        <f t="shared" si="254"/>
        <v>0</v>
      </c>
      <c r="AM512" s="10"/>
      <c r="AN512" s="10"/>
      <c r="AO512" s="10"/>
      <c r="AP512" s="10"/>
      <c r="AQ512" s="10"/>
      <c r="AR512" s="10"/>
      <c r="AS512" s="10"/>
      <c r="AT512" s="142"/>
      <c r="AU512" s="142"/>
      <c r="AV512" s="142"/>
      <c r="AW512" s="142"/>
    </row>
    <row r="513" spans="1:49" ht="12.75" customHeight="1" x14ac:dyDescent="0.25">
      <c r="A513" s="133">
        <v>504</v>
      </c>
      <c r="B513" s="134" t="s">
        <v>1784</v>
      </c>
      <c r="C513" s="135">
        <f t="shared" ref="C513:C535" si="270">SUM(D513:I513)</f>
        <v>202703.8</v>
      </c>
      <c r="D513" s="135">
        <f t="shared" ref="D513:I513" si="271">D514+D515</f>
        <v>166990.29999999999</v>
      </c>
      <c r="E513" s="135">
        <f t="shared" si="271"/>
        <v>2574</v>
      </c>
      <c r="F513" s="135">
        <f t="shared" si="271"/>
        <v>3397.5</v>
      </c>
      <c r="G513" s="135">
        <f t="shared" si="271"/>
        <v>0</v>
      </c>
      <c r="H513" s="135">
        <f t="shared" si="271"/>
        <v>26558.1</v>
      </c>
      <c r="I513" s="135">
        <f t="shared" si="271"/>
        <v>3183.9</v>
      </c>
      <c r="J513" s="135">
        <f t="shared" si="252"/>
        <v>240818.3</v>
      </c>
      <c r="K513" s="135">
        <f t="shared" ref="K513:S513" si="272">K514+K515</f>
        <v>199111.59999999998</v>
      </c>
      <c r="L513" s="135">
        <f t="shared" si="272"/>
        <v>2900.1</v>
      </c>
      <c r="M513" s="135">
        <f t="shared" si="272"/>
        <v>4264.5</v>
      </c>
      <c r="N513" s="135">
        <f t="shared" si="272"/>
        <v>0</v>
      </c>
      <c r="O513" s="135">
        <f t="shared" si="272"/>
        <v>26558.1</v>
      </c>
      <c r="P513" s="135">
        <f t="shared" si="272"/>
        <v>5119.3999999999996</v>
      </c>
      <c r="Q513" s="135">
        <f t="shared" si="272"/>
        <v>3585.5</v>
      </c>
      <c r="R513" s="135">
        <f t="shared" si="272"/>
        <v>2832.4</v>
      </c>
      <c r="S513" s="135">
        <f t="shared" si="272"/>
        <v>32.200000000000003</v>
      </c>
      <c r="T513" s="136">
        <f t="shared" si="253"/>
        <v>238769.6208</v>
      </c>
      <c r="U513" s="135">
        <f t="shared" ref="U513:AC513" si="273">U514+U515</f>
        <v>197652.55</v>
      </c>
      <c r="V513" s="135">
        <f t="shared" si="273"/>
        <v>2900.1</v>
      </c>
      <c r="W513" s="135">
        <f t="shared" si="273"/>
        <v>3734.2777999999998</v>
      </c>
      <c r="X513" s="135">
        <f t="shared" si="273"/>
        <v>0</v>
      </c>
      <c r="Y513" s="135">
        <f t="shared" si="273"/>
        <v>26498.692999999999</v>
      </c>
      <c r="Z513" s="135">
        <f t="shared" si="273"/>
        <v>5119.3999999999996</v>
      </c>
      <c r="AA513" s="135">
        <f t="shared" si="273"/>
        <v>3585.5</v>
      </c>
      <c r="AB513" s="135">
        <f t="shared" si="273"/>
        <v>2832.4</v>
      </c>
      <c r="AC513" s="135">
        <f t="shared" si="273"/>
        <v>32.200000000000003</v>
      </c>
      <c r="AD513" s="13">
        <f t="shared" ref="AD513:AH535" si="274">T513-J513</f>
        <v>-2048.6791999999841</v>
      </c>
      <c r="AE513" s="13">
        <f t="shared" si="274"/>
        <v>-1459.0499999999884</v>
      </c>
      <c r="AF513" s="13">
        <f t="shared" si="274"/>
        <v>0</v>
      </c>
      <c r="AG513" s="13">
        <f t="shared" si="274"/>
        <v>-530.22220000000016</v>
      </c>
      <c r="AH513" s="13">
        <f t="shared" si="274"/>
        <v>0</v>
      </c>
      <c r="AI513" s="13">
        <f t="shared" si="269"/>
        <v>-59.406999999999243</v>
      </c>
      <c r="AJ513" s="13">
        <f t="shared" si="254"/>
        <v>0</v>
      </c>
      <c r="AK513" s="13">
        <f t="shared" si="254"/>
        <v>0</v>
      </c>
      <c r="AL513" s="13">
        <f t="shared" si="254"/>
        <v>0</v>
      </c>
      <c r="AM513" s="13">
        <f t="shared" si="254"/>
        <v>0</v>
      </c>
      <c r="AN513" s="13">
        <f t="shared" ref="AN513:AW535" si="275">IF(J513=0,0,T513/J513*100)</f>
        <v>99.149284252899392</v>
      </c>
      <c r="AO513" s="13">
        <f t="shared" si="275"/>
        <v>99.267219991200918</v>
      </c>
      <c r="AP513" s="13">
        <f t="shared" si="275"/>
        <v>100</v>
      </c>
      <c r="AQ513" s="13">
        <f t="shared" si="275"/>
        <v>87.566603353265322</v>
      </c>
      <c r="AR513" s="13">
        <f t="shared" si="275"/>
        <v>0</v>
      </c>
      <c r="AS513" s="13">
        <f t="shared" si="275"/>
        <v>99.776313064564121</v>
      </c>
      <c r="AT513" s="137">
        <f t="shared" si="275"/>
        <v>100</v>
      </c>
      <c r="AU513" s="137">
        <f t="shared" si="275"/>
        <v>100</v>
      </c>
      <c r="AV513" s="137">
        <f t="shared" si="275"/>
        <v>100</v>
      </c>
      <c r="AW513" s="137">
        <f t="shared" si="275"/>
        <v>100</v>
      </c>
    </row>
    <row r="514" spans="1:49" s="138" customFormat="1" ht="12.75" customHeight="1" x14ac:dyDescent="0.2">
      <c r="A514" s="133">
        <v>505</v>
      </c>
      <c r="B514" s="134" t="s">
        <v>1374</v>
      </c>
      <c r="C514" s="135">
        <f t="shared" si="270"/>
        <v>133732.1</v>
      </c>
      <c r="D514" s="135">
        <f t="shared" ref="D514:I514" si="276">D516</f>
        <v>112337.8</v>
      </c>
      <c r="E514" s="135">
        <f t="shared" si="276"/>
        <v>2574</v>
      </c>
      <c r="F514" s="135">
        <f t="shared" si="276"/>
        <v>3268.8</v>
      </c>
      <c r="G514" s="135">
        <f t="shared" si="276"/>
        <v>0</v>
      </c>
      <c r="H514" s="135">
        <f t="shared" si="276"/>
        <v>12367.6</v>
      </c>
      <c r="I514" s="135">
        <f t="shared" si="276"/>
        <v>3183.9</v>
      </c>
      <c r="J514" s="135">
        <f t="shared" si="252"/>
        <v>163685.70000000001</v>
      </c>
      <c r="K514" s="135">
        <f t="shared" ref="K514:S514" si="277">K516</f>
        <v>136302.9</v>
      </c>
      <c r="L514" s="135">
        <f t="shared" si="277"/>
        <v>2900.1</v>
      </c>
      <c r="M514" s="135">
        <f t="shared" si="277"/>
        <v>4131.1000000000004</v>
      </c>
      <c r="N514" s="135">
        <f t="shared" si="277"/>
        <v>0</v>
      </c>
      <c r="O514" s="135">
        <f t="shared" si="277"/>
        <v>12367.6</v>
      </c>
      <c r="P514" s="135">
        <f t="shared" si="277"/>
        <v>5119.3999999999996</v>
      </c>
      <c r="Q514" s="135">
        <f t="shared" si="277"/>
        <v>3585.5</v>
      </c>
      <c r="R514" s="135">
        <f t="shared" si="277"/>
        <v>2832.4</v>
      </c>
      <c r="S514" s="135">
        <f t="shared" si="277"/>
        <v>32.200000000000003</v>
      </c>
      <c r="T514" s="136">
        <f t="shared" si="253"/>
        <v>163066.68900000001</v>
      </c>
      <c r="U514" s="135">
        <f t="shared" ref="U514:AC514" si="278">U516</f>
        <v>136215.7757</v>
      </c>
      <c r="V514" s="135">
        <f t="shared" si="278"/>
        <v>2900.1</v>
      </c>
      <c r="W514" s="135">
        <f t="shared" si="278"/>
        <v>3602.2646</v>
      </c>
      <c r="X514" s="135">
        <f t="shared" si="278"/>
        <v>0</v>
      </c>
      <c r="Y514" s="135">
        <f t="shared" si="278"/>
        <v>12364.548699999999</v>
      </c>
      <c r="Z514" s="135">
        <f t="shared" si="278"/>
        <v>5119.3999999999996</v>
      </c>
      <c r="AA514" s="135">
        <f t="shared" si="278"/>
        <v>3585.5</v>
      </c>
      <c r="AB514" s="135">
        <f t="shared" si="278"/>
        <v>2832.4</v>
      </c>
      <c r="AC514" s="135">
        <f t="shared" si="278"/>
        <v>32.200000000000003</v>
      </c>
      <c r="AD514" s="13">
        <f t="shared" si="274"/>
        <v>-619.0109999999986</v>
      </c>
      <c r="AE514" s="13">
        <f t="shared" si="274"/>
        <v>-87.124299999995856</v>
      </c>
      <c r="AF514" s="13">
        <f t="shared" si="274"/>
        <v>0</v>
      </c>
      <c r="AG514" s="13">
        <f t="shared" si="274"/>
        <v>-528.83540000000039</v>
      </c>
      <c r="AH514" s="13">
        <f t="shared" si="274"/>
        <v>0</v>
      </c>
      <c r="AI514" s="13">
        <f t="shared" si="269"/>
        <v>-3.0513000000009924</v>
      </c>
      <c r="AJ514" s="13">
        <f t="shared" si="254"/>
        <v>0</v>
      </c>
      <c r="AK514" s="13">
        <f t="shared" si="254"/>
        <v>0</v>
      </c>
      <c r="AL514" s="13">
        <f t="shared" si="254"/>
        <v>0</v>
      </c>
      <c r="AM514" s="13">
        <f t="shared" si="254"/>
        <v>0</v>
      </c>
      <c r="AN514" s="13">
        <f t="shared" si="275"/>
        <v>99.621829518400205</v>
      </c>
      <c r="AO514" s="13">
        <f t="shared" si="275"/>
        <v>99.936080376866528</v>
      </c>
      <c r="AP514" s="13">
        <f t="shared" si="275"/>
        <v>100</v>
      </c>
      <c r="AQ514" s="13">
        <f t="shared" si="275"/>
        <v>87.198678318123484</v>
      </c>
      <c r="AR514" s="13">
        <f t="shared" si="275"/>
        <v>0</v>
      </c>
      <c r="AS514" s="13">
        <f t="shared" si="275"/>
        <v>99.975328277111146</v>
      </c>
      <c r="AT514" s="137">
        <f t="shared" si="275"/>
        <v>100</v>
      </c>
      <c r="AU514" s="137">
        <f t="shared" si="275"/>
        <v>100</v>
      </c>
      <c r="AV514" s="137">
        <f t="shared" si="275"/>
        <v>100</v>
      </c>
      <c r="AW514" s="137">
        <f t="shared" si="275"/>
        <v>100</v>
      </c>
    </row>
    <row r="515" spans="1:49" s="138" customFormat="1" ht="12.75" customHeight="1" x14ac:dyDescent="0.2">
      <c r="A515" s="133">
        <v>506</v>
      </c>
      <c r="B515" s="134" t="s">
        <v>1375</v>
      </c>
      <c r="C515" s="135">
        <f t="shared" si="270"/>
        <v>68971.7</v>
      </c>
      <c r="D515" s="135">
        <f t="shared" ref="D515:I515" si="279">SUBTOTAL(9,D517:D535)</f>
        <v>54652.5</v>
      </c>
      <c r="E515" s="135">
        <f t="shared" si="279"/>
        <v>0</v>
      </c>
      <c r="F515" s="135">
        <f t="shared" si="279"/>
        <v>128.69999999999999</v>
      </c>
      <c r="G515" s="135">
        <f t="shared" si="279"/>
        <v>0</v>
      </c>
      <c r="H515" s="135">
        <f t="shared" si="279"/>
        <v>14190.499999999998</v>
      </c>
      <c r="I515" s="135">
        <f t="shared" si="279"/>
        <v>0</v>
      </c>
      <c r="J515" s="135">
        <f t="shared" si="252"/>
        <v>77132.599999999991</v>
      </c>
      <c r="K515" s="135">
        <f t="shared" ref="K515:S515" si="280">SUBTOTAL(9,K517:K535)</f>
        <v>62808.7</v>
      </c>
      <c r="L515" s="135">
        <f t="shared" si="280"/>
        <v>0</v>
      </c>
      <c r="M515" s="135">
        <f t="shared" si="280"/>
        <v>133.4</v>
      </c>
      <c r="N515" s="135">
        <f t="shared" si="280"/>
        <v>0</v>
      </c>
      <c r="O515" s="135">
        <f t="shared" si="280"/>
        <v>14190.499999999998</v>
      </c>
      <c r="P515" s="135">
        <f t="shared" si="280"/>
        <v>0</v>
      </c>
      <c r="Q515" s="135">
        <f t="shared" si="280"/>
        <v>0</v>
      </c>
      <c r="R515" s="135">
        <f t="shared" si="280"/>
        <v>0</v>
      </c>
      <c r="S515" s="135">
        <f t="shared" si="280"/>
        <v>0</v>
      </c>
      <c r="T515" s="136">
        <f t="shared" si="253"/>
        <v>75702.931799999991</v>
      </c>
      <c r="U515" s="135">
        <f t="shared" ref="U515:AC515" si="281">SUBTOTAL(9,U517:U535)</f>
        <v>61436.77429999999</v>
      </c>
      <c r="V515" s="135">
        <f t="shared" si="281"/>
        <v>0</v>
      </c>
      <c r="W515" s="135">
        <f t="shared" si="281"/>
        <v>132.01319999999998</v>
      </c>
      <c r="X515" s="135">
        <f t="shared" si="281"/>
        <v>0</v>
      </c>
      <c r="Y515" s="135">
        <f t="shared" si="281"/>
        <v>14134.1443</v>
      </c>
      <c r="Z515" s="135">
        <f t="shared" si="281"/>
        <v>0</v>
      </c>
      <c r="AA515" s="135">
        <f t="shared" si="281"/>
        <v>0</v>
      </c>
      <c r="AB515" s="135">
        <f t="shared" si="281"/>
        <v>0</v>
      </c>
      <c r="AC515" s="135">
        <f t="shared" si="281"/>
        <v>0</v>
      </c>
      <c r="AD515" s="13">
        <f t="shared" si="274"/>
        <v>-1429.6682000000001</v>
      </c>
      <c r="AE515" s="13">
        <f t="shared" si="274"/>
        <v>-1371.9257000000071</v>
      </c>
      <c r="AF515" s="13">
        <f t="shared" si="274"/>
        <v>0</v>
      </c>
      <c r="AG515" s="13">
        <f t="shared" si="274"/>
        <v>-1.3868000000000222</v>
      </c>
      <c r="AH515" s="13">
        <f t="shared" si="274"/>
        <v>0</v>
      </c>
      <c r="AI515" s="13">
        <f t="shared" si="269"/>
        <v>-56.355699999998251</v>
      </c>
      <c r="AJ515" s="13">
        <f t="shared" si="254"/>
        <v>0</v>
      </c>
      <c r="AK515" s="13">
        <f t="shared" si="254"/>
        <v>0</v>
      </c>
      <c r="AL515" s="13">
        <f t="shared" si="254"/>
        <v>0</v>
      </c>
      <c r="AM515" s="13">
        <f t="shared" si="254"/>
        <v>0</v>
      </c>
      <c r="AN515" s="13">
        <f t="shared" si="275"/>
        <v>98.146479957890705</v>
      </c>
      <c r="AO515" s="13">
        <f t="shared" si="275"/>
        <v>97.815707537331605</v>
      </c>
      <c r="AP515" s="13">
        <f t="shared" si="275"/>
        <v>0</v>
      </c>
      <c r="AQ515" s="13">
        <f t="shared" si="275"/>
        <v>98.960419790104922</v>
      </c>
      <c r="AR515" s="13">
        <f t="shared" si="275"/>
        <v>0</v>
      </c>
      <c r="AS515" s="13">
        <f t="shared" si="275"/>
        <v>99.602863183115474</v>
      </c>
      <c r="AT515" s="137">
        <f t="shared" si="275"/>
        <v>0</v>
      </c>
      <c r="AU515" s="137">
        <f t="shared" si="275"/>
        <v>0</v>
      </c>
      <c r="AV515" s="137">
        <f t="shared" si="275"/>
        <v>0</v>
      </c>
      <c r="AW515" s="137">
        <f t="shared" si="275"/>
        <v>0</v>
      </c>
    </row>
    <row r="516" spans="1:49" ht="12.75" customHeight="1" x14ac:dyDescent="0.25">
      <c r="A516" s="133">
        <v>507</v>
      </c>
      <c r="B516" s="139" t="s">
        <v>1400</v>
      </c>
      <c r="C516" s="135">
        <f t="shared" si="270"/>
        <v>133732.1</v>
      </c>
      <c r="D516" s="140">
        <v>112337.8</v>
      </c>
      <c r="E516" s="140">
        <v>2574</v>
      </c>
      <c r="F516" s="140">
        <v>3268.8</v>
      </c>
      <c r="G516" s="140">
        <v>0</v>
      </c>
      <c r="H516" s="140">
        <v>12367.6</v>
      </c>
      <c r="I516" s="140">
        <v>3183.9</v>
      </c>
      <c r="J516" s="135">
        <f t="shared" si="252"/>
        <v>163685.70000000001</v>
      </c>
      <c r="K516" s="141">
        <v>136302.9</v>
      </c>
      <c r="L516" s="141">
        <v>2900.1</v>
      </c>
      <c r="M516" s="141">
        <v>4131.1000000000004</v>
      </c>
      <c r="N516" s="141">
        <v>0</v>
      </c>
      <c r="O516" s="141">
        <v>12367.6</v>
      </c>
      <c r="P516" s="141">
        <v>5119.3999999999996</v>
      </c>
      <c r="Q516" s="141">
        <v>3585.5</v>
      </c>
      <c r="R516" s="141">
        <v>2832.4</v>
      </c>
      <c r="S516" s="141">
        <v>32.200000000000003</v>
      </c>
      <c r="T516" s="136">
        <f t="shared" si="253"/>
        <v>163066.68900000001</v>
      </c>
      <c r="U516" s="141">
        <v>136215.7757</v>
      </c>
      <c r="V516" s="141">
        <v>2900.1</v>
      </c>
      <c r="W516" s="141">
        <v>3602.2646</v>
      </c>
      <c r="X516" s="141">
        <v>0</v>
      </c>
      <c r="Y516" s="10">
        <v>12364.548699999999</v>
      </c>
      <c r="Z516" s="10">
        <v>5119.3999999999996</v>
      </c>
      <c r="AA516" s="10">
        <v>3585.5</v>
      </c>
      <c r="AB516" s="10">
        <v>2832.4</v>
      </c>
      <c r="AC516" s="10">
        <v>32.200000000000003</v>
      </c>
      <c r="AD516" s="10">
        <f t="shared" si="274"/>
        <v>-619.0109999999986</v>
      </c>
      <c r="AE516" s="10">
        <f t="shared" si="274"/>
        <v>-87.124299999995856</v>
      </c>
      <c r="AF516" s="10">
        <f t="shared" si="274"/>
        <v>0</v>
      </c>
      <c r="AG516" s="10">
        <f t="shared" si="274"/>
        <v>-528.83540000000039</v>
      </c>
      <c r="AH516" s="10">
        <f t="shared" si="274"/>
        <v>0</v>
      </c>
      <c r="AI516" s="13">
        <f t="shared" si="269"/>
        <v>-3.0513000000009924</v>
      </c>
      <c r="AJ516" s="13">
        <f t="shared" si="254"/>
        <v>0</v>
      </c>
      <c r="AK516" s="13">
        <f t="shared" si="254"/>
        <v>0</v>
      </c>
      <c r="AL516" s="13">
        <f t="shared" si="254"/>
        <v>0</v>
      </c>
      <c r="AM516" s="10">
        <f t="shared" si="254"/>
        <v>0</v>
      </c>
      <c r="AN516" s="10">
        <f t="shared" si="275"/>
        <v>99.621829518400205</v>
      </c>
      <c r="AO516" s="10">
        <f t="shared" si="275"/>
        <v>99.936080376866528</v>
      </c>
      <c r="AP516" s="10">
        <f t="shared" si="275"/>
        <v>100</v>
      </c>
      <c r="AQ516" s="10">
        <f t="shared" si="275"/>
        <v>87.198678318123484</v>
      </c>
      <c r="AR516" s="10">
        <f t="shared" si="275"/>
        <v>0</v>
      </c>
      <c r="AS516" s="10">
        <f t="shared" si="275"/>
        <v>99.975328277111146</v>
      </c>
      <c r="AT516" s="142">
        <f t="shared" si="275"/>
        <v>100</v>
      </c>
      <c r="AU516" s="142">
        <f t="shared" si="275"/>
        <v>100</v>
      </c>
      <c r="AV516" s="142">
        <f t="shared" si="275"/>
        <v>100</v>
      </c>
      <c r="AW516" s="142">
        <f t="shared" si="275"/>
        <v>100</v>
      </c>
    </row>
    <row r="517" spans="1:49" ht="12.75" customHeight="1" x14ac:dyDescent="0.25">
      <c r="A517" s="133">
        <v>508</v>
      </c>
      <c r="B517" s="139" t="s">
        <v>1785</v>
      </c>
      <c r="C517" s="135">
        <f t="shared" si="270"/>
        <v>6351.2000000000007</v>
      </c>
      <c r="D517" s="140">
        <v>5036.6000000000004</v>
      </c>
      <c r="E517" s="140">
        <v>0</v>
      </c>
      <c r="F517" s="140">
        <v>0</v>
      </c>
      <c r="G517" s="140">
        <v>0</v>
      </c>
      <c r="H517" s="140">
        <v>1314.6</v>
      </c>
      <c r="I517" s="140">
        <v>0</v>
      </c>
      <c r="J517" s="135">
        <f t="shared" si="252"/>
        <v>6954.1</v>
      </c>
      <c r="K517" s="141">
        <v>5639.5</v>
      </c>
      <c r="L517" s="141">
        <v>0</v>
      </c>
      <c r="M517" s="141">
        <v>0</v>
      </c>
      <c r="N517" s="141">
        <v>0</v>
      </c>
      <c r="O517" s="141">
        <v>1314.6</v>
      </c>
      <c r="P517" s="141">
        <v>0</v>
      </c>
      <c r="Q517" s="141">
        <v>0</v>
      </c>
      <c r="R517" s="141">
        <v>0</v>
      </c>
      <c r="S517" s="141">
        <v>0</v>
      </c>
      <c r="T517" s="136">
        <f t="shared" si="253"/>
        <v>6755.4313000000002</v>
      </c>
      <c r="U517" s="141">
        <v>5468.2312000000002</v>
      </c>
      <c r="V517" s="141">
        <v>0</v>
      </c>
      <c r="W517" s="141">
        <v>0</v>
      </c>
      <c r="X517" s="141">
        <v>0</v>
      </c>
      <c r="Y517" s="10">
        <v>1287.2001</v>
      </c>
      <c r="Z517" s="10">
        <v>0</v>
      </c>
      <c r="AA517" s="10">
        <v>0</v>
      </c>
      <c r="AB517" s="10">
        <v>0</v>
      </c>
      <c r="AC517" s="10">
        <v>0</v>
      </c>
      <c r="AD517" s="10">
        <f t="shared" si="274"/>
        <v>-198.66870000000017</v>
      </c>
      <c r="AE517" s="10">
        <f t="shared" si="274"/>
        <v>-171.26879999999983</v>
      </c>
      <c r="AF517" s="10">
        <f t="shared" si="274"/>
        <v>0</v>
      </c>
      <c r="AG517" s="10">
        <f t="shared" si="274"/>
        <v>0</v>
      </c>
      <c r="AH517" s="10">
        <f t="shared" si="274"/>
        <v>0</v>
      </c>
      <c r="AI517" s="13">
        <f t="shared" si="269"/>
        <v>-27.399899999999889</v>
      </c>
      <c r="AJ517" s="13">
        <f t="shared" si="254"/>
        <v>0</v>
      </c>
      <c r="AK517" s="13">
        <f t="shared" si="254"/>
        <v>0</v>
      </c>
      <c r="AL517" s="13">
        <f t="shared" si="254"/>
        <v>0</v>
      </c>
      <c r="AM517" s="10">
        <f t="shared" si="254"/>
        <v>0</v>
      </c>
      <c r="AN517" s="10">
        <f t="shared" si="275"/>
        <v>97.143142894120018</v>
      </c>
      <c r="AO517" s="10">
        <f t="shared" si="275"/>
        <v>96.963049915772686</v>
      </c>
      <c r="AP517" s="10">
        <f t="shared" si="275"/>
        <v>0</v>
      </c>
      <c r="AQ517" s="10">
        <f t="shared" si="275"/>
        <v>0</v>
      </c>
      <c r="AR517" s="10">
        <f t="shared" si="275"/>
        <v>0</v>
      </c>
      <c r="AS517" s="10">
        <f t="shared" si="275"/>
        <v>97.915723413966234</v>
      </c>
      <c r="AT517" s="142">
        <f t="shared" si="275"/>
        <v>0</v>
      </c>
      <c r="AU517" s="142">
        <f t="shared" si="275"/>
        <v>0</v>
      </c>
      <c r="AV517" s="142">
        <f t="shared" si="275"/>
        <v>0</v>
      </c>
      <c r="AW517" s="142">
        <f t="shared" si="275"/>
        <v>0</v>
      </c>
    </row>
    <row r="518" spans="1:49" ht="12.75" customHeight="1" x14ac:dyDescent="0.25">
      <c r="A518" s="133">
        <v>509</v>
      </c>
      <c r="B518" s="139" t="s">
        <v>1786</v>
      </c>
      <c r="C518" s="135">
        <f t="shared" si="270"/>
        <v>1874.6</v>
      </c>
      <c r="D518" s="140">
        <v>1476.1</v>
      </c>
      <c r="E518" s="140">
        <v>0</v>
      </c>
      <c r="F518" s="140">
        <v>0</v>
      </c>
      <c r="G518" s="140">
        <v>0</v>
      </c>
      <c r="H518" s="140">
        <v>398.5</v>
      </c>
      <c r="I518" s="140">
        <v>0</v>
      </c>
      <c r="J518" s="135">
        <f t="shared" si="252"/>
        <v>2135.6</v>
      </c>
      <c r="K518" s="141">
        <v>1737.1</v>
      </c>
      <c r="L518" s="141">
        <v>0</v>
      </c>
      <c r="M518" s="141">
        <v>0</v>
      </c>
      <c r="N518" s="141">
        <v>0</v>
      </c>
      <c r="O518" s="141">
        <v>398.5</v>
      </c>
      <c r="P518" s="141">
        <v>0</v>
      </c>
      <c r="Q518" s="141">
        <v>0</v>
      </c>
      <c r="R518" s="141">
        <v>0</v>
      </c>
      <c r="S518" s="141">
        <v>0</v>
      </c>
      <c r="T518" s="136">
        <f t="shared" si="253"/>
        <v>2118.9382000000001</v>
      </c>
      <c r="U518" s="141">
        <v>1720.4386999999999</v>
      </c>
      <c r="V518" s="141">
        <v>0</v>
      </c>
      <c r="W518" s="141">
        <v>0</v>
      </c>
      <c r="X518" s="141">
        <v>0</v>
      </c>
      <c r="Y518" s="10">
        <v>398.49950000000001</v>
      </c>
      <c r="Z518" s="10">
        <v>0</v>
      </c>
      <c r="AA518" s="10">
        <v>0</v>
      </c>
      <c r="AB518" s="10">
        <v>0</v>
      </c>
      <c r="AC518" s="10">
        <v>0</v>
      </c>
      <c r="AD518" s="10">
        <f t="shared" si="274"/>
        <v>-16.661799999999857</v>
      </c>
      <c r="AE518" s="10">
        <f t="shared" si="274"/>
        <v>-16.661299999999983</v>
      </c>
      <c r="AF518" s="10">
        <f t="shared" si="274"/>
        <v>0</v>
      </c>
      <c r="AG518" s="10">
        <f t="shared" si="274"/>
        <v>0</v>
      </c>
      <c r="AH518" s="10">
        <f t="shared" si="274"/>
        <v>0</v>
      </c>
      <c r="AI518" s="13">
        <f t="shared" si="269"/>
        <v>-4.9999999998817657E-4</v>
      </c>
      <c r="AJ518" s="13">
        <f t="shared" si="254"/>
        <v>0</v>
      </c>
      <c r="AK518" s="13">
        <f t="shared" si="254"/>
        <v>0</v>
      </c>
      <c r="AL518" s="13">
        <f t="shared" si="254"/>
        <v>0</v>
      </c>
      <c r="AM518" s="10">
        <f t="shared" si="254"/>
        <v>0</v>
      </c>
      <c r="AN518" s="10">
        <f t="shared" si="275"/>
        <v>99.219807079977528</v>
      </c>
      <c r="AO518" s="10">
        <f t="shared" si="275"/>
        <v>99.040855448736394</v>
      </c>
      <c r="AP518" s="10">
        <f t="shared" si="275"/>
        <v>0</v>
      </c>
      <c r="AQ518" s="10">
        <f t="shared" si="275"/>
        <v>0</v>
      </c>
      <c r="AR518" s="10">
        <f t="shared" si="275"/>
        <v>0</v>
      </c>
      <c r="AS518" s="10">
        <f t="shared" si="275"/>
        <v>99.999874529485581</v>
      </c>
      <c r="AT518" s="142">
        <f t="shared" si="275"/>
        <v>0</v>
      </c>
      <c r="AU518" s="142">
        <f t="shared" si="275"/>
        <v>0</v>
      </c>
      <c r="AV518" s="142">
        <f t="shared" si="275"/>
        <v>0</v>
      </c>
      <c r="AW518" s="142">
        <f t="shared" si="275"/>
        <v>0</v>
      </c>
    </row>
    <row r="519" spans="1:49" ht="12.75" customHeight="1" x14ac:dyDescent="0.25">
      <c r="A519" s="133">
        <v>510</v>
      </c>
      <c r="B519" s="139" t="s">
        <v>1787</v>
      </c>
      <c r="C519" s="135">
        <f t="shared" si="270"/>
        <v>2547.8000000000002</v>
      </c>
      <c r="D519" s="140">
        <v>2059.9</v>
      </c>
      <c r="E519" s="140">
        <v>0</v>
      </c>
      <c r="F519" s="140">
        <v>0</v>
      </c>
      <c r="G519" s="140">
        <v>0</v>
      </c>
      <c r="H519" s="140">
        <v>487.9</v>
      </c>
      <c r="I519" s="140">
        <v>0</v>
      </c>
      <c r="J519" s="135">
        <f t="shared" si="252"/>
        <v>2805.4</v>
      </c>
      <c r="K519" s="141">
        <v>2317.5</v>
      </c>
      <c r="L519" s="141">
        <v>0</v>
      </c>
      <c r="M519" s="141">
        <v>0</v>
      </c>
      <c r="N519" s="141">
        <v>0</v>
      </c>
      <c r="O519" s="141">
        <v>487.9</v>
      </c>
      <c r="P519" s="141">
        <v>0</v>
      </c>
      <c r="Q519" s="141">
        <v>0</v>
      </c>
      <c r="R519" s="141">
        <v>0</v>
      </c>
      <c r="S519" s="141">
        <v>0</v>
      </c>
      <c r="T519" s="136">
        <f t="shared" si="253"/>
        <v>2805.4</v>
      </c>
      <c r="U519" s="141">
        <v>2317.5</v>
      </c>
      <c r="V519" s="141">
        <v>0</v>
      </c>
      <c r="W519" s="141">
        <v>0</v>
      </c>
      <c r="X519" s="141">
        <v>0</v>
      </c>
      <c r="Y519" s="10">
        <v>487.9</v>
      </c>
      <c r="Z519" s="10">
        <v>0</v>
      </c>
      <c r="AA519" s="10">
        <v>0</v>
      </c>
      <c r="AB519" s="10">
        <v>0</v>
      </c>
      <c r="AC519" s="10">
        <v>0</v>
      </c>
      <c r="AD519" s="10">
        <f t="shared" si="274"/>
        <v>0</v>
      </c>
      <c r="AE519" s="10">
        <f t="shared" si="274"/>
        <v>0</v>
      </c>
      <c r="AF519" s="10">
        <f t="shared" si="274"/>
        <v>0</v>
      </c>
      <c r="AG519" s="10">
        <f t="shared" si="274"/>
        <v>0</v>
      </c>
      <c r="AH519" s="10">
        <f t="shared" si="274"/>
        <v>0</v>
      </c>
      <c r="AI519" s="13">
        <f t="shared" si="269"/>
        <v>0</v>
      </c>
      <c r="AJ519" s="13">
        <f t="shared" si="254"/>
        <v>0</v>
      </c>
      <c r="AK519" s="13">
        <f t="shared" si="254"/>
        <v>0</v>
      </c>
      <c r="AL519" s="13">
        <f t="shared" si="254"/>
        <v>0</v>
      </c>
      <c r="AM519" s="10">
        <f t="shared" si="254"/>
        <v>0</v>
      </c>
      <c r="AN519" s="10">
        <f t="shared" si="275"/>
        <v>100</v>
      </c>
      <c r="AO519" s="10">
        <f t="shared" si="275"/>
        <v>100</v>
      </c>
      <c r="AP519" s="10">
        <f t="shared" si="275"/>
        <v>0</v>
      </c>
      <c r="AQ519" s="10">
        <f t="shared" si="275"/>
        <v>0</v>
      </c>
      <c r="AR519" s="10">
        <f t="shared" si="275"/>
        <v>0</v>
      </c>
      <c r="AS519" s="10">
        <f t="shared" si="275"/>
        <v>100</v>
      </c>
      <c r="AT519" s="142">
        <f t="shared" si="275"/>
        <v>0</v>
      </c>
      <c r="AU519" s="142">
        <f t="shared" si="275"/>
        <v>0</v>
      </c>
      <c r="AV519" s="142">
        <f t="shared" si="275"/>
        <v>0</v>
      </c>
      <c r="AW519" s="142">
        <f t="shared" si="275"/>
        <v>0</v>
      </c>
    </row>
    <row r="520" spans="1:49" ht="12.75" customHeight="1" x14ac:dyDescent="0.25">
      <c r="A520" s="133">
        <v>511</v>
      </c>
      <c r="B520" s="139" t="s">
        <v>1788</v>
      </c>
      <c r="C520" s="135">
        <f t="shared" si="270"/>
        <v>3343</v>
      </c>
      <c r="D520" s="140">
        <v>2506.8000000000002</v>
      </c>
      <c r="E520" s="140">
        <v>0</v>
      </c>
      <c r="F520" s="140">
        <v>0</v>
      </c>
      <c r="G520" s="140">
        <v>0</v>
      </c>
      <c r="H520" s="140">
        <v>836.2</v>
      </c>
      <c r="I520" s="140">
        <v>0</v>
      </c>
      <c r="J520" s="135">
        <f t="shared" si="252"/>
        <v>3865.5</v>
      </c>
      <c r="K520" s="141">
        <v>3029.3</v>
      </c>
      <c r="L520" s="141">
        <v>0</v>
      </c>
      <c r="M520" s="141">
        <v>0</v>
      </c>
      <c r="N520" s="141">
        <v>0</v>
      </c>
      <c r="O520" s="141">
        <v>836.2</v>
      </c>
      <c r="P520" s="141">
        <v>0</v>
      </c>
      <c r="Q520" s="141">
        <v>0</v>
      </c>
      <c r="R520" s="141">
        <v>0</v>
      </c>
      <c r="S520" s="141">
        <v>0</v>
      </c>
      <c r="T520" s="136">
        <f t="shared" si="253"/>
        <v>3862.3053</v>
      </c>
      <c r="U520" s="141">
        <v>3026.1053000000002</v>
      </c>
      <c r="V520" s="141">
        <v>0</v>
      </c>
      <c r="W520" s="141">
        <v>0</v>
      </c>
      <c r="X520" s="141">
        <v>0</v>
      </c>
      <c r="Y520" s="10">
        <v>836.2</v>
      </c>
      <c r="Z520" s="10">
        <v>0</v>
      </c>
      <c r="AA520" s="10">
        <v>0</v>
      </c>
      <c r="AB520" s="10">
        <v>0</v>
      </c>
      <c r="AC520" s="10">
        <v>0</v>
      </c>
      <c r="AD520" s="10">
        <f t="shared" si="274"/>
        <v>-3.1947000000000116</v>
      </c>
      <c r="AE520" s="10">
        <f t="shared" si="274"/>
        <v>-3.1947000000000116</v>
      </c>
      <c r="AF520" s="10">
        <f t="shared" si="274"/>
        <v>0</v>
      </c>
      <c r="AG520" s="10">
        <f t="shared" si="274"/>
        <v>0</v>
      </c>
      <c r="AH520" s="10">
        <f t="shared" si="274"/>
        <v>0</v>
      </c>
      <c r="AI520" s="13">
        <f t="shared" si="269"/>
        <v>0</v>
      </c>
      <c r="AJ520" s="13">
        <f t="shared" si="254"/>
        <v>0</v>
      </c>
      <c r="AK520" s="13">
        <f t="shared" si="254"/>
        <v>0</v>
      </c>
      <c r="AL520" s="13">
        <f t="shared" si="254"/>
        <v>0</v>
      </c>
      <c r="AM520" s="10">
        <f t="shared" si="254"/>
        <v>0</v>
      </c>
      <c r="AN520" s="10">
        <f t="shared" si="275"/>
        <v>99.917353511835472</v>
      </c>
      <c r="AO520" s="10">
        <f t="shared" si="275"/>
        <v>99.894539992737592</v>
      </c>
      <c r="AP520" s="10">
        <f t="shared" si="275"/>
        <v>0</v>
      </c>
      <c r="AQ520" s="10">
        <f t="shared" si="275"/>
        <v>0</v>
      </c>
      <c r="AR520" s="10">
        <f t="shared" si="275"/>
        <v>0</v>
      </c>
      <c r="AS520" s="10">
        <f t="shared" si="275"/>
        <v>100</v>
      </c>
      <c r="AT520" s="142">
        <f t="shared" si="275"/>
        <v>0</v>
      </c>
      <c r="AU520" s="142">
        <f t="shared" si="275"/>
        <v>0</v>
      </c>
      <c r="AV520" s="142">
        <f t="shared" si="275"/>
        <v>0</v>
      </c>
      <c r="AW520" s="142">
        <f t="shared" si="275"/>
        <v>0</v>
      </c>
    </row>
    <row r="521" spans="1:49" ht="12.75" customHeight="1" x14ac:dyDescent="0.25">
      <c r="A521" s="133">
        <v>512</v>
      </c>
      <c r="B521" s="139" t="s">
        <v>1789</v>
      </c>
      <c r="C521" s="135">
        <f t="shared" si="270"/>
        <v>2476.1000000000004</v>
      </c>
      <c r="D521" s="140">
        <v>1863.9</v>
      </c>
      <c r="E521" s="140">
        <v>0</v>
      </c>
      <c r="F521" s="140">
        <v>0</v>
      </c>
      <c r="G521" s="140">
        <v>0</v>
      </c>
      <c r="H521" s="140">
        <v>612.20000000000005</v>
      </c>
      <c r="I521" s="140">
        <v>0</v>
      </c>
      <c r="J521" s="135">
        <f t="shared" si="252"/>
        <v>2840.8999999999996</v>
      </c>
      <c r="K521" s="141">
        <v>2228.6999999999998</v>
      </c>
      <c r="L521" s="141">
        <v>0</v>
      </c>
      <c r="M521" s="141">
        <v>0</v>
      </c>
      <c r="N521" s="141">
        <v>0</v>
      </c>
      <c r="O521" s="141">
        <v>612.20000000000005</v>
      </c>
      <c r="P521" s="141">
        <v>0</v>
      </c>
      <c r="Q521" s="141">
        <v>0</v>
      </c>
      <c r="R521" s="141">
        <v>0</v>
      </c>
      <c r="S521" s="141">
        <v>0</v>
      </c>
      <c r="T521" s="136">
        <f t="shared" si="253"/>
        <v>2671.3425000000002</v>
      </c>
      <c r="U521" s="141">
        <v>2060.6044000000002</v>
      </c>
      <c r="V521" s="141">
        <v>0</v>
      </c>
      <c r="W521" s="141">
        <v>0</v>
      </c>
      <c r="X521" s="141">
        <v>0</v>
      </c>
      <c r="Y521" s="10">
        <v>610.73810000000003</v>
      </c>
      <c r="Z521" s="10">
        <v>0</v>
      </c>
      <c r="AA521" s="10">
        <v>0</v>
      </c>
      <c r="AB521" s="10">
        <v>0</v>
      </c>
      <c r="AC521" s="10">
        <v>0</v>
      </c>
      <c r="AD521" s="10">
        <f t="shared" si="274"/>
        <v>-169.55749999999944</v>
      </c>
      <c r="AE521" s="10">
        <f t="shared" si="274"/>
        <v>-168.09559999999965</v>
      </c>
      <c r="AF521" s="10">
        <f t="shared" si="274"/>
        <v>0</v>
      </c>
      <c r="AG521" s="10">
        <f t="shared" si="274"/>
        <v>0</v>
      </c>
      <c r="AH521" s="10">
        <f t="shared" si="274"/>
        <v>0</v>
      </c>
      <c r="AI521" s="13">
        <f t="shared" si="269"/>
        <v>-1.4619000000000142</v>
      </c>
      <c r="AJ521" s="13">
        <f t="shared" si="254"/>
        <v>0</v>
      </c>
      <c r="AK521" s="13">
        <f t="shared" si="254"/>
        <v>0</v>
      </c>
      <c r="AL521" s="13">
        <f t="shared" si="254"/>
        <v>0</v>
      </c>
      <c r="AM521" s="10">
        <f t="shared" si="254"/>
        <v>0</v>
      </c>
      <c r="AN521" s="10">
        <f t="shared" si="275"/>
        <v>94.03155690098211</v>
      </c>
      <c r="AO521" s="10">
        <f t="shared" si="275"/>
        <v>92.457683851572682</v>
      </c>
      <c r="AP521" s="10">
        <f t="shared" si="275"/>
        <v>0</v>
      </c>
      <c r="AQ521" s="10">
        <f t="shared" si="275"/>
        <v>0</v>
      </c>
      <c r="AR521" s="10">
        <f t="shared" si="275"/>
        <v>0</v>
      </c>
      <c r="AS521" s="10">
        <f t="shared" si="275"/>
        <v>99.761205488402481</v>
      </c>
      <c r="AT521" s="142">
        <f t="shared" si="275"/>
        <v>0</v>
      </c>
      <c r="AU521" s="142">
        <f t="shared" si="275"/>
        <v>0</v>
      </c>
      <c r="AV521" s="142">
        <f t="shared" si="275"/>
        <v>0</v>
      </c>
      <c r="AW521" s="142">
        <f t="shared" si="275"/>
        <v>0</v>
      </c>
    </row>
    <row r="522" spans="1:49" ht="12.75" customHeight="1" x14ac:dyDescent="0.25">
      <c r="A522" s="133">
        <v>513</v>
      </c>
      <c r="B522" s="139" t="s">
        <v>1790</v>
      </c>
      <c r="C522" s="135">
        <f t="shared" si="270"/>
        <v>4394.3999999999996</v>
      </c>
      <c r="D522" s="140">
        <v>3703.9</v>
      </c>
      <c r="E522" s="140">
        <v>0</v>
      </c>
      <c r="F522" s="140">
        <v>0</v>
      </c>
      <c r="G522" s="140">
        <v>0</v>
      </c>
      <c r="H522" s="140">
        <v>690.5</v>
      </c>
      <c r="I522" s="140">
        <v>0</v>
      </c>
      <c r="J522" s="135">
        <f t="shared" si="252"/>
        <v>4930.5</v>
      </c>
      <c r="K522" s="141">
        <v>4240</v>
      </c>
      <c r="L522" s="141">
        <v>0</v>
      </c>
      <c r="M522" s="141">
        <v>0</v>
      </c>
      <c r="N522" s="141">
        <v>0</v>
      </c>
      <c r="O522" s="141">
        <v>690.5</v>
      </c>
      <c r="P522" s="141">
        <v>0</v>
      </c>
      <c r="Q522" s="141">
        <v>0</v>
      </c>
      <c r="R522" s="141">
        <v>0</v>
      </c>
      <c r="S522" s="141">
        <v>0</v>
      </c>
      <c r="T522" s="136">
        <f t="shared" si="253"/>
        <v>4907.4922999999999</v>
      </c>
      <c r="U522" s="141">
        <v>4240</v>
      </c>
      <c r="V522" s="141">
        <v>0</v>
      </c>
      <c r="W522" s="141">
        <v>0</v>
      </c>
      <c r="X522" s="141">
        <v>0</v>
      </c>
      <c r="Y522" s="10">
        <v>667.4923</v>
      </c>
      <c r="Z522" s="10">
        <v>0</v>
      </c>
      <c r="AA522" s="10">
        <v>0</v>
      </c>
      <c r="AB522" s="10">
        <v>0</v>
      </c>
      <c r="AC522" s="10">
        <v>0</v>
      </c>
      <c r="AD522" s="10">
        <f t="shared" si="274"/>
        <v>-23.007700000000114</v>
      </c>
      <c r="AE522" s="10">
        <f t="shared" si="274"/>
        <v>0</v>
      </c>
      <c r="AF522" s="10">
        <f t="shared" si="274"/>
        <v>0</v>
      </c>
      <c r="AG522" s="10">
        <f t="shared" si="274"/>
        <v>0</v>
      </c>
      <c r="AH522" s="10">
        <f t="shared" si="274"/>
        <v>0</v>
      </c>
      <c r="AI522" s="13">
        <f t="shared" si="269"/>
        <v>-23.0077</v>
      </c>
      <c r="AJ522" s="13">
        <f t="shared" si="254"/>
        <v>0</v>
      </c>
      <c r="AK522" s="13">
        <f t="shared" si="254"/>
        <v>0</v>
      </c>
      <c r="AL522" s="13">
        <f t="shared" si="254"/>
        <v>0</v>
      </c>
      <c r="AM522" s="10">
        <f t="shared" si="254"/>
        <v>0</v>
      </c>
      <c r="AN522" s="10">
        <f t="shared" si="275"/>
        <v>99.533359699827599</v>
      </c>
      <c r="AO522" s="10">
        <f t="shared" si="275"/>
        <v>100</v>
      </c>
      <c r="AP522" s="10">
        <f t="shared" si="275"/>
        <v>0</v>
      </c>
      <c r="AQ522" s="10">
        <f t="shared" si="275"/>
        <v>0</v>
      </c>
      <c r="AR522" s="10">
        <f t="shared" si="275"/>
        <v>0</v>
      </c>
      <c r="AS522" s="10">
        <f t="shared" si="275"/>
        <v>96.66796524257785</v>
      </c>
      <c r="AT522" s="142">
        <f t="shared" si="275"/>
        <v>0</v>
      </c>
      <c r="AU522" s="142">
        <f t="shared" si="275"/>
        <v>0</v>
      </c>
      <c r="AV522" s="142">
        <f t="shared" si="275"/>
        <v>0</v>
      </c>
      <c r="AW522" s="142">
        <f t="shared" si="275"/>
        <v>0</v>
      </c>
    </row>
    <row r="523" spans="1:49" ht="12.75" customHeight="1" x14ac:dyDescent="0.25">
      <c r="A523" s="133">
        <v>514</v>
      </c>
      <c r="B523" s="139" t="s">
        <v>1791</v>
      </c>
      <c r="C523" s="135">
        <f t="shared" si="270"/>
        <v>3075.3</v>
      </c>
      <c r="D523" s="140">
        <v>2213.8000000000002</v>
      </c>
      <c r="E523" s="140">
        <v>0</v>
      </c>
      <c r="F523" s="140">
        <v>64.8</v>
      </c>
      <c r="G523" s="140">
        <v>0</v>
      </c>
      <c r="H523" s="140">
        <v>796.7</v>
      </c>
      <c r="I523" s="140">
        <v>0</v>
      </c>
      <c r="J523" s="135">
        <f t="shared" ref="J523:J586" si="282">SUM(K523:P523)+SUM(R523:S523)</f>
        <v>3369.7</v>
      </c>
      <c r="K523" s="141">
        <v>2507.3000000000002</v>
      </c>
      <c r="L523" s="141">
        <v>0</v>
      </c>
      <c r="M523" s="141">
        <v>65.7</v>
      </c>
      <c r="N523" s="141">
        <v>0</v>
      </c>
      <c r="O523" s="141">
        <v>796.7</v>
      </c>
      <c r="P523" s="141">
        <v>0</v>
      </c>
      <c r="Q523" s="141">
        <v>0</v>
      </c>
      <c r="R523" s="141">
        <v>0</v>
      </c>
      <c r="S523" s="141">
        <v>0</v>
      </c>
      <c r="T523" s="136">
        <f t="shared" ref="T523:T586" si="283">SUM(U523:Z523) +SUM( AB523:AC523)</f>
        <v>3289.9092000000001</v>
      </c>
      <c r="U523" s="141">
        <v>2427.5153</v>
      </c>
      <c r="V523" s="141">
        <v>0</v>
      </c>
      <c r="W523" s="141">
        <v>65.7</v>
      </c>
      <c r="X523" s="141">
        <v>0</v>
      </c>
      <c r="Y523" s="10">
        <v>796.69389999999999</v>
      </c>
      <c r="Z523" s="10">
        <v>0</v>
      </c>
      <c r="AA523" s="10">
        <v>0</v>
      </c>
      <c r="AB523" s="10">
        <v>0</v>
      </c>
      <c r="AC523" s="10">
        <v>0</v>
      </c>
      <c r="AD523" s="10">
        <f t="shared" si="274"/>
        <v>-79.790799999999763</v>
      </c>
      <c r="AE523" s="10">
        <f t="shared" si="274"/>
        <v>-79.784700000000157</v>
      </c>
      <c r="AF523" s="10">
        <f t="shared" si="274"/>
        <v>0</v>
      </c>
      <c r="AG523" s="10">
        <f t="shared" si="274"/>
        <v>0</v>
      </c>
      <c r="AH523" s="10">
        <f t="shared" si="274"/>
        <v>0</v>
      </c>
      <c r="AI523" s="13">
        <f t="shared" si="269"/>
        <v>-6.1000000000603904E-3</v>
      </c>
      <c r="AJ523" s="13">
        <f t="shared" si="254"/>
        <v>0</v>
      </c>
      <c r="AK523" s="13">
        <f t="shared" si="254"/>
        <v>0</v>
      </c>
      <c r="AL523" s="13">
        <f t="shared" si="254"/>
        <v>0</v>
      </c>
      <c r="AM523" s="10">
        <f t="shared" si="254"/>
        <v>0</v>
      </c>
      <c r="AN523" s="10">
        <f t="shared" si="275"/>
        <v>97.632109683354599</v>
      </c>
      <c r="AO523" s="10">
        <f t="shared" si="275"/>
        <v>96.817903721134286</v>
      </c>
      <c r="AP523" s="10">
        <f t="shared" si="275"/>
        <v>0</v>
      </c>
      <c r="AQ523" s="10">
        <f t="shared" si="275"/>
        <v>100</v>
      </c>
      <c r="AR523" s="10">
        <f t="shared" si="275"/>
        <v>0</v>
      </c>
      <c r="AS523" s="10">
        <f t="shared" si="275"/>
        <v>99.999234341659331</v>
      </c>
      <c r="AT523" s="142">
        <f t="shared" si="275"/>
        <v>0</v>
      </c>
      <c r="AU523" s="142">
        <f t="shared" si="275"/>
        <v>0</v>
      </c>
      <c r="AV523" s="142">
        <f t="shared" si="275"/>
        <v>0</v>
      </c>
      <c r="AW523" s="142">
        <f t="shared" si="275"/>
        <v>0</v>
      </c>
    </row>
    <row r="524" spans="1:49" ht="12.75" customHeight="1" x14ac:dyDescent="0.25">
      <c r="A524" s="133">
        <v>515</v>
      </c>
      <c r="B524" s="139" t="s">
        <v>1792</v>
      </c>
      <c r="C524" s="135">
        <f t="shared" si="270"/>
        <v>2401.9</v>
      </c>
      <c r="D524" s="140">
        <v>1928.6</v>
      </c>
      <c r="E524" s="140">
        <v>0</v>
      </c>
      <c r="F524" s="140">
        <v>0</v>
      </c>
      <c r="G524" s="140">
        <v>0</v>
      </c>
      <c r="H524" s="140">
        <v>473.3</v>
      </c>
      <c r="I524" s="140">
        <v>0</v>
      </c>
      <c r="J524" s="135">
        <f t="shared" si="282"/>
        <v>2864.3</v>
      </c>
      <c r="K524" s="141">
        <v>2391</v>
      </c>
      <c r="L524" s="141">
        <v>0</v>
      </c>
      <c r="M524" s="141">
        <v>0</v>
      </c>
      <c r="N524" s="141">
        <v>0</v>
      </c>
      <c r="O524" s="141">
        <v>473.3</v>
      </c>
      <c r="P524" s="141">
        <v>0</v>
      </c>
      <c r="Q524" s="141">
        <v>0</v>
      </c>
      <c r="R524" s="141">
        <v>0</v>
      </c>
      <c r="S524" s="141">
        <v>0</v>
      </c>
      <c r="T524" s="136">
        <f t="shared" si="283"/>
        <v>2864.2728999999999</v>
      </c>
      <c r="U524" s="141">
        <v>2391</v>
      </c>
      <c r="V524" s="141">
        <v>0</v>
      </c>
      <c r="W524" s="141">
        <v>0</v>
      </c>
      <c r="X524" s="141">
        <v>0</v>
      </c>
      <c r="Y524" s="10">
        <v>473.27289999999999</v>
      </c>
      <c r="Z524" s="10">
        <v>0</v>
      </c>
      <c r="AA524" s="10">
        <v>0</v>
      </c>
      <c r="AB524" s="10">
        <v>0</v>
      </c>
      <c r="AC524" s="10">
        <v>0</v>
      </c>
      <c r="AD524" s="10">
        <f t="shared" si="274"/>
        <v>-2.7100000000245927E-2</v>
      </c>
      <c r="AE524" s="10">
        <f t="shared" si="274"/>
        <v>0</v>
      </c>
      <c r="AF524" s="10">
        <f t="shared" si="274"/>
        <v>0</v>
      </c>
      <c r="AG524" s="10">
        <f t="shared" si="274"/>
        <v>0</v>
      </c>
      <c r="AH524" s="10">
        <f t="shared" si="274"/>
        <v>0</v>
      </c>
      <c r="AI524" s="13">
        <f t="shared" si="269"/>
        <v>-2.7100000000018554E-2</v>
      </c>
      <c r="AJ524" s="13">
        <f t="shared" si="254"/>
        <v>0</v>
      </c>
      <c r="AK524" s="13">
        <f t="shared" si="254"/>
        <v>0</v>
      </c>
      <c r="AL524" s="13">
        <f t="shared" si="254"/>
        <v>0</v>
      </c>
      <c r="AM524" s="10">
        <f t="shared" ref="AM524:AM535" si="284">AC524-S524</f>
        <v>0</v>
      </c>
      <c r="AN524" s="10">
        <f t="shared" si="275"/>
        <v>99.999053870055505</v>
      </c>
      <c r="AO524" s="10">
        <f t="shared" si="275"/>
        <v>100</v>
      </c>
      <c r="AP524" s="10">
        <f t="shared" si="275"/>
        <v>0</v>
      </c>
      <c r="AQ524" s="10">
        <f t="shared" si="275"/>
        <v>0</v>
      </c>
      <c r="AR524" s="10">
        <f t="shared" si="275"/>
        <v>0</v>
      </c>
      <c r="AS524" s="10">
        <f t="shared" si="275"/>
        <v>99.994274244665121</v>
      </c>
      <c r="AT524" s="142">
        <f t="shared" si="275"/>
        <v>0</v>
      </c>
      <c r="AU524" s="142">
        <f t="shared" si="275"/>
        <v>0</v>
      </c>
      <c r="AV524" s="142">
        <f t="shared" si="275"/>
        <v>0</v>
      </c>
      <c r="AW524" s="142">
        <f t="shared" si="275"/>
        <v>0</v>
      </c>
    </row>
    <row r="525" spans="1:49" ht="12.75" customHeight="1" x14ac:dyDescent="0.25">
      <c r="A525" s="133">
        <v>516</v>
      </c>
      <c r="B525" s="139" t="s">
        <v>1793</v>
      </c>
      <c r="C525" s="135">
        <f t="shared" si="270"/>
        <v>194.9</v>
      </c>
      <c r="D525" s="140">
        <v>0</v>
      </c>
      <c r="E525" s="140">
        <v>0</v>
      </c>
      <c r="F525" s="140">
        <v>0</v>
      </c>
      <c r="G525" s="140">
        <v>0</v>
      </c>
      <c r="H525" s="140">
        <v>194.9</v>
      </c>
      <c r="I525" s="140">
        <v>0</v>
      </c>
      <c r="J525" s="135">
        <f t="shared" si="282"/>
        <v>194.9</v>
      </c>
      <c r="K525" s="141">
        <v>0</v>
      </c>
      <c r="L525" s="141">
        <v>0</v>
      </c>
      <c r="M525" s="141">
        <v>0</v>
      </c>
      <c r="N525" s="141">
        <v>0</v>
      </c>
      <c r="O525" s="141">
        <v>194.9</v>
      </c>
      <c r="P525" s="141">
        <v>0</v>
      </c>
      <c r="Q525" s="141">
        <v>0</v>
      </c>
      <c r="R525" s="141">
        <v>0</v>
      </c>
      <c r="S525" s="141">
        <v>0</v>
      </c>
      <c r="T525" s="136">
        <f t="shared" si="283"/>
        <v>194.0515</v>
      </c>
      <c r="U525" s="141">
        <v>0</v>
      </c>
      <c r="V525" s="141">
        <v>0</v>
      </c>
      <c r="W525" s="141">
        <v>0</v>
      </c>
      <c r="X525" s="141">
        <v>0</v>
      </c>
      <c r="Y525" s="10">
        <v>194.0515</v>
      </c>
      <c r="Z525" s="10">
        <v>0</v>
      </c>
      <c r="AA525" s="10">
        <v>0</v>
      </c>
      <c r="AB525" s="10">
        <v>0</v>
      </c>
      <c r="AC525" s="10">
        <v>0</v>
      </c>
      <c r="AD525" s="10">
        <f t="shared" si="274"/>
        <v>-0.84850000000000136</v>
      </c>
      <c r="AE525" s="10">
        <f t="shared" si="274"/>
        <v>0</v>
      </c>
      <c r="AF525" s="10">
        <f t="shared" si="274"/>
        <v>0</v>
      </c>
      <c r="AG525" s="10">
        <f t="shared" si="274"/>
        <v>0</v>
      </c>
      <c r="AH525" s="10">
        <f t="shared" si="274"/>
        <v>0</v>
      </c>
      <c r="AI525" s="13">
        <f t="shared" si="269"/>
        <v>-0.84850000000000136</v>
      </c>
      <c r="AJ525" s="13">
        <f t="shared" si="269"/>
        <v>0</v>
      </c>
      <c r="AK525" s="13">
        <f t="shared" si="269"/>
        <v>0</v>
      </c>
      <c r="AL525" s="13">
        <f t="shared" si="269"/>
        <v>0</v>
      </c>
      <c r="AM525" s="10">
        <f t="shared" si="284"/>
        <v>0</v>
      </c>
      <c r="AN525" s="10">
        <f t="shared" si="275"/>
        <v>99.564648537711648</v>
      </c>
      <c r="AO525" s="10">
        <f t="shared" si="275"/>
        <v>0</v>
      </c>
      <c r="AP525" s="10">
        <f t="shared" si="275"/>
        <v>0</v>
      </c>
      <c r="AQ525" s="10">
        <f t="shared" si="275"/>
        <v>0</v>
      </c>
      <c r="AR525" s="10">
        <f t="shared" si="275"/>
        <v>0</v>
      </c>
      <c r="AS525" s="10">
        <f t="shared" si="275"/>
        <v>99.564648537711648</v>
      </c>
      <c r="AT525" s="142">
        <f t="shared" si="275"/>
        <v>0</v>
      </c>
      <c r="AU525" s="142">
        <f t="shared" si="275"/>
        <v>0</v>
      </c>
      <c r="AV525" s="142">
        <f t="shared" si="275"/>
        <v>0</v>
      </c>
      <c r="AW525" s="142">
        <f t="shared" si="275"/>
        <v>0</v>
      </c>
    </row>
    <row r="526" spans="1:49" ht="12.75" customHeight="1" x14ac:dyDescent="0.25">
      <c r="A526" s="133">
        <v>517</v>
      </c>
      <c r="B526" s="139" t="s">
        <v>1794</v>
      </c>
      <c r="C526" s="135">
        <f t="shared" si="270"/>
        <v>3232.1000000000004</v>
      </c>
      <c r="D526" s="140">
        <v>2454.8000000000002</v>
      </c>
      <c r="E526" s="140">
        <v>0</v>
      </c>
      <c r="F526" s="140">
        <v>0</v>
      </c>
      <c r="G526" s="140">
        <v>0</v>
      </c>
      <c r="H526" s="140">
        <v>777.3</v>
      </c>
      <c r="I526" s="140">
        <v>0</v>
      </c>
      <c r="J526" s="135">
        <f t="shared" si="282"/>
        <v>3539.1000000000004</v>
      </c>
      <c r="K526" s="141">
        <v>2761.8</v>
      </c>
      <c r="L526" s="141">
        <v>0</v>
      </c>
      <c r="M526" s="141">
        <v>0</v>
      </c>
      <c r="N526" s="141">
        <v>0</v>
      </c>
      <c r="O526" s="141">
        <v>777.3</v>
      </c>
      <c r="P526" s="141">
        <v>0</v>
      </c>
      <c r="Q526" s="141">
        <v>0</v>
      </c>
      <c r="R526" s="141">
        <v>0</v>
      </c>
      <c r="S526" s="141">
        <v>0</v>
      </c>
      <c r="T526" s="136">
        <f t="shared" si="283"/>
        <v>3537.2282</v>
      </c>
      <c r="U526" s="141">
        <v>2761.5014999999999</v>
      </c>
      <c r="V526" s="141">
        <v>0</v>
      </c>
      <c r="W526" s="141">
        <v>0</v>
      </c>
      <c r="X526" s="141">
        <v>0</v>
      </c>
      <c r="Y526" s="10">
        <v>775.72670000000005</v>
      </c>
      <c r="Z526" s="10">
        <v>0</v>
      </c>
      <c r="AA526" s="10">
        <v>0</v>
      </c>
      <c r="AB526" s="10">
        <v>0</v>
      </c>
      <c r="AC526" s="10">
        <v>0</v>
      </c>
      <c r="AD526" s="10">
        <f t="shared" si="274"/>
        <v>-1.8718000000003485</v>
      </c>
      <c r="AE526" s="10">
        <f t="shared" si="274"/>
        <v>-0.29850000000033106</v>
      </c>
      <c r="AF526" s="10">
        <f t="shared" si="274"/>
        <v>0</v>
      </c>
      <c r="AG526" s="10">
        <f t="shared" si="274"/>
        <v>0</v>
      </c>
      <c r="AH526" s="10">
        <f t="shared" si="274"/>
        <v>0</v>
      </c>
      <c r="AI526" s="13">
        <f t="shared" si="269"/>
        <v>-1.5732999999999038</v>
      </c>
      <c r="AJ526" s="13">
        <f t="shared" si="269"/>
        <v>0</v>
      </c>
      <c r="AK526" s="13">
        <f t="shared" si="269"/>
        <v>0</v>
      </c>
      <c r="AL526" s="13">
        <f t="shared" si="269"/>
        <v>0</v>
      </c>
      <c r="AM526" s="10">
        <f t="shared" si="284"/>
        <v>0</v>
      </c>
      <c r="AN526" s="10">
        <f t="shared" si="275"/>
        <v>99.947110847390576</v>
      </c>
      <c r="AO526" s="10">
        <f t="shared" si="275"/>
        <v>99.989191831414274</v>
      </c>
      <c r="AP526" s="10">
        <f t="shared" si="275"/>
        <v>0</v>
      </c>
      <c r="AQ526" s="10">
        <f t="shared" si="275"/>
        <v>0</v>
      </c>
      <c r="AR526" s="10">
        <f t="shared" si="275"/>
        <v>0</v>
      </c>
      <c r="AS526" s="10">
        <f t="shared" si="275"/>
        <v>99.79759423645956</v>
      </c>
      <c r="AT526" s="142">
        <f t="shared" si="275"/>
        <v>0</v>
      </c>
      <c r="AU526" s="142">
        <f t="shared" si="275"/>
        <v>0</v>
      </c>
      <c r="AV526" s="142">
        <f t="shared" si="275"/>
        <v>0</v>
      </c>
      <c r="AW526" s="142">
        <f t="shared" si="275"/>
        <v>0</v>
      </c>
    </row>
    <row r="527" spans="1:49" ht="12.75" customHeight="1" x14ac:dyDescent="0.25">
      <c r="A527" s="133">
        <v>518</v>
      </c>
      <c r="B527" s="139" t="s">
        <v>1784</v>
      </c>
      <c r="C527" s="135">
        <f t="shared" si="270"/>
        <v>14855.3</v>
      </c>
      <c r="D527" s="140">
        <v>12170.4</v>
      </c>
      <c r="E527" s="140">
        <v>0</v>
      </c>
      <c r="F527" s="140">
        <v>63.9</v>
      </c>
      <c r="G527" s="140">
        <v>0</v>
      </c>
      <c r="H527" s="140">
        <v>2621</v>
      </c>
      <c r="I527" s="140">
        <v>0</v>
      </c>
      <c r="J527" s="135">
        <f t="shared" si="282"/>
        <v>16794.800000000003</v>
      </c>
      <c r="K527" s="141">
        <v>14106.1</v>
      </c>
      <c r="L527" s="141">
        <v>0</v>
      </c>
      <c r="M527" s="141">
        <v>67.7</v>
      </c>
      <c r="N527" s="141">
        <v>0</v>
      </c>
      <c r="O527" s="141">
        <v>2621</v>
      </c>
      <c r="P527" s="141">
        <v>0</v>
      </c>
      <c r="Q527" s="141">
        <v>0</v>
      </c>
      <c r="R527" s="141">
        <v>0</v>
      </c>
      <c r="S527" s="141">
        <v>0</v>
      </c>
      <c r="T527" s="136">
        <f t="shared" si="283"/>
        <v>16648.4571</v>
      </c>
      <c r="U527" s="141">
        <v>13961.3586</v>
      </c>
      <c r="V527" s="141">
        <v>0</v>
      </c>
      <c r="W527" s="141">
        <v>66.313199999999995</v>
      </c>
      <c r="X527" s="141">
        <v>0</v>
      </c>
      <c r="Y527" s="10">
        <v>2620.7853</v>
      </c>
      <c r="Z527" s="10">
        <v>0</v>
      </c>
      <c r="AA527" s="10">
        <v>0</v>
      </c>
      <c r="AB527" s="10">
        <v>0</v>
      </c>
      <c r="AC527" s="10">
        <v>0</v>
      </c>
      <c r="AD527" s="10">
        <f t="shared" si="274"/>
        <v>-146.34290000000328</v>
      </c>
      <c r="AE527" s="10">
        <f t="shared" si="274"/>
        <v>-144.74140000000079</v>
      </c>
      <c r="AF527" s="10">
        <f t="shared" si="274"/>
        <v>0</v>
      </c>
      <c r="AG527" s="10">
        <f t="shared" si="274"/>
        <v>-1.386800000000008</v>
      </c>
      <c r="AH527" s="10">
        <f t="shared" si="274"/>
        <v>0</v>
      </c>
      <c r="AI527" s="13">
        <f t="shared" si="269"/>
        <v>-0.21469999999999345</v>
      </c>
      <c r="AJ527" s="13">
        <f t="shared" si="269"/>
        <v>0</v>
      </c>
      <c r="AK527" s="13">
        <f t="shared" si="269"/>
        <v>0</v>
      </c>
      <c r="AL527" s="13">
        <f t="shared" si="269"/>
        <v>0</v>
      </c>
      <c r="AM527" s="10">
        <f t="shared" si="284"/>
        <v>0</v>
      </c>
      <c r="AN527" s="10">
        <f t="shared" si="275"/>
        <v>99.128641603353401</v>
      </c>
      <c r="AO527" s="10">
        <f t="shared" si="275"/>
        <v>98.973909159867006</v>
      </c>
      <c r="AP527" s="10">
        <f t="shared" si="275"/>
        <v>0</v>
      </c>
      <c r="AQ527" s="10">
        <f t="shared" si="275"/>
        <v>97.951550960118155</v>
      </c>
      <c r="AR527" s="10">
        <f t="shared" si="275"/>
        <v>0</v>
      </c>
      <c r="AS527" s="10">
        <f t="shared" si="275"/>
        <v>99.991808470049605</v>
      </c>
      <c r="AT527" s="142">
        <f t="shared" si="275"/>
        <v>0</v>
      </c>
      <c r="AU527" s="142">
        <f t="shared" si="275"/>
        <v>0</v>
      </c>
      <c r="AV527" s="142">
        <f t="shared" si="275"/>
        <v>0</v>
      </c>
      <c r="AW527" s="142">
        <f t="shared" si="275"/>
        <v>0</v>
      </c>
    </row>
    <row r="528" spans="1:49" ht="12.75" customHeight="1" x14ac:dyDescent="0.25">
      <c r="A528" s="133">
        <v>519</v>
      </c>
      <c r="B528" s="139" t="s">
        <v>1795</v>
      </c>
      <c r="C528" s="135">
        <f t="shared" si="270"/>
        <v>4966</v>
      </c>
      <c r="D528" s="140">
        <v>4054.7</v>
      </c>
      <c r="E528" s="140">
        <v>0</v>
      </c>
      <c r="F528" s="140">
        <v>0</v>
      </c>
      <c r="G528" s="140">
        <v>0</v>
      </c>
      <c r="H528" s="140">
        <v>911.3</v>
      </c>
      <c r="I528" s="140">
        <v>0</v>
      </c>
      <c r="J528" s="135">
        <f t="shared" si="282"/>
        <v>5718.4000000000005</v>
      </c>
      <c r="K528" s="141">
        <v>4807.1000000000004</v>
      </c>
      <c r="L528" s="141">
        <v>0</v>
      </c>
      <c r="M528" s="141">
        <v>0</v>
      </c>
      <c r="N528" s="141">
        <v>0</v>
      </c>
      <c r="O528" s="141">
        <v>911.3</v>
      </c>
      <c r="P528" s="141">
        <v>0</v>
      </c>
      <c r="Q528" s="141">
        <v>0</v>
      </c>
      <c r="R528" s="141">
        <v>0</v>
      </c>
      <c r="S528" s="141">
        <v>0</v>
      </c>
      <c r="T528" s="136">
        <f t="shared" si="283"/>
        <v>5718.4000000000005</v>
      </c>
      <c r="U528" s="141">
        <v>4807.1000000000004</v>
      </c>
      <c r="V528" s="141">
        <v>0</v>
      </c>
      <c r="W528" s="141">
        <v>0</v>
      </c>
      <c r="X528" s="141">
        <v>0</v>
      </c>
      <c r="Y528" s="10">
        <v>911.3</v>
      </c>
      <c r="Z528" s="10">
        <v>0</v>
      </c>
      <c r="AA528" s="10">
        <v>0</v>
      </c>
      <c r="AB528" s="10">
        <v>0</v>
      </c>
      <c r="AC528" s="10">
        <v>0</v>
      </c>
      <c r="AD528" s="10">
        <f t="shared" si="274"/>
        <v>0</v>
      </c>
      <c r="AE528" s="10">
        <f t="shared" si="274"/>
        <v>0</v>
      </c>
      <c r="AF528" s="10">
        <f t="shared" si="274"/>
        <v>0</v>
      </c>
      <c r="AG528" s="10">
        <f t="shared" si="274"/>
        <v>0</v>
      </c>
      <c r="AH528" s="10">
        <f t="shared" si="274"/>
        <v>0</v>
      </c>
      <c r="AI528" s="13">
        <f t="shared" si="269"/>
        <v>0</v>
      </c>
      <c r="AJ528" s="13">
        <f t="shared" si="269"/>
        <v>0</v>
      </c>
      <c r="AK528" s="13">
        <f t="shared" si="269"/>
        <v>0</v>
      </c>
      <c r="AL528" s="13">
        <f t="shared" si="269"/>
        <v>0</v>
      </c>
      <c r="AM528" s="10">
        <f t="shared" si="284"/>
        <v>0</v>
      </c>
      <c r="AN528" s="10">
        <f t="shared" si="275"/>
        <v>100</v>
      </c>
      <c r="AO528" s="10">
        <f t="shared" si="275"/>
        <v>100</v>
      </c>
      <c r="AP528" s="10">
        <f t="shared" si="275"/>
        <v>0</v>
      </c>
      <c r="AQ528" s="10">
        <f t="shared" si="275"/>
        <v>0</v>
      </c>
      <c r="AR528" s="10">
        <f t="shared" si="275"/>
        <v>0</v>
      </c>
      <c r="AS528" s="10">
        <f t="shared" si="275"/>
        <v>100</v>
      </c>
      <c r="AT528" s="142">
        <f t="shared" si="275"/>
        <v>0</v>
      </c>
      <c r="AU528" s="142">
        <f t="shared" si="275"/>
        <v>0</v>
      </c>
      <c r="AV528" s="142">
        <f t="shared" si="275"/>
        <v>0</v>
      </c>
      <c r="AW528" s="142">
        <f t="shared" si="275"/>
        <v>0</v>
      </c>
    </row>
    <row r="529" spans="1:49" ht="12.75" customHeight="1" x14ac:dyDescent="0.25">
      <c r="A529" s="133">
        <v>520</v>
      </c>
      <c r="B529" s="139" t="s">
        <v>1796</v>
      </c>
      <c r="C529" s="135">
        <f t="shared" si="270"/>
        <v>2832.7</v>
      </c>
      <c r="D529" s="140">
        <v>2194.5</v>
      </c>
      <c r="E529" s="140">
        <v>0</v>
      </c>
      <c r="F529" s="140">
        <v>0</v>
      </c>
      <c r="G529" s="140">
        <v>0</v>
      </c>
      <c r="H529" s="140">
        <v>638.20000000000005</v>
      </c>
      <c r="I529" s="140">
        <v>0</v>
      </c>
      <c r="J529" s="135">
        <f t="shared" si="282"/>
        <v>3042</v>
      </c>
      <c r="K529" s="141">
        <v>2403.8000000000002</v>
      </c>
      <c r="L529" s="141">
        <v>0</v>
      </c>
      <c r="M529" s="141">
        <v>0</v>
      </c>
      <c r="N529" s="141">
        <v>0</v>
      </c>
      <c r="O529" s="141">
        <v>638.20000000000005</v>
      </c>
      <c r="P529" s="141">
        <v>0</v>
      </c>
      <c r="Q529" s="141">
        <v>0</v>
      </c>
      <c r="R529" s="141">
        <v>0</v>
      </c>
      <c r="S529" s="141">
        <v>0</v>
      </c>
      <c r="T529" s="136">
        <f t="shared" si="283"/>
        <v>2480.2143000000001</v>
      </c>
      <c r="U529" s="141">
        <v>1842.0151000000001</v>
      </c>
      <c r="V529" s="141">
        <v>0</v>
      </c>
      <c r="W529" s="141">
        <v>0</v>
      </c>
      <c r="X529" s="141">
        <v>0</v>
      </c>
      <c r="Y529" s="10">
        <v>638.19920000000002</v>
      </c>
      <c r="Z529" s="10">
        <v>0</v>
      </c>
      <c r="AA529" s="10">
        <v>0</v>
      </c>
      <c r="AB529" s="10">
        <v>0</v>
      </c>
      <c r="AC529" s="10">
        <v>0</v>
      </c>
      <c r="AD529" s="10">
        <f t="shared" si="274"/>
        <v>-561.78569999999991</v>
      </c>
      <c r="AE529" s="10">
        <f t="shared" si="274"/>
        <v>-561.78490000000011</v>
      </c>
      <c r="AF529" s="10">
        <f t="shared" si="274"/>
        <v>0</v>
      </c>
      <c r="AG529" s="10">
        <f t="shared" si="274"/>
        <v>0</v>
      </c>
      <c r="AH529" s="10">
        <f t="shared" si="274"/>
        <v>0</v>
      </c>
      <c r="AI529" s="13">
        <f t="shared" si="269"/>
        <v>-8.0000000002655725E-4</v>
      </c>
      <c r="AJ529" s="13">
        <f t="shared" si="269"/>
        <v>0</v>
      </c>
      <c r="AK529" s="13">
        <f t="shared" si="269"/>
        <v>0</v>
      </c>
      <c r="AL529" s="13">
        <f t="shared" si="269"/>
        <v>0</v>
      </c>
      <c r="AM529" s="10">
        <f t="shared" si="284"/>
        <v>0</v>
      </c>
      <c r="AN529" s="10">
        <f t="shared" si="275"/>
        <v>81.532357001972386</v>
      </c>
      <c r="AO529" s="10">
        <f t="shared" si="275"/>
        <v>76.629299442549296</v>
      </c>
      <c r="AP529" s="10">
        <f t="shared" si="275"/>
        <v>0</v>
      </c>
      <c r="AQ529" s="10">
        <f t="shared" si="275"/>
        <v>0</v>
      </c>
      <c r="AR529" s="10">
        <f t="shared" si="275"/>
        <v>0</v>
      </c>
      <c r="AS529" s="10">
        <f t="shared" si="275"/>
        <v>99.999874647445935</v>
      </c>
      <c r="AT529" s="142">
        <f t="shared" si="275"/>
        <v>0</v>
      </c>
      <c r="AU529" s="142">
        <f t="shared" si="275"/>
        <v>0</v>
      </c>
      <c r="AV529" s="142">
        <f t="shared" si="275"/>
        <v>0</v>
      </c>
      <c r="AW529" s="142">
        <f t="shared" si="275"/>
        <v>0</v>
      </c>
    </row>
    <row r="530" spans="1:49" ht="12.75" customHeight="1" x14ac:dyDescent="0.25">
      <c r="A530" s="133">
        <v>521</v>
      </c>
      <c r="B530" s="139" t="s">
        <v>1797</v>
      </c>
      <c r="C530" s="135">
        <f t="shared" si="270"/>
        <v>1940</v>
      </c>
      <c r="D530" s="140">
        <v>1533.6</v>
      </c>
      <c r="E530" s="140">
        <v>0</v>
      </c>
      <c r="F530" s="140">
        <v>0</v>
      </c>
      <c r="G530" s="140">
        <v>0</v>
      </c>
      <c r="H530" s="140">
        <v>406.4</v>
      </c>
      <c r="I530" s="140">
        <v>0</v>
      </c>
      <c r="J530" s="135">
        <f t="shared" si="282"/>
        <v>2193.5</v>
      </c>
      <c r="K530" s="141">
        <v>1787.1</v>
      </c>
      <c r="L530" s="141">
        <v>0</v>
      </c>
      <c r="M530" s="141">
        <v>0</v>
      </c>
      <c r="N530" s="141">
        <v>0</v>
      </c>
      <c r="O530" s="141">
        <v>406.4</v>
      </c>
      <c r="P530" s="141">
        <v>0</v>
      </c>
      <c r="Q530" s="141">
        <v>0</v>
      </c>
      <c r="R530" s="141">
        <v>0</v>
      </c>
      <c r="S530" s="141">
        <v>0</v>
      </c>
      <c r="T530" s="136">
        <f t="shared" si="283"/>
        <v>2078.8802000000001</v>
      </c>
      <c r="U530" s="141">
        <v>1674.2949000000001</v>
      </c>
      <c r="V530" s="141">
        <v>0</v>
      </c>
      <c r="W530" s="141">
        <v>0</v>
      </c>
      <c r="X530" s="141">
        <v>0</v>
      </c>
      <c r="Y530" s="10">
        <v>404.58530000000002</v>
      </c>
      <c r="Z530" s="10">
        <v>0</v>
      </c>
      <c r="AA530" s="10">
        <v>0</v>
      </c>
      <c r="AB530" s="10">
        <v>0</v>
      </c>
      <c r="AC530" s="10">
        <v>0</v>
      </c>
      <c r="AD530" s="10">
        <f t="shared" si="274"/>
        <v>-114.61979999999994</v>
      </c>
      <c r="AE530" s="10">
        <f t="shared" si="274"/>
        <v>-112.80509999999981</v>
      </c>
      <c r="AF530" s="10">
        <f t="shared" si="274"/>
        <v>0</v>
      </c>
      <c r="AG530" s="10">
        <f t="shared" si="274"/>
        <v>0</v>
      </c>
      <c r="AH530" s="10">
        <f t="shared" si="274"/>
        <v>0</v>
      </c>
      <c r="AI530" s="13">
        <f t="shared" si="269"/>
        <v>-1.8146999999999593</v>
      </c>
      <c r="AJ530" s="13">
        <f t="shared" si="269"/>
        <v>0</v>
      </c>
      <c r="AK530" s="13">
        <f t="shared" si="269"/>
        <v>0</v>
      </c>
      <c r="AL530" s="13">
        <f t="shared" si="269"/>
        <v>0</v>
      </c>
      <c r="AM530" s="10">
        <f t="shared" si="284"/>
        <v>0</v>
      </c>
      <c r="AN530" s="10">
        <f t="shared" si="275"/>
        <v>94.774570321404155</v>
      </c>
      <c r="AO530" s="10">
        <f t="shared" si="275"/>
        <v>93.68781265737789</v>
      </c>
      <c r="AP530" s="10">
        <f t="shared" si="275"/>
        <v>0</v>
      </c>
      <c r="AQ530" s="10">
        <f t="shared" si="275"/>
        <v>0</v>
      </c>
      <c r="AR530" s="10">
        <f t="shared" si="275"/>
        <v>0</v>
      </c>
      <c r="AS530" s="10">
        <f t="shared" si="275"/>
        <v>99.553469488188981</v>
      </c>
      <c r="AT530" s="142">
        <f t="shared" si="275"/>
        <v>0</v>
      </c>
      <c r="AU530" s="142">
        <f t="shared" si="275"/>
        <v>0</v>
      </c>
      <c r="AV530" s="142">
        <f t="shared" si="275"/>
        <v>0</v>
      </c>
      <c r="AW530" s="142">
        <f t="shared" si="275"/>
        <v>0</v>
      </c>
    </row>
    <row r="531" spans="1:49" ht="12.75" customHeight="1" x14ac:dyDescent="0.25">
      <c r="A531" s="133">
        <v>522</v>
      </c>
      <c r="B531" s="139" t="s">
        <v>1798</v>
      </c>
      <c r="C531" s="135">
        <f t="shared" si="270"/>
        <v>2168.9</v>
      </c>
      <c r="D531" s="140">
        <v>1737.3</v>
      </c>
      <c r="E531" s="140">
        <v>0</v>
      </c>
      <c r="F531" s="140">
        <v>0</v>
      </c>
      <c r="G531" s="140">
        <v>0</v>
      </c>
      <c r="H531" s="140">
        <v>431.6</v>
      </c>
      <c r="I531" s="140">
        <v>0</v>
      </c>
      <c r="J531" s="135">
        <f t="shared" si="282"/>
        <v>2380.1999999999998</v>
      </c>
      <c r="K531" s="141">
        <v>1948.6</v>
      </c>
      <c r="L531" s="141">
        <v>0</v>
      </c>
      <c r="M531" s="141">
        <v>0</v>
      </c>
      <c r="N531" s="141">
        <v>0</v>
      </c>
      <c r="O531" s="141">
        <v>431.6</v>
      </c>
      <c r="P531" s="141">
        <v>0</v>
      </c>
      <c r="Q531" s="141">
        <v>0</v>
      </c>
      <c r="R531" s="141">
        <v>0</v>
      </c>
      <c r="S531" s="141">
        <v>0</v>
      </c>
      <c r="T531" s="136">
        <f t="shared" si="283"/>
        <v>2380.1999999999998</v>
      </c>
      <c r="U531" s="141">
        <v>1948.6</v>
      </c>
      <c r="V531" s="141">
        <v>0</v>
      </c>
      <c r="W531" s="141">
        <v>0</v>
      </c>
      <c r="X531" s="141">
        <v>0</v>
      </c>
      <c r="Y531" s="10">
        <v>431.6</v>
      </c>
      <c r="Z531" s="10">
        <v>0</v>
      </c>
      <c r="AA531" s="10">
        <v>0</v>
      </c>
      <c r="AB531" s="10">
        <v>0</v>
      </c>
      <c r="AC531" s="10">
        <v>0</v>
      </c>
      <c r="AD531" s="10">
        <f t="shared" si="274"/>
        <v>0</v>
      </c>
      <c r="AE531" s="10">
        <f t="shared" si="274"/>
        <v>0</v>
      </c>
      <c r="AF531" s="10">
        <f t="shared" si="274"/>
        <v>0</v>
      </c>
      <c r="AG531" s="10">
        <f t="shared" si="274"/>
        <v>0</v>
      </c>
      <c r="AH531" s="10">
        <f t="shared" si="274"/>
        <v>0</v>
      </c>
      <c r="AI531" s="13">
        <f t="shared" si="269"/>
        <v>0</v>
      </c>
      <c r="AJ531" s="13">
        <f t="shared" si="269"/>
        <v>0</v>
      </c>
      <c r="AK531" s="13">
        <f t="shared" si="269"/>
        <v>0</v>
      </c>
      <c r="AL531" s="13">
        <f t="shared" si="269"/>
        <v>0</v>
      </c>
      <c r="AM531" s="10">
        <f t="shared" si="284"/>
        <v>0</v>
      </c>
      <c r="AN531" s="10">
        <f t="shared" si="275"/>
        <v>100</v>
      </c>
      <c r="AO531" s="10">
        <f t="shared" si="275"/>
        <v>100</v>
      </c>
      <c r="AP531" s="10">
        <f t="shared" si="275"/>
        <v>0</v>
      </c>
      <c r="AQ531" s="10">
        <f t="shared" si="275"/>
        <v>0</v>
      </c>
      <c r="AR531" s="10">
        <f t="shared" si="275"/>
        <v>0</v>
      </c>
      <c r="AS531" s="10">
        <f t="shared" si="275"/>
        <v>100</v>
      </c>
      <c r="AT531" s="142">
        <f t="shared" si="275"/>
        <v>0</v>
      </c>
      <c r="AU531" s="142">
        <f t="shared" si="275"/>
        <v>0</v>
      </c>
      <c r="AV531" s="142">
        <f t="shared" si="275"/>
        <v>0</v>
      </c>
      <c r="AW531" s="142">
        <f t="shared" si="275"/>
        <v>0</v>
      </c>
    </row>
    <row r="532" spans="1:49" ht="12.75" customHeight="1" x14ac:dyDescent="0.25">
      <c r="A532" s="133">
        <v>523</v>
      </c>
      <c r="B532" s="139" t="s">
        <v>1799</v>
      </c>
      <c r="C532" s="135">
        <f t="shared" si="270"/>
        <v>2990.8</v>
      </c>
      <c r="D532" s="140">
        <v>2453.8000000000002</v>
      </c>
      <c r="E532" s="140">
        <v>0</v>
      </c>
      <c r="F532" s="140">
        <v>0</v>
      </c>
      <c r="G532" s="140">
        <v>0</v>
      </c>
      <c r="H532" s="140">
        <v>537</v>
      </c>
      <c r="I532" s="140">
        <v>0</v>
      </c>
      <c r="J532" s="135">
        <f t="shared" si="282"/>
        <v>3290.8</v>
      </c>
      <c r="K532" s="141">
        <v>2753.8</v>
      </c>
      <c r="L532" s="141">
        <v>0</v>
      </c>
      <c r="M532" s="141">
        <v>0</v>
      </c>
      <c r="N532" s="141">
        <v>0</v>
      </c>
      <c r="O532" s="141">
        <v>537</v>
      </c>
      <c r="P532" s="141">
        <v>0</v>
      </c>
      <c r="Q532" s="141">
        <v>0</v>
      </c>
      <c r="R532" s="141">
        <v>0</v>
      </c>
      <c r="S532" s="141">
        <v>0</v>
      </c>
      <c r="T532" s="136">
        <f t="shared" si="283"/>
        <v>3290.8</v>
      </c>
      <c r="U532" s="141">
        <v>2753.8</v>
      </c>
      <c r="V532" s="141">
        <v>0</v>
      </c>
      <c r="W532" s="141">
        <v>0</v>
      </c>
      <c r="X532" s="141">
        <v>0</v>
      </c>
      <c r="Y532" s="10">
        <v>537</v>
      </c>
      <c r="Z532" s="10">
        <v>0</v>
      </c>
      <c r="AA532" s="10">
        <v>0</v>
      </c>
      <c r="AB532" s="10">
        <v>0</v>
      </c>
      <c r="AC532" s="10">
        <v>0</v>
      </c>
      <c r="AD532" s="10">
        <f t="shared" si="274"/>
        <v>0</v>
      </c>
      <c r="AE532" s="10">
        <f t="shared" si="274"/>
        <v>0</v>
      </c>
      <c r="AF532" s="10">
        <f t="shared" si="274"/>
        <v>0</v>
      </c>
      <c r="AG532" s="10">
        <f t="shared" si="274"/>
        <v>0</v>
      </c>
      <c r="AH532" s="10">
        <f t="shared" si="274"/>
        <v>0</v>
      </c>
      <c r="AI532" s="13">
        <f t="shared" si="269"/>
        <v>0</v>
      </c>
      <c r="AJ532" s="13">
        <f t="shared" si="269"/>
        <v>0</v>
      </c>
      <c r="AK532" s="13">
        <f t="shared" si="269"/>
        <v>0</v>
      </c>
      <c r="AL532" s="13">
        <f t="shared" si="269"/>
        <v>0</v>
      </c>
      <c r="AM532" s="10">
        <f t="shared" si="284"/>
        <v>0</v>
      </c>
      <c r="AN532" s="10">
        <f t="shared" si="275"/>
        <v>100</v>
      </c>
      <c r="AO532" s="10">
        <f t="shared" si="275"/>
        <v>100</v>
      </c>
      <c r="AP532" s="10">
        <f t="shared" si="275"/>
        <v>0</v>
      </c>
      <c r="AQ532" s="10">
        <f t="shared" si="275"/>
        <v>0</v>
      </c>
      <c r="AR532" s="10">
        <f t="shared" si="275"/>
        <v>0</v>
      </c>
      <c r="AS532" s="10">
        <f t="shared" si="275"/>
        <v>100</v>
      </c>
      <c r="AT532" s="142">
        <f t="shared" si="275"/>
        <v>0</v>
      </c>
      <c r="AU532" s="142">
        <f t="shared" si="275"/>
        <v>0</v>
      </c>
      <c r="AV532" s="142">
        <f t="shared" si="275"/>
        <v>0</v>
      </c>
      <c r="AW532" s="142">
        <f t="shared" si="275"/>
        <v>0</v>
      </c>
    </row>
    <row r="533" spans="1:49" ht="12.75" customHeight="1" x14ac:dyDescent="0.25">
      <c r="A533" s="133">
        <v>524</v>
      </c>
      <c r="B533" s="139" t="s">
        <v>1800</v>
      </c>
      <c r="C533" s="135">
        <f t="shared" si="270"/>
        <v>4963.7000000000007</v>
      </c>
      <c r="D533" s="140">
        <v>3853.3</v>
      </c>
      <c r="E533" s="140">
        <v>0</v>
      </c>
      <c r="F533" s="140">
        <v>0</v>
      </c>
      <c r="G533" s="140">
        <v>0</v>
      </c>
      <c r="H533" s="140">
        <v>1110.4000000000001</v>
      </c>
      <c r="I533" s="140">
        <v>0</v>
      </c>
      <c r="J533" s="135">
        <f t="shared" si="282"/>
        <v>5398.5</v>
      </c>
      <c r="K533" s="141">
        <v>4288.1000000000004</v>
      </c>
      <c r="L533" s="141">
        <v>0</v>
      </c>
      <c r="M533" s="141">
        <v>0</v>
      </c>
      <c r="N533" s="141">
        <v>0</v>
      </c>
      <c r="O533" s="141">
        <v>1110.4000000000001</v>
      </c>
      <c r="P533" s="141">
        <v>0</v>
      </c>
      <c r="Q533" s="141">
        <v>0</v>
      </c>
      <c r="R533" s="141">
        <v>0</v>
      </c>
      <c r="S533" s="141">
        <v>0</v>
      </c>
      <c r="T533" s="136">
        <f t="shared" si="283"/>
        <v>5285.2093000000004</v>
      </c>
      <c r="U533" s="141">
        <v>4174.8092999999999</v>
      </c>
      <c r="V533" s="141">
        <v>0</v>
      </c>
      <c r="W533" s="141">
        <v>0</v>
      </c>
      <c r="X533" s="141">
        <v>0</v>
      </c>
      <c r="Y533" s="10">
        <v>1110.4000000000001</v>
      </c>
      <c r="Z533" s="10">
        <v>0</v>
      </c>
      <c r="AA533" s="10">
        <v>0</v>
      </c>
      <c r="AB533" s="10">
        <v>0</v>
      </c>
      <c r="AC533" s="10">
        <v>0</v>
      </c>
      <c r="AD533" s="10">
        <f t="shared" si="274"/>
        <v>-113.29069999999956</v>
      </c>
      <c r="AE533" s="10">
        <f t="shared" si="274"/>
        <v>-113.29070000000047</v>
      </c>
      <c r="AF533" s="10">
        <f t="shared" si="274"/>
        <v>0</v>
      </c>
      <c r="AG533" s="10">
        <f t="shared" si="274"/>
        <v>0</v>
      </c>
      <c r="AH533" s="10">
        <f t="shared" si="274"/>
        <v>0</v>
      </c>
      <c r="AI533" s="13">
        <f t="shared" si="269"/>
        <v>0</v>
      </c>
      <c r="AJ533" s="13">
        <f t="shared" si="269"/>
        <v>0</v>
      </c>
      <c r="AK533" s="13">
        <f t="shared" si="269"/>
        <v>0</v>
      </c>
      <c r="AL533" s="13">
        <f t="shared" si="269"/>
        <v>0</v>
      </c>
      <c r="AM533" s="10">
        <f t="shared" si="284"/>
        <v>0</v>
      </c>
      <c r="AN533" s="10">
        <f t="shared" si="275"/>
        <v>97.901441141057717</v>
      </c>
      <c r="AO533" s="10">
        <f t="shared" si="275"/>
        <v>97.358021034957204</v>
      </c>
      <c r="AP533" s="10">
        <f t="shared" si="275"/>
        <v>0</v>
      </c>
      <c r="AQ533" s="10">
        <f t="shared" si="275"/>
        <v>0</v>
      </c>
      <c r="AR533" s="10">
        <f t="shared" si="275"/>
        <v>0</v>
      </c>
      <c r="AS533" s="10">
        <f t="shared" si="275"/>
        <v>100</v>
      </c>
      <c r="AT533" s="142">
        <f t="shared" si="275"/>
        <v>0</v>
      </c>
      <c r="AU533" s="142">
        <f t="shared" si="275"/>
        <v>0</v>
      </c>
      <c r="AV533" s="142">
        <f t="shared" si="275"/>
        <v>0</v>
      </c>
      <c r="AW533" s="142">
        <f t="shared" si="275"/>
        <v>0</v>
      </c>
    </row>
    <row r="534" spans="1:49" ht="12.75" customHeight="1" x14ac:dyDescent="0.25">
      <c r="A534" s="133">
        <v>525</v>
      </c>
      <c r="B534" s="139" t="s">
        <v>1683</v>
      </c>
      <c r="C534" s="135">
        <f t="shared" si="270"/>
        <v>2075.9</v>
      </c>
      <c r="D534" s="140">
        <v>1611.9</v>
      </c>
      <c r="E534" s="140">
        <v>0</v>
      </c>
      <c r="F534" s="140">
        <v>0</v>
      </c>
      <c r="G534" s="140">
        <v>0</v>
      </c>
      <c r="H534" s="140">
        <v>464</v>
      </c>
      <c r="I534" s="140">
        <v>0</v>
      </c>
      <c r="J534" s="135">
        <f t="shared" si="282"/>
        <v>2262.1999999999998</v>
      </c>
      <c r="K534" s="141">
        <v>1798.2</v>
      </c>
      <c r="L534" s="141">
        <v>0</v>
      </c>
      <c r="M534" s="141">
        <v>0</v>
      </c>
      <c r="N534" s="141">
        <v>0</v>
      </c>
      <c r="O534" s="141">
        <v>464</v>
      </c>
      <c r="P534" s="141">
        <v>0</v>
      </c>
      <c r="Q534" s="141">
        <v>0</v>
      </c>
      <c r="R534" s="141">
        <v>0</v>
      </c>
      <c r="S534" s="141">
        <v>0</v>
      </c>
      <c r="T534" s="136">
        <f t="shared" si="283"/>
        <v>2262.1999999999998</v>
      </c>
      <c r="U534" s="141">
        <v>1798.2</v>
      </c>
      <c r="V534" s="141">
        <v>0</v>
      </c>
      <c r="W534" s="141">
        <v>0</v>
      </c>
      <c r="X534" s="141">
        <v>0</v>
      </c>
      <c r="Y534" s="10">
        <v>464</v>
      </c>
      <c r="Z534" s="10">
        <v>0</v>
      </c>
      <c r="AA534" s="10">
        <v>0</v>
      </c>
      <c r="AB534" s="10">
        <v>0</v>
      </c>
      <c r="AC534" s="10">
        <v>0</v>
      </c>
      <c r="AD534" s="10">
        <f t="shared" si="274"/>
        <v>0</v>
      </c>
      <c r="AE534" s="10">
        <f t="shared" si="274"/>
        <v>0</v>
      </c>
      <c r="AF534" s="10">
        <f t="shared" si="274"/>
        <v>0</v>
      </c>
      <c r="AG534" s="10">
        <f t="shared" si="274"/>
        <v>0</v>
      </c>
      <c r="AH534" s="10">
        <f t="shared" si="274"/>
        <v>0</v>
      </c>
      <c r="AI534" s="13">
        <f t="shared" si="269"/>
        <v>0</v>
      </c>
      <c r="AJ534" s="13">
        <f t="shared" si="269"/>
        <v>0</v>
      </c>
      <c r="AK534" s="13">
        <f t="shared" si="269"/>
        <v>0</v>
      </c>
      <c r="AL534" s="13">
        <f t="shared" si="269"/>
        <v>0</v>
      </c>
      <c r="AM534" s="10">
        <f t="shared" si="284"/>
        <v>0</v>
      </c>
      <c r="AN534" s="10">
        <f t="shared" si="275"/>
        <v>100</v>
      </c>
      <c r="AO534" s="10">
        <f t="shared" si="275"/>
        <v>100</v>
      </c>
      <c r="AP534" s="10">
        <f t="shared" si="275"/>
        <v>0</v>
      </c>
      <c r="AQ534" s="10">
        <f t="shared" si="275"/>
        <v>0</v>
      </c>
      <c r="AR534" s="10">
        <f t="shared" si="275"/>
        <v>0</v>
      </c>
      <c r="AS534" s="10">
        <f t="shared" si="275"/>
        <v>100</v>
      </c>
      <c r="AT534" s="142">
        <f t="shared" si="275"/>
        <v>0</v>
      </c>
      <c r="AU534" s="142">
        <f t="shared" si="275"/>
        <v>0</v>
      </c>
      <c r="AV534" s="142">
        <f t="shared" si="275"/>
        <v>0</v>
      </c>
      <c r="AW534" s="142">
        <f t="shared" si="275"/>
        <v>0</v>
      </c>
    </row>
    <row r="535" spans="1:49" ht="12.75" customHeight="1" x14ac:dyDescent="0.25">
      <c r="A535" s="133">
        <v>526</v>
      </c>
      <c r="B535" s="139" t="s">
        <v>1713</v>
      </c>
      <c r="C535" s="135">
        <f t="shared" si="270"/>
        <v>2287.1</v>
      </c>
      <c r="D535" s="140">
        <v>1798.6</v>
      </c>
      <c r="E535" s="140">
        <v>0</v>
      </c>
      <c r="F535" s="140">
        <v>0</v>
      </c>
      <c r="G535" s="140">
        <v>0</v>
      </c>
      <c r="H535" s="140">
        <v>488.5</v>
      </c>
      <c r="I535" s="140">
        <v>0</v>
      </c>
      <c r="J535" s="135">
        <f t="shared" si="282"/>
        <v>2552.1999999999998</v>
      </c>
      <c r="K535" s="141">
        <v>2063.6999999999998</v>
      </c>
      <c r="L535" s="141">
        <v>0</v>
      </c>
      <c r="M535" s="141">
        <v>0</v>
      </c>
      <c r="N535" s="141">
        <v>0</v>
      </c>
      <c r="O535" s="141">
        <v>488.5</v>
      </c>
      <c r="P535" s="141">
        <v>0</v>
      </c>
      <c r="Q535" s="141">
        <v>0</v>
      </c>
      <c r="R535" s="141">
        <v>0</v>
      </c>
      <c r="S535" s="141">
        <v>0</v>
      </c>
      <c r="T535" s="136">
        <f t="shared" si="283"/>
        <v>2552.1994999999997</v>
      </c>
      <c r="U535" s="141">
        <v>2063.6999999999998</v>
      </c>
      <c r="V535" s="141">
        <v>0</v>
      </c>
      <c r="W535" s="141">
        <v>0</v>
      </c>
      <c r="X535" s="141">
        <v>0</v>
      </c>
      <c r="Y535" s="10">
        <v>488.49950000000001</v>
      </c>
      <c r="Z535" s="10">
        <v>0</v>
      </c>
      <c r="AA535" s="10">
        <v>0</v>
      </c>
      <c r="AB535" s="10">
        <v>0</v>
      </c>
      <c r="AC535" s="10">
        <v>0</v>
      </c>
      <c r="AD535" s="10">
        <f t="shared" si="274"/>
        <v>-5.0000000010186341E-4</v>
      </c>
      <c r="AE535" s="10">
        <f t="shared" si="274"/>
        <v>0</v>
      </c>
      <c r="AF535" s="10">
        <f t="shared" si="274"/>
        <v>0</v>
      </c>
      <c r="AG535" s="10">
        <f t="shared" si="274"/>
        <v>0</v>
      </c>
      <c r="AH535" s="10">
        <f t="shared" si="274"/>
        <v>0</v>
      </c>
      <c r="AI535" s="13">
        <f t="shared" si="269"/>
        <v>-4.9999999998817657E-4</v>
      </c>
      <c r="AJ535" s="13">
        <f t="shared" si="269"/>
        <v>0</v>
      </c>
      <c r="AK535" s="13">
        <f t="shared" si="269"/>
        <v>0</v>
      </c>
      <c r="AL535" s="13">
        <f t="shared" si="269"/>
        <v>0</v>
      </c>
      <c r="AM535" s="10">
        <f t="shared" si="284"/>
        <v>0</v>
      </c>
      <c r="AN535" s="10">
        <f t="shared" si="275"/>
        <v>99.999980409058836</v>
      </c>
      <c r="AO535" s="10">
        <f t="shared" si="275"/>
        <v>100</v>
      </c>
      <c r="AP535" s="10">
        <f t="shared" si="275"/>
        <v>0</v>
      </c>
      <c r="AQ535" s="10">
        <f t="shared" si="275"/>
        <v>0</v>
      </c>
      <c r="AR535" s="10">
        <f t="shared" si="275"/>
        <v>0</v>
      </c>
      <c r="AS535" s="10">
        <f t="shared" si="275"/>
        <v>99.999897645854659</v>
      </c>
      <c r="AT535" s="142">
        <f t="shared" si="275"/>
        <v>0</v>
      </c>
      <c r="AU535" s="142">
        <f t="shared" si="275"/>
        <v>0</v>
      </c>
      <c r="AV535" s="142">
        <f t="shared" si="275"/>
        <v>0</v>
      </c>
      <c r="AW535" s="142">
        <f t="shared" si="275"/>
        <v>0</v>
      </c>
    </row>
    <row r="536" spans="1:49" ht="12.75" customHeight="1" x14ac:dyDescent="0.25">
      <c r="A536" s="133">
        <v>527</v>
      </c>
      <c r="B536" s="139"/>
      <c r="C536" s="140"/>
      <c r="D536" s="140"/>
      <c r="E536" s="140"/>
      <c r="F536" s="140"/>
      <c r="G536" s="140"/>
      <c r="H536" s="140"/>
      <c r="I536" s="140"/>
      <c r="J536" s="135"/>
      <c r="K536" s="141"/>
      <c r="L536" s="141"/>
      <c r="M536" s="141"/>
      <c r="N536" s="141"/>
      <c r="O536" s="141"/>
      <c r="P536" s="141"/>
      <c r="Q536" s="141"/>
      <c r="R536" s="141"/>
      <c r="S536" s="141"/>
      <c r="T536" s="136"/>
      <c r="U536" s="141"/>
      <c r="V536" s="141"/>
      <c r="W536" s="141"/>
      <c r="X536" s="141"/>
      <c r="Y536" s="10"/>
      <c r="Z536" s="10"/>
      <c r="AA536" s="10"/>
      <c r="AB536" s="10"/>
      <c r="AC536" s="10"/>
      <c r="AD536" s="10"/>
      <c r="AE536" s="10"/>
      <c r="AF536" s="10"/>
      <c r="AG536" s="10"/>
      <c r="AH536" s="10"/>
      <c r="AI536" s="13">
        <f t="shared" si="269"/>
        <v>0</v>
      </c>
      <c r="AJ536" s="13">
        <f t="shared" si="269"/>
        <v>0</v>
      </c>
      <c r="AK536" s="13">
        <f t="shared" si="269"/>
        <v>0</v>
      </c>
      <c r="AL536" s="13">
        <f t="shared" si="269"/>
        <v>0</v>
      </c>
      <c r="AM536" s="10"/>
      <c r="AN536" s="10"/>
      <c r="AO536" s="10"/>
      <c r="AP536" s="10"/>
      <c r="AQ536" s="10"/>
      <c r="AR536" s="10"/>
      <c r="AS536" s="10"/>
      <c r="AT536" s="142"/>
      <c r="AU536" s="142"/>
      <c r="AV536" s="142"/>
      <c r="AW536" s="142"/>
    </row>
    <row r="537" spans="1:49" ht="12.75" customHeight="1" x14ac:dyDescent="0.25">
      <c r="A537" s="133">
        <v>528</v>
      </c>
      <c r="B537" s="134" t="s">
        <v>1727</v>
      </c>
      <c r="C537" s="135">
        <f t="shared" ref="C537:C579" si="285">SUM(D537:I537)</f>
        <v>373084.6</v>
      </c>
      <c r="D537" s="135">
        <f t="shared" ref="D537:I537" si="286">D538+D539</f>
        <v>309391.59999999998</v>
      </c>
      <c r="E537" s="135">
        <f t="shared" si="286"/>
        <v>3581.8</v>
      </c>
      <c r="F537" s="135">
        <f t="shared" si="286"/>
        <v>8531.6</v>
      </c>
      <c r="G537" s="135">
        <f t="shared" si="286"/>
        <v>0</v>
      </c>
      <c r="H537" s="135">
        <f t="shared" si="286"/>
        <v>47488.4</v>
      </c>
      <c r="I537" s="135">
        <f t="shared" si="286"/>
        <v>4091.2</v>
      </c>
      <c r="J537" s="135">
        <f t="shared" si="282"/>
        <v>423768.30000000005</v>
      </c>
      <c r="K537" s="135">
        <f t="shared" ref="K537:S537" si="287">K538+K539</f>
        <v>348463.2</v>
      </c>
      <c r="L537" s="135">
        <f t="shared" si="287"/>
        <v>3928</v>
      </c>
      <c r="M537" s="135">
        <f t="shared" si="287"/>
        <v>10245.5</v>
      </c>
      <c r="N537" s="135">
        <f t="shared" si="287"/>
        <v>0</v>
      </c>
      <c r="O537" s="135">
        <f t="shared" si="287"/>
        <v>47488.4</v>
      </c>
      <c r="P537" s="135">
        <f t="shared" si="287"/>
        <v>6414.7</v>
      </c>
      <c r="Q537" s="135">
        <f t="shared" si="287"/>
        <v>4958.8</v>
      </c>
      <c r="R537" s="135">
        <f t="shared" si="287"/>
        <v>7154.3</v>
      </c>
      <c r="S537" s="135">
        <f t="shared" si="287"/>
        <v>74.2</v>
      </c>
      <c r="T537" s="136">
        <f t="shared" si="283"/>
        <v>409246.4249000001</v>
      </c>
      <c r="U537" s="135">
        <f t="shared" ref="U537:AC537" si="288">U538+U539</f>
        <v>337299.05250000005</v>
      </c>
      <c r="V537" s="135">
        <f t="shared" si="288"/>
        <v>3521.3564999999999</v>
      </c>
      <c r="W537" s="135">
        <f t="shared" si="288"/>
        <v>9664.0476999999992</v>
      </c>
      <c r="X537" s="135">
        <f t="shared" si="288"/>
        <v>0</v>
      </c>
      <c r="Y537" s="135">
        <f t="shared" si="288"/>
        <v>45669.239500000003</v>
      </c>
      <c r="Z537" s="135">
        <f t="shared" si="288"/>
        <v>5876.3666999999996</v>
      </c>
      <c r="AA537" s="135">
        <f t="shared" si="288"/>
        <v>4566.62</v>
      </c>
      <c r="AB537" s="135">
        <f t="shared" si="288"/>
        <v>7154.3</v>
      </c>
      <c r="AC537" s="135">
        <f t="shared" si="288"/>
        <v>62.061999999999998</v>
      </c>
      <c r="AD537" s="13">
        <f t="shared" ref="AD537:AL579" si="289">T537-J537</f>
        <v>-14521.875099999947</v>
      </c>
      <c r="AE537" s="13">
        <f t="shared" si="289"/>
        <v>-11164.147499999963</v>
      </c>
      <c r="AF537" s="13">
        <f t="shared" si="289"/>
        <v>-406.64350000000013</v>
      </c>
      <c r="AG537" s="13">
        <f t="shared" si="289"/>
        <v>-581.45230000000083</v>
      </c>
      <c r="AH537" s="13">
        <f t="shared" si="289"/>
        <v>0</v>
      </c>
      <c r="AI537" s="13">
        <f t="shared" si="269"/>
        <v>-1819.1604999999981</v>
      </c>
      <c r="AJ537" s="13">
        <f t="shared" si="269"/>
        <v>-538.33330000000024</v>
      </c>
      <c r="AK537" s="13">
        <f t="shared" si="269"/>
        <v>-392.18000000000029</v>
      </c>
      <c r="AL537" s="13">
        <f t="shared" si="269"/>
        <v>0</v>
      </c>
      <c r="AM537" s="13">
        <f t="shared" si="269"/>
        <v>-12.138000000000005</v>
      </c>
      <c r="AN537" s="13">
        <f t="shared" ref="AN537:AW562" si="290">IF(J537=0,0,T537/J537*100)</f>
        <v>96.573156817062539</v>
      </c>
      <c r="AO537" s="13">
        <f t="shared" si="290"/>
        <v>96.796176038101024</v>
      </c>
      <c r="AP537" s="13">
        <f t="shared" si="290"/>
        <v>89.647568737270873</v>
      </c>
      <c r="AQ537" s="13">
        <f t="shared" si="290"/>
        <v>94.324803084280902</v>
      </c>
      <c r="AR537" s="13">
        <f t="shared" si="290"/>
        <v>0</v>
      </c>
      <c r="AS537" s="13">
        <f t="shared" si="290"/>
        <v>96.169252912290162</v>
      </c>
      <c r="AT537" s="137">
        <f t="shared" si="290"/>
        <v>91.607817980575859</v>
      </c>
      <c r="AU537" s="137">
        <f t="shared" si="290"/>
        <v>92.091231749616838</v>
      </c>
      <c r="AV537" s="137">
        <f t="shared" si="290"/>
        <v>100</v>
      </c>
      <c r="AW537" s="137">
        <f t="shared" si="290"/>
        <v>83.641509433962256</v>
      </c>
    </row>
    <row r="538" spans="1:49" s="138" customFormat="1" ht="12.75" customHeight="1" x14ac:dyDescent="0.2">
      <c r="A538" s="133">
        <v>529</v>
      </c>
      <c r="B538" s="134" t="s">
        <v>1374</v>
      </c>
      <c r="C538" s="135">
        <f t="shared" si="285"/>
        <v>242862.90000000002</v>
      </c>
      <c r="D538" s="135">
        <f t="shared" ref="D538:I538" si="291">D540</f>
        <v>209894.8</v>
      </c>
      <c r="E538" s="135">
        <f t="shared" si="291"/>
        <v>2380</v>
      </c>
      <c r="F538" s="135">
        <f t="shared" si="291"/>
        <v>8337.2000000000007</v>
      </c>
      <c r="G538" s="135">
        <f t="shared" si="291"/>
        <v>0</v>
      </c>
      <c r="H538" s="135">
        <f t="shared" si="291"/>
        <v>18159.7</v>
      </c>
      <c r="I538" s="135">
        <f t="shared" si="291"/>
        <v>4091.2</v>
      </c>
      <c r="J538" s="135">
        <f t="shared" si="282"/>
        <v>278736.39999999997</v>
      </c>
      <c r="K538" s="135">
        <f t="shared" ref="K538:S538" si="292">K540</f>
        <v>234323.8</v>
      </c>
      <c r="L538" s="135">
        <f t="shared" si="292"/>
        <v>2580.8000000000002</v>
      </c>
      <c r="M538" s="135">
        <f t="shared" si="292"/>
        <v>10028.9</v>
      </c>
      <c r="N538" s="135">
        <f t="shared" si="292"/>
        <v>0</v>
      </c>
      <c r="O538" s="135">
        <f t="shared" si="292"/>
        <v>18159.7</v>
      </c>
      <c r="P538" s="135">
        <f t="shared" si="292"/>
        <v>6414.7</v>
      </c>
      <c r="Q538" s="135">
        <f t="shared" si="292"/>
        <v>4958.8</v>
      </c>
      <c r="R538" s="135">
        <f t="shared" si="292"/>
        <v>7154.3</v>
      </c>
      <c r="S538" s="135">
        <f t="shared" si="292"/>
        <v>74.2</v>
      </c>
      <c r="T538" s="136">
        <f t="shared" si="283"/>
        <v>267475.03730000003</v>
      </c>
      <c r="U538" s="135">
        <f t="shared" ref="U538:AC538" si="293">U540</f>
        <v>226116.27480000001</v>
      </c>
      <c r="V538" s="135">
        <f t="shared" si="293"/>
        <v>2265.4355</v>
      </c>
      <c r="W538" s="135">
        <f t="shared" si="293"/>
        <v>9460.4745999999996</v>
      </c>
      <c r="X538" s="135">
        <f t="shared" si="293"/>
        <v>0</v>
      </c>
      <c r="Y538" s="135">
        <f t="shared" si="293"/>
        <v>16540.1237</v>
      </c>
      <c r="Z538" s="135">
        <f t="shared" si="293"/>
        <v>5876.3666999999996</v>
      </c>
      <c r="AA538" s="135">
        <f t="shared" si="293"/>
        <v>4566.62</v>
      </c>
      <c r="AB538" s="135">
        <f t="shared" si="293"/>
        <v>7154.3</v>
      </c>
      <c r="AC538" s="135">
        <f t="shared" si="293"/>
        <v>62.061999999999998</v>
      </c>
      <c r="AD538" s="13">
        <f t="shared" si="289"/>
        <v>-11261.36269999994</v>
      </c>
      <c r="AE538" s="13">
        <f t="shared" si="289"/>
        <v>-8207.5251999999746</v>
      </c>
      <c r="AF538" s="13">
        <f t="shared" si="289"/>
        <v>-315.36450000000013</v>
      </c>
      <c r="AG538" s="13">
        <f t="shared" si="289"/>
        <v>-568.42540000000008</v>
      </c>
      <c r="AH538" s="13">
        <f t="shared" si="289"/>
        <v>0</v>
      </c>
      <c r="AI538" s="13">
        <f t="shared" si="269"/>
        <v>-1619.5763000000006</v>
      </c>
      <c r="AJ538" s="13">
        <f t="shared" si="269"/>
        <v>-538.33330000000024</v>
      </c>
      <c r="AK538" s="13">
        <f t="shared" si="269"/>
        <v>-392.18000000000029</v>
      </c>
      <c r="AL538" s="13">
        <f t="shared" si="269"/>
        <v>0</v>
      </c>
      <c r="AM538" s="13">
        <f t="shared" si="269"/>
        <v>-12.138000000000005</v>
      </c>
      <c r="AN538" s="13">
        <f t="shared" si="290"/>
        <v>95.959852139871231</v>
      </c>
      <c r="AO538" s="13">
        <f t="shared" si="290"/>
        <v>96.4973574173857</v>
      </c>
      <c r="AP538" s="13">
        <f t="shared" si="290"/>
        <v>87.780358803471785</v>
      </c>
      <c r="AQ538" s="13">
        <f t="shared" si="290"/>
        <v>94.332126155410862</v>
      </c>
      <c r="AR538" s="13">
        <f t="shared" si="290"/>
        <v>0</v>
      </c>
      <c r="AS538" s="13">
        <f t="shared" si="290"/>
        <v>91.081480971601948</v>
      </c>
      <c r="AT538" s="137">
        <f t="shared" si="290"/>
        <v>91.607817980575859</v>
      </c>
      <c r="AU538" s="137">
        <f t="shared" si="290"/>
        <v>92.091231749616838</v>
      </c>
      <c r="AV538" s="137">
        <f t="shared" si="290"/>
        <v>100</v>
      </c>
      <c r="AW538" s="137">
        <f t="shared" si="290"/>
        <v>83.641509433962256</v>
      </c>
    </row>
    <row r="539" spans="1:49" s="138" customFormat="1" ht="12.75" customHeight="1" x14ac:dyDescent="0.2">
      <c r="A539" s="133">
        <v>530</v>
      </c>
      <c r="B539" s="134" t="s">
        <v>1375</v>
      </c>
      <c r="C539" s="135">
        <f t="shared" si="285"/>
        <v>130221.70000000001</v>
      </c>
      <c r="D539" s="135">
        <f t="shared" ref="D539:I539" si="294">SUBTOTAL(9,D541:D579)</f>
        <v>99496.800000000017</v>
      </c>
      <c r="E539" s="135">
        <f t="shared" si="294"/>
        <v>1201.8</v>
      </c>
      <c r="F539" s="135">
        <f t="shared" si="294"/>
        <v>194.39999999999998</v>
      </c>
      <c r="G539" s="135">
        <f t="shared" si="294"/>
        <v>0</v>
      </c>
      <c r="H539" s="135">
        <f t="shared" si="294"/>
        <v>29328.7</v>
      </c>
      <c r="I539" s="135">
        <f t="shared" si="294"/>
        <v>0</v>
      </c>
      <c r="J539" s="135">
        <f t="shared" si="282"/>
        <v>145031.90000000002</v>
      </c>
      <c r="K539" s="135">
        <f t="shared" ref="K539:S539" si="295">SUBTOTAL(9,K541:K579)</f>
        <v>114139.40000000001</v>
      </c>
      <c r="L539" s="135">
        <f t="shared" si="295"/>
        <v>1347.2</v>
      </c>
      <c r="M539" s="135">
        <f t="shared" si="295"/>
        <v>216.6</v>
      </c>
      <c r="N539" s="135">
        <f t="shared" si="295"/>
        <v>0</v>
      </c>
      <c r="O539" s="135">
        <f t="shared" si="295"/>
        <v>29328.7</v>
      </c>
      <c r="P539" s="135">
        <f t="shared" si="295"/>
        <v>0</v>
      </c>
      <c r="Q539" s="135">
        <f t="shared" si="295"/>
        <v>0</v>
      </c>
      <c r="R539" s="135">
        <f t="shared" si="295"/>
        <v>0</v>
      </c>
      <c r="S539" s="135">
        <f t="shared" si="295"/>
        <v>0</v>
      </c>
      <c r="T539" s="136">
        <f t="shared" si="283"/>
        <v>141771.38760000002</v>
      </c>
      <c r="U539" s="135">
        <f t="shared" ref="U539:AC539" si="296">SUBTOTAL(9,U541:U579)</f>
        <v>111182.77770000002</v>
      </c>
      <c r="V539" s="135">
        <f t="shared" si="296"/>
        <v>1255.921</v>
      </c>
      <c r="W539" s="135">
        <f t="shared" si="296"/>
        <v>203.57310000000001</v>
      </c>
      <c r="X539" s="135">
        <f t="shared" si="296"/>
        <v>0</v>
      </c>
      <c r="Y539" s="135">
        <f t="shared" si="296"/>
        <v>29129.115800000003</v>
      </c>
      <c r="Z539" s="135">
        <f t="shared" si="296"/>
        <v>0</v>
      </c>
      <c r="AA539" s="135">
        <f t="shared" si="296"/>
        <v>0</v>
      </c>
      <c r="AB539" s="135">
        <f t="shared" si="296"/>
        <v>0</v>
      </c>
      <c r="AC539" s="135">
        <f t="shared" si="296"/>
        <v>0</v>
      </c>
      <c r="AD539" s="13">
        <f t="shared" si="289"/>
        <v>-3260.5124000000069</v>
      </c>
      <c r="AE539" s="13">
        <f t="shared" si="289"/>
        <v>-2956.6222999999882</v>
      </c>
      <c r="AF539" s="13">
        <f t="shared" si="289"/>
        <v>-91.278999999999996</v>
      </c>
      <c r="AG539" s="13">
        <f t="shared" si="289"/>
        <v>-13.026899999999983</v>
      </c>
      <c r="AH539" s="13">
        <f t="shared" si="289"/>
        <v>0</v>
      </c>
      <c r="AI539" s="13">
        <f t="shared" si="269"/>
        <v>-199.58419999999751</v>
      </c>
      <c r="AJ539" s="13">
        <f t="shared" si="269"/>
        <v>0</v>
      </c>
      <c r="AK539" s="13">
        <f t="shared" si="269"/>
        <v>0</v>
      </c>
      <c r="AL539" s="13">
        <f t="shared" si="269"/>
        <v>0</v>
      </c>
      <c r="AM539" s="13">
        <f t="shared" si="269"/>
        <v>0</v>
      </c>
      <c r="AN539" s="13">
        <f t="shared" si="290"/>
        <v>97.751865348244067</v>
      </c>
      <c r="AO539" s="13">
        <f t="shared" si="290"/>
        <v>97.409639178057716</v>
      </c>
      <c r="AP539" s="13">
        <f t="shared" si="290"/>
        <v>93.224539786223275</v>
      </c>
      <c r="AQ539" s="13">
        <f t="shared" si="290"/>
        <v>93.985734072022169</v>
      </c>
      <c r="AR539" s="13">
        <f t="shared" si="290"/>
        <v>0</v>
      </c>
      <c r="AS539" s="13">
        <f t="shared" si="290"/>
        <v>99.319491828822976</v>
      </c>
      <c r="AT539" s="137">
        <f t="shared" si="290"/>
        <v>0</v>
      </c>
      <c r="AU539" s="137">
        <f t="shared" si="290"/>
        <v>0</v>
      </c>
      <c r="AV539" s="137">
        <f t="shared" si="290"/>
        <v>0</v>
      </c>
      <c r="AW539" s="137">
        <f t="shared" si="290"/>
        <v>0</v>
      </c>
    </row>
    <row r="540" spans="1:49" ht="12.75" customHeight="1" x14ac:dyDescent="0.25">
      <c r="A540" s="133">
        <v>531</v>
      </c>
      <c r="B540" s="139" t="s">
        <v>1400</v>
      </c>
      <c r="C540" s="135">
        <f t="shared" si="285"/>
        <v>242862.90000000002</v>
      </c>
      <c r="D540" s="140">
        <v>209894.8</v>
      </c>
      <c r="E540" s="140">
        <v>2380</v>
      </c>
      <c r="F540" s="140">
        <v>8337.2000000000007</v>
      </c>
      <c r="G540" s="140">
        <v>0</v>
      </c>
      <c r="H540" s="140">
        <v>18159.7</v>
      </c>
      <c r="I540" s="140">
        <v>4091.2</v>
      </c>
      <c r="J540" s="135">
        <f t="shared" si="282"/>
        <v>278736.39999999997</v>
      </c>
      <c r="K540" s="141">
        <v>234323.8</v>
      </c>
      <c r="L540" s="141">
        <v>2580.8000000000002</v>
      </c>
      <c r="M540" s="141">
        <v>10028.9</v>
      </c>
      <c r="N540" s="141">
        <v>0</v>
      </c>
      <c r="O540" s="141">
        <v>18159.7</v>
      </c>
      <c r="P540" s="141">
        <v>6414.7</v>
      </c>
      <c r="Q540" s="141">
        <v>4958.8</v>
      </c>
      <c r="R540" s="141">
        <v>7154.3</v>
      </c>
      <c r="S540" s="141">
        <v>74.2</v>
      </c>
      <c r="T540" s="136">
        <f t="shared" si="283"/>
        <v>267475.03730000003</v>
      </c>
      <c r="U540" s="141">
        <v>226116.27480000001</v>
      </c>
      <c r="V540" s="141">
        <v>2265.4355</v>
      </c>
      <c r="W540" s="141">
        <v>9460.4745999999996</v>
      </c>
      <c r="X540" s="141">
        <v>0</v>
      </c>
      <c r="Y540" s="10">
        <v>16540.1237</v>
      </c>
      <c r="Z540" s="10">
        <v>5876.3666999999996</v>
      </c>
      <c r="AA540" s="10">
        <v>4566.62</v>
      </c>
      <c r="AB540" s="10">
        <v>7154.3</v>
      </c>
      <c r="AC540" s="10">
        <v>62.061999999999998</v>
      </c>
      <c r="AD540" s="10">
        <f t="shared" si="289"/>
        <v>-11261.36269999994</v>
      </c>
      <c r="AE540" s="10">
        <f t="shared" si="289"/>
        <v>-8207.5251999999746</v>
      </c>
      <c r="AF540" s="10">
        <f t="shared" si="289"/>
        <v>-315.36450000000013</v>
      </c>
      <c r="AG540" s="10">
        <f t="shared" si="289"/>
        <v>-568.42540000000008</v>
      </c>
      <c r="AH540" s="10">
        <f t="shared" si="289"/>
        <v>0</v>
      </c>
      <c r="AI540" s="13">
        <f t="shared" si="269"/>
        <v>-1619.5763000000006</v>
      </c>
      <c r="AJ540" s="13">
        <f t="shared" si="269"/>
        <v>-538.33330000000024</v>
      </c>
      <c r="AK540" s="13">
        <f t="shared" si="269"/>
        <v>-392.18000000000029</v>
      </c>
      <c r="AL540" s="13">
        <f t="shared" si="269"/>
        <v>0</v>
      </c>
      <c r="AM540" s="10">
        <f t="shared" si="269"/>
        <v>-12.138000000000005</v>
      </c>
      <c r="AN540" s="10">
        <f t="shared" si="290"/>
        <v>95.959852139871231</v>
      </c>
      <c r="AO540" s="10">
        <f t="shared" si="290"/>
        <v>96.4973574173857</v>
      </c>
      <c r="AP540" s="10">
        <f t="shared" si="290"/>
        <v>87.780358803471785</v>
      </c>
      <c r="AQ540" s="10">
        <f t="shared" si="290"/>
        <v>94.332126155410862</v>
      </c>
      <c r="AR540" s="10">
        <f t="shared" si="290"/>
        <v>0</v>
      </c>
      <c r="AS540" s="10">
        <f t="shared" si="290"/>
        <v>91.081480971601948</v>
      </c>
      <c r="AT540" s="142">
        <f t="shared" si="290"/>
        <v>91.607817980575859</v>
      </c>
      <c r="AU540" s="142">
        <f t="shared" si="290"/>
        <v>92.091231749616838</v>
      </c>
      <c r="AV540" s="142">
        <f t="shared" si="290"/>
        <v>100</v>
      </c>
      <c r="AW540" s="142">
        <f t="shared" si="290"/>
        <v>83.641509433962256</v>
      </c>
    </row>
    <row r="541" spans="1:49" ht="12.75" customHeight="1" x14ac:dyDescent="0.25">
      <c r="A541" s="133">
        <v>532</v>
      </c>
      <c r="B541" s="139" t="s">
        <v>1801</v>
      </c>
      <c r="C541" s="135">
        <f t="shared" si="285"/>
        <v>1984.1</v>
      </c>
      <c r="D541" s="140">
        <v>1561.2</v>
      </c>
      <c r="E541" s="140">
        <v>0</v>
      </c>
      <c r="F541" s="140">
        <v>0</v>
      </c>
      <c r="G541" s="140">
        <v>0</v>
      </c>
      <c r="H541" s="140">
        <v>422.9</v>
      </c>
      <c r="I541" s="140">
        <v>0</v>
      </c>
      <c r="J541" s="135">
        <f t="shared" si="282"/>
        <v>2197.1999999999998</v>
      </c>
      <c r="K541" s="141">
        <v>1774.3</v>
      </c>
      <c r="L541" s="141">
        <v>0</v>
      </c>
      <c r="M541" s="141">
        <v>0</v>
      </c>
      <c r="N541" s="141">
        <v>0</v>
      </c>
      <c r="O541" s="141">
        <v>422.9</v>
      </c>
      <c r="P541" s="141">
        <v>0</v>
      </c>
      <c r="Q541" s="141">
        <v>0</v>
      </c>
      <c r="R541" s="141">
        <v>0</v>
      </c>
      <c r="S541" s="141">
        <v>0</v>
      </c>
      <c r="T541" s="136">
        <f t="shared" si="283"/>
        <v>2197.1999999999998</v>
      </c>
      <c r="U541" s="141">
        <v>1774.3</v>
      </c>
      <c r="V541" s="141">
        <v>0</v>
      </c>
      <c r="W541" s="141">
        <v>0</v>
      </c>
      <c r="X541" s="141">
        <v>0</v>
      </c>
      <c r="Y541" s="10">
        <v>422.9</v>
      </c>
      <c r="Z541" s="10">
        <v>0</v>
      </c>
      <c r="AA541" s="10">
        <v>0</v>
      </c>
      <c r="AB541" s="10">
        <v>0</v>
      </c>
      <c r="AC541" s="10">
        <v>0</v>
      </c>
      <c r="AD541" s="10">
        <f t="shared" si="289"/>
        <v>0</v>
      </c>
      <c r="AE541" s="10">
        <f t="shared" si="289"/>
        <v>0</v>
      </c>
      <c r="AF541" s="10">
        <f t="shared" si="289"/>
        <v>0</v>
      </c>
      <c r="AG541" s="10">
        <f t="shared" si="289"/>
        <v>0</v>
      </c>
      <c r="AH541" s="10">
        <f t="shared" si="289"/>
        <v>0</v>
      </c>
      <c r="AI541" s="13">
        <f t="shared" si="269"/>
        <v>0</v>
      </c>
      <c r="AJ541" s="13">
        <f t="shared" si="269"/>
        <v>0</v>
      </c>
      <c r="AK541" s="13">
        <f t="shared" si="269"/>
        <v>0</v>
      </c>
      <c r="AL541" s="13">
        <f t="shared" si="269"/>
        <v>0</v>
      </c>
      <c r="AM541" s="10">
        <f t="shared" si="269"/>
        <v>0</v>
      </c>
      <c r="AN541" s="10">
        <f t="shared" si="290"/>
        <v>100</v>
      </c>
      <c r="AO541" s="10">
        <f t="shared" si="290"/>
        <v>100</v>
      </c>
      <c r="AP541" s="10">
        <f t="shared" si="290"/>
        <v>0</v>
      </c>
      <c r="AQ541" s="10">
        <f t="shared" si="290"/>
        <v>0</v>
      </c>
      <c r="AR541" s="10">
        <f t="shared" si="290"/>
        <v>0</v>
      </c>
      <c r="AS541" s="10">
        <f t="shared" si="290"/>
        <v>100</v>
      </c>
      <c r="AT541" s="142">
        <f t="shared" si="290"/>
        <v>0</v>
      </c>
      <c r="AU541" s="142">
        <f t="shared" si="290"/>
        <v>0</v>
      </c>
      <c r="AV541" s="142">
        <f t="shared" si="290"/>
        <v>0</v>
      </c>
      <c r="AW541" s="142">
        <f t="shared" si="290"/>
        <v>0</v>
      </c>
    </row>
    <row r="542" spans="1:49" ht="12.75" customHeight="1" x14ac:dyDescent="0.25">
      <c r="A542" s="133">
        <v>533</v>
      </c>
      <c r="B542" s="139" t="s">
        <v>1802</v>
      </c>
      <c r="C542" s="135">
        <f t="shared" si="285"/>
        <v>2725.2</v>
      </c>
      <c r="D542" s="140">
        <v>2024.9</v>
      </c>
      <c r="E542" s="140">
        <v>0</v>
      </c>
      <c r="F542" s="140">
        <v>0</v>
      </c>
      <c r="G542" s="140">
        <v>0</v>
      </c>
      <c r="H542" s="140">
        <v>700.3</v>
      </c>
      <c r="I542" s="140">
        <v>0</v>
      </c>
      <c r="J542" s="135">
        <f t="shared" si="282"/>
        <v>2925.3999999999996</v>
      </c>
      <c r="K542" s="141">
        <v>2225.1</v>
      </c>
      <c r="L542" s="141">
        <v>0</v>
      </c>
      <c r="M542" s="141">
        <v>0</v>
      </c>
      <c r="N542" s="141">
        <v>0</v>
      </c>
      <c r="O542" s="141">
        <v>700.3</v>
      </c>
      <c r="P542" s="141">
        <v>0</v>
      </c>
      <c r="Q542" s="141">
        <v>0</v>
      </c>
      <c r="R542" s="141">
        <v>0</v>
      </c>
      <c r="S542" s="141">
        <v>0</v>
      </c>
      <c r="T542" s="136">
        <f t="shared" si="283"/>
        <v>2915.5478000000003</v>
      </c>
      <c r="U542" s="141">
        <v>2215.4677000000001</v>
      </c>
      <c r="V542" s="141">
        <v>0</v>
      </c>
      <c r="W542" s="141">
        <v>0</v>
      </c>
      <c r="X542" s="141">
        <v>0</v>
      </c>
      <c r="Y542" s="10">
        <v>700.08010000000002</v>
      </c>
      <c r="Z542" s="10">
        <v>0</v>
      </c>
      <c r="AA542" s="10">
        <v>0</v>
      </c>
      <c r="AB542" s="10">
        <v>0</v>
      </c>
      <c r="AC542" s="10">
        <v>0</v>
      </c>
      <c r="AD542" s="10">
        <f t="shared" si="289"/>
        <v>-9.8521999999993568</v>
      </c>
      <c r="AE542" s="10">
        <f t="shared" si="289"/>
        <v>-9.6322999999997592</v>
      </c>
      <c r="AF542" s="10">
        <f t="shared" si="289"/>
        <v>0</v>
      </c>
      <c r="AG542" s="10">
        <f t="shared" si="289"/>
        <v>0</v>
      </c>
      <c r="AH542" s="10">
        <f t="shared" si="289"/>
        <v>0</v>
      </c>
      <c r="AI542" s="13">
        <f t="shared" si="269"/>
        <v>-0.2198999999999387</v>
      </c>
      <c r="AJ542" s="13">
        <f t="shared" si="269"/>
        <v>0</v>
      </c>
      <c r="AK542" s="13">
        <f t="shared" si="269"/>
        <v>0</v>
      </c>
      <c r="AL542" s="13">
        <f t="shared" si="269"/>
        <v>0</v>
      </c>
      <c r="AM542" s="10">
        <f t="shared" si="269"/>
        <v>0</v>
      </c>
      <c r="AN542" s="10">
        <f t="shared" si="290"/>
        <v>99.663218705134355</v>
      </c>
      <c r="AO542" s="10">
        <f t="shared" si="290"/>
        <v>99.567107096310295</v>
      </c>
      <c r="AP542" s="10">
        <f t="shared" si="290"/>
        <v>0</v>
      </c>
      <c r="AQ542" s="10">
        <f t="shared" si="290"/>
        <v>0</v>
      </c>
      <c r="AR542" s="10">
        <f t="shared" si="290"/>
        <v>0</v>
      </c>
      <c r="AS542" s="10">
        <f t="shared" si="290"/>
        <v>99.968599171783538</v>
      </c>
      <c r="AT542" s="142">
        <f t="shared" si="290"/>
        <v>0</v>
      </c>
      <c r="AU542" s="142">
        <f t="shared" si="290"/>
        <v>0</v>
      </c>
      <c r="AV542" s="142">
        <f t="shared" si="290"/>
        <v>0</v>
      </c>
      <c r="AW542" s="142">
        <f t="shared" si="290"/>
        <v>0</v>
      </c>
    </row>
    <row r="543" spans="1:49" ht="12.75" customHeight="1" x14ac:dyDescent="0.25">
      <c r="A543" s="133">
        <v>534</v>
      </c>
      <c r="B543" s="139" t="s">
        <v>1803</v>
      </c>
      <c r="C543" s="135">
        <f t="shared" si="285"/>
        <v>2743.6</v>
      </c>
      <c r="D543" s="140">
        <v>2070.6</v>
      </c>
      <c r="E543" s="140">
        <v>0</v>
      </c>
      <c r="F543" s="140">
        <v>0</v>
      </c>
      <c r="G543" s="140">
        <v>0</v>
      </c>
      <c r="H543" s="140">
        <v>673</v>
      </c>
      <c r="I543" s="140">
        <v>0</v>
      </c>
      <c r="J543" s="135">
        <f t="shared" si="282"/>
        <v>2956.9</v>
      </c>
      <c r="K543" s="141">
        <v>2283.9</v>
      </c>
      <c r="L543" s="141">
        <v>0</v>
      </c>
      <c r="M543" s="141">
        <v>0</v>
      </c>
      <c r="N543" s="141">
        <v>0</v>
      </c>
      <c r="O543" s="141">
        <v>673</v>
      </c>
      <c r="P543" s="141">
        <v>0</v>
      </c>
      <c r="Q543" s="141">
        <v>0</v>
      </c>
      <c r="R543" s="141">
        <v>0</v>
      </c>
      <c r="S543" s="141">
        <v>0</v>
      </c>
      <c r="T543" s="136">
        <f t="shared" si="283"/>
        <v>2868.0761000000002</v>
      </c>
      <c r="U543" s="141">
        <v>2195.0761000000002</v>
      </c>
      <c r="V543" s="141">
        <v>0</v>
      </c>
      <c r="W543" s="141">
        <v>0</v>
      </c>
      <c r="X543" s="141">
        <v>0</v>
      </c>
      <c r="Y543" s="10">
        <v>673</v>
      </c>
      <c r="Z543" s="10">
        <v>0</v>
      </c>
      <c r="AA543" s="10">
        <v>0</v>
      </c>
      <c r="AB543" s="10">
        <v>0</v>
      </c>
      <c r="AC543" s="10">
        <v>0</v>
      </c>
      <c r="AD543" s="10">
        <f t="shared" si="289"/>
        <v>-88.823899999999867</v>
      </c>
      <c r="AE543" s="10">
        <f t="shared" si="289"/>
        <v>-88.823899999999867</v>
      </c>
      <c r="AF543" s="10">
        <f t="shared" si="289"/>
        <v>0</v>
      </c>
      <c r="AG543" s="10">
        <f t="shared" si="289"/>
        <v>0</v>
      </c>
      <c r="AH543" s="10">
        <f t="shared" si="289"/>
        <v>0</v>
      </c>
      <c r="AI543" s="13">
        <f t="shared" si="269"/>
        <v>0</v>
      </c>
      <c r="AJ543" s="13">
        <f t="shared" si="269"/>
        <v>0</v>
      </c>
      <c r="AK543" s="13">
        <f t="shared" si="269"/>
        <v>0</v>
      </c>
      <c r="AL543" s="13">
        <f t="shared" si="269"/>
        <v>0</v>
      </c>
      <c r="AM543" s="10">
        <f t="shared" si="269"/>
        <v>0</v>
      </c>
      <c r="AN543" s="10">
        <f t="shared" si="290"/>
        <v>96.996046535222703</v>
      </c>
      <c r="AO543" s="10">
        <f t="shared" si="290"/>
        <v>96.110867375979694</v>
      </c>
      <c r="AP543" s="10">
        <f t="shared" si="290"/>
        <v>0</v>
      </c>
      <c r="AQ543" s="10">
        <f t="shared" si="290"/>
        <v>0</v>
      </c>
      <c r="AR543" s="10">
        <f t="shared" si="290"/>
        <v>0</v>
      </c>
      <c r="AS543" s="10">
        <f t="shared" si="290"/>
        <v>100</v>
      </c>
      <c r="AT543" s="142">
        <f t="shared" si="290"/>
        <v>0</v>
      </c>
      <c r="AU543" s="142">
        <f t="shared" si="290"/>
        <v>0</v>
      </c>
      <c r="AV543" s="142">
        <f t="shared" si="290"/>
        <v>0</v>
      </c>
      <c r="AW543" s="142">
        <f t="shared" si="290"/>
        <v>0</v>
      </c>
    </row>
    <row r="544" spans="1:49" ht="12.75" customHeight="1" x14ac:dyDescent="0.25">
      <c r="A544" s="133">
        <v>535</v>
      </c>
      <c r="B544" s="139" t="s">
        <v>1804</v>
      </c>
      <c r="C544" s="135">
        <f t="shared" si="285"/>
        <v>3155.4</v>
      </c>
      <c r="D544" s="140">
        <v>2503.9</v>
      </c>
      <c r="E544" s="140">
        <v>0</v>
      </c>
      <c r="F544" s="140">
        <v>0</v>
      </c>
      <c r="G544" s="140">
        <v>0</v>
      </c>
      <c r="H544" s="140">
        <v>651.5</v>
      </c>
      <c r="I544" s="140">
        <v>0</v>
      </c>
      <c r="J544" s="135">
        <f t="shared" si="282"/>
        <v>3710.5</v>
      </c>
      <c r="K544" s="141">
        <v>3059</v>
      </c>
      <c r="L544" s="141">
        <v>0</v>
      </c>
      <c r="M544" s="141">
        <v>0</v>
      </c>
      <c r="N544" s="141">
        <v>0</v>
      </c>
      <c r="O544" s="141">
        <v>651.5</v>
      </c>
      <c r="P544" s="141">
        <v>0</v>
      </c>
      <c r="Q544" s="141">
        <v>0</v>
      </c>
      <c r="R544" s="141">
        <v>0</v>
      </c>
      <c r="S544" s="141">
        <v>0</v>
      </c>
      <c r="T544" s="136">
        <f t="shared" si="283"/>
        <v>3710.5</v>
      </c>
      <c r="U544" s="141">
        <v>3059</v>
      </c>
      <c r="V544" s="141">
        <v>0</v>
      </c>
      <c r="W544" s="141">
        <v>0</v>
      </c>
      <c r="X544" s="141">
        <v>0</v>
      </c>
      <c r="Y544" s="10">
        <v>651.5</v>
      </c>
      <c r="Z544" s="10">
        <v>0</v>
      </c>
      <c r="AA544" s="10">
        <v>0</v>
      </c>
      <c r="AB544" s="10">
        <v>0</v>
      </c>
      <c r="AC544" s="10">
        <v>0</v>
      </c>
      <c r="AD544" s="10">
        <f t="shared" si="289"/>
        <v>0</v>
      </c>
      <c r="AE544" s="10">
        <f t="shared" si="289"/>
        <v>0</v>
      </c>
      <c r="AF544" s="10">
        <f t="shared" si="289"/>
        <v>0</v>
      </c>
      <c r="AG544" s="10">
        <f t="shared" si="289"/>
        <v>0</v>
      </c>
      <c r="AH544" s="10">
        <f t="shared" si="289"/>
        <v>0</v>
      </c>
      <c r="AI544" s="13">
        <f t="shared" si="269"/>
        <v>0</v>
      </c>
      <c r="AJ544" s="13">
        <f t="shared" si="269"/>
        <v>0</v>
      </c>
      <c r="AK544" s="13">
        <f t="shared" si="269"/>
        <v>0</v>
      </c>
      <c r="AL544" s="13">
        <f t="shared" si="269"/>
        <v>0</v>
      </c>
      <c r="AM544" s="10">
        <f t="shared" si="269"/>
        <v>0</v>
      </c>
      <c r="AN544" s="10">
        <f t="shared" si="290"/>
        <v>100</v>
      </c>
      <c r="AO544" s="10">
        <f t="shared" si="290"/>
        <v>100</v>
      </c>
      <c r="AP544" s="10">
        <f t="shared" si="290"/>
        <v>0</v>
      </c>
      <c r="AQ544" s="10">
        <f t="shared" si="290"/>
        <v>0</v>
      </c>
      <c r="AR544" s="10">
        <f t="shared" si="290"/>
        <v>0</v>
      </c>
      <c r="AS544" s="10">
        <f t="shared" si="290"/>
        <v>100</v>
      </c>
      <c r="AT544" s="142">
        <f t="shared" si="290"/>
        <v>0</v>
      </c>
      <c r="AU544" s="142">
        <f t="shared" si="290"/>
        <v>0</v>
      </c>
      <c r="AV544" s="142">
        <f t="shared" si="290"/>
        <v>0</v>
      </c>
      <c r="AW544" s="142">
        <f t="shared" si="290"/>
        <v>0</v>
      </c>
    </row>
    <row r="545" spans="1:49" ht="12.75" customHeight="1" x14ac:dyDescent="0.25">
      <c r="A545" s="133">
        <v>536</v>
      </c>
      <c r="B545" s="139" t="s">
        <v>1805</v>
      </c>
      <c r="C545" s="135">
        <f t="shared" si="285"/>
        <v>3455.7000000000003</v>
      </c>
      <c r="D545" s="140">
        <v>2534.8000000000002</v>
      </c>
      <c r="E545" s="140">
        <v>0</v>
      </c>
      <c r="F545" s="140">
        <v>0</v>
      </c>
      <c r="G545" s="140">
        <v>0</v>
      </c>
      <c r="H545" s="140">
        <v>920.9</v>
      </c>
      <c r="I545" s="140">
        <v>0</v>
      </c>
      <c r="J545" s="135">
        <f t="shared" si="282"/>
        <v>3931.4</v>
      </c>
      <c r="K545" s="141">
        <v>3010.5</v>
      </c>
      <c r="L545" s="141">
        <v>0</v>
      </c>
      <c r="M545" s="141">
        <v>0</v>
      </c>
      <c r="N545" s="141">
        <v>0</v>
      </c>
      <c r="O545" s="141">
        <v>920.9</v>
      </c>
      <c r="P545" s="141">
        <v>0</v>
      </c>
      <c r="Q545" s="141">
        <v>0</v>
      </c>
      <c r="R545" s="141">
        <v>0</v>
      </c>
      <c r="S545" s="141">
        <v>0</v>
      </c>
      <c r="T545" s="136">
        <f t="shared" si="283"/>
        <v>3897.6283000000003</v>
      </c>
      <c r="U545" s="141">
        <v>2976.7283000000002</v>
      </c>
      <c r="V545" s="141">
        <v>0</v>
      </c>
      <c r="W545" s="141">
        <v>0</v>
      </c>
      <c r="X545" s="141">
        <v>0</v>
      </c>
      <c r="Y545" s="10">
        <v>920.9</v>
      </c>
      <c r="Z545" s="10">
        <v>0</v>
      </c>
      <c r="AA545" s="10">
        <v>0</v>
      </c>
      <c r="AB545" s="10">
        <v>0</v>
      </c>
      <c r="AC545" s="10">
        <v>0</v>
      </c>
      <c r="AD545" s="10">
        <f t="shared" si="289"/>
        <v>-33.771699999999782</v>
      </c>
      <c r="AE545" s="10">
        <f t="shared" si="289"/>
        <v>-33.771699999999782</v>
      </c>
      <c r="AF545" s="10">
        <f t="shared" si="289"/>
        <v>0</v>
      </c>
      <c r="AG545" s="10">
        <f t="shared" si="289"/>
        <v>0</v>
      </c>
      <c r="AH545" s="10">
        <f t="shared" si="289"/>
        <v>0</v>
      </c>
      <c r="AI545" s="13">
        <f t="shared" si="269"/>
        <v>0</v>
      </c>
      <c r="AJ545" s="13">
        <f t="shared" si="269"/>
        <v>0</v>
      </c>
      <c r="AK545" s="13">
        <f t="shared" si="269"/>
        <v>0</v>
      </c>
      <c r="AL545" s="13">
        <f t="shared" si="269"/>
        <v>0</v>
      </c>
      <c r="AM545" s="10">
        <f t="shared" si="269"/>
        <v>0</v>
      </c>
      <c r="AN545" s="10">
        <f t="shared" si="290"/>
        <v>99.140975225110651</v>
      </c>
      <c r="AO545" s="10">
        <f t="shared" si="290"/>
        <v>98.878202956319555</v>
      </c>
      <c r="AP545" s="10">
        <f t="shared" si="290"/>
        <v>0</v>
      </c>
      <c r="AQ545" s="10">
        <f t="shared" si="290"/>
        <v>0</v>
      </c>
      <c r="AR545" s="10">
        <f t="shared" si="290"/>
        <v>0</v>
      </c>
      <c r="AS545" s="10">
        <f t="shared" si="290"/>
        <v>100</v>
      </c>
      <c r="AT545" s="142">
        <f t="shared" si="290"/>
        <v>0</v>
      </c>
      <c r="AU545" s="142">
        <f t="shared" si="290"/>
        <v>0</v>
      </c>
      <c r="AV545" s="142">
        <f t="shared" si="290"/>
        <v>0</v>
      </c>
      <c r="AW545" s="142">
        <f t="shared" si="290"/>
        <v>0</v>
      </c>
    </row>
    <row r="546" spans="1:49" ht="12.75" customHeight="1" x14ac:dyDescent="0.25">
      <c r="A546" s="133">
        <v>537</v>
      </c>
      <c r="B546" s="139" t="s">
        <v>1806</v>
      </c>
      <c r="C546" s="135">
        <f t="shared" si="285"/>
        <v>3960.7999999999997</v>
      </c>
      <c r="D546" s="140">
        <v>3054.7</v>
      </c>
      <c r="E546" s="140">
        <v>0</v>
      </c>
      <c r="F546" s="140">
        <v>0</v>
      </c>
      <c r="G546" s="140">
        <v>0</v>
      </c>
      <c r="H546" s="140">
        <v>906.1</v>
      </c>
      <c r="I546" s="140">
        <v>0</v>
      </c>
      <c r="J546" s="135">
        <f t="shared" si="282"/>
        <v>4179.6000000000004</v>
      </c>
      <c r="K546" s="141">
        <v>3273.5</v>
      </c>
      <c r="L546" s="141">
        <v>0</v>
      </c>
      <c r="M546" s="141">
        <v>0</v>
      </c>
      <c r="N546" s="141">
        <v>0</v>
      </c>
      <c r="O546" s="141">
        <v>906.1</v>
      </c>
      <c r="P546" s="141">
        <v>0</v>
      </c>
      <c r="Q546" s="141">
        <v>0</v>
      </c>
      <c r="R546" s="141">
        <v>0</v>
      </c>
      <c r="S546" s="141">
        <v>0</v>
      </c>
      <c r="T546" s="136">
        <f t="shared" si="283"/>
        <v>3769.7700999999997</v>
      </c>
      <c r="U546" s="141">
        <v>2882.4641999999999</v>
      </c>
      <c r="V546" s="141">
        <v>0</v>
      </c>
      <c r="W546" s="141">
        <v>0</v>
      </c>
      <c r="X546" s="141">
        <v>0</v>
      </c>
      <c r="Y546" s="10">
        <v>887.30589999999995</v>
      </c>
      <c r="Z546" s="10">
        <v>0</v>
      </c>
      <c r="AA546" s="10">
        <v>0</v>
      </c>
      <c r="AB546" s="10">
        <v>0</v>
      </c>
      <c r="AC546" s="10">
        <v>0</v>
      </c>
      <c r="AD546" s="10">
        <f t="shared" si="289"/>
        <v>-409.82990000000063</v>
      </c>
      <c r="AE546" s="10">
        <f t="shared" si="289"/>
        <v>-391.03580000000011</v>
      </c>
      <c r="AF546" s="10">
        <f t="shared" si="289"/>
        <v>0</v>
      </c>
      <c r="AG546" s="10">
        <f t="shared" si="289"/>
        <v>0</v>
      </c>
      <c r="AH546" s="10">
        <f t="shared" si="289"/>
        <v>0</v>
      </c>
      <c r="AI546" s="13">
        <f t="shared" si="269"/>
        <v>-18.794100000000071</v>
      </c>
      <c r="AJ546" s="13">
        <f t="shared" si="269"/>
        <v>0</v>
      </c>
      <c r="AK546" s="13">
        <f t="shared" si="269"/>
        <v>0</v>
      </c>
      <c r="AL546" s="13">
        <f t="shared" si="269"/>
        <v>0</v>
      </c>
      <c r="AM546" s="10">
        <f t="shared" si="269"/>
        <v>0</v>
      </c>
      <c r="AN546" s="10">
        <f t="shared" si="290"/>
        <v>90.194518614221437</v>
      </c>
      <c r="AO546" s="10">
        <f t="shared" si="290"/>
        <v>88.054504353138839</v>
      </c>
      <c r="AP546" s="10">
        <f t="shared" si="290"/>
        <v>0</v>
      </c>
      <c r="AQ546" s="10">
        <f t="shared" si="290"/>
        <v>0</v>
      </c>
      <c r="AR546" s="10">
        <f t="shared" si="290"/>
        <v>0</v>
      </c>
      <c r="AS546" s="10">
        <f t="shared" si="290"/>
        <v>97.925824964131991</v>
      </c>
      <c r="AT546" s="142">
        <f t="shared" si="290"/>
        <v>0</v>
      </c>
      <c r="AU546" s="142">
        <f t="shared" si="290"/>
        <v>0</v>
      </c>
      <c r="AV546" s="142">
        <f t="shared" si="290"/>
        <v>0</v>
      </c>
      <c r="AW546" s="142">
        <f t="shared" si="290"/>
        <v>0</v>
      </c>
    </row>
    <row r="547" spans="1:49" ht="12.75" customHeight="1" x14ac:dyDescent="0.25">
      <c r="A547" s="133">
        <v>538</v>
      </c>
      <c r="B547" s="139" t="s">
        <v>1807</v>
      </c>
      <c r="C547" s="135">
        <f t="shared" si="285"/>
        <v>2262.9</v>
      </c>
      <c r="D547" s="140">
        <v>1640.4</v>
      </c>
      <c r="E547" s="140">
        <v>0</v>
      </c>
      <c r="F547" s="140">
        <v>0</v>
      </c>
      <c r="G547" s="140">
        <v>0</v>
      </c>
      <c r="H547" s="140">
        <v>622.5</v>
      </c>
      <c r="I547" s="140">
        <v>0</v>
      </c>
      <c r="J547" s="135">
        <f t="shared" si="282"/>
        <v>2546.1</v>
      </c>
      <c r="K547" s="141">
        <v>1923.6</v>
      </c>
      <c r="L547" s="141">
        <v>0</v>
      </c>
      <c r="M547" s="141">
        <v>0</v>
      </c>
      <c r="N547" s="141">
        <v>0</v>
      </c>
      <c r="O547" s="141">
        <v>622.5</v>
      </c>
      <c r="P547" s="141">
        <v>0</v>
      </c>
      <c r="Q547" s="141">
        <v>0</v>
      </c>
      <c r="R547" s="141">
        <v>0</v>
      </c>
      <c r="S547" s="141">
        <v>0</v>
      </c>
      <c r="T547" s="136">
        <f t="shared" si="283"/>
        <v>2546.1</v>
      </c>
      <c r="U547" s="141">
        <v>1923.6</v>
      </c>
      <c r="V547" s="141">
        <v>0</v>
      </c>
      <c r="W547" s="141">
        <v>0</v>
      </c>
      <c r="X547" s="141">
        <v>0</v>
      </c>
      <c r="Y547" s="10">
        <v>622.5</v>
      </c>
      <c r="Z547" s="10">
        <v>0</v>
      </c>
      <c r="AA547" s="10">
        <v>0</v>
      </c>
      <c r="AB547" s="10">
        <v>0</v>
      </c>
      <c r="AC547" s="10">
        <v>0</v>
      </c>
      <c r="AD547" s="10">
        <f t="shared" si="289"/>
        <v>0</v>
      </c>
      <c r="AE547" s="10">
        <f t="shared" si="289"/>
        <v>0</v>
      </c>
      <c r="AF547" s="10">
        <f t="shared" si="289"/>
        <v>0</v>
      </c>
      <c r="AG547" s="10">
        <f t="shared" si="289"/>
        <v>0</v>
      </c>
      <c r="AH547" s="10">
        <f t="shared" si="289"/>
        <v>0</v>
      </c>
      <c r="AI547" s="13">
        <f t="shared" si="269"/>
        <v>0</v>
      </c>
      <c r="AJ547" s="13">
        <f t="shared" si="269"/>
        <v>0</v>
      </c>
      <c r="AK547" s="13">
        <f t="shared" si="269"/>
        <v>0</v>
      </c>
      <c r="AL547" s="13">
        <f t="shared" si="269"/>
        <v>0</v>
      </c>
      <c r="AM547" s="10">
        <f t="shared" si="269"/>
        <v>0</v>
      </c>
      <c r="AN547" s="10">
        <f t="shared" si="290"/>
        <v>100</v>
      </c>
      <c r="AO547" s="10">
        <f t="shared" si="290"/>
        <v>100</v>
      </c>
      <c r="AP547" s="10">
        <f t="shared" si="290"/>
        <v>0</v>
      </c>
      <c r="AQ547" s="10">
        <f t="shared" si="290"/>
        <v>0</v>
      </c>
      <c r="AR547" s="10">
        <f t="shared" si="290"/>
        <v>0</v>
      </c>
      <c r="AS547" s="10">
        <f t="shared" si="290"/>
        <v>100</v>
      </c>
      <c r="AT547" s="142">
        <f t="shared" si="290"/>
        <v>0</v>
      </c>
      <c r="AU547" s="142">
        <f t="shared" si="290"/>
        <v>0</v>
      </c>
      <c r="AV547" s="142">
        <f t="shared" si="290"/>
        <v>0</v>
      </c>
      <c r="AW547" s="142">
        <f t="shared" si="290"/>
        <v>0</v>
      </c>
    </row>
    <row r="548" spans="1:49" ht="12.75" customHeight="1" x14ac:dyDescent="0.25">
      <c r="A548" s="133">
        <v>539</v>
      </c>
      <c r="B548" s="139" t="s">
        <v>1808</v>
      </c>
      <c r="C548" s="135">
        <f t="shared" si="285"/>
        <v>1411.8</v>
      </c>
      <c r="D548" s="140">
        <v>990.8</v>
      </c>
      <c r="E548" s="140">
        <v>0</v>
      </c>
      <c r="F548" s="140">
        <v>0</v>
      </c>
      <c r="G548" s="140">
        <v>0</v>
      </c>
      <c r="H548" s="140">
        <v>421</v>
      </c>
      <c r="I548" s="140">
        <v>0</v>
      </c>
      <c r="J548" s="135">
        <f t="shared" si="282"/>
        <v>1511.4</v>
      </c>
      <c r="K548" s="141">
        <v>1090.4000000000001</v>
      </c>
      <c r="L548" s="141">
        <v>0</v>
      </c>
      <c r="M548" s="141">
        <v>0</v>
      </c>
      <c r="N548" s="141">
        <v>0</v>
      </c>
      <c r="O548" s="141">
        <v>421</v>
      </c>
      <c r="P548" s="141">
        <v>0</v>
      </c>
      <c r="Q548" s="141">
        <v>0</v>
      </c>
      <c r="R548" s="141">
        <v>0</v>
      </c>
      <c r="S548" s="141">
        <v>0</v>
      </c>
      <c r="T548" s="136">
        <f t="shared" si="283"/>
        <v>1474.6438000000001</v>
      </c>
      <c r="U548" s="141">
        <v>1053.6438000000001</v>
      </c>
      <c r="V548" s="141">
        <v>0</v>
      </c>
      <c r="W548" s="141">
        <v>0</v>
      </c>
      <c r="X548" s="141">
        <v>0</v>
      </c>
      <c r="Y548" s="10">
        <v>421</v>
      </c>
      <c r="Z548" s="10">
        <v>0</v>
      </c>
      <c r="AA548" s="10">
        <v>0</v>
      </c>
      <c r="AB548" s="10">
        <v>0</v>
      </c>
      <c r="AC548" s="10">
        <v>0</v>
      </c>
      <c r="AD548" s="10">
        <f t="shared" si="289"/>
        <v>-36.756200000000035</v>
      </c>
      <c r="AE548" s="10">
        <f t="shared" si="289"/>
        <v>-36.756200000000035</v>
      </c>
      <c r="AF548" s="10">
        <f t="shared" si="289"/>
        <v>0</v>
      </c>
      <c r="AG548" s="10">
        <f t="shared" si="289"/>
        <v>0</v>
      </c>
      <c r="AH548" s="10">
        <f t="shared" si="289"/>
        <v>0</v>
      </c>
      <c r="AI548" s="13">
        <f t="shared" si="269"/>
        <v>0</v>
      </c>
      <c r="AJ548" s="13">
        <f t="shared" si="269"/>
        <v>0</v>
      </c>
      <c r="AK548" s="13">
        <f t="shared" si="269"/>
        <v>0</v>
      </c>
      <c r="AL548" s="13">
        <f t="shared" si="269"/>
        <v>0</v>
      </c>
      <c r="AM548" s="10">
        <f t="shared" si="269"/>
        <v>0</v>
      </c>
      <c r="AN548" s="10">
        <f t="shared" si="290"/>
        <v>97.568069339685053</v>
      </c>
      <c r="AO548" s="10">
        <f t="shared" si="290"/>
        <v>96.629108584005863</v>
      </c>
      <c r="AP548" s="10">
        <f t="shared" si="290"/>
        <v>0</v>
      </c>
      <c r="AQ548" s="10">
        <f t="shared" si="290"/>
        <v>0</v>
      </c>
      <c r="AR548" s="10">
        <f t="shared" si="290"/>
        <v>0</v>
      </c>
      <c r="AS548" s="10">
        <f t="shared" si="290"/>
        <v>100</v>
      </c>
      <c r="AT548" s="142">
        <f t="shared" si="290"/>
        <v>0</v>
      </c>
      <c r="AU548" s="142">
        <f t="shared" si="290"/>
        <v>0</v>
      </c>
      <c r="AV548" s="142">
        <f t="shared" si="290"/>
        <v>0</v>
      </c>
      <c r="AW548" s="142">
        <f t="shared" si="290"/>
        <v>0</v>
      </c>
    </row>
    <row r="549" spans="1:49" ht="12.75" customHeight="1" x14ac:dyDescent="0.25">
      <c r="A549" s="133">
        <v>540</v>
      </c>
      <c r="B549" s="139" t="s">
        <v>1809</v>
      </c>
      <c r="C549" s="135">
        <f t="shared" si="285"/>
        <v>7915.4000000000005</v>
      </c>
      <c r="D549" s="140">
        <v>5233.6000000000004</v>
      </c>
      <c r="E549" s="140">
        <v>0</v>
      </c>
      <c r="F549" s="140">
        <v>64.8</v>
      </c>
      <c r="G549" s="140">
        <v>0</v>
      </c>
      <c r="H549" s="140">
        <v>2617</v>
      </c>
      <c r="I549" s="140">
        <v>0</v>
      </c>
      <c r="J549" s="135">
        <f t="shared" si="282"/>
        <v>8522.9</v>
      </c>
      <c r="K549" s="141">
        <v>5835.5</v>
      </c>
      <c r="L549" s="141">
        <v>0</v>
      </c>
      <c r="M549" s="141">
        <v>70.400000000000006</v>
      </c>
      <c r="N549" s="141">
        <v>0</v>
      </c>
      <c r="O549" s="141">
        <v>2617</v>
      </c>
      <c r="P549" s="141">
        <v>0</v>
      </c>
      <c r="Q549" s="141">
        <v>0</v>
      </c>
      <c r="R549" s="141">
        <v>0</v>
      </c>
      <c r="S549" s="141">
        <v>0</v>
      </c>
      <c r="T549" s="136">
        <f t="shared" si="283"/>
        <v>8519.0031999999992</v>
      </c>
      <c r="U549" s="141">
        <v>5835.5</v>
      </c>
      <c r="V549" s="141">
        <v>0</v>
      </c>
      <c r="W549" s="141">
        <v>66.503200000000007</v>
      </c>
      <c r="X549" s="141">
        <v>0</v>
      </c>
      <c r="Y549" s="10">
        <v>2617</v>
      </c>
      <c r="Z549" s="10">
        <v>0</v>
      </c>
      <c r="AA549" s="10">
        <v>0</v>
      </c>
      <c r="AB549" s="10">
        <v>0</v>
      </c>
      <c r="AC549" s="10">
        <v>0</v>
      </c>
      <c r="AD549" s="10">
        <f t="shared" si="289"/>
        <v>-3.8968000000004395</v>
      </c>
      <c r="AE549" s="10">
        <f t="shared" si="289"/>
        <v>0</v>
      </c>
      <c r="AF549" s="10">
        <f t="shared" si="289"/>
        <v>0</v>
      </c>
      <c r="AG549" s="10">
        <f t="shared" si="289"/>
        <v>-3.8967999999999989</v>
      </c>
      <c r="AH549" s="10">
        <f t="shared" si="289"/>
        <v>0</v>
      </c>
      <c r="AI549" s="13">
        <f t="shared" si="269"/>
        <v>0</v>
      </c>
      <c r="AJ549" s="13">
        <f t="shared" si="269"/>
        <v>0</v>
      </c>
      <c r="AK549" s="13">
        <f t="shared" si="269"/>
        <v>0</v>
      </c>
      <c r="AL549" s="13">
        <f t="shared" si="269"/>
        <v>0</v>
      </c>
      <c r="AM549" s="10">
        <f t="shared" si="269"/>
        <v>0</v>
      </c>
      <c r="AN549" s="10">
        <f t="shared" si="290"/>
        <v>99.954278473289605</v>
      </c>
      <c r="AO549" s="10">
        <f t="shared" si="290"/>
        <v>100</v>
      </c>
      <c r="AP549" s="10">
        <f t="shared" si="290"/>
        <v>0</v>
      </c>
      <c r="AQ549" s="10">
        <f t="shared" si="290"/>
        <v>94.464772727272731</v>
      </c>
      <c r="AR549" s="10">
        <f t="shared" si="290"/>
        <v>0</v>
      </c>
      <c r="AS549" s="10">
        <f t="shared" si="290"/>
        <v>100</v>
      </c>
      <c r="AT549" s="142">
        <f t="shared" si="290"/>
        <v>0</v>
      </c>
      <c r="AU549" s="142">
        <f t="shared" si="290"/>
        <v>0</v>
      </c>
      <c r="AV549" s="142">
        <f t="shared" si="290"/>
        <v>0</v>
      </c>
      <c r="AW549" s="142">
        <f t="shared" si="290"/>
        <v>0</v>
      </c>
    </row>
    <row r="550" spans="1:49" ht="12.75" customHeight="1" x14ac:dyDescent="0.25">
      <c r="A550" s="133">
        <v>541</v>
      </c>
      <c r="B550" s="139" t="s">
        <v>1810</v>
      </c>
      <c r="C550" s="135">
        <f t="shared" si="285"/>
        <v>1314.5</v>
      </c>
      <c r="D550" s="140">
        <v>975.8</v>
      </c>
      <c r="E550" s="140">
        <v>0</v>
      </c>
      <c r="F550" s="140">
        <v>0</v>
      </c>
      <c r="G550" s="140">
        <v>0</v>
      </c>
      <c r="H550" s="140">
        <v>338.7</v>
      </c>
      <c r="I550" s="140">
        <v>0</v>
      </c>
      <c r="J550" s="135">
        <f t="shared" si="282"/>
        <v>1483.8</v>
      </c>
      <c r="K550" s="141">
        <v>1145.0999999999999</v>
      </c>
      <c r="L550" s="141">
        <v>0</v>
      </c>
      <c r="M550" s="141">
        <v>0</v>
      </c>
      <c r="N550" s="141">
        <v>0</v>
      </c>
      <c r="O550" s="141">
        <v>338.7</v>
      </c>
      <c r="P550" s="141">
        <v>0</v>
      </c>
      <c r="Q550" s="141">
        <v>0</v>
      </c>
      <c r="R550" s="141">
        <v>0</v>
      </c>
      <c r="S550" s="141">
        <v>0</v>
      </c>
      <c r="T550" s="136">
        <f t="shared" si="283"/>
        <v>1413.1927000000001</v>
      </c>
      <c r="U550" s="141">
        <v>1074.4952000000001</v>
      </c>
      <c r="V550" s="141">
        <v>0</v>
      </c>
      <c r="W550" s="141">
        <v>0</v>
      </c>
      <c r="X550" s="141">
        <v>0</v>
      </c>
      <c r="Y550" s="10">
        <v>338.69749999999999</v>
      </c>
      <c r="Z550" s="10">
        <v>0</v>
      </c>
      <c r="AA550" s="10">
        <v>0</v>
      </c>
      <c r="AB550" s="10">
        <v>0</v>
      </c>
      <c r="AC550" s="10">
        <v>0</v>
      </c>
      <c r="AD550" s="10">
        <f t="shared" si="289"/>
        <v>-70.607299999999896</v>
      </c>
      <c r="AE550" s="10">
        <f t="shared" si="289"/>
        <v>-70.604799999999841</v>
      </c>
      <c r="AF550" s="10">
        <f t="shared" si="289"/>
        <v>0</v>
      </c>
      <c r="AG550" s="10">
        <f t="shared" si="289"/>
        <v>0</v>
      </c>
      <c r="AH550" s="10">
        <f t="shared" si="289"/>
        <v>0</v>
      </c>
      <c r="AI550" s="13">
        <f t="shared" si="269"/>
        <v>-2.4999999999977263E-3</v>
      </c>
      <c r="AJ550" s="13">
        <f t="shared" si="269"/>
        <v>0</v>
      </c>
      <c r="AK550" s="13">
        <f t="shared" si="269"/>
        <v>0</v>
      </c>
      <c r="AL550" s="13">
        <f t="shared" si="269"/>
        <v>0</v>
      </c>
      <c r="AM550" s="10">
        <f t="shared" si="269"/>
        <v>0</v>
      </c>
      <c r="AN550" s="10">
        <f t="shared" si="290"/>
        <v>95.241454373904844</v>
      </c>
      <c r="AO550" s="10">
        <f t="shared" si="290"/>
        <v>93.834180420923957</v>
      </c>
      <c r="AP550" s="10">
        <f t="shared" si="290"/>
        <v>0</v>
      </c>
      <c r="AQ550" s="10">
        <f t="shared" si="290"/>
        <v>0</v>
      </c>
      <c r="AR550" s="10">
        <f t="shared" si="290"/>
        <v>0</v>
      </c>
      <c r="AS550" s="10">
        <f t="shared" si="290"/>
        <v>99.999261883672858</v>
      </c>
      <c r="AT550" s="142">
        <f t="shared" si="290"/>
        <v>0</v>
      </c>
      <c r="AU550" s="142">
        <f t="shared" si="290"/>
        <v>0</v>
      </c>
      <c r="AV550" s="142">
        <f t="shared" si="290"/>
        <v>0</v>
      </c>
      <c r="AW550" s="142">
        <f t="shared" si="290"/>
        <v>0</v>
      </c>
    </row>
    <row r="551" spans="1:49" ht="12.75" customHeight="1" x14ac:dyDescent="0.25">
      <c r="A551" s="133">
        <v>542</v>
      </c>
      <c r="B551" s="139" t="s">
        <v>1811</v>
      </c>
      <c r="C551" s="135">
        <f t="shared" si="285"/>
        <v>2567.8000000000002</v>
      </c>
      <c r="D551" s="140">
        <v>2003.1</v>
      </c>
      <c r="E551" s="140">
        <v>0</v>
      </c>
      <c r="F551" s="140">
        <v>0</v>
      </c>
      <c r="G551" s="140">
        <v>0</v>
      </c>
      <c r="H551" s="140">
        <v>564.70000000000005</v>
      </c>
      <c r="I551" s="140">
        <v>0</v>
      </c>
      <c r="J551" s="135">
        <f t="shared" si="282"/>
        <v>2752.2</v>
      </c>
      <c r="K551" s="141">
        <v>2187.5</v>
      </c>
      <c r="L551" s="141">
        <v>0</v>
      </c>
      <c r="M551" s="141">
        <v>0</v>
      </c>
      <c r="N551" s="141">
        <v>0</v>
      </c>
      <c r="O551" s="141">
        <v>564.70000000000005</v>
      </c>
      <c r="P551" s="141">
        <v>0</v>
      </c>
      <c r="Q551" s="141">
        <v>0</v>
      </c>
      <c r="R551" s="141">
        <v>0</v>
      </c>
      <c r="S551" s="141">
        <v>0</v>
      </c>
      <c r="T551" s="136">
        <f t="shared" si="283"/>
        <v>2688.4677000000001</v>
      </c>
      <c r="U551" s="141">
        <v>2123.7676999999999</v>
      </c>
      <c r="V551" s="141">
        <v>0</v>
      </c>
      <c r="W551" s="141">
        <v>0</v>
      </c>
      <c r="X551" s="141">
        <v>0</v>
      </c>
      <c r="Y551" s="10">
        <v>564.70000000000005</v>
      </c>
      <c r="Z551" s="10">
        <v>0</v>
      </c>
      <c r="AA551" s="10">
        <v>0</v>
      </c>
      <c r="AB551" s="10">
        <v>0</v>
      </c>
      <c r="AC551" s="10">
        <v>0</v>
      </c>
      <c r="AD551" s="10">
        <f t="shared" si="289"/>
        <v>-63.732299999999668</v>
      </c>
      <c r="AE551" s="10">
        <f t="shared" si="289"/>
        <v>-63.732300000000123</v>
      </c>
      <c r="AF551" s="10">
        <f t="shared" si="289"/>
        <v>0</v>
      </c>
      <c r="AG551" s="10">
        <f t="shared" si="289"/>
        <v>0</v>
      </c>
      <c r="AH551" s="10">
        <f t="shared" si="289"/>
        <v>0</v>
      </c>
      <c r="AI551" s="13">
        <f t="shared" si="269"/>
        <v>0</v>
      </c>
      <c r="AJ551" s="13">
        <f t="shared" si="269"/>
        <v>0</v>
      </c>
      <c r="AK551" s="13">
        <f t="shared" si="269"/>
        <v>0</v>
      </c>
      <c r="AL551" s="13">
        <f t="shared" si="269"/>
        <v>0</v>
      </c>
      <c r="AM551" s="10">
        <f t="shared" si="269"/>
        <v>0</v>
      </c>
      <c r="AN551" s="10">
        <f t="shared" si="290"/>
        <v>97.684314366688469</v>
      </c>
      <c r="AO551" s="10">
        <f t="shared" si="290"/>
        <v>97.086523428571425</v>
      </c>
      <c r="AP551" s="10">
        <f t="shared" si="290"/>
        <v>0</v>
      </c>
      <c r="AQ551" s="10">
        <f t="shared" si="290"/>
        <v>0</v>
      </c>
      <c r="AR551" s="10">
        <f t="shared" si="290"/>
        <v>0</v>
      </c>
      <c r="AS551" s="10">
        <f t="shared" si="290"/>
        <v>100</v>
      </c>
      <c r="AT551" s="142">
        <f t="shared" si="290"/>
        <v>0</v>
      </c>
      <c r="AU551" s="142">
        <f t="shared" si="290"/>
        <v>0</v>
      </c>
      <c r="AV551" s="142">
        <f t="shared" si="290"/>
        <v>0</v>
      </c>
      <c r="AW551" s="142">
        <f t="shared" si="290"/>
        <v>0</v>
      </c>
    </row>
    <row r="552" spans="1:49" ht="12.75" customHeight="1" x14ac:dyDescent="0.25">
      <c r="A552" s="133">
        <v>543</v>
      </c>
      <c r="B552" s="139" t="s">
        <v>1812</v>
      </c>
      <c r="C552" s="135">
        <f t="shared" si="285"/>
        <v>3470.1000000000004</v>
      </c>
      <c r="D552" s="140">
        <v>2289.3000000000002</v>
      </c>
      <c r="E552" s="140">
        <v>0</v>
      </c>
      <c r="F552" s="140">
        <v>0</v>
      </c>
      <c r="G552" s="140">
        <v>0</v>
      </c>
      <c r="H552" s="140">
        <v>1180.8</v>
      </c>
      <c r="I552" s="140">
        <v>0</v>
      </c>
      <c r="J552" s="135">
        <f t="shared" si="282"/>
        <v>4034.3</v>
      </c>
      <c r="K552" s="141">
        <v>2853.5</v>
      </c>
      <c r="L552" s="141">
        <v>0</v>
      </c>
      <c r="M552" s="141">
        <v>0</v>
      </c>
      <c r="N552" s="141">
        <v>0</v>
      </c>
      <c r="O552" s="141">
        <v>1180.8</v>
      </c>
      <c r="P552" s="141">
        <v>0</v>
      </c>
      <c r="Q552" s="141">
        <v>0</v>
      </c>
      <c r="R552" s="141">
        <v>0</v>
      </c>
      <c r="S552" s="141">
        <v>0</v>
      </c>
      <c r="T552" s="136">
        <f t="shared" si="283"/>
        <v>3904.5027</v>
      </c>
      <c r="U552" s="141">
        <v>2723.7028</v>
      </c>
      <c r="V552" s="141">
        <v>0</v>
      </c>
      <c r="W552" s="141">
        <v>0</v>
      </c>
      <c r="X552" s="141">
        <v>0</v>
      </c>
      <c r="Y552" s="10">
        <v>1180.7999</v>
      </c>
      <c r="Z552" s="10">
        <v>0</v>
      </c>
      <c r="AA552" s="10">
        <v>0</v>
      </c>
      <c r="AB552" s="10">
        <v>0</v>
      </c>
      <c r="AC552" s="10">
        <v>0</v>
      </c>
      <c r="AD552" s="10">
        <f t="shared" si="289"/>
        <v>-129.79730000000018</v>
      </c>
      <c r="AE552" s="10">
        <f t="shared" si="289"/>
        <v>-129.79719999999998</v>
      </c>
      <c r="AF552" s="10">
        <f t="shared" si="289"/>
        <v>0</v>
      </c>
      <c r="AG552" s="10">
        <f t="shared" si="289"/>
        <v>0</v>
      </c>
      <c r="AH552" s="10">
        <f t="shared" si="289"/>
        <v>0</v>
      </c>
      <c r="AI552" s="13">
        <f t="shared" si="269"/>
        <v>-9.9999999974897946E-5</v>
      </c>
      <c r="AJ552" s="13">
        <f t="shared" si="269"/>
        <v>0</v>
      </c>
      <c r="AK552" s="13">
        <f t="shared" si="269"/>
        <v>0</v>
      </c>
      <c r="AL552" s="13">
        <f t="shared" si="269"/>
        <v>0</v>
      </c>
      <c r="AM552" s="10">
        <f t="shared" si="269"/>
        <v>0</v>
      </c>
      <c r="AN552" s="10">
        <f t="shared" si="290"/>
        <v>96.782656222888733</v>
      </c>
      <c r="AO552" s="10">
        <f t="shared" si="290"/>
        <v>95.451298405466972</v>
      </c>
      <c r="AP552" s="10">
        <f t="shared" si="290"/>
        <v>0</v>
      </c>
      <c r="AQ552" s="10">
        <f t="shared" si="290"/>
        <v>0</v>
      </c>
      <c r="AR552" s="10">
        <f t="shared" si="290"/>
        <v>0</v>
      </c>
      <c r="AS552" s="10">
        <f t="shared" si="290"/>
        <v>99.999991531165307</v>
      </c>
      <c r="AT552" s="142">
        <f t="shared" si="290"/>
        <v>0</v>
      </c>
      <c r="AU552" s="142">
        <f t="shared" si="290"/>
        <v>0</v>
      </c>
      <c r="AV552" s="142">
        <f t="shared" si="290"/>
        <v>0</v>
      </c>
      <c r="AW552" s="142">
        <f t="shared" si="290"/>
        <v>0</v>
      </c>
    </row>
    <row r="553" spans="1:49" ht="12.75" customHeight="1" x14ac:dyDescent="0.25">
      <c r="A553" s="133">
        <v>544</v>
      </c>
      <c r="B553" s="139" t="s">
        <v>1813</v>
      </c>
      <c r="C553" s="135">
        <f t="shared" si="285"/>
        <v>470.4</v>
      </c>
      <c r="D553" s="140">
        <v>0</v>
      </c>
      <c r="E553" s="140">
        <v>0</v>
      </c>
      <c r="F553" s="140">
        <v>0</v>
      </c>
      <c r="G553" s="140">
        <v>0</v>
      </c>
      <c r="H553" s="140">
        <v>470.4</v>
      </c>
      <c r="I553" s="140">
        <v>0</v>
      </c>
      <c r="J553" s="135">
        <f t="shared" si="282"/>
        <v>470.4</v>
      </c>
      <c r="K553" s="141">
        <v>0</v>
      </c>
      <c r="L553" s="141">
        <v>0</v>
      </c>
      <c r="M553" s="141">
        <v>0</v>
      </c>
      <c r="N553" s="141">
        <v>0</v>
      </c>
      <c r="O553" s="141">
        <v>470.4</v>
      </c>
      <c r="P553" s="141">
        <v>0</v>
      </c>
      <c r="Q553" s="141">
        <v>0</v>
      </c>
      <c r="R553" s="141">
        <v>0</v>
      </c>
      <c r="S553" s="141">
        <v>0</v>
      </c>
      <c r="T553" s="136">
        <f t="shared" si="283"/>
        <v>470.4</v>
      </c>
      <c r="U553" s="141">
        <v>0</v>
      </c>
      <c r="V553" s="141">
        <v>0</v>
      </c>
      <c r="W553" s="141">
        <v>0</v>
      </c>
      <c r="X553" s="141">
        <v>0</v>
      </c>
      <c r="Y553" s="10">
        <v>470.4</v>
      </c>
      <c r="Z553" s="10">
        <v>0</v>
      </c>
      <c r="AA553" s="10">
        <v>0</v>
      </c>
      <c r="AB553" s="10">
        <v>0</v>
      </c>
      <c r="AC553" s="10">
        <v>0</v>
      </c>
      <c r="AD553" s="10">
        <f t="shared" si="289"/>
        <v>0</v>
      </c>
      <c r="AE553" s="10">
        <f t="shared" si="289"/>
        <v>0</v>
      </c>
      <c r="AF553" s="10">
        <f t="shared" si="289"/>
        <v>0</v>
      </c>
      <c r="AG553" s="10">
        <f t="shared" si="289"/>
        <v>0</v>
      </c>
      <c r="AH553" s="10">
        <f t="shared" si="289"/>
        <v>0</v>
      </c>
      <c r="AI553" s="13">
        <f t="shared" si="269"/>
        <v>0</v>
      </c>
      <c r="AJ553" s="13">
        <f t="shared" si="269"/>
        <v>0</v>
      </c>
      <c r="AK553" s="13">
        <f t="shared" si="269"/>
        <v>0</v>
      </c>
      <c r="AL553" s="13">
        <f t="shared" si="269"/>
        <v>0</v>
      </c>
      <c r="AM553" s="10">
        <f t="shared" si="269"/>
        <v>0</v>
      </c>
      <c r="AN553" s="10">
        <f t="shared" si="290"/>
        <v>100</v>
      </c>
      <c r="AO553" s="10">
        <f t="shared" si="290"/>
        <v>0</v>
      </c>
      <c r="AP553" s="10">
        <f t="shared" si="290"/>
        <v>0</v>
      </c>
      <c r="AQ553" s="10">
        <f t="shared" si="290"/>
        <v>0</v>
      </c>
      <c r="AR553" s="10">
        <f t="shared" si="290"/>
        <v>0</v>
      </c>
      <c r="AS553" s="10">
        <f t="shared" si="290"/>
        <v>100</v>
      </c>
      <c r="AT553" s="142">
        <f t="shared" si="290"/>
        <v>0</v>
      </c>
      <c r="AU553" s="142">
        <f t="shared" si="290"/>
        <v>0</v>
      </c>
      <c r="AV553" s="142">
        <f t="shared" si="290"/>
        <v>0</v>
      </c>
      <c r="AW553" s="142">
        <f t="shared" si="290"/>
        <v>0</v>
      </c>
    </row>
    <row r="554" spans="1:49" ht="12.75" customHeight="1" x14ac:dyDescent="0.25">
      <c r="A554" s="133">
        <v>545</v>
      </c>
      <c r="B554" s="139" t="s">
        <v>1814</v>
      </c>
      <c r="C554" s="135">
        <f t="shared" si="285"/>
        <v>4775.7</v>
      </c>
      <c r="D554" s="140">
        <v>3670</v>
      </c>
      <c r="E554" s="140">
        <v>0</v>
      </c>
      <c r="F554" s="140">
        <v>0</v>
      </c>
      <c r="G554" s="140">
        <v>0</v>
      </c>
      <c r="H554" s="140">
        <v>1105.7</v>
      </c>
      <c r="I554" s="140">
        <v>0</v>
      </c>
      <c r="J554" s="135">
        <f t="shared" si="282"/>
        <v>5008.1000000000004</v>
      </c>
      <c r="K554" s="141">
        <v>3902.4</v>
      </c>
      <c r="L554" s="141">
        <v>0</v>
      </c>
      <c r="M554" s="141">
        <v>0</v>
      </c>
      <c r="N554" s="141">
        <v>0</v>
      </c>
      <c r="O554" s="141">
        <v>1105.7</v>
      </c>
      <c r="P554" s="141">
        <v>0</v>
      </c>
      <c r="Q554" s="141">
        <v>0</v>
      </c>
      <c r="R554" s="141">
        <v>0</v>
      </c>
      <c r="S554" s="141">
        <v>0</v>
      </c>
      <c r="T554" s="136">
        <f t="shared" si="283"/>
        <v>4872.6986999999999</v>
      </c>
      <c r="U554" s="141">
        <v>3766.9987000000001</v>
      </c>
      <c r="V554" s="141">
        <v>0</v>
      </c>
      <c r="W554" s="141">
        <v>0</v>
      </c>
      <c r="X554" s="141">
        <v>0</v>
      </c>
      <c r="Y554" s="10">
        <v>1105.7</v>
      </c>
      <c r="Z554" s="10">
        <v>0</v>
      </c>
      <c r="AA554" s="10">
        <v>0</v>
      </c>
      <c r="AB554" s="10">
        <v>0</v>
      </c>
      <c r="AC554" s="10">
        <v>0</v>
      </c>
      <c r="AD554" s="10">
        <f t="shared" si="289"/>
        <v>-135.40130000000045</v>
      </c>
      <c r="AE554" s="10">
        <f t="shared" si="289"/>
        <v>-135.40129999999999</v>
      </c>
      <c r="AF554" s="10">
        <f t="shared" si="289"/>
        <v>0</v>
      </c>
      <c r="AG554" s="10">
        <f t="shared" si="289"/>
        <v>0</v>
      </c>
      <c r="AH554" s="10">
        <f t="shared" si="289"/>
        <v>0</v>
      </c>
      <c r="AI554" s="13">
        <f t="shared" si="269"/>
        <v>0</v>
      </c>
      <c r="AJ554" s="13">
        <f t="shared" si="269"/>
        <v>0</v>
      </c>
      <c r="AK554" s="13">
        <f t="shared" si="269"/>
        <v>0</v>
      </c>
      <c r="AL554" s="13">
        <f t="shared" si="269"/>
        <v>0</v>
      </c>
      <c r="AM554" s="10">
        <f t="shared" si="269"/>
        <v>0</v>
      </c>
      <c r="AN554" s="10">
        <f t="shared" si="290"/>
        <v>97.296353906671186</v>
      </c>
      <c r="AO554" s="10">
        <f t="shared" si="290"/>
        <v>96.530306990569898</v>
      </c>
      <c r="AP554" s="10">
        <f t="shared" si="290"/>
        <v>0</v>
      </c>
      <c r="AQ554" s="10">
        <f t="shared" si="290"/>
        <v>0</v>
      </c>
      <c r="AR554" s="10">
        <f t="shared" si="290"/>
        <v>0</v>
      </c>
      <c r="AS554" s="10">
        <f t="shared" si="290"/>
        <v>100</v>
      </c>
      <c r="AT554" s="142">
        <f t="shared" si="290"/>
        <v>0</v>
      </c>
      <c r="AU554" s="142">
        <f t="shared" si="290"/>
        <v>0</v>
      </c>
      <c r="AV554" s="142">
        <f t="shared" si="290"/>
        <v>0</v>
      </c>
      <c r="AW554" s="142">
        <f t="shared" si="290"/>
        <v>0</v>
      </c>
    </row>
    <row r="555" spans="1:49" ht="12.75" customHeight="1" x14ac:dyDescent="0.25">
      <c r="A555" s="133">
        <v>546</v>
      </c>
      <c r="B555" s="139" t="s">
        <v>1815</v>
      </c>
      <c r="C555" s="135">
        <f t="shared" si="285"/>
        <v>1826.9</v>
      </c>
      <c r="D555" s="140">
        <v>1441.7</v>
      </c>
      <c r="E555" s="140">
        <v>0</v>
      </c>
      <c r="F555" s="140">
        <v>0</v>
      </c>
      <c r="G555" s="140">
        <v>0</v>
      </c>
      <c r="H555" s="140">
        <v>385.2</v>
      </c>
      <c r="I555" s="140">
        <v>0</v>
      </c>
      <c r="J555" s="135">
        <f t="shared" si="282"/>
        <v>1982.7</v>
      </c>
      <c r="K555" s="141">
        <v>1597.5</v>
      </c>
      <c r="L555" s="141">
        <v>0</v>
      </c>
      <c r="M555" s="141">
        <v>0</v>
      </c>
      <c r="N555" s="141">
        <v>0</v>
      </c>
      <c r="O555" s="141">
        <v>385.2</v>
      </c>
      <c r="P555" s="141">
        <v>0</v>
      </c>
      <c r="Q555" s="141">
        <v>0</v>
      </c>
      <c r="R555" s="141">
        <v>0</v>
      </c>
      <c r="S555" s="141">
        <v>0</v>
      </c>
      <c r="T555" s="136">
        <f t="shared" si="283"/>
        <v>1981.1842000000001</v>
      </c>
      <c r="U555" s="141">
        <v>1597.4763</v>
      </c>
      <c r="V555" s="141">
        <v>0</v>
      </c>
      <c r="W555" s="141">
        <v>0</v>
      </c>
      <c r="X555" s="141">
        <v>0</v>
      </c>
      <c r="Y555" s="10">
        <v>383.7079</v>
      </c>
      <c r="Z555" s="10">
        <v>0</v>
      </c>
      <c r="AA555" s="10">
        <v>0</v>
      </c>
      <c r="AB555" s="10">
        <v>0</v>
      </c>
      <c r="AC555" s="10">
        <v>0</v>
      </c>
      <c r="AD555" s="10">
        <f t="shared" si="289"/>
        <v>-1.5157999999998992</v>
      </c>
      <c r="AE555" s="10">
        <f t="shared" si="289"/>
        <v>-2.3699999999962529E-2</v>
      </c>
      <c r="AF555" s="10">
        <f t="shared" si="289"/>
        <v>0</v>
      </c>
      <c r="AG555" s="10">
        <f t="shared" si="289"/>
        <v>0</v>
      </c>
      <c r="AH555" s="10">
        <f t="shared" si="289"/>
        <v>0</v>
      </c>
      <c r="AI555" s="13">
        <f t="shared" si="269"/>
        <v>-1.4920999999999935</v>
      </c>
      <c r="AJ555" s="13">
        <f t="shared" si="269"/>
        <v>0</v>
      </c>
      <c r="AK555" s="13">
        <f t="shared" si="269"/>
        <v>0</v>
      </c>
      <c r="AL555" s="13">
        <f t="shared" si="269"/>
        <v>0</v>
      </c>
      <c r="AM555" s="10">
        <f t="shared" si="269"/>
        <v>0</v>
      </c>
      <c r="AN555" s="10">
        <f t="shared" si="290"/>
        <v>99.923548696222326</v>
      </c>
      <c r="AO555" s="10">
        <f t="shared" si="290"/>
        <v>99.998516431924884</v>
      </c>
      <c r="AP555" s="10">
        <f t="shared" si="290"/>
        <v>0</v>
      </c>
      <c r="AQ555" s="10">
        <f t="shared" si="290"/>
        <v>0</v>
      </c>
      <c r="AR555" s="10">
        <f t="shared" si="290"/>
        <v>0</v>
      </c>
      <c r="AS555" s="10">
        <f t="shared" si="290"/>
        <v>99.612642782969886</v>
      </c>
      <c r="AT555" s="142">
        <f t="shared" si="290"/>
        <v>0</v>
      </c>
      <c r="AU555" s="142">
        <f t="shared" si="290"/>
        <v>0</v>
      </c>
      <c r="AV555" s="142">
        <f t="shared" si="290"/>
        <v>0</v>
      </c>
      <c r="AW555" s="142">
        <f t="shared" si="290"/>
        <v>0</v>
      </c>
    </row>
    <row r="556" spans="1:49" ht="12.75" customHeight="1" x14ac:dyDescent="0.25">
      <c r="A556" s="133">
        <v>547</v>
      </c>
      <c r="B556" s="139" t="s">
        <v>1816</v>
      </c>
      <c r="C556" s="135">
        <f t="shared" si="285"/>
        <v>1903.6</v>
      </c>
      <c r="D556" s="140">
        <v>1395.5</v>
      </c>
      <c r="E556" s="140">
        <v>0</v>
      </c>
      <c r="F556" s="140">
        <v>0</v>
      </c>
      <c r="G556" s="140">
        <v>0</v>
      </c>
      <c r="H556" s="140">
        <v>508.1</v>
      </c>
      <c r="I556" s="140">
        <v>0</v>
      </c>
      <c r="J556" s="135">
        <f t="shared" si="282"/>
        <v>2048.1999999999998</v>
      </c>
      <c r="K556" s="141">
        <v>1540.1</v>
      </c>
      <c r="L556" s="141">
        <v>0</v>
      </c>
      <c r="M556" s="141">
        <v>0</v>
      </c>
      <c r="N556" s="141">
        <v>0</v>
      </c>
      <c r="O556" s="141">
        <v>508.1</v>
      </c>
      <c r="P556" s="141">
        <v>0</v>
      </c>
      <c r="Q556" s="141">
        <v>0</v>
      </c>
      <c r="R556" s="141">
        <v>0</v>
      </c>
      <c r="S556" s="141">
        <v>0</v>
      </c>
      <c r="T556" s="136">
        <f t="shared" si="283"/>
        <v>2005.8429000000001</v>
      </c>
      <c r="U556" s="141">
        <v>1497.7663</v>
      </c>
      <c r="V556" s="141">
        <v>0</v>
      </c>
      <c r="W556" s="141">
        <v>0</v>
      </c>
      <c r="X556" s="141">
        <v>0</v>
      </c>
      <c r="Y556" s="10">
        <v>508.07659999999998</v>
      </c>
      <c r="Z556" s="10">
        <v>0</v>
      </c>
      <c r="AA556" s="10">
        <v>0</v>
      </c>
      <c r="AB556" s="10">
        <v>0</v>
      </c>
      <c r="AC556" s="10">
        <v>0</v>
      </c>
      <c r="AD556" s="10">
        <f t="shared" si="289"/>
        <v>-42.357099999999718</v>
      </c>
      <c r="AE556" s="10">
        <f t="shared" si="289"/>
        <v>-42.333699999999908</v>
      </c>
      <c r="AF556" s="10">
        <f t="shared" si="289"/>
        <v>0</v>
      </c>
      <c r="AG556" s="10">
        <f t="shared" si="289"/>
        <v>0</v>
      </c>
      <c r="AH556" s="10">
        <f t="shared" si="289"/>
        <v>0</v>
      </c>
      <c r="AI556" s="13">
        <f t="shared" si="269"/>
        <v>-2.3400000000037835E-2</v>
      </c>
      <c r="AJ556" s="13">
        <f t="shared" si="269"/>
        <v>0</v>
      </c>
      <c r="AK556" s="13">
        <f t="shared" si="269"/>
        <v>0</v>
      </c>
      <c r="AL556" s="13">
        <f t="shared" si="269"/>
        <v>0</v>
      </c>
      <c r="AM556" s="10">
        <f t="shared" si="269"/>
        <v>0</v>
      </c>
      <c r="AN556" s="10">
        <f t="shared" si="290"/>
        <v>97.931984181232309</v>
      </c>
      <c r="AO556" s="10">
        <f t="shared" si="290"/>
        <v>97.251236932666714</v>
      </c>
      <c r="AP556" s="10">
        <f t="shared" si="290"/>
        <v>0</v>
      </c>
      <c r="AQ556" s="10">
        <f t="shared" si="290"/>
        <v>0</v>
      </c>
      <c r="AR556" s="10">
        <f t="shared" si="290"/>
        <v>0</v>
      </c>
      <c r="AS556" s="10">
        <f t="shared" si="290"/>
        <v>99.995394607360737</v>
      </c>
      <c r="AT556" s="142">
        <f t="shared" si="290"/>
        <v>0</v>
      </c>
      <c r="AU556" s="142">
        <f t="shared" si="290"/>
        <v>0</v>
      </c>
      <c r="AV556" s="142">
        <f t="shared" si="290"/>
        <v>0</v>
      </c>
      <c r="AW556" s="142">
        <f t="shared" si="290"/>
        <v>0</v>
      </c>
    </row>
    <row r="557" spans="1:49" ht="12.75" customHeight="1" x14ac:dyDescent="0.25">
      <c r="A557" s="133">
        <v>548</v>
      </c>
      <c r="B557" s="139" t="s">
        <v>1562</v>
      </c>
      <c r="C557" s="135">
        <f t="shared" si="285"/>
        <v>245</v>
      </c>
      <c r="D557" s="140">
        <v>0</v>
      </c>
      <c r="E557" s="140">
        <v>0</v>
      </c>
      <c r="F557" s="140">
        <v>0</v>
      </c>
      <c r="G557" s="140">
        <v>0</v>
      </c>
      <c r="H557" s="140">
        <v>245</v>
      </c>
      <c r="I557" s="140">
        <v>0</v>
      </c>
      <c r="J557" s="135">
        <f t="shared" si="282"/>
        <v>245</v>
      </c>
      <c r="K557" s="141">
        <v>0</v>
      </c>
      <c r="L557" s="141">
        <v>0</v>
      </c>
      <c r="M557" s="141">
        <v>0</v>
      </c>
      <c r="N557" s="141">
        <v>0</v>
      </c>
      <c r="O557" s="141">
        <v>245</v>
      </c>
      <c r="P557" s="141">
        <v>0</v>
      </c>
      <c r="Q557" s="141">
        <v>0</v>
      </c>
      <c r="R557" s="141">
        <v>0</v>
      </c>
      <c r="S557" s="141">
        <v>0</v>
      </c>
      <c r="T557" s="136">
        <f t="shared" si="283"/>
        <v>244.88679999999999</v>
      </c>
      <c r="U557" s="141">
        <v>0</v>
      </c>
      <c r="V557" s="141">
        <v>0</v>
      </c>
      <c r="W557" s="141">
        <v>0</v>
      </c>
      <c r="X557" s="141">
        <v>0</v>
      </c>
      <c r="Y557" s="10">
        <v>244.88679999999999</v>
      </c>
      <c r="Z557" s="10">
        <v>0</v>
      </c>
      <c r="AA557" s="10">
        <v>0</v>
      </c>
      <c r="AB557" s="10">
        <v>0</v>
      </c>
      <c r="AC557" s="10">
        <v>0</v>
      </c>
      <c r="AD557" s="10">
        <f t="shared" si="289"/>
        <v>-0.11320000000000618</v>
      </c>
      <c r="AE557" s="10">
        <f t="shared" si="289"/>
        <v>0</v>
      </c>
      <c r="AF557" s="10">
        <f t="shared" si="289"/>
        <v>0</v>
      </c>
      <c r="AG557" s="10">
        <f t="shared" si="289"/>
        <v>0</v>
      </c>
      <c r="AH557" s="10">
        <f t="shared" si="289"/>
        <v>0</v>
      </c>
      <c r="AI557" s="13">
        <f t="shared" si="269"/>
        <v>-0.11320000000000618</v>
      </c>
      <c r="AJ557" s="13">
        <f t="shared" si="269"/>
        <v>0</v>
      </c>
      <c r="AK557" s="13">
        <f t="shared" si="269"/>
        <v>0</v>
      </c>
      <c r="AL557" s="13">
        <f t="shared" si="269"/>
        <v>0</v>
      </c>
      <c r="AM557" s="10">
        <f t="shared" si="269"/>
        <v>0</v>
      </c>
      <c r="AN557" s="10">
        <f t="shared" si="290"/>
        <v>99.953795918367348</v>
      </c>
      <c r="AO557" s="10">
        <f t="shared" si="290"/>
        <v>0</v>
      </c>
      <c r="AP557" s="10">
        <f t="shared" si="290"/>
        <v>0</v>
      </c>
      <c r="AQ557" s="10">
        <f t="shared" si="290"/>
        <v>0</v>
      </c>
      <c r="AR557" s="10">
        <f t="shared" si="290"/>
        <v>0</v>
      </c>
      <c r="AS557" s="10">
        <f t="shared" si="290"/>
        <v>99.953795918367348</v>
      </c>
      <c r="AT557" s="142">
        <f t="shared" si="290"/>
        <v>0</v>
      </c>
      <c r="AU557" s="142">
        <f t="shared" si="290"/>
        <v>0</v>
      </c>
      <c r="AV557" s="142">
        <f t="shared" si="290"/>
        <v>0</v>
      </c>
      <c r="AW557" s="142">
        <f t="shared" si="290"/>
        <v>0</v>
      </c>
    </row>
    <row r="558" spans="1:49" ht="12.75" customHeight="1" x14ac:dyDescent="0.25">
      <c r="A558" s="133">
        <v>549</v>
      </c>
      <c r="B558" s="139" t="s">
        <v>1817</v>
      </c>
      <c r="C558" s="135">
        <f t="shared" si="285"/>
        <v>3119.3999999999996</v>
      </c>
      <c r="D558" s="140">
        <v>2464.1999999999998</v>
      </c>
      <c r="E558" s="140">
        <v>0</v>
      </c>
      <c r="F558" s="140">
        <v>0</v>
      </c>
      <c r="G558" s="140">
        <v>0</v>
      </c>
      <c r="H558" s="140">
        <v>655.20000000000005</v>
      </c>
      <c r="I558" s="140">
        <v>0</v>
      </c>
      <c r="J558" s="135">
        <f t="shared" si="282"/>
        <v>3423</v>
      </c>
      <c r="K558" s="141">
        <v>2767.8</v>
      </c>
      <c r="L558" s="141">
        <v>0</v>
      </c>
      <c r="M558" s="141">
        <v>0</v>
      </c>
      <c r="N558" s="141">
        <v>0</v>
      </c>
      <c r="O558" s="141">
        <v>655.20000000000005</v>
      </c>
      <c r="P558" s="141">
        <v>0</v>
      </c>
      <c r="Q558" s="141">
        <v>0</v>
      </c>
      <c r="R558" s="141">
        <v>0</v>
      </c>
      <c r="S558" s="141">
        <v>0</v>
      </c>
      <c r="T558" s="136">
        <f t="shared" si="283"/>
        <v>3386.2196000000004</v>
      </c>
      <c r="U558" s="141">
        <v>2731.0196000000001</v>
      </c>
      <c r="V558" s="141">
        <v>0</v>
      </c>
      <c r="W558" s="141">
        <v>0</v>
      </c>
      <c r="X558" s="141">
        <v>0</v>
      </c>
      <c r="Y558" s="10">
        <v>655.20000000000005</v>
      </c>
      <c r="Z558" s="10">
        <v>0</v>
      </c>
      <c r="AA558" s="10">
        <v>0</v>
      </c>
      <c r="AB558" s="10">
        <v>0</v>
      </c>
      <c r="AC558" s="10">
        <v>0</v>
      </c>
      <c r="AD558" s="10">
        <f t="shared" si="289"/>
        <v>-36.780399999999645</v>
      </c>
      <c r="AE558" s="10">
        <f t="shared" si="289"/>
        <v>-36.7804000000001</v>
      </c>
      <c r="AF558" s="10">
        <f t="shared" si="289"/>
        <v>0</v>
      </c>
      <c r="AG558" s="10">
        <f t="shared" si="289"/>
        <v>0</v>
      </c>
      <c r="AH558" s="10">
        <f t="shared" si="289"/>
        <v>0</v>
      </c>
      <c r="AI558" s="13">
        <f t="shared" si="269"/>
        <v>0</v>
      </c>
      <c r="AJ558" s="13">
        <f t="shared" si="269"/>
        <v>0</v>
      </c>
      <c r="AK558" s="13">
        <f t="shared" si="269"/>
        <v>0</v>
      </c>
      <c r="AL558" s="13">
        <f t="shared" si="269"/>
        <v>0</v>
      </c>
      <c r="AM558" s="10">
        <f t="shared" si="269"/>
        <v>0</v>
      </c>
      <c r="AN558" s="10">
        <f t="shared" si="290"/>
        <v>98.925492258253001</v>
      </c>
      <c r="AO558" s="10">
        <f t="shared" si="290"/>
        <v>98.671132307247632</v>
      </c>
      <c r="AP558" s="10">
        <f t="shared" si="290"/>
        <v>0</v>
      </c>
      <c r="AQ558" s="10">
        <f t="shared" si="290"/>
        <v>0</v>
      </c>
      <c r="AR558" s="10">
        <f t="shared" si="290"/>
        <v>0</v>
      </c>
      <c r="AS558" s="10">
        <f t="shared" si="290"/>
        <v>100</v>
      </c>
      <c r="AT558" s="142">
        <f t="shared" si="290"/>
        <v>0</v>
      </c>
      <c r="AU558" s="142">
        <f t="shared" si="290"/>
        <v>0</v>
      </c>
      <c r="AV558" s="142">
        <f t="shared" si="290"/>
        <v>0</v>
      </c>
      <c r="AW558" s="142">
        <f t="shared" si="290"/>
        <v>0</v>
      </c>
    </row>
    <row r="559" spans="1:49" ht="12.75" customHeight="1" x14ac:dyDescent="0.25">
      <c r="A559" s="133">
        <v>550</v>
      </c>
      <c r="B559" s="139" t="s">
        <v>1727</v>
      </c>
      <c r="C559" s="135">
        <f t="shared" si="285"/>
        <v>26590.3</v>
      </c>
      <c r="D559" s="140">
        <v>21396.400000000001</v>
      </c>
      <c r="E559" s="140">
        <v>1201.8</v>
      </c>
      <c r="F559" s="140">
        <v>64.8</v>
      </c>
      <c r="G559" s="140">
        <v>0</v>
      </c>
      <c r="H559" s="140">
        <v>3927.3</v>
      </c>
      <c r="I559" s="140">
        <v>0</v>
      </c>
      <c r="J559" s="135">
        <f t="shared" si="282"/>
        <v>31015</v>
      </c>
      <c r="K559" s="141">
        <v>25665.200000000001</v>
      </c>
      <c r="L559" s="141">
        <v>1347.2</v>
      </c>
      <c r="M559" s="141">
        <v>75.3</v>
      </c>
      <c r="N559" s="141">
        <v>0</v>
      </c>
      <c r="O559" s="141">
        <v>3927.3</v>
      </c>
      <c r="P559" s="141">
        <v>0</v>
      </c>
      <c r="Q559" s="141">
        <v>0</v>
      </c>
      <c r="R559" s="141">
        <v>0</v>
      </c>
      <c r="S559" s="141">
        <v>0</v>
      </c>
      <c r="T559" s="136">
        <f t="shared" si="283"/>
        <v>30380.292099999999</v>
      </c>
      <c r="U559" s="141">
        <v>25248.966700000001</v>
      </c>
      <c r="V559" s="141">
        <v>1255.921</v>
      </c>
      <c r="W559" s="141">
        <v>75.3</v>
      </c>
      <c r="X559" s="141">
        <v>0</v>
      </c>
      <c r="Y559" s="10">
        <v>3800.1044000000002</v>
      </c>
      <c r="Z559" s="10">
        <v>0</v>
      </c>
      <c r="AA559" s="10">
        <v>0</v>
      </c>
      <c r="AB559" s="10">
        <v>0</v>
      </c>
      <c r="AC559" s="10">
        <v>0</v>
      </c>
      <c r="AD559" s="10">
        <f t="shared" si="289"/>
        <v>-634.70790000000125</v>
      </c>
      <c r="AE559" s="10">
        <f t="shared" si="289"/>
        <v>-416.23329999999987</v>
      </c>
      <c r="AF559" s="10">
        <f t="shared" si="289"/>
        <v>-91.278999999999996</v>
      </c>
      <c r="AG559" s="10">
        <f t="shared" si="289"/>
        <v>0</v>
      </c>
      <c r="AH559" s="10">
        <f t="shared" si="289"/>
        <v>0</v>
      </c>
      <c r="AI559" s="13">
        <f t="shared" si="269"/>
        <v>-127.19560000000001</v>
      </c>
      <c r="AJ559" s="13">
        <f t="shared" si="269"/>
        <v>0</v>
      </c>
      <c r="AK559" s="13">
        <f t="shared" si="269"/>
        <v>0</v>
      </c>
      <c r="AL559" s="13">
        <f t="shared" si="269"/>
        <v>0</v>
      </c>
      <c r="AM559" s="10">
        <f t="shared" si="269"/>
        <v>0</v>
      </c>
      <c r="AN559" s="10">
        <f t="shared" si="290"/>
        <v>97.953545381267134</v>
      </c>
      <c r="AO559" s="10">
        <f t="shared" si="290"/>
        <v>98.378219144990112</v>
      </c>
      <c r="AP559" s="10">
        <f t="shared" si="290"/>
        <v>93.224539786223275</v>
      </c>
      <c r="AQ559" s="10">
        <f t="shared" si="290"/>
        <v>100</v>
      </c>
      <c r="AR559" s="10">
        <f t="shared" si="290"/>
        <v>0</v>
      </c>
      <c r="AS559" s="10">
        <f t="shared" si="290"/>
        <v>96.761245639497872</v>
      </c>
      <c r="AT559" s="142">
        <f t="shared" si="290"/>
        <v>0</v>
      </c>
      <c r="AU559" s="142">
        <f t="shared" si="290"/>
        <v>0</v>
      </c>
      <c r="AV559" s="142">
        <f t="shared" si="290"/>
        <v>0</v>
      </c>
      <c r="AW559" s="142">
        <f t="shared" si="290"/>
        <v>0</v>
      </c>
    </row>
    <row r="560" spans="1:49" ht="12.75" customHeight="1" x14ac:dyDescent="0.25">
      <c r="A560" s="133">
        <v>551</v>
      </c>
      <c r="B560" s="139" t="s">
        <v>1818</v>
      </c>
      <c r="C560" s="135">
        <f t="shared" si="285"/>
        <v>262</v>
      </c>
      <c r="D560" s="140">
        <v>0</v>
      </c>
      <c r="E560" s="140">
        <v>0</v>
      </c>
      <c r="F560" s="140">
        <v>0</v>
      </c>
      <c r="G560" s="140">
        <v>0</v>
      </c>
      <c r="H560" s="140">
        <v>262</v>
      </c>
      <c r="I560" s="140">
        <v>0</v>
      </c>
      <c r="J560" s="135">
        <f t="shared" si="282"/>
        <v>262</v>
      </c>
      <c r="K560" s="141">
        <v>0</v>
      </c>
      <c r="L560" s="141">
        <v>0</v>
      </c>
      <c r="M560" s="141">
        <v>0</v>
      </c>
      <c r="N560" s="141">
        <v>0</v>
      </c>
      <c r="O560" s="141">
        <v>262</v>
      </c>
      <c r="P560" s="141">
        <v>0</v>
      </c>
      <c r="Q560" s="141">
        <v>0</v>
      </c>
      <c r="R560" s="141">
        <v>0</v>
      </c>
      <c r="S560" s="141">
        <v>0</v>
      </c>
      <c r="T560" s="136">
        <f t="shared" si="283"/>
        <v>261.90940000000001</v>
      </c>
      <c r="U560" s="141">
        <v>0</v>
      </c>
      <c r="V560" s="141">
        <v>0</v>
      </c>
      <c r="W560" s="141">
        <v>0</v>
      </c>
      <c r="X560" s="141">
        <v>0</v>
      </c>
      <c r="Y560" s="10">
        <v>261.90940000000001</v>
      </c>
      <c r="Z560" s="10">
        <v>0</v>
      </c>
      <c r="AA560" s="10">
        <v>0</v>
      </c>
      <c r="AB560" s="10">
        <v>0</v>
      </c>
      <c r="AC560" s="10">
        <v>0</v>
      </c>
      <c r="AD560" s="10">
        <f t="shared" si="289"/>
        <v>-9.0599999999994907E-2</v>
      </c>
      <c r="AE560" s="10">
        <f t="shared" si="289"/>
        <v>0</v>
      </c>
      <c r="AF560" s="10">
        <f t="shared" si="289"/>
        <v>0</v>
      </c>
      <c r="AG560" s="10">
        <f t="shared" si="289"/>
        <v>0</v>
      </c>
      <c r="AH560" s="10">
        <f t="shared" si="289"/>
        <v>0</v>
      </c>
      <c r="AI560" s="13">
        <f t="shared" si="269"/>
        <v>-9.0599999999994907E-2</v>
      </c>
      <c r="AJ560" s="13">
        <f t="shared" si="269"/>
        <v>0</v>
      </c>
      <c r="AK560" s="13">
        <f t="shared" si="269"/>
        <v>0</v>
      </c>
      <c r="AL560" s="13">
        <f t="shared" si="269"/>
        <v>0</v>
      </c>
      <c r="AM560" s="10">
        <f t="shared" si="269"/>
        <v>0</v>
      </c>
      <c r="AN560" s="10">
        <f t="shared" si="290"/>
        <v>99.965419847328235</v>
      </c>
      <c r="AO560" s="10">
        <f t="shared" si="290"/>
        <v>0</v>
      </c>
      <c r="AP560" s="10">
        <f t="shared" si="290"/>
        <v>0</v>
      </c>
      <c r="AQ560" s="10">
        <f t="shared" si="290"/>
        <v>0</v>
      </c>
      <c r="AR560" s="10">
        <f t="shared" si="290"/>
        <v>0</v>
      </c>
      <c r="AS560" s="10">
        <f t="shared" si="290"/>
        <v>99.965419847328235</v>
      </c>
      <c r="AT560" s="142">
        <f t="shared" si="290"/>
        <v>0</v>
      </c>
      <c r="AU560" s="142">
        <f t="shared" si="290"/>
        <v>0</v>
      </c>
      <c r="AV560" s="142">
        <f t="shared" si="290"/>
        <v>0</v>
      </c>
      <c r="AW560" s="142">
        <f t="shared" si="290"/>
        <v>0</v>
      </c>
    </row>
    <row r="561" spans="1:49" ht="12.75" customHeight="1" x14ac:dyDescent="0.25">
      <c r="A561" s="133">
        <v>552</v>
      </c>
      <c r="B561" s="139" t="s">
        <v>1819</v>
      </c>
      <c r="C561" s="135">
        <f t="shared" si="285"/>
        <v>4989.1000000000004</v>
      </c>
      <c r="D561" s="140">
        <v>3537</v>
      </c>
      <c r="E561" s="140">
        <v>0</v>
      </c>
      <c r="F561" s="140">
        <v>0</v>
      </c>
      <c r="G561" s="140">
        <v>0</v>
      </c>
      <c r="H561" s="140">
        <v>1452.1</v>
      </c>
      <c r="I561" s="140">
        <v>0</v>
      </c>
      <c r="J561" s="135">
        <f t="shared" si="282"/>
        <v>5834.7999999999993</v>
      </c>
      <c r="K561" s="141">
        <v>4382.7</v>
      </c>
      <c r="L561" s="141">
        <v>0</v>
      </c>
      <c r="M561" s="141">
        <v>0</v>
      </c>
      <c r="N561" s="141">
        <v>0</v>
      </c>
      <c r="O561" s="141">
        <v>1452.1</v>
      </c>
      <c r="P561" s="141">
        <v>0</v>
      </c>
      <c r="Q561" s="141">
        <v>0</v>
      </c>
      <c r="R561" s="141">
        <v>0</v>
      </c>
      <c r="S561" s="141">
        <v>0</v>
      </c>
      <c r="T561" s="136">
        <f t="shared" si="283"/>
        <v>5740.1589000000004</v>
      </c>
      <c r="U561" s="141">
        <v>4288.7791999999999</v>
      </c>
      <c r="V561" s="141">
        <v>0</v>
      </c>
      <c r="W561" s="141">
        <v>0</v>
      </c>
      <c r="X561" s="141">
        <v>0</v>
      </c>
      <c r="Y561" s="10">
        <v>1451.3797</v>
      </c>
      <c r="Z561" s="10">
        <v>0</v>
      </c>
      <c r="AA561" s="10">
        <v>0</v>
      </c>
      <c r="AB561" s="10">
        <v>0</v>
      </c>
      <c r="AC561" s="10">
        <v>0</v>
      </c>
      <c r="AD561" s="10">
        <f t="shared" si="289"/>
        <v>-94.641099999998914</v>
      </c>
      <c r="AE561" s="10">
        <f t="shared" si="289"/>
        <v>-93.920799999999872</v>
      </c>
      <c r="AF561" s="10">
        <f t="shared" si="289"/>
        <v>0</v>
      </c>
      <c r="AG561" s="10">
        <f t="shared" si="289"/>
        <v>0</v>
      </c>
      <c r="AH561" s="10">
        <f t="shared" si="289"/>
        <v>0</v>
      </c>
      <c r="AI561" s="13">
        <f t="shared" si="269"/>
        <v>-0.72029999999995198</v>
      </c>
      <c r="AJ561" s="13">
        <f t="shared" si="269"/>
        <v>0</v>
      </c>
      <c r="AK561" s="13">
        <f t="shared" si="269"/>
        <v>0</v>
      </c>
      <c r="AL561" s="13">
        <f t="shared" si="269"/>
        <v>0</v>
      </c>
      <c r="AM561" s="10">
        <f t="shared" si="269"/>
        <v>0</v>
      </c>
      <c r="AN561" s="10">
        <f t="shared" si="290"/>
        <v>98.377988962775092</v>
      </c>
      <c r="AO561" s="10">
        <f t="shared" si="290"/>
        <v>97.857010518630076</v>
      </c>
      <c r="AP561" s="10">
        <f t="shared" si="290"/>
        <v>0</v>
      </c>
      <c r="AQ561" s="10">
        <f t="shared" si="290"/>
        <v>0</v>
      </c>
      <c r="AR561" s="10">
        <f t="shared" si="290"/>
        <v>0</v>
      </c>
      <c r="AS561" s="10">
        <f t="shared" si="290"/>
        <v>99.950395978238419</v>
      </c>
      <c r="AT561" s="142">
        <f t="shared" si="290"/>
        <v>0</v>
      </c>
      <c r="AU561" s="142">
        <f t="shared" si="290"/>
        <v>0</v>
      </c>
      <c r="AV561" s="142">
        <f t="shared" si="290"/>
        <v>0</v>
      </c>
      <c r="AW561" s="142">
        <f t="shared" si="290"/>
        <v>0</v>
      </c>
    </row>
    <row r="562" spans="1:49" ht="12.75" customHeight="1" x14ac:dyDescent="0.25">
      <c r="A562" s="133">
        <v>553</v>
      </c>
      <c r="B562" s="139" t="s">
        <v>1820</v>
      </c>
      <c r="C562" s="135">
        <f t="shared" si="285"/>
        <v>2375.9</v>
      </c>
      <c r="D562" s="140">
        <v>1835.7</v>
      </c>
      <c r="E562" s="140">
        <v>0</v>
      </c>
      <c r="F562" s="140">
        <v>0</v>
      </c>
      <c r="G562" s="140">
        <v>0</v>
      </c>
      <c r="H562" s="140">
        <v>540.20000000000005</v>
      </c>
      <c r="I562" s="140">
        <v>0</v>
      </c>
      <c r="J562" s="135">
        <f t="shared" si="282"/>
        <v>2726.5</v>
      </c>
      <c r="K562" s="141">
        <v>2186.3000000000002</v>
      </c>
      <c r="L562" s="141">
        <v>0</v>
      </c>
      <c r="M562" s="141">
        <v>0</v>
      </c>
      <c r="N562" s="141">
        <v>0</v>
      </c>
      <c r="O562" s="141">
        <v>540.20000000000005</v>
      </c>
      <c r="P562" s="141">
        <v>0</v>
      </c>
      <c r="Q562" s="141">
        <v>0</v>
      </c>
      <c r="R562" s="141">
        <v>0</v>
      </c>
      <c r="S562" s="141">
        <v>0</v>
      </c>
      <c r="T562" s="136">
        <f t="shared" si="283"/>
        <v>2695.6032</v>
      </c>
      <c r="U562" s="141">
        <v>2186.3000000000002</v>
      </c>
      <c r="V562" s="141">
        <v>0</v>
      </c>
      <c r="W562" s="141">
        <v>0</v>
      </c>
      <c r="X562" s="141">
        <v>0</v>
      </c>
      <c r="Y562" s="10">
        <v>509.3032</v>
      </c>
      <c r="Z562" s="10">
        <v>0</v>
      </c>
      <c r="AA562" s="10">
        <v>0</v>
      </c>
      <c r="AB562" s="10">
        <v>0</v>
      </c>
      <c r="AC562" s="10">
        <v>0</v>
      </c>
      <c r="AD562" s="10">
        <f t="shared" si="289"/>
        <v>-30.896799999999985</v>
      </c>
      <c r="AE562" s="10">
        <f t="shared" si="289"/>
        <v>0</v>
      </c>
      <c r="AF562" s="10">
        <f t="shared" si="289"/>
        <v>0</v>
      </c>
      <c r="AG562" s="10">
        <f t="shared" si="289"/>
        <v>0</v>
      </c>
      <c r="AH562" s="10">
        <f t="shared" si="289"/>
        <v>0</v>
      </c>
      <c r="AI562" s="13">
        <f t="shared" si="269"/>
        <v>-30.896800000000042</v>
      </c>
      <c r="AJ562" s="13">
        <f t="shared" si="269"/>
        <v>0</v>
      </c>
      <c r="AK562" s="13">
        <f t="shared" si="269"/>
        <v>0</v>
      </c>
      <c r="AL562" s="13">
        <f t="shared" si="269"/>
        <v>0</v>
      </c>
      <c r="AM562" s="10">
        <f t="shared" si="269"/>
        <v>0</v>
      </c>
      <c r="AN562" s="10">
        <f t="shared" si="290"/>
        <v>98.866796258940042</v>
      </c>
      <c r="AO562" s="10">
        <f t="shared" si="290"/>
        <v>100</v>
      </c>
      <c r="AP562" s="10">
        <f t="shared" si="290"/>
        <v>0</v>
      </c>
      <c r="AQ562" s="10">
        <f t="shared" si="290"/>
        <v>0</v>
      </c>
      <c r="AR562" s="10">
        <f t="shared" si="290"/>
        <v>0</v>
      </c>
      <c r="AS562" s="10">
        <f t="shared" ref="AS562:AW579" si="297">IF(O562=0,0,Y562/O562*100)</f>
        <v>94.280488707885951</v>
      </c>
      <c r="AT562" s="142">
        <f t="shared" si="297"/>
        <v>0</v>
      </c>
      <c r="AU562" s="142">
        <f t="shared" si="297"/>
        <v>0</v>
      </c>
      <c r="AV562" s="142">
        <f t="shared" si="297"/>
        <v>0</v>
      </c>
      <c r="AW562" s="142">
        <f t="shared" si="297"/>
        <v>0</v>
      </c>
    </row>
    <row r="563" spans="1:49" ht="12.75" customHeight="1" x14ac:dyDescent="0.25">
      <c r="A563" s="133">
        <v>554</v>
      </c>
      <c r="B563" s="139" t="s">
        <v>1821</v>
      </c>
      <c r="C563" s="135">
        <f t="shared" si="285"/>
        <v>4535.1000000000004</v>
      </c>
      <c r="D563" s="140">
        <v>3557.1</v>
      </c>
      <c r="E563" s="140">
        <v>0</v>
      </c>
      <c r="F563" s="140">
        <v>0</v>
      </c>
      <c r="G563" s="140">
        <v>0</v>
      </c>
      <c r="H563" s="140">
        <v>978</v>
      </c>
      <c r="I563" s="140">
        <v>0</v>
      </c>
      <c r="J563" s="135">
        <f t="shared" si="282"/>
        <v>4952.8</v>
      </c>
      <c r="K563" s="141">
        <v>3974.8</v>
      </c>
      <c r="L563" s="141">
        <v>0</v>
      </c>
      <c r="M563" s="141">
        <v>0</v>
      </c>
      <c r="N563" s="141">
        <v>0</v>
      </c>
      <c r="O563" s="141">
        <v>978</v>
      </c>
      <c r="P563" s="141">
        <v>0</v>
      </c>
      <c r="Q563" s="141">
        <v>0</v>
      </c>
      <c r="R563" s="141">
        <v>0</v>
      </c>
      <c r="S563" s="141">
        <v>0</v>
      </c>
      <c r="T563" s="136">
        <f t="shared" si="283"/>
        <v>4952.8</v>
      </c>
      <c r="U563" s="141">
        <v>3974.8</v>
      </c>
      <c r="V563" s="141">
        <v>0</v>
      </c>
      <c r="W563" s="141">
        <v>0</v>
      </c>
      <c r="X563" s="141">
        <v>0</v>
      </c>
      <c r="Y563" s="10">
        <v>978</v>
      </c>
      <c r="Z563" s="10">
        <v>0</v>
      </c>
      <c r="AA563" s="10">
        <v>0</v>
      </c>
      <c r="AB563" s="10">
        <v>0</v>
      </c>
      <c r="AC563" s="10">
        <v>0</v>
      </c>
      <c r="AD563" s="10">
        <f t="shared" si="289"/>
        <v>0</v>
      </c>
      <c r="AE563" s="10">
        <f t="shared" si="289"/>
        <v>0</v>
      </c>
      <c r="AF563" s="10">
        <f t="shared" si="289"/>
        <v>0</v>
      </c>
      <c r="AG563" s="10">
        <f t="shared" si="289"/>
        <v>0</v>
      </c>
      <c r="AH563" s="10">
        <f t="shared" si="289"/>
        <v>0</v>
      </c>
      <c r="AI563" s="13">
        <f t="shared" si="269"/>
        <v>0</v>
      </c>
      <c r="AJ563" s="13">
        <f t="shared" si="269"/>
        <v>0</v>
      </c>
      <c r="AK563" s="13">
        <f t="shared" si="269"/>
        <v>0</v>
      </c>
      <c r="AL563" s="13">
        <f t="shared" si="269"/>
        <v>0</v>
      </c>
      <c r="AM563" s="10">
        <f t="shared" si="269"/>
        <v>0</v>
      </c>
      <c r="AN563" s="10">
        <f t="shared" ref="AN563:AR579" si="298">IF(J563=0,0,T563/J563*100)</f>
        <v>100</v>
      </c>
      <c r="AO563" s="10">
        <f t="shared" si="298"/>
        <v>100</v>
      </c>
      <c r="AP563" s="10">
        <f t="shared" si="298"/>
        <v>0</v>
      </c>
      <c r="AQ563" s="10">
        <f t="shared" si="298"/>
        <v>0</v>
      </c>
      <c r="AR563" s="10">
        <f t="shared" si="298"/>
        <v>0</v>
      </c>
      <c r="AS563" s="10">
        <f t="shared" si="297"/>
        <v>100</v>
      </c>
      <c r="AT563" s="142">
        <f t="shared" si="297"/>
        <v>0</v>
      </c>
      <c r="AU563" s="142">
        <f t="shared" si="297"/>
        <v>0</v>
      </c>
      <c r="AV563" s="142">
        <f t="shared" si="297"/>
        <v>0</v>
      </c>
      <c r="AW563" s="142">
        <f t="shared" si="297"/>
        <v>0</v>
      </c>
    </row>
    <row r="564" spans="1:49" ht="12.75" customHeight="1" x14ac:dyDescent="0.25">
      <c r="A564" s="133">
        <v>555</v>
      </c>
      <c r="B564" s="139" t="s">
        <v>1822</v>
      </c>
      <c r="C564" s="135">
        <f t="shared" si="285"/>
        <v>2446.6999999999998</v>
      </c>
      <c r="D564" s="140">
        <v>1793.1</v>
      </c>
      <c r="E564" s="140">
        <v>0</v>
      </c>
      <c r="F564" s="140">
        <v>0</v>
      </c>
      <c r="G564" s="140">
        <v>0</v>
      </c>
      <c r="H564" s="140">
        <v>653.6</v>
      </c>
      <c r="I564" s="140">
        <v>0</v>
      </c>
      <c r="J564" s="135">
        <f t="shared" si="282"/>
        <v>2756</v>
      </c>
      <c r="K564" s="141">
        <v>2102.4</v>
      </c>
      <c r="L564" s="141">
        <v>0</v>
      </c>
      <c r="M564" s="141">
        <v>0</v>
      </c>
      <c r="N564" s="141">
        <v>0</v>
      </c>
      <c r="O564" s="141">
        <v>653.6</v>
      </c>
      <c r="P564" s="141">
        <v>0</v>
      </c>
      <c r="Q564" s="141">
        <v>0</v>
      </c>
      <c r="R564" s="141">
        <v>0</v>
      </c>
      <c r="S564" s="141">
        <v>0</v>
      </c>
      <c r="T564" s="136">
        <f t="shared" si="283"/>
        <v>2558.4831999999997</v>
      </c>
      <c r="U564" s="141">
        <v>1907.2123999999999</v>
      </c>
      <c r="V564" s="141">
        <v>0</v>
      </c>
      <c r="W564" s="141">
        <v>0</v>
      </c>
      <c r="X564" s="141">
        <v>0</v>
      </c>
      <c r="Y564" s="10">
        <v>651.27080000000001</v>
      </c>
      <c r="Z564" s="10">
        <v>0</v>
      </c>
      <c r="AA564" s="10">
        <v>0</v>
      </c>
      <c r="AB564" s="10">
        <v>0</v>
      </c>
      <c r="AC564" s="10">
        <v>0</v>
      </c>
      <c r="AD564" s="10">
        <f t="shared" si="289"/>
        <v>-197.51680000000033</v>
      </c>
      <c r="AE564" s="10">
        <f t="shared" si="289"/>
        <v>-195.1876000000002</v>
      </c>
      <c r="AF564" s="10">
        <f t="shared" si="289"/>
        <v>0</v>
      </c>
      <c r="AG564" s="10">
        <f t="shared" si="289"/>
        <v>0</v>
      </c>
      <c r="AH564" s="10">
        <f t="shared" si="289"/>
        <v>0</v>
      </c>
      <c r="AI564" s="13">
        <f t="shared" si="269"/>
        <v>-2.3292000000000144</v>
      </c>
      <c r="AJ564" s="13">
        <f t="shared" si="269"/>
        <v>0</v>
      </c>
      <c r="AK564" s="13">
        <f t="shared" si="269"/>
        <v>0</v>
      </c>
      <c r="AL564" s="13">
        <f t="shared" si="269"/>
        <v>0</v>
      </c>
      <c r="AM564" s="10">
        <f t="shared" si="269"/>
        <v>0</v>
      </c>
      <c r="AN564" s="10">
        <f t="shared" si="298"/>
        <v>92.833207547169806</v>
      </c>
      <c r="AO564" s="10">
        <f t="shared" si="298"/>
        <v>90.715962709284611</v>
      </c>
      <c r="AP564" s="10">
        <f t="shared" si="298"/>
        <v>0</v>
      </c>
      <c r="AQ564" s="10">
        <f t="shared" si="298"/>
        <v>0</v>
      </c>
      <c r="AR564" s="10">
        <f t="shared" si="298"/>
        <v>0</v>
      </c>
      <c r="AS564" s="10">
        <f t="shared" si="297"/>
        <v>99.643635250917995</v>
      </c>
      <c r="AT564" s="142">
        <f t="shared" si="297"/>
        <v>0</v>
      </c>
      <c r="AU564" s="142">
        <f t="shared" si="297"/>
        <v>0</v>
      </c>
      <c r="AV564" s="142">
        <f t="shared" si="297"/>
        <v>0</v>
      </c>
      <c r="AW564" s="142">
        <f t="shared" si="297"/>
        <v>0</v>
      </c>
    </row>
    <row r="565" spans="1:49" ht="12.75" customHeight="1" x14ac:dyDescent="0.25">
      <c r="A565" s="133">
        <v>556</v>
      </c>
      <c r="B565" s="139" t="s">
        <v>1823</v>
      </c>
      <c r="C565" s="135">
        <f t="shared" si="285"/>
        <v>7047.2000000000007</v>
      </c>
      <c r="D565" s="140">
        <v>5676.6</v>
      </c>
      <c r="E565" s="140">
        <v>0</v>
      </c>
      <c r="F565" s="140">
        <v>64.8</v>
      </c>
      <c r="G565" s="140">
        <v>0</v>
      </c>
      <c r="H565" s="140">
        <v>1305.8</v>
      </c>
      <c r="I565" s="140">
        <v>0</v>
      </c>
      <c r="J565" s="135">
        <f t="shared" si="282"/>
        <v>7852.8</v>
      </c>
      <c r="K565" s="141">
        <v>6476.1</v>
      </c>
      <c r="L565" s="141">
        <v>0</v>
      </c>
      <c r="M565" s="141">
        <v>70.900000000000006</v>
      </c>
      <c r="N565" s="141">
        <v>0</v>
      </c>
      <c r="O565" s="141">
        <v>1305.8</v>
      </c>
      <c r="P565" s="141">
        <v>0</v>
      </c>
      <c r="Q565" s="141">
        <v>0</v>
      </c>
      <c r="R565" s="141">
        <v>0</v>
      </c>
      <c r="S565" s="141">
        <v>0</v>
      </c>
      <c r="T565" s="136">
        <f t="shared" si="283"/>
        <v>7486.1957000000002</v>
      </c>
      <c r="U565" s="141">
        <v>6118.6257999999998</v>
      </c>
      <c r="V565" s="141">
        <v>0</v>
      </c>
      <c r="W565" s="141">
        <v>61.7699</v>
      </c>
      <c r="X565" s="141">
        <v>0</v>
      </c>
      <c r="Y565" s="10">
        <v>1305.8</v>
      </c>
      <c r="Z565" s="10">
        <v>0</v>
      </c>
      <c r="AA565" s="10">
        <v>0</v>
      </c>
      <c r="AB565" s="10">
        <v>0</v>
      </c>
      <c r="AC565" s="10">
        <v>0</v>
      </c>
      <c r="AD565" s="10">
        <f t="shared" si="289"/>
        <v>-366.60429999999997</v>
      </c>
      <c r="AE565" s="10">
        <f t="shared" si="289"/>
        <v>-357.47420000000056</v>
      </c>
      <c r="AF565" s="10">
        <f t="shared" si="289"/>
        <v>0</v>
      </c>
      <c r="AG565" s="10">
        <f t="shared" si="289"/>
        <v>-9.1301000000000059</v>
      </c>
      <c r="AH565" s="10">
        <f t="shared" si="289"/>
        <v>0</v>
      </c>
      <c r="AI565" s="13">
        <f t="shared" si="269"/>
        <v>0</v>
      </c>
      <c r="AJ565" s="13">
        <f t="shared" si="269"/>
        <v>0</v>
      </c>
      <c r="AK565" s="13">
        <f t="shared" si="269"/>
        <v>0</v>
      </c>
      <c r="AL565" s="13">
        <f t="shared" si="269"/>
        <v>0</v>
      </c>
      <c r="AM565" s="10">
        <f t="shared" si="269"/>
        <v>0</v>
      </c>
      <c r="AN565" s="10">
        <f t="shared" si="298"/>
        <v>95.331546709453946</v>
      </c>
      <c r="AO565" s="10">
        <f t="shared" si="298"/>
        <v>94.480100677877104</v>
      </c>
      <c r="AP565" s="10">
        <f t="shared" si="298"/>
        <v>0</v>
      </c>
      <c r="AQ565" s="10">
        <f t="shared" si="298"/>
        <v>87.122566995768679</v>
      </c>
      <c r="AR565" s="10">
        <f t="shared" si="298"/>
        <v>0</v>
      </c>
      <c r="AS565" s="10">
        <f t="shared" si="297"/>
        <v>100</v>
      </c>
      <c r="AT565" s="142">
        <f t="shared" si="297"/>
        <v>0</v>
      </c>
      <c r="AU565" s="142">
        <f t="shared" si="297"/>
        <v>0</v>
      </c>
      <c r="AV565" s="142">
        <f t="shared" si="297"/>
        <v>0</v>
      </c>
      <c r="AW565" s="142">
        <f t="shared" si="297"/>
        <v>0</v>
      </c>
    </row>
    <row r="566" spans="1:49" ht="12.75" customHeight="1" x14ac:dyDescent="0.25">
      <c r="A566" s="133">
        <v>557</v>
      </c>
      <c r="B566" s="139" t="s">
        <v>1824</v>
      </c>
      <c r="C566" s="135">
        <f t="shared" si="285"/>
        <v>1875.6</v>
      </c>
      <c r="D566" s="140">
        <v>1551.2</v>
      </c>
      <c r="E566" s="140">
        <v>0</v>
      </c>
      <c r="F566" s="140">
        <v>0</v>
      </c>
      <c r="G566" s="140">
        <v>0</v>
      </c>
      <c r="H566" s="140">
        <v>324.39999999999998</v>
      </c>
      <c r="I566" s="140">
        <v>0</v>
      </c>
      <c r="J566" s="135">
        <f t="shared" si="282"/>
        <v>2162.9</v>
      </c>
      <c r="K566" s="141">
        <v>1838.5</v>
      </c>
      <c r="L566" s="141">
        <v>0</v>
      </c>
      <c r="M566" s="141">
        <v>0</v>
      </c>
      <c r="N566" s="141">
        <v>0</v>
      </c>
      <c r="O566" s="141">
        <v>324.39999999999998</v>
      </c>
      <c r="P566" s="141">
        <v>0</v>
      </c>
      <c r="Q566" s="141">
        <v>0</v>
      </c>
      <c r="R566" s="141">
        <v>0</v>
      </c>
      <c r="S566" s="141">
        <v>0</v>
      </c>
      <c r="T566" s="136">
        <f t="shared" si="283"/>
        <v>2156.2775000000001</v>
      </c>
      <c r="U566" s="141">
        <v>1831.8775000000001</v>
      </c>
      <c r="V566" s="141">
        <v>0</v>
      </c>
      <c r="W566" s="141">
        <v>0</v>
      </c>
      <c r="X566" s="141">
        <v>0</v>
      </c>
      <c r="Y566" s="10">
        <v>324.39999999999998</v>
      </c>
      <c r="Z566" s="10">
        <v>0</v>
      </c>
      <c r="AA566" s="10">
        <v>0</v>
      </c>
      <c r="AB566" s="10">
        <v>0</v>
      </c>
      <c r="AC566" s="10">
        <v>0</v>
      </c>
      <c r="AD566" s="10">
        <f t="shared" si="289"/>
        <v>-6.6224999999999454</v>
      </c>
      <c r="AE566" s="10">
        <f t="shared" si="289"/>
        <v>-6.6224999999999454</v>
      </c>
      <c r="AF566" s="10">
        <f t="shared" si="289"/>
        <v>0</v>
      </c>
      <c r="AG566" s="10">
        <f t="shared" si="289"/>
        <v>0</v>
      </c>
      <c r="AH566" s="10">
        <f t="shared" si="289"/>
        <v>0</v>
      </c>
      <c r="AI566" s="13">
        <f t="shared" si="269"/>
        <v>0</v>
      </c>
      <c r="AJ566" s="13">
        <f t="shared" si="269"/>
        <v>0</v>
      </c>
      <c r="AK566" s="13">
        <f t="shared" si="269"/>
        <v>0</v>
      </c>
      <c r="AL566" s="13">
        <f t="shared" si="269"/>
        <v>0</v>
      </c>
      <c r="AM566" s="10">
        <f t="shared" si="269"/>
        <v>0</v>
      </c>
      <c r="AN566" s="10">
        <f t="shared" si="298"/>
        <v>99.693813861019933</v>
      </c>
      <c r="AO566" s="10">
        <f t="shared" si="298"/>
        <v>99.639787870546641</v>
      </c>
      <c r="AP566" s="10">
        <f t="shared" si="298"/>
        <v>0</v>
      </c>
      <c r="AQ566" s="10">
        <f t="shared" si="298"/>
        <v>0</v>
      </c>
      <c r="AR566" s="10">
        <f t="shared" si="298"/>
        <v>0</v>
      </c>
      <c r="AS566" s="10">
        <f t="shared" si="297"/>
        <v>100</v>
      </c>
      <c r="AT566" s="142">
        <f t="shared" si="297"/>
        <v>0</v>
      </c>
      <c r="AU566" s="142">
        <f t="shared" si="297"/>
        <v>0</v>
      </c>
      <c r="AV566" s="142">
        <f t="shared" si="297"/>
        <v>0</v>
      </c>
      <c r="AW566" s="142">
        <f t="shared" si="297"/>
        <v>0</v>
      </c>
    </row>
    <row r="567" spans="1:49" ht="12.75" customHeight="1" x14ac:dyDescent="0.25">
      <c r="A567" s="133">
        <v>558</v>
      </c>
      <c r="B567" s="139" t="s">
        <v>1825</v>
      </c>
      <c r="C567" s="135">
        <f t="shared" si="285"/>
        <v>2458.2000000000003</v>
      </c>
      <c r="D567" s="140">
        <v>1984.9</v>
      </c>
      <c r="E567" s="140">
        <v>0</v>
      </c>
      <c r="F567" s="140">
        <v>0</v>
      </c>
      <c r="G567" s="140">
        <v>0</v>
      </c>
      <c r="H567" s="140">
        <v>473.3</v>
      </c>
      <c r="I567" s="140">
        <v>0</v>
      </c>
      <c r="J567" s="135">
        <f t="shared" si="282"/>
        <v>2719.1000000000004</v>
      </c>
      <c r="K567" s="141">
        <v>2245.8000000000002</v>
      </c>
      <c r="L567" s="141">
        <v>0</v>
      </c>
      <c r="M567" s="141">
        <v>0</v>
      </c>
      <c r="N567" s="141">
        <v>0</v>
      </c>
      <c r="O567" s="141">
        <v>473.3</v>
      </c>
      <c r="P567" s="141">
        <v>0</v>
      </c>
      <c r="Q567" s="141">
        <v>0</v>
      </c>
      <c r="R567" s="141">
        <v>0</v>
      </c>
      <c r="S567" s="141">
        <v>0</v>
      </c>
      <c r="T567" s="136">
        <f t="shared" si="283"/>
        <v>2719.1000000000004</v>
      </c>
      <c r="U567" s="141">
        <v>2245.8000000000002</v>
      </c>
      <c r="V567" s="141">
        <v>0</v>
      </c>
      <c r="W567" s="141">
        <v>0</v>
      </c>
      <c r="X567" s="141">
        <v>0</v>
      </c>
      <c r="Y567" s="10">
        <v>473.3</v>
      </c>
      <c r="Z567" s="10">
        <v>0</v>
      </c>
      <c r="AA567" s="10">
        <v>0</v>
      </c>
      <c r="AB567" s="10">
        <v>0</v>
      </c>
      <c r="AC567" s="10">
        <v>0</v>
      </c>
      <c r="AD567" s="10">
        <f t="shared" si="289"/>
        <v>0</v>
      </c>
      <c r="AE567" s="10">
        <f t="shared" si="289"/>
        <v>0</v>
      </c>
      <c r="AF567" s="10">
        <f t="shared" si="289"/>
        <v>0</v>
      </c>
      <c r="AG567" s="10">
        <f t="shared" si="289"/>
        <v>0</v>
      </c>
      <c r="AH567" s="10">
        <f t="shared" si="289"/>
        <v>0</v>
      </c>
      <c r="AI567" s="13">
        <f t="shared" si="269"/>
        <v>0</v>
      </c>
      <c r="AJ567" s="13">
        <f t="shared" si="269"/>
        <v>0</v>
      </c>
      <c r="AK567" s="13">
        <f t="shared" si="269"/>
        <v>0</v>
      </c>
      <c r="AL567" s="13">
        <f t="shared" si="269"/>
        <v>0</v>
      </c>
      <c r="AM567" s="10">
        <f t="shared" si="269"/>
        <v>0</v>
      </c>
      <c r="AN567" s="10">
        <f t="shared" si="298"/>
        <v>100</v>
      </c>
      <c r="AO567" s="10">
        <f t="shared" si="298"/>
        <v>100</v>
      </c>
      <c r="AP567" s="10">
        <f t="shared" si="298"/>
        <v>0</v>
      </c>
      <c r="AQ567" s="10">
        <f t="shared" si="298"/>
        <v>0</v>
      </c>
      <c r="AR567" s="10">
        <f t="shared" si="298"/>
        <v>0</v>
      </c>
      <c r="AS567" s="10">
        <f t="shared" si="297"/>
        <v>100</v>
      </c>
      <c r="AT567" s="142">
        <f t="shared" si="297"/>
        <v>0</v>
      </c>
      <c r="AU567" s="142">
        <f t="shared" si="297"/>
        <v>0</v>
      </c>
      <c r="AV567" s="142">
        <f t="shared" si="297"/>
        <v>0</v>
      </c>
      <c r="AW567" s="142">
        <f t="shared" si="297"/>
        <v>0</v>
      </c>
    </row>
    <row r="568" spans="1:49" ht="12.75" customHeight="1" x14ac:dyDescent="0.25">
      <c r="A568" s="133">
        <v>559</v>
      </c>
      <c r="B568" s="139" t="s">
        <v>1826</v>
      </c>
      <c r="C568" s="135">
        <f t="shared" si="285"/>
        <v>2058.4</v>
      </c>
      <c r="D568" s="140">
        <v>1611.6</v>
      </c>
      <c r="E568" s="140">
        <v>0</v>
      </c>
      <c r="F568" s="140">
        <v>0</v>
      </c>
      <c r="G568" s="140">
        <v>0</v>
      </c>
      <c r="H568" s="140">
        <v>446.8</v>
      </c>
      <c r="I568" s="140">
        <v>0</v>
      </c>
      <c r="J568" s="135">
        <f t="shared" si="282"/>
        <v>2198.6</v>
      </c>
      <c r="K568" s="141">
        <v>1751.8</v>
      </c>
      <c r="L568" s="141">
        <v>0</v>
      </c>
      <c r="M568" s="141">
        <v>0</v>
      </c>
      <c r="N568" s="141">
        <v>0</v>
      </c>
      <c r="O568" s="141">
        <v>446.8</v>
      </c>
      <c r="P568" s="141">
        <v>0</v>
      </c>
      <c r="Q568" s="141">
        <v>0</v>
      </c>
      <c r="R568" s="141">
        <v>0</v>
      </c>
      <c r="S568" s="141">
        <v>0</v>
      </c>
      <c r="T568" s="136">
        <f t="shared" si="283"/>
        <v>2170.6734999999999</v>
      </c>
      <c r="U568" s="141">
        <v>1723.8734999999999</v>
      </c>
      <c r="V568" s="141">
        <v>0</v>
      </c>
      <c r="W568" s="141">
        <v>0</v>
      </c>
      <c r="X568" s="141">
        <v>0</v>
      </c>
      <c r="Y568" s="10">
        <v>446.8</v>
      </c>
      <c r="Z568" s="10">
        <v>0</v>
      </c>
      <c r="AA568" s="10">
        <v>0</v>
      </c>
      <c r="AB568" s="10">
        <v>0</v>
      </c>
      <c r="AC568" s="10">
        <v>0</v>
      </c>
      <c r="AD568" s="10">
        <f t="shared" si="289"/>
        <v>-27.926500000000033</v>
      </c>
      <c r="AE568" s="10">
        <f t="shared" si="289"/>
        <v>-27.926500000000033</v>
      </c>
      <c r="AF568" s="10">
        <f t="shared" si="289"/>
        <v>0</v>
      </c>
      <c r="AG568" s="10">
        <f t="shared" si="289"/>
        <v>0</v>
      </c>
      <c r="AH568" s="10">
        <f t="shared" si="289"/>
        <v>0</v>
      </c>
      <c r="AI568" s="13">
        <f t="shared" si="269"/>
        <v>0</v>
      </c>
      <c r="AJ568" s="13">
        <f t="shared" si="269"/>
        <v>0</v>
      </c>
      <c r="AK568" s="13">
        <f t="shared" si="269"/>
        <v>0</v>
      </c>
      <c r="AL568" s="13">
        <f t="shared" si="269"/>
        <v>0</v>
      </c>
      <c r="AM568" s="10">
        <f t="shared" si="269"/>
        <v>0</v>
      </c>
      <c r="AN568" s="10">
        <f t="shared" si="298"/>
        <v>98.729805330664959</v>
      </c>
      <c r="AO568" s="10">
        <f t="shared" si="298"/>
        <v>98.405839707729186</v>
      </c>
      <c r="AP568" s="10">
        <f t="shared" si="298"/>
        <v>0</v>
      </c>
      <c r="AQ568" s="10">
        <f t="shared" si="298"/>
        <v>0</v>
      </c>
      <c r="AR568" s="10">
        <f t="shared" si="298"/>
        <v>0</v>
      </c>
      <c r="AS568" s="10">
        <f t="shared" si="297"/>
        <v>100</v>
      </c>
      <c r="AT568" s="142">
        <f t="shared" si="297"/>
        <v>0</v>
      </c>
      <c r="AU568" s="142">
        <f t="shared" si="297"/>
        <v>0</v>
      </c>
      <c r="AV568" s="142">
        <f t="shared" si="297"/>
        <v>0</v>
      </c>
      <c r="AW568" s="142">
        <f t="shared" si="297"/>
        <v>0</v>
      </c>
    </row>
    <row r="569" spans="1:49" ht="12.75" customHeight="1" x14ac:dyDescent="0.25">
      <c r="A569" s="133">
        <v>560</v>
      </c>
      <c r="B569" s="139" t="s">
        <v>1827</v>
      </c>
      <c r="C569" s="135">
        <f t="shared" si="285"/>
        <v>2207.2999999999997</v>
      </c>
      <c r="D569" s="140">
        <v>1817.1</v>
      </c>
      <c r="E569" s="140">
        <v>0</v>
      </c>
      <c r="F569" s="140">
        <v>0</v>
      </c>
      <c r="G569" s="140">
        <v>0</v>
      </c>
      <c r="H569" s="140">
        <v>390.2</v>
      </c>
      <c r="I569" s="140">
        <v>0</v>
      </c>
      <c r="J569" s="135">
        <f t="shared" si="282"/>
        <v>2342.5</v>
      </c>
      <c r="K569" s="141">
        <v>1952.3</v>
      </c>
      <c r="L569" s="141">
        <v>0</v>
      </c>
      <c r="M569" s="141">
        <v>0</v>
      </c>
      <c r="N569" s="141">
        <v>0</v>
      </c>
      <c r="O569" s="141">
        <v>390.2</v>
      </c>
      <c r="P569" s="141">
        <v>0</v>
      </c>
      <c r="Q569" s="141">
        <v>0</v>
      </c>
      <c r="R569" s="141">
        <v>0</v>
      </c>
      <c r="S569" s="141">
        <v>0</v>
      </c>
      <c r="T569" s="136">
        <f t="shared" si="283"/>
        <v>2329.6095999999998</v>
      </c>
      <c r="U569" s="141">
        <v>1940.3363999999999</v>
      </c>
      <c r="V569" s="141">
        <v>0</v>
      </c>
      <c r="W569" s="141">
        <v>0</v>
      </c>
      <c r="X569" s="141">
        <v>0</v>
      </c>
      <c r="Y569" s="10">
        <v>389.27319999999997</v>
      </c>
      <c r="Z569" s="10">
        <v>0</v>
      </c>
      <c r="AA569" s="10">
        <v>0</v>
      </c>
      <c r="AB569" s="10">
        <v>0</v>
      </c>
      <c r="AC569" s="10">
        <v>0</v>
      </c>
      <c r="AD569" s="10">
        <f t="shared" si="289"/>
        <v>-12.890400000000227</v>
      </c>
      <c r="AE569" s="10">
        <f t="shared" si="289"/>
        <v>-11.963600000000042</v>
      </c>
      <c r="AF569" s="10">
        <f t="shared" si="289"/>
        <v>0</v>
      </c>
      <c r="AG569" s="10">
        <f t="shared" si="289"/>
        <v>0</v>
      </c>
      <c r="AH569" s="10">
        <f t="shared" si="289"/>
        <v>0</v>
      </c>
      <c r="AI569" s="13">
        <f t="shared" si="269"/>
        <v>-0.92680000000001428</v>
      </c>
      <c r="AJ569" s="13">
        <f t="shared" si="269"/>
        <v>0</v>
      </c>
      <c r="AK569" s="13">
        <f t="shared" si="269"/>
        <v>0</v>
      </c>
      <c r="AL569" s="13">
        <f t="shared" si="269"/>
        <v>0</v>
      </c>
      <c r="AM569" s="10">
        <f t="shared" si="269"/>
        <v>0</v>
      </c>
      <c r="AN569" s="10">
        <f t="shared" si="298"/>
        <v>99.449716115261467</v>
      </c>
      <c r="AO569" s="10">
        <f t="shared" si="298"/>
        <v>99.387204835322436</v>
      </c>
      <c r="AP569" s="10">
        <f t="shared" si="298"/>
        <v>0</v>
      </c>
      <c r="AQ569" s="10">
        <f t="shared" si="298"/>
        <v>0</v>
      </c>
      <c r="AR569" s="10">
        <f t="shared" si="298"/>
        <v>0</v>
      </c>
      <c r="AS569" s="10">
        <f t="shared" si="297"/>
        <v>99.762480779087653</v>
      </c>
      <c r="AT569" s="142">
        <f t="shared" si="297"/>
        <v>0</v>
      </c>
      <c r="AU569" s="142">
        <f t="shared" si="297"/>
        <v>0</v>
      </c>
      <c r="AV569" s="142">
        <f t="shared" si="297"/>
        <v>0</v>
      </c>
      <c r="AW569" s="142">
        <f t="shared" si="297"/>
        <v>0</v>
      </c>
    </row>
    <row r="570" spans="1:49" ht="12.75" customHeight="1" x14ac:dyDescent="0.25">
      <c r="A570" s="133">
        <v>561</v>
      </c>
      <c r="B570" s="139" t="s">
        <v>1828</v>
      </c>
      <c r="C570" s="135">
        <f t="shared" si="285"/>
        <v>2028.3</v>
      </c>
      <c r="D570" s="140">
        <v>1629.8</v>
      </c>
      <c r="E570" s="140">
        <v>0</v>
      </c>
      <c r="F570" s="140">
        <v>0</v>
      </c>
      <c r="G570" s="140">
        <v>0</v>
      </c>
      <c r="H570" s="140">
        <v>398.5</v>
      </c>
      <c r="I570" s="140">
        <v>0</v>
      </c>
      <c r="J570" s="135">
        <f t="shared" si="282"/>
        <v>2262.1999999999998</v>
      </c>
      <c r="K570" s="141">
        <v>1863.7</v>
      </c>
      <c r="L570" s="141">
        <v>0</v>
      </c>
      <c r="M570" s="141">
        <v>0</v>
      </c>
      <c r="N570" s="141">
        <v>0</v>
      </c>
      <c r="O570" s="141">
        <v>398.5</v>
      </c>
      <c r="P570" s="141">
        <v>0</v>
      </c>
      <c r="Q570" s="141">
        <v>0</v>
      </c>
      <c r="R570" s="141">
        <v>0</v>
      </c>
      <c r="S570" s="141">
        <v>0</v>
      </c>
      <c r="T570" s="136">
        <f t="shared" si="283"/>
        <v>2253.8712</v>
      </c>
      <c r="U570" s="141">
        <v>1855.7474</v>
      </c>
      <c r="V570" s="141">
        <v>0</v>
      </c>
      <c r="W570" s="141">
        <v>0</v>
      </c>
      <c r="X570" s="141">
        <v>0</v>
      </c>
      <c r="Y570" s="10">
        <v>398.12380000000002</v>
      </c>
      <c r="Z570" s="10">
        <v>0</v>
      </c>
      <c r="AA570" s="10">
        <v>0</v>
      </c>
      <c r="AB570" s="10">
        <v>0</v>
      </c>
      <c r="AC570" s="10">
        <v>0</v>
      </c>
      <c r="AD570" s="10">
        <f t="shared" si="289"/>
        <v>-8.3287999999997737</v>
      </c>
      <c r="AE570" s="10">
        <f t="shared" si="289"/>
        <v>-7.9526000000000749</v>
      </c>
      <c r="AF570" s="10">
        <f t="shared" si="289"/>
        <v>0</v>
      </c>
      <c r="AG570" s="10">
        <f t="shared" si="289"/>
        <v>0</v>
      </c>
      <c r="AH570" s="10">
        <f t="shared" si="289"/>
        <v>0</v>
      </c>
      <c r="AI570" s="13">
        <f t="shared" si="269"/>
        <v>-0.37619999999998299</v>
      </c>
      <c r="AJ570" s="13">
        <f t="shared" si="269"/>
        <v>0</v>
      </c>
      <c r="AK570" s="13">
        <f t="shared" si="269"/>
        <v>0</v>
      </c>
      <c r="AL570" s="13">
        <f t="shared" si="269"/>
        <v>0</v>
      </c>
      <c r="AM570" s="10">
        <f t="shared" si="269"/>
        <v>0</v>
      </c>
      <c r="AN570" s="10">
        <f t="shared" si="298"/>
        <v>99.631827424630899</v>
      </c>
      <c r="AO570" s="10">
        <f t="shared" si="298"/>
        <v>99.573289692547078</v>
      </c>
      <c r="AP570" s="10">
        <f t="shared" si="298"/>
        <v>0</v>
      </c>
      <c r="AQ570" s="10">
        <f t="shared" si="298"/>
        <v>0</v>
      </c>
      <c r="AR570" s="10">
        <f t="shared" si="298"/>
        <v>0</v>
      </c>
      <c r="AS570" s="10">
        <f t="shared" si="297"/>
        <v>99.905595984943545</v>
      </c>
      <c r="AT570" s="142">
        <f t="shared" si="297"/>
        <v>0</v>
      </c>
      <c r="AU570" s="142">
        <f t="shared" si="297"/>
        <v>0</v>
      </c>
      <c r="AV570" s="142">
        <f t="shared" si="297"/>
        <v>0</v>
      </c>
      <c r="AW570" s="142">
        <f t="shared" si="297"/>
        <v>0</v>
      </c>
    </row>
    <row r="571" spans="1:49" ht="12.75" customHeight="1" x14ac:dyDescent="0.25">
      <c r="A571" s="133">
        <v>562</v>
      </c>
      <c r="B571" s="139" t="s">
        <v>1621</v>
      </c>
      <c r="C571" s="135">
        <f t="shared" si="285"/>
        <v>2854.3</v>
      </c>
      <c r="D571" s="140">
        <v>2208.9</v>
      </c>
      <c r="E571" s="140">
        <v>0</v>
      </c>
      <c r="F571" s="140">
        <v>0</v>
      </c>
      <c r="G571" s="140">
        <v>0</v>
      </c>
      <c r="H571" s="140">
        <v>645.4</v>
      </c>
      <c r="I571" s="140">
        <v>0</v>
      </c>
      <c r="J571" s="135">
        <f t="shared" si="282"/>
        <v>3084.4</v>
      </c>
      <c r="K571" s="141">
        <v>2439</v>
      </c>
      <c r="L571" s="141">
        <v>0</v>
      </c>
      <c r="M571" s="141">
        <v>0</v>
      </c>
      <c r="N571" s="141">
        <v>0</v>
      </c>
      <c r="O571" s="141">
        <v>645.4</v>
      </c>
      <c r="P571" s="141">
        <v>0</v>
      </c>
      <c r="Q571" s="141">
        <v>0</v>
      </c>
      <c r="R571" s="141">
        <v>0</v>
      </c>
      <c r="S571" s="141">
        <v>0</v>
      </c>
      <c r="T571" s="136">
        <f t="shared" si="283"/>
        <v>2936.1320000000001</v>
      </c>
      <c r="U571" s="141">
        <v>2290.732</v>
      </c>
      <c r="V571" s="141">
        <v>0</v>
      </c>
      <c r="W571" s="141">
        <v>0</v>
      </c>
      <c r="X571" s="141">
        <v>0</v>
      </c>
      <c r="Y571" s="10">
        <v>645.4</v>
      </c>
      <c r="Z571" s="10">
        <v>0</v>
      </c>
      <c r="AA571" s="10">
        <v>0</v>
      </c>
      <c r="AB571" s="10">
        <v>0</v>
      </c>
      <c r="AC571" s="10">
        <v>0</v>
      </c>
      <c r="AD571" s="10">
        <f t="shared" si="289"/>
        <v>-148.26800000000003</v>
      </c>
      <c r="AE571" s="10">
        <f t="shared" si="289"/>
        <v>-148.26800000000003</v>
      </c>
      <c r="AF571" s="10">
        <f t="shared" si="289"/>
        <v>0</v>
      </c>
      <c r="AG571" s="10">
        <f t="shared" si="289"/>
        <v>0</v>
      </c>
      <c r="AH571" s="10">
        <f t="shared" si="289"/>
        <v>0</v>
      </c>
      <c r="AI571" s="13">
        <f t="shared" si="269"/>
        <v>0</v>
      </c>
      <c r="AJ571" s="13">
        <f t="shared" si="269"/>
        <v>0</v>
      </c>
      <c r="AK571" s="13">
        <f t="shared" si="269"/>
        <v>0</v>
      </c>
      <c r="AL571" s="13">
        <f t="shared" si="269"/>
        <v>0</v>
      </c>
      <c r="AM571" s="10">
        <f t="shared" si="269"/>
        <v>0</v>
      </c>
      <c r="AN571" s="10">
        <f t="shared" si="298"/>
        <v>95.19297108027493</v>
      </c>
      <c r="AO571" s="10">
        <f t="shared" si="298"/>
        <v>93.920951209512097</v>
      </c>
      <c r="AP571" s="10">
        <f t="shared" si="298"/>
        <v>0</v>
      </c>
      <c r="AQ571" s="10">
        <f t="shared" si="298"/>
        <v>0</v>
      </c>
      <c r="AR571" s="10">
        <f t="shared" si="298"/>
        <v>0</v>
      </c>
      <c r="AS571" s="10">
        <f t="shared" si="297"/>
        <v>100</v>
      </c>
      <c r="AT571" s="142">
        <f t="shared" si="297"/>
        <v>0</v>
      </c>
      <c r="AU571" s="142">
        <f t="shared" si="297"/>
        <v>0</v>
      </c>
      <c r="AV571" s="142">
        <f t="shared" si="297"/>
        <v>0</v>
      </c>
      <c r="AW571" s="142">
        <f t="shared" si="297"/>
        <v>0</v>
      </c>
    </row>
    <row r="572" spans="1:49" ht="12.75" customHeight="1" x14ac:dyDescent="0.25">
      <c r="A572" s="133">
        <v>563</v>
      </c>
      <c r="B572" s="139" t="s">
        <v>1664</v>
      </c>
      <c r="C572" s="135">
        <f t="shared" si="285"/>
        <v>175.7</v>
      </c>
      <c r="D572" s="140">
        <v>0</v>
      </c>
      <c r="E572" s="140">
        <v>0</v>
      </c>
      <c r="F572" s="140">
        <v>0</v>
      </c>
      <c r="G572" s="140">
        <v>0</v>
      </c>
      <c r="H572" s="140">
        <v>175.7</v>
      </c>
      <c r="I572" s="140">
        <v>0</v>
      </c>
      <c r="J572" s="135">
        <f t="shared" si="282"/>
        <v>175.7</v>
      </c>
      <c r="K572" s="141">
        <v>0</v>
      </c>
      <c r="L572" s="141">
        <v>0</v>
      </c>
      <c r="M572" s="141">
        <v>0</v>
      </c>
      <c r="N572" s="141">
        <v>0</v>
      </c>
      <c r="O572" s="141">
        <v>175.7</v>
      </c>
      <c r="P572" s="141">
        <v>0</v>
      </c>
      <c r="Q572" s="141">
        <v>0</v>
      </c>
      <c r="R572" s="141">
        <v>0</v>
      </c>
      <c r="S572" s="141">
        <v>0</v>
      </c>
      <c r="T572" s="136">
        <f t="shared" si="283"/>
        <v>174.86529999999999</v>
      </c>
      <c r="U572" s="141">
        <v>0</v>
      </c>
      <c r="V572" s="141">
        <v>0</v>
      </c>
      <c r="W572" s="141">
        <v>0</v>
      </c>
      <c r="X572" s="141">
        <v>0</v>
      </c>
      <c r="Y572" s="10">
        <v>174.86529999999999</v>
      </c>
      <c r="Z572" s="10">
        <v>0</v>
      </c>
      <c r="AA572" s="10">
        <v>0</v>
      </c>
      <c r="AB572" s="10">
        <v>0</v>
      </c>
      <c r="AC572" s="10">
        <v>0</v>
      </c>
      <c r="AD572" s="10">
        <f t="shared" si="289"/>
        <v>-0.834699999999998</v>
      </c>
      <c r="AE572" s="10">
        <f t="shared" si="289"/>
        <v>0</v>
      </c>
      <c r="AF572" s="10">
        <f t="shared" si="289"/>
        <v>0</v>
      </c>
      <c r="AG572" s="10">
        <f t="shared" si="289"/>
        <v>0</v>
      </c>
      <c r="AH572" s="10">
        <f t="shared" si="289"/>
        <v>0</v>
      </c>
      <c r="AI572" s="13">
        <f t="shared" si="269"/>
        <v>-0.834699999999998</v>
      </c>
      <c r="AJ572" s="13">
        <f t="shared" si="269"/>
        <v>0</v>
      </c>
      <c r="AK572" s="13">
        <f t="shared" si="269"/>
        <v>0</v>
      </c>
      <c r="AL572" s="13">
        <f t="shared" si="269"/>
        <v>0</v>
      </c>
      <c r="AM572" s="10">
        <f t="shared" si="269"/>
        <v>0</v>
      </c>
      <c r="AN572" s="10">
        <f t="shared" si="298"/>
        <v>99.524928856004564</v>
      </c>
      <c r="AO572" s="10">
        <f t="shared" si="298"/>
        <v>0</v>
      </c>
      <c r="AP572" s="10">
        <f t="shared" si="298"/>
        <v>0</v>
      </c>
      <c r="AQ572" s="10">
        <f t="shared" si="298"/>
        <v>0</v>
      </c>
      <c r="AR572" s="10">
        <f t="shared" si="298"/>
        <v>0</v>
      </c>
      <c r="AS572" s="10">
        <f t="shared" si="297"/>
        <v>99.524928856004564</v>
      </c>
      <c r="AT572" s="142">
        <f t="shared" si="297"/>
        <v>0</v>
      </c>
      <c r="AU572" s="142">
        <f t="shared" si="297"/>
        <v>0</v>
      </c>
      <c r="AV572" s="142">
        <f t="shared" si="297"/>
        <v>0</v>
      </c>
      <c r="AW572" s="142">
        <f t="shared" si="297"/>
        <v>0</v>
      </c>
    </row>
    <row r="573" spans="1:49" ht="12.75" customHeight="1" x14ac:dyDescent="0.25">
      <c r="A573" s="133">
        <v>564</v>
      </c>
      <c r="B573" s="139" t="s">
        <v>1829</v>
      </c>
      <c r="C573" s="135">
        <f t="shared" si="285"/>
        <v>2467.7999999999997</v>
      </c>
      <c r="D573" s="140">
        <v>2077.6</v>
      </c>
      <c r="E573" s="140">
        <v>0</v>
      </c>
      <c r="F573" s="140">
        <v>0</v>
      </c>
      <c r="G573" s="140">
        <v>0</v>
      </c>
      <c r="H573" s="140">
        <v>390.2</v>
      </c>
      <c r="I573" s="140">
        <v>0</v>
      </c>
      <c r="J573" s="135">
        <f t="shared" si="282"/>
        <v>2615.5</v>
      </c>
      <c r="K573" s="141">
        <v>2225.3000000000002</v>
      </c>
      <c r="L573" s="141">
        <v>0</v>
      </c>
      <c r="M573" s="141">
        <v>0</v>
      </c>
      <c r="N573" s="141">
        <v>0</v>
      </c>
      <c r="O573" s="141">
        <v>390.2</v>
      </c>
      <c r="P573" s="141">
        <v>0</v>
      </c>
      <c r="Q573" s="141">
        <v>0</v>
      </c>
      <c r="R573" s="141">
        <v>0</v>
      </c>
      <c r="S573" s="141">
        <v>0</v>
      </c>
      <c r="T573" s="136">
        <f t="shared" si="283"/>
        <v>2122.9951999999998</v>
      </c>
      <c r="U573" s="141">
        <v>1732.7952</v>
      </c>
      <c r="V573" s="141">
        <v>0</v>
      </c>
      <c r="W573" s="141">
        <v>0</v>
      </c>
      <c r="X573" s="141">
        <v>0</v>
      </c>
      <c r="Y573" s="10">
        <v>390.2</v>
      </c>
      <c r="Z573" s="10">
        <v>0</v>
      </c>
      <c r="AA573" s="10">
        <v>0</v>
      </c>
      <c r="AB573" s="10">
        <v>0</v>
      </c>
      <c r="AC573" s="10">
        <v>0</v>
      </c>
      <c r="AD573" s="10">
        <f t="shared" si="289"/>
        <v>-492.50480000000016</v>
      </c>
      <c r="AE573" s="10">
        <f t="shared" si="289"/>
        <v>-492.50480000000016</v>
      </c>
      <c r="AF573" s="10">
        <f t="shared" si="289"/>
        <v>0</v>
      </c>
      <c r="AG573" s="10">
        <f t="shared" si="289"/>
        <v>0</v>
      </c>
      <c r="AH573" s="10">
        <f t="shared" si="289"/>
        <v>0</v>
      </c>
      <c r="AI573" s="13">
        <f t="shared" si="269"/>
        <v>0</v>
      </c>
      <c r="AJ573" s="13">
        <f t="shared" si="269"/>
        <v>0</v>
      </c>
      <c r="AK573" s="13">
        <f t="shared" si="269"/>
        <v>0</v>
      </c>
      <c r="AL573" s="13">
        <f t="shared" si="269"/>
        <v>0</v>
      </c>
      <c r="AM573" s="10">
        <f t="shared" si="269"/>
        <v>0</v>
      </c>
      <c r="AN573" s="10">
        <f t="shared" si="298"/>
        <v>81.169764863314853</v>
      </c>
      <c r="AO573" s="10">
        <f t="shared" si="298"/>
        <v>77.867936907383267</v>
      </c>
      <c r="AP573" s="10">
        <f t="shared" si="298"/>
        <v>0</v>
      </c>
      <c r="AQ573" s="10">
        <f t="shared" si="298"/>
        <v>0</v>
      </c>
      <c r="AR573" s="10">
        <f t="shared" si="298"/>
        <v>0</v>
      </c>
      <c r="AS573" s="10">
        <f t="shared" si="297"/>
        <v>100</v>
      </c>
      <c r="AT573" s="142">
        <f t="shared" si="297"/>
        <v>0</v>
      </c>
      <c r="AU573" s="142">
        <f t="shared" si="297"/>
        <v>0</v>
      </c>
      <c r="AV573" s="142">
        <f t="shared" si="297"/>
        <v>0</v>
      </c>
      <c r="AW573" s="142">
        <f t="shared" si="297"/>
        <v>0</v>
      </c>
    </row>
    <row r="574" spans="1:49" ht="12.75" customHeight="1" x14ac:dyDescent="0.25">
      <c r="A574" s="133">
        <v>565</v>
      </c>
      <c r="B574" s="139" t="s">
        <v>1830</v>
      </c>
      <c r="C574" s="135">
        <f t="shared" si="285"/>
        <v>7421.7000000000007</v>
      </c>
      <c r="D574" s="140">
        <v>5996.1</v>
      </c>
      <c r="E574" s="140">
        <v>0</v>
      </c>
      <c r="F574" s="140">
        <v>0</v>
      </c>
      <c r="G574" s="140">
        <v>0</v>
      </c>
      <c r="H574" s="140">
        <v>1425.6</v>
      </c>
      <c r="I574" s="140">
        <v>0</v>
      </c>
      <c r="J574" s="135">
        <f t="shared" si="282"/>
        <v>8032.2000000000007</v>
      </c>
      <c r="K574" s="141">
        <v>6606.6</v>
      </c>
      <c r="L574" s="141">
        <v>0</v>
      </c>
      <c r="M574" s="141">
        <v>0</v>
      </c>
      <c r="N574" s="141">
        <v>0</v>
      </c>
      <c r="O574" s="141">
        <v>1425.6</v>
      </c>
      <c r="P574" s="141">
        <v>0</v>
      </c>
      <c r="Q574" s="141">
        <v>0</v>
      </c>
      <c r="R574" s="141">
        <v>0</v>
      </c>
      <c r="S574" s="141">
        <v>0</v>
      </c>
      <c r="T574" s="136">
        <f t="shared" si="283"/>
        <v>8030.8916000000008</v>
      </c>
      <c r="U574" s="141">
        <v>6606.6</v>
      </c>
      <c r="V574" s="141">
        <v>0</v>
      </c>
      <c r="W574" s="141">
        <v>0</v>
      </c>
      <c r="X574" s="141">
        <v>0</v>
      </c>
      <c r="Y574" s="10">
        <v>1424.2916</v>
      </c>
      <c r="Z574" s="10">
        <v>0</v>
      </c>
      <c r="AA574" s="10">
        <v>0</v>
      </c>
      <c r="AB574" s="10">
        <v>0</v>
      </c>
      <c r="AC574" s="10">
        <v>0</v>
      </c>
      <c r="AD574" s="10">
        <f t="shared" si="289"/>
        <v>-1.3083999999998923</v>
      </c>
      <c r="AE574" s="10">
        <f t="shared" si="289"/>
        <v>0</v>
      </c>
      <c r="AF574" s="10">
        <f t="shared" si="289"/>
        <v>0</v>
      </c>
      <c r="AG574" s="10">
        <f t="shared" si="289"/>
        <v>0</v>
      </c>
      <c r="AH574" s="10">
        <f t="shared" si="289"/>
        <v>0</v>
      </c>
      <c r="AI574" s="13">
        <f t="shared" si="269"/>
        <v>-1.3083999999998923</v>
      </c>
      <c r="AJ574" s="13">
        <f t="shared" si="269"/>
        <v>0</v>
      </c>
      <c r="AK574" s="13">
        <f t="shared" si="269"/>
        <v>0</v>
      </c>
      <c r="AL574" s="13">
        <f t="shared" si="269"/>
        <v>0</v>
      </c>
      <c r="AM574" s="10">
        <f t="shared" si="269"/>
        <v>0</v>
      </c>
      <c r="AN574" s="10">
        <f t="shared" si="298"/>
        <v>99.983710564975965</v>
      </c>
      <c r="AO574" s="10">
        <f t="shared" si="298"/>
        <v>100</v>
      </c>
      <c r="AP574" s="10">
        <f t="shared" si="298"/>
        <v>0</v>
      </c>
      <c r="AQ574" s="10">
        <f t="shared" si="298"/>
        <v>0</v>
      </c>
      <c r="AR574" s="10">
        <f t="shared" si="298"/>
        <v>0</v>
      </c>
      <c r="AS574" s="10">
        <f t="shared" si="297"/>
        <v>99.908221099887768</v>
      </c>
      <c r="AT574" s="142">
        <f t="shared" si="297"/>
        <v>0</v>
      </c>
      <c r="AU574" s="142">
        <f t="shared" si="297"/>
        <v>0</v>
      </c>
      <c r="AV574" s="142">
        <f t="shared" si="297"/>
        <v>0</v>
      </c>
      <c r="AW574" s="142">
        <f t="shared" si="297"/>
        <v>0</v>
      </c>
    </row>
    <row r="575" spans="1:49" ht="12.75" customHeight="1" x14ac:dyDescent="0.25">
      <c r="A575" s="133">
        <v>566</v>
      </c>
      <c r="B575" s="139" t="s">
        <v>1831</v>
      </c>
      <c r="C575" s="135">
        <f t="shared" si="285"/>
        <v>436.7</v>
      </c>
      <c r="D575" s="140">
        <v>0</v>
      </c>
      <c r="E575" s="140">
        <v>0</v>
      </c>
      <c r="F575" s="140">
        <v>0</v>
      </c>
      <c r="G575" s="140">
        <v>0</v>
      </c>
      <c r="H575" s="140">
        <v>436.7</v>
      </c>
      <c r="I575" s="140">
        <v>0</v>
      </c>
      <c r="J575" s="135">
        <f t="shared" si="282"/>
        <v>436.7</v>
      </c>
      <c r="K575" s="141">
        <v>0</v>
      </c>
      <c r="L575" s="141">
        <v>0</v>
      </c>
      <c r="M575" s="141">
        <v>0</v>
      </c>
      <c r="N575" s="141">
        <v>0</v>
      </c>
      <c r="O575" s="141">
        <v>436.7</v>
      </c>
      <c r="P575" s="141">
        <v>0</v>
      </c>
      <c r="Q575" s="141">
        <v>0</v>
      </c>
      <c r="R575" s="141">
        <v>0</v>
      </c>
      <c r="S575" s="141">
        <v>0</v>
      </c>
      <c r="T575" s="136">
        <f t="shared" si="283"/>
        <v>436.7</v>
      </c>
      <c r="U575" s="141">
        <v>0</v>
      </c>
      <c r="V575" s="141">
        <v>0</v>
      </c>
      <c r="W575" s="141">
        <v>0</v>
      </c>
      <c r="X575" s="141">
        <v>0</v>
      </c>
      <c r="Y575" s="10">
        <v>436.7</v>
      </c>
      <c r="Z575" s="10">
        <v>0</v>
      </c>
      <c r="AA575" s="10">
        <v>0</v>
      </c>
      <c r="AB575" s="10">
        <v>0</v>
      </c>
      <c r="AC575" s="10">
        <v>0</v>
      </c>
      <c r="AD575" s="10">
        <f t="shared" si="289"/>
        <v>0</v>
      </c>
      <c r="AE575" s="10">
        <f t="shared" si="289"/>
        <v>0</v>
      </c>
      <c r="AF575" s="10">
        <f t="shared" si="289"/>
        <v>0</v>
      </c>
      <c r="AG575" s="10">
        <f t="shared" si="289"/>
        <v>0</v>
      </c>
      <c r="AH575" s="10">
        <f t="shared" si="289"/>
        <v>0</v>
      </c>
      <c r="AI575" s="13">
        <f t="shared" si="269"/>
        <v>0</v>
      </c>
      <c r="AJ575" s="13">
        <f t="shared" si="269"/>
        <v>0</v>
      </c>
      <c r="AK575" s="13">
        <f t="shared" si="269"/>
        <v>0</v>
      </c>
      <c r="AL575" s="13">
        <f t="shared" si="269"/>
        <v>0</v>
      </c>
      <c r="AM575" s="10">
        <f t="shared" ref="AM575:AM579" si="299">AC575-S575</f>
        <v>0</v>
      </c>
      <c r="AN575" s="10">
        <f t="shared" si="298"/>
        <v>100</v>
      </c>
      <c r="AO575" s="10">
        <f t="shared" si="298"/>
        <v>0</v>
      </c>
      <c r="AP575" s="10">
        <f t="shared" si="298"/>
        <v>0</v>
      </c>
      <c r="AQ575" s="10">
        <f t="shared" si="298"/>
        <v>0</v>
      </c>
      <c r="AR575" s="10">
        <f t="shared" si="298"/>
        <v>0</v>
      </c>
      <c r="AS575" s="10">
        <f t="shared" si="297"/>
        <v>100</v>
      </c>
      <c r="AT575" s="142">
        <f t="shared" si="297"/>
        <v>0</v>
      </c>
      <c r="AU575" s="142">
        <f t="shared" si="297"/>
        <v>0</v>
      </c>
      <c r="AV575" s="142">
        <f t="shared" si="297"/>
        <v>0</v>
      </c>
      <c r="AW575" s="142">
        <f t="shared" si="297"/>
        <v>0</v>
      </c>
    </row>
    <row r="576" spans="1:49" ht="12.75" customHeight="1" x14ac:dyDescent="0.25">
      <c r="A576" s="133">
        <v>567</v>
      </c>
      <c r="B576" s="139" t="s">
        <v>1669</v>
      </c>
      <c r="C576" s="135">
        <f t="shared" si="285"/>
        <v>1712.2</v>
      </c>
      <c r="D576" s="140">
        <v>1313.7</v>
      </c>
      <c r="E576" s="140">
        <v>0</v>
      </c>
      <c r="F576" s="140">
        <v>0</v>
      </c>
      <c r="G576" s="140">
        <v>0</v>
      </c>
      <c r="H576" s="140">
        <v>398.5</v>
      </c>
      <c r="I576" s="140">
        <v>0</v>
      </c>
      <c r="J576" s="135">
        <f t="shared" si="282"/>
        <v>1935.6</v>
      </c>
      <c r="K576" s="141">
        <v>1537.1</v>
      </c>
      <c r="L576" s="141">
        <v>0</v>
      </c>
      <c r="M576" s="141">
        <v>0</v>
      </c>
      <c r="N576" s="141">
        <v>0</v>
      </c>
      <c r="O576" s="141">
        <v>398.5</v>
      </c>
      <c r="P576" s="141">
        <v>0</v>
      </c>
      <c r="Q576" s="141">
        <v>0</v>
      </c>
      <c r="R576" s="141">
        <v>0</v>
      </c>
      <c r="S576" s="141">
        <v>0</v>
      </c>
      <c r="T576" s="136">
        <f t="shared" si="283"/>
        <v>1921.3402999999998</v>
      </c>
      <c r="U576" s="141">
        <v>1537.1</v>
      </c>
      <c r="V576" s="141">
        <v>0</v>
      </c>
      <c r="W576" s="141">
        <v>0</v>
      </c>
      <c r="X576" s="141">
        <v>0</v>
      </c>
      <c r="Y576" s="10">
        <v>384.24029999999999</v>
      </c>
      <c r="Z576" s="10">
        <v>0</v>
      </c>
      <c r="AA576" s="10">
        <v>0</v>
      </c>
      <c r="AB576" s="10">
        <v>0</v>
      </c>
      <c r="AC576" s="10">
        <v>0</v>
      </c>
      <c r="AD576" s="10">
        <f t="shared" si="289"/>
        <v>-14.259700000000066</v>
      </c>
      <c r="AE576" s="10">
        <f t="shared" si="289"/>
        <v>0</v>
      </c>
      <c r="AF576" s="10">
        <f t="shared" si="289"/>
        <v>0</v>
      </c>
      <c r="AG576" s="10">
        <f t="shared" si="289"/>
        <v>0</v>
      </c>
      <c r="AH576" s="10">
        <f t="shared" si="289"/>
        <v>0</v>
      </c>
      <c r="AI576" s="13">
        <f t="shared" si="289"/>
        <v>-14.259700000000009</v>
      </c>
      <c r="AJ576" s="13">
        <f t="shared" si="289"/>
        <v>0</v>
      </c>
      <c r="AK576" s="13">
        <f t="shared" si="289"/>
        <v>0</v>
      </c>
      <c r="AL576" s="13">
        <f t="shared" si="289"/>
        <v>0</v>
      </c>
      <c r="AM576" s="10">
        <f t="shared" si="299"/>
        <v>0</v>
      </c>
      <c r="AN576" s="10">
        <f t="shared" si="298"/>
        <v>99.26329303575119</v>
      </c>
      <c r="AO576" s="10">
        <f t="shared" si="298"/>
        <v>100</v>
      </c>
      <c r="AP576" s="10">
        <f t="shared" si="298"/>
        <v>0</v>
      </c>
      <c r="AQ576" s="10">
        <f t="shared" si="298"/>
        <v>0</v>
      </c>
      <c r="AR576" s="10">
        <f t="shared" si="298"/>
        <v>0</v>
      </c>
      <c r="AS576" s="10">
        <f t="shared" si="297"/>
        <v>96.421656210790459</v>
      </c>
      <c r="AT576" s="142">
        <f t="shared" si="297"/>
        <v>0</v>
      </c>
      <c r="AU576" s="142">
        <f t="shared" si="297"/>
        <v>0</v>
      </c>
      <c r="AV576" s="142">
        <f t="shared" si="297"/>
        <v>0</v>
      </c>
      <c r="AW576" s="142">
        <f t="shared" si="297"/>
        <v>0</v>
      </c>
    </row>
    <row r="577" spans="1:49" ht="12.75" customHeight="1" x14ac:dyDescent="0.25">
      <c r="A577" s="133">
        <v>568</v>
      </c>
      <c r="B577" s="139" t="s">
        <v>1709</v>
      </c>
      <c r="C577" s="135">
        <f t="shared" si="285"/>
        <v>2344</v>
      </c>
      <c r="D577" s="140">
        <v>1900.4</v>
      </c>
      <c r="E577" s="140">
        <v>0</v>
      </c>
      <c r="F577" s="140">
        <v>0</v>
      </c>
      <c r="G577" s="140">
        <v>0</v>
      </c>
      <c r="H577" s="140">
        <v>443.6</v>
      </c>
      <c r="I577" s="140">
        <v>0</v>
      </c>
      <c r="J577" s="135">
        <f t="shared" si="282"/>
        <v>2722</v>
      </c>
      <c r="K577" s="141">
        <v>2278.4</v>
      </c>
      <c r="L577" s="141">
        <v>0</v>
      </c>
      <c r="M577" s="141">
        <v>0</v>
      </c>
      <c r="N577" s="141">
        <v>0</v>
      </c>
      <c r="O577" s="141">
        <v>443.6</v>
      </c>
      <c r="P577" s="141">
        <v>0</v>
      </c>
      <c r="Q577" s="141">
        <v>0</v>
      </c>
      <c r="R577" s="141">
        <v>0</v>
      </c>
      <c r="S577" s="141">
        <v>0</v>
      </c>
      <c r="T577" s="136">
        <f t="shared" si="283"/>
        <v>2625.6246000000001</v>
      </c>
      <c r="U577" s="141">
        <v>2182.0252</v>
      </c>
      <c r="V577" s="141">
        <v>0</v>
      </c>
      <c r="W577" s="141">
        <v>0</v>
      </c>
      <c r="X577" s="141">
        <v>0</v>
      </c>
      <c r="Y577" s="10">
        <v>443.5994</v>
      </c>
      <c r="Z577" s="10">
        <v>0</v>
      </c>
      <c r="AA577" s="10">
        <v>0</v>
      </c>
      <c r="AB577" s="10">
        <v>0</v>
      </c>
      <c r="AC577" s="10">
        <v>0</v>
      </c>
      <c r="AD577" s="10">
        <f t="shared" si="289"/>
        <v>-96.3753999999999</v>
      </c>
      <c r="AE577" s="10">
        <f t="shared" si="289"/>
        <v>-96.37480000000005</v>
      </c>
      <c r="AF577" s="10">
        <f t="shared" si="289"/>
        <v>0</v>
      </c>
      <c r="AG577" s="10">
        <f t="shared" si="289"/>
        <v>0</v>
      </c>
      <c r="AH577" s="10">
        <f t="shared" si="289"/>
        <v>0</v>
      </c>
      <c r="AI577" s="13">
        <f t="shared" si="289"/>
        <v>-6.0000000001991793E-4</v>
      </c>
      <c r="AJ577" s="13">
        <f t="shared" si="289"/>
        <v>0</v>
      </c>
      <c r="AK577" s="13">
        <f t="shared" si="289"/>
        <v>0</v>
      </c>
      <c r="AL577" s="13">
        <f t="shared" si="289"/>
        <v>0</v>
      </c>
      <c r="AM577" s="10">
        <f t="shared" si="299"/>
        <v>0</v>
      </c>
      <c r="AN577" s="10">
        <f t="shared" si="298"/>
        <v>96.459390154298319</v>
      </c>
      <c r="AO577" s="10">
        <f t="shared" si="298"/>
        <v>95.770066713483146</v>
      </c>
      <c r="AP577" s="10">
        <f t="shared" si="298"/>
        <v>0</v>
      </c>
      <c r="AQ577" s="10">
        <f t="shared" si="298"/>
        <v>0</v>
      </c>
      <c r="AR577" s="10">
        <f t="shared" si="298"/>
        <v>0</v>
      </c>
      <c r="AS577" s="10">
        <f t="shared" si="297"/>
        <v>99.999864743011713</v>
      </c>
      <c r="AT577" s="142">
        <f t="shared" si="297"/>
        <v>0</v>
      </c>
      <c r="AU577" s="142">
        <f t="shared" si="297"/>
        <v>0</v>
      </c>
      <c r="AV577" s="142">
        <f t="shared" si="297"/>
        <v>0</v>
      </c>
      <c r="AW577" s="142">
        <f t="shared" si="297"/>
        <v>0</v>
      </c>
    </row>
    <row r="578" spans="1:49" ht="12.75" customHeight="1" x14ac:dyDescent="0.25">
      <c r="A578" s="133">
        <v>569</v>
      </c>
      <c r="B578" s="139" t="s">
        <v>1832</v>
      </c>
      <c r="C578" s="135">
        <f t="shared" si="285"/>
        <v>215.6</v>
      </c>
      <c r="D578" s="140">
        <v>0</v>
      </c>
      <c r="E578" s="140">
        <v>0</v>
      </c>
      <c r="F578" s="140">
        <v>0</v>
      </c>
      <c r="G578" s="140">
        <v>0</v>
      </c>
      <c r="H578" s="140">
        <v>215.6</v>
      </c>
      <c r="I578" s="140">
        <v>0</v>
      </c>
      <c r="J578" s="135">
        <f t="shared" si="282"/>
        <v>215.6</v>
      </c>
      <c r="K578" s="141">
        <v>0</v>
      </c>
      <c r="L578" s="141">
        <v>0</v>
      </c>
      <c r="M578" s="141">
        <v>0</v>
      </c>
      <c r="N578" s="141">
        <v>0</v>
      </c>
      <c r="O578" s="141">
        <v>215.6</v>
      </c>
      <c r="P578" s="141">
        <v>0</v>
      </c>
      <c r="Q578" s="141">
        <v>0</v>
      </c>
      <c r="R578" s="141">
        <v>0</v>
      </c>
      <c r="S578" s="141">
        <v>0</v>
      </c>
      <c r="T578" s="136">
        <f t="shared" si="283"/>
        <v>215.6</v>
      </c>
      <c r="U578" s="141">
        <v>0</v>
      </c>
      <c r="V578" s="141">
        <v>0</v>
      </c>
      <c r="W578" s="141">
        <v>0</v>
      </c>
      <c r="X578" s="141">
        <v>0</v>
      </c>
      <c r="Y578" s="10">
        <v>215.6</v>
      </c>
      <c r="Z578" s="10">
        <v>0</v>
      </c>
      <c r="AA578" s="10">
        <v>0</v>
      </c>
      <c r="AB578" s="10">
        <v>0</v>
      </c>
      <c r="AC578" s="10">
        <v>0</v>
      </c>
      <c r="AD578" s="10">
        <f t="shared" si="289"/>
        <v>0</v>
      </c>
      <c r="AE578" s="10">
        <f t="shared" si="289"/>
        <v>0</v>
      </c>
      <c r="AF578" s="10">
        <f t="shared" si="289"/>
        <v>0</v>
      </c>
      <c r="AG578" s="10">
        <f t="shared" si="289"/>
        <v>0</v>
      </c>
      <c r="AH578" s="10">
        <f t="shared" si="289"/>
        <v>0</v>
      </c>
      <c r="AI578" s="13">
        <f t="shared" si="289"/>
        <v>0</v>
      </c>
      <c r="AJ578" s="13">
        <f t="shared" si="289"/>
        <v>0</v>
      </c>
      <c r="AK578" s="13">
        <f t="shared" si="289"/>
        <v>0</v>
      </c>
      <c r="AL578" s="13">
        <f t="shared" si="289"/>
        <v>0</v>
      </c>
      <c r="AM578" s="10">
        <f t="shared" si="299"/>
        <v>0</v>
      </c>
      <c r="AN578" s="10">
        <f t="shared" si="298"/>
        <v>100</v>
      </c>
      <c r="AO578" s="10">
        <f t="shared" si="298"/>
        <v>0</v>
      </c>
      <c r="AP578" s="10">
        <f t="shared" si="298"/>
        <v>0</v>
      </c>
      <c r="AQ578" s="10">
        <f t="shared" si="298"/>
        <v>0</v>
      </c>
      <c r="AR578" s="10">
        <f t="shared" si="298"/>
        <v>0</v>
      </c>
      <c r="AS578" s="10">
        <f t="shared" si="297"/>
        <v>100</v>
      </c>
      <c r="AT578" s="142">
        <f t="shared" si="297"/>
        <v>0</v>
      </c>
      <c r="AU578" s="142">
        <f t="shared" si="297"/>
        <v>0</v>
      </c>
      <c r="AV578" s="142">
        <f t="shared" si="297"/>
        <v>0</v>
      </c>
      <c r="AW578" s="142">
        <f t="shared" si="297"/>
        <v>0</v>
      </c>
    </row>
    <row r="579" spans="1:49" ht="12.75" customHeight="1" x14ac:dyDescent="0.25">
      <c r="A579" s="133">
        <v>570</v>
      </c>
      <c r="B579" s="139" t="s">
        <v>1833</v>
      </c>
      <c r="C579" s="135">
        <f t="shared" si="285"/>
        <v>4411.3</v>
      </c>
      <c r="D579" s="140">
        <v>3755.1</v>
      </c>
      <c r="E579" s="140">
        <v>0</v>
      </c>
      <c r="F579" s="140">
        <v>0</v>
      </c>
      <c r="G579" s="140">
        <v>0</v>
      </c>
      <c r="H579" s="140">
        <v>656.2</v>
      </c>
      <c r="I579" s="140">
        <v>0</v>
      </c>
      <c r="J579" s="135">
        <f t="shared" si="282"/>
        <v>4799.8999999999996</v>
      </c>
      <c r="K579" s="141">
        <v>4143.7</v>
      </c>
      <c r="L579" s="141">
        <v>0</v>
      </c>
      <c r="M579" s="141">
        <v>0</v>
      </c>
      <c r="N579" s="141">
        <v>0</v>
      </c>
      <c r="O579" s="141">
        <v>656.2</v>
      </c>
      <c r="P579" s="141">
        <v>0</v>
      </c>
      <c r="Q579" s="141">
        <v>0</v>
      </c>
      <c r="R579" s="141">
        <v>0</v>
      </c>
      <c r="S579" s="141">
        <v>0</v>
      </c>
      <c r="T579" s="136">
        <f t="shared" si="283"/>
        <v>4736.3996999999999</v>
      </c>
      <c r="U579" s="141">
        <v>4080.1997000000001</v>
      </c>
      <c r="V579" s="141">
        <v>0</v>
      </c>
      <c r="W579" s="141">
        <v>0</v>
      </c>
      <c r="X579" s="141">
        <v>0</v>
      </c>
      <c r="Y579" s="10">
        <v>656.2</v>
      </c>
      <c r="Z579" s="10">
        <v>0</v>
      </c>
      <c r="AA579" s="10">
        <v>0</v>
      </c>
      <c r="AB579" s="10">
        <v>0</v>
      </c>
      <c r="AC579" s="10">
        <v>0</v>
      </c>
      <c r="AD579" s="10">
        <f t="shared" si="289"/>
        <v>-63.500299999999697</v>
      </c>
      <c r="AE579" s="10">
        <f t="shared" si="289"/>
        <v>-63.500299999999697</v>
      </c>
      <c r="AF579" s="10">
        <f t="shared" si="289"/>
        <v>0</v>
      </c>
      <c r="AG579" s="10">
        <f t="shared" si="289"/>
        <v>0</v>
      </c>
      <c r="AH579" s="10">
        <f t="shared" si="289"/>
        <v>0</v>
      </c>
      <c r="AI579" s="13">
        <f t="shared" si="289"/>
        <v>0</v>
      </c>
      <c r="AJ579" s="13">
        <f t="shared" si="289"/>
        <v>0</v>
      </c>
      <c r="AK579" s="13">
        <f t="shared" si="289"/>
        <v>0</v>
      </c>
      <c r="AL579" s="13">
        <f t="shared" si="289"/>
        <v>0</v>
      </c>
      <c r="AM579" s="10">
        <f t="shared" si="299"/>
        <v>0</v>
      </c>
      <c r="AN579" s="10">
        <f t="shared" si="298"/>
        <v>98.677049521865044</v>
      </c>
      <c r="AO579" s="10">
        <f t="shared" si="298"/>
        <v>98.467545913072868</v>
      </c>
      <c r="AP579" s="10">
        <f t="shared" si="298"/>
        <v>0</v>
      </c>
      <c r="AQ579" s="10">
        <f t="shared" si="298"/>
        <v>0</v>
      </c>
      <c r="AR579" s="10">
        <f t="shared" si="298"/>
        <v>0</v>
      </c>
      <c r="AS579" s="10">
        <f t="shared" si="297"/>
        <v>100</v>
      </c>
      <c r="AT579" s="142">
        <f t="shared" si="297"/>
        <v>0</v>
      </c>
      <c r="AU579" s="142">
        <f t="shared" si="297"/>
        <v>0</v>
      </c>
      <c r="AV579" s="142">
        <f t="shared" si="297"/>
        <v>0</v>
      </c>
      <c r="AW579" s="142">
        <f t="shared" si="297"/>
        <v>0</v>
      </c>
    </row>
    <row r="580" spans="1:49" ht="12.75" customHeight="1" x14ac:dyDescent="0.25">
      <c r="A580" s="133">
        <v>571</v>
      </c>
      <c r="B580" s="139"/>
      <c r="C580" s="140"/>
      <c r="D580" s="140"/>
      <c r="E580" s="140"/>
      <c r="F580" s="140"/>
      <c r="G580" s="140"/>
      <c r="H580" s="140"/>
      <c r="I580" s="140"/>
      <c r="J580" s="135"/>
      <c r="K580" s="141"/>
      <c r="L580" s="141"/>
      <c r="M580" s="141"/>
      <c r="N580" s="141"/>
      <c r="O580" s="141"/>
      <c r="P580" s="141"/>
      <c r="Q580" s="141"/>
      <c r="R580" s="141"/>
      <c r="S580" s="141"/>
      <c r="T580" s="136"/>
      <c r="U580" s="141"/>
      <c r="V580" s="141"/>
      <c r="W580" s="141"/>
      <c r="X580" s="141"/>
      <c r="Y580" s="10"/>
      <c r="Z580" s="10"/>
      <c r="AA580" s="10"/>
      <c r="AB580" s="10"/>
      <c r="AC580" s="10"/>
      <c r="AD580" s="10"/>
      <c r="AE580" s="10"/>
      <c r="AF580" s="10"/>
      <c r="AG580" s="10"/>
      <c r="AH580" s="10"/>
      <c r="AI580" s="13">
        <f t="shared" ref="AI580:AM631" si="300">Y580-O580</f>
        <v>0</v>
      </c>
      <c r="AJ580" s="13">
        <f t="shared" si="300"/>
        <v>0</v>
      </c>
      <c r="AK580" s="13">
        <f t="shared" si="300"/>
        <v>0</v>
      </c>
      <c r="AL580" s="13">
        <f t="shared" si="300"/>
        <v>0</v>
      </c>
      <c r="AM580" s="10"/>
      <c r="AN580" s="10"/>
      <c r="AO580" s="10"/>
      <c r="AP580" s="10"/>
      <c r="AQ580" s="10"/>
      <c r="AR580" s="10"/>
      <c r="AS580" s="10"/>
      <c r="AT580" s="142"/>
      <c r="AU580" s="142"/>
      <c r="AV580" s="142"/>
      <c r="AW580" s="142"/>
    </row>
    <row r="581" spans="1:49" ht="12.75" customHeight="1" x14ac:dyDescent="0.25">
      <c r="A581" s="133">
        <v>572</v>
      </c>
      <c r="B581" s="134" t="s">
        <v>1834</v>
      </c>
      <c r="C581" s="135">
        <f t="shared" ref="C581:C609" si="301">SUM(D581:I581)</f>
        <v>382313.1999999999</v>
      </c>
      <c r="D581" s="135">
        <f t="shared" ref="D581:I581" si="302">D582+D583</f>
        <v>329762.19999999995</v>
      </c>
      <c r="E581" s="135">
        <f t="shared" si="302"/>
        <v>2676.8</v>
      </c>
      <c r="F581" s="135">
        <f t="shared" si="302"/>
        <v>7504.3</v>
      </c>
      <c r="G581" s="135">
        <f t="shared" si="302"/>
        <v>0</v>
      </c>
      <c r="H581" s="135">
        <f t="shared" si="302"/>
        <v>38860.600000000006</v>
      </c>
      <c r="I581" s="135">
        <f t="shared" si="302"/>
        <v>3509.3</v>
      </c>
      <c r="J581" s="135">
        <f t="shared" si="282"/>
        <v>436232.29999999993</v>
      </c>
      <c r="K581" s="135">
        <f t="shared" ref="K581:S581" si="303">K582+K583</f>
        <v>376279.6</v>
      </c>
      <c r="L581" s="135">
        <f t="shared" si="303"/>
        <v>2827.6</v>
      </c>
      <c r="M581" s="135">
        <f t="shared" si="303"/>
        <v>8821.9</v>
      </c>
      <c r="N581" s="135">
        <f t="shared" si="303"/>
        <v>0</v>
      </c>
      <c r="O581" s="135">
        <f t="shared" si="303"/>
        <v>38860.600000000006</v>
      </c>
      <c r="P581" s="135">
        <f t="shared" si="303"/>
        <v>5674.6</v>
      </c>
      <c r="Q581" s="135">
        <f t="shared" si="303"/>
        <v>4083</v>
      </c>
      <c r="R581" s="135">
        <f t="shared" si="303"/>
        <v>3706.7</v>
      </c>
      <c r="S581" s="135">
        <f t="shared" si="303"/>
        <v>61.3</v>
      </c>
      <c r="T581" s="136">
        <f t="shared" si="283"/>
        <v>429259.01350000006</v>
      </c>
      <c r="U581" s="135">
        <f t="shared" ref="U581:AC581" si="304">U582+U583</f>
        <v>371280.19350000005</v>
      </c>
      <c r="V581" s="135">
        <f t="shared" si="304"/>
        <v>2827.6</v>
      </c>
      <c r="W581" s="135">
        <f t="shared" si="304"/>
        <v>7852.4795000000004</v>
      </c>
      <c r="X581" s="135">
        <f t="shared" si="304"/>
        <v>0</v>
      </c>
      <c r="Y581" s="135">
        <f t="shared" si="304"/>
        <v>38454.848000000005</v>
      </c>
      <c r="Z581" s="135">
        <f t="shared" si="304"/>
        <v>5087.2205000000004</v>
      </c>
      <c r="AA581" s="135">
        <f t="shared" si="304"/>
        <v>3592.2854000000002</v>
      </c>
      <c r="AB581" s="135">
        <f t="shared" si="304"/>
        <v>3706.7</v>
      </c>
      <c r="AC581" s="135">
        <f t="shared" si="304"/>
        <v>49.972000000000001</v>
      </c>
      <c r="AD581" s="13">
        <f t="shared" ref="AD581:AH609" si="305">T581-J581</f>
        <v>-6973.286499999871</v>
      </c>
      <c r="AE581" s="13">
        <f t="shared" si="305"/>
        <v>-4999.4064999999246</v>
      </c>
      <c r="AF581" s="13">
        <f t="shared" si="305"/>
        <v>0</v>
      </c>
      <c r="AG581" s="13">
        <f t="shared" si="305"/>
        <v>-969.42049999999927</v>
      </c>
      <c r="AH581" s="13">
        <f t="shared" si="305"/>
        <v>0</v>
      </c>
      <c r="AI581" s="13">
        <f t="shared" si="300"/>
        <v>-405.75200000000041</v>
      </c>
      <c r="AJ581" s="13">
        <f t="shared" si="300"/>
        <v>-587.37950000000001</v>
      </c>
      <c r="AK581" s="13">
        <f t="shared" si="300"/>
        <v>-490.71459999999979</v>
      </c>
      <c r="AL581" s="13">
        <f t="shared" si="300"/>
        <v>0</v>
      </c>
      <c r="AM581" s="13">
        <f t="shared" si="300"/>
        <v>-11.327999999999996</v>
      </c>
      <c r="AN581" s="13">
        <f t="shared" ref="AN581:AW606" si="306">IF(J581=0,0,T581/J581*100)</f>
        <v>98.40147405407626</v>
      </c>
      <c r="AO581" s="13">
        <f t="shared" si="306"/>
        <v>98.671358612053396</v>
      </c>
      <c r="AP581" s="13">
        <f t="shared" si="306"/>
        <v>100</v>
      </c>
      <c r="AQ581" s="13">
        <f t="shared" si="306"/>
        <v>89.011205069202788</v>
      </c>
      <c r="AR581" s="13">
        <f t="shared" si="306"/>
        <v>0</v>
      </c>
      <c r="AS581" s="13">
        <f t="shared" si="306"/>
        <v>98.955878190249251</v>
      </c>
      <c r="AT581" s="137">
        <f t="shared" si="306"/>
        <v>89.648970852571111</v>
      </c>
      <c r="AU581" s="137">
        <f t="shared" si="306"/>
        <v>87.981518491305422</v>
      </c>
      <c r="AV581" s="137">
        <f t="shared" si="306"/>
        <v>100</v>
      </c>
      <c r="AW581" s="137">
        <f t="shared" si="306"/>
        <v>81.520391517128871</v>
      </c>
    </row>
    <row r="582" spans="1:49" s="138" customFormat="1" ht="12.75" customHeight="1" x14ac:dyDescent="0.2">
      <c r="A582" s="133">
        <v>573</v>
      </c>
      <c r="B582" s="134" t="s">
        <v>1374</v>
      </c>
      <c r="C582" s="135">
        <f t="shared" si="301"/>
        <v>222716.69999999995</v>
      </c>
      <c r="D582" s="135">
        <f t="shared" ref="D582:I582" si="307">D584</f>
        <v>196254.9</v>
      </c>
      <c r="E582" s="135">
        <f t="shared" si="307"/>
        <v>2676.8</v>
      </c>
      <c r="F582" s="135">
        <f t="shared" si="307"/>
        <v>7504.3</v>
      </c>
      <c r="G582" s="135">
        <f t="shared" si="307"/>
        <v>0</v>
      </c>
      <c r="H582" s="135">
        <f t="shared" si="307"/>
        <v>12771.4</v>
      </c>
      <c r="I582" s="135">
        <f t="shared" si="307"/>
        <v>3509.3</v>
      </c>
      <c r="J582" s="135">
        <f t="shared" si="282"/>
        <v>253685.1</v>
      </c>
      <c r="K582" s="135">
        <f t="shared" ref="K582:S582" si="308">K584</f>
        <v>219821.6</v>
      </c>
      <c r="L582" s="135">
        <f t="shared" si="308"/>
        <v>2827.6</v>
      </c>
      <c r="M582" s="135">
        <f t="shared" si="308"/>
        <v>8821.9</v>
      </c>
      <c r="N582" s="135">
        <f t="shared" si="308"/>
        <v>0</v>
      </c>
      <c r="O582" s="135">
        <f t="shared" si="308"/>
        <v>12771.4</v>
      </c>
      <c r="P582" s="135">
        <f t="shared" si="308"/>
        <v>5674.6</v>
      </c>
      <c r="Q582" s="135">
        <f t="shared" si="308"/>
        <v>4083</v>
      </c>
      <c r="R582" s="135">
        <f t="shared" si="308"/>
        <v>3706.7</v>
      </c>
      <c r="S582" s="135">
        <f t="shared" si="308"/>
        <v>61.3</v>
      </c>
      <c r="T582" s="136">
        <f t="shared" si="283"/>
        <v>250777.6605</v>
      </c>
      <c r="U582" s="135">
        <f t="shared" ref="U582:AC582" si="309">U584</f>
        <v>218553.95600000001</v>
      </c>
      <c r="V582" s="135">
        <f t="shared" si="309"/>
        <v>2827.6</v>
      </c>
      <c r="W582" s="135">
        <f t="shared" si="309"/>
        <v>7852.4795000000004</v>
      </c>
      <c r="X582" s="135">
        <f t="shared" si="309"/>
        <v>0</v>
      </c>
      <c r="Y582" s="135">
        <f t="shared" si="309"/>
        <v>12699.7325</v>
      </c>
      <c r="Z582" s="135">
        <f t="shared" si="309"/>
        <v>5087.2205000000004</v>
      </c>
      <c r="AA582" s="135">
        <f t="shared" si="309"/>
        <v>3592.2854000000002</v>
      </c>
      <c r="AB582" s="135">
        <f t="shared" si="309"/>
        <v>3706.7</v>
      </c>
      <c r="AC582" s="135">
        <f t="shared" si="309"/>
        <v>49.972000000000001</v>
      </c>
      <c r="AD582" s="13">
        <f t="shared" si="305"/>
        <v>-2907.4395000000077</v>
      </c>
      <c r="AE582" s="13">
        <f t="shared" si="305"/>
        <v>-1267.6440000000002</v>
      </c>
      <c r="AF582" s="13">
        <f t="shared" si="305"/>
        <v>0</v>
      </c>
      <c r="AG582" s="13">
        <f t="shared" si="305"/>
        <v>-969.42049999999927</v>
      </c>
      <c r="AH582" s="13">
        <f t="shared" si="305"/>
        <v>0</v>
      </c>
      <c r="AI582" s="13">
        <f t="shared" si="300"/>
        <v>-71.667499999999563</v>
      </c>
      <c r="AJ582" s="13">
        <f t="shared" si="300"/>
        <v>-587.37950000000001</v>
      </c>
      <c r="AK582" s="13">
        <f t="shared" si="300"/>
        <v>-490.71459999999979</v>
      </c>
      <c r="AL582" s="13">
        <f t="shared" si="300"/>
        <v>0</v>
      </c>
      <c r="AM582" s="13">
        <f t="shared" si="300"/>
        <v>-11.327999999999996</v>
      </c>
      <c r="AN582" s="13">
        <f t="shared" si="306"/>
        <v>98.853917908462094</v>
      </c>
      <c r="AO582" s="13">
        <f t="shared" si="306"/>
        <v>99.423330555323048</v>
      </c>
      <c r="AP582" s="13">
        <f t="shared" si="306"/>
        <v>100</v>
      </c>
      <c r="AQ582" s="13">
        <f t="shared" si="306"/>
        <v>89.011205069202788</v>
      </c>
      <c r="AR582" s="13">
        <f t="shared" si="306"/>
        <v>0</v>
      </c>
      <c r="AS582" s="13">
        <f t="shared" si="306"/>
        <v>99.438843822916837</v>
      </c>
      <c r="AT582" s="137">
        <f t="shared" si="306"/>
        <v>89.648970852571111</v>
      </c>
      <c r="AU582" s="137">
        <f t="shared" si="306"/>
        <v>87.981518491305422</v>
      </c>
      <c r="AV582" s="137">
        <f t="shared" si="306"/>
        <v>100</v>
      </c>
      <c r="AW582" s="137">
        <f t="shared" si="306"/>
        <v>81.520391517128871</v>
      </c>
    </row>
    <row r="583" spans="1:49" s="138" customFormat="1" ht="12.75" customHeight="1" x14ac:dyDescent="0.2">
      <c r="A583" s="133">
        <v>574</v>
      </c>
      <c r="B583" s="134" t="s">
        <v>1375</v>
      </c>
      <c r="C583" s="135">
        <f t="shared" si="301"/>
        <v>159596.5</v>
      </c>
      <c r="D583" s="135">
        <f t="shared" ref="D583:I583" si="310">SUBTOTAL(9,D585:D609)</f>
        <v>133507.29999999999</v>
      </c>
      <c r="E583" s="135">
        <f t="shared" si="310"/>
        <v>0</v>
      </c>
      <c r="F583" s="135">
        <f t="shared" si="310"/>
        <v>0</v>
      </c>
      <c r="G583" s="135">
        <f t="shared" si="310"/>
        <v>0</v>
      </c>
      <c r="H583" s="135">
        <f t="shared" si="310"/>
        <v>26089.200000000008</v>
      </c>
      <c r="I583" s="135">
        <f t="shared" si="310"/>
        <v>0</v>
      </c>
      <c r="J583" s="135">
        <f t="shared" si="282"/>
        <v>182547.19999999998</v>
      </c>
      <c r="K583" s="135">
        <f t="shared" ref="K583:S583" si="311">SUBTOTAL(9,K585:K609)</f>
        <v>156457.99999999997</v>
      </c>
      <c r="L583" s="135">
        <f t="shared" si="311"/>
        <v>0</v>
      </c>
      <c r="M583" s="135">
        <f t="shared" si="311"/>
        <v>0</v>
      </c>
      <c r="N583" s="135">
        <f t="shared" si="311"/>
        <v>0</v>
      </c>
      <c r="O583" s="135">
        <f t="shared" si="311"/>
        <v>26089.200000000008</v>
      </c>
      <c r="P583" s="135">
        <f t="shared" si="311"/>
        <v>0</v>
      </c>
      <c r="Q583" s="135">
        <f t="shared" si="311"/>
        <v>0</v>
      </c>
      <c r="R583" s="135">
        <f t="shared" si="311"/>
        <v>0</v>
      </c>
      <c r="S583" s="135">
        <f t="shared" si="311"/>
        <v>0</v>
      </c>
      <c r="T583" s="136">
        <f t="shared" si="283"/>
        <v>178481.35300000003</v>
      </c>
      <c r="U583" s="135">
        <f t="shared" ref="U583:AC583" si="312">SUBTOTAL(9,U585:U609)</f>
        <v>152726.23750000002</v>
      </c>
      <c r="V583" s="135">
        <f t="shared" si="312"/>
        <v>0</v>
      </c>
      <c r="W583" s="135">
        <f t="shared" si="312"/>
        <v>0</v>
      </c>
      <c r="X583" s="135">
        <f t="shared" si="312"/>
        <v>0</v>
      </c>
      <c r="Y583" s="135">
        <f t="shared" si="312"/>
        <v>25755.115500000007</v>
      </c>
      <c r="Z583" s="135">
        <f t="shared" si="312"/>
        <v>0</v>
      </c>
      <c r="AA583" s="135">
        <f t="shared" si="312"/>
        <v>0</v>
      </c>
      <c r="AB583" s="135">
        <f t="shared" si="312"/>
        <v>0</v>
      </c>
      <c r="AC583" s="135">
        <f t="shared" si="312"/>
        <v>0</v>
      </c>
      <c r="AD583" s="13">
        <f t="shared" si="305"/>
        <v>-4065.8469999999506</v>
      </c>
      <c r="AE583" s="13">
        <f t="shared" si="305"/>
        <v>-3731.7624999999534</v>
      </c>
      <c r="AF583" s="13">
        <f t="shared" si="305"/>
        <v>0</v>
      </c>
      <c r="AG583" s="13">
        <f t="shared" si="305"/>
        <v>0</v>
      </c>
      <c r="AH583" s="13">
        <f t="shared" si="305"/>
        <v>0</v>
      </c>
      <c r="AI583" s="13">
        <f t="shared" si="300"/>
        <v>-334.08450000000084</v>
      </c>
      <c r="AJ583" s="13">
        <f t="shared" si="300"/>
        <v>0</v>
      </c>
      <c r="AK583" s="13">
        <f t="shared" si="300"/>
        <v>0</v>
      </c>
      <c r="AL583" s="13">
        <f t="shared" si="300"/>
        <v>0</v>
      </c>
      <c r="AM583" s="13">
        <f t="shared" si="300"/>
        <v>0</v>
      </c>
      <c r="AN583" s="13">
        <f t="shared" si="306"/>
        <v>97.77271467324617</v>
      </c>
      <c r="AO583" s="13">
        <f t="shared" si="306"/>
        <v>97.614847115519851</v>
      </c>
      <c r="AP583" s="13">
        <f t="shared" si="306"/>
        <v>0</v>
      </c>
      <c r="AQ583" s="13">
        <f t="shared" si="306"/>
        <v>0</v>
      </c>
      <c r="AR583" s="13">
        <f t="shared" si="306"/>
        <v>0</v>
      </c>
      <c r="AS583" s="13">
        <f t="shared" si="306"/>
        <v>98.719452877052575</v>
      </c>
      <c r="AT583" s="137">
        <f t="shared" si="306"/>
        <v>0</v>
      </c>
      <c r="AU583" s="137">
        <f t="shared" si="306"/>
        <v>0</v>
      </c>
      <c r="AV583" s="137">
        <f t="shared" si="306"/>
        <v>0</v>
      </c>
      <c r="AW583" s="137">
        <f t="shared" si="306"/>
        <v>0</v>
      </c>
    </row>
    <row r="584" spans="1:49" ht="12.75" customHeight="1" x14ac:dyDescent="0.25">
      <c r="A584" s="133">
        <v>575</v>
      </c>
      <c r="B584" s="139" t="s">
        <v>1400</v>
      </c>
      <c r="C584" s="135">
        <f t="shared" si="301"/>
        <v>222716.69999999995</v>
      </c>
      <c r="D584" s="140">
        <v>196254.9</v>
      </c>
      <c r="E584" s="140">
        <v>2676.8</v>
      </c>
      <c r="F584" s="140">
        <v>7504.3</v>
      </c>
      <c r="G584" s="140">
        <v>0</v>
      </c>
      <c r="H584" s="140">
        <v>12771.4</v>
      </c>
      <c r="I584" s="140">
        <v>3509.3</v>
      </c>
      <c r="J584" s="135">
        <f t="shared" si="282"/>
        <v>253685.1</v>
      </c>
      <c r="K584" s="141">
        <v>219821.6</v>
      </c>
      <c r="L584" s="141">
        <v>2827.6</v>
      </c>
      <c r="M584" s="141">
        <v>8821.9</v>
      </c>
      <c r="N584" s="141">
        <v>0</v>
      </c>
      <c r="O584" s="141">
        <v>12771.4</v>
      </c>
      <c r="P584" s="141">
        <v>5674.6</v>
      </c>
      <c r="Q584" s="141">
        <v>4083</v>
      </c>
      <c r="R584" s="141">
        <v>3706.7</v>
      </c>
      <c r="S584" s="141">
        <v>61.3</v>
      </c>
      <c r="T584" s="136">
        <f t="shared" si="283"/>
        <v>250777.6605</v>
      </c>
      <c r="U584" s="141">
        <v>218553.95600000001</v>
      </c>
      <c r="V584" s="141">
        <v>2827.6</v>
      </c>
      <c r="W584" s="141">
        <v>7852.4795000000004</v>
      </c>
      <c r="X584" s="141">
        <v>0</v>
      </c>
      <c r="Y584" s="10">
        <v>12699.7325</v>
      </c>
      <c r="Z584" s="10">
        <v>5087.2205000000004</v>
      </c>
      <c r="AA584" s="10">
        <v>3592.2854000000002</v>
      </c>
      <c r="AB584" s="10">
        <v>3706.7</v>
      </c>
      <c r="AC584" s="10">
        <v>49.972000000000001</v>
      </c>
      <c r="AD584" s="10">
        <f t="shared" si="305"/>
        <v>-2907.4395000000077</v>
      </c>
      <c r="AE584" s="10">
        <f t="shared" si="305"/>
        <v>-1267.6440000000002</v>
      </c>
      <c r="AF584" s="10">
        <f t="shared" si="305"/>
        <v>0</v>
      </c>
      <c r="AG584" s="10">
        <f t="shared" si="305"/>
        <v>-969.42049999999927</v>
      </c>
      <c r="AH584" s="10">
        <f t="shared" si="305"/>
        <v>0</v>
      </c>
      <c r="AI584" s="13">
        <f t="shared" si="300"/>
        <v>-71.667499999999563</v>
      </c>
      <c r="AJ584" s="13">
        <f t="shared" si="300"/>
        <v>-587.37950000000001</v>
      </c>
      <c r="AK584" s="13">
        <f t="shared" si="300"/>
        <v>-490.71459999999979</v>
      </c>
      <c r="AL584" s="13">
        <f t="shared" si="300"/>
        <v>0</v>
      </c>
      <c r="AM584" s="10">
        <f t="shared" si="300"/>
        <v>-11.327999999999996</v>
      </c>
      <c r="AN584" s="10">
        <f t="shared" si="306"/>
        <v>98.853917908462094</v>
      </c>
      <c r="AO584" s="10">
        <f t="shared" si="306"/>
        <v>99.423330555323048</v>
      </c>
      <c r="AP584" s="10">
        <f t="shared" si="306"/>
        <v>100</v>
      </c>
      <c r="AQ584" s="10">
        <f t="shared" si="306"/>
        <v>89.011205069202788</v>
      </c>
      <c r="AR584" s="10">
        <f t="shared" si="306"/>
        <v>0</v>
      </c>
      <c r="AS584" s="10">
        <f t="shared" si="306"/>
        <v>99.438843822916837</v>
      </c>
      <c r="AT584" s="142">
        <f t="shared" si="306"/>
        <v>89.648970852571111</v>
      </c>
      <c r="AU584" s="142">
        <f t="shared" si="306"/>
        <v>87.981518491305422</v>
      </c>
      <c r="AV584" s="142">
        <f t="shared" si="306"/>
        <v>100</v>
      </c>
      <c r="AW584" s="142">
        <f t="shared" si="306"/>
        <v>81.520391517128871</v>
      </c>
    </row>
    <row r="585" spans="1:49" ht="12.75" customHeight="1" x14ac:dyDescent="0.25">
      <c r="A585" s="133">
        <v>576</v>
      </c>
      <c r="B585" s="139" t="s">
        <v>1835</v>
      </c>
      <c r="C585" s="135">
        <f t="shared" si="301"/>
        <v>9300</v>
      </c>
      <c r="D585" s="140">
        <v>7999.2</v>
      </c>
      <c r="E585" s="140">
        <v>0</v>
      </c>
      <c r="F585" s="140">
        <v>0</v>
      </c>
      <c r="G585" s="140">
        <v>0</v>
      </c>
      <c r="H585" s="140">
        <v>1300.8</v>
      </c>
      <c r="I585" s="140">
        <v>0</v>
      </c>
      <c r="J585" s="135">
        <f t="shared" si="282"/>
        <v>10342.799999999999</v>
      </c>
      <c r="K585" s="141">
        <v>9042</v>
      </c>
      <c r="L585" s="141">
        <v>0</v>
      </c>
      <c r="M585" s="141">
        <v>0</v>
      </c>
      <c r="N585" s="141">
        <v>0</v>
      </c>
      <c r="O585" s="141">
        <v>1300.8</v>
      </c>
      <c r="P585" s="141">
        <v>0</v>
      </c>
      <c r="Q585" s="141">
        <v>0</v>
      </c>
      <c r="R585" s="141">
        <v>0</v>
      </c>
      <c r="S585" s="141">
        <v>0</v>
      </c>
      <c r="T585" s="136">
        <f t="shared" si="283"/>
        <v>9778.3834000000006</v>
      </c>
      <c r="U585" s="141">
        <v>8482.9284000000007</v>
      </c>
      <c r="V585" s="141">
        <v>0</v>
      </c>
      <c r="W585" s="141">
        <v>0</v>
      </c>
      <c r="X585" s="141">
        <v>0</v>
      </c>
      <c r="Y585" s="10">
        <v>1295.4549999999999</v>
      </c>
      <c r="Z585" s="10">
        <v>0</v>
      </c>
      <c r="AA585" s="10">
        <v>0</v>
      </c>
      <c r="AB585" s="10">
        <v>0</v>
      </c>
      <c r="AC585" s="10">
        <v>0</v>
      </c>
      <c r="AD585" s="10">
        <f t="shared" si="305"/>
        <v>-564.41659999999865</v>
      </c>
      <c r="AE585" s="10">
        <f t="shared" si="305"/>
        <v>-559.07159999999931</v>
      </c>
      <c r="AF585" s="10">
        <f t="shared" si="305"/>
        <v>0</v>
      </c>
      <c r="AG585" s="10">
        <f t="shared" si="305"/>
        <v>0</v>
      </c>
      <c r="AH585" s="10">
        <f t="shared" si="305"/>
        <v>0</v>
      </c>
      <c r="AI585" s="13">
        <f t="shared" si="300"/>
        <v>-5.3450000000000273</v>
      </c>
      <c r="AJ585" s="13">
        <f t="shared" si="300"/>
        <v>0</v>
      </c>
      <c r="AK585" s="13">
        <f t="shared" si="300"/>
        <v>0</v>
      </c>
      <c r="AL585" s="13">
        <f t="shared" si="300"/>
        <v>0</v>
      </c>
      <c r="AM585" s="10">
        <f t="shared" si="300"/>
        <v>0</v>
      </c>
      <c r="AN585" s="10">
        <f t="shared" si="306"/>
        <v>94.542903275708724</v>
      </c>
      <c r="AO585" s="10">
        <f t="shared" si="306"/>
        <v>93.816947577969472</v>
      </c>
      <c r="AP585" s="10">
        <f t="shared" si="306"/>
        <v>0</v>
      </c>
      <c r="AQ585" s="10">
        <f t="shared" si="306"/>
        <v>0</v>
      </c>
      <c r="AR585" s="10">
        <f t="shared" si="306"/>
        <v>0</v>
      </c>
      <c r="AS585" s="10">
        <f t="shared" si="306"/>
        <v>99.589099015990158</v>
      </c>
      <c r="AT585" s="142">
        <f t="shared" si="306"/>
        <v>0</v>
      </c>
      <c r="AU585" s="142">
        <f t="shared" si="306"/>
        <v>0</v>
      </c>
      <c r="AV585" s="142">
        <f t="shared" si="306"/>
        <v>0</v>
      </c>
      <c r="AW585" s="142">
        <f t="shared" si="306"/>
        <v>0</v>
      </c>
    </row>
    <row r="586" spans="1:49" ht="12.75" customHeight="1" x14ac:dyDescent="0.25">
      <c r="A586" s="133">
        <v>577</v>
      </c>
      <c r="B586" s="139" t="s">
        <v>1836</v>
      </c>
      <c r="C586" s="135">
        <f t="shared" si="301"/>
        <v>3320.2000000000003</v>
      </c>
      <c r="D586" s="140">
        <v>2832.3</v>
      </c>
      <c r="E586" s="140">
        <v>0</v>
      </c>
      <c r="F586" s="140">
        <v>0</v>
      </c>
      <c r="G586" s="140">
        <v>0</v>
      </c>
      <c r="H586" s="140">
        <v>487.9</v>
      </c>
      <c r="I586" s="140">
        <v>0</v>
      </c>
      <c r="J586" s="135">
        <f t="shared" si="282"/>
        <v>3768.1</v>
      </c>
      <c r="K586" s="141">
        <v>3280.2</v>
      </c>
      <c r="L586" s="141">
        <v>0</v>
      </c>
      <c r="M586" s="141">
        <v>0</v>
      </c>
      <c r="N586" s="141">
        <v>0</v>
      </c>
      <c r="O586" s="141">
        <v>487.9</v>
      </c>
      <c r="P586" s="141">
        <v>0</v>
      </c>
      <c r="Q586" s="141">
        <v>0</v>
      </c>
      <c r="R586" s="141">
        <v>0</v>
      </c>
      <c r="S586" s="141">
        <v>0</v>
      </c>
      <c r="T586" s="136">
        <f t="shared" si="283"/>
        <v>3700.8674000000001</v>
      </c>
      <c r="U586" s="141">
        <v>3212.9674</v>
      </c>
      <c r="V586" s="141">
        <v>0</v>
      </c>
      <c r="W586" s="141">
        <v>0</v>
      </c>
      <c r="X586" s="141">
        <v>0</v>
      </c>
      <c r="Y586" s="10">
        <v>487.9</v>
      </c>
      <c r="Z586" s="10">
        <v>0</v>
      </c>
      <c r="AA586" s="10">
        <v>0</v>
      </c>
      <c r="AB586" s="10">
        <v>0</v>
      </c>
      <c r="AC586" s="10">
        <v>0</v>
      </c>
      <c r="AD586" s="10">
        <f t="shared" si="305"/>
        <v>-67.23259999999982</v>
      </c>
      <c r="AE586" s="10">
        <f t="shared" si="305"/>
        <v>-67.23259999999982</v>
      </c>
      <c r="AF586" s="10">
        <f t="shared" si="305"/>
        <v>0</v>
      </c>
      <c r="AG586" s="10">
        <f t="shared" si="305"/>
        <v>0</v>
      </c>
      <c r="AH586" s="10">
        <f t="shared" si="305"/>
        <v>0</v>
      </c>
      <c r="AI586" s="13">
        <f t="shared" si="300"/>
        <v>0</v>
      </c>
      <c r="AJ586" s="13">
        <f t="shared" si="300"/>
        <v>0</v>
      </c>
      <c r="AK586" s="13">
        <f t="shared" si="300"/>
        <v>0</v>
      </c>
      <c r="AL586" s="13">
        <f t="shared" si="300"/>
        <v>0</v>
      </c>
      <c r="AM586" s="10">
        <f t="shared" si="300"/>
        <v>0</v>
      </c>
      <c r="AN586" s="10">
        <f t="shared" si="306"/>
        <v>98.215742681988274</v>
      </c>
      <c r="AO586" s="10">
        <f t="shared" si="306"/>
        <v>97.950350588378768</v>
      </c>
      <c r="AP586" s="10">
        <f t="shared" si="306"/>
        <v>0</v>
      </c>
      <c r="AQ586" s="10">
        <f t="shared" si="306"/>
        <v>0</v>
      </c>
      <c r="AR586" s="10">
        <f t="shared" si="306"/>
        <v>0</v>
      </c>
      <c r="AS586" s="10">
        <f t="shared" si="306"/>
        <v>100</v>
      </c>
      <c r="AT586" s="142">
        <f t="shared" si="306"/>
        <v>0</v>
      </c>
      <c r="AU586" s="142">
        <f t="shared" si="306"/>
        <v>0</v>
      </c>
      <c r="AV586" s="142">
        <f t="shared" si="306"/>
        <v>0</v>
      </c>
      <c r="AW586" s="142">
        <f t="shared" si="306"/>
        <v>0</v>
      </c>
    </row>
    <row r="587" spans="1:49" ht="12.75" customHeight="1" x14ac:dyDescent="0.25">
      <c r="A587" s="133">
        <v>578</v>
      </c>
      <c r="B587" s="139" t="s">
        <v>1837</v>
      </c>
      <c r="C587" s="135">
        <f t="shared" si="301"/>
        <v>4720.8999999999996</v>
      </c>
      <c r="D587" s="140">
        <v>4087.5</v>
      </c>
      <c r="E587" s="140">
        <v>0</v>
      </c>
      <c r="F587" s="140">
        <v>0</v>
      </c>
      <c r="G587" s="140">
        <v>0</v>
      </c>
      <c r="H587" s="140">
        <v>633.4</v>
      </c>
      <c r="I587" s="140">
        <v>0</v>
      </c>
      <c r="J587" s="135">
        <f t="shared" ref="J587:J650" si="313">SUM(K587:P587)+SUM(R587:S587)</f>
        <v>5576.7999999999993</v>
      </c>
      <c r="K587" s="141">
        <v>4943.3999999999996</v>
      </c>
      <c r="L587" s="141">
        <v>0</v>
      </c>
      <c r="M587" s="141">
        <v>0</v>
      </c>
      <c r="N587" s="141">
        <v>0</v>
      </c>
      <c r="O587" s="141">
        <v>633.4</v>
      </c>
      <c r="P587" s="141">
        <v>0</v>
      </c>
      <c r="Q587" s="141">
        <v>0</v>
      </c>
      <c r="R587" s="141">
        <v>0</v>
      </c>
      <c r="S587" s="141">
        <v>0</v>
      </c>
      <c r="T587" s="136">
        <f t="shared" ref="T587:T650" si="314">SUM(U587:Z587) +SUM( AB587:AC587)</f>
        <v>5576.7999999999993</v>
      </c>
      <c r="U587" s="141">
        <v>4943.3999999999996</v>
      </c>
      <c r="V587" s="141">
        <v>0</v>
      </c>
      <c r="W587" s="141">
        <v>0</v>
      </c>
      <c r="X587" s="141">
        <v>0</v>
      </c>
      <c r="Y587" s="10">
        <v>633.4</v>
      </c>
      <c r="Z587" s="10">
        <v>0</v>
      </c>
      <c r="AA587" s="10">
        <v>0</v>
      </c>
      <c r="AB587" s="10">
        <v>0</v>
      </c>
      <c r="AC587" s="10">
        <v>0</v>
      </c>
      <c r="AD587" s="10">
        <f t="shared" si="305"/>
        <v>0</v>
      </c>
      <c r="AE587" s="10">
        <f t="shared" si="305"/>
        <v>0</v>
      </c>
      <c r="AF587" s="10">
        <f t="shared" si="305"/>
        <v>0</v>
      </c>
      <c r="AG587" s="10">
        <f t="shared" si="305"/>
        <v>0</v>
      </c>
      <c r="AH587" s="10">
        <f t="shared" si="305"/>
        <v>0</v>
      </c>
      <c r="AI587" s="13">
        <f t="shared" si="300"/>
        <v>0</v>
      </c>
      <c r="AJ587" s="13">
        <f t="shared" si="300"/>
        <v>0</v>
      </c>
      <c r="AK587" s="13">
        <f t="shared" si="300"/>
        <v>0</v>
      </c>
      <c r="AL587" s="13">
        <f t="shared" si="300"/>
        <v>0</v>
      </c>
      <c r="AM587" s="10">
        <f t="shared" si="300"/>
        <v>0</v>
      </c>
      <c r="AN587" s="10">
        <f t="shared" si="306"/>
        <v>100</v>
      </c>
      <c r="AO587" s="10">
        <f t="shared" si="306"/>
        <v>100</v>
      </c>
      <c r="AP587" s="10">
        <f t="shared" si="306"/>
        <v>0</v>
      </c>
      <c r="AQ587" s="10">
        <f t="shared" si="306"/>
        <v>0</v>
      </c>
      <c r="AR587" s="10">
        <f t="shared" si="306"/>
        <v>0</v>
      </c>
      <c r="AS587" s="10">
        <f t="shared" si="306"/>
        <v>100</v>
      </c>
      <c r="AT587" s="142">
        <f t="shared" si="306"/>
        <v>0</v>
      </c>
      <c r="AU587" s="142">
        <f t="shared" si="306"/>
        <v>0</v>
      </c>
      <c r="AV587" s="142">
        <f t="shared" si="306"/>
        <v>0</v>
      </c>
      <c r="AW587" s="142">
        <f t="shared" si="306"/>
        <v>0</v>
      </c>
    </row>
    <row r="588" spans="1:49" ht="12.75" customHeight="1" x14ac:dyDescent="0.25">
      <c r="A588" s="133">
        <v>579</v>
      </c>
      <c r="B588" s="139" t="s">
        <v>1838</v>
      </c>
      <c r="C588" s="135">
        <f t="shared" si="301"/>
        <v>18977.8</v>
      </c>
      <c r="D588" s="140">
        <v>16074.4</v>
      </c>
      <c r="E588" s="140">
        <v>0</v>
      </c>
      <c r="F588" s="140">
        <v>0</v>
      </c>
      <c r="G588" s="140">
        <v>0</v>
      </c>
      <c r="H588" s="140">
        <v>2903.4</v>
      </c>
      <c r="I588" s="140">
        <v>0</v>
      </c>
      <c r="J588" s="135">
        <f t="shared" si="313"/>
        <v>21968.2</v>
      </c>
      <c r="K588" s="141">
        <v>19064.8</v>
      </c>
      <c r="L588" s="141">
        <v>0</v>
      </c>
      <c r="M588" s="141">
        <v>0</v>
      </c>
      <c r="N588" s="141">
        <v>0</v>
      </c>
      <c r="O588" s="141">
        <v>2903.4</v>
      </c>
      <c r="P588" s="141">
        <v>0</v>
      </c>
      <c r="Q588" s="141">
        <v>0</v>
      </c>
      <c r="R588" s="141">
        <v>0</v>
      </c>
      <c r="S588" s="141">
        <v>0</v>
      </c>
      <c r="T588" s="136">
        <f t="shared" si="314"/>
        <v>21662.014500000001</v>
      </c>
      <c r="U588" s="141">
        <v>18758.615000000002</v>
      </c>
      <c r="V588" s="141">
        <v>0</v>
      </c>
      <c r="W588" s="141">
        <v>0</v>
      </c>
      <c r="X588" s="141">
        <v>0</v>
      </c>
      <c r="Y588" s="10">
        <v>2903.3995</v>
      </c>
      <c r="Z588" s="10">
        <v>0</v>
      </c>
      <c r="AA588" s="10">
        <v>0</v>
      </c>
      <c r="AB588" s="10">
        <v>0</v>
      </c>
      <c r="AC588" s="10">
        <v>0</v>
      </c>
      <c r="AD588" s="10">
        <f t="shared" si="305"/>
        <v>-306.18549999999959</v>
      </c>
      <c r="AE588" s="10">
        <f t="shared" si="305"/>
        <v>-306.18499999999767</v>
      </c>
      <c r="AF588" s="10">
        <f t="shared" si="305"/>
        <v>0</v>
      </c>
      <c r="AG588" s="10">
        <f t="shared" si="305"/>
        <v>0</v>
      </c>
      <c r="AH588" s="10">
        <f t="shared" si="305"/>
        <v>0</v>
      </c>
      <c r="AI588" s="13">
        <f t="shared" si="300"/>
        <v>-5.0000000010186341E-4</v>
      </c>
      <c r="AJ588" s="13">
        <f t="shared" si="300"/>
        <v>0</v>
      </c>
      <c r="AK588" s="13">
        <f t="shared" si="300"/>
        <v>0</v>
      </c>
      <c r="AL588" s="13">
        <f t="shared" si="300"/>
        <v>0</v>
      </c>
      <c r="AM588" s="10">
        <f t="shared" si="300"/>
        <v>0</v>
      </c>
      <c r="AN588" s="10">
        <f t="shared" si="306"/>
        <v>98.606233100572652</v>
      </c>
      <c r="AO588" s="10">
        <f t="shared" si="306"/>
        <v>98.39397738240109</v>
      </c>
      <c r="AP588" s="10">
        <f t="shared" si="306"/>
        <v>0</v>
      </c>
      <c r="AQ588" s="10">
        <f t="shared" si="306"/>
        <v>0</v>
      </c>
      <c r="AR588" s="10">
        <f t="shared" si="306"/>
        <v>0</v>
      </c>
      <c r="AS588" s="10">
        <f t="shared" si="306"/>
        <v>99.999982778811045</v>
      </c>
      <c r="AT588" s="142">
        <f t="shared" si="306"/>
        <v>0</v>
      </c>
      <c r="AU588" s="142">
        <f t="shared" si="306"/>
        <v>0</v>
      </c>
      <c r="AV588" s="142">
        <f t="shared" si="306"/>
        <v>0</v>
      </c>
      <c r="AW588" s="142">
        <f t="shared" si="306"/>
        <v>0</v>
      </c>
    </row>
    <row r="589" spans="1:49" ht="12.75" customHeight="1" x14ac:dyDescent="0.25">
      <c r="A589" s="133">
        <v>580</v>
      </c>
      <c r="B589" s="139" t="s">
        <v>1839</v>
      </c>
      <c r="C589" s="135">
        <f t="shared" si="301"/>
        <v>3046</v>
      </c>
      <c r="D589" s="140">
        <v>2360.3000000000002</v>
      </c>
      <c r="E589" s="140">
        <v>0</v>
      </c>
      <c r="F589" s="140">
        <v>0</v>
      </c>
      <c r="G589" s="140">
        <v>0</v>
      </c>
      <c r="H589" s="140">
        <v>685.7</v>
      </c>
      <c r="I589" s="140">
        <v>0</v>
      </c>
      <c r="J589" s="135">
        <f t="shared" si="313"/>
        <v>3625.8</v>
      </c>
      <c r="K589" s="141">
        <v>2940.1</v>
      </c>
      <c r="L589" s="141">
        <v>0</v>
      </c>
      <c r="M589" s="141">
        <v>0</v>
      </c>
      <c r="N589" s="141">
        <v>0</v>
      </c>
      <c r="O589" s="141">
        <v>685.7</v>
      </c>
      <c r="P589" s="141">
        <v>0</v>
      </c>
      <c r="Q589" s="141">
        <v>0</v>
      </c>
      <c r="R589" s="141">
        <v>0</v>
      </c>
      <c r="S589" s="141">
        <v>0</v>
      </c>
      <c r="T589" s="136">
        <f t="shared" si="314"/>
        <v>3454.8538999999996</v>
      </c>
      <c r="U589" s="141">
        <v>2915.7363999999998</v>
      </c>
      <c r="V589" s="141">
        <v>0</v>
      </c>
      <c r="W589" s="141">
        <v>0</v>
      </c>
      <c r="X589" s="141">
        <v>0</v>
      </c>
      <c r="Y589" s="10">
        <v>539.11749999999995</v>
      </c>
      <c r="Z589" s="10">
        <v>0</v>
      </c>
      <c r="AA589" s="10">
        <v>0</v>
      </c>
      <c r="AB589" s="10">
        <v>0</v>
      </c>
      <c r="AC589" s="10">
        <v>0</v>
      </c>
      <c r="AD589" s="10">
        <f t="shared" si="305"/>
        <v>-170.94610000000057</v>
      </c>
      <c r="AE589" s="10">
        <f t="shared" si="305"/>
        <v>-24.363600000000133</v>
      </c>
      <c r="AF589" s="10">
        <f t="shared" si="305"/>
        <v>0</v>
      </c>
      <c r="AG589" s="10">
        <f t="shared" si="305"/>
        <v>0</v>
      </c>
      <c r="AH589" s="10">
        <f t="shared" si="305"/>
        <v>0</v>
      </c>
      <c r="AI589" s="13">
        <f t="shared" si="300"/>
        <v>-146.5825000000001</v>
      </c>
      <c r="AJ589" s="13">
        <f t="shared" si="300"/>
        <v>0</v>
      </c>
      <c r="AK589" s="13">
        <f t="shared" si="300"/>
        <v>0</v>
      </c>
      <c r="AL589" s="13">
        <f t="shared" si="300"/>
        <v>0</v>
      </c>
      <c r="AM589" s="10">
        <f t="shared" si="300"/>
        <v>0</v>
      </c>
      <c r="AN589" s="10">
        <f t="shared" si="306"/>
        <v>95.28528600584697</v>
      </c>
      <c r="AO589" s="10">
        <f t="shared" si="306"/>
        <v>99.171334308356847</v>
      </c>
      <c r="AP589" s="10">
        <f t="shared" si="306"/>
        <v>0</v>
      </c>
      <c r="AQ589" s="10">
        <f t="shared" si="306"/>
        <v>0</v>
      </c>
      <c r="AR589" s="10">
        <f t="shared" si="306"/>
        <v>0</v>
      </c>
      <c r="AS589" s="10">
        <f t="shared" si="306"/>
        <v>78.622940061251271</v>
      </c>
      <c r="AT589" s="142">
        <f t="shared" si="306"/>
        <v>0</v>
      </c>
      <c r="AU589" s="142">
        <f t="shared" si="306"/>
        <v>0</v>
      </c>
      <c r="AV589" s="142">
        <f t="shared" si="306"/>
        <v>0</v>
      </c>
      <c r="AW589" s="142">
        <f t="shared" si="306"/>
        <v>0</v>
      </c>
    </row>
    <row r="590" spans="1:49" ht="12.75" customHeight="1" x14ac:dyDescent="0.25">
      <c r="A590" s="133">
        <v>581</v>
      </c>
      <c r="B590" s="139" t="s">
        <v>1840</v>
      </c>
      <c r="C590" s="135">
        <f t="shared" si="301"/>
        <v>3083.8</v>
      </c>
      <c r="D590" s="140">
        <v>2512.5</v>
      </c>
      <c r="E590" s="140">
        <v>0</v>
      </c>
      <c r="F590" s="140">
        <v>0</v>
      </c>
      <c r="G590" s="140">
        <v>0</v>
      </c>
      <c r="H590" s="140">
        <v>571.29999999999995</v>
      </c>
      <c r="I590" s="140">
        <v>0</v>
      </c>
      <c r="J590" s="135">
        <f t="shared" si="313"/>
        <v>3589.3</v>
      </c>
      <c r="K590" s="141">
        <v>3018</v>
      </c>
      <c r="L590" s="141">
        <v>0</v>
      </c>
      <c r="M590" s="141">
        <v>0</v>
      </c>
      <c r="N590" s="141">
        <v>0</v>
      </c>
      <c r="O590" s="141">
        <v>571.29999999999995</v>
      </c>
      <c r="P590" s="141">
        <v>0</v>
      </c>
      <c r="Q590" s="141">
        <v>0</v>
      </c>
      <c r="R590" s="141">
        <v>0</v>
      </c>
      <c r="S590" s="141">
        <v>0</v>
      </c>
      <c r="T590" s="136">
        <f t="shared" si="314"/>
        <v>3575.9012999999995</v>
      </c>
      <c r="U590" s="141">
        <v>3004.6012999999998</v>
      </c>
      <c r="V590" s="141">
        <v>0</v>
      </c>
      <c r="W590" s="141">
        <v>0</v>
      </c>
      <c r="X590" s="141">
        <v>0</v>
      </c>
      <c r="Y590" s="10">
        <v>571.29999999999995</v>
      </c>
      <c r="Z590" s="10">
        <v>0</v>
      </c>
      <c r="AA590" s="10">
        <v>0</v>
      </c>
      <c r="AB590" s="10">
        <v>0</v>
      </c>
      <c r="AC590" s="10">
        <v>0</v>
      </c>
      <c r="AD590" s="10">
        <f t="shared" si="305"/>
        <v>-13.398700000000645</v>
      </c>
      <c r="AE590" s="10">
        <f t="shared" si="305"/>
        <v>-13.39870000000019</v>
      </c>
      <c r="AF590" s="10">
        <f t="shared" si="305"/>
        <v>0</v>
      </c>
      <c r="AG590" s="10">
        <f t="shared" si="305"/>
        <v>0</v>
      </c>
      <c r="AH590" s="10">
        <f t="shared" si="305"/>
        <v>0</v>
      </c>
      <c r="AI590" s="13">
        <f t="shared" si="300"/>
        <v>0</v>
      </c>
      <c r="AJ590" s="13">
        <f t="shared" si="300"/>
        <v>0</v>
      </c>
      <c r="AK590" s="13">
        <f t="shared" si="300"/>
        <v>0</v>
      </c>
      <c r="AL590" s="13">
        <f t="shared" si="300"/>
        <v>0</v>
      </c>
      <c r="AM590" s="10">
        <f t="shared" si="300"/>
        <v>0</v>
      </c>
      <c r="AN590" s="10">
        <f t="shared" si="306"/>
        <v>99.626704371325872</v>
      </c>
      <c r="AO590" s="10">
        <f t="shared" si="306"/>
        <v>99.556040424121932</v>
      </c>
      <c r="AP590" s="10">
        <f t="shared" si="306"/>
        <v>0</v>
      </c>
      <c r="AQ590" s="10">
        <f t="shared" si="306"/>
        <v>0</v>
      </c>
      <c r="AR590" s="10">
        <f t="shared" si="306"/>
        <v>0</v>
      </c>
      <c r="AS590" s="10">
        <f t="shared" si="306"/>
        <v>100</v>
      </c>
      <c r="AT590" s="142">
        <f t="shared" si="306"/>
        <v>0</v>
      </c>
      <c r="AU590" s="142">
        <f t="shared" si="306"/>
        <v>0</v>
      </c>
      <c r="AV590" s="142">
        <f t="shared" si="306"/>
        <v>0</v>
      </c>
      <c r="AW590" s="142">
        <f t="shared" si="306"/>
        <v>0</v>
      </c>
    </row>
    <row r="591" spans="1:49" ht="12.75" customHeight="1" x14ac:dyDescent="0.25">
      <c r="A591" s="133">
        <v>582</v>
      </c>
      <c r="B591" s="139" t="s">
        <v>1841</v>
      </c>
      <c r="C591" s="135">
        <f t="shared" si="301"/>
        <v>2266.4</v>
      </c>
      <c r="D591" s="140">
        <v>1977.8</v>
      </c>
      <c r="E591" s="140">
        <v>0</v>
      </c>
      <c r="F591" s="140">
        <v>0</v>
      </c>
      <c r="G591" s="140">
        <v>0</v>
      </c>
      <c r="H591" s="140">
        <v>288.60000000000002</v>
      </c>
      <c r="I591" s="140">
        <v>0</v>
      </c>
      <c r="J591" s="135">
        <f t="shared" si="313"/>
        <v>2413</v>
      </c>
      <c r="K591" s="141">
        <v>2124.4</v>
      </c>
      <c r="L591" s="141">
        <v>0</v>
      </c>
      <c r="M591" s="141">
        <v>0</v>
      </c>
      <c r="N591" s="141">
        <v>0</v>
      </c>
      <c r="O591" s="141">
        <v>288.60000000000002</v>
      </c>
      <c r="P591" s="141">
        <v>0</v>
      </c>
      <c r="Q591" s="141">
        <v>0</v>
      </c>
      <c r="R591" s="141">
        <v>0</v>
      </c>
      <c r="S591" s="141">
        <v>0</v>
      </c>
      <c r="T591" s="136">
        <f t="shared" si="314"/>
        <v>2412.3789000000002</v>
      </c>
      <c r="U591" s="141">
        <v>2124.4</v>
      </c>
      <c r="V591" s="141">
        <v>0</v>
      </c>
      <c r="W591" s="141">
        <v>0</v>
      </c>
      <c r="X591" s="141">
        <v>0</v>
      </c>
      <c r="Y591" s="10">
        <v>287.97890000000001</v>
      </c>
      <c r="Z591" s="10">
        <v>0</v>
      </c>
      <c r="AA591" s="10">
        <v>0</v>
      </c>
      <c r="AB591" s="10">
        <v>0</v>
      </c>
      <c r="AC591" s="10">
        <v>0</v>
      </c>
      <c r="AD591" s="10">
        <f t="shared" si="305"/>
        <v>-0.62109999999984211</v>
      </c>
      <c r="AE591" s="10">
        <f t="shared" si="305"/>
        <v>0</v>
      </c>
      <c r="AF591" s="10">
        <f t="shared" si="305"/>
        <v>0</v>
      </c>
      <c r="AG591" s="10">
        <f t="shared" si="305"/>
        <v>0</v>
      </c>
      <c r="AH591" s="10">
        <f t="shared" si="305"/>
        <v>0</v>
      </c>
      <c r="AI591" s="13">
        <f t="shared" si="300"/>
        <v>-0.62110000000001264</v>
      </c>
      <c r="AJ591" s="13">
        <f t="shared" si="300"/>
        <v>0</v>
      </c>
      <c r="AK591" s="13">
        <f t="shared" si="300"/>
        <v>0</v>
      </c>
      <c r="AL591" s="13">
        <f t="shared" si="300"/>
        <v>0</v>
      </c>
      <c r="AM591" s="10">
        <f t="shared" si="300"/>
        <v>0</v>
      </c>
      <c r="AN591" s="10">
        <f t="shared" si="306"/>
        <v>99.974260256941577</v>
      </c>
      <c r="AO591" s="10">
        <f t="shared" si="306"/>
        <v>100</v>
      </c>
      <c r="AP591" s="10">
        <f t="shared" si="306"/>
        <v>0</v>
      </c>
      <c r="AQ591" s="10">
        <f t="shared" si="306"/>
        <v>0</v>
      </c>
      <c r="AR591" s="10">
        <f t="shared" si="306"/>
        <v>0</v>
      </c>
      <c r="AS591" s="10">
        <f t="shared" si="306"/>
        <v>99.78478863478864</v>
      </c>
      <c r="AT591" s="142">
        <f t="shared" si="306"/>
        <v>0</v>
      </c>
      <c r="AU591" s="142">
        <f t="shared" si="306"/>
        <v>0</v>
      </c>
      <c r="AV591" s="142">
        <f t="shared" si="306"/>
        <v>0</v>
      </c>
      <c r="AW591" s="142">
        <f t="shared" si="306"/>
        <v>0</v>
      </c>
    </row>
    <row r="592" spans="1:49" ht="12.75" customHeight="1" x14ac:dyDescent="0.25">
      <c r="A592" s="133">
        <v>583</v>
      </c>
      <c r="B592" s="139" t="s">
        <v>1728</v>
      </c>
      <c r="C592" s="135">
        <f t="shared" si="301"/>
        <v>5227.4000000000005</v>
      </c>
      <c r="D592" s="140">
        <v>4272.8</v>
      </c>
      <c r="E592" s="140">
        <v>0</v>
      </c>
      <c r="F592" s="140">
        <v>0</v>
      </c>
      <c r="G592" s="140">
        <v>0</v>
      </c>
      <c r="H592" s="140">
        <v>954.6</v>
      </c>
      <c r="I592" s="140">
        <v>0</v>
      </c>
      <c r="J592" s="135">
        <f t="shared" si="313"/>
        <v>5858.3</v>
      </c>
      <c r="K592" s="141">
        <v>4903.7</v>
      </c>
      <c r="L592" s="141">
        <v>0</v>
      </c>
      <c r="M592" s="141">
        <v>0</v>
      </c>
      <c r="N592" s="141">
        <v>0</v>
      </c>
      <c r="O592" s="141">
        <v>954.6</v>
      </c>
      <c r="P592" s="141">
        <v>0</v>
      </c>
      <c r="Q592" s="141">
        <v>0</v>
      </c>
      <c r="R592" s="141">
        <v>0</v>
      </c>
      <c r="S592" s="141">
        <v>0</v>
      </c>
      <c r="T592" s="136">
        <f t="shared" si="314"/>
        <v>5844.8379000000004</v>
      </c>
      <c r="U592" s="141">
        <v>4890.2379000000001</v>
      </c>
      <c r="V592" s="141">
        <v>0</v>
      </c>
      <c r="W592" s="141">
        <v>0</v>
      </c>
      <c r="X592" s="141">
        <v>0</v>
      </c>
      <c r="Y592" s="10">
        <v>954.6</v>
      </c>
      <c r="Z592" s="10">
        <v>0</v>
      </c>
      <c r="AA592" s="10">
        <v>0</v>
      </c>
      <c r="AB592" s="10">
        <v>0</v>
      </c>
      <c r="AC592" s="10">
        <v>0</v>
      </c>
      <c r="AD592" s="10">
        <f t="shared" si="305"/>
        <v>-13.462099999999737</v>
      </c>
      <c r="AE592" s="10">
        <f t="shared" si="305"/>
        <v>-13.462099999999737</v>
      </c>
      <c r="AF592" s="10">
        <f t="shared" si="305"/>
        <v>0</v>
      </c>
      <c r="AG592" s="10">
        <f t="shared" si="305"/>
        <v>0</v>
      </c>
      <c r="AH592" s="10">
        <f t="shared" si="305"/>
        <v>0</v>
      </c>
      <c r="AI592" s="13">
        <f t="shared" si="300"/>
        <v>0</v>
      </c>
      <c r="AJ592" s="13">
        <f t="shared" si="300"/>
        <v>0</v>
      </c>
      <c r="AK592" s="13">
        <f t="shared" si="300"/>
        <v>0</v>
      </c>
      <c r="AL592" s="13">
        <f t="shared" si="300"/>
        <v>0</v>
      </c>
      <c r="AM592" s="10">
        <f t="shared" si="300"/>
        <v>0</v>
      </c>
      <c r="AN592" s="10">
        <f t="shared" si="306"/>
        <v>99.77020466688289</v>
      </c>
      <c r="AO592" s="10">
        <f t="shared" si="306"/>
        <v>99.72547056304424</v>
      </c>
      <c r="AP592" s="10">
        <f t="shared" si="306"/>
        <v>0</v>
      </c>
      <c r="AQ592" s="10">
        <f t="shared" si="306"/>
        <v>0</v>
      </c>
      <c r="AR592" s="10">
        <f t="shared" si="306"/>
        <v>0</v>
      </c>
      <c r="AS592" s="10">
        <f t="shared" si="306"/>
        <v>100</v>
      </c>
      <c r="AT592" s="142">
        <f t="shared" si="306"/>
        <v>0</v>
      </c>
      <c r="AU592" s="142">
        <f t="shared" si="306"/>
        <v>0</v>
      </c>
      <c r="AV592" s="142">
        <f t="shared" si="306"/>
        <v>0</v>
      </c>
      <c r="AW592" s="142">
        <f t="shared" si="306"/>
        <v>0</v>
      </c>
    </row>
    <row r="593" spans="1:49" ht="12.75" customHeight="1" x14ac:dyDescent="0.25">
      <c r="A593" s="133">
        <v>584</v>
      </c>
      <c r="B593" s="139" t="s">
        <v>1842</v>
      </c>
      <c r="C593" s="135">
        <f t="shared" si="301"/>
        <v>606</v>
      </c>
      <c r="D593" s="140">
        <v>295.89999999999998</v>
      </c>
      <c r="E593" s="140">
        <v>0</v>
      </c>
      <c r="F593" s="140">
        <v>0</v>
      </c>
      <c r="G593" s="140">
        <v>0</v>
      </c>
      <c r="H593" s="140">
        <v>310.10000000000002</v>
      </c>
      <c r="I593" s="140">
        <v>0</v>
      </c>
      <c r="J593" s="135">
        <f t="shared" si="313"/>
        <v>606</v>
      </c>
      <c r="K593" s="141">
        <v>295.89999999999998</v>
      </c>
      <c r="L593" s="141">
        <v>0</v>
      </c>
      <c r="M593" s="141">
        <v>0</v>
      </c>
      <c r="N593" s="141">
        <v>0</v>
      </c>
      <c r="O593" s="141">
        <v>310.10000000000002</v>
      </c>
      <c r="P593" s="141">
        <v>0</v>
      </c>
      <c r="Q593" s="141">
        <v>0</v>
      </c>
      <c r="R593" s="141">
        <v>0</v>
      </c>
      <c r="S593" s="141">
        <v>0</v>
      </c>
      <c r="T593" s="136">
        <f t="shared" si="314"/>
        <v>604.09300000000007</v>
      </c>
      <c r="U593" s="141">
        <v>293.99299999999999</v>
      </c>
      <c r="V593" s="141">
        <v>0</v>
      </c>
      <c r="W593" s="141">
        <v>0</v>
      </c>
      <c r="X593" s="141">
        <v>0</v>
      </c>
      <c r="Y593" s="10">
        <v>310.10000000000002</v>
      </c>
      <c r="Z593" s="10">
        <v>0</v>
      </c>
      <c r="AA593" s="10">
        <v>0</v>
      </c>
      <c r="AB593" s="10">
        <v>0</v>
      </c>
      <c r="AC593" s="10">
        <v>0</v>
      </c>
      <c r="AD593" s="10">
        <f t="shared" si="305"/>
        <v>-1.9069999999999254</v>
      </c>
      <c r="AE593" s="10">
        <f t="shared" si="305"/>
        <v>-1.9069999999999823</v>
      </c>
      <c r="AF593" s="10">
        <f t="shared" si="305"/>
        <v>0</v>
      </c>
      <c r="AG593" s="10">
        <f t="shared" si="305"/>
        <v>0</v>
      </c>
      <c r="AH593" s="10">
        <f t="shared" si="305"/>
        <v>0</v>
      </c>
      <c r="AI593" s="13">
        <f t="shared" si="300"/>
        <v>0</v>
      </c>
      <c r="AJ593" s="13">
        <f t="shared" si="300"/>
        <v>0</v>
      </c>
      <c r="AK593" s="13">
        <f t="shared" si="300"/>
        <v>0</v>
      </c>
      <c r="AL593" s="13">
        <f t="shared" si="300"/>
        <v>0</v>
      </c>
      <c r="AM593" s="10">
        <f t="shared" si="300"/>
        <v>0</v>
      </c>
      <c r="AN593" s="10">
        <f t="shared" si="306"/>
        <v>99.685313531353145</v>
      </c>
      <c r="AO593" s="10">
        <f t="shared" si="306"/>
        <v>99.355525515376826</v>
      </c>
      <c r="AP593" s="10">
        <f t="shared" si="306"/>
        <v>0</v>
      </c>
      <c r="AQ593" s="10">
        <f t="shared" si="306"/>
        <v>0</v>
      </c>
      <c r="AR593" s="10">
        <f t="shared" si="306"/>
        <v>0</v>
      </c>
      <c r="AS593" s="10">
        <f t="shared" si="306"/>
        <v>100</v>
      </c>
      <c r="AT593" s="142">
        <f t="shared" si="306"/>
        <v>0</v>
      </c>
      <c r="AU593" s="142">
        <f t="shared" si="306"/>
        <v>0</v>
      </c>
      <c r="AV593" s="142">
        <f t="shared" si="306"/>
        <v>0</v>
      </c>
      <c r="AW593" s="142">
        <f t="shared" si="306"/>
        <v>0</v>
      </c>
    </row>
    <row r="594" spans="1:49" ht="12.75" customHeight="1" x14ac:dyDescent="0.25">
      <c r="A594" s="133">
        <v>585</v>
      </c>
      <c r="B594" s="139" t="s">
        <v>1834</v>
      </c>
      <c r="C594" s="135">
        <f t="shared" si="301"/>
        <v>28462.300000000003</v>
      </c>
      <c r="D594" s="140">
        <v>24269.200000000001</v>
      </c>
      <c r="E594" s="140">
        <v>0</v>
      </c>
      <c r="F594" s="140">
        <v>0</v>
      </c>
      <c r="G594" s="140">
        <v>0</v>
      </c>
      <c r="H594" s="140">
        <v>4193.1000000000004</v>
      </c>
      <c r="I594" s="140">
        <v>0</v>
      </c>
      <c r="J594" s="135">
        <f t="shared" si="313"/>
        <v>34131.699999999997</v>
      </c>
      <c r="K594" s="141">
        <v>29938.6</v>
      </c>
      <c r="L594" s="141">
        <v>0</v>
      </c>
      <c r="M594" s="141">
        <v>0</v>
      </c>
      <c r="N594" s="141">
        <v>0</v>
      </c>
      <c r="O594" s="141">
        <v>4193.1000000000004</v>
      </c>
      <c r="P594" s="141">
        <v>0</v>
      </c>
      <c r="Q594" s="141">
        <v>0</v>
      </c>
      <c r="R594" s="141">
        <v>0</v>
      </c>
      <c r="S594" s="141">
        <v>0</v>
      </c>
      <c r="T594" s="136">
        <f t="shared" si="314"/>
        <v>34129.4692</v>
      </c>
      <c r="U594" s="141">
        <v>29936.369200000001</v>
      </c>
      <c r="V594" s="141">
        <v>0</v>
      </c>
      <c r="W594" s="141">
        <v>0</v>
      </c>
      <c r="X594" s="141">
        <v>0</v>
      </c>
      <c r="Y594" s="10">
        <v>4193.1000000000004</v>
      </c>
      <c r="Z594" s="10">
        <v>0</v>
      </c>
      <c r="AA594" s="10">
        <v>0</v>
      </c>
      <c r="AB594" s="10">
        <v>0</v>
      </c>
      <c r="AC594" s="10">
        <v>0</v>
      </c>
      <c r="AD594" s="10">
        <f t="shared" si="305"/>
        <v>-2.2307999999975436</v>
      </c>
      <c r="AE594" s="10">
        <f t="shared" si="305"/>
        <v>-2.2307999999975436</v>
      </c>
      <c r="AF594" s="10">
        <f t="shared" si="305"/>
        <v>0</v>
      </c>
      <c r="AG594" s="10">
        <f t="shared" si="305"/>
        <v>0</v>
      </c>
      <c r="AH594" s="10">
        <f t="shared" si="305"/>
        <v>0</v>
      </c>
      <c r="AI594" s="13">
        <f t="shared" si="300"/>
        <v>0</v>
      </c>
      <c r="AJ594" s="13">
        <f t="shared" si="300"/>
        <v>0</v>
      </c>
      <c r="AK594" s="13">
        <f t="shared" si="300"/>
        <v>0</v>
      </c>
      <c r="AL594" s="13">
        <f t="shared" si="300"/>
        <v>0</v>
      </c>
      <c r="AM594" s="10">
        <f t="shared" si="300"/>
        <v>0</v>
      </c>
      <c r="AN594" s="10">
        <f t="shared" si="306"/>
        <v>99.993464140373916</v>
      </c>
      <c r="AO594" s="10">
        <f t="shared" si="306"/>
        <v>99.992548749774542</v>
      </c>
      <c r="AP594" s="10">
        <f t="shared" si="306"/>
        <v>0</v>
      </c>
      <c r="AQ594" s="10">
        <f t="shared" si="306"/>
        <v>0</v>
      </c>
      <c r="AR594" s="10">
        <f t="shared" si="306"/>
        <v>0</v>
      </c>
      <c r="AS594" s="10">
        <f t="shared" si="306"/>
        <v>100</v>
      </c>
      <c r="AT594" s="142">
        <f t="shared" si="306"/>
        <v>0</v>
      </c>
      <c r="AU594" s="142">
        <f t="shared" si="306"/>
        <v>0</v>
      </c>
      <c r="AV594" s="142">
        <f t="shared" si="306"/>
        <v>0</v>
      </c>
      <c r="AW594" s="142">
        <f t="shared" si="306"/>
        <v>0</v>
      </c>
    </row>
    <row r="595" spans="1:49" ht="12.75" customHeight="1" x14ac:dyDescent="0.25">
      <c r="A595" s="133">
        <v>586</v>
      </c>
      <c r="B595" s="139" t="s">
        <v>1843</v>
      </c>
      <c r="C595" s="135">
        <f t="shared" si="301"/>
        <v>4356</v>
      </c>
      <c r="D595" s="140">
        <v>3703.2</v>
      </c>
      <c r="E595" s="140">
        <v>0</v>
      </c>
      <c r="F595" s="140">
        <v>0</v>
      </c>
      <c r="G595" s="140">
        <v>0</v>
      </c>
      <c r="H595" s="140">
        <v>652.79999999999995</v>
      </c>
      <c r="I595" s="140">
        <v>0</v>
      </c>
      <c r="J595" s="135">
        <f t="shared" si="313"/>
        <v>5100.8</v>
      </c>
      <c r="K595" s="141">
        <v>4448</v>
      </c>
      <c r="L595" s="141">
        <v>0</v>
      </c>
      <c r="M595" s="141">
        <v>0</v>
      </c>
      <c r="N595" s="141">
        <v>0</v>
      </c>
      <c r="O595" s="141">
        <v>652.79999999999995</v>
      </c>
      <c r="P595" s="141">
        <v>0</v>
      </c>
      <c r="Q595" s="141">
        <v>0</v>
      </c>
      <c r="R595" s="141">
        <v>0</v>
      </c>
      <c r="S595" s="141">
        <v>0</v>
      </c>
      <c r="T595" s="136">
        <f t="shared" si="314"/>
        <v>5006.7215000000006</v>
      </c>
      <c r="U595" s="141">
        <v>4353.9215000000004</v>
      </c>
      <c r="V595" s="141">
        <v>0</v>
      </c>
      <c r="W595" s="141">
        <v>0</v>
      </c>
      <c r="X595" s="141">
        <v>0</v>
      </c>
      <c r="Y595" s="10">
        <v>652.79999999999995</v>
      </c>
      <c r="Z595" s="10">
        <v>0</v>
      </c>
      <c r="AA595" s="10">
        <v>0</v>
      </c>
      <c r="AB595" s="10">
        <v>0</v>
      </c>
      <c r="AC595" s="10">
        <v>0</v>
      </c>
      <c r="AD595" s="10">
        <f t="shared" si="305"/>
        <v>-94.078499999999622</v>
      </c>
      <c r="AE595" s="10">
        <f t="shared" si="305"/>
        <v>-94.078499999999622</v>
      </c>
      <c r="AF595" s="10">
        <f t="shared" si="305"/>
        <v>0</v>
      </c>
      <c r="AG595" s="10">
        <f t="shared" si="305"/>
        <v>0</v>
      </c>
      <c r="AH595" s="10">
        <f t="shared" si="305"/>
        <v>0</v>
      </c>
      <c r="AI595" s="13">
        <f t="shared" si="300"/>
        <v>0</v>
      </c>
      <c r="AJ595" s="13">
        <f t="shared" si="300"/>
        <v>0</v>
      </c>
      <c r="AK595" s="13">
        <f t="shared" si="300"/>
        <v>0</v>
      </c>
      <c r="AL595" s="13">
        <f t="shared" si="300"/>
        <v>0</v>
      </c>
      <c r="AM595" s="10">
        <f t="shared" si="300"/>
        <v>0</v>
      </c>
      <c r="AN595" s="10">
        <f t="shared" si="306"/>
        <v>98.155612845043933</v>
      </c>
      <c r="AO595" s="10">
        <f t="shared" si="306"/>
        <v>97.884925809352524</v>
      </c>
      <c r="AP595" s="10">
        <f t="shared" si="306"/>
        <v>0</v>
      </c>
      <c r="AQ595" s="10">
        <f t="shared" si="306"/>
        <v>0</v>
      </c>
      <c r="AR595" s="10">
        <f t="shared" si="306"/>
        <v>0</v>
      </c>
      <c r="AS595" s="10">
        <f t="shared" si="306"/>
        <v>100</v>
      </c>
      <c r="AT595" s="142">
        <f t="shared" si="306"/>
        <v>0</v>
      </c>
      <c r="AU595" s="142">
        <f t="shared" si="306"/>
        <v>0</v>
      </c>
      <c r="AV595" s="142">
        <f t="shared" si="306"/>
        <v>0</v>
      </c>
      <c r="AW595" s="142">
        <f t="shared" si="306"/>
        <v>0</v>
      </c>
    </row>
    <row r="596" spans="1:49" ht="12.75" customHeight="1" x14ac:dyDescent="0.25">
      <c r="A596" s="133">
        <v>587</v>
      </c>
      <c r="B596" s="139" t="s">
        <v>1844</v>
      </c>
      <c r="C596" s="135">
        <f t="shared" si="301"/>
        <v>7384.5</v>
      </c>
      <c r="D596" s="140">
        <v>6063.5</v>
      </c>
      <c r="E596" s="140">
        <v>0</v>
      </c>
      <c r="F596" s="140">
        <v>0</v>
      </c>
      <c r="G596" s="140">
        <v>0</v>
      </c>
      <c r="H596" s="140">
        <v>1321</v>
      </c>
      <c r="I596" s="140">
        <v>0</v>
      </c>
      <c r="J596" s="135">
        <f t="shared" si="313"/>
        <v>8350.4</v>
      </c>
      <c r="K596" s="141">
        <v>7029.4</v>
      </c>
      <c r="L596" s="141">
        <v>0</v>
      </c>
      <c r="M596" s="141">
        <v>0</v>
      </c>
      <c r="N596" s="141">
        <v>0</v>
      </c>
      <c r="O596" s="141">
        <v>1321</v>
      </c>
      <c r="P596" s="141">
        <v>0</v>
      </c>
      <c r="Q596" s="141">
        <v>0</v>
      </c>
      <c r="R596" s="141">
        <v>0</v>
      </c>
      <c r="S596" s="141">
        <v>0</v>
      </c>
      <c r="T596" s="136">
        <f t="shared" si="314"/>
        <v>7913.5110000000004</v>
      </c>
      <c r="U596" s="141">
        <v>6592.5925999999999</v>
      </c>
      <c r="V596" s="141">
        <v>0</v>
      </c>
      <c r="W596" s="141">
        <v>0</v>
      </c>
      <c r="X596" s="141">
        <v>0</v>
      </c>
      <c r="Y596" s="10">
        <v>1320.9184</v>
      </c>
      <c r="Z596" s="10">
        <v>0</v>
      </c>
      <c r="AA596" s="10">
        <v>0</v>
      </c>
      <c r="AB596" s="10">
        <v>0</v>
      </c>
      <c r="AC596" s="10">
        <v>0</v>
      </c>
      <c r="AD596" s="10">
        <f t="shared" si="305"/>
        <v>-436.88899999999921</v>
      </c>
      <c r="AE596" s="10">
        <f t="shared" si="305"/>
        <v>-436.80739999999969</v>
      </c>
      <c r="AF596" s="10">
        <f t="shared" si="305"/>
        <v>0</v>
      </c>
      <c r="AG596" s="10">
        <f t="shared" si="305"/>
        <v>0</v>
      </c>
      <c r="AH596" s="10">
        <f t="shared" si="305"/>
        <v>0</v>
      </c>
      <c r="AI596" s="13">
        <f t="shared" si="300"/>
        <v>-8.1599999999980355E-2</v>
      </c>
      <c r="AJ596" s="13">
        <f t="shared" si="300"/>
        <v>0</v>
      </c>
      <c r="AK596" s="13">
        <f t="shared" si="300"/>
        <v>0</v>
      </c>
      <c r="AL596" s="13">
        <f t="shared" si="300"/>
        <v>0</v>
      </c>
      <c r="AM596" s="10">
        <f t="shared" si="300"/>
        <v>0</v>
      </c>
      <c r="AN596" s="10">
        <f t="shared" si="306"/>
        <v>94.76804703966279</v>
      </c>
      <c r="AO596" s="10">
        <f t="shared" si="306"/>
        <v>93.785993114632831</v>
      </c>
      <c r="AP596" s="10">
        <f t="shared" si="306"/>
        <v>0</v>
      </c>
      <c r="AQ596" s="10">
        <f t="shared" si="306"/>
        <v>0</v>
      </c>
      <c r="AR596" s="10">
        <f t="shared" si="306"/>
        <v>0</v>
      </c>
      <c r="AS596" s="10">
        <f t="shared" si="306"/>
        <v>99.993822861468587</v>
      </c>
      <c r="AT596" s="142">
        <f t="shared" si="306"/>
        <v>0</v>
      </c>
      <c r="AU596" s="142">
        <f t="shared" si="306"/>
        <v>0</v>
      </c>
      <c r="AV596" s="142">
        <f t="shared" si="306"/>
        <v>0</v>
      </c>
      <c r="AW596" s="142">
        <f t="shared" si="306"/>
        <v>0</v>
      </c>
    </row>
    <row r="597" spans="1:49" ht="12.75" customHeight="1" x14ac:dyDescent="0.25">
      <c r="A597" s="133">
        <v>588</v>
      </c>
      <c r="B597" s="139" t="s">
        <v>1845</v>
      </c>
      <c r="C597" s="135">
        <f t="shared" si="301"/>
        <v>4842.6000000000004</v>
      </c>
      <c r="D597" s="140">
        <v>4060.5</v>
      </c>
      <c r="E597" s="140">
        <v>0</v>
      </c>
      <c r="F597" s="140">
        <v>0</v>
      </c>
      <c r="G597" s="140">
        <v>0</v>
      </c>
      <c r="H597" s="140">
        <v>782.1</v>
      </c>
      <c r="I597" s="140">
        <v>0</v>
      </c>
      <c r="J597" s="135">
        <f t="shared" si="313"/>
        <v>5477.9000000000005</v>
      </c>
      <c r="K597" s="141">
        <v>4695.8</v>
      </c>
      <c r="L597" s="141">
        <v>0</v>
      </c>
      <c r="M597" s="141">
        <v>0</v>
      </c>
      <c r="N597" s="141">
        <v>0</v>
      </c>
      <c r="O597" s="141">
        <v>782.1</v>
      </c>
      <c r="P597" s="141">
        <v>0</v>
      </c>
      <c r="Q597" s="141">
        <v>0</v>
      </c>
      <c r="R597" s="141">
        <v>0</v>
      </c>
      <c r="S597" s="141">
        <v>0</v>
      </c>
      <c r="T597" s="136">
        <f t="shared" si="314"/>
        <v>5436.7777000000006</v>
      </c>
      <c r="U597" s="141">
        <v>4654.7510000000002</v>
      </c>
      <c r="V597" s="141">
        <v>0</v>
      </c>
      <c r="W597" s="141">
        <v>0</v>
      </c>
      <c r="X597" s="141">
        <v>0</v>
      </c>
      <c r="Y597" s="10">
        <v>782.02670000000001</v>
      </c>
      <c r="Z597" s="10">
        <v>0</v>
      </c>
      <c r="AA597" s="10">
        <v>0</v>
      </c>
      <c r="AB597" s="10">
        <v>0</v>
      </c>
      <c r="AC597" s="10">
        <v>0</v>
      </c>
      <c r="AD597" s="10">
        <f t="shared" si="305"/>
        <v>-41.122299999999996</v>
      </c>
      <c r="AE597" s="10">
        <f t="shared" si="305"/>
        <v>-41.048999999999978</v>
      </c>
      <c r="AF597" s="10">
        <f t="shared" si="305"/>
        <v>0</v>
      </c>
      <c r="AG597" s="10">
        <f t="shared" si="305"/>
        <v>0</v>
      </c>
      <c r="AH597" s="10">
        <f t="shared" si="305"/>
        <v>0</v>
      </c>
      <c r="AI597" s="13">
        <f t="shared" si="300"/>
        <v>-7.3300000000017462E-2</v>
      </c>
      <c r="AJ597" s="13">
        <f t="shared" si="300"/>
        <v>0</v>
      </c>
      <c r="AK597" s="13">
        <f t="shared" si="300"/>
        <v>0</v>
      </c>
      <c r="AL597" s="13">
        <f t="shared" si="300"/>
        <v>0</v>
      </c>
      <c r="AM597" s="10">
        <f t="shared" si="300"/>
        <v>0</v>
      </c>
      <c r="AN597" s="10">
        <f t="shared" si="306"/>
        <v>99.249305390751928</v>
      </c>
      <c r="AO597" s="10">
        <f t="shared" si="306"/>
        <v>99.125835853315721</v>
      </c>
      <c r="AP597" s="10">
        <f t="shared" si="306"/>
        <v>0</v>
      </c>
      <c r="AQ597" s="10">
        <f t="shared" si="306"/>
        <v>0</v>
      </c>
      <c r="AR597" s="10">
        <f t="shared" si="306"/>
        <v>0</v>
      </c>
      <c r="AS597" s="10">
        <f t="shared" si="306"/>
        <v>99.990627796956915</v>
      </c>
      <c r="AT597" s="142">
        <f t="shared" si="306"/>
        <v>0</v>
      </c>
      <c r="AU597" s="142">
        <f t="shared" si="306"/>
        <v>0</v>
      </c>
      <c r="AV597" s="142">
        <f t="shared" si="306"/>
        <v>0</v>
      </c>
      <c r="AW597" s="142">
        <f t="shared" si="306"/>
        <v>0</v>
      </c>
    </row>
    <row r="598" spans="1:49" ht="12.75" customHeight="1" x14ac:dyDescent="0.25">
      <c r="A598" s="133">
        <v>589</v>
      </c>
      <c r="B598" s="139" t="s">
        <v>1846</v>
      </c>
      <c r="C598" s="135">
        <f t="shared" si="301"/>
        <v>3105.7</v>
      </c>
      <c r="D598" s="140">
        <v>2514.5</v>
      </c>
      <c r="E598" s="140">
        <v>0</v>
      </c>
      <c r="F598" s="140">
        <v>0</v>
      </c>
      <c r="G598" s="140">
        <v>0</v>
      </c>
      <c r="H598" s="140">
        <v>591.20000000000005</v>
      </c>
      <c r="I598" s="140">
        <v>0</v>
      </c>
      <c r="J598" s="135">
        <f t="shared" si="313"/>
        <v>3541.8</v>
      </c>
      <c r="K598" s="141">
        <v>2950.6</v>
      </c>
      <c r="L598" s="141">
        <v>0</v>
      </c>
      <c r="M598" s="141">
        <v>0</v>
      </c>
      <c r="N598" s="141">
        <v>0</v>
      </c>
      <c r="O598" s="141">
        <v>591.20000000000005</v>
      </c>
      <c r="P598" s="141">
        <v>0</v>
      </c>
      <c r="Q598" s="141">
        <v>0</v>
      </c>
      <c r="R598" s="141">
        <v>0</v>
      </c>
      <c r="S598" s="141">
        <v>0</v>
      </c>
      <c r="T598" s="136">
        <f t="shared" si="314"/>
        <v>3463.9900000000002</v>
      </c>
      <c r="U598" s="141">
        <v>2872.9268000000002</v>
      </c>
      <c r="V598" s="141">
        <v>0</v>
      </c>
      <c r="W598" s="141">
        <v>0</v>
      </c>
      <c r="X598" s="141">
        <v>0</v>
      </c>
      <c r="Y598" s="10">
        <v>591.06320000000005</v>
      </c>
      <c r="Z598" s="10">
        <v>0</v>
      </c>
      <c r="AA598" s="10">
        <v>0</v>
      </c>
      <c r="AB598" s="10">
        <v>0</v>
      </c>
      <c r="AC598" s="10">
        <v>0</v>
      </c>
      <c r="AD598" s="10">
        <f t="shared" si="305"/>
        <v>-77.809999999999945</v>
      </c>
      <c r="AE598" s="10">
        <f t="shared" si="305"/>
        <v>-77.673199999999724</v>
      </c>
      <c r="AF598" s="10">
        <f t="shared" si="305"/>
        <v>0</v>
      </c>
      <c r="AG598" s="10">
        <f t="shared" si="305"/>
        <v>0</v>
      </c>
      <c r="AH598" s="10">
        <f t="shared" si="305"/>
        <v>0</v>
      </c>
      <c r="AI598" s="13">
        <f t="shared" si="300"/>
        <v>-0.13679999999999382</v>
      </c>
      <c r="AJ598" s="13">
        <f t="shared" si="300"/>
        <v>0</v>
      </c>
      <c r="AK598" s="13">
        <f t="shared" si="300"/>
        <v>0</v>
      </c>
      <c r="AL598" s="13">
        <f t="shared" si="300"/>
        <v>0</v>
      </c>
      <c r="AM598" s="10">
        <f t="shared" si="300"/>
        <v>0</v>
      </c>
      <c r="AN598" s="10">
        <f t="shared" si="306"/>
        <v>97.803094471737538</v>
      </c>
      <c r="AO598" s="10">
        <f t="shared" si="306"/>
        <v>97.367545583949038</v>
      </c>
      <c r="AP598" s="10">
        <f t="shared" si="306"/>
        <v>0</v>
      </c>
      <c r="AQ598" s="10">
        <f t="shared" si="306"/>
        <v>0</v>
      </c>
      <c r="AR598" s="10">
        <f t="shared" si="306"/>
        <v>0</v>
      </c>
      <c r="AS598" s="10">
        <f t="shared" si="306"/>
        <v>99.976860622462794</v>
      </c>
      <c r="AT598" s="142">
        <f t="shared" si="306"/>
        <v>0</v>
      </c>
      <c r="AU598" s="142">
        <f t="shared" si="306"/>
        <v>0</v>
      </c>
      <c r="AV598" s="142">
        <f t="shared" si="306"/>
        <v>0</v>
      </c>
      <c r="AW598" s="142">
        <f t="shared" si="306"/>
        <v>0</v>
      </c>
    </row>
    <row r="599" spans="1:49" ht="12.75" customHeight="1" x14ac:dyDescent="0.25">
      <c r="A599" s="133">
        <v>590</v>
      </c>
      <c r="B599" s="139" t="s">
        <v>1847</v>
      </c>
      <c r="C599" s="135">
        <f t="shared" si="301"/>
        <v>1315.1</v>
      </c>
      <c r="D599" s="140">
        <v>1055.2</v>
      </c>
      <c r="E599" s="140">
        <v>0</v>
      </c>
      <c r="F599" s="140">
        <v>0</v>
      </c>
      <c r="G599" s="140">
        <v>0</v>
      </c>
      <c r="H599" s="140">
        <v>259.89999999999998</v>
      </c>
      <c r="I599" s="140">
        <v>0</v>
      </c>
      <c r="J599" s="135">
        <f t="shared" si="313"/>
        <v>1422.5</v>
      </c>
      <c r="K599" s="141">
        <v>1162.5999999999999</v>
      </c>
      <c r="L599" s="141">
        <v>0</v>
      </c>
      <c r="M599" s="141">
        <v>0</v>
      </c>
      <c r="N599" s="141">
        <v>0</v>
      </c>
      <c r="O599" s="141">
        <v>259.89999999999998</v>
      </c>
      <c r="P599" s="141">
        <v>0</v>
      </c>
      <c r="Q599" s="141">
        <v>0</v>
      </c>
      <c r="R599" s="141">
        <v>0</v>
      </c>
      <c r="S599" s="141">
        <v>0</v>
      </c>
      <c r="T599" s="136">
        <f t="shared" si="314"/>
        <v>1422.35</v>
      </c>
      <c r="U599" s="141">
        <v>1162.5999999999999</v>
      </c>
      <c r="V599" s="141">
        <v>0</v>
      </c>
      <c r="W599" s="141">
        <v>0</v>
      </c>
      <c r="X599" s="141">
        <v>0</v>
      </c>
      <c r="Y599" s="10">
        <v>259.75</v>
      </c>
      <c r="Z599" s="10">
        <v>0</v>
      </c>
      <c r="AA599" s="10">
        <v>0</v>
      </c>
      <c r="AB599" s="10">
        <v>0</v>
      </c>
      <c r="AC599" s="10">
        <v>0</v>
      </c>
      <c r="AD599" s="10">
        <f t="shared" si="305"/>
        <v>-0.15000000000009095</v>
      </c>
      <c r="AE599" s="10">
        <f t="shared" si="305"/>
        <v>0</v>
      </c>
      <c r="AF599" s="10">
        <f t="shared" si="305"/>
        <v>0</v>
      </c>
      <c r="AG599" s="10">
        <f t="shared" si="305"/>
        <v>0</v>
      </c>
      <c r="AH599" s="10">
        <f t="shared" si="305"/>
        <v>0</v>
      </c>
      <c r="AI599" s="13">
        <f t="shared" si="300"/>
        <v>-0.14999999999997726</v>
      </c>
      <c r="AJ599" s="13">
        <f t="shared" si="300"/>
        <v>0</v>
      </c>
      <c r="AK599" s="13">
        <f t="shared" si="300"/>
        <v>0</v>
      </c>
      <c r="AL599" s="13">
        <f t="shared" si="300"/>
        <v>0</v>
      </c>
      <c r="AM599" s="10">
        <f t="shared" si="300"/>
        <v>0</v>
      </c>
      <c r="AN599" s="10">
        <f t="shared" si="306"/>
        <v>99.989455184534265</v>
      </c>
      <c r="AO599" s="10">
        <f t="shared" si="306"/>
        <v>100</v>
      </c>
      <c r="AP599" s="10">
        <f t="shared" si="306"/>
        <v>0</v>
      </c>
      <c r="AQ599" s="10">
        <f t="shared" si="306"/>
        <v>0</v>
      </c>
      <c r="AR599" s="10">
        <f t="shared" si="306"/>
        <v>0</v>
      </c>
      <c r="AS599" s="10">
        <f t="shared" si="306"/>
        <v>99.942285494420929</v>
      </c>
      <c r="AT599" s="142">
        <f t="shared" si="306"/>
        <v>0</v>
      </c>
      <c r="AU599" s="142">
        <f t="shared" si="306"/>
        <v>0</v>
      </c>
      <c r="AV599" s="142">
        <f t="shared" si="306"/>
        <v>0</v>
      </c>
      <c r="AW599" s="142">
        <f t="shared" si="306"/>
        <v>0</v>
      </c>
    </row>
    <row r="600" spans="1:49" ht="12.75" customHeight="1" x14ac:dyDescent="0.25">
      <c r="A600" s="133">
        <v>591</v>
      </c>
      <c r="B600" s="139" t="s">
        <v>1848</v>
      </c>
      <c r="C600" s="135">
        <f t="shared" si="301"/>
        <v>9275.2999999999993</v>
      </c>
      <c r="D600" s="140">
        <v>7808.9</v>
      </c>
      <c r="E600" s="140">
        <v>0</v>
      </c>
      <c r="F600" s="140">
        <v>0</v>
      </c>
      <c r="G600" s="140">
        <v>0</v>
      </c>
      <c r="H600" s="140">
        <v>1466.4</v>
      </c>
      <c r="I600" s="140">
        <v>0</v>
      </c>
      <c r="J600" s="135">
        <f t="shared" si="313"/>
        <v>10236.199999999999</v>
      </c>
      <c r="K600" s="141">
        <v>8769.7999999999993</v>
      </c>
      <c r="L600" s="141">
        <v>0</v>
      </c>
      <c r="M600" s="141">
        <v>0</v>
      </c>
      <c r="N600" s="141">
        <v>0</v>
      </c>
      <c r="O600" s="141">
        <v>1466.4</v>
      </c>
      <c r="P600" s="141">
        <v>0</v>
      </c>
      <c r="Q600" s="141">
        <v>0</v>
      </c>
      <c r="R600" s="141">
        <v>0</v>
      </c>
      <c r="S600" s="141">
        <v>0</v>
      </c>
      <c r="T600" s="136">
        <f t="shared" si="314"/>
        <v>9990.8279999999995</v>
      </c>
      <c r="U600" s="141">
        <v>8524.5535</v>
      </c>
      <c r="V600" s="141">
        <v>0</v>
      </c>
      <c r="W600" s="141">
        <v>0</v>
      </c>
      <c r="X600" s="141">
        <v>0</v>
      </c>
      <c r="Y600" s="10">
        <v>1466.2745</v>
      </c>
      <c r="Z600" s="10">
        <v>0</v>
      </c>
      <c r="AA600" s="10">
        <v>0</v>
      </c>
      <c r="AB600" s="10">
        <v>0</v>
      </c>
      <c r="AC600" s="10">
        <v>0</v>
      </c>
      <c r="AD600" s="10">
        <f t="shared" si="305"/>
        <v>-245.37199999999939</v>
      </c>
      <c r="AE600" s="10">
        <f t="shared" si="305"/>
        <v>-245.24649999999929</v>
      </c>
      <c r="AF600" s="10">
        <f t="shared" si="305"/>
        <v>0</v>
      </c>
      <c r="AG600" s="10">
        <f t="shared" si="305"/>
        <v>0</v>
      </c>
      <c r="AH600" s="10">
        <f t="shared" si="305"/>
        <v>0</v>
      </c>
      <c r="AI600" s="13">
        <f t="shared" si="300"/>
        <v>-0.12550000000010186</v>
      </c>
      <c r="AJ600" s="13">
        <f t="shared" si="300"/>
        <v>0</v>
      </c>
      <c r="AK600" s="13">
        <f t="shared" si="300"/>
        <v>0</v>
      </c>
      <c r="AL600" s="13">
        <f t="shared" si="300"/>
        <v>0</v>
      </c>
      <c r="AM600" s="10">
        <f t="shared" si="300"/>
        <v>0</v>
      </c>
      <c r="AN600" s="10">
        <f t="shared" si="306"/>
        <v>97.602899513491337</v>
      </c>
      <c r="AO600" s="10">
        <f t="shared" si="306"/>
        <v>97.203510912449559</v>
      </c>
      <c r="AP600" s="10">
        <f t="shared" si="306"/>
        <v>0</v>
      </c>
      <c r="AQ600" s="10">
        <f t="shared" si="306"/>
        <v>0</v>
      </c>
      <c r="AR600" s="10">
        <f t="shared" si="306"/>
        <v>0</v>
      </c>
      <c r="AS600" s="10">
        <f t="shared" si="306"/>
        <v>99.991441625750127</v>
      </c>
      <c r="AT600" s="142">
        <f t="shared" si="306"/>
        <v>0</v>
      </c>
      <c r="AU600" s="142">
        <f t="shared" si="306"/>
        <v>0</v>
      </c>
      <c r="AV600" s="142">
        <f t="shared" si="306"/>
        <v>0</v>
      </c>
      <c r="AW600" s="142">
        <f t="shared" si="306"/>
        <v>0</v>
      </c>
    </row>
    <row r="601" spans="1:49" ht="12.75" customHeight="1" x14ac:dyDescent="0.25">
      <c r="A601" s="133">
        <v>592</v>
      </c>
      <c r="B601" s="139" t="s">
        <v>1849</v>
      </c>
      <c r="C601" s="135">
        <f t="shared" si="301"/>
        <v>11427.7</v>
      </c>
      <c r="D601" s="140">
        <v>9442.5</v>
      </c>
      <c r="E601" s="140">
        <v>0</v>
      </c>
      <c r="F601" s="140">
        <v>0</v>
      </c>
      <c r="G601" s="140">
        <v>0</v>
      </c>
      <c r="H601" s="140">
        <v>1985.2</v>
      </c>
      <c r="I601" s="140">
        <v>0</v>
      </c>
      <c r="J601" s="135">
        <f t="shared" si="313"/>
        <v>12798.400000000001</v>
      </c>
      <c r="K601" s="141">
        <v>10813.2</v>
      </c>
      <c r="L601" s="141">
        <v>0</v>
      </c>
      <c r="M601" s="141">
        <v>0</v>
      </c>
      <c r="N601" s="141">
        <v>0</v>
      </c>
      <c r="O601" s="141">
        <v>1985.2</v>
      </c>
      <c r="P601" s="141">
        <v>0</v>
      </c>
      <c r="Q601" s="141">
        <v>0</v>
      </c>
      <c r="R601" s="141">
        <v>0</v>
      </c>
      <c r="S601" s="141">
        <v>0</v>
      </c>
      <c r="T601" s="136">
        <f t="shared" si="314"/>
        <v>12447.4545</v>
      </c>
      <c r="U601" s="141">
        <v>10462.254499999999</v>
      </c>
      <c r="V601" s="141">
        <v>0</v>
      </c>
      <c r="W601" s="141">
        <v>0</v>
      </c>
      <c r="X601" s="141">
        <v>0</v>
      </c>
      <c r="Y601" s="10">
        <v>1985.2</v>
      </c>
      <c r="Z601" s="10">
        <v>0</v>
      </c>
      <c r="AA601" s="10">
        <v>0</v>
      </c>
      <c r="AB601" s="10">
        <v>0</v>
      </c>
      <c r="AC601" s="10">
        <v>0</v>
      </c>
      <c r="AD601" s="10">
        <f t="shared" si="305"/>
        <v>-350.94550000000163</v>
      </c>
      <c r="AE601" s="10">
        <f t="shared" si="305"/>
        <v>-350.94550000000163</v>
      </c>
      <c r="AF601" s="10">
        <f t="shared" si="305"/>
        <v>0</v>
      </c>
      <c r="AG601" s="10">
        <f t="shared" si="305"/>
        <v>0</v>
      </c>
      <c r="AH601" s="10">
        <f t="shared" si="305"/>
        <v>0</v>
      </c>
      <c r="AI601" s="13">
        <f t="shared" si="300"/>
        <v>0</v>
      </c>
      <c r="AJ601" s="13">
        <f t="shared" si="300"/>
        <v>0</v>
      </c>
      <c r="AK601" s="13">
        <f t="shared" si="300"/>
        <v>0</v>
      </c>
      <c r="AL601" s="13">
        <f t="shared" si="300"/>
        <v>0</v>
      </c>
      <c r="AM601" s="10">
        <f t="shared" si="300"/>
        <v>0</v>
      </c>
      <c r="AN601" s="10">
        <f t="shared" si="306"/>
        <v>97.25789551818977</v>
      </c>
      <c r="AO601" s="10">
        <f t="shared" si="306"/>
        <v>96.754471386823496</v>
      </c>
      <c r="AP601" s="10">
        <f t="shared" si="306"/>
        <v>0</v>
      </c>
      <c r="AQ601" s="10">
        <f t="shared" si="306"/>
        <v>0</v>
      </c>
      <c r="AR601" s="10">
        <f t="shared" si="306"/>
        <v>0</v>
      </c>
      <c r="AS601" s="10">
        <f t="shared" si="306"/>
        <v>100</v>
      </c>
      <c r="AT601" s="142">
        <f t="shared" si="306"/>
        <v>0</v>
      </c>
      <c r="AU601" s="142">
        <f t="shared" si="306"/>
        <v>0</v>
      </c>
      <c r="AV601" s="142">
        <f t="shared" si="306"/>
        <v>0</v>
      </c>
      <c r="AW601" s="142">
        <f t="shared" si="306"/>
        <v>0</v>
      </c>
    </row>
    <row r="602" spans="1:49" ht="12.75" customHeight="1" x14ac:dyDescent="0.25">
      <c r="A602" s="133">
        <v>593</v>
      </c>
      <c r="B602" s="139" t="s">
        <v>1850</v>
      </c>
      <c r="C602" s="135">
        <f t="shared" si="301"/>
        <v>7034.8</v>
      </c>
      <c r="D602" s="140">
        <v>5550.8</v>
      </c>
      <c r="E602" s="140">
        <v>0</v>
      </c>
      <c r="F602" s="140">
        <v>0</v>
      </c>
      <c r="G602" s="140">
        <v>0</v>
      </c>
      <c r="H602" s="140">
        <v>1484</v>
      </c>
      <c r="I602" s="140">
        <v>0</v>
      </c>
      <c r="J602" s="135">
        <f t="shared" si="313"/>
        <v>7488.1</v>
      </c>
      <c r="K602" s="141">
        <v>6004.1</v>
      </c>
      <c r="L602" s="141">
        <v>0</v>
      </c>
      <c r="M602" s="141">
        <v>0</v>
      </c>
      <c r="N602" s="141">
        <v>0</v>
      </c>
      <c r="O602" s="141">
        <v>1484</v>
      </c>
      <c r="P602" s="141">
        <v>0</v>
      </c>
      <c r="Q602" s="141">
        <v>0</v>
      </c>
      <c r="R602" s="141">
        <v>0</v>
      </c>
      <c r="S602" s="141">
        <v>0</v>
      </c>
      <c r="T602" s="136">
        <f t="shared" si="314"/>
        <v>7180.4494999999997</v>
      </c>
      <c r="U602" s="141">
        <v>5696.4494999999997</v>
      </c>
      <c r="V602" s="141">
        <v>0</v>
      </c>
      <c r="W602" s="141">
        <v>0</v>
      </c>
      <c r="X602" s="141">
        <v>0</v>
      </c>
      <c r="Y602" s="10">
        <v>1484</v>
      </c>
      <c r="Z602" s="10">
        <v>0</v>
      </c>
      <c r="AA602" s="10">
        <v>0</v>
      </c>
      <c r="AB602" s="10">
        <v>0</v>
      </c>
      <c r="AC602" s="10">
        <v>0</v>
      </c>
      <c r="AD602" s="10">
        <f t="shared" si="305"/>
        <v>-307.65050000000065</v>
      </c>
      <c r="AE602" s="10">
        <f t="shared" si="305"/>
        <v>-307.65050000000065</v>
      </c>
      <c r="AF602" s="10">
        <f t="shared" si="305"/>
        <v>0</v>
      </c>
      <c r="AG602" s="10">
        <f t="shared" si="305"/>
        <v>0</v>
      </c>
      <c r="AH602" s="10">
        <f t="shared" si="305"/>
        <v>0</v>
      </c>
      <c r="AI602" s="13">
        <f t="shared" si="300"/>
        <v>0</v>
      </c>
      <c r="AJ602" s="13">
        <f t="shared" si="300"/>
        <v>0</v>
      </c>
      <c r="AK602" s="13">
        <f t="shared" si="300"/>
        <v>0</v>
      </c>
      <c r="AL602" s="13">
        <f t="shared" si="300"/>
        <v>0</v>
      </c>
      <c r="AM602" s="10">
        <f t="shared" si="300"/>
        <v>0</v>
      </c>
      <c r="AN602" s="10">
        <f t="shared" si="306"/>
        <v>95.891474472830225</v>
      </c>
      <c r="AO602" s="10">
        <f t="shared" si="306"/>
        <v>94.875993071401197</v>
      </c>
      <c r="AP602" s="10">
        <f t="shared" si="306"/>
        <v>0</v>
      </c>
      <c r="AQ602" s="10">
        <f t="shared" si="306"/>
        <v>0</v>
      </c>
      <c r="AR602" s="10">
        <f t="shared" si="306"/>
        <v>0</v>
      </c>
      <c r="AS602" s="10">
        <f t="shared" si="306"/>
        <v>100</v>
      </c>
      <c r="AT602" s="142">
        <f t="shared" si="306"/>
        <v>0</v>
      </c>
      <c r="AU602" s="142">
        <f t="shared" si="306"/>
        <v>0</v>
      </c>
      <c r="AV602" s="142">
        <f t="shared" si="306"/>
        <v>0</v>
      </c>
      <c r="AW602" s="142">
        <f t="shared" si="306"/>
        <v>0</v>
      </c>
    </row>
    <row r="603" spans="1:49" ht="12.75" customHeight="1" x14ac:dyDescent="0.25">
      <c r="A603" s="133">
        <v>594</v>
      </c>
      <c r="B603" s="139" t="s">
        <v>1851</v>
      </c>
      <c r="C603" s="135">
        <f t="shared" si="301"/>
        <v>2614.6</v>
      </c>
      <c r="D603" s="140">
        <v>2148.1999999999998</v>
      </c>
      <c r="E603" s="140">
        <v>0</v>
      </c>
      <c r="F603" s="140">
        <v>0</v>
      </c>
      <c r="G603" s="140">
        <v>0</v>
      </c>
      <c r="H603" s="140">
        <v>466.4</v>
      </c>
      <c r="I603" s="140">
        <v>0</v>
      </c>
      <c r="J603" s="135">
        <f t="shared" si="313"/>
        <v>3185.3</v>
      </c>
      <c r="K603" s="141">
        <v>2718.9</v>
      </c>
      <c r="L603" s="141">
        <v>0</v>
      </c>
      <c r="M603" s="141">
        <v>0</v>
      </c>
      <c r="N603" s="141">
        <v>0</v>
      </c>
      <c r="O603" s="141">
        <v>466.4</v>
      </c>
      <c r="P603" s="141">
        <v>0</v>
      </c>
      <c r="Q603" s="141">
        <v>0</v>
      </c>
      <c r="R603" s="141">
        <v>0</v>
      </c>
      <c r="S603" s="141">
        <v>0</v>
      </c>
      <c r="T603" s="136">
        <f t="shared" si="314"/>
        <v>2868.0572999999999</v>
      </c>
      <c r="U603" s="141">
        <v>2569.3742999999999</v>
      </c>
      <c r="V603" s="141">
        <v>0</v>
      </c>
      <c r="W603" s="141">
        <v>0</v>
      </c>
      <c r="X603" s="141">
        <v>0</v>
      </c>
      <c r="Y603" s="10">
        <v>298.68299999999999</v>
      </c>
      <c r="Z603" s="10">
        <v>0</v>
      </c>
      <c r="AA603" s="10">
        <v>0</v>
      </c>
      <c r="AB603" s="10">
        <v>0</v>
      </c>
      <c r="AC603" s="10">
        <v>0</v>
      </c>
      <c r="AD603" s="10">
        <f t="shared" si="305"/>
        <v>-317.24270000000024</v>
      </c>
      <c r="AE603" s="10">
        <f t="shared" si="305"/>
        <v>-149.52570000000014</v>
      </c>
      <c r="AF603" s="10">
        <f t="shared" si="305"/>
        <v>0</v>
      </c>
      <c r="AG603" s="10">
        <f t="shared" si="305"/>
        <v>0</v>
      </c>
      <c r="AH603" s="10">
        <f t="shared" si="305"/>
        <v>0</v>
      </c>
      <c r="AI603" s="13">
        <f t="shared" si="300"/>
        <v>-167.71699999999998</v>
      </c>
      <c r="AJ603" s="13">
        <f t="shared" si="300"/>
        <v>0</v>
      </c>
      <c r="AK603" s="13">
        <f t="shared" si="300"/>
        <v>0</v>
      </c>
      <c r="AL603" s="13">
        <f t="shared" si="300"/>
        <v>0</v>
      </c>
      <c r="AM603" s="10">
        <f t="shared" si="300"/>
        <v>0</v>
      </c>
      <c r="AN603" s="10">
        <f t="shared" si="306"/>
        <v>90.040413775782497</v>
      </c>
      <c r="AO603" s="10">
        <f t="shared" si="306"/>
        <v>94.50050755820368</v>
      </c>
      <c r="AP603" s="10">
        <f t="shared" si="306"/>
        <v>0</v>
      </c>
      <c r="AQ603" s="10">
        <f t="shared" si="306"/>
        <v>0</v>
      </c>
      <c r="AR603" s="10">
        <f t="shared" si="306"/>
        <v>0</v>
      </c>
      <c r="AS603" s="10">
        <f t="shared" si="306"/>
        <v>64.040094339622641</v>
      </c>
      <c r="AT603" s="142">
        <f t="shared" si="306"/>
        <v>0</v>
      </c>
      <c r="AU603" s="142">
        <f t="shared" si="306"/>
        <v>0</v>
      </c>
      <c r="AV603" s="142">
        <f t="shared" si="306"/>
        <v>0</v>
      </c>
      <c r="AW603" s="142">
        <f t="shared" si="306"/>
        <v>0</v>
      </c>
    </row>
    <row r="604" spans="1:49" ht="12.75" customHeight="1" x14ac:dyDescent="0.25">
      <c r="A604" s="133">
        <v>595</v>
      </c>
      <c r="B604" s="139" t="s">
        <v>1852</v>
      </c>
      <c r="C604" s="135">
        <f t="shared" si="301"/>
        <v>4635.8</v>
      </c>
      <c r="D604" s="140">
        <v>3835.4</v>
      </c>
      <c r="E604" s="140">
        <v>0</v>
      </c>
      <c r="F604" s="140">
        <v>0</v>
      </c>
      <c r="G604" s="140">
        <v>0</v>
      </c>
      <c r="H604" s="140">
        <v>800.4</v>
      </c>
      <c r="I604" s="140">
        <v>0</v>
      </c>
      <c r="J604" s="135">
        <f t="shared" si="313"/>
        <v>5200.3999999999996</v>
      </c>
      <c r="K604" s="141">
        <v>4400</v>
      </c>
      <c r="L604" s="141">
        <v>0</v>
      </c>
      <c r="M604" s="141">
        <v>0</v>
      </c>
      <c r="N604" s="141">
        <v>0</v>
      </c>
      <c r="O604" s="141">
        <v>800.4</v>
      </c>
      <c r="P604" s="141">
        <v>0</v>
      </c>
      <c r="Q604" s="141">
        <v>0</v>
      </c>
      <c r="R604" s="141">
        <v>0</v>
      </c>
      <c r="S604" s="141">
        <v>0</v>
      </c>
      <c r="T604" s="136">
        <f t="shared" si="314"/>
        <v>5172.7739999999994</v>
      </c>
      <c r="U604" s="141">
        <v>4372.3739999999998</v>
      </c>
      <c r="V604" s="141">
        <v>0</v>
      </c>
      <c r="W604" s="141">
        <v>0</v>
      </c>
      <c r="X604" s="141">
        <v>0</v>
      </c>
      <c r="Y604" s="10">
        <v>800.4</v>
      </c>
      <c r="Z604" s="10">
        <v>0</v>
      </c>
      <c r="AA604" s="10">
        <v>0</v>
      </c>
      <c r="AB604" s="10">
        <v>0</v>
      </c>
      <c r="AC604" s="10">
        <v>0</v>
      </c>
      <c r="AD604" s="10">
        <f t="shared" si="305"/>
        <v>-27.626000000000204</v>
      </c>
      <c r="AE604" s="10">
        <f t="shared" si="305"/>
        <v>-27.626000000000204</v>
      </c>
      <c r="AF604" s="10">
        <f t="shared" si="305"/>
        <v>0</v>
      </c>
      <c r="AG604" s="10">
        <f t="shared" si="305"/>
        <v>0</v>
      </c>
      <c r="AH604" s="10">
        <f t="shared" si="305"/>
        <v>0</v>
      </c>
      <c r="AI604" s="13">
        <f t="shared" si="300"/>
        <v>0</v>
      </c>
      <c r="AJ604" s="13">
        <f t="shared" si="300"/>
        <v>0</v>
      </c>
      <c r="AK604" s="13">
        <f t="shared" si="300"/>
        <v>0</v>
      </c>
      <c r="AL604" s="13">
        <f t="shared" si="300"/>
        <v>0</v>
      </c>
      <c r="AM604" s="10">
        <f t="shared" si="300"/>
        <v>0</v>
      </c>
      <c r="AN604" s="10">
        <f t="shared" si="306"/>
        <v>99.468771632951302</v>
      </c>
      <c r="AO604" s="10">
        <f t="shared" si="306"/>
        <v>99.372136363636358</v>
      </c>
      <c r="AP604" s="10">
        <f t="shared" si="306"/>
        <v>0</v>
      </c>
      <c r="AQ604" s="10">
        <f t="shared" si="306"/>
        <v>0</v>
      </c>
      <c r="AR604" s="10">
        <f t="shared" si="306"/>
        <v>0</v>
      </c>
      <c r="AS604" s="10">
        <f t="shared" si="306"/>
        <v>100</v>
      </c>
      <c r="AT604" s="142">
        <f t="shared" si="306"/>
        <v>0</v>
      </c>
      <c r="AU604" s="142">
        <f t="shared" si="306"/>
        <v>0</v>
      </c>
      <c r="AV604" s="142">
        <f t="shared" si="306"/>
        <v>0</v>
      </c>
      <c r="AW604" s="142">
        <f t="shared" si="306"/>
        <v>0</v>
      </c>
    </row>
    <row r="605" spans="1:49" ht="12.75" customHeight="1" x14ac:dyDescent="0.25">
      <c r="A605" s="133">
        <v>596</v>
      </c>
      <c r="B605" s="139" t="s">
        <v>1853</v>
      </c>
      <c r="C605" s="135">
        <f t="shared" si="301"/>
        <v>7415</v>
      </c>
      <c r="D605" s="140">
        <v>6273</v>
      </c>
      <c r="E605" s="140">
        <v>0</v>
      </c>
      <c r="F605" s="140">
        <v>0</v>
      </c>
      <c r="G605" s="140">
        <v>0</v>
      </c>
      <c r="H605" s="140">
        <v>1142</v>
      </c>
      <c r="I605" s="140">
        <v>0</v>
      </c>
      <c r="J605" s="135">
        <f t="shared" si="313"/>
        <v>8384.9</v>
      </c>
      <c r="K605" s="141">
        <v>7242.9</v>
      </c>
      <c r="L605" s="141">
        <v>0</v>
      </c>
      <c r="M605" s="141">
        <v>0</v>
      </c>
      <c r="N605" s="141">
        <v>0</v>
      </c>
      <c r="O605" s="141">
        <v>1142</v>
      </c>
      <c r="P605" s="141">
        <v>0</v>
      </c>
      <c r="Q605" s="141">
        <v>0</v>
      </c>
      <c r="R605" s="141">
        <v>0</v>
      </c>
      <c r="S605" s="141">
        <v>0</v>
      </c>
      <c r="T605" s="136">
        <f t="shared" si="314"/>
        <v>8384.8996999999999</v>
      </c>
      <c r="U605" s="141">
        <v>7242.9</v>
      </c>
      <c r="V605" s="141">
        <v>0</v>
      </c>
      <c r="W605" s="141">
        <v>0</v>
      </c>
      <c r="X605" s="141">
        <v>0</v>
      </c>
      <c r="Y605" s="10">
        <v>1141.9997000000001</v>
      </c>
      <c r="Z605" s="10">
        <v>0</v>
      </c>
      <c r="AA605" s="10">
        <v>0</v>
      </c>
      <c r="AB605" s="10">
        <v>0</v>
      </c>
      <c r="AC605" s="10">
        <v>0</v>
      </c>
      <c r="AD605" s="10">
        <f t="shared" si="305"/>
        <v>-2.9999999969732016E-4</v>
      </c>
      <c r="AE605" s="10">
        <f t="shared" si="305"/>
        <v>0</v>
      </c>
      <c r="AF605" s="10">
        <f t="shared" si="305"/>
        <v>0</v>
      </c>
      <c r="AG605" s="10">
        <f t="shared" si="305"/>
        <v>0</v>
      </c>
      <c r="AH605" s="10">
        <f t="shared" si="305"/>
        <v>0</v>
      </c>
      <c r="AI605" s="13">
        <f t="shared" si="300"/>
        <v>-2.9999999992469384E-4</v>
      </c>
      <c r="AJ605" s="13">
        <f t="shared" si="300"/>
        <v>0</v>
      </c>
      <c r="AK605" s="13">
        <f t="shared" si="300"/>
        <v>0</v>
      </c>
      <c r="AL605" s="13">
        <f t="shared" si="300"/>
        <v>0</v>
      </c>
      <c r="AM605" s="10">
        <f t="shared" si="300"/>
        <v>0</v>
      </c>
      <c r="AN605" s="10">
        <f t="shared" si="306"/>
        <v>99.999996422139802</v>
      </c>
      <c r="AO605" s="10">
        <f t="shared" si="306"/>
        <v>100</v>
      </c>
      <c r="AP605" s="10">
        <f t="shared" si="306"/>
        <v>0</v>
      </c>
      <c r="AQ605" s="10">
        <f t="shared" si="306"/>
        <v>0</v>
      </c>
      <c r="AR605" s="10">
        <f t="shared" si="306"/>
        <v>0</v>
      </c>
      <c r="AS605" s="10">
        <f t="shared" si="306"/>
        <v>99.999973730297725</v>
      </c>
      <c r="AT605" s="142">
        <f t="shared" si="306"/>
        <v>0</v>
      </c>
      <c r="AU605" s="142">
        <f t="shared" si="306"/>
        <v>0</v>
      </c>
      <c r="AV605" s="142">
        <f t="shared" si="306"/>
        <v>0</v>
      </c>
      <c r="AW605" s="142">
        <f t="shared" si="306"/>
        <v>0</v>
      </c>
    </row>
    <row r="606" spans="1:49" ht="12.75" customHeight="1" x14ac:dyDescent="0.25">
      <c r="A606" s="133">
        <v>597</v>
      </c>
      <c r="B606" s="139" t="s">
        <v>1854</v>
      </c>
      <c r="C606" s="135">
        <f t="shared" si="301"/>
        <v>3905.3</v>
      </c>
      <c r="D606" s="140">
        <v>3133.9</v>
      </c>
      <c r="E606" s="140">
        <v>0</v>
      </c>
      <c r="F606" s="140">
        <v>0</v>
      </c>
      <c r="G606" s="140">
        <v>0</v>
      </c>
      <c r="H606" s="140">
        <v>771.4</v>
      </c>
      <c r="I606" s="140">
        <v>0</v>
      </c>
      <c r="J606" s="135">
        <f t="shared" si="313"/>
        <v>4409.2</v>
      </c>
      <c r="K606" s="141">
        <v>3637.8</v>
      </c>
      <c r="L606" s="141">
        <v>0</v>
      </c>
      <c r="M606" s="141">
        <v>0</v>
      </c>
      <c r="N606" s="141">
        <v>0</v>
      </c>
      <c r="O606" s="141">
        <v>771.4</v>
      </c>
      <c r="P606" s="141">
        <v>0</v>
      </c>
      <c r="Q606" s="141">
        <v>0</v>
      </c>
      <c r="R606" s="141">
        <v>0</v>
      </c>
      <c r="S606" s="141">
        <v>0</v>
      </c>
      <c r="T606" s="136">
        <f t="shared" si="314"/>
        <v>4195.6202000000003</v>
      </c>
      <c r="U606" s="141">
        <v>3424.2202000000002</v>
      </c>
      <c r="V606" s="141">
        <v>0</v>
      </c>
      <c r="W606" s="141">
        <v>0</v>
      </c>
      <c r="X606" s="141">
        <v>0</v>
      </c>
      <c r="Y606" s="10">
        <v>771.4</v>
      </c>
      <c r="Z606" s="10">
        <v>0</v>
      </c>
      <c r="AA606" s="10">
        <v>0</v>
      </c>
      <c r="AB606" s="10">
        <v>0</v>
      </c>
      <c r="AC606" s="10">
        <v>0</v>
      </c>
      <c r="AD606" s="10">
        <f t="shared" si="305"/>
        <v>-213.57979999999952</v>
      </c>
      <c r="AE606" s="10">
        <f t="shared" si="305"/>
        <v>-213.57979999999998</v>
      </c>
      <c r="AF606" s="10">
        <f t="shared" si="305"/>
        <v>0</v>
      </c>
      <c r="AG606" s="10">
        <f t="shared" si="305"/>
        <v>0</v>
      </c>
      <c r="AH606" s="10">
        <f t="shared" si="305"/>
        <v>0</v>
      </c>
      <c r="AI606" s="13">
        <f t="shared" si="300"/>
        <v>0</v>
      </c>
      <c r="AJ606" s="13">
        <f t="shared" si="300"/>
        <v>0</v>
      </c>
      <c r="AK606" s="13">
        <f t="shared" si="300"/>
        <v>0</v>
      </c>
      <c r="AL606" s="13">
        <f t="shared" si="300"/>
        <v>0</v>
      </c>
      <c r="AM606" s="10">
        <f t="shared" si="300"/>
        <v>0</v>
      </c>
      <c r="AN606" s="10">
        <f t="shared" si="306"/>
        <v>95.156041912365069</v>
      </c>
      <c r="AO606" s="10">
        <f t="shared" si="306"/>
        <v>94.128874594535162</v>
      </c>
      <c r="AP606" s="10">
        <f t="shared" si="306"/>
        <v>0</v>
      </c>
      <c r="AQ606" s="10">
        <f t="shared" si="306"/>
        <v>0</v>
      </c>
      <c r="AR606" s="10">
        <f t="shared" si="306"/>
        <v>0</v>
      </c>
      <c r="AS606" s="10">
        <f t="shared" ref="AS606:AW609" si="315">IF(O606=0,0,Y606/O606*100)</f>
        <v>100</v>
      </c>
      <c r="AT606" s="142">
        <f t="shared" si="315"/>
        <v>0</v>
      </c>
      <c r="AU606" s="142">
        <f t="shared" si="315"/>
        <v>0</v>
      </c>
      <c r="AV606" s="142">
        <f t="shared" si="315"/>
        <v>0</v>
      </c>
      <c r="AW606" s="142">
        <f t="shared" si="315"/>
        <v>0</v>
      </c>
    </row>
    <row r="607" spans="1:49" ht="12.75" customHeight="1" x14ac:dyDescent="0.25">
      <c r="A607" s="133">
        <v>598</v>
      </c>
      <c r="B607" s="139" t="s">
        <v>1855</v>
      </c>
      <c r="C607" s="135">
        <f t="shared" si="301"/>
        <v>6599.2000000000007</v>
      </c>
      <c r="D607" s="140">
        <v>5554.6</v>
      </c>
      <c r="E607" s="140">
        <v>0</v>
      </c>
      <c r="F607" s="140">
        <v>0</v>
      </c>
      <c r="G607" s="140">
        <v>0</v>
      </c>
      <c r="H607" s="140">
        <v>1044.5999999999999</v>
      </c>
      <c r="I607" s="140">
        <v>0</v>
      </c>
      <c r="J607" s="135">
        <f t="shared" si="313"/>
        <v>7546.9</v>
      </c>
      <c r="K607" s="141">
        <v>6502.3</v>
      </c>
      <c r="L607" s="141">
        <v>0</v>
      </c>
      <c r="M607" s="141">
        <v>0</v>
      </c>
      <c r="N607" s="141">
        <v>0</v>
      </c>
      <c r="O607" s="141">
        <v>1044.5999999999999</v>
      </c>
      <c r="P607" s="141">
        <v>0</v>
      </c>
      <c r="Q607" s="141">
        <v>0</v>
      </c>
      <c r="R607" s="141">
        <v>0</v>
      </c>
      <c r="S607" s="141">
        <v>0</v>
      </c>
      <c r="T607" s="136">
        <f t="shared" si="314"/>
        <v>6749.0720000000001</v>
      </c>
      <c r="U607" s="141">
        <v>5717.7222000000002</v>
      </c>
      <c r="V607" s="141">
        <v>0</v>
      </c>
      <c r="W607" s="141">
        <v>0</v>
      </c>
      <c r="X607" s="141">
        <v>0</v>
      </c>
      <c r="Y607" s="10">
        <v>1031.3498</v>
      </c>
      <c r="Z607" s="10">
        <v>0</v>
      </c>
      <c r="AA607" s="10">
        <v>0</v>
      </c>
      <c r="AB607" s="10">
        <v>0</v>
      </c>
      <c r="AC607" s="10">
        <v>0</v>
      </c>
      <c r="AD607" s="10">
        <f t="shared" si="305"/>
        <v>-797.82799999999952</v>
      </c>
      <c r="AE607" s="10">
        <f t="shared" si="305"/>
        <v>-784.57780000000002</v>
      </c>
      <c r="AF607" s="10">
        <f t="shared" si="305"/>
        <v>0</v>
      </c>
      <c r="AG607" s="10">
        <f t="shared" si="305"/>
        <v>0</v>
      </c>
      <c r="AH607" s="10">
        <f t="shared" si="305"/>
        <v>0</v>
      </c>
      <c r="AI607" s="13">
        <f t="shared" si="300"/>
        <v>-13.25019999999995</v>
      </c>
      <c r="AJ607" s="13">
        <f t="shared" si="300"/>
        <v>0</v>
      </c>
      <c r="AK607" s="13">
        <f t="shared" si="300"/>
        <v>0</v>
      </c>
      <c r="AL607" s="13">
        <f t="shared" si="300"/>
        <v>0</v>
      </c>
      <c r="AM607" s="10">
        <f t="shared" si="300"/>
        <v>0</v>
      </c>
      <c r="AN607" s="10">
        <f t="shared" ref="AN607:AR609" si="316">IF(J607=0,0,T607/J607*100)</f>
        <v>89.428401065338093</v>
      </c>
      <c r="AO607" s="10">
        <f t="shared" si="316"/>
        <v>87.933841871337833</v>
      </c>
      <c r="AP607" s="10">
        <f t="shared" si="316"/>
        <v>0</v>
      </c>
      <c r="AQ607" s="10">
        <f t="shared" si="316"/>
        <v>0</v>
      </c>
      <c r="AR607" s="10">
        <f t="shared" si="316"/>
        <v>0</v>
      </c>
      <c r="AS607" s="10">
        <f t="shared" si="315"/>
        <v>98.731552747463141</v>
      </c>
      <c r="AT607" s="142">
        <f t="shared" si="315"/>
        <v>0</v>
      </c>
      <c r="AU607" s="142">
        <f t="shared" si="315"/>
        <v>0</v>
      </c>
      <c r="AV607" s="142">
        <f t="shared" si="315"/>
        <v>0</v>
      </c>
      <c r="AW607" s="142">
        <f t="shared" si="315"/>
        <v>0</v>
      </c>
    </row>
    <row r="608" spans="1:49" ht="12.75" customHeight="1" x14ac:dyDescent="0.25">
      <c r="A608" s="133">
        <v>599</v>
      </c>
      <c r="B608" s="139" t="s">
        <v>1856</v>
      </c>
      <c r="C608" s="135">
        <f t="shared" si="301"/>
        <v>2483.4</v>
      </c>
      <c r="D608" s="140">
        <v>2178.9</v>
      </c>
      <c r="E608" s="140">
        <v>0</v>
      </c>
      <c r="F608" s="140">
        <v>0</v>
      </c>
      <c r="G608" s="140">
        <v>0</v>
      </c>
      <c r="H608" s="140">
        <v>304.5</v>
      </c>
      <c r="I608" s="140">
        <v>0</v>
      </c>
      <c r="J608" s="135">
        <f t="shared" si="313"/>
        <v>2880</v>
      </c>
      <c r="K608" s="141">
        <v>2575.5</v>
      </c>
      <c r="L608" s="141">
        <v>0</v>
      </c>
      <c r="M608" s="141">
        <v>0</v>
      </c>
      <c r="N608" s="141">
        <v>0</v>
      </c>
      <c r="O608" s="141">
        <v>304.5</v>
      </c>
      <c r="P608" s="141">
        <v>0</v>
      </c>
      <c r="Q608" s="141">
        <v>0</v>
      </c>
      <c r="R608" s="141">
        <v>0</v>
      </c>
      <c r="S608" s="141">
        <v>0</v>
      </c>
      <c r="T608" s="136">
        <f t="shared" si="314"/>
        <v>2879.9992999999999</v>
      </c>
      <c r="U608" s="141">
        <v>2575.5</v>
      </c>
      <c r="V608" s="141">
        <v>0</v>
      </c>
      <c r="W608" s="141">
        <v>0</v>
      </c>
      <c r="X608" s="141">
        <v>0</v>
      </c>
      <c r="Y608" s="10">
        <v>304.49930000000001</v>
      </c>
      <c r="Z608" s="10">
        <v>0</v>
      </c>
      <c r="AA608" s="10">
        <v>0</v>
      </c>
      <c r="AB608" s="10">
        <v>0</v>
      </c>
      <c r="AC608" s="10">
        <v>0</v>
      </c>
      <c r="AD608" s="10">
        <f t="shared" si="305"/>
        <v>-7.000000000516593E-4</v>
      </c>
      <c r="AE608" s="10">
        <f t="shared" si="305"/>
        <v>0</v>
      </c>
      <c r="AF608" s="10">
        <f t="shared" si="305"/>
        <v>0</v>
      </c>
      <c r="AG608" s="10">
        <f t="shared" si="305"/>
        <v>0</v>
      </c>
      <c r="AH608" s="10">
        <f t="shared" si="305"/>
        <v>0</v>
      </c>
      <c r="AI608" s="13">
        <f t="shared" si="300"/>
        <v>-6.9999999999481588E-4</v>
      </c>
      <c r="AJ608" s="13">
        <f t="shared" si="300"/>
        <v>0</v>
      </c>
      <c r="AK608" s="13">
        <f t="shared" si="300"/>
        <v>0</v>
      </c>
      <c r="AL608" s="13">
        <f t="shared" si="300"/>
        <v>0</v>
      </c>
      <c r="AM608" s="10">
        <f t="shared" si="300"/>
        <v>0</v>
      </c>
      <c r="AN608" s="10">
        <f t="shared" si="316"/>
        <v>99.999975694444444</v>
      </c>
      <c r="AO608" s="10">
        <f t="shared" si="316"/>
        <v>100</v>
      </c>
      <c r="AP608" s="10">
        <f t="shared" si="316"/>
        <v>0</v>
      </c>
      <c r="AQ608" s="10">
        <f t="shared" si="316"/>
        <v>0</v>
      </c>
      <c r="AR608" s="10">
        <f t="shared" si="316"/>
        <v>0</v>
      </c>
      <c r="AS608" s="10">
        <f t="shared" si="315"/>
        <v>99.999770114942535</v>
      </c>
      <c r="AT608" s="142">
        <f t="shared" si="315"/>
        <v>0</v>
      </c>
      <c r="AU608" s="142">
        <f t="shared" si="315"/>
        <v>0</v>
      </c>
      <c r="AV608" s="142">
        <f t="shared" si="315"/>
        <v>0</v>
      </c>
      <c r="AW608" s="142">
        <f t="shared" si="315"/>
        <v>0</v>
      </c>
    </row>
    <row r="609" spans="1:49" ht="12.75" customHeight="1" x14ac:dyDescent="0.25">
      <c r="A609" s="133">
        <v>600</v>
      </c>
      <c r="B609" s="139" t="s">
        <v>1857</v>
      </c>
      <c r="C609" s="135">
        <f t="shared" si="301"/>
        <v>4190.7</v>
      </c>
      <c r="D609" s="140">
        <v>3502.3</v>
      </c>
      <c r="E609" s="140">
        <v>0</v>
      </c>
      <c r="F609" s="140">
        <v>0</v>
      </c>
      <c r="G609" s="140">
        <v>0</v>
      </c>
      <c r="H609" s="140">
        <v>688.4</v>
      </c>
      <c r="I609" s="140">
        <v>0</v>
      </c>
      <c r="J609" s="135">
        <f t="shared" si="313"/>
        <v>4644.3999999999996</v>
      </c>
      <c r="K609" s="141">
        <v>3956</v>
      </c>
      <c r="L609" s="141">
        <v>0</v>
      </c>
      <c r="M609" s="141">
        <v>0</v>
      </c>
      <c r="N609" s="141">
        <v>0</v>
      </c>
      <c r="O609" s="141">
        <v>688.4</v>
      </c>
      <c r="P609" s="141">
        <v>0</v>
      </c>
      <c r="Q609" s="141">
        <v>0</v>
      </c>
      <c r="R609" s="141">
        <v>0</v>
      </c>
      <c r="S609" s="141">
        <v>0</v>
      </c>
      <c r="T609" s="136">
        <f t="shared" si="314"/>
        <v>4629.2488000000003</v>
      </c>
      <c r="U609" s="141">
        <v>3940.8488000000002</v>
      </c>
      <c r="V609" s="141">
        <v>0</v>
      </c>
      <c r="W609" s="141">
        <v>0</v>
      </c>
      <c r="X609" s="141">
        <v>0</v>
      </c>
      <c r="Y609" s="10">
        <v>688.4</v>
      </c>
      <c r="Z609" s="10">
        <v>0</v>
      </c>
      <c r="AA609" s="10">
        <v>0</v>
      </c>
      <c r="AB609" s="10">
        <v>0</v>
      </c>
      <c r="AC609" s="10">
        <v>0</v>
      </c>
      <c r="AD609" s="10">
        <f t="shared" si="305"/>
        <v>-15.151199999999335</v>
      </c>
      <c r="AE609" s="10">
        <f t="shared" si="305"/>
        <v>-15.15119999999979</v>
      </c>
      <c r="AF609" s="10">
        <f t="shared" si="305"/>
        <v>0</v>
      </c>
      <c r="AG609" s="10">
        <f t="shared" si="305"/>
        <v>0</v>
      </c>
      <c r="AH609" s="10">
        <f t="shared" si="305"/>
        <v>0</v>
      </c>
      <c r="AI609" s="13">
        <f t="shared" si="300"/>
        <v>0</v>
      </c>
      <c r="AJ609" s="13">
        <f t="shared" si="300"/>
        <v>0</v>
      </c>
      <c r="AK609" s="13">
        <f t="shared" si="300"/>
        <v>0</v>
      </c>
      <c r="AL609" s="13">
        <f t="shared" si="300"/>
        <v>0</v>
      </c>
      <c r="AM609" s="10">
        <f t="shared" si="300"/>
        <v>0</v>
      </c>
      <c r="AN609" s="10">
        <f t="shared" si="316"/>
        <v>99.673774868659052</v>
      </c>
      <c r="AO609" s="10">
        <f t="shared" si="316"/>
        <v>99.617007077856428</v>
      </c>
      <c r="AP609" s="10">
        <f t="shared" si="316"/>
        <v>0</v>
      </c>
      <c r="AQ609" s="10">
        <f t="shared" si="316"/>
        <v>0</v>
      </c>
      <c r="AR609" s="10">
        <f t="shared" si="316"/>
        <v>0</v>
      </c>
      <c r="AS609" s="10">
        <f t="shared" si="315"/>
        <v>100</v>
      </c>
      <c r="AT609" s="142">
        <f t="shared" si="315"/>
        <v>0</v>
      </c>
      <c r="AU609" s="142">
        <f t="shared" si="315"/>
        <v>0</v>
      </c>
      <c r="AV609" s="142">
        <f t="shared" si="315"/>
        <v>0</v>
      </c>
      <c r="AW609" s="142">
        <f t="shared" si="315"/>
        <v>0</v>
      </c>
    </row>
    <row r="610" spans="1:49" ht="12.75" customHeight="1" x14ac:dyDescent="0.25">
      <c r="A610" s="133">
        <v>601</v>
      </c>
      <c r="B610" s="139"/>
      <c r="C610" s="140"/>
      <c r="D610" s="140"/>
      <c r="E610" s="140"/>
      <c r="F610" s="140"/>
      <c r="G610" s="140"/>
      <c r="H610" s="140"/>
      <c r="I610" s="140"/>
      <c r="J610" s="135"/>
      <c r="K610" s="141"/>
      <c r="L610" s="141"/>
      <c r="M610" s="141"/>
      <c r="N610" s="141"/>
      <c r="O610" s="141"/>
      <c r="P610" s="141"/>
      <c r="Q610" s="141"/>
      <c r="R610" s="141"/>
      <c r="S610" s="141"/>
      <c r="T610" s="136"/>
      <c r="U610" s="141"/>
      <c r="V610" s="141"/>
      <c r="W610" s="141"/>
      <c r="X610" s="141"/>
      <c r="Y610" s="10"/>
      <c r="Z610" s="10"/>
      <c r="AA610" s="10"/>
      <c r="AB610" s="10"/>
      <c r="AC610" s="10"/>
      <c r="AD610" s="10"/>
      <c r="AE610" s="10"/>
      <c r="AF610" s="10"/>
      <c r="AG610" s="10"/>
      <c r="AH610" s="10"/>
      <c r="AI610" s="13">
        <f t="shared" si="300"/>
        <v>0</v>
      </c>
      <c r="AJ610" s="13">
        <f t="shared" si="300"/>
        <v>0</v>
      </c>
      <c r="AK610" s="13">
        <f t="shared" si="300"/>
        <v>0</v>
      </c>
      <c r="AL610" s="13">
        <f t="shared" si="300"/>
        <v>0</v>
      </c>
      <c r="AM610" s="10"/>
      <c r="AN610" s="10"/>
      <c r="AO610" s="10"/>
      <c r="AP610" s="10"/>
      <c r="AQ610" s="10"/>
      <c r="AR610" s="10"/>
      <c r="AS610" s="10"/>
      <c r="AT610" s="142"/>
      <c r="AU610" s="142"/>
      <c r="AV610" s="142"/>
      <c r="AW610" s="142"/>
    </row>
    <row r="611" spans="1:49" ht="12.75" customHeight="1" x14ac:dyDescent="0.25">
      <c r="A611" s="133">
        <v>602</v>
      </c>
      <c r="B611" s="134" t="s">
        <v>1858</v>
      </c>
      <c r="C611" s="135">
        <f t="shared" ref="C611:C639" si="317">SUM(D611:I611)</f>
        <v>176029.99999999997</v>
      </c>
      <c r="D611" s="135">
        <f t="shared" ref="D611:I611" si="318">D612+D613</f>
        <v>144476.9</v>
      </c>
      <c r="E611" s="135">
        <f t="shared" si="318"/>
        <v>4213.7999999999993</v>
      </c>
      <c r="F611" s="135">
        <f t="shared" si="318"/>
        <v>3364.6</v>
      </c>
      <c r="G611" s="135">
        <f t="shared" si="318"/>
        <v>0</v>
      </c>
      <c r="H611" s="135">
        <f t="shared" si="318"/>
        <v>21997.9</v>
      </c>
      <c r="I611" s="135">
        <f t="shared" si="318"/>
        <v>1976.8</v>
      </c>
      <c r="J611" s="135">
        <f t="shared" si="313"/>
        <v>197691.4</v>
      </c>
      <c r="K611" s="135">
        <f t="shared" ref="K611:S611" si="319">K612+K613</f>
        <v>162714.9</v>
      </c>
      <c r="L611" s="135">
        <f t="shared" si="319"/>
        <v>4507.5</v>
      </c>
      <c r="M611" s="135">
        <f t="shared" si="319"/>
        <v>3982</v>
      </c>
      <c r="N611" s="135">
        <f t="shared" si="319"/>
        <v>0</v>
      </c>
      <c r="O611" s="135">
        <f t="shared" si="319"/>
        <v>21997.9</v>
      </c>
      <c r="P611" s="135">
        <f t="shared" si="319"/>
        <v>3207.4</v>
      </c>
      <c r="Q611" s="135">
        <f t="shared" si="319"/>
        <v>2601.6999999999998</v>
      </c>
      <c r="R611" s="135">
        <f t="shared" si="319"/>
        <v>1235</v>
      </c>
      <c r="S611" s="135">
        <f t="shared" si="319"/>
        <v>46.7</v>
      </c>
      <c r="T611" s="136">
        <f t="shared" si="314"/>
        <v>191779.21939999997</v>
      </c>
      <c r="U611" s="135">
        <f t="shared" ref="U611:AC611" si="320">U612+U613</f>
        <v>158209.81649999999</v>
      </c>
      <c r="V611" s="135">
        <f t="shared" si="320"/>
        <v>4184.7999999999993</v>
      </c>
      <c r="W611" s="135">
        <f t="shared" si="320"/>
        <v>3272.8294999999998</v>
      </c>
      <c r="X611" s="135">
        <f t="shared" si="320"/>
        <v>0</v>
      </c>
      <c r="Y611" s="135">
        <f t="shared" si="320"/>
        <v>21737.844100000002</v>
      </c>
      <c r="Z611" s="135">
        <f t="shared" si="320"/>
        <v>3102.1464000000001</v>
      </c>
      <c r="AA611" s="135">
        <f t="shared" si="320"/>
        <v>2601.6999999999998</v>
      </c>
      <c r="AB611" s="135">
        <f t="shared" si="320"/>
        <v>1235</v>
      </c>
      <c r="AC611" s="135">
        <f t="shared" si="320"/>
        <v>36.782899999999998</v>
      </c>
      <c r="AD611" s="13">
        <f t="shared" ref="AD611:AJ639" si="321">T611-J611</f>
        <v>-5912.1806000000215</v>
      </c>
      <c r="AE611" s="13">
        <f t="shared" si="321"/>
        <v>-4505.0835000000079</v>
      </c>
      <c r="AF611" s="13">
        <f t="shared" si="321"/>
        <v>-322.70000000000073</v>
      </c>
      <c r="AG611" s="13">
        <f t="shared" si="321"/>
        <v>-709.17050000000017</v>
      </c>
      <c r="AH611" s="13">
        <f t="shared" si="321"/>
        <v>0</v>
      </c>
      <c r="AI611" s="13">
        <f t="shared" si="300"/>
        <v>-260.05589999999938</v>
      </c>
      <c r="AJ611" s="13">
        <f t="shared" si="300"/>
        <v>-105.25360000000001</v>
      </c>
      <c r="AK611" s="13">
        <f t="shared" si="300"/>
        <v>0</v>
      </c>
      <c r="AL611" s="13">
        <f t="shared" si="300"/>
        <v>0</v>
      </c>
      <c r="AM611" s="13">
        <f t="shared" si="300"/>
        <v>-9.9171000000000049</v>
      </c>
      <c r="AN611" s="13">
        <f t="shared" ref="AN611:AW636" si="322">IF(J611=0,0,T611/J611*100)</f>
        <v>97.009389078128834</v>
      </c>
      <c r="AO611" s="13">
        <f t="shared" si="322"/>
        <v>97.23130241913924</v>
      </c>
      <c r="AP611" s="13">
        <f t="shared" si="322"/>
        <v>92.840820854131991</v>
      </c>
      <c r="AQ611" s="13">
        <f t="shared" si="322"/>
        <v>82.19059517830236</v>
      </c>
      <c r="AR611" s="13">
        <f t="shared" si="322"/>
        <v>0</v>
      </c>
      <c r="AS611" s="13">
        <f t="shared" si="322"/>
        <v>98.817814882329685</v>
      </c>
      <c r="AT611" s="137">
        <f t="shared" si="322"/>
        <v>96.718413668391847</v>
      </c>
      <c r="AU611" s="137">
        <f t="shared" si="322"/>
        <v>100</v>
      </c>
      <c r="AV611" s="137">
        <f t="shared" si="322"/>
        <v>100</v>
      </c>
      <c r="AW611" s="137">
        <f t="shared" si="322"/>
        <v>78.764239828693789</v>
      </c>
    </row>
    <row r="612" spans="1:49" s="138" customFormat="1" ht="12.75" customHeight="1" x14ac:dyDescent="0.2">
      <c r="A612" s="133">
        <v>603</v>
      </c>
      <c r="B612" s="134" t="s">
        <v>1374</v>
      </c>
      <c r="C612" s="135">
        <f t="shared" si="317"/>
        <v>111417.4</v>
      </c>
      <c r="D612" s="135">
        <f t="shared" ref="D612:I612" si="323">D614</f>
        <v>94596.9</v>
      </c>
      <c r="E612" s="135">
        <f t="shared" si="323"/>
        <v>2330.6999999999998</v>
      </c>
      <c r="F612" s="135">
        <f t="shared" si="323"/>
        <v>3364.6</v>
      </c>
      <c r="G612" s="135">
        <f t="shared" si="323"/>
        <v>0</v>
      </c>
      <c r="H612" s="135">
        <f t="shared" si="323"/>
        <v>9148.4</v>
      </c>
      <c r="I612" s="135">
        <f t="shared" si="323"/>
        <v>1976.8</v>
      </c>
      <c r="J612" s="135">
        <f t="shared" si="313"/>
        <v>126150.29999999997</v>
      </c>
      <c r="K612" s="135">
        <f t="shared" ref="K612:S612" si="324">K614</f>
        <v>106112.9</v>
      </c>
      <c r="L612" s="135">
        <f t="shared" si="324"/>
        <v>2417.9</v>
      </c>
      <c r="M612" s="135">
        <f t="shared" si="324"/>
        <v>3982</v>
      </c>
      <c r="N612" s="135">
        <f t="shared" si="324"/>
        <v>0</v>
      </c>
      <c r="O612" s="135">
        <f t="shared" si="324"/>
        <v>9148.4</v>
      </c>
      <c r="P612" s="135">
        <f t="shared" si="324"/>
        <v>3207.4</v>
      </c>
      <c r="Q612" s="135">
        <f t="shared" si="324"/>
        <v>2601.6999999999998</v>
      </c>
      <c r="R612" s="135">
        <f t="shared" si="324"/>
        <v>1235</v>
      </c>
      <c r="S612" s="135">
        <f t="shared" si="324"/>
        <v>46.7</v>
      </c>
      <c r="T612" s="136">
        <f t="shared" si="314"/>
        <v>123195.38160000001</v>
      </c>
      <c r="U612" s="135">
        <f t="shared" ref="U612:AC612" si="325">U614</f>
        <v>104183.36289999999</v>
      </c>
      <c r="V612" s="135">
        <f t="shared" si="325"/>
        <v>2392.7941999999998</v>
      </c>
      <c r="W612" s="135">
        <f t="shared" si="325"/>
        <v>3272.8294999999998</v>
      </c>
      <c r="X612" s="135">
        <f t="shared" si="325"/>
        <v>0</v>
      </c>
      <c r="Y612" s="135">
        <f t="shared" si="325"/>
        <v>8972.4657000000007</v>
      </c>
      <c r="Z612" s="135">
        <f t="shared" si="325"/>
        <v>3102.1464000000001</v>
      </c>
      <c r="AA612" s="135">
        <f t="shared" si="325"/>
        <v>2601.6999999999998</v>
      </c>
      <c r="AB612" s="135">
        <f t="shared" si="325"/>
        <v>1235</v>
      </c>
      <c r="AC612" s="135">
        <f t="shared" si="325"/>
        <v>36.782899999999998</v>
      </c>
      <c r="AD612" s="13">
        <f t="shared" si="321"/>
        <v>-2954.9183999999659</v>
      </c>
      <c r="AE612" s="13">
        <f t="shared" si="321"/>
        <v>-1929.5371000000014</v>
      </c>
      <c r="AF612" s="13">
        <f t="shared" si="321"/>
        <v>-25.105800000000272</v>
      </c>
      <c r="AG612" s="13">
        <f t="shared" si="321"/>
        <v>-709.17050000000017</v>
      </c>
      <c r="AH612" s="13">
        <f t="shared" si="321"/>
        <v>0</v>
      </c>
      <c r="AI612" s="13">
        <f t="shared" si="300"/>
        <v>-175.93429999999898</v>
      </c>
      <c r="AJ612" s="13">
        <f t="shared" si="300"/>
        <v>-105.25360000000001</v>
      </c>
      <c r="AK612" s="13">
        <f t="shared" si="300"/>
        <v>0</v>
      </c>
      <c r="AL612" s="13">
        <f t="shared" si="300"/>
        <v>0</v>
      </c>
      <c r="AM612" s="13">
        <f t="shared" si="300"/>
        <v>-9.9171000000000049</v>
      </c>
      <c r="AN612" s="13">
        <f t="shared" si="322"/>
        <v>97.657620790438102</v>
      </c>
      <c r="AO612" s="13">
        <f t="shared" si="322"/>
        <v>98.18161872873138</v>
      </c>
      <c r="AP612" s="13">
        <f t="shared" si="322"/>
        <v>98.961669217089195</v>
      </c>
      <c r="AQ612" s="13">
        <f t="shared" si="322"/>
        <v>82.19059517830236</v>
      </c>
      <c r="AR612" s="13">
        <f t="shared" si="322"/>
        <v>0</v>
      </c>
      <c r="AS612" s="13">
        <f t="shared" si="322"/>
        <v>98.076884482532478</v>
      </c>
      <c r="AT612" s="137">
        <f t="shared" si="322"/>
        <v>96.718413668391847</v>
      </c>
      <c r="AU612" s="137">
        <f t="shared" si="322"/>
        <v>100</v>
      </c>
      <c r="AV612" s="137">
        <f t="shared" si="322"/>
        <v>100</v>
      </c>
      <c r="AW612" s="137">
        <f t="shared" si="322"/>
        <v>78.764239828693789</v>
      </c>
    </row>
    <row r="613" spans="1:49" s="138" customFormat="1" ht="12.75" customHeight="1" x14ac:dyDescent="0.2">
      <c r="A613" s="133">
        <v>604</v>
      </c>
      <c r="B613" s="134" t="s">
        <v>1375</v>
      </c>
      <c r="C613" s="135">
        <f t="shared" si="317"/>
        <v>64612.600000000006</v>
      </c>
      <c r="D613" s="135">
        <f t="shared" ref="D613:I613" si="326">SUBTOTAL(9,D615:D639)</f>
        <v>49880.000000000007</v>
      </c>
      <c r="E613" s="135">
        <f t="shared" si="326"/>
        <v>1883.1</v>
      </c>
      <c r="F613" s="135">
        <f t="shared" si="326"/>
        <v>0</v>
      </c>
      <c r="G613" s="135">
        <f t="shared" si="326"/>
        <v>0</v>
      </c>
      <c r="H613" s="135">
        <f t="shared" si="326"/>
        <v>12849.5</v>
      </c>
      <c r="I613" s="135">
        <f t="shared" si="326"/>
        <v>0</v>
      </c>
      <c r="J613" s="135">
        <f t="shared" si="313"/>
        <v>71541.100000000006</v>
      </c>
      <c r="K613" s="135">
        <f t="shared" ref="K613:S613" si="327">SUBTOTAL(9,K615:K639)</f>
        <v>56602</v>
      </c>
      <c r="L613" s="135">
        <f t="shared" si="327"/>
        <v>2089.6</v>
      </c>
      <c r="M613" s="135">
        <f t="shared" si="327"/>
        <v>0</v>
      </c>
      <c r="N613" s="135">
        <f t="shared" si="327"/>
        <v>0</v>
      </c>
      <c r="O613" s="135">
        <f t="shared" si="327"/>
        <v>12849.5</v>
      </c>
      <c r="P613" s="135">
        <f t="shared" si="327"/>
        <v>0</v>
      </c>
      <c r="Q613" s="135">
        <f t="shared" si="327"/>
        <v>0</v>
      </c>
      <c r="R613" s="135">
        <f t="shared" si="327"/>
        <v>0</v>
      </c>
      <c r="S613" s="135">
        <f t="shared" si="327"/>
        <v>0</v>
      </c>
      <c r="T613" s="136">
        <f t="shared" si="314"/>
        <v>68583.837799999979</v>
      </c>
      <c r="U613" s="135">
        <f t="shared" ref="U613:AC613" si="328">SUBTOTAL(9,U615:U639)</f>
        <v>54026.453599999986</v>
      </c>
      <c r="V613" s="135">
        <f t="shared" si="328"/>
        <v>1792.0057999999999</v>
      </c>
      <c r="W613" s="135">
        <f t="shared" si="328"/>
        <v>0</v>
      </c>
      <c r="X613" s="135">
        <f t="shared" si="328"/>
        <v>0</v>
      </c>
      <c r="Y613" s="135">
        <f t="shared" si="328"/>
        <v>12765.378400000001</v>
      </c>
      <c r="Z613" s="135">
        <f t="shared" si="328"/>
        <v>0</v>
      </c>
      <c r="AA613" s="135">
        <f t="shared" si="328"/>
        <v>0</v>
      </c>
      <c r="AB613" s="135">
        <f t="shared" si="328"/>
        <v>0</v>
      </c>
      <c r="AC613" s="135">
        <f t="shared" si="328"/>
        <v>0</v>
      </c>
      <c r="AD613" s="13">
        <f t="shared" si="321"/>
        <v>-2957.2622000000265</v>
      </c>
      <c r="AE613" s="13">
        <f t="shared" si="321"/>
        <v>-2575.5464000000138</v>
      </c>
      <c r="AF613" s="13">
        <f t="shared" si="321"/>
        <v>-297.5942</v>
      </c>
      <c r="AG613" s="13">
        <f t="shared" si="321"/>
        <v>0</v>
      </c>
      <c r="AH613" s="13">
        <f t="shared" si="321"/>
        <v>0</v>
      </c>
      <c r="AI613" s="13">
        <f t="shared" si="300"/>
        <v>-84.12159999999858</v>
      </c>
      <c r="AJ613" s="13">
        <f t="shared" si="300"/>
        <v>0</v>
      </c>
      <c r="AK613" s="13">
        <f t="shared" si="300"/>
        <v>0</v>
      </c>
      <c r="AL613" s="13">
        <f t="shared" si="300"/>
        <v>0</v>
      </c>
      <c r="AM613" s="13">
        <f t="shared" si="300"/>
        <v>0</v>
      </c>
      <c r="AN613" s="13">
        <f t="shared" si="322"/>
        <v>95.866345079960993</v>
      </c>
      <c r="AO613" s="13">
        <f t="shared" si="322"/>
        <v>95.449725451397455</v>
      </c>
      <c r="AP613" s="13">
        <f t="shared" si="322"/>
        <v>85.758317381316999</v>
      </c>
      <c r="AQ613" s="13">
        <f t="shared" si="322"/>
        <v>0</v>
      </c>
      <c r="AR613" s="13">
        <f t="shared" si="322"/>
        <v>0</v>
      </c>
      <c r="AS613" s="13">
        <f t="shared" si="322"/>
        <v>99.345331724969853</v>
      </c>
      <c r="AT613" s="137">
        <f t="shared" si="322"/>
        <v>0</v>
      </c>
      <c r="AU613" s="137">
        <f t="shared" si="322"/>
        <v>0</v>
      </c>
      <c r="AV613" s="137">
        <f t="shared" si="322"/>
        <v>0</v>
      </c>
      <c r="AW613" s="137">
        <f t="shared" si="322"/>
        <v>0</v>
      </c>
    </row>
    <row r="614" spans="1:49" ht="12.75" customHeight="1" x14ac:dyDescent="0.25">
      <c r="A614" s="133">
        <v>605</v>
      </c>
      <c r="B614" s="139" t="s">
        <v>1400</v>
      </c>
      <c r="C614" s="135">
        <f t="shared" si="317"/>
        <v>111417.4</v>
      </c>
      <c r="D614" s="140">
        <v>94596.9</v>
      </c>
      <c r="E614" s="140">
        <v>2330.6999999999998</v>
      </c>
      <c r="F614" s="140">
        <v>3364.6</v>
      </c>
      <c r="G614" s="140">
        <v>0</v>
      </c>
      <c r="H614" s="140">
        <v>9148.4</v>
      </c>
      <c r="I614" s="140">
        <v>1976.8</v>
      </c>
      <c r="J614" s="135">
        <f t="shared" si="313"/>
        <v>126150.29999999997</v>
      </c>
      <c r="K614" s="141">
        <v>106112.9</v>
      </c>
      <c r="L614" s="141">
        <v>2417.9</v>
      </c>
      <c r="M614" s="141">
        <v>3982</v>
      </c>
      <c r="N614" s="141">
        <v>0</v>
      </c>
      <c r="O614" s="141">
        <v>9148.4</v>
      </c>
      <c r="P614" s="141">
        <v>3207.4</v>
      </c>
      <c r="Q614" s="141">
        <v>2601.6999999999998</v>
      </c>
      <c r="R614" s="141">
        <v>1235</v>
      </c>
      <c r="S614" s="141">
        <v>46.7</v>
      </c>
      <c r="T614" s="136">
        <f t="shared" si="314"/>
        <v>123195.38160000001</v>
      </c>
      <c r="U614" s="141">
        <v>104183.36289999999</v>
      </c>
      <c r="V614" s="141">
        <v>2392.7941999999998</v>
      </c>
      <c r="W614" s="141">
        <v>3272.8294999999998</v>
      </c>
      <c r="X614" s="141">
        <v>0</v>
      </c>
      <c r="Y614" s="10">
        <v>8972.4657000000007</v>
      </c>
      <c r="Z614" s="10">
        <v>3102.1464000000001</v>
      </c>
      <c r="AA614" s="10">
        <v>2601.6999999999998</v>
      </c>
      <c r="AB614" s="10">
        <v>1235</v>
      </c>
      <c r="AC614" s="10">
        <v>36.782899999999998</v>
      </c>
      <c r="AD614" s="10">
        <f t="shared" si="321"/>
        <v>-2954.9183999999659</v>
      </c>
      <c r="AE614" s="10">
        <f t="shared" si="321"/>
        <v>-1929.5371000000014</v>
      </c>
      <c r="AF614" s="10">
        <f t="shared" si="321"/>
        <v>-25.105800000000272</v>
      </c>
      <c r="AG614" s="10">
        <f t="shared" si="321"/>
        <v>-709.17050000000017</v>
      </c>
      <c r="AH614" s="10">
        <f t="shared" si="321"/>
        <v>0</v>
      </c>
      <c r="AI614" s="13">
        <f t="shared" si="300"/>
        <v>-175.93429999999898</v>
      </c>
      <c r="AJ614" s="13">
        <f t="shared" si="300"/>
        <v>-105.25360000000001</v>
      </c>
      <c r="AK614" s="13">
        <f t="shared" si="300"/>
        <v>0</v>
      </c>
      <c r="AL614" s="13">
        <f t="shared" si="300"/>
        <v>0</v>
      </c>
      <c r="AM614" s="10">
        <f t="shared" si="300"/>
        <v>-9.9171000000000049</v>
      </c>
      <c r="AN614" s="10">
        <f t="shared" si="322"/>
        <v>97.657620790438102</v>
      </c>
      <c r="AO614" s="10">
        <f t="shared" si="322"/>
        <v>98.18161872873138</v>
      </c>
      <c r="AP614" s="10">
        <f t="shared" si="322"/>
        <v>98.961669217089195</v>
      </c>
      <c r="AQ614" s="10">
        <f t="shared" si="322"/>
        <v>82.19059517830236</v>
      </c>
      <c r="AR614" s="10">
        <f t="shared" si="322"/>
        <v>0</v>
      </c>
      <c r="AS614" s="10">
        <f t="shared" si="322"/>
        <v>98.076884482532478</v>
      </c>
      <c r="AT614" s="142">
        <f t="shared" si="322"/>
        <v>96.718413668391847</v>
      </c>
      <c r="AU614" s="142">
        <f t="shared" si="322"/>
        <v>100</v>
      </c>
      <c r="AV614" s="142">
        <f t="shared" si="322"/>
        <v>100</v>
      </c>
      <c r="AW614" s="142">
        <f t="shared" si="322"/>
        <v>78.764239828693789</v>
      </c>
    </row>
    <row r="615" spans="1:49" ht="12.75" customHeight="1" x14ac:dyDescent="0.25">
      <c r="A615" s="133">
        <v>606</v>
      </c>
      <c r="B615" s="139" t="s">
        <v>1859</v>
      </c>
      <c r="C615" s="135">
        <f t="shared" si="317"/>
        <v>1351.6</v>
      </c>
      <c r="D615" s="140">
        <v>1059.3</v>
      </c>
      <c r="E615" s="140">
        <v>0</v>
      </c>
      <c r="F615" s="140">
        <v>0</v>
      </c>
      <c r="G615" s="140">
        <v>0</v>
      </c>
      <c r="H615" s="140">
        <v>292.3</v>
      </c>
      <c r="I615" s="140">
        <v>0</v>
      </c>
      <c r="J615" s="135">
        <f t="shared" si="313"/>
        <v>1536.8</v>
      </c>
      <c r="K615" s="141">
        <v>1244.5</v>
      </c>
      <c r="L615" s="141">
        <v>0</v>
      </c>
      <c r="M615" s="141">
        <v>0</v>
      </c>
      <c r="N615" s="141">
        <v>0</v>
      </c>
      <c r="O615" s="141">
        <v>292.3</v>
      </c>
      <c r="P615" s="141">
        <v>0</v>
      </c>
      <c r="Q615" s="141">
        <v>0</v>
      </c>
      <c r="R615" s="141">
        <v>0</v>
      </c>
      <c r="S615" s="141">
        <v>0</v>
      </c>
      <c r="T615" s="136">
        <f t="shared" si="314"/>
        <v>1421.3552999999999</v>
      </c>
      <c r="U615" s="141">
        <v>1129.0553</v>
      </c>
      <c r="V615" s="141">
        <v>0</v>
      </c>
      <c r="W615" s="141">
        <v>0</v>
      </c>
      <c r="X615" s="141">
        <v>0</v>
      </c>
      <c r="Y615" s="10">
        <v>292.3</v>
      </c>
      <c r="Z615" s="10">
        <v>0</v>
      </c>
      <c r="AA615" s="10">
        <v>0</v>
      </c>
      <c r="AB615" s="10">
        <v>0</v>
      </c>
      <c r="AC615" s="10">
        <v>0</v>
      </c>
      <c r="AD615" s="10">
        <f t="shared" si="321"/>
        <v>-115.44470000000001</v>
      </c>
      <c r="AE615" s="10">
        <f t="shared" si="321"/>
        <v>-115.44470000000001</v>
      </c>
      <c r="AF615" s="10">
        <f t="shared" si="321"/>
        <v>0</v>
      </c>
      <c r="AG615" s="10">
        <f t="shared" si="321"/>
        <v>0</v>
      </c>
      <c r="AH615" s="10">
        <f t="shared" si="321"/>
        <v>0</v>
      </c>
      <c r="AI615" s="13">
        <f t="shared" si="300"/>
        <v>0</v>
      </c>
      <c r="AJ615" s="13">
        <f t="shared" si="300"/>
        <v>0</v>
      </c>
      <c r="AK615" s="13">
        <f t="shared" si="300"/>
        <v>0</v>
      </c>
      <c r="AL615" s="13">
        <f t="shared" si="300"/>
        <v>0</v>
      </c>
      <c r="AM615" s="10">
        <f t="shared" si="300"/>
        <v>0</v>
      </c>
      <c r="AN615" s="10">
        <f t="shared" si="322"/>
        <v>92.487981520041643</v>
      </c>
      <c r="AO615" s="10">
        <f t="shared" si="322"/>
        <v>90.723607874648451</v>
      </c>
      <c r="AP615" s="10">
        <f t="shared" si="322"/>
        <v>0</v>
      </c>
      <c r="AQ615" s="10">
        <f t="shared" si="322"/>
        <v>0</v>
      </c>
      <c r="AR615" s="10">
        <f t="shared" si="322"/>
        <v>0</v>
      </c>
      <c r="AS615" s="10">
        <f t="shared" si="322"/>
        <v>100</v>
      </c>
      <c r="AT615" s="142">
        <f t="shared" si="322"/>
        <v>0</v>
      </c>
      <c r="AU615" s="142">
        <f t="shared" si="322"/>
        <v>0</v>
      </c>
      <c r="AV615" s="142">
        <f t="shared" si="322"/>
        <v>0</v>
      </c>
      <c r="AW615" s="142">
        <f t="shared" si="322"/>
        <v>0</v>
      </c>
    </row>
    <row r="616" spans="1:49" ht="12.75" customHeight="1" x14ac:dyDescent="0.25">
      <c r="A616" s="133">
        <v>607</v>
      </c>
      <c r="B616" s="139" t="s">
        <v>1860</v>
      </c>
      <c r="C616" s="135">
        <f t="shared" si="317"/>
        <v>1117</v>
      </c>
      <c r="D616" s="140">
        <v>873</v>
      </c>
      <c r="E616" s="140">
        <v>0</v>
      </c>
      <c r="F616" s="140">
        <v>0</v>
      </c>
      <c r="G616" s="140">
        <v>0</v>
      </c>
      <c r="H616" s="140">
        <v>244</v>
      </c>
      <c r="I616" s="140">
        <v>0</v>
      </c>
      <c r="J616" s="135">
        <f t="shared" si="313"/>
        <v>1198</v>
      </c>
      <c r="K616" s="141">
        <v>954</v>
      </c>
      <c r="L616" s="141">
        <v>0</v>
      </c>
      <c r="M616" s="141">
        <v>0</v>
      </c>
      <c r="N616" s="141">
        <v>0</v>
      </c>
      <c r="O616" s="141">
        <v>244</v>
      </c>
      <c r="P616" s="141">
        <v>0</v>
      </c>
      <c r="Q616" s="141">
        <v>0</v>
      </c>
      <c r="R616" s="141">
        <v>0</v>
      </c>
      <c r="S616" s="141">
        <v>0</v>
      </c>
      <c r="T616" s="136">
        <f t="shared" si="314"/>
        <v>1133.5383999999999</v>
      </c>
      <c r="U616" s="141">
        <v>893.96079999999995</v>
      </c>
      <c r="V616" s="141">
        <v>0</v>
      </c>
      <c r="W616" s="141">
        <v>0</v>
      </c>
      <c r="X616" s="141">
        <v>0</v>
      </c>
      <c r="Y616" s="10">
        <v>239.57759999999999</v>
      </c>
      <c r="Z616" s="10">
        <v>0</v>
      </c>
      <c r="AA616" s="10">
        <v>0</v>
      </c>
      <c r="AB616" s="10">
        <v>0</v>
      </c>
      <c r="AC616" s="10">
        <v>0</v>
      </c>
      <c r="AD616" s="10">
        <f t="shared" si="321"/>
        <v>-64.461600000000089</v>
      </c>
      <c r="AE616" s="10">
        <f t="shared" si="321"/>
        <v>-60.039200000000051</v>
      </c>
      <c r="AF616" s="10">
        <f t="shared" si="321"/>
        <v>0</v>
      </c>
      <c r="AG616" s="10">
        <f t="shared" si="321"/>
        <v>0</v>
      </c>
      <c r="AH616" s="10">
        <f t="shared" si="321"/>
        <v>0</v>
      </c>
      <c r="AI616" s="13">
        <f t="shared" si="300"/>
        <v>-4.4224000000000103</v>
      </c>
      <c r="AJ616" s="13">
        <f t="shared" si="300"/>
        <v>0</v>
      </c>
      <c r="AK616" s="13">
        <f t="shared" si="300"/>
        <v>0</v>
      </c>
      <c r="AL616" s="13">
        <f t="shared" si="300"/>
        <v>0</v>
      </c>
      <c r="AM616" s="10">
        <f t="shared" si="300"/>
        <v>0</v>
      </c>
      <c r="AN616" s="10">
        <f t="shared" si="322"/>
        <v>94.619232053422365</v>
      </c>
      <c r="AO616" s="10">
        <f t="shared" si="322"/>
        <v>93.706582809224315</v>
      </c>
      <c r="AP616" s="10">
        <f t="shared" si="322"/>
        <v>0</v>
      </c>
      <c r="AQ616" s="10">
        <f t="shared" si="322"/>
        <v>0</v>
      </c>
      <c r="AR616" s="10">
        <f t="shared" si="322"/>
        <v>0</v>
      </c>
      <c r="AS616" s="10">
        <f t="shared" si="322"/>
        <v>98.187540983606553</v>
      </c>
      <c r="AT616" s="142">
        <f t="shared" si="322"/>
        <v>0</v>
      </c>
      <c r="AU616" s="142">
        <f t="shared" si="322"/>
        <v>0</v>
      </c>
      <c r="AV616" s="142">
        <f t="shared" si="322"/>
        <v>0</v>
      </c>
      <c r="AW616" s="142">
        <f t="shared" si="322"/>
        <v>0</v>
      </c>
    </row>
    <row r="617" spans="1:49" ht="12.75" customHeight="1" x14ac:dyDescent="0.25">
      <c r="A617" s="133">
        <v>608</v>
      </c>
      <c r="B617" s="139" t="s">
        <v>1861</v>
      </c>
      <c r="C617" s="135">
        <f t="shared" si="317"/>
        <v>4816</v>
      </c>
      <c r="D617" s="140">
        <v>3767.9</v>
      </c>
      <c r="E617" s="140">
        <v>0</v>
      </c>
      <c r="F617" s="140">
        <v>0</v>
      </c>
      <c r="G617" s="140">
        <v>0</v>
      </c>
      <c r="H617" s="140">
        <v>1048.0999999999999</v>
      </c>
      <c r="I617" s="140">
        <v>0</v>
      </c>
      <c r="J617" s="135">
        <f t="shared" si="313"/>
        <v>5511.7000000000007</v>
      </c>
      <c r="K617" s="141">
        <v>4463.6000000000004</v>
      </c>
      <c r="L617" s="141">
        <v>0</v>
      </c>
      <c r="M617" s="141">
        <v>0</v>
      </c>
      <c r="N617" s="141">
        <v>0</v>
      </c>
      <c r="O617" s="141">
        <v>1048.0999999999999</v>
      </c>
      <c r="P617" s="141">
        <v>0</v>
      </c>
      <c r="Q617" s="141">
        <v>0</v>
      </c>
      <c r="R617" s="141">
        <v>0</v>
      </c>
      <c r="S617" s="141">
        <v>0</v>
      </c>
      <c r="T617" s="136">
        <f t="shared" si="314"/>
        <v>5511.7000000000007</v>
      </c>
      <c r="U617" s="141">
        <v>4463.6000000000004</v>
      </c>
      <c r="V617" s="141">
        <v>0</v>
      </c>
      <c r="W617" s="141">
        <v>0</v>
      </c>
      <c r="X617" s="141">
        <v>0</v>
      </c>
      <c r="Y617" s="10">
        <v>1048.0999999999999</v>
      </c>
      <c r="Z617" s="10">
        <v>0</v>
      </c>
      <c r="AA617" s="10">
        <v>0</v>
      </c>
      <c r="AB617" s="10">
        <v>0</v>
      </c>
      <c r="AC617" s="10">
        <v>0</v>
      </c>
      <c r="AD617" s="10">
        <f t="shared" si="321"/>
        <v>0</v>
      </c>
      <c r="AE617" s="10">
        <f t="shared" si="321"/>
        <v>0</v>
      </c>
      <c r="AF617" s="10">
        <f t="shared" si="321"/>
        <v>0</v>
      </c>
      <c r="AG617" s="10">
        <f t="shared" si="321"/>
        <v>0</v>
      </c>
      <c r="AH617" s="10">
        <f t="shared" si="321"/>
        <v>0</v>
      </c>
      <c r="AI617" s="13">
        <f t="shared" si="300"/>
        <v>0</v>
      </c>
      <c r="AJ617" s="13">
        <f t="shared" si="300"/>
        <v>0</v>
      </c>
      <c r="AK617" s="13">
        <f t="shared" si="300"/>
        <v>0</v>
      </c>
      <c r="AL617" s="13">
        <f t="shared" si="300"/>
        <v>0</v>
      </c>
      <c r="AM617" s="10">
        <f t="shared" si="300"/>
        <v>0</v>
      </c>
      <c r="AN617" s="10">
        <f t="shared" si="322"/>
        <v>100</v>
      </c>
      <c r="AO617" s="10">
        <f t="shared" si="322"/>
        <v>100</v>
      </c>
      <c r="AP617" s="10">
        <f t="shared" si="322"/>
        <v>0</v>
      </c>
      <c r="AQ617" s="10">
        <f t="shared" si="322"/>
        <v>0</v>
      </c>
      <c r="AR617" s="10">
        <f t="shared" si="322"/>
        <v>0</v>
      </c>
      <c r="AS617" s="10">
        <f t="shared" si="322"/>
        <v>100</v>
      </c>
      <c r="AT617" s="142">
        <f t="shared" si="322"/>
        <v>0</v>
      </c>
      <c r="AU617" s="142">
        <f t="shared" si="322"/>
        <v>0</v>
      </c>
      <c r="AV617" s="142">
        <f t="shared" si="322"/>
        <v>0</v>
      </c>
      <c r="AW617" s="142">
        <f t="shared" si="322"/>
        <v>0</v>
      </c>
    </row>
    <row r="618" spans="1:49" ht="12.75" customHeight="1" x14ac:dyDescent="0.25">
      <c r="A618" s="133">
        <v>609</v>
      </c>
      <c r="B618" s="139" t="s">
        <v>1862</v>
      </c>
      <c r="C618" s="135">
        <f t="shared" si="317"/>
        <v>2737.4</v>
      </c>
      <c r="D618" s="140">
        <v>2297</v>
      </c>
      <c r="E618" s="140">
        <v>0</v>
      </c>
      <c r="F618" s="140">
        <v>0</v>
      </c>
      <c r="G618" s="140">
        <v>0</v>
      </c>
      <c r="H618" s="140">
        <v>440.4</v>
      </c>
      <c r="I618" s="140">
        <v>0</v>
      </c>
      <c r="J618" s="135">
        <f t="shared" si="313"/>
        <v>2989.6</v>
      </c>
      <c r="K618" s="141">
        <v>2549.1999999999998</v>
      </c>
      <c r="L618" s="141">
        <v>0</v>
      </c>
      <c r="M618" s="141">
        <v>0</v>
      </c>
      <c r="N618" s="141">
        <v>0</v>
      </c>
      <c r="O618" s="141">
        <v>440.4</v>
      </c>
      <c r="P618" s="141">
        <v>0</v>
      </c>
      <c r="Q618" s="141">
        <v>0</v>
      </c>
      <c r="R618" s="141">
        <v>0</v>
      </c>
      <c r="S618" s="141">
        <v>0</v>
      </c>
      <c r="T618" s="136">
        <f t="shared" si="314"/>
        <v>2989.6</v>
      </c>
      <c r="U618" s="141">
        <v>2549.1999999999998</v>
      </c>
      <c r="V618" s="141">
        <v>0</v>
      </c>
      <c r="W618" s="141">
        <v>0</v>
      </c>
      <c r="X618" s="141">
        <v>0</v>
      </c>
      <c r="Y618" s="10">
        <v>440.4</v>
      </c>
      <c r="Z618" s="10">
        <v>0</v>
      </c>
      <c r="AA618" s="10">
        <v>0</v>
      </c>
      <c r="AB618" s="10">
        <v>0</v>
      </c>
      <c r="AC618" s="10">
        <v>0</v>
      </c>
      <c r="AD618" s="10">
        <f t="shared" si="321"/>
        <v>0</v>
      </c>
      <c r="AE618" s="10">
        <f t="shared" si="321"/>
        <v>0</v>
      </c>
      <c r="AF618" s="10">
        <f t="shared" si="321"/>
        <v>0</v>
      </c>
      <c r="AG618" s="10">
        <f t="shared" si="321"/>
        <v>0</v>
      </c>
      <c r="AH618" s="10">
        <f t="shared" si="321"/>
        <v>0</v>
      </c>
      <c r="AI618" s="13">
        <f t="shared" si="300"/>
        <v>0</v>
      </c>
      <c r="AJ618" s="13">
        <f t="shared" si="300"/>
        <v>0</v>
      </c>
      <c r="AK618" s="13">
        <f t="shared" si="300"/>
        <v>0</v>
      </c>
      <c r="AL618" s="13">
        <f t="shared" si="300"/>
        <v>0</v>
      </c>
      <c r="AM618" s="10">
        <f t="shared" si="300"/>
        <v>0</v>
      </c>
      <c r="AN618" s="10">
        <f t="shared" si="322"/>
        <v>100</v>
      </c>
      <c r="AO618" s="10">
        <f t="shared" si="322"/>
        <v>100</v>
      </c>
      <c r="AP618" s="10">
        <f t="shared" si="322"/>
        <v>0</v>
      </c>
      <c r="AQ618" s="10">
        <f t="shared" si="322"/>
        <v>0</v>
      </c>
      <c r="AR618" s="10">
        <f t="shared" si="322"/>
        <v>0</v>
      </c>
      <c r="AS618" s="10">
        <f t="shared" si="322"/>
        <v>100</v>
      </c>
      <c r="AT618" s="142">
        <f t="shared" si="322"/>
        <v>0</v>
      </c>
      <c r="AU618" s="142">
        <f t="shared" si="322"/>
        <v>0</v>
      </c>
      <c r="AV618" s="142">
        <f t="shared" si="322"/>
        <v>0</v>
      </c>
      <c r="AW618" s="142">
        <f t="shared" si="322"/>
        <v>0</v>
      </c>
    </row>
    <row r="619" spans="1:49" ht="12.75" customHeight="1" x14ac:dyDescent="0.25">
      <c r="A619" s="133">
        <v>610</v>
      </c>
      <c r="B619" s="139" t="s">
        <v>1863</v>
      </c>
      <c r="C619" s="135">
        <f t="shared" si="317"/>
        <v>2478.2999999999997</v>
      </c>
      <c r="D619" s="140">
        <v>2172.6999999999998</v>
      </c>
      <c r="E619" s="140">
        <v>0</v>
      </c>
      <c r="F619" s="140">
        <v>0</v>
      </c>
      <c r="G619" s="140">
        <v>0</v>
      </c>
      <c r="H619" s="140">
        <v>305.60000000000002</v>
      </c>
      <c r="I619" s="140">
        <v>0</v>
      </c>
      <c r="J619" s="135">
        <f t="shared" si="313"/>
        <v>2719</v>
      </c>
      <c r="K619" s="141">
        <v>2413.4</v>
      </c>
      <c r="L619" s="141">
        <v>0</v>
      </c>
      <c r="M619" s="141">
        <v>0</v>
      </c>
      <c r="N619" s="141">
        <v>0</v>
      </c>
      <c r="O619" s="141">
        <v>305.60000000000002</v>
      </c>
      <c r="P619" s="141">
        <v>0</v>
      </c>
      <c r="Q619" s="141">
        <v>0</v>
      </c>
      <c r="R619" s="141">
        <v>0</v>
      </c>
      <c r="S619" s="141">
        <v>0</v>
      </c>
      <c r="T619" s="136">
        <f t="shared" si="314"/>
        <v>2662.3960000000002</v>
      </c>
      <c r="U619" s="141">
        <v>2362.8087</v>
      </c>
      <c r="V619" s="141">
        <v>0</v>
      </c>
      <c r="W619" s="141">
        <v>0</v>
      </c>
      <c r="X619" s="141">
        <v>0</v>
      </c>
      <c r="Y619" s="10">
        <v>299.58730000000003</v>
      </c>
      <c r="Z619" s="10">
        <v>0</v>
      </c>
      <c r="AA619" s="10">
        <v>0</v>
      </c>
      <c r="AB619" s="10">
        <v>0</v>
      </c>
      <c r="AC619" s="10">
        <v>0</v>
      </c>
      <c r="AD619" s="10">
        <f t="shared" si="321"/>
        <v>-56.603999999999814</v>
      </c>
      <c r="AE619" s="10">
        <f t="shared" si="321"/>
        <v>-50.591300000000047</v>
      </c>
      <c r="AF619" s="10">
        <f t="shared" si="321"/>
        <v>0</v>
      </c>
      <c r="AG619" s="10">
        <f t="shared" si="321"/>
        <v>0</v>
      </c>
      <c r="AH619" s="10">
        <f t="shared" si="321"/>
        <v>0</v>
      </c>
      <c r="AI619" s="13">
        <f t="shared" si="300"/>
        <v>-6.0126999999999953</v>
      </c>
      <c r="AJ619" s="13">
        <f t="shared" si="300"/>
        <v>0</v>
      </c>
      <c r="AK619" s="13">
        <f t="shared" si="300"/>
        <v>0</v>
      </c>
      <c r="AL619" s="13">
        <f t="shared" si="300"/>
        <v>0</v>
      </c>
      <c r="AM619" s="10">
        <f t="shared" si="300"/>
        <v>0</v>
      </c>
      <c r="AN619" s="10">
        <f t="shared" si="322"/>
        <v>97.918205222508277</v>
      </c>
      <c r="AO619" s="10">
        <f t="shared" si="322"/>
        <v>97.903733322283912</v>
      </c>
      <c r="AP619" s="10">
        <f t="shared" si="322"/>
        <v>0</v>
      </c>
      <c r="AQ619" s="10">
        <f t="shared" si="322"/>
        <v>0</v>
      </c>
      <c r="AR619" s="10">
        <f t="shared" si="322"/>
        <v>0</v>
      </c>
      <c r="AS619" s="10">
        <f t="shared" si="322"/>
        <v>98.032493455497388</v>
      </c>
      <c r="AT619" s="142">
        <f t="shared" si="322"/>
        <v>0</v>
      </c>
      <c r="AU619" s="142">
        <f t="shared" si="322"/>
        <v>0</v>
      </c>
      <c r="AV619" s="142">
        <f t="shared" si="322"/>
        <v>0</v>
      </c>
      <c r="AW619" s="142">
        <f t="shared" si="322"/>
        <v>0</v>
      </c>
    </row>
    <row r="620" spans="1:49" ht="12.75" customHeight="1" x14ac:dyDescent="0.25">
      <c r="A620" s="133">
        <v>611</v>
      </c>
      <c r="B620" s="139" t="s">
        <v>1864</v>
      </c>
      <c r="C620" s="135">
        <f t="shared" si="317"/>
        <v>1063.2</v>
      </c>
      <c r="D620" s="140">
        <v>812.9</v>
      </c>
      <c r="E620" s="140">
        <v>0</v>
      </c>
      <c r="F620" s="140">
        <v>0</v>
      </c>
      <c r="G620" s="140">
        <v>0</v>
      </c>
      <c r="H620" s="140">
        <v>250.3</v>
      </c>
      <c r="I620" s="140">
        <v>0</v>
      </c>
      <c r="J620" s="135">
        <f t="shared" si="313"/>
        <v>1134.5999999999999</v>
      </c>
      <c r="K620" s="141">
        <v>884.3</v>
      </c>
      <c r="L620" s="141">
        <v>0</v>
      </c>
      <c r="M620" s="141">
        <v>0</v>
      </c>
      <c r="N620" s="141">
        <v>0</v>
      </c>
      <c r="O620" s="141">
        <v>250.3</v>
      </c>
      <c r="P620" s="141">
        <v>0</v>
      </c>
      <c r="Q620" s="141">
        <v>0</v>
      </c>
      <c r="R620" s="141">
        <v>0</v>
      </c>
      <c r="S620" s="141">
        <v>0</v>
      </c>
      <c r="T620" s="136">
        <f t="shared" si="314"/>
        <v>1134.5999999999999</v>
      </c>
      <c r="U620" s="141">
        <v>884.3</v>
      </c>
      <c r="V620" s="141">
        <v>0</v>
      </c>
      <c r="W620" s="141">
        <v>0</v>
      </c>
      <c r="X620" s="141">
        <v>0</v>
      </c>
      <c r="Y620" s="10">
        <v>250.3</v>
      </c>
      <c r="Z620" s="10">
        <v>0</v>
      </c>
      <c r="AA620" s="10">
        <v>0</v>
      </c>
      <c r="AB620" s="10">
        <v>0</v>
      </c>
      <c r="AC620" s="10">
        <v>0</v>
      </c>
      <c r="AD620" s="10">
        <f t="shared" si="321"/>
        <v>0</v>
      </c>
      <c r="AE620" s="10">
        <f t="shared" si="321"/>
        <v>0</v>
      </c>
      <c r="AF620" s="10">
        <f t="shared" si="321"/>
        <v>0</v>
      </c>
      <c r="AG620" s="10">
        <f t="shared" si="321"/>
        <v>0</v>
      </c>
      <c r="AH620" s="10">
        <f t="shared" si="321"/>
        <v>0</v>
      </c>
      <c r="AI620" s="13">
        <f t="shared" si="300"/>
        <v>0</v>
      </c>
      <c r="AJ620" s="13">
        <f t="shared" si="300"/>
        <v>0</v>
      </c>
      <c r="AK620" s="13">
        <f t="shared" si="300"/>
        <v>0</v>
      </c>
      <c r="AL620" s="13">
        <f t="shared" si="300"/>
        <v>0</v>
      </c>
      <c r="AM620" s="10">
        <f t="shared" si="300"/>
        <v>0</v>
      </c>
      <c r="AN620" s="10">
        <f t="shared" si="322"/>
        <v>100</v>
      </c>
      <c r="AO620" s="10">
        <f t="shared" si="322"/>
        <v>100</v>
      </c>
      <c r="AP620" s="10">
        <f t="shared" si="322"/>
        <v>0</v>
      </c>
      <c r="AQ620" s="10">
        <f t="shared" si="322"/>
        <v>0</v>
      </c>
      <c r="AR620" s="10">
        <f t="shared" si="322"/>
        <v>0</v>
      </c>
      <c r="AS620" s="10">
        <f t="shared" si="322"/>
        <v>100</v>
      </c>
      <c r="AT620" s="142">
        <f t="shared" si="322"/>
        <v>0</v>
      </c>
      <c r="AU620" s="142">
        <f t="shared" si="322"/>
        <v>0</v>
      </c>
      <c r="AV620" s="142">
        <f t="shared" si="322"/>
        <v>0</v>
      </c>
      <c r="AW620" s="142">
        <f t="shared" si="322"/>
        <v>0</v>
      </c>
    </row>
    <row r="621" spans="1:49" ht="12.75" customHeight="1" x14ac:dyDescent="0.25">
      <c r="A621" s="133">
        <v>612</v>
      </c>
      <c r="B621" s="139" t="s">
        <v>1865</v>
      </c>
      <c r="C621" s="135">
        <f t="shared" si="317"/>
        <v>1358.4</v>
      </c>
      <c r="D621" s="140">
        <v>1101.2</v>
      </c>
      <c r="E621" s="140">
        <v>0</v>
      </c>
      <c r="F621" s="140">
        <v>0</v>
      </c>
      <c r="G621" s="140">
        <v>0</v>
      </c>
      <c r="H621" s="140">
        <v>257.2</v>
      </c>
      <c r="I621" s="140">
        <v>0</v>
      </c>
      <c r="J621" s="135">
        <f t="shared" si="313"/>
        <v>1532.4</v>
      </c>
      <c r="K621" s="141">
        <v>1275.2</v>
      </c>
      <c r="L621" s="141">
        <v>0</v>
      </c>
      <c r="M621" s="141">
        <v>0</v>
      </c>
      <c r="N621" s="141">
        <v>0</v>
      </c>
      <c r="O621" s="141">
        <v>257.2</v>
      </c>
      <c r="P621" s="141">
        <v>0</v>
      </c>
      <c r="Q621" s="141">
        <v>0</v>
      </c>
      <c r="R621" s="141">
        <v>0</v>
      </c>
      <c r="S621" s="141">
        <v>0</v>
      </c>
      <c r="T621" s="136">
        <f t="shared" si="314"/>
        <v>1464.9746</v>
      </c>
      <c r="U621" s="141">
        <v>1219.1246000000001</v>
      </c>
      <c r="V621" s="141">
        <v>0</v>
      </c>
      <c r="W621" s="141">
        <v>0</v>
      </c>
      <c r="X621" s="141">
        <v>0</v>
      </c>
      <c r="Y621" s="10">
        <v>245.85</v>
      </c>
      <c r="Z621" s="10">
        <v>0</v>
      </c>
      <c r="AA621" s="10">
        <v>0</v>
      </c>
      <c r="AB621" s="10">
        <v>0</v>
      </c>
      <c r="AC621" s="10">
        <v>0</v>
      </c>
      <c r="AD621" s="10">
        <f t="shared" si="321"/>
        <v>-67.425400000000081</v>
      </c>
      <c r="AE621" s="10">
        <f t="shared" si="321"/>
        <v>-56.075399999999945</v>
      </c>
      <c r="AF621" s="10">
        <f t="shared" si="321"/>
        <v>0</v>
      </c>
      <c r="AG621" s="10">
        <f t="shared" si="321"/>
        <v>0</v>
      </c>
      <c r="AH621" s="10">
        <f t="shared" si="321"/>
        <v>0</v>
      </c>
      <c r="AI621" s="13">
        <f t="shared" si="300"/>
        <v>-11.349999999999994</v>
      </c>
      <c r="AJ621" s="13">
        <f t="shared" si="300"/>
        <v>0</v>
      </c>
      <c r="AK621" s="13">
        <f t="shared" si="300"/>
        <v>0</v>
      </c>
      <c r="AL621" s="13">
        <f t="shared" si="300"/>
        <v>0</v>
      </c>
      <c r="AM621" s="10">
        <f t="shared" si="300"/>
        <v>0</v>
      </c>
      <c r="AN621" s="10">
        <f t="shared" si="322"/>
        <v>95.600013051422607</v>
      </c>
      <c r="AO621" s="10">
        <f t="shared" si="322"/>
        <v>95.602619196988712</v>
      </c>
      <c r="AP621" s="10">
        <f t="shared" si="322"/>
        <v>0</v>
      </c>
      <c r="AQ621" s="10">
        <f t="shared" si="322"/>
        <v>0</v>
      </c>
      <c r="AR621" s="10">
        <f t="shared" si="322"/>
        <v>0</v>
      </c>
      <c r="AS621" s="10">
        <f t="shared" si="322"/>
        <v>95.587091757387256</v>
      </c>
      <c r="AT621" s="142">
        <f t="shared" si="322"/>
        <v>0</v>
      </c>
      <c r="AU621" s="142">
        <f t="shared" si="322"/>
        <v>0</v>
      </c>
      <c r="AV621" s="142">
        <f t="shared" si="322"/>
        <v>0</v>
      </c>
      <c r="AW621" s="142">
        <f t="shared" si="322"/>
        <v>0</v>
      </c>
    </row>
    <row r="622" spans="1:49" ht="12.75" customHeight="1" x14ac:dyDescent="0.25">
      <c r="A622" s="133">
        <v>613</v>
      </c>
      <c r="B622" s="139" t="s">
        <v>1866</v>
      </c>
      <c r="C622" s="135">
        <f t="shared" si="317"/>
        <v>2077.4</v>
      </c>
      <c r="D622" s="140">
        <v>1660.6</v>
      </c>
      <c r="E622" s="140">
        <v>0</v>
      </c>
      <c r="F622" s="140">
        <v>0</v>
      </c>
      <c r="G622" s="140">
        <v>0</v>
      </c>
      <c r="H622" s="140">
        <v>416.8</v>
      </c>
      <c r="I622" s="140">
        <v>0</v>
      </c>
      <c r="J622" s="135">
        <f t="shared" si="313"/>
        <v>2206.9</v>
      </c>
      <c r="K622" s="141">
        <v>1790.1</v>
      </c>
      <c r="L622" s="141">
        <v>0</v>
      </c>
      <c r="M622" s="141">
        <v>0</v>
      </c>
      <c r="N622" s="141">
        <v>0</v>
      </c>
      <c r="O622" s="141">
        <v>416.8</v>
      </c>
      <c r="P622" s="141">
        <v>0</v>
      </c>
      <c r="Q622" s="141">
        <v>0</v>
      </c>
      <c r="R622" s="141">
        <v>0</v>
      </c>
      <c r="S622" s="141">
        <v>0</v>
      </c>
      <c r="T622" s="136">
        <f t="shared" si="314"/>
        <v>2001.4178999999999</v>
      </c>
      <c r="U622" s="141">
        <v>1586.6352999999999</v>
      </c>
      <c r="V622" s="141">
        <v>0</v>
      </c>
      <c r="W622" s="141">
        <v>0</v>
      </c>
      <c r="X622" s="141">
        <v>0</v>
      </c>
      <c r="Y622" s="10">
        <v>414.7826</v>
      </c>
      <c r="Z622" s="10">
        <v>0</v>
      </c>
      <c r="AA622" s="10">
        <v>0</v>
      </c>
      <c r="AB622" s="10">
        <v>0</v>
      </c>
      <c r="AC622" s="10">
        <v>0</v>
      </c>
      <c r="AD622" s="10">
        <f t="shared" si="321"/>
        <v>-205.48210000000017</v>
      </c>
      <c r="AE622" s="10">
        <f t="shared" si="321"/>
        <v>-203.46469999999999</v>
      </c>
      <c r="AF622" s="10">
        <f t="shared" si="321"/>
        <v>0</v>
      </c>
      <c r="AG622" s="10">
        <f t="shared" si="321"/>
        <v>0</v>
      </c>
      <c r="AH622" s="10">
        <f t="shared" si="321"/>
        <v>0</v>
      </c>
      <c r="AI622" s="13">
        <f t="shared" si="300"/>
        <v>-2.0174000000000092</v>
      </c>
      <c r="AJ622" s="13">
        <f t="shared" si="300"/>
        <v>0</v>
      </c>
      <c r="AK622" s="13">
        <f t="shared" si="300"/>
        <v>0</v>
      </c>
      <c r="AL622" s="13">
        <f t="shared" si="300"/>
        <v>0</v>
      </c>
      <c r="AM622" s="10">
        <f t="shared" si="300"/>
        <v>0</v>
      </c>
      <c r="AN622" s="10">
        <f t="shared" si="322"/>
        <v>90.689106892020476</v>
      </c>
      <c r="AO622" s="10">
        <f t="shared" si="322"/>
        <v>88.63389196134294</v>
      </c>
      <c r="AP622" s="10">
        <f t="shared" si="322"/>
        <v>0</v>
      </c>
      <c r="AQ622" s="10">
        <f t="shared" si="322"/>
        <v>0</v>
      </c>
      <c r="AR622" s="10">
        <f t="shared" si="322"/>
        <v>0</v>
      </c>
      <c r="AS622" s="10">
        <f t="shared" si="322"/>
        <v>99.515978886756244</v>
      </c>
      <c r="AT622" s="142">
        <f t="shared" si="322"/>
        <v>0</v>
      </c>
      <c r="AU622" s="142">
        <f t="shared" si="322"/>
        <v>0</v>
      </c>
      <c r="AV622" s="142">
        <f t="shared" si="322"/>
        <v>0</v>
      </c>
      <c r="AW622" s="142">
        <f t="shared" si="322"/>
        <v>0</v>
      </c>
    </row>
    <row r="623" spans="1:49" ht="12.75" customHeight="1" x14ac:dyDescent="0.25">
      <c r="A623" s="133">
        <v>614</v>
      </c>
      <c r="B623" s="139" t="s">
        <v>1867</v>
      </c>
      <c r="C623" s="135">
        <f t="shared" si="317"/>
        <v>2047.6999999999998</v>
      </c>
      <c r="D623" s="140">
        <v>1646.6</v>
      </c>
      <c r="E623" s="140">
        <v>0</v>
      </c>
      <c r="F623" s="140">
        <v>0</v>
      </c>
      <c r="G623" s="140">
        <v>0</v>
      </c>
      <c r="H623" s="140">
        <v>401.1</v>
      </c>
      <c r="I623" s="140">
        <v>0</v>
      </c>
      <c r="J623" s="135">
        <f t="shared" si="313"/>
        <v>2258.1999999999998</v>
      </c>
      <c r="K623" s="141">
        <v>1857.1</v>
      </c>
      <c r="L623" s="141">
        <v>0</v>
      </c>
      <c r="M623" s="141">
        <v>0</v>
      </c>
      <c r="N623" s="141">
        <v>0</v>
      </c>
      <c r="O623" s="141">
        <v>401.1</v>
      </c>
      <c r="P623" s="141">
        <v>0</v>
      </c>
      <c r="Q623" s="141">
        <v>0</v>
      </c>
      <c r="R623" s="141">
        <v>0</v>
      </c>
      <c r="S623" s="141">
        <v>0</v>
      </c>
      <c r="T623" s="136">
        <f t="shared" si="314"/>
        <v>2237.2610999999997</v>
      </c>
      <c r="U623" s="141">
        <v>1836.2746999999999</v>
      </c>
      <c r="V623" s="141">
        <v>0</v>
      </c>
      <c r="W623" s="141">
        <v>0</v>
      </c>
      <c r="X623" s="141">
        <v>0</v>
      </c>
      <c r="Y623" s="10">
        <v>400.9864</v>
      </c>
      <c r="Z623" s="10">
        <v>0</v>
      </c>
      <c r="AA623" s="10">
        <v>0</v>
      </c>
      <c r="AB623" s="10">
        <v>0</v>
      </c>
      <c r="AC623" s="10">
        <v>0</v>
      </c>
      <c r="AD623" s="10">
        <f t="shared" si="321"/>
        <v>-20.938900000000103</v>
      </c>
      <c r="AE623" s="10">
        <f t="shared" si="321"/>
        <v>-20.82529999999997</v>
      </c>
      <c r="AF623" s="10">
        <f t="shared" si="321"/>
        <v>0</v>
      </c>
      <c r="AG623" s="10">
        <f t="shared" si="321"/>
        <v>0</v>
      </c>
      <c r="AH623" s="10">
        <f t="shared" si="321"/>
        <v>0</v>
      </c>
      <c r="AI623" s="13">
        <f t="shared" si="300"/>
        <v>-0.11360000000001946</v>
      </c>
      <c r="AJ623" s="13">
        <f t="shared" si="300"/>
        <v>0</v>
      </c>
      <c r="AK623" s="13">
        <f t="shared" si="300"/>
        <v>0</v>
      </c>
      <c r="AL623" s="13">
        <f t="shared" si="300"/>
        <v>0</v>
      </c>
      <c r="AM623" s="10">
        <f t="shared" si="300"/>
        <v>0</v>
      </c>
      <c r="AN623" s="10">
        <f t="shared" si="322"/>
        <v>99.072761491453363</v>
      </c>
      <c r="AO623" s="10">
        <f t="shared" si="322"/>
        <v>98.878611814118784</v>
      </c>
      <c r="AP623" s="10">
        <f t="shared" si="322"/>
        <v>0</v>
      </c>
      <c r="AQ623" s="10">
        <f t="shared" si="322"/>
        <v>0</v>
      </c>
      <c r="AR623" s="10">
        <f t="shared" si="322"/>
        <v>0</v>
      </c>
      <c r="AS623" s="10">
        <f t="shared" si="322"/>
        <v>99.971677885814003</v>
      </c>
      <c r="AT623" s="142">
        <f t="shared" si="322"/>
        <v>0</v>
      </c>
      <c r="AU623" s="142">
        <f t="shared" si="322"/>
        <v>0</v>
      </c>
      <c r="AV623" s="142">
        <f t="shared" si="322"/>
        <v>0</v>
      </c>
      <c r="AW623" s="142">
        <f t="shared" si="322"/>
        <v>0</v>
      </c>
    </row>
    <row r="624" spans="1:49" ht="12.75" customHeight="1" x14ac:dyDescent="0.25">
      <c r="A624" s="133">
        <v>615</v>
      </c>
      <c r="B624" s="139" t="s">
        <v>1868</v>
      </c>
      <c r="C624" s="135">
        <f t="shared" si="317"/>
        <v>4606</v>
      </c>
      <c r="D624" s="140">
        <v>3723.3</v>
      </c>
      <c r="E624" s="140">
        <v>0</v>
      </c>
      <c r="F624" s="140">
        <v>0</v>
      </c>
      <c r="G624" s="140">
        <v>0</v>
      </c>
      <c r="H624" s="140">
        <v>882.7</v>
      </c>
      <c r="I624" s="140">
        <v>0</v>
      </c>
      <c r="J624" s="135">
        <f t="shared" si="313"/>
        <v>5057.2</v>
      </c>
      <c r="K624" s="141">
        <v>4174.5</v>
      </c>
      <c r="L624" s="141">
        <v>0</v>
      </c>
      <c r="M624" s="141">
        <v>0</v>
      </c>
      <c r="N624" s="141">
        <v>0</v>
      </c>
      <c r="O624" s="141">
        <v>882.7</v>
      </c>
      <c r="P624" s="141">
        <v>0</v>
      </c>
      <c r="Q624" s="141">
        <v>0</v>
      </c>
      <c r="R624" s="141">
        <v>0</v>
      </c>
      <c r="S624" s="141">
        <v>0</v>
      </c>
      <c r="T624" s="136">
        <f t="shared" si="314"/>
        <v>4910.9888000000001</v>
      </c>
      <c r="U624" s="141">
        <v>4028.2887999999998</v>
      </c>
      <c r="V624" s="141">
        <v>0</v>
      </c>
      <c r="W624" s="141">
        <v>0</v>
      </c>
      <c r="X624" s="141">
        <v>0</v>
      </c>
      <c r="Y624" s="10">
        <v>882.7</v>
      </c>
      <c r="Z624" s="10">
        <v>0</v>
      </c>
      <c r="AA624" s="10">
        <v>0</v>
      </c>
      <c r="AB624" s="10">
        <v>0</v>
      </c>
      <c r="AC624" s="10">
        <v>0</v>
      </c>
      <c r="AD624" s="10">
        <f t="shared" si="321"/>
        <v>-146.21119999999974</v>
      </c>
      <c r="AE624" s="10">
        <f t="shared" si="321"/>
        <v>-146.21120000000019</v>
      </c>
      <c r="AF624" s="10">
        <f t="shared" si="321"/>
        <v>0</v>
      </c>
      <c r="AG624" s="10">
        <f t="shared" si="321"/>
        <v>0</v>
      </c>
      <c r="AH624" s="10">
        <f t="shared" si="321"/>
        <v>0</v>
      </c>
      <c r="AI624" s="13">
        <f t="shared" si="300"/>
        <v>0</v>
      </c>
      <c r="AJ624" s="13">
        <f t="shared" si="300"/>
        <v>0</v>
      </c>
      <c r="AK624" s="13">
        <f t="shared" si="300"/>
        <v>0</v>
      </c>
      <c r="AL624" s="13">
        <f t="shared" si="300"/>
        <v>0</v>
      </c>
      <c r="AM624" s="10">
        <f t="shared" si="300"/>
        <v>0</v>
      </c>
      <c r="AN624" s="10">
        <f t="shared" si="322"/>
        <v>97.108850747449182</v>
      </c>
      <c r="AO624" s="10">
        <f t="shared" si="322"/>
        <v>96.497515870164079</v>
      </c>
      <c r="AP624" s="10">
        <f t="shared" si="322"/>
        <v>0</v>
      </c>
      <c r="AQ624" s="10">
        <f t="shared" si="322"/>
        <v>0</v>
      </c>
      <c r="AR624" s="10">
        <f t="shared" si="322"/>
        <v>0</v>
      </c>
      <c r="AS624" s="10">
        <f t="shared" si="322"/>
        <v>100</v>
      </c>
      <c r="AT624" s="142">
        <f t="shared" si="322"/>
        <v>0</v>
      </c>
      <c r="AU624" s="142">
        <f t="shared" si="322"/>
        <v>0</v>
      </c>
      <c r="AV624" s="142">
        <f t="shared" si="322"/>
        <v>0</v>
      </c>
      <c r="AW624" s="142">
        <f t="shared" si="322"/>
        <v>0</v>
      </c>
    </row>
    <row r="625" spans="1:49" ht="12.75" customHeight="1" x14ac:dyDescent="0.25">
      <c r="A625" s="133">
        <v>616</v>
      </c>
      <c r="B625" s="139" t="s">
        <v>1869</v>
      </c>
      <c r="C625" s="135">
        <f t="shared" si="317"/>
        <v>1150.7</v>
      </c>
      <c r="D625" s="140">
        <v>885.5</v>
      </c>
      <c r="E625" s="140">
        <v>0</v>
      </c>
      <c r="F625" s="140">
        <v>0</v>
      </c>
      <c r="G625" s="140">
        <v>0</v>
      </c>
      <c r="H625" s="140">
        <v>265.2</v>
      </c>
      <c r="I625" s="140">
        <v>0</v>
      </c>
      <c r="J625" s="135">
        <f t="shared" si="313"/>
        <v>1281.7</v>
      </c>
      <c r="K625" s="141">
        <v>1016.5</v>
      </c>
      <c r="L625" s="141">
        <v>0</v>
      </c>
      <c r="M625" s="141">
        <v>0</v>
      </c>
      <c r="N625" s="141">
        <v>0</v>
      </c>
      <c r="O625" s="141">
        <v>265.2</v>
      </c>
      <c r="P625" s="141">
        <v>0</v>
      </c>
      <c r="Q625" s="141">
        <v>0</v>
      </c>
      <c r="R625" s="141">
        <v>0</v>
      </c>
      <c r="S625" s="141">
        <v>0</v>
      </c>
      <c r="T625" s="136">
        <f t="shared" si="314"/>
        <v>1140.6705999999999</v>
      </c>
      <c r="U625" s="141">
        <v>876.27509999999995</v>
      </c>
      <c r="V625" s="141">
        <v>0</v>
      </c>
      <c r="W625" s="141">
        <v>0</v>
      </c>
      <c r="X625" s="141">
        <v>0</v>
      </c>
      <c r="Y625" s="10">
        <v>264.39550000000003</v>
      </c>
      <c r="Z625" s="10">
        <v>0</v>
      </c>
      <c r="AA625" s="10">
        <v>0</v>
      </c>
      <c r="AB625" s="10">
        <v>0</v>
      </c>
      <c r="AC625" s="10">
        <v>0</v>
      </c>
      <c r="AD625" s="10">
        <f t="shared" si="321"/>
        <v>-141.02940000000012</v>
      </c>
      <c r="AE625" s="10">
        <f t="shared" si="321"/>
        <v>-140.22490000000005</v>
      </c>
      <c r="AF625" s="10">
        <f t="shared" si="321"/>
        <v>0</v>
      </c>
      <c r="AG625" s="10">
        <f t="shared" si="321"/>
        <v>0</v>
      </c>
      <c r="AH625" s="10">
        <f t="shared" si="321"/>
        <v>0</v>
      </c>
      <c r="AI625" s="13">
        <f t="shared" si="300"/>
        <v>-0.8044999999999618</v>
      </c>
      <c r="AJ625" s="13">
        <f t="shared" si="300"/>
        <v>0</v>
      </c>
      <c r="AK625" s="13">
        <f t="shared" si="300"/>
        <v>0</v>
      </c>
      <c r="AL625" s="13">
        <f t="shared" si="300"/>
        <v>0</v>
      </c>
      <c r="AM625" s="10">
        <f t="shared" si="300"/>
        <v>0</v>
      </c>
      <c r="AN625" s="10">
        <f t="shared" si="322"/>
        <v>88.996691893578827</v>
      </c>
      <c r="AO625" s="10">
        <f t="shared" si="322"/>
        <v>86.205125430398425</v>
      </c>
      <c r="AP625" s="10">
        <f t="shared" si="322"/>
        <v>0</v>
      </c>
      <c r="AQ625" s="10">
        <f t="shared" si="322"/>
        <v>0</v>
      </c>
      <c r="AR625" s="10">
        <f t="shared" si="322"/>
        <v>0</v>
      </c>
      <c r="AS625" s="10">
        <f t="shared" si="322"/>
        <v>99.696644042232293</v>
      </c>
      <c r="AT625" s="142">
        <f t="shared" si="322"/>
        <v>0</v>
      </c>
      <c r="AU625" s="142">
        <f t="shared" si="322"/>
        <v>0</v>
      </c>
      <c r="AV625" s="142">
        <f t="shared" si="322"/>
        <v>0</v>
      </c>
      <c r="AW625" s="142">
        <f t="shared" si="322"/>
        <v>0</v>
      </c>
    </row>
    <row r="626" spans="1:49" ht="12.75" customHeight="1" x14ac:dyDescent="0.25">
      <c r="A626" s="133">
        <v>617</v>
      </c>
      <c r="B626" s="139" t="s">
        <v>1870</v>
      </c>
      <c r="C626" s="135">
        <f t="shared" si="317"/>
        <v>4841.7999999999993</v>
      </c>
      <c r="D626" s="140">
        <v>3695.2</v>
      </c>
      <c r="E626" s="140">
        <v>0</v>
      </c>
      <c r="F626" s="140">
        <v>0</v>
      </c>
      <c r="G626" s="140">
        <v>0</v>
      </c>
      <c r="H626" s="140">
        <v>1146.5999999999999</v>
      </c>
      <c r="I626" s="140">
        <v>0</v>
      </c>
      <c r="J626" s="135">
        <f t="shared" si="313"/>
        <v>5169.5</v>
      </c>
      <c r="K626" s="141">
        <v>4022.9</v>
      </c>
      <c r="L626" s="141">
        <v>0</v>
      </c>
      <c r="M626" s="141">
        <v>0</v>
      </c>
      <c r="N626" s="141">
        <v>0</v>
      </c>
      <c r="O626" s="141">
        <v>1146.5999999999999</v>
      </c>
      <c r="P626" s="141">
        <v>0</v>
      </c>
      <c r="Q626" s="141">
        <v>0</v>
      </c>
      <c r="R626" s="141">
        <v>0</v>
      </c>
      <c r="S626" s="141">
        <v>0</v>
      </c>
      <c r="T626" s="136">
        <f t="shared" si="314"/>
        <v>5034.0391</v>
      </c>
      <c r="U626" s="141">
        <v>3931.1936999999998</v>
      </c>
      <c r="V626" s="141">
        <v>0</v>
      </c>
      <c r="W626" s="141">
        <v>0</v>
      </c>
      <c r="X626" s="141">
        <v>0</v>
      </c>
      <c r="Y626" s="10">
        <v>1102.8453999999999</v>
      </c>
      <c r="Z626" s="10">
        <v>0</v>
      </c>
      <c r="AA626" s="10">
        <v>0</v>
      </c>
      <c r="AB626" s="10">
        <v>0</v>
      </c>
      <c r="AC626" s="10">
        <v>0</v>
      </c>
      <c r="AD626" s="10">
        <f t="shared" si="321"/>
        <v>-135.46090000000004</v>
      </c>
      <c r="AE626" s="10">
        <f t="shared" si="321"/>
        <v>-91.706300000000283</v>
      </c>
      <c r="AF626" s="10">
        <f t="shared" si="321"/>
        <v>0</v>
      </c>
      <c r="AG626" s="10">
        <f t="shared" si="321"/>
        <v>0</v>
      </c>
      <c r="AH626" s="10">
        <f t="shared" si="321"/>
        <v>0</v>
      </c>
      <c r="AI626" s="13">
        <f t="shared" si="300"/>
        <v>-43.754599999999982</v>
      </c>
      <c r="AJ626" s="13">
        <f t="shared" si="300"/>
        <v>0</v>
      </c>
      <c r="AK626" s="13">
        <f t="shared" si="300"/>
        <v>0</v>
      </c>
      <c r="AL626" s="13">
        <f t="shared" si="300"/>
        <v>0</v>
      </c>
      <c r="AM626" s="10">
        <f t="shared" si="300"/>
        <v>0</v>
      </c>
      <c r="AN626" s="10">
        <f t="shared" si="322"/>
        <v>97.379613115388324</v>
      </c>
      <c r="AO626" s="10">
        <f t="shared" si="322"/>
        <v>97.720393248651462</v>
      </c>
      <c r="AP626" s="10">
        <f t="shared" si="322"/>
        <v>0</v>
      </c>
      <c r="AQ626" s="10">
        <f t="shared" si="322"/>
        <v>0</v>
      </c>
      <c r="AR626" s="10">
        <f t="shared" si="322"/>
        <v>0</v>
      </c>
      <c r="AS626" s="10">
        <f t="shared" si="322"/>
        <v>96.183969998255719</v>
      </c>
      <c r="AT626" s="142">
        <f t="shared" si="322"/>
        <v>0</v>
      </c>
      <c r="AU626" s="142">
        <f t="shared" si="322"/>
        <v>0</v>
      </c>
      <c r="AV626" s="142">
        <f t="shared" si="322"/>
        <v>0</v>
      </c>
      <c r="AW626" s="142">
        <f t="shared" si="322"/>
        <v>0</v>
      </c>
    </row>
    <row r="627" spans="1:49" ht="12.75" customHeight="1" x14ac:dyDescent="0.25">
      <c r="A627" s="133">
        <v>618</v>
      </c>
      <c r="B627" s="139" t="s">
        <v>1858</v>
      </c>
      <c r="C627" s="135">
        <f t="shared" si="317"/>
        <v>14682.2</v>
      </c>
      <c r="D627" s="140">
        <v>10222.700000000001</v>
      </c>
      <c r="E627" s="140">
        <v>1883.1</v>
      </c>
      <c r="F627" s="140">
        <v>0</v>
      </c>
      <c r="G627" s="140">
        <v>0</v>
      </c>
      <c r="H627" s="140">
        <v>2576.4</v>
      </c>
      <c r="I627" s="140">
        <v>0</v>
      </c>
      <c r="J627" s="135">
        <f t="shared" si="313"/>
        <v>16602.7</v>
      </c>
      <c r="K627" s="141">
        <v>11936.7</v>
      </c>
      <c r="L627" s="141">
        <v>2089.6</v>
      </c>
      <c r="M627" s="141">
        <v>0</v>
      </c>
      <c r="N627" s="141">
        <v>0</v>
      </c>
      <c r="O627" s="141">
        <v>2576.4</v>
      </c>
      <c r="P627" s="141">
        <v>0</v>
      </c>
      <c r="Q627" s="141">
        <v>0</v>
      </c>
      <c r="R627" s="141">
        <v>0</v>
      </c>
      <c r="S627" s="141">
        <v>0</v>
      </c>
      <c r="T627" s="136">
        <f t="shared" si="314"/>
        <v>15935.042199999998</v>
      </c>
      <c r="U627" s="141">
        <v>11566.636399999999</v>
      </c>
      <c r="V627" s="141">
        <v>1792.0057999999999</v>
      </c>
      <c r="W627" s="141">
        <v>0</v>
      </c>
      <c r="X627" s="141">
        <v>0</v>
      </c>
      <c r="Y627" s="10">
        <v>2576.4</v>
      </c>
      <c r="Z627" s="10">
        <v>0</v>
      </c>
      <c r="AA627" s="10">
        <v>0</v>
      </c>
      <c r="AB627" s="10">
        <v>0</v>
      </c>
      <c r="AC627" s="10">
        <v>0</v>
      </c>
      <c r="AD627" s="10">
        <f t="shared" si="321"/>
        <v>-667.65780000000268</v>
      </c>
      <c r="AE627" s="10">
        <f t="shared" si="321"/>
        <v>-370.06360000000132</v>
      </c>
      <c r="AF627" s="10">
        <f t="shared" si="321"/>
        <v>-297.5942</v>
      </c>
      <c r="AG627" s="10">
        <f t="shared" si="321"/>
        <v>0</v>
      </c>
      <c r="AH627" s="10">
        <f t="shared" si="321"/>
        <v>0</v>
      </c>
      <c r="AI627" s="13">
        <f t="shared" si="300"/>
        <v>0</v>
      </c>
      <c r="AJ627" s="13">
        <f t="shared" si="300"/>
        <v>0</v>
      </c>
      <c r="AK627" s="13">
        <f t="shared" si="300"/>
        <v>0</v>
      </c>
      <c r="AL627" s="13">
        <f t="shared" si="300"/>
        <v>0</v>
      </c>
      <c r="AM627" s="10">
        <f t="shared" si="300"/>
        <v>0</v>
      </c>
      <c r="AN627" s="10">
        <f t="shared" si="322"/>
        <v>95.978619140260307</v>
      </c>
      <c r="AO627" s="10">
        <f t="shared" si="322"/>
        <v>96.899783022108281</v>
      </c>
      <c r="AP627" s="10">
        <f t="shared" si="322"/>
        <v>85.758317381316999</v>
      </c>
      <c r="AQ627" s="10">
        <f t="shared" si="322"/>
        <v>0</v>
      </c>
      <c r="AR627" s="10">
        <f t="shared" si="322"/>
        <v>0</v>
      </c>
      <c r="AS627" s="10">
        <f t="shared" si="322"/>
        <v>100</v>
      </c>
      <c r="AT627" s="142">
        <f t="shared" si="322"/>
        <v>0</v>
      </c>
      <c r="AU627" s="142">
        <f t="shared" si="322"/>
        <v>0</v>
      </c>
      <c r="AV627" s="142">
        <f t="shared" si="322"/>
        <v>0</v>
      </c>
      <c r="AW627" s="142">
        <f t="shared" si="322"/>
        <v>0</v>
      </c>
    </row>
    <row r="628" spans="1:49" ht="12.75" customHeight="1" x14ac:dyDescent="0.25">
      <c r="A628" s="133">
        <v>619</v>
      </c>
      <c r="B628" s="139" t="s">
        <v>1871</v>
      </c>
      <c r="C628" s="135">
        <f t="shared" si="317"/>
        <v>1415.4</v>
      </c>
      <c r="D628" s="140">
        <v>1106.7</v>
      </c>
      <c r="E628" s="140">
        <v>0</v>
      </c>
      <c r="F628" s="140">
        <v>0</v>
      </c>
      <c r="G628" s="140">
        <v>0</v>
      </c>
      <c r="H628" s="140">
        <v>308.7</v>
      </c>
      <c r="I628" s="140">
        <v>0</v>
      </c>
      <c r="J628" s="135">
        <f t="shared" si="313"/>
        <v>1511.9</v>
      </c>
      <c r="K628" s="141">
        <v>1203.2</v>
      </c>
      <c r="L628" s="141">
        <v>0</v>
      </c>
      <c r="M628" s="141">
        <v>0</v>
      </c>
      <c r="N628" s="141">
        <v>0</v>
      </c>
      <c r="O628" s="141">
        <v>308.7</v>
      </c>
      <c r="P628" s="141">
        <v>0</v>
      </c>
      <c r="Q628" s="141">
        <v>0</v>
      </c>
      <c r="R628" s="141">
        <v>0</v>
      </c>
      <c r="S628" s="141">
        <v>0</v>
      </c>
      <c r="T628" s="136">
        <f t="shared" si="314"/>
        <v>1364.1944000000001</v>
      </c>
      <c r="U628" s="141">
        <v>1055.4988000000001</v>
      </c>
      <c r="V628" s="141">
        <v>0</v>
      </c>
      <c r="W628" s="141">
        <v>0</v>
      </c>
      <c r="X628" s="141">
        <v>0</v>
      </c>
      <c r="Y628" s="10">
        <v>308.69560000000001</v>
      </c>
      <c r="Z628" s="10">
        <v>0</v>
      </c>
      <c r="AA628" s="10">
        <v>0</v>
      </c>
      <c r="AB628" s="10">
        <v>0</v>
      </c>
      <c r="AC628" s="10">
        <v>0</v>
      </c>
      <c r="AD628" s="10">
        <f t="shared" si="321"/>
        <v>-147.7056</v>
      </c>
      <c r="AE628" s="10">
        <f t="shared" si="321"/>
        <v>-147.70119999999997</v>
      </c>
      <c r="AF628" s="10">
        <f t="shared" si="321"/>
        <v>0</v>
      </c>
      <c r="AG628" s="10">
        <f t="shared" si="321"/>
        <v>0</v>
      </c>
      <c r="AH628" s="10">
        <f t="shared" si="321"/>
        <v>0</v>
      </c>
      <c r="AI628" s="13">
        <f t="shared" si="300"/>
        <v>-4.3999999999755346E-3</v>
      </c>
      <c r="AJ628" s="13">
        <f t="shared" si="300"/>
        <v>0</v>
      </c>
      <c r="AK628" s="13">
        <f t="shared" si="300"/>
        <v>0</v>
      </c>
      <c r="AL628" s="13">
        <f t="shared" si="300"/>
        <v>0</v>
      </c>
      <c r="AM628" s="10">
        <f t="shared" si="300"/>
        <v>0</v>
      </c>
      <c r="AN628" s="10">
        <f t="shared" si="322"/>
        <v>90.230464977842445</v>
      </c>
      <c r="AO628" s="10">
        <f t="shared" si="322"/>
        <v>87.724301861702131</v>
      </c>
      <c r="AP628" s="10">
        <f t="shared" si="322"/>
        <v>0</v>
      </c>
      <c r="AQ628" s="10">
        <f t="shared" si="322"/>
        <v>0</v>
      </c>
      <c r="AR628" s="10">
        <f t="shared" si="322"/>
        <v>0</v>
      </c>
      <c r="AS628" s="10">
        <f t="shared" si="322"/>
        <v>99.99857466796243</v>
      </c>
      <c r="AT628" s="142">
        <f t="shared" si="322"/>
        <v>0</v>
      </c>
      <c r="AU628" s="142">
        <f t="shared" si="322"/>
        <v>0</v>
      </c>
      <c r="AV628" s="142">
        <f t="shared" si="322"/>
        <v>0</v>
      </c>
      <c r="AW628" s="142">
        <f t="shared" si="322"/>
        <v>0</v>
      </c>
    </row>
    <row r="629" spans="1:49" ht="12.75" customHeight="1" x14ac:dyDescent="0.25">
      <c r="A629" s="133">
        <v>620</v>
      </c>
      <c r="B629" s="139" t="s">
        <v>1872</v>
      </c>
      <c r="C629" s="135">
        <f t="shared" si="317"/>
        <v>784</v>
      </c>
      <c r="D629" s="140">
        <v>647.79999999999995</v>
      </c>
      <c r="E629" s="140">
        <v>0</v>
      </c>
      <c r="F629" s="140">
        <v>0</v>
      </c>
      <c r="G629" s="140">
        <v>0</v>
      </c>
      <c r="H629" s="140">
        <v>136.19999999999999</v>
      </c>
      <c r="I629" s="140">
        <v>0</v>
      </c>
      <c r="J629" s="135">
        <f t="shared" si="313"/>
        <v>1078.2</v>
      </c>
      <c r="K629" s="141">
        <v>942</v>
      </c>
      <c r="L629" s="141">
        <v>0</v>
      </c>
      <c r="M629" s="141">
        <v>0</v>
      </c>
      <c r="N629" s="141">
        <v>0</v>
      </c>
      <c r="O629" s="141">
        <v>136.19999999999999</v>
      </c>
      <c r="P629" s="141">
        <v>0</v>
      </c>
      <c r="Q629" s="141">
        <v>0</v>
      </c>
      <c r="R629" s="141">
        <v>0</v>
      </c>
      <c r="S629" s="141">
        <v>0</v>
      </c>
      <c r="T629" s="136">
        <f t="shared" si="314"/>
        <v>1071.2424000000001</v>
      </c>
      <c r="U629" s="141">
        <v>935.04240000000004</v>
      </c>
      <c r="V629" s="141">
        <v>0</v>
      </c>
      <c r="W629" s="141">
        <v>0</v>
      </c>
      <c r="X629" s="141">
        <v>0</v>
      </c>
      <c r="Y629" s="10">
        <v>136.19999999999999</v>
      </c>
      <c r="Z629" s="10">
        <v>0</v>
      </c>
      <c r="AA629" s="10">
        <v>0</v>
      </c>
      <c r="AB629" s="10">
        <v>0</v>
      </c>
      <c r="AC629" s="10">
        <v>0</v>
      </c>
      <c r="AD629" s="10">
        <f t="shared" si="321"/>
        <v>-6.9575999999999567</v>
      </c>
      <c r="AE629" s="10">
        <f t="shared" si="321"/>
        <v>-6.9575999999999567</v>
      </c>
      <c r="AF629" s="10">
        <f t="shared" si="321"/>
        <v>0</v>
      </c>
      <c r="AG629" s="10">
        <f t="shared" si="321"/>
        <v>0</v>
      </c>
      <c r="AH629" s="10">
        <f t="shared" si="321"/>
        <v>0</v>
      </c>
      <c r="AI629" s="13">
        <f t="shared" si="300"/>
        <v>0</v>
      </c>
      <c r="AJ629" s="13">
        <f t="shared" si="300"/>
        <v>0</v>
      </c>
      <c r="AK629" s="13">
        <f t="shared" si="300"/>
        <v>0</v>
      </c>
      <c r="AL629" s="13">
        <f t="shared" si="300"/>
        <v>0</v>
      </c>
      <c r="AM629" s="10">
        <f t="shared" si="300"/>
        <v>0</v>
      </c>
      <c r="AN629" s="10">
        <f t="shared" si="322"/>
        <v>99.354702281580416</v>
      </c>
      <c r="AO629" s="10">
        <f t="shared" si="322"/>
        <v>99.261401273885355</v>
      </c>
      <c r="AP629" s="10">
        <f t="shared" si="322"/>
        <v>0</v>
      </c>
      <c r="AQ629" s="10">
        <f t="shared" si="322"/>
        <v>0</v>
      </c>
      <c r="AR629" s="10">
        <f t="shared" si="322"/>
        <v>0</v>
      </c>
      <c r="AS629" s="10">
        <f t="shared" si="322"/>
        <v>100</v>
      </c>
      <c r="AT629" s="142">
        <f t="shared" si="322"/>
        <v>0</v>
      </c>
      <c r="AU629" s="142">
        <f t="shared" si="322"/>
        <v>0</v>
      </c>
      <c r="AV629" s="142">
        <f t="shared" si="322"/>
        <v>0</v>
      </c>
      <c r="AW629" s="142">
        <f t="shared" si="322"/>
        <v>0</v>
      </c>
    </row>
    <row r="630" spans="1:49" ht="12.75" customHeight="1" x14ac:dyDescent="0.25">
      <c r="A630" s="133">
        <v>621</v>
      </c>
      <c r="B630" s="139" t="s">
        <v>1873</v>
      </c>
      <c r="C630" s="135">
        <f t="shared" si="317"/>
        <v>1751.3000000000002</v>
      </c>
      <c r="D630" s="140">
        <v>1332.9</v>
      </c>
      <c r="E630" s="140">
        <v>0</v>
      </c>
      <c r="F630" s="140">
        <v>0</v>
      </c>
      <c r="G630" s="140">
        <v>0</v>
      </c>
      <c r="H630" s="140">
        <v>418.4</v>
      </c>
      <c r="I630" s="140">
        <v>0</v>
      </c>
      <c r="J630" s="135">
        <f t="shared" si="313"/>
        <v>1860.3000000000002</v>
      </c>
      <c r="K630" s="141">
        <v>1441.9</v>
      </c>
      <c r="L630" s="141">
        <v>0</v>
      </c>
      <c r="M630" s="141">
        <v>0</v>
      </c>
      <c r="N630" s="141">
        <v>0</v>
      </c>
      <c r="O630" s="141">
        <v>418.4</v>
      </c>
      <c r="P630" s="141">
        <v>0</v>
      </c>
      <c r="Q630" s="141">
        <v>0</v>
      </c>
      <c r="R630" s="141">
        <v>0</v>
      </c>
      <c r="S630" s="141">
        <v>0</v>
      </c>
      <c r="T630" s="136">
        <f t="shared" si="314"/>
        <v>1856.1639</v>
      </c>
      <c r="U630" s="141">
        <v>1437.8112000000001</v>
      </c>
      <c r="V630" s="141">
        <v>0</v>
      </c>
      <c r="W630" s="141">
        <v>0</v>
      </c>
      <c r="X630" s="141">
        <v>0</v>
      </c>
      <c r="Y630" s="10">
        <v>418.35270000000003</v>
      </c>
      <c r="Z630" s="10">
        <v>0</v>
      </c>
      <c r="AA630" s="10">
        <v>0</v>
      </c>
      <c r="AB630" s="10">
        <v>0</v>
      </c>
      <c r="AC630" s="10">
        <v>0</v>
      </c>
      <c r="AD630" s="10">
        <f t="shared" si="321"/>
        <v>-4.1361000000001695</v>
      </c>
      <c r="AE630" s="10">
        <f t="shared" si="321"/>
        <v>-4.088799999999992</v>
      </c>
      <c r="AF630" s="10">
        <f t="shared" si="321"/>
        <v>0</v>
      </c>
      <c r="AG630" s="10">
        <f t="shared" si="321"/>
        <v>0</v>
      </c>
      <c r="AH630" s="10">
        <f t="shared" si="321"/>
        <v>0</v>
      </c>
      <c r="AI630" s="13">
        <f t="shared" si="300"/>
        <v>-4.729999999995016E-2</v>
      </c>
      <c r="AJ630" s="13">
        <f t="shared" si="300"/>
        <v>0</v>
      </c>
      <c r="AK630" s="13">
        <f t="shared" si="300"/>
        <v>0</v>
      </c>
      <c r="AL630" s="13">
        <f t="shared" si="300"/>
        <v>0</v>
      </c>
      <c r="AM630" s="10">
        <f t="shared" si="300"/>
        <v>0</v>
      </c>
      <c r="AN630" s="10">
        <f t="shared" si="322"/>
        <v>99.777664892759219</v>
      </c>
      <c r="AO630" s="10">
        <f t="shared" si="322"/>
        <v>99.716429710798252</v>
      </c>
      <c r="AP630" s="10">
        <f t="shared" si="322"/>
        <v>0</v>
      </c>
      <c r="AQ630" s="10">
        <f t="shared" si="322"/>
        <v>0</v>
      </c>
      <c r="AR630" s="10">
        <f t="shared" si="322"/>
        <v>0</v>
      </c>
      <c r="AS630" s="10">
        <f t="shared" si="322"/>
        <v>99.988695028680695</v>
      </c>
      <c r="AT630" s="142">
        <f t="shared" si="322"/>
        <v>0</v>
      </c>
      <c r="AU630" s="142">
        <f t="shared" si="322"/>
        <v>0</v>
      </c>
      <c r="AV630" s="142">
        <f t="shared" si="322"/>
        <v>0</v>
      </c>
      <c r="AW630" s="142">
        <f t="shared" si="322"/>
        <v>0</v>
      </c>
    </row>
    <row r="631" spans="1:49" ht="12.75" customHeight="1" x14ac:dyDescent="0.25">
      <c r="A631" s="133">
        <v>622</v>
      </c>
      <c r="B631" s="139" t="s">
        <v>1874</v>
      </c>
      <c r="C631" s="135">
        <f t="shared" si="317"/>
        <v>1067.4000000000001</v>
      </c>
      <c r="D631" s="140">
        <v>762.9</v>
      </c>
      <c r="E631" s="140">
        <v>0</v>
      </c>
      <c r="F631" s="140">
        <v>0</v>
      </c>
      <c r="G631" s="140">
        <v>0</v>
      </c>
      <c r="H631" s="140">
        <v>304.5</v>
      </c>
      <c r="I631" s="140">
        <v>0</v>
      </c>
      <c r="J631" s="135">
        <f t="shared" si="313"/>
        <v>1123.8</v>
      </c>
      <c r="K631" s="141">
        <v>819.3</v>
      </c>
      <c r="L631" s="141">
        <v>0</v>
      </c>
      <c r="M631" s="141">
        <v>0</v>
      </c>
      <c r="N631" s="141">
        <v>0</v>
      </c>
      <c r="O631" s="141">
        <v>304.5</v>
      </c>
      <c r="P631" s="141">
        <v>0</v>
      </c>
      <c r="Q631" s="141">
        <v>0</v>
      </c>
      <c r="R631" s="141">
        <v>0</v>
      </c>
      <c r="S631" s="141">
        <v>0</v>
      </c>
      <c r="T631" s="136">
        <f t="shared" si="314"/>
        <v>1106.8406</v>
      </c>
      <c r="U631" s="141">
        <v>802.41570000000002</v>
      </c>
      <c r="V631" s="141">
        <v>0</v>
      </c>
      <c r="W631" s="141">
        <v>0</v>
      </c>
      <c r="X631" s="141">
        <v>0</v>
      </c>
      <c r="Y631" s="10">
        <v>304.42489999999998</v>
      </c>
      <c r="Z631" s="10">
        <v>0</v>
      </c>
      <c r="AA631" s="10">
        <v>0</v>
      </c>
      <c r="AB631" s="10">
        <v>0</v>
      </c>
      <c r="AC631" s="10">
        <v>0</v>
      </c>
      <c r="AD631" s="10">
        <f t="shared" si="321"/>
        <v>-16.95939999999996</v>
      </c>
      <c r="AE631" s="10">
        <f t="shared" si="321"/>
        <v>-16.884299999999939</v>
      </c>
      <c r="AF631" s="10">
        <f t="shared" si="321"/>
        <v>0</v>
      </c>
      <c r="AG631" s="10">
        <f t="shared" si="321"/>
        <v>0</v>
      </c>
      <c r="AH631" s="10">
        <f t="shared" si="321"/>
        <v>0</v>
      </c>
      <c r="AI631" s="13">
        <f t="shared" si="300"/>
        <v>-7.5100000000020373E-2</v>
      </c>
      <c r="AJ631" s="13">
        <f t="shared" si="300"/>
        <v>0</v>
      </c>
      <c r="AK631" s="13">
        <f t="shared" ref="AK631:AM694" si="329">AA631-Q631</f>
        <v>0</v>
      </c>
      <c r="AL631" s="13">
        <f t="shared" si="329"/>
        <v>0</v>
      </c>
      <c r="AM631" s="10">
        <f t="shared" si="329"/>
        <v>0</v>
      </c>
      <c r="AN631" s="10">
        <f t="shared" si="322"/>
        <v>98.490888058373386</v>
      </c>
      <c r="AO631" s="10">
        <f t="shared" si="322"/>
        <v>97.939179787623587</v>
      </c>
      <c r="AP631" s="10">
        <f t="shared" si="322"/>
        <v>0</v>
      </c>
      <c r="AQ631" s="10">
        <f t="shared" si="322"/>
        <v>0</v>
      </c>
      <c r="AR631" s="10">
        <f t="shared" si="322"/>
        <v>0</v>
      </c>
      <c r="AS631" s="10">
        <f t="shared" si="322"/>
        <v>99.975336617405574</v>
      </c>
      <c r="AT631" s="142">
        <f t="shared" si="322"/>
        <v>0</v>
      </c>
      <c r="AU631" s="142">
        <f t="shared" si="322"/>
        <v>0</v>
      </c>
      <c r="AV631" s="142">
        <f t="shared" si="322"/>
        <v>0</v>
      </c>
      <c r="AW631" s="142">
        <f t="shared" si="322"/>
        <v>0</v>
      </c>
    </row>
    <row r="632" spans="1:49" ht="12.75" customHeight="1" x14ac:dyDescent="0.25">
      <c r="A632" s="133">
        <v>623</v>
      </c>
      <c r="B632" s="139" t="s">
        <v>1875</v>
      </c>
      <c r="C632" s="135">
        <f t="shared" si="317"/>
        <v>1399.1</v>
      </c>
      <c r="D632" s="140">
        <v>1145.5999999999999</v>
      </c>
      <c r="E632" s="140">
        <v>0</v>
      </c>
      <c r="F632" s="140">
        <v>0</v>
      </c>
      <c r="G632" s="140">
        <v>0</v>
      </c>
      <c r="H632" s="140">
        <v>253.5</v>
      </c>
      <c r="I632" s="140">
        <v>0</v>
      </c>
      <c r="J632" s="135">
        <f t="shared" si="313"/>
        <v>1504.8</v>
      </c>
      <c r="K632" s="141">
        <v>1251.3</v>
      </c>
      <c r="L632" s="141">
        <v>0</v>
      </c>
      <c r="M632" s="141">
        <v>0</v>
      </c>
      <c r="N632" s="141">
        <v>0</v>
      </c>
      <c r="O632" s="141">
        <v>253.5</v>
      </c>
      <c r="P632" s="141">
        <v>0</v>
      </c>
      <c r="Q632" s="141">
        <v>0</v>
      </c>
      <c r="R632" s="141">
        <v>0</v>
      </c>
      <c r="S632" s="141">
        <v>0</v>
      </c>
      <c r="T632" s="136">
        <f t="shared" si="314"/>
        <v>1325.2851000000001</v>
      </c>
      <c r="U632" s="141">
        <v>1087.3042</v>
      </c>
      <c r="V632" s="141">
        <v>0</v>
      </c>
      <c r="W632" s="141">
        <v>0</v>
      </c>
      <c r="X632" s="141">
        <v>0</v>
      </c>
      <c r="Y632" s="10">
        <v>237.98089999999999</v>
      </c>
      <c r="Z632" s="10">
        <v>0</v>
      </c>
      <c r="AA632" s="10">
        <v>0</v>
      </c>
      <c r="AB632" s="10">
        <v>0</v>
      </c>
      <c r="AC632" s="10">
        <v>0</v>
      </c>
      <c r="AD632" s="10">
        <f t="shared" si="321"/>
        <v>-179.5148999999999</v>
      </c>
      <c r="AE632" s="10">
        <f t="shared" si="321"/>
        <v>-163.99579999999992</v>
      </c>
      <c r="AF632" s="10">
        <f t="shared" si="321"/>
        <v>0</v>
      </c>
      <c r="AG632" s="10">
        <f t="shared" si="321"/>
        <v>0</v>
      </c>
      <c r="AH632" s="10">
        <f t="shared" si="321"/>
        <v>0</v>
      </c>
      <c r="AI632" s="13">
        <f t="shared" si="321"/>
        <v>-15.519100000000009</v>
      </c>
      <c r="AJ632" s="13">
        <f t="shared" si="321"/>
        <v>0</v>
      </c>
      <c r="AK632" s="13">
        <f t="shared" si="329"/>
        <v>0</v>
      </c>
      <c r="AL632" s="13">
        <f t="shared" si="329"/>
        <v>0</v>
      </c>
      <c r="AM632" s="10">
        <f t="shared" si="329"/>
        <v>0</v>
      </c>
      <c r="AN632" s="10">
        <f t="shared" si="322"/>
        <v>88.070514354066987</v>
      </c>
      <c r="AO632" s="10">
        <f t="shared" si="322"/>
        <v>86.893966275073936</v>
      </c>
      <c r="AP632" s="10">
        <f t="shared" si="322"/>
        <v>0</v>
      </c>
      <c r="AQ632" s="10">
        <f t="shared" si="322"/>
        <v>0</v>
      </c>
      <c r="AR632" s="10">
        <f t="shared" si="322"/>
        <v>0</v>
      </c>
      <c r="AS632" s="10">
        <f t="shared" si="322"/>
        <v>93.87806706114398</v>
      </c>
      <c r="AT632" s="142">
        <f t="shared" si="322"/>
        <v>0</v>
      </c>
      <c r="AU632" s="142">
        <f t="shared" si="322"/>
        <v>0</v>
      </c>
      <c r="AV632" s="142">
        <f t="shared" si="322"/>
        <v>0</v>
      </c>
      <c r="AW632" s="142">
        <f t="shared" si="322"/>
        <v>0</v>
      </c>
    </row>
    <row r="633" spans="1:49" ht="12.75" customHeight="1" x14ac:dyDescent="0.25">
      <c r="A633" s="133">
        <v>624</v>
      </c>
      <c r="B633" s="139" t="s">
        <v>1876</v>
      </c>
      <c r="C633" s="135">
        <f t="shared" si="317"/>
        <v>1450.1</v>
      </c>
      <c r="D633" s="140">
        <v>1195.8</v>
      </c>
      <c r="E633" s="140">
        <v>0</v>
      </c>
      <c r="F633" s="140">
        <v>0</v>
      </c>
      <c r="G633" s="140">
        <v>0</v>
      </c>
      <c r="H633" s="140">
        <v>254.3</v>
      </c>
      <c r="I633" s="140">
        <v>0</v>
      </c>
      <c r="J633" s="135">
        <f t="shared" si="313"/>
        <v>1581</v>
      </c>
      <c r="K633" s="141">
        <v>1326.7</v>
      </c>
      <c r="L633" s="141">
        <v>0</v>
      </c>
      <c r="M633" s="141">
        <v>0</v>
      </c>
      <c r="N633" s="141">
        <v>0</v>
      </c>
      <c r="O633" s="141">
        <v>254.3</v>
      </c>
      <c r="P633" s="141">
        <v>0</v>
      </c>
      <c r="Q633" s="141">
        <v>0</v>
      </c>
      <c r="R633" s="141">
        <v>0</v>
      </c>
      <c r="S633" s="141">
        <v>0</v>
      </c>
      <c r="T633" s="136">
        <f t="shared" si="314"/>
        <v>1580.9998000000001</v>
      </c>
      <c r="U633" s="141">
        <v>1326.7</v>
      </c>
      <c r="V633" s="141">
        <v>0</v>
      </c>
      <c r="W633" s="141">
        <v>0</v>
      </c>
      <c r="X633" s="141">
        <v>0</v>
      </c>
      <c r="Y633" s="10">
        <v>254.2998</v>
      </c>
      <c r="Z633" s="10">
        <v>0</v>
      </c>
      <c r="AA633" s="10">
        <v>0</v>
      </c>
      <c r="AB633" s="10">
        <v>0</v>
      </c>
      <c r="AC633" s="10">
        <v>0</v>
      </c>
      <c r="AD633" s="10">
        <f t="shared" si="321"/>
        <v>-1.9999999994979589E-4</v>
      </c>
      <c r="AE633" s="10">
        <f t="shared" si="321"/>
        <v>0</v>
      </c>
      <c r="AF633" s="10">
        <f t="shared" si="321"/>
        <v>0</v>
      </c>
      <c r="AG633" s="10">
        <f t="shared" si="321"/>
        <v>0</v>
      </c>
      <c r="AH633" s="10">
        <f t="shared" si="321"/>
        <v>0</v>
      </c>
      <c r="AI633" s="13">
        <f t="shared" si="321"/>
        <v>-2.0000000000663931E-4</v>
      </c>
      <c r="AJ633" s="13">
        <f t="shared" si="321"/>
        <v>0</v>
      </c>
      <c r="AK633" s="13">
        <f t="shared" si="329"/>
        <v>0</v>
      </c>
      <c r="AL633" s="13">
        <f t="shared" si="329"/>
        <v>0</v>
      </c>
      <c r="AM633" s="10">
        <f t="shared" si="329"/>
        <v>0</v>
      </c>
      <c r="AN633" s="10">
        <f t="shared" si="322"/>
        <v>99.999987349778635</v>
      </c>
      <c r="AO633" s="10">
        <f t="shared" si="322"/>
        <v>100</v>
      </c>
      <c r="AP633" s="10">
        <f t="shared" si="322"/>
        <v>0</v>
      </c>
      <c r="AQ633" s="10">
        <f t="shared" si="322"/>
        <v>0</v>
      </c>
      <c r="AR633" s="10">
        <f t="shared" si="322"/>
        <v>0</v>
      </c>
      <c r="AS633" s="10">
        <f t="shared" si="322"/>
        <v>99.999921352732997</v>
      </c>
      <c r="AT633" s="142">
        <f t="shared" si="322"/>
        <v>0</v>
      </c>
      <c r="AU633" s="142">
        <f t="shared" si="322"/>
        <v>0</v>
      </c>
      <c r="AV633" s="142">
        <f t="shared" si="322"/>
        <v>0</v>
      </c>
      <c r="AW633" s="142">
        <f t="shared" si="322"/>
        <v>0</v>
      </c>
    </row>
    <row r="634" spans="1:49" ht="12.75" customHeight="1" x14ac:dyDescent="0.25">
      <c r="A634" s="133">
        <v>625</v>
      </c>
      <c r="B634" s="139" t="s">
        <v>1877</v>
      </c>
      <c r="C634" s="135">
        <f t="shared" si="317"/>
        <v>1954</v>
      </c>
      <c r="D634" s="140">
        <v>1680.6</v>
      </c>
      <c r="E634" s="140">
        <v>0</v>
      </c>
      <c r="F634" s="140">
        <v>0</v>
      </c>
      <c r="G634" s="140">
        <v>0</v>
      </c>
      <c r="H634" s="140">
        <v>273.39999999999998</v>
      </c>
      <c r="I634" s="140">
        <v>0</v>
      </c>
      <c r="J634" s="135">
        <f t="shared" si="313"/>
        <v>2145.6</v>
      </c>
      <c r="K634" s="141">
        <v>1872.2</v>
      </c>
      <c r="L634" s="141">
        <v>0</v>
      </c>
      <c r="M634" s="141">
        <v>0</v>
      </c>
      <c r="N634" s="141">
        <v>0</v>
      </c>
      <c r="O634" s="141">
        <v>273.39999999999998</v>
      </c>
      <c r="P634" s="141">
        <v>0</v>
      </c>
      <c r="Q634" s="141">
        <v>0</v>
      </c>
      <c r="R634" s="141">
        <v>0</v>
      </c>
      <c r="S634" s="141">
        <v>0</v>
      </c>
      <c r="T634" s="136">
        <f t="shared" si="314"/>
        <v>2106.2995999999998</v>
      </c>
      <c r="U634" s="141">
        <v>1832.8996</v>
      </c>
      <c r="V634" s="141">
        <v>0</v>
      </c>
      <c r="W634" s="141">
        <v>0</v>
      </c>
      <c r="X634" s="141">
        <v>0</v>
      </c>
      <c r="Y634" s="10">
        <v>273.39999999999998</v>
      </c>
      <c r="Z634" s="10">
        <v>0</v>
      </c>
      <c r="AA634" s="10">
        <v>0</v>
      </c>
      <c r="AB634" s="10">
        <v>0</v>
      </c>
      <c r="AC634" s="10">
        <v>0</v>
      </c>
      <c r="AD634" s="10">
        <f t="shared" si="321"/>
        <v>-39.300400000000081</v>
      </c>
      <c r="AE634" s="10">
        <f t="shared" si="321"/>
        <v>-39.300400000000081</v>
      </c>
      <c r="AF634" s="10">
        <f t="shared" si="321"/>
        <v>0</v>
      </c>
      <c r="AG634" s="10">
        <f t="shared" si="321"/>
        <v>0</v>
      </c>
      <c r="AH634" s="10">
        <f t="shared" si="321"/>
        <v>0</v>
      </c>
      <c r="AI634" s="13">
        <f t="shared" si="321"/>
        <v>0</v>
      </c>
      <c r="AJ634" s="13">
        <f t="shared" si="321"/>
        <v>0</v>
      </c>
      <c r="AK634" s="13">
        <f t="shared" si="329"/>
        <v>0</v>
      </c>
      <c r="AL634" s="13">
        <f t="shared" si="329"/>
        <v>0</v>
      </c>
      <c r="AM634" s="10">
        <f t="shared" si="329"/>
        <v>0</v>
      </c>
      <c r="AN634" s="10">
        <f t="shared" si="322"/>
        <v>98.168325876211782</v>
      </c>
      <c r="AO634" s="10">
        <f t="shared" si="322"/>
        <v>97.900843926930875</v>
      </c>
      <c r="AP634" s="10">
        <f t="shared" si="322"/>
        <v>0</v>
      </c>
      <c r="AQ634" s="10">
        <f t="shared" si="322"/>
        <v>0</v>
      </c>
      <c r="AR634" s="10">
        <f t="shared" si="322"/>
        <v>0</v>
      </c>
      <c r="AS634" s="10">
        <f t="shared" si="322"/>
        <v>100</v>
      </c>
      <c r="AT634" s="142">
        <f t="shared" si="322"/>
        <v>0</v>
      </c>
      <c r="AU634" s="142">
        <f t="shared" si="322"/>
        <v>0</v>
      </c>
      <c r="AV634" s="142">
        <f t="shared" si="322"/>
        <v>0</v>
      </c>
      <c r="AW634" s="142">
        <f t="shared" si="322"/>
        <v>0</v>
      </c>
    </row>
    <row r="635" spans="1:49" ht="12.75" customHeight="1" x14ac:dyDescent="0.25">
      <c r="A635" s="133">
        <v>626</v>
      </c>
      <c r="B635" s="139" t="s">
        <v>1878</v>
      </c>
      <c r="C635" s="135">
        <f t="shared" si="317"/>
        <v>3060.2</v>
      </c>
      <c r="D635" s="140">
        <v>2435</v>
      </c>
      <c r="E635" s="140">
        <v>0</v>
      </c>
      <c r="F635" s="140">
        <v>0</v>
      </c>
      <c r="G635" s="140">
        <v>0</v>
      </c>
      <c r="H635" s="140">
        <v>625.20000000000005</v>
      </c>
      <c r="I635" s="140">
        <v>0</v>
      </c>
      <c r="J635" s="135">
        <f t="shared" si="313"/>
        <v>3416.8</v>
      </c>
      <c r="K635" s="141">
        <v>2791.6</v>
      </c>
      <c r="L635" s="141">
        <v>0</v>
      </c>
      <c r="M635" s="141">
        <v>0</v>
      </c>
      <c r="N635" s="141">
        <v>0</v>
      </c>
      <c r="O635" s="141">
        <v>625.20000000000005</v>
      </c>
      <c r="P635" s="141">
        <v>0</v>
      </c>
      <c r="Q635" s="141">
        <v>0</v>
      </c>
      <c r="R635" s="141">
        <v>0</v>
      </c>
      <c r="S635" s="141">
        <v>0</v>
      </c>
      <c r="T635" s="136">
        <f t="shared" si="314"/>
        <v>3045.0046000000002</v>
      </c>
      <c r="U635" s="141">
        <v>2419.8045999999999</v>
      </c>
      <c r="V635" s="141">
        <v>0</v>
      </c>
      <c r="W635" s="141">
        <v>0</v>
      </c>
      <c r="X635" s="141">
        <v>0</v>
      </c>
      <c r="Y635" s="10">
        <v>625.20000000000005</v>
      </c>
      <c r="Z635" s="10">
        <v>0</v>
      </c>
      <c r="AA635" s="10">
        <v>0</v>
      </c>
      <c r="AB635" s="10">
        <v>0</v>
      </c>
      <c r="AC635" s="10">
        <v>0</v>
      </c>
      <c r="AD635" s="10">
        <f t="shared" si="321"/>
        <v>-371.79539999999997</v>
      </c>
      <c r="AE635" s="10">
        <f t="shared" si="321"/>
        <v>-371.79539999999997</v>
      </c>
      <c r="AF635" s="10">
        <f t="shared" si="321"/>
        <v>0</v>
      </c>
      <c r="AG635" s="10">
        <f t="shared" si="321"/>
        <v>0</v>
      </c>
      <c r="AH635" s="10">
        <f t="shared" si="321"/>
        <v>0</v>
      </c>
      <c r="AI635" s="13">
        <f t="shared" si="321"/>
        <v>0</v>
      </c>
      <c r="AJ635" s="13">
        <f t="shared" si="321"/>
        <v>0</v>
      </c>
      <c r="AK635" s="13">
        <f t="shared" si="329"/>
        <v>0</v>
      </c>
      <c r="AL635" s="13">
        <f t="shared" si="329"/>
        <v>0</v>
      </c>
      <c r="AM635" s="10">
        <f t="shared" si="329"/>
        <v>0</v>
      </c>
      <c r="AN635" s="10">
        <f t="shared" si="322"/>
        <v>89.118608054319836</v>
      </c>
      <c r="AO635" s="10">
        <f t="shared" si="322"/>
        <v>86.681637770454216</v>
      </c>
      <c r="AP635" s="10">
        <f t="shared" si="322"/>
        <v>0</v>
      </c>
      <c r="AQ635" s="10">
        <f t="shared" si="322"/>
        <v>0</v>
      </c>
      <c r="AR635" s="10">
        <f t="shared" si="322"/>
        <v>0</v>
      </c>
      <c r="AS635" s="10">
        <f t="shared" si="322"/>
        <v>100</v>
      </c>
      <c r="AT635" s="142">
        <f t="shared" si="322"/>
        <v>0</v>
      </c>
      <c r="AU635" s="142">
        <f t="shared" si="322"/>
        <v>0</v>
      </c>
      <c r="AV635" s="142">
        <f t="shared" si="322"/>
        <v>0</v>
      </c>
      <c r="AW635" s="142">
        <f t="shared" si="322"/>
        <v>0</v>
      </c>
    </row>
    <row r="636" spans="1:49" ht="12.75" customHeight="1" x14ac:dyDescent="0.25">
      <c r="A636" s="133">
        <v>627</v>
      </c>
      <c r="B636" s="139" t="s">
        <v>1879</v>
      </c>
      <c r="C636" s="135">
        <f t="shared" si="317"/>
        <v>1513</v>
      </c>
      <c r="D636" s="140">
        <v>1116.9000000000001</v>
      </c>
      <c r="E636" s="140">
        <v>0</v>
      </c>
      <c r="F636" s="140">
        <v>0</v>
      </c>
      <c r="G636" s="140">
        <v>0</v>
      </c>
      <c r="H636" s="140">
        <v>396.1</v>
      </c>
      <c r="I636" s="140">
        <v>0</v>
      </c>
      <c r="J636" s="135">
        <f t="shared" si="313"/>
        <v>1590.6</v>
      </c>
      <c r="K636" s="141">
        <v>1194.5</v>
      </c>
      <c r="L636" s="141">
        <v>0</v>
      </c>
      <c r="M636" s="141">
        <v>0</v>
      </c>
      <c r="N636" s="141">
        <v>0</v>
      </c>
      <c r="O636" s="141">
        <v>396.1</v>
      </c>
      <c r="P636" s="141">
        <v>0</v>
      </c>
      <c r="Q636" s="141">
        <v>0</v>
      </c>
      <c r="R636" s="141">
        <v>0</v>
      </c>
      <c r="S636" s="141">
        <v>0</v>
      </c>
      <c r="T636" s="136">
        <f t="shared" si="314"/>
        <v>1580.9996000000001</v>
      </c>
      <c r="U636" s="141">
        <v>1184.8996</v>
      </c>
      <c r="V636" s="141">
        <v>0</v>
      </c>
      <c r="W636" s="141">
        <v>0</v>
      </c>
      <c r="X636" s="141">
        <v>0</v>
      </c>
      <c r="Y636" s="10">
        <v>396.1</v>
      </c>
      <c r="Z636" s="10">
        <v>0</v>
      </c>
      <c r="AA636" s="10">
        <v>0</v>
      </c>
      <c r="AB636" s="10">
        <v>0</v>
      </c>
      <c r="AC636" s="10">
        <v>0</v>
      </c>
      <c r="AD636" s="10">
        <f t="shared" si="321"/>
        <v>-9.6003999999998086</v>
      </c>
      <c r="AE636" s="10">
        <f t="shared" si="321"/>
        <v>-9.600400000000036</v>
      </c>
      <c r="AF636" s="10">
        <f t="shared" si="321"/>
        <v>0</v>
      </c>
      <c r="AG636" s="10">
        <f t="shared" si="321"/>
        <v>0</v>
      </c>
      <c r="AH636" s="10">
        <f t="shared" si="321"/>
        <v>0</v>
      </c>
      <c r="AI636" s="13">
        <f t="shared" si="321"/>
        <v>0</v>
      </c>
      <c r="AJ636" s="13">
        <f t="shared" si="321"/>
        <v>0</v>
      </c>
      <c r="AK636" s="13">
        <f t="shared" si="329"/>
        <v>0</v>
      </c>
      <c r="AL636" s="13">
        <f t="shared" si="329"/>
        <v>0</v>
      </c>
      <c r="AM636" s="10">
        <f t="shared" si="329"/>
        <v>0</v>
      </c>
      <c r="AN636" s="10">
        <f t="shared" si="322"/>
        <v>99.396429020495418</v>
      </c>
      <c r="AO636" s="10">
        <f t="shared" si="322"/>
        <v>99.196282963583087</v>
      </c>
      <c r="AP636" s="10">
        <f t="shared" si="322"/>
        <v>0</v>
      </c>
      <c r="AQ636" s="10">
        <f t="shared" si="322"/>
        <v>0</v>
      </c>
      <c r="AR636" s="10">
        <f t="shared" si="322"/>
        <v>0</v>
      </c>
      <c r="AS636" s="10">
        <f t="shared" ref="AS636:AW639" si="330">IF(O636=0,0,Y636/O636*100)</f>
        <v>100</v>
      </c>
      <c r="AT636" s="142">
        <f t="shared" si="330"/>
        <v>0</v>
      </c>
      <c r="AU636" s="142">
        <f t="shared" si="330"/>
        <v>0</v>
      </c>
      <c r="AV636" s="142">
        <f t="shared" si="330"/>
        <v>0</v>
      </c>
      <c r="AW636" s="142">
        <f t="shared" si="330"/>
        <v>0</v>
      </c>
    </row>
    <row r="637" spans="1:49" ht="12.75" customHeight="1" x14ac:dyDescent="0.25">
      <c r="A637" s="133">
        <v>628</v>
      </c>
      <c r="B637" s="139" t="s">
        <v>1880</v>
      </c>
      <c r="C637" s="135">
        <f t="shared" si="317"/>
        <v>3592.3999999999996</v>
      </c>
      <c r="D637" s="140">
        <v>2745.6</v>
      </c>
      <c r="E637" s="140">
        <v>0</v>
      </c>
      <c r="F637" s="140">
        <v>0</v>
      </c>
      <c r="G637" s="140">
        <v>0</v>
      </c>
      <c r="H637" s="140">
        <v>846.8</v>
      </c>
      <c r="I637" s="140">
        <v>0</v>
      </c>
      <c r="J637" s="135">
        <f t="shared" si="313"/>
        <v>4019.7</v>
      </c>
      <c r="K637" s="141">
        <v>3172.9</v>
      </c>
      <c r="L637" s="141">
        <v>0</v>
      </c>
      <c r="M637" s="141">
        <v>0</v>
      </c>
      <c r="N637" s="141">
        <v>0</v>
      </c>
      <c r="O637" s="141">
        <v>846.8</v>
      </c>
      <c r="P637" s="141">
        <v>0</v>
      </c>
      <c r="Q637" s="141">
        <v>0</v>
      </c>
      <c r="R637" s="141">
        <v>0</v>
      </c>
      <c r="S637" s="141">
        <v>0</v>
      </c>
      <c r="T637" s="136">
        <f t="shared" si="314"/>
        <v>3575.8498</v>
      </c>
      <c r="U637" s="141">
        <v>2729.0500999999999</v>
      </c>
      <c r="V637" s="141">
        <v>0</v>
      </c>
      <c r="W637" s="141">
        <v>0</v>
      </c>
      <c r="X637" s="141">
        <v>0</v>
      </c>
      <c r="Y637" s="10">
        <v>846.79970000000003</v>
      </c>
      <c r="Z637" s="10">
        <v>0</v>
      </c>
      <c r="AA637" s="10">
        <v>0</v>
      </c>
      <c r="AB637" s="10">
        <v>0</v>
      </c>
      <c r="AC637" s="10">
        <v>0</v>
      </c>
      <c r="AD637" s="10">
        <f t="shared" si="321"/>
        <v>-443.85019999999986</v>
      </c>
      <c r="AE637" s="10">
        <f t="shared" si="321"/>
        <v>-443.84990000000016</v>
      </c>
      <c r="AF637" s="10">
        <f t="shared" si="321"/>
        <v>0</v>
      </c>
      <c r="AG637" s="10">
        <f t="shared" si="321"/>
        <v>0</v>
      </c>
      <c r="AH637" s="10">
        <f t="shared" si="321"/>
        <v>0</v>
      </c>
      <c r="AI637" s="13">
        <f t="shared" si="321"/>
        <v>-2.9999999992469384E-4</v>
      </c>
      <c r="AJ637" s="13">
        <f t="shared" si="321"/>
        <v>0</v>
      </c>
      <c r="AK637" s="13">
        <f t="shared" si="329"/>
        <v>0</v>
      </c>
      <c r="AL637" s="13">
        <f t="shared" si="329"/>
        <v>0</v>
      </c>
      <c r="AM637" s="10">
        <f t="shared" si="329"/>
        <v>0</v>
      </c>
      <c r="AN637" s="10">
        <f t="shared" ref="AN637:AR639" si="331">IF(J637=0,0,T637/J637*100)</f>
        <v>88.958126228325497</v>
      </c>
      <c r="AO637" s="10">
        <f t="shared" si="331"/>
        <v>86.011223171231364</v>
      </c>
      <c r="AP637" s="10">
        <f t="shared" si="331"/>
        <v>0</v>
      </c>
      <c r="AQ637" s="10">
        <f t="shared" si="331"/>
        <v>0</v>
      </c>
      <c r="AR637" s="10">
        <f t="shared" si="331"/>
        <v>0</v>
      </c>
      <c r="AS637" s="10">
        <f t="shared" si="330"/>
        <v>99.999964572508276</v>
      </c>
      <c r="AT637" s="142">
        <f t="shared" si="330"/>
        <v>0</v>
      </c>
      <c r="AU637" s="142">
        <f t="shared" si="330"/>
        <v>0</v>
      </c>
      <c r="AV637" s="142">
        <f t="shared" si="330"/>
        <v>0</v>
      </c>
      <c r="AW637" s="142">
        <f t="shared" si="330"/>
        <v>0</v>
      </c>
    </row>
    <row r="638" spans="1:49" ht="12.75" customHeight="1" x14ac:dyDescent="0.25">
      <c r="A638" s="133">
        <v>629</v>
      </c>
      <c r="B638" s="139" t="s">
        <v>1881</v>
      </c>
      <c r="C638" s="135">
        <f t="shared" si="317"/>
        <v>926</v>
      </c>
      <c r="D638" s="140">
        <v>729</v>
      </c>
      <c r="E638" s="140">
        <v>0</v>
      </c>
      <c r="F638" s="140">
        <v>0</v>
      </c>
      <c r="G638" s="140">
        <v>0</v>
      </c>
      <c r="H638" s="140">
        <v>197</v>
      </c>
      <c r="I638" s="140">
        <v>0</v>
      </c>
      <c r="J638" s="135">
        <f t="shared" si="313"/>
        <v>1033.0999999999999</v>
      </c>
      <c r="K638" s="141">
        <v>836.1</v>
      </c>
      <c r="L638" s="141">
        <v>0</v>
      </c>
      <c r="M638" s="141">
        <v>0</v>
      </c>
      <c r="N638" s="141">
        <v>0</v>
      </c>
      <c r="O638" s="141">
        <v>197</v>
      </c>
      <c r="P638" s="141">
        <v>0</v>
      </c>
      <c r="Q638" s="141">
        <v>0</v>
      </c>
      <c r="R638" s="141">
        <v>0</v>
      </c>
      <c r="S638" s="141">
        <v>0</v>
      </c>
      <c r="T638" s="136">
        <f t="shared" si="314"/>
        <v>949.6644</v>
      </c>
      <c r="U638" s="141">
        <v>752.6644</v>
      </c>
      <c r="V638" s="141">
        <v>0</v>
      </c>
      <c r="W638" s="141">
        <v>0</v>
      </c>
      <c r="X638" s="141">
        <v>0</v>
      </c>
      <c r="Y638" s="10">
        <v>197</v>
      </c>
      <c r="Z638" s="10">
        <v>0</v>
      </c>
      <c r="AA638" s="10">
        <v>0</v>
      </c>
      <c r="AB638" s="10">
        <v>0</v>
      </c>
      <c r="AC638" s="10">
        <v>0</v>
      </c>
      <c r="AD638" s="10">
        <f t="shared" si="321"/>
        <v>-83.435599999999909</v>
      </c>
      <c r="AE638" s="10">
        <f t="shared" si="321"/>
        <v>-83.435600000000022</v>
      </c>
      <c r="AF638" s="10">
        <f t="shared" si="321"/>
        <v>0</v>
      </c>
      <c r="AG638" s="10">
        <f t="shared" si="321"/>
        <v>0</v>
      </c>
      <c r="AH638" s="10">
        <f t="shared" si="321"/>
        <v>0</v>
      </c>
      <c r="AI638" s="13">
        <f t="shared" si="321"/>
        <v>0</v>
      </c>
      <c r="AJ638" s="13">
        <f t="shared" si="321"/>
        <v>0</v>
      </c>
      <c r="AK638" s="13">
        <f t="shared" si="329"/>
        <v>0</v>
      </c>
      <c r="AL638" s="13">
        <f t="shared" si="329"/>
        <v>0</v>
      </c>
      <c r="AM638" s="10">
        <f t="shared" si="329"/>
        <v>0</v>
      </c>
      <c r="AN638" s="10">
        <f t="shared" si="331"/>
        <v>91.923763430452041</v>
      </c>
      <c r="AO638" s="10">
        <f t="shared" si="331"/>
        <v>90.020858748953472</v>
      </c>
      <c r="AP638" s="10">
        <f t="shared" si="331"/>
        <v>0</v>
      </c>
      <c r="AQ638" s="10">
        <f t="shared" si="331"/>
        <v>0</v>
      </c>
      <c r="AR638" s="10">
        <f t="shared" si="331"/>
        <v>0</v>
      </c>
      <c r="AS638" s="10">
        <f t="shared" si="330"/>
        <v>100</v>
      </c>
      <c r="AT638" s="142">
        <f t="shared" si="330"/>
        <v>0</v>
      </c>
      <c r="AU638" s="142">
        <f t="shared" si="330"/>
        <v>0</v>
      </c>
      <c r="AV638" s="142">
        <f t="shared" si="330"/>
        <v>0</v>
      </c>
      <c r="AW638" s="142">
        <f t="shared" si="330"/>
        <v>0</v>
      </c>
    </row>
    <row r="639" spans="1:49" ht="12.75" customHeight="1" x14ac:dyDescent="0.25">
      <c r="A639" s="133">
        <v>630</v>
      </c>
      <c r="B639" s="139" t="s">
        <v>1882</v>
      </c>
      <c r="C639" s="135">
        <f t="shared" si="317"/>
        <v>1372</v>
      </c>
      <c r="D639" s="140">
        <v>1063.3</v>
      </c>
      <c r="E639" s="140">
        <v>0</v>
      </c>
      <c r="F639" s="140">
        <v>0</v>
      </c>
      <c r="G639" s="140">
        <v>0</v>
      </c>
      <c r="H639" s="140">
        <v>308.7</v>
      </c>
      <c r="I639" s="140">
        <v>0</v>
      </c>
      <c r="J639" s="135">
        <f t="shared" si="313"/>
        <v>1477</v>
      </c>
      <c r="K639" s="141">
        <v>1168.3</v>
      </c>
      <c r="L639" s="141">
        <v>0</v>
      </c>
      <c r="M639" s="141">
        <v>0</v>
      </c>
      <c r="N639" s="141">
        <v>0</v>
      </c>
      <c r="O639" s="141">
        <v>308.7</v>
      </c>
      <c r="P639" s="141">
        <v>0</v>
      </c>
      <c r="Q639" s="141">
        <v>0</v>
      </c>
      <c r="R639" s="141">
        <v>0</v>
      </c>
      <c r="S639" s="141">
        <v>0</v>
      </c>
      <c r="T639" s="136">
        <f t="shared" si="314"/>
        <v>1443.7096000000001</v>
      </c>
      <c r="U639" s="141">
        <v>1135.0096000000001</v>
      </c>
      <c r="V639" s="141">
        <v>0</v>
      </c>
      <c r="W639" s="141">
        <v>0</v>
      </c>
      <c r="X639" s="141">
        <v>0</v>
      </c>
      <c r="Y639" s="10">
        <v>308.7</v>
      </c>
      <c r="Z639" s="10">
        <v>0</v>
      </c>
      <c r="AA639" s="10">
        <v>0</v>
      </c>
      <c r="AB639" s="10">
        <v>0</v>
      </c>
      <c r="AC639" s="10">
        <v>0</v>
      </c>
      <c r="AD639" s="10">
        <f t="shared" si="321"/>
        <v>-33.290399999999863</v>
      </c>
      <c r="AE639" s="10">
        <f t="shared" si="321"/>
        <v>-33.290399999999863</v>
      </c>
      <c r="AF639" s="10">
        <f t="shared" si="321"/>
        <v>0</v>
      </c>
      <c r="AG639" s="10">
        <f t="shared" si="321"/>
        <v>0</v>
      </c>
      <c r="AH639" s="10">
        <f t="shared" si="321"/>
        <v>0</v>
      </c>
      <c r="AI639" s="13">
        <f t="shared" si="321"/>
        <v>0</v>
      </c>
      <c r="AJ639" s="13">
        <f t="shared" si="321"/>
        <v>0</v>
      </c>
      <c r="AK639" s="13">
        <f t="shared" si="329"/>
        <v>0</v>
      </c>
      <c r="AL639" s="13">
        <f t="shared" si="329"/>
        <v>0</v>
      </c>
      <c r="AM639" s="10">
        <f t="shared" si="329"/>
        <v>0</v>
      </c>
      <c r="AN639" s="10">
        <f t="shared" si="331"/>
        <v>97.746079891672323</v>
      </c>
      <c r="AO639" s="10">
        <f t="shared" si="331"/>
        <v>97.150526405888911</v>
      </c>
      <c r="AP639" s="10">
        <f t="shared" si="331"/>
        <v>0</v>
      </c>
      <c r="AQ639" s="10">
        <f t="shared" si="331"/>
        <v>0</v>
      </c>
      <c r="AR639" s="10">
        <f t="shared" si="331"/>
        <v>0</v>
      </c>
      <c r="AS639" s="10">
        <f t="shared" si="330"/>
        <v>100</v>
      </c>
      <c r="AT639" s="142">
        <f t="shared" si="330"/>
        <v>0</v>
      </c>
      <c r="AU639" s="142">
        <f t="shared" si="330"/>
        <v>0</v>
      </c>
      <c r="AV639" s="142">
        <f t="shared" si="330"/>
        <v>0</v>
      </c>
      <c r="AW639" s="142">
        <f t="shared" si="330"/>
        <v>0</v>
      </c>
    </row>
    <row r="640" spans="1:49" ht="12.75" customHeight="1" x14ac:dyDescent="0.25">
      <c r="A640" s="133">
        <v>631</v>
      </c>
      <c r="B640" s="139"/>
      <c r="C640" s="140"/>
      <c r="D640" s="140"/>
      <c r="E640" s="140"/>
      <c r="F640" s="140"/>
      <c r="G640" s="140"/>
      <c r="H640" s="140"/>
      <c r="I640" s="140"/>
      <c r="J640" s="135"/>
      <c r="K640" s="141"/>
      <c r="L640" s="141"/>
      <c r="M640" s="141"/>
      <c r="N640" s="141"/>
      <c r="O640" s="141"/>
      <c r="P640" s="141"/>
      <c r="Q640" s="141"/>
      <c r="R640" s="141"/>
      <c r="S640" s="141"/>
      <c r="T640" s="136"/>
      <c r="U640" s="141"/>
      <c r="V640" s="141"/>
      <c r="W640" s="141"/>
      <c r="X640" s="141"/>
      <c r="Y640" s="10"/>
      <c r="Z640" s="10"/>
      <c r="AA640" s="10"/>
      <c r="AB640" s="10"/>
      <c r="AC640" s="10"/>
      <c r="AD640" s="10"/>
      <c r="AE640" s="10"/>
      <c r="AF640" s="10"/>
      <c r="AG640" s="10"/>
      <c r="AH640" s="10"/>
      <c r="AI640" s="13">
        <f t="shared" ref="AI640:AM703" si="332">Y640-O640</f>
        <v>0</v>
      </c>
      <c r="AJ640" s="13">
        <f t="shared" si="332"/>
        <v>0</v>
      </c>
      <c r="AK640" s="13">
        <f t="shared" si="329"/>
        <v>0</v>
      </c>
      <c r="AL640" s="13">
        <f t="shared" si="329"/>
        <v>0</v>
      </c>
      <c r="AM640" s="10"/>
      <c r="AN640" s="10"/>
      <c r="AO640" s="10"/>
      <c r="AP640" s="10"/>
      <c r="AQ640" s="10"/>
      <c r="AR640" s="10"/>
      <c r="AS640" s="10"/>
      <c r="AT640" s="142"/>
      <c r="AU640" s="142"/>
      <c r="AV640" s="142"/>
      <c r="AW640" s="142"/>
    </row>
    <row r="641" spans="1:49" ht="12.75" customHeight="1" x14ac:dyDescent="0.25">
      <c r="A641" s="133">
        <v>632</v>
      </c>
      <c r="B641" s="134" t="s">
        <v>1883</v>
      </c>
      <c r="C641" s="135">
        <f t="shared" ref="C641:C667" si="333">SUM(D641:I641)</f>
        <v>218618.1</v>
      </c>
      <c r="D641" s="135">
        <f t="shared" ref="D641:I641" si="334">D642+D643</f>
        <v>177625.4</v>
      </c>
      <c r="E641" s="135">
        <f t="shared" si="334"/>
        <v>5626.3</v>
      </c>
      <c r="F641" s="135">
        <f t="shared" si="334"/>
        <v>4077.2</v>
      </c>
      <c r="G641" s="135">
        <f t="shared" si="334"/>
        <v>0</v>
      </c>
      <c r="H641" s="135">
        <f t="shared" si="334"/>
        <v>24360</v>
      </c>
      <c r="I641" s="135">
        <f t="shared" si="334"/>
        <v>6929.2</v>
      </c>
      <c r="J641" s="135">
        <f t="shared" si="313"/>
        <v>253777.3</v>
      </c>
      <c r="K641" s="135">
        <f t="shared" ref="K641:S641" si="335">K642+K643</f>
        <v>204635.4</v>
      </c>
      <c r="L641" s="135">
        <f t="shared" si="335"/>
        <v>6161.9</v>
      </c>
      <c r="M641" s="135">
        <f t="shared" si="335"/>
        <v>4864</v>
      </c>
      <c r="N641" s="135">
        <f t="shared" si="335"/>
        <v>0</v>
      </c>
      <c r="O641" s="135">
        <f t="shared" si="335"/>
        <v>24360</v>
      </c>
      <c r="P641" s="135">
        <f t="shared" si="335"/>
        <v>11349.1</v>
      </c>
      <c r="Q641" s="135">
        <f t="shared" si="335"/>
        <v>8647.4</v>
      </c>
      <c r="R641" s="135">
        <f t="shared" si="335"/>
        <v>2365</v>
      </c>
      <c r="S641" s="135">
        <f t="shared" si="335"/>
        <v>41.9</v>
      </c>
      <c r="T641" s="136">
        <f t="shared" si="314"/>
        <v>250464.37030000001</v>
      </c>
      <c r="U641" s="135">
        <f t="shared" ref="U641:AC641" si="336">U642+U643</f>
        <v>202365.70360000001</v>
      </c>
      <c r="V641" s="135">
        <f t="shared" si="336"/>
        <v>6161.9</v>
      </c>
      <c r="W641" s="135">
        <f t="shared" si="336"/>
        <v>3867.7442000000001</v>
      </c>
      <c r="X641" s="135">
        <f t="shared" si="336"/>
        <v>0</v>
      </c>
      <c r="Y641" s="135">
        <f t="shared" si="336"/>
        <v>24319.458599999998</v>
      </c>
      <c r="Z641" s="135">
        <f t="shared" si="336"/>
        <v>11349.1</v>
      </c>
      <c r="AA641" s="135">
        <f t="shared" si="336"/>
        <v>8647.4</v>
      </c>
      <c r="AB641" s="135">
        <f t="shared" si="336"/>
        <v>2365</v>
      </c>
      <c r="AC641" s="135">
        <f t="shared" si="336"/>
        <v>35.463900000000002</v>
      </c>
      <c r="AD641" s="13">
        <f t="shared" ref="AD641:AI667" si="337">T641-J641</f>
        <v>-3312.9296999999788</v>
      </c>
      <c r="AE641" s="13">
        <f t="shared" si="337"/>
        <v>-2269.6963999999862</v>
      </c>
      <c r="AF641" s="13">
        <f t="shared" si="337"/>
        <v>0</v>
      </c>
      <c r="AG641" s="13">
        <f t="shared" si="337"/>
        <v>-996.25579999999991</v>
      </c>
      <c r="AH641" s="13">
        <f t="shared" si="337"/>
        <v>0</v>
      </c>
      <c r="AI641" s="13">
        <f t="shared" si="332"/>
        <v>-40.541400000001886</v>
      </c>
      <c r="AJ641" s="13">
        <f t="shared" si="332"/>
        <v>0</v>
      </c>
      <c r="AK641" s="13">
        <f t="shared" si="329"/>
        <v>0</v>
      </c>
      <c r="AL641" s="13">
        <f t="shared" si="329"/>
        <v>0</v>
      </c>
      <c r="AM641" s="13">
        <f t="shared" si="329"/>
        <v>-6.4360999999999962</v>
      </c>
      <c r="AN641" s="13">
        <f t="shared" ref="AN641:AW666" si="338">IF(J641=0,0,T641/J641*100)</f>
        <v>98.69455238904348</v>
      </c>
      <c r="AO641" s="13">
        <f t="shared" si="338"/>
        <v>98.890858375432614</v>
      </c>
      <c r="AP641" s="13">
        <f t="shared" si="338"/>
        <v>100</v>
      </c>
      <c r="AQ641" s="13">
        <f t="shared" si="338"/>
        <v>79.517767269736837</v>
      </c>
      <c r="AR641" s="13">
        <f t="shared" si="338"/>
        <v>0</v>
      </c>
      <c r="AS641" s="13">
        <f t="shared" si="338"/>
        <v>99.833573891625605</v>
      </c>
      <c r="AT641" s="137">
        <f t="shared" si="338"/>
        <v>100</v>
      </c>
      <c r="AU641" s="137">
        <f t="shared" si="338"/>
        <v>100</v>
      </c>
      <c r="AV641" s="137">
        <f t="shared" si="338"/>
        <v>100</v>
      </c>
      <c r="AW641" s="137">
        <f t="shared" si="338"/>
        <v>84.639379474940341</v>
      </c>
    </row>
    <row r="642" spans="1:49" s="138" customFormat="1" ht="12.75" customHeight="1" x14ac:dyDescent="0.2">
      <c r="A642" s="133">
        <v>633</v>
      </c>
      <c r="B642" s="134" t="s">
        <v>1374</v>
      </c>
      <c r="C642" s="135">
        <f t="shared" si="333"/>
        <v>148749.40000000002</v>
      </c>
      <c r="D642" s="135">
        <f t="shared" ref="D642:I642" si="339">D644</f>
        <v>123076.2</v>
      </c>
      <c r="E642" s="135">
        <f t="shared" si="339"/>
        <v>5626.3</v>
      </c>
      <c r="F642" s="135">
        <f t="shared" si="339"/>
        <v>3949.7</v>
      </c>
      <c r="G642" s="135">
        <f t="shared" si="339"/>
        <v>0</v>
      </c>
      <c r="H642" s="135">
        <f t="shared" si="339"/>
        <v>9168</v>
      </c>
      <c r="I642" s="135">
        <f t="shared" si="339"/>
        <v>6929.2</v>
      </c>
      <c r="J642" s="135">
        <f t="shared" si="313"/>
        <v>175140.5</v>
      </c>
      <c r="K642" s="135">
        <f t="shared" ref="K642:S642" si="340">K644</f>
        <v>141322.6</v>
      </c>
      <c r="L642" s="135">
        <f t="shared" si="340"/>
        <v>6161.9</v>
      </c>
      <c r="M642" s="135">
        <f t="shared" si="340"/>
        <v>4732</v>
      </c>
      <c r="N642" s="135">
        <f t="shared" si="340"/>
        <v>0</v>
      </c>
      <c r="O642" s="135">
        <f t="shared" si="340"/>
        <v>9168</v>
      </c>
      <c r="P642" s="135">
        <f t="shared" si="340"/>
        <v>11349.1</v>
      </c>
      <c r="Q642" s="135">
        <f t="shared" si="340"/>
        <v>8647.4</v>
      </c>
      <c r="R642" s="135">
        <f t="shared" si="340"/>
        <v>2365</v>
      </c>
      <c r="S642" s="135">
        <f t="shared" si="340"/>
        <v>41.9</v>
      </c>
      <c r="T642" s="136">
        <f t="shared" si="314"/>
        <v>172922.86790000004</v>
      </c>
      <c r="U642" s="135">
        <f t="shared" ref="U642:AC642" si="341">U644</f>
        <v>140045.35140000001</v>
      </c>
      <c r="V642" s="135">
        <f t="shared" si="341"/>
        <v>6161.9</v>
      </c>
      <c r="W642" s="135">
        <f t="shared" si="341"/>
        <v>3798.0529999999999</v>
      </c>
      <c r="X642" s="135">
        <f t="shared" si="341"/>
        <v>0</v>
      </c>
      <c r="Y642" s="135">
        <f t="shared" si="341"/>
        <v>9167.9995999999992</v>
      </c>
      <c r="Z642" s="135">
        <f t="shared" si="341"/>
        <v>11349.1</v>
      </c>
      <c r="AA642" s="135">
        <f t="shared" si="341"/>
        <v>8647.4</v>
      </c>
      <c r="AB642" s="135">
        <f t="shared" si="341"/>
        <v>2365</v>
      </c>
      <c r="AC642" s="135">
        <f t="shared" si="341"/>
        <v>35.463900000000002</v>
      </c>
      <c r="AD642" s="13">
        <f t="shared" si="337"/>
        <v>-2217.6320999999589</v>
      </c>
      <c r="AE642" s="13">
        <f t="shared" si="337"/>
        <v>-1277.2485999999917</v>
      </c>
      <c r="AF642" s="13">
        <f t="shared" si="337"/>
        <v>0</v>
      </c>
      <c r="AG642" s="13">
        <f t="shared" si="337"/>
        <v>-933.94700000000012</v>
      </c>
      <c r="AH642" s="13">
        <f t="shared" si="337"/>
        <v>0</v>
      </c>
      <c r="AI642" s="13">
        <f t="shared" si="332"/>
        <v>-4.0000000080908649E-4</v>
      </c>
      <c r="AJ642" s="13">
        <f t="shared" si="332"/>
        <v>0</v>
      </c>
      <c r="AK642" s="13">
        <f t="shared" si="329"/>
        <v>0</v>
      </c>
      <c r="AL642" s="13">
        <f t="shared" si="329"/>
        <v>0</v>
      </c>
      <c r="AM642" s="13">
        <f t="shared" si="329"/>
        <v>-6.4360999999999962</v>
      </c>
      <c r="AN642" s="13">
        <f t="shared" si="338"/>
        <v>98.733798236273188</v>
      </c>
      <c r="AO642" s="13">
        <f t="shared" si="338"/>
        <v>99.096217731629622</v>
      </c>
      <c r="AP642" s="13">
        <f t="shared" si="338"/>
        <v>100</v>
      </c>
      <c r="AQ642" s="13">
        <f t="shared" si="338"/>
        <v>80.263165680473364</v>
      </c>
      <c r="AR642" s="13">
        <f t="shared" si="338"/>
        <v>0</v>
      </c>
      <c r="AS642" s="13">
        <f t="shared" si="338"/>
        <v>99.99999563699825</v>
      </c>
      <c r="AT642" s="137">
        <f t="shared" si="338"/>
        <v>100</v>
      </c>
      <c r="AU642" s="137">
        <f t="shared" si="338"/>
        <v>100</v>
      </c>
      <c r="AV642" s="137">
        <f t="shared" si="338"/>
        <v>100</v>
      </c>
      <c r="AW642" s="137">
        <f t="shared" si="338"/>
        <v>84.639379474940341</v>
      </c>
    </row>
    <row r="643" spans="1:49" s="138" customFormat="1" ht="12.75" customHeight="1" x14ac:dyDescent="0.2">
      <c r="A643" s="133">
        <v>634</v>
      </c>
      <c r="B643" s="134" t="s">
        <v>1375</v>
      </c>
      <c r="C643" s="135">
        <f t="shared" si="333"/>
        <v>69868.7</v>
      </c>
      <c r="D643" s="135">
        <f t="shared" ref="D643:I643" si="342">SUBTOTAL(9,D645:D667)</f>
        <v>54549.2</v>
      </c>
      <c r="E643" s="135">
        <f t="shared" si="342"/>
        <v>0</v>
      </c>
      <c r="F643" s="135">
        <f t="shared" si="342"/>
        <v>127.5</v>
      </c>
      <c r="G643" s="135">
        <f t="shared" si="342"/>
        <v>0</v>
      </c>
      <c r="H643" s="135">
        <f t="shared" si="342"/>
        <v>15192.000000000002</v>
      </c>
      <c r="I643" s="135">
        <f t="shared" si="342"/>
        <v>0</v>
      </c>
      <c r="J643" s="135">
        <f t="shared" si="313"/>
        <v>78636.800000000003</v>
      </c>
      <c r="K643" s="135">
        <f t="shared" ref="K643:S643" si="343">SUBTOTAL(9,K645:K667)</f>
        <v>63312.799999999996</v>
      </c>
      <c r="L643" s="135">
        <f t="shared" si="343"/>
        <v>0</v>
      </c>
      <c r="M643" s="135">
        <f t="shared" si="343"/>
        <v>132</v>
      </c>
      <c r="N643" s="135">
        <f t="shared" si="343"/>
        <v>0</v>
      </c>
      <c r="O643" s="135">
        <f t="shared" si="343"/>
        <v>15192.000000000002</v>
      </c>
      <c r="P643" s="135">
        <f t="shared" si="343"/>
        <v>0</v>
      </c>
      <c r="Q643" s="135">
        <f t="shared" si="343"/>
        <v>0</v>
      </c>
      <c r="R643" s="135">
        <f t="shared" si="343"/>
        <v>0</v>
      </c>
      <c r="S643" s="135">
        <f t="shared" si="343"/>
        <v>0</v>
      </c>
      <c r="T643" s="136">
        <f t="shared" si="314"/>
        <v>77541.502400000012</v>
      </c>
      <c r="U643" s="135">
        <f t="shared" ref="U643:AC643" si="344">SUBTOTAL(9,U645:U667)</f>
        <v>62320.352200000008</v>
      </c>
      <c r="V643" s="135">
        <f t="shared" si="344"/>
        <v>0</v>
      </c>
      <c r="W643" s="135">
        <f t="shared" si="344"/>
        <v>69.691199999999995</v>
      </c>
      <c r="X643" s="135">
        <f t="shared" si="344"/>
        <v>0</v>
      </c>
      <c r="Y643" s="135">
        <f t="shared" si="344"/>
        <v>15151.458999999999</v>
      </c>
      <c r="Z643" s="135">
        <f t="shared" si="344"/>
        <v>0</v>
      </c>
      <c r="AA643" s="135">
        <f t="shared" si="344"/>
        <v>0</v>
      </c>
      <c r="AB643" s="135">
        <f t="shared" si="344"/>
        <v>0</v>
      </c>
      <c r="AC643" s="135">
        <f t="shared" si="344"/>
        <v>0</v>
      </c>
      <c r="AD643" s="13">
        <f t="shared" si="337"/>
        <v>-1095.2975999999908</v>
      </c>
      <c r="AE643" s="13">
        <f t="shared" si="337"/>
        <v>-992.44779999998718</v>
      </c>
      <c r="AF643" s="13">
        <f t="shared" si="337"/>
        <v>0</v>
      </c>
      <c r="AG643" s="13">
        <f t="shared" si="337"/>
        <v>-62.308800000000005</v>
      </c>
      <c r="AH643" s="13">
        <f t="shared" si="337"/>
        <v>0</v>
      </c>
      <c r="AI643" s="13">
        <f t="shared" si="332"/>
        <v>-40.541000000002896</v>
      </c>
      <c r="AJ643" s="13">
        <f t="shared" si="332"/>
        <v>0</v>
      </c>
      <c r="AK643" s="13">
        <f t="shared" si="329"/>
        <v>0</v>
      </c>
      <c r="AL643" s="13">
        <f t="shared" si="329"/>
        <v>0</v>
      </c>
      <c r="AM643" s="13">
        <f t="shared" si="329"/>
        <v>0</v>
      </c>
      <c r="AN643" s="13">
        <f t="shared" si="338"/>
        <v>98.607143729144624</v>
      </c>
      <c r="AO643" s="13">
        <f t="shared" si="338"/>
        <v>98.432468947827317</v>
      </c>
      <c r="AP643" s="13">
        <f t="shared" si="338"/>
        <v>0</v>
      </c>
      <c r="AQ643" s="13">
        <f t="shared" si="338"/>
        <v>52.79636363636363</v>
      </c>
      <c r="AR643" s="13">
        <f t="shared" si="338"/>
        <v>0</v>
      </c>
      <c r="AS643" s="13">
        <f t="shared" si="338"/>
        <v>99.733142443391245</v>
      </c>
      <c r="AT643" s="137">
        <f t="shared" si="338"/>
        <v>0</v>
      </c>
      <c r="AU643" s="137">
        <f t="shared" si="338"/>
        <v>0</v>
      </c>
      <c r="AV643" s="137">
        <f t="shared" si="338"/>
        <v>0</v>
      </c>
      <c r="AW643" s="137">
        <f t="shared" si="338"/>
        <v>0</v>
      </c>
    </row>
    <row r="644" spans="1:49" ht="12.75" customHeight="1" x14ac:dyDescent="0.25">
      <c r="A644" s="133">
        <v>635</v>
      </c>
      <c r="B644" s="139" t="s">
        <v>1400</v>
      </c>
      <c r="C644" s="135">
        <f t="shared" si="333"/>
        <v>148749.40000000002</v>
      </c>
      <c r="D644" s="140">
        <v>123076.2</v>
      </c>
      <c r="E644" s="140">
        <v>5626.3</v>
      </c>
      <c r="F644" s="140">
        <v>3949.7</v>
      </c>
      <c r="G644" s="140">
        <v>0</v>
      </c>
      <c r="H644" s="140">
        <v>9168</v>
      </c>
      <c r="I644" s="140">
        <v>6929.2</v>
      </c>
      <c r="J644" s="135">
        <f t="shared" si="313"/>
        <v>175140.5</v>
      </c>
      <c r="K644" s="141">
        <v>141322.6</v>
      </c>
      <c r="L644" s="141">
        <v>6161.9</v>
      </c>
      <c r="M644" s="141">
        <v>4732</v>
      </c>
      <c r="N644" s="141">
        <v>0</v>
      </c>
      <c r="O644" s="141">
        <v>9168</v>
      </c>
      <c r="P644" s="141">
        <v>11349.1</v>
      </c>
      <c r="Q644" s="141">
        <v>8647.4</v>
      </c>
      <c r="R644" s="141">
        <v>2365</v>
      </c>
      <c r="S644" s="141">
        <v>41.9</v>
      </c>
      <c r="T644" s="136">
        <f t="shared" si="314"/>
        <v>172922.86790000004</v>
      </c>
      <c r="U644" s="141">
        <v>140045.35140000001</v>
      </c>
      <c r="V644" s="141">
        <v>6161.9</v>
      </c>
      <c r="W644" s="141">
        <v>3798.0529999999999</v>
      </c>
      <c r="X644" s="141">
        <v>0</v>
      </c>
      <c r="Y644" s="10">
        <v>9167.9995999999992</v>
      </c>
      <c r="Z644" s="10">
        <v>11349.1</v>
      </c>
      <c r="AA644" s="10">
        <v>8647.4</v>
      </c>
      <c r="AB644" s="10">
        <v>2365</v>
      </c>
      <c r="AC644" s="10">
        <v>35.463900000000002</v>
      </c>
      <c r="AD644" s="10">
        <f t="shared" si="337"/>
        <v>-2217.6320999999589</v>
      </c>
      <c r="AE644" s="10">
        <f t="shared" si="337"/>
        <v>-1277.2485999999917</v>
      </c>
      <c r="AF644" s="10">
        <f t="shared" si="337"/>
        <v>0</v>
      </c>
      <c r="AG644" s="10">
        <f t="shared" si="337"/>
        <v>-933.94700000000012</v>
      </c>
      <c r="AH644" s="10">
        <f t="shared" si="337"/>
        <v>0</v>
      </c>
      <c r="AI644" s="13">
        <f t="shared" si="337"/>
        <v>-4.0000000080908649E-4</v>
      </c>
      <c r="AJ644" s="13">
        <f t="shared" si="332"/>
        <v>0</v>
      </c>
      <c r="AK644" s="13">
        <f t="shared" si="329"/>
        <v>0</v>
      </c>
      <c r="AL644" s="13">
        <f t="shared" si="329"/>
        <v>0</v>
      </c>
      <c r="AM644" s="10">
        <f t="shared" si="329"/>
        <v>-6.4360999999999962</v>
      </c>
      <c r="AN644" s="10">
        <f t="shared" si="338"/>
        <v>98.733798236273188</v>
      </c>
      <c r="AO644" s="10">
        <f t="shared" si="338"/>
        <v>99.096217731629622</v>
      </c>
      <c r="AP644" s="10">
        <f t="shared" si="338"/>
        <v>100</v>
      </c>
      <c r="AQ644" s="10">
        <f t="shared" si="338"/>
        <v>80.263165680473364</v>
      </c>
      <c r="AR644" s="10">
        <f t="shared" si="338"/>
        <v>0</v>
      </c>
      <c r="AS644" s="10">
        <f t="shared" si="338"/>
        <v>99.99999563699825</v>
      </c>
      <c r="AT644" s="142">
        <f t="shared" si="338"/>
        <v>100</v>
      </c>
      <c r="AU644" s="142">
        <f t="shared" si="338"/>
        <v>100</v>
      </c>
      <c r="AV644" s="142">
        <f t="shared" si="338"/>
        <v>100</v>
      </c>
      <c r="AW644" s="142">
        <f t="shared" si="338"/>
        <v>84.639379474940341</v>
      </c>
    </row>
    <row r="645" spans="1:49" ht="12.75" customHeight="1" x14ac:dyDescent="0.25">
      <c r="A645" s="133">
        <v>636</v>
      </c>
      <c r="B645" s="139" t="s">
        <v>1884</v>
      </c>
      <c r="C645" s="135">
        <f t="shared" si="333"/>
        <v>2638.1</v>
      </c>
      <c r="D645" s="140">
        <v>2050.6</v>
      </c>
      <c r="E645" s="140">
        <v>0</v>
      </c>
      <c r="F645" s="140">
        <v>0</v>
      </c>
      <c r="G645" s="140">
        <v>0</v>
      </c>
      <c r="H645" s="140">
        <v>587.5</v>
      </c>
      <c r="I645" s="140">
        <v>0</v>
      </c>
      <c r="J645" s="135">
        <f t="shared" si="313"/>
        <v>3112.8</v>
      </c>
      <c r="K645" s="141">
        <v>2525.3000000000002</v>
      </c>
      <c r="L645" s="141">
        <v>0</v>
      </c>
      <c r="M645" s="141">
        <v>0</v>
      </c>
      <c r="N645" s="141">
        <v>0</v>
      </c>
      <c r="O645" s="141">
        <v>587.5</v>
      </c>
      <c r="P645" s="141">
        <v>0</v>
      </c>
      <c r="Q645" s="141">
        <v>0</v>
      </c>
      <c r="R645" s="141">
        <v>0</v>
      </c>
      <c r="S645" s="141">
        <v>0</v>
      </c>
      <c r="T645" s="136">
        <f t="shared" si="314"/>
        <v>3112.8</v>
      </c>
      <c r="U645" s="141">
        <v>2525.3000000000002</v>
      </c>
      <c r="V645" s="141">
        <v>0</v>
      </c>
      <c r="W645" s="141">
        <v>0</v>
      </c>
      <c r="X645" s="141">
        <v>0</v>
      </c>
      <c r="Y645" s="10">
        <v>587.5</v>
      </c>
      <c r="Z645" s="10">
        <v>0</v>
      </c>
      <c r="AA645" s="10">
        <v>0</v>
      </c>
      <c r="AB645" s="10">
        <v>0</v>
      </c>
      <c r="AC645" s="10">
        <v>0</v>
      </c>
      <c r="AD645" s="10">
        <f t="shared" si="337"/>
        <v>0</v>
      </c>
      <c r="AE645" s="10">
        <f t="shared" si="337"/>
        <v>0</v>
      </c>
      <c r="AF645" s="10">
        <f t="shared" si="337"/>
        <v>0</v>
      </c>
      <c r="AG645" s="10">
        <f t="shared" si="337"/>
        <v>0</v>
      </c>
      <c r="AH645" s="10">
        <f t="shared" si="337"/>
        <v>0</v>
      </c>
      <c r="AI645" s="13">
        <f t="shared" si="337"/>
        <v>0</v>
      </c>
      <c r="AJ645" s="13">
        <f t="shared" si="332"/>
        <v>0</v>
      </c>
      <c r="AK645" s="13">
        <f t="shared" si="329"/>
        <v>0</v>
      </c>
      <c r="AL645" s="13">
        <f t="shared" si="329"/>
        <v>0</v>
      </c>
      <c r="AM645" s="10">
        <f t="shared" si="329"/>
        <v>0</v>
      </c>
      <c r="AN645" s="10">
        <f t="shared" si="338"/>
        <v>100</v>
      </c>
      <c r="AO645" s="10">
        <f t="shared" si="338"/>
        <v>100</v>
      </c>
      <c r="AP645" s="10">
        <f t="shared" si="338"/>
        <v>0</v>
      </c>
      <c r="AQ645" s="10">
        <f t="shared" si="338"/>
        <v>0</v>
      </c>
      <c r="AR645" s="10">
        <f t="shared" si="338"/>
        <v>0</v>
      </c>
      <c r="AS645" s="10">
        <f t="shared" si="338"/>
        <v>100</v>
      </c>
      <c r="AT645" s="142">
        <f t="shared" si="338"/>
        <v>0</v>
      </c>
      <c r="AU645" s="142">
        <f t="shared" si="338"/>
        <v>0</v>
      </c>
      <c r="AV645" s="142">
        <f t="shared" si="338"/>
        <v>0</v>
      </c>
      <c r="AW645" s="142">
        <f t="shared" si="338"/>
        <v>0</v>
      </c>
    </row>
    <row r="646" spans="1:49" ht="12.75" customHeight="1" x14ac:dyDescent="0.25">
      <c r="A646" s="133">
        <v>637</v>
      </c>
      <c r="B646" s="139" t="s">
        <v>1885</v>
      </c>
      <c r="C646" s="135">
        <f t="shared" si="333"/>
        <v>2347.8000000000002</v>
      </c>
      <c r="D646" s="140">
        <v>1709.3</v>
      </c>
      <c r="E646" s="140">
        <v>0</v>
      </c>
      <c r="F646" s="140">
        <v>0</v>
      </c>
      <c r="G646" s="140">
        <v>0</v>
      </c>
      <c r="H646" s="140">
        <v>638.5</v>
      </c>
      <c r="I646" s="140">
        <v>0</v>
      </c>
      <c r="J646" s="135">
        <f t="shared" si="313"/>
        <v>2522.6</v>
      </c>
      <c r="K646" s="141">
        <v>1884.1</v>
      </c>
      <c r="L646" s="141">
        <v>0</v>
      </c>
      <c r="M646" s="141">
        <v>0</v>
      </c>
      <c r="N646" s="141">
        <v>0</v>
      </c>
      <c r="O646" s="141">
        <v>638.5</v>
      </c>
      <c r="P646" s="141">
        <v>0</v>
      </c>
      <c r="Q646" s="141">
        <v>0</v>
      </c>
      <c r="R646" s="141">
        <v>0</v>
      </c>
      <c r="S646" s="141">
        <v>0</v>
      </c>
      <c r="T646" s="136">
        <f t="shared" si="314"/>
        <v>2503.4043999999999</v>
      </c>
      <c r="U646" s="141">
        <v>1864.9043999999999</v>
      </c>
      <c r="V646" s="141">
        <v>0</v>
      </c>
      <c r="W646" s="141">
        <v>0</v>
      </c>
      <c r="X646" s="141">
        <v>0</v>
      </c>
      <c r="Y646" s="10">
        <v>638.5</v>
      </c>
      <c r="Z646" s="10">
        <v>0</v>
      </c>
      <c r="AA646" s="10">
        <v>0</v>
      </c>
      <c r="AB646" s="10">
        <v>0</v>
      </c>
      <c r="AC646" s="10">
        <v>0</v>
      </c>
      <c r="AD646" s="10">
        <f t="shared" si="337"/>
        <v>-19.195600000000013</v>
      </c>
      <c r="AE646" s="10">
        <f t="shared" si="337"/>
        <v>-19.195600000000013</v>
      </c>
      <c r="AF646" s="10">
        <f t="shared" si="337"/>
        <v>0</v>
      </c>
      <c r="AG646" s="10">
        <f t="shared" si="337"/>
        <v>0</v>
      </c>
      <c r="AH646" s="10">
        <f t="shared" si="337"/>
        <v>0</v>
      </c>
      <c r="AI646" s="13">
        <f t="shared" si="337"/>
        <v>0</v>
      </c>
      <c r="AJ646" s="13">
        <f t="shared" si="332"/>
        <v>0</v>
      </c>
      <c r="AK646" s="13">
        <f t="shared" si="329"/>
        <v>0</v>
      </c>
      <c r="AL646" s="13">
        <f t="shared" si="329"/>
        <v>0</v>
      </c>
      <c r="AM646" s="10">
        <f t="shared" si="329"/>
        <v>0</v>
      </c>
      <c r="AN646" s="10">
        <f t="shared" si="338"/>
        <v>99.239054943312453</v>
      </c>
      <c r="AO646" s="10">
        <f t="shared" si="338"/>
        <v>98.98117934292236</v>
      </c>
      <c r="AP646" s="10">
        <f t="shared" si="338"/>
        <v>0</v>
      </c>
      <c r="AQ646" s="10">
        <f t="shared" si="338"/>
        <v>0</v>
      </c>
      <c r="AR646" s="10">
        <f t="shared" si="338"/>
        <v>0</v>
      </c>
      <c r="AS646" s="10">
        <f t="shared" si="338"/>
        <v>100</v>
      </c>
      <c r="AT646" s="142">
        <f t="shared" si="338"/>
        <v>0</v>
      </c>
      <c r="AU646" s="142">
        <f t="shared" si="338"/>
        <v>0</v>
      </c>
      <c r="AV646" s="142">
        <f t="shared" si="338"/>
        <v>0</v>
      </c>
      <c r="AW646" s="142">
        <f t="shared" si="338"/>
        <v>0</v>
      </c>
    </row>
    <row r="647" spans="1:49" ht="12.75" customHeight="1" x14ac:dyDescent="0.25">
      <c r="A647" s="133">
        <v>638</v>
      </c>
      <c r="B647" s="139" t="s">
        <v>1886</v>
      </c>
      <c r="C647" s="135">
        <f t="shared" si="333"/>
        <v>1349.5</v>
      </c>
      <c r="D647" s="140">
        <v>1126</v>
      </c>
      <c r="E647" s="140">
        <v>0</v>
      </c>
      <c r="F647" s="140">
        <v>0</v>
      </c>
      <c r="G647" s="140">
        <v>0</v>
      </c>
      <c r="H647" s="140">
        <v>223.5</v>
      </c>
      <c r="I647" s="140">
        <v>0</v>
      </c>
      <c r="J647" s="135">
        <f t="shared" si="313"/>
        <v>1520.6</v>
      </c>
      <c r="K647" s="141">
        <v>1297.0999999999999</v>
      </c>
      <c r="L647" s="141">
        <v>0</v>
      </c>
      <c r="M647" s="141">
        <v>0</v>
      </c>
      <c r="N647" s="141">
        <v>0</v>
      </c>
      <c r="O647" s="141">
        <v>223.5</v>
      </c>
      <c r="P647" s="141">
        <v>0</v>
      </c>
      <c r="Q647" s="141">
        <v>0</v>
      </c>
      <c r="R647" s="141">
        <v>0</v>
      </c>
      <c r="S647" s="141">
        <v>0</v>
      </c>
      <c r="T647" s="136">
        <f t="shared" si="314"/>
        <v>1520.6</v>
      </c>
      <c r="U647" s="141">
        <v>1297.0999999999999</v>
      </c>
      <c r="V647" s="141">
        <v>0</v>
      </c>
      <c r="W647" s="141">
        <v>0</v>
      </c>
      <c r="X647" s="141">
        <v>0</v>
      </c>
      <c r="Y647" s="10">
        <v>223.5</v>
      </c>
      <c r="Z647" s="10">
        <v>0</v>
      </c>
      <c r="AA647" s="10">
        <v>0</v>
      </c>
      <c r="AB647" s="10">
        <v>0</v>
      </c>
      <c r="AC647" s="10">
        <v>0</v>
      </c>
      <c r="AD647" s="10">
        <f t="shared" si="337"/>
        <v>0</v>
      </c>
      <c r="AE647" s="10">
        <f t="shared" si="337"/>
        <v>0</v>
      </c>
      <c r="AF647" s="10">
        <f t="shared" si="337"/>
        <v>0</v>
      </c>
      <c r="AG647" s="10">
        <f t="shared" si="337"/>
        <v>0</v>
      </c>
      <c r="AH647" s="10">
        <f t="shared" si="337"/>
        <v>0</v>
      </c>
      <c r="AI647" s="13">
        <f t="shared" si="337"/>
        <v>0</v>
      </c>
      <c r="AJ647" s="13">
        <f t="shared" si="332"/>
        <v>0</v>
      </c>
      <c r="AK647" s="13">
        <f t="shared" si="329"/>
        <v>0</v>
      </c>
      <c r="AL647" s="13">
        <f t="shared" si="329"/>
        <v>0</v>
      </c>
      <c r="AM647" s="10">
        <f t="shared" si="329"/>
        <v>0</v>
      </c>
      <c r="AN647" s="10">
        <f t="shared" si="338"/>
        <v>100</v>
      </c>
      <c r="AO647" s="10">
        <f t="shared" si="338"/>
        <v>100</v>
      </c>
      <c r="AP647" s="10">
        <f t="shared" si="338"/>
        <v>0</v>
      </c>
      <c r="AQ647" s="10">
        <f t="shared" si="338"/>
        <v>0</v>
      </c>
      <c r="AR647" s="10">
        <f t="shared" si="338"/>
        <v>0</v>
      </c>
      <c r="AS647" s="10">
        <f t="shared" si="338"/>
        <v>100</v>
      </c>
      <c r="AT647" s="142">
        <f t="shared" si="338"/>
        <v>0</v>
      </c>
      <c r="AU647" s="142">
        <f t="shared" si="338"/>
        <v>0</v>
      </c>
      <c r="AV647" s="142">
        <f t="shared" si="338"/>
        <v>0</v>
      </c>
      <c r="AW647" s="142">
        <f t="shared" si="338"/>
        <v>0</v>
      </c>
    </row>
    <row r="648" spans="1:49" ht="12.75" customHeight="1" x14ac:dyDescent="0.25">
      <c r="A648" s="133">
        <v>639</v>
      </c>
      <c r="B648" s="139" t="s">
        <v>1887</v>
      </c>
      <c r="C648" s="135">
        <f t="shared" si="333"/>
        <v>3126.6</v>
      </c>
      <c r="D648" s="140">
        <v>2181</v>
      </c>
      <c r="E648" s="140">
        <v>0</v>
      </c>
      <c r="F648" s="140">
        <v>0</v>
      </c>
      <c r="G648" s="140">
        <v>0</v>
      </c>
      <c r="H648" s="140">
        <v>945.6</v>
      </c>
      <c r="I648" s="140">
        <v>0</v>
      </c>
      <c r="J648" s="135">
        <f t="shared" si="313"/>
        <v>3546.9</v>
      </c>
      <c r="K648" s="141">
        <v>2601.3000000000002</v>
      </c>
      <c r="L648" s="141">
        <v>0</v>
      </c>
      <c r="M648" s="141">
        <v>0</v>
      </c>
      <c r="N648" s="141">
        <v>0</v>
      </c>
      <c r="O648" s="141">
        <v>945.6</v>
      </c>
      <c r="P648" s="141">
        <v>0</v>
      </c>
      <c r="Q648" s="141">
        <v>0</v>
      </c>
      <c r="R648" s="141">
        <v>0</v>
      </c>
      <c r="S648" s="141">
        <v>0</v>
      </c>
      <c r="T648" s="136">
        <f t="shared" si="314"/>
        <v>3250.6662999999999</v>
      </c>
      <c r="U648" s="141">
        <v>2305.0663</v>
      </c>
      <c r="V648" s="141">
        <v>0</v>
      </c>
      <c r="W648" s="141">
        <v>0</v>
      </c>
      <c r="X648" s="141">
        <v>0</v>
      </c>
      <c r="Y648" s="10">
        <v>945.6</v>
      </c>
      <c r="Z648" s="10">
        <v>0</v>
      </c>
      <c r="AA648" s="10">
        <v>0</v>
      </c>
      <c r="AB648" s="10">
        <v>0</v>
      </c>
      <c r="AC648" s="10">
        <v>0</v>
      </c>
      <c r="AD648" s="10">
        <f t="shared" si="337"/>
        <v>-296.23370000000023</v>
      </c>
      <c r="AE648" s="10">
        <f t="shared" si="337"/>
        <v>-296.23370000000023</v>
      </c>
      <c r="AF648" s="10">
        <f t="shared" si="337"/>
        <v>0</v>
      </c>
      <c r="AG648" s="10">
        <f t="shared" si="337"/>
        <v>0</v>
      </c>
      <c r="AH648" s="10">
        <f t="shared" si="337"/>
        <v>0</v>
      </c>
      <c r="AI648" s="13">
        <f t="shared" si="337"/>
        <v>0</v>
      </c>
      <c r="AJ648" s="13">
        <f t="shared" si="332"/>
        <v>0</v>
      </c>
      <c r="AK648" s="13">
        <f t="shared" si="329"/>
        <v>0</v>
      </c>
      <c r="AL648" s="13">
        <f t="shared" si="329"/>
        <v>0</v>
      </c>
      <c r="AM648" s="10">
        <f t="shared" si="329"/>
        <v>0</v>
      </c>
      <c r="AN648" s="10">
        <f t="shared" si="338"/>
        <v>91.648095520031575</v>
      </c>
      <c r="AO648" s="10">
        <f t="shared" si="338"/>
        <v>88.612090108791747</v>
      </c>
      <c r="AP648" s="10">
        <f t="shared" si="338"/>
        <v>0</v>
      </c>
      <c r="AQ648" s="10">
        <f t="shared" si="338"/>
        <v>0</v>
      </c>
      <c r="AR648" s="10">
        <f t="shared" si="338"/>
        <v>0</v>
      </c>
      <c r="AS648" s="10">
        <f t="shared" si="338"/>
        <v>100</v>
      </c>
      <c r="AT648" s="142">
        <f t="shared" si="338"/>
        <v>0</v>
      </c>
      <c r="AU648" s="142">
        <f t="shared" si="338"/>
        <v>0</v>
      </c>
      <c r="AV648" s="142">
        <f t="shared" si="338"/>
        <v>0</v>
      </c>
      <c r="AW648" s="142">
        <f t="shared" si="338"/>
        <v>0</v>
      </c>
    </row>
    <row r="649" spans="1:49" ht="12.75" customHeight="1" x14ac:dyDescent="0.25">
      <c r="A649" s="133">
        <v>640</v>
      </c>
      <c r="B649" s="139" t="s">
        <v>1888</v>
      </c>
      <c r="C649" s="135">
        <f t="shared" si="333"/>
        <v>1732.4</v>
      </c>
      <c r="D649" s="140">
        <v>1474.4</v>
      </c>
      <c r="E649" s="140">
        <v>0</v>
      </c>
      <c r="F649" s="140">
        <v>0</v>
      </c>
      <c r="G649" s="140">
        <v>0</v>
      </c>
      <c r="H649" s="140">
        <v>258</v>
      </c>
      <c r="I649" s="140">
        <v>0</v>
      </c>
      <c r="J649" s="135">
        <f t="shared" si="313"/>
        <v>2080.4</v>
      </c>
      <c r="K649" s="141">
        <v>1822.4</v>
      </c>
      <c r="L649" s="141">
        <v>0</v>
      </c>
      <c r="M649" s="141">
        <v>0</v>
      </c>
      <c r="N649" s="141">
        <v>0</v>
      </c>
      <c r="O649" s="141">
        <v>258</v>
      </c>
      <c r="P649" s="141">
        <v>0</v>
      </c>
      <c r="Q649" s="141">
        <v>0</v>
      </c>
      <c r="R649" s="141">
        <v>0</v>
      </c>
      <c r="S649" s="141">
        <v>0</v>
      </c>
      <c r="T649" s="136">
        <f t="shared" si="314"/>
        <v>2080.0974999999999</v>
      </c>
      <c r="U649" s="141">
        <v>1822.0975000000001</v>
      </c>
      <c r="V649" s="141">
        <v>0</v>
      </c>
      <c r="W649" s="141">
        <v>0</v>
      </c>
      <c r="X649" s="141">
        <v>0</v>
      </c>
      <c r="Y649" s="10">
        <v>258</v>
      </c>
      <c r="Z649" s="10">
        <v>0</v>
      </c>
      <c r="AA649" s="10">
        <v>0</v>
      </c>
      <c r="AB649" s="10">
        <v>0</v>
      </c>
      <c r="AC649" s="10">
        <v>0</v>
      </c>
      <c r="AD649" s="10">
        <f t="shared" si="337"/>
        <v>-0.30250000000023647</v>
      </c>
      <c r="AE649" s="10">
        <f t="shared" si="337"/>
        <v>-0.30250000000000909</v>
      </c>
      <c r="AF649" s="10">
        <f t="shared" si="337"/>
        <v>0</v>
      </c>
      <c r="AG649" s="10">
        <f t="shared" si="337"/>
        <v>0</v>
      </c>
      <c r="AH649" s="10">
        <f t="shared" si="337"/>
        <v>0</v>
      </c>
      <c r="AI649" s="13">
        <f t="shared" si="337"/>
        <v>0</v>
      </c>
      <c r="AJ649" s="13">
        <f t="shared" si="332"/>
        <v>0</v>
      </c>
      <c r="AK649" s="13">
        <f t="shared" si="329"/>
        <v>0</v>
      </c>
      <c r="AL649" s="13">
        <f t="shared" si="329"/>
        <v>0</v>
      </c>
      <c r="AM649" s="10">
        <f t="shared" si="329"/>
        <v>0</v>
      </c>
      <c r="AN649" s="10">
        <f t="shared" si="338"/>
        <v>99.985459527014015</v>
      </c>
      <c r="AO649" s="10">
        <f t="shared" si="338"/>
        <v>99.983401009657598</v>
      </c>
      <c r="AP649" s="10">
        <f t="shared" si="338"/>
        <v>0</v>
      </c>
      <c r="AQ649" s="10">
        <f t="shared" si="338"/>
        <v>0</v>
      </c>
      <c r="AR649" s="10">
        <f t="shared" si="338"/>
        <v>0</v>
      </c>
      <c r="AS649" s="10">
        <f t="shared" si="338"/>
        <v>100</v>
      </c>
      <c r="AT649" s="142">
        <f t="shared" si="338"/>
        <v>0</v>
      </c>
      <c r="AU649" s="142">
        <f t="shared" si="338"/>
        <v>0</v>
      </c>
      <c r="AV649" s="142">
        <f t="shared" si="338"/>
        <v>0</v>
      </c>
      <c r="AW649" s="142">
        <f t="shared" si="338"/>
        <v>0</v>
      </c>
    </row>
    <row r="650" spans="1:49" ht="12.75" customHeight="1" x14ac:dyDescent="0.25">
      <c r="A650" s="133">
        <v>641</v>
      </c>
      <c r="B650" s="139" t="s">
        <v>1889</v>
      </c>
      <c r="C650" s="135">
        <f t="shared" si="333"/>
        <v>2387</v>
      </c>
      <c r="D650" s="140">
        <v>1907.3</v>
      </c>
      <c r="E650" s="140">
        <v>0</v>
      </c>
      <c r="F650" s="140">
        <v>0</v>
      </c>
      <c r="G650" s="140">
        <v>0</v>
      </c>
      <c r="H650" s="140">
        <v>479.7</v>
      </c>
      <c r="I650" s="140">
        <v>0</v>
      </c>
      <c r="J650" s="135">
        <f t="shared" si="313"/>
        <v>2622.5</v>
      </c>
      <c r="K650" s="141">
        <v>2142.8000000000002</v>
      </c>
      <c r="L650" s="141">
        <v>0</v>
      </c>
      <c r="M650" s="141">
        <v>0</v>
      </c>
      <c r="N650" s="141">
        <v>0</v>
      </c>
      <c r="O650" s="141">
        <v>479.7</v>
      </c>
      <c r="P650" s="141">
        <v>0</v>
      </c>
      <c r="Q650" s="141">
        <v>0</v>
      </c>
      <c r="R650" s="141">
        <v>0</v>
      </c>
      <c r="S650" s="141">
        <v>0</v>
      </c>
      <c r="T650" s="136">
        <f t="shared" si="314"/>
        <v>2622.4990000000003</v>
      </c>
      <c r="U650" s="141">
        <v>2142.8000000000002</v>
      </c>
      <c r="V650" s="141">
        <v>0</v>
      </c>
      <c r="W650" s="141">
        <v>0</v>
      </c>
      <c r="X650" s="141">
        <v>0</v>
      </c>
      <c r="Y650" s="10">
        <v>479.69900000000001</v>
      </c>
      <c r="Z650" s="10">
        <v>0</v>
      </c>
      <c r="AA650" s="10">
        <v>0</v>
      </c>
      <c r="AB650" s="10">
        <v>0</v>
      </c>
      <c r="AC650" s="10">
        <v>0</v>
      </c>
      <c r="AD650" s="10">
        <f t="shared" si="337"/>
        <v>-9.9999999974897946E-4</v>
      </c>
      <c r="AE650" s="10">
        <f t="shared" si="337"/>
        <v>0</v>
      </c>
      <c r="AF650" s="10">
        <f t="shared" si="337"/>
        <v>0</v>
      </c>
      <c r="AG650" s="10">
        <f t="shared" si="337"/>
        <v>0</v>
      </c>
      <c r="AH650" s="10">
        <f t="shared" si="337"/>
        <v>0</v>
      </c>
      <c r="AI650" s="13">
        <f t="shared" si="337"/>
        <v>-9.9999999997635314E-4</v>
      </c>
      <c r="AJ650" s="13">
        <f t="shared" si="332"/>
        <v>0</v>
      </c>
      <c r="AK650" s="13">
        <f t="shared" si="329"/>
        <v>0</v>
      </c>
      <c r="AL650" s="13">
        <f t="shared" si="329"/>
        <v>0</v>
      </c>
      <c r="AM650" s="10">
        <f t="shared" si="329"/>
        <v>0</v>
      </c>
      <c r="AN650" s="10">
        <f t="shared" si="338"/>
        <v>99.99996186844615</v>
      </c>
      <c r="AO650" s="10">
        <f t="shared" si="338"/>
        <v>100</v>
      </c>
      <c r="AP650" s="10">
        <f t="shared" si="338"/>
        <v>0</v>
      </c>
      <c r="AQ650" s="10">
        <f t="shared" si="338"/>
        <v>0</v>
      </c>
      <c r="AR650" s="10">
        <f t="shared" si="338"/>
        <v>0</v>
      </c>
      <c r="AS650" s="10">
        <f t="shared" si="338"/>
        <v>99.999791536376904</v>
      </c>
      <c r="AT650" s="142">
        <f t="shared" si="338"/>
        <v>0</v>
      </c>
      <c r="AU650" s="142">
        <f t="shared" si="338"/>
        <v>0</v>
      </c>
      <c r="AV650" s="142">
        <f t="shared" si="338"/>
        <v>0</v>
      </c>
      <c r="AW650" s="142">
        <f t="shared" si="338"/>
        <v>0</v>
      </c>
    </row>
    <row r="651" spans="1:49" ht="12.75" customHeight="1" x14ac:dyDescent="0.25">
      <c r="A651" s="133">
        <v>642</v>
      </c>
      <c r="B651" s="139" t="s">
        <v>1890</v>
      </c>
      <c r="C651" s="135">
        <f t="shared" si="333"/>
        <v>1240.6000000000001</v>
      </c>
      <c r="D651" s="140">
        <v>862.6</v>
      </c>
      <c r="E651" s="140">
        <v>0</v>
      </c>
      <c r="F651" s="140">
        <v>59.2</v>
      </c>
      <c r="G651" s="140">
        <v>0</v>
      </c>
      <c r="H651" s="140">
        <v>318.8</v>
      </c>
      <c r="I651" s="140">
        <v>0</v>
      </c>
      <c r="J651" s="135">
        <f t="shared" ref="J651:J714" si="345">SUM(K651:P651)+SUM(R651:S651)</f>
        <v>1322.4</v>
      </c>
      <c r="K651" s="141">
        <v>943.6</v>
      </c>
      <c r="L651" s="141">
        <v>0</v>
      </c>
      <c r="M651" s="141">
        <v>60</v>
      </c>
      <c r="N651" s="141">
        <v>0</v>
      </c>
      <c r="O651" s="141">
        <v>318.8</v>
      </c>
      <c r="P651" s="141">
        <v>0</v>
      </c>
      <c r="Q651" s="141">
        <v>0</v>
      </c>
      <c r="R651" s="141">
        <v>0</v>
      </c>
      <c r="S651" s="141">
        <v>0</v>
      </c>
      <c r="T651" s="136">
        <f t="shared" ref="T651:T714" si="346">SUM(U651:Z651) +SUM( AB651:AC651)</f>
        <v>1244.2167999999999</v>
      </c>
      <c r="U651" s="141">
        <v>925.6952</v>
      </c>
      <c r="V651" s="141">
        <v>0</v>
      </c>
      <c r="W651" s="141">
        <v>0</v>
      </c>
      <c r="X651" s="141">
        <v>0</v>
      </c>
      <c r="Y651" s="10">
        <v>318.52159999999998</v>
      </c>
      <c r="Z651" s="10">
        <v>0</v>
      </c>
      <c r="AA651" s="10">
        <v>0</v>
      </c>
      <c r="AB651" s="10">
        <v>0</v>
      </c>
      <c r="AC651" s="10">
        <v>0</v>
      </c>
      <c r="AD651" s="10">
        <f t="shared" si="337"/>
        <v>-78.18320000000017</v>
      </c>
      <c r="AE651" s="10">
        <f t="shared" si="337"/>
        <v>-17.904800000000023</v>
      </c>
      <c r="AF651" s="10">
        <f t="shared" si="337"/>
        <v>0</v>
      </c>
      <c r="AG651" s="10">
        <f t="shared" si="337"/>
        <v>-60</v>
      </c>
      <c r="AH651" s="10">
        <f t="shared" si="337"/>
        <v>0</v>
      </c>
      <c r="AI651" s="13">
        <f t="shared" si="337"/>
        <v>-0.27840000000003329</v>
      </c>
      <c r="AJ651" s="13">
        <f t="shared" si="332"/>
        <v>0</v>
      </c>
      <c r="AK651" s="13">
        <f t="shared" si="329"/>
        <v>0</v>
      </c>
      <c r="AL651" s="13">
        <f t="shared" si="329"/>
        <v>0</v>
      </c>
      <c r="AM651" s="10">
        <f t="shared" si="329"/>
        <v>0</v>
      </c>
      <c r="AN651" s="10">
        <f t="shared" si="338"/>
        <v>94.087779794313349</v>
      </c>
      <c r="AO651" s="10">
        <f t="shared" si="338"/>
        <v>98.102501059771086</v>
      </c>
      <c r="AP651" s="10">
        <f t="shared" si="338"/>
        <v>0</v>
      </c>
      <c r="AQ651" s="10">
        <f t="shared" si="338"/>
        <v>0</v>
      </c>
      <c r="AR651" s="10">
        <f t="shared" si="338"/>
        <v>0</v>
      </c>
      <c r="AS651" s="10">
        <f t="shared" si="338"/>
        <v>99.912672521957319</v>
      </c>
      <c r="AT651" s="142">
        <f t="shared" si="338"/>
        <v>0</v>
      </c>
      <c r="AU651" s="142">
        <f t="shared" si="338"/>
        <v>0</v>
      </c>
      <c r="AV651" s="142">
        <f t="shared" si="338"/>
        <v>0</v>
      </c>
      <c r="AW651" s="142">
        <f t="shared" si="338"/>
        <v>0</v>
      </c>
    </row>
    <row r="652" spans="1:49" ht="12.75" customHeight="1" x14ac:dyDescent="0.25">
      <c r="A652" s="133">
        <v>643</v>
      </c>
      <c r="B652" s="139" t="s">
        <v>1891</v>
      </c>
      <c r="C652" s="135">
        <f t="shared" si="333"/>
        <v>1352.5</v>
      </c>
      <c r="D652" s="140">
        <v>1115.2</v>
      </c>
      <c r="E652" s="140">
        <v>0</v>
      </c>
      <c r="F652" s="140">
        <v>0</v>
      </c>
      <c r="G652" s="140">
        <v>0</v>
      </c>
      <c r="H652" s="140">
        <v>237.3</v>
      </c>
      <c r="I652" s="140">
        <v>0</v>
      </c>
      <c r="J652" s="135">
        <f t="shared" si="345"/>
        <v>1583</v>
      </c>
      <c r="K652" s="141">
        <v>1345.7</v>
      </c>
      <c r="L652" s="141">
        <v>0</v>
      </c>
      <c r="M652" s="141">
        <v>0</v>
      </c>
      <c r="N652" s="141">
        <v>0</v>
      </c>
      <c r="O652" s="141">
        <v>237.3</v>
      </c>
      <c r="P652" s="141">
        <v>0</v>
      </c>
      <c r="Q652" s="141">
        <v>0</v>
      </c>
      <c r="R652" s="141">
        <v>0</v>
      </c>
      <c r="S652" s="141">
        <v>0</v>
      </c>
      <c r="T652" s="136">
        <f t="shared" si="346"/>
        <v>1582.5</v>
      </c>
      <c r="U652" s="141">
        <v>1345.2</v>
      </c>
      <c r="V652" s="141">
        <v>0</v>
      </c>
      <c r="W652" s="141">
        <v>0</v>
      </c>
      <c r="X652" s="141">
        <v>0</v>
      </c>
      <c r="Y652" s="10">
        <v>237.3</v>
      </c>
      <c r="Z652" s="10">
        <v>0</v>
      </c>
      <c r="AA652" s="10">
        <v>0</v>
      </c>
      <c r="AB652" s="10">
        <v>0</v>
      </c>
      <c r="AC652" s="10">
        <v>0</v>
      </c>
      <c r="AD652" s="10">
        <f t="shared" si="337"/>
        <v>-0.5</v>
      </c>
      <c r="AE652" s="10">
        <f t="shared" si="337"/>
        <v>-0.5</v>
      </c>
      <c r="AF652" s="10">
        <f t="shared" si="337"/>
        <v>0</v>
      </c>
      <c r="AG652" s="10">
        <f t="shared" si="337"/>
        <v>0</v>
      </c>
      <c r="AH652" s="10">
        <f t="shared" si="337"/>
        <v>0</v>
      </c>
      <c r="AI652" s="13">
        <f t="shared" si="337"/>
        <v>0</v>
      </c>
      <c r="AJ652" s="13">
        <f t="shared" si="332"/>
        <v>0</v>
      </c>
      <c r="AK652" s="13">
        <f t="shared" si="329"/>
        <v>0</v>
      </c>
      <c r="AL652" s="13">
        <f t="shared" si="329"/>
        <v>0</v>
      </c>
      <c r="AM652" s="10">
        <f t="shared" si="329"/>
        <v>0</v>
      </c>
      <c r="AN652" s="10">
        <f t="shared" si="338"/>
        <v>99.968414403032213</v>
      </c>
      <c r="AO652" s="10">
        <f t="shared" si="338"/>
        <v>99.962844616184881</v>
      </c>
      <c r="AP652" s="10">
        <f t="shared" si="338"/>
        <v>0</v>
      </c>
      <c r="AQ652" s="10">
        <f t="shared" si="338"/>
        <v>0</v>
      </c>
      <c r="AR652" s="10">
        <f t="shared" si="338"/>
        <v>0</v>
      </c>
      <c r="AS652" s="10">
        <f t="shared" si="338"/>
        <v>100</v>
      </c>
      <c r="AT652" s="142">
        <f t="shared" si="338"/>
        <v>0</v>
      </c>
      <c r="AU652" s="142">
        <f t="shared" si="338"/>
        <v>0</v>
      </c>
      <c r="AV652" s="142">
        <f t="shared" si="338"/>
        <v>0</v>
      </c>
      <c r="AW652" s="142">
        <f t="shared" si="338"/>
        <v>0</v>
      </c>
    </row>
    <row r="653" spans="1:49" ht="12.75" customHeight="1" x14ac:dyDescent="0.25">
      <c r="A653" s="133">
        <v>644</v>
      </c>
      <c r="B653" s="139" t="s">
        <v>1892</v>
      </c>
      <c r="C653" s="135">
        <f t="shared" si="333"/>
        <v>3936</v>
      </c>
      <c r="D653" s="140">
        <v>2843.5</v>
      </c>
      <c r="E653" s="140">
        <v>0</v>
      </c>
      <c r="F653" s="140">
        <v>68.3</v>
      </c>
      <c r="G653" s="140">
        <v>0</v>
      </c>
      <c r="H653" s="140">
        <v>1024.2</v>
      </c>
      <c r="I653" s="140">
        <v>0</v>
      </c>
      <c r="J653" s="135">
        <f t="shared" si="345"/>
        <v>4359.6000000000004</v>
      </c>
      <c r="K653" s="141">
        <v>3263.4</v>
      </c>
      <c r="L653" s="141">
        <v>0</v>
      </c>
      <c r="M653" s="141">
        <v>72</v>
      </c>
      <c r="N653" s="141">
        <v>0</v>
      </c>
      <c r="O653" s="141">
        <v>1024.2</v>
      </c>
      <c r="P653" s="141">
        <v>0</v>
      </c>
      <c r="Q653" s="141">
        <v>0</v>
      </c>
      <c r="R653" s="141">
        <v>0</v>
      </c>
      <c r="S653" s="141">
        <v>0</v>
      </c>
      <c r="T653" s="136">
        <f t="shared" si="346"/>
        <v>4347.3564000000006</v>
      </c>
      <c r="U653" s="141">
        <v>3253.4652000000001</v>
      </c>
      <c r="V653" s="141">
        <v>0</v>
      </c>
      <c r="W653" s="141">
        <v>69.691199999999995</v>
      </c>
      <c r="X653" s="141">
        <v>0</v>
      </c>
      <c r="Y653" s="10">
        <v>1024.2</v>
      </c>
      <c r="Z653" s="10">
        <v>0</v>
      </c>
      <c r="AA653" s="10">
        <v>0</v>
      </c>
      <c r="AB653" s="10">
        <v>0</v>
      </c>
      <c r="AC653" s="10">
        <v>0</v>
      </c>
      <c r="AD653" s="10">
        <f t="shared" si="337"/>
        <v>-12.243599999999788</v>
      </c>
      <c r="AE653" s="10">
        <f t="shared" si="337"/>
        <v>-9.9347999999999956</v>
      </c>
      <c r="AF653" s="10">
        <f t="shared" si="337"/>
        <v>0</v>
      </c>
      <c r="AG653" s="10">
        <f t="shared" si="337"/>
        <v>-2.3088000000000051</v>
      </c>
      <c r="AH653" s="10">
        <f t="shared" si="337"/>
        <v>0</v>
      </c>
      <c r="AI653" s="13">
        <f t="shared" si="337"/>
        <v>0</v>
      </c>
      <c r="AJ653" s="13">
        <f t="shared" si="332"/>
        <v>0</v>
      </c>
      <c r="AK653" s="13">
        <f t="shared" si="329"/>
        <v>0</v>
      </c>
      <c r="AL653" s="13">
        <f t="shared" si="329"/>
        <v>0</v>
      </c>
      <c r="AM653" s="10">
        <f t="shared" si="329"/>
        <v>0</v>
      </c>
      <c r="AN653" s="10">
        <f t="shared" si="338"/>
        <v>99.719157720891829</v>
      </c>
      <c r="AO653" s="10">
        <f t="shared" si="338"/>
        <v>99.695569038426186</v>
      </c>
      <c r="AP653" s="10">
        <f t="shared" si="338"/>
        <v>0</v>
      </c>
      <c r="AQ653" s="10">
        <f t="shared" si="338"/>
        <v>96.793333333333337</v>
      </c>
      <c r="AR653" s="10">
        <f t="shared" si="338"/>
        <v>0</v>
      </c>
      <c r="AS653" s="10">
        <f t="shared" si="338"/>
        <v>100</v>
      </c>
      <c r="AT653" s="142">
        <f t="shared" si="338"/>
        <v>0</v>
      </c>
      <c r="AU653" s="142">
        <f t="shared" si="338"/>
        <v>0</v>
      </c>
      <c r="AV653" s="142">
        <f t="shared" si="338"/>
        <v>0</v>
      </c>
      <c r="AW653" s="142">
        <f t="shared" si="338"/>
        <v>0</v>
      </c>
    </row>
    <row r="654" spans="1:49" ht="12.75" customHeight="1" x14ac:dyDescent="0.25">
      <c r="A654" s="133">
        <v>645</v>
      </c>
      <c r="B654" s="139" t="s">
        <v>1893</v>
      </c>
      <c r="C654" s="135">
        <f t="shared" si="333"/>
        <v>1820.3000000000002</v>
      </c>
      <c r="D654" s="140">
        <v>1394.2</v>
      </c>
      <c r="E654" s="140">
        <v>0</v>
      </c>
      <c r="F654" s="140">
        <v>0</v>
      </c>
      <c r="G654" s="140">
        <v>0</v>
      </c>
      <c r="H654" s="140">
        <v>426.1</v>
      </c>
      <c r="I654" s="140">
        <v>0</v>
      </c>
      <c r="J654" s="135">
        <f t="shared" si="345"/>
        <v>1977.1999999999998</v>
      </c>
      <c r="K654" s="141">
        <v>1551.1</v>
      </c>
      <c r="L654" s="141">
        <v>0</v>
      </c>
      <c r="M654" s="141">
        <v>0</v>
      </c>
      <c r="N654" s="141">
        <v>0</v>
      </c>
      <c r="O654" s="141">
        <v>426.1</v>
      </c>
      <c r="P654" s="141">
        <v>0</v>
      </c>
      <c r="Q654" s="141">
        <v>0</v>
      </c>
      <c r="R654" s="141">
        <v>0</v>
      </c>
      <c r="S654" s="141">
        <v>0</v>
      </c>
      <c r="T654" s="136">
        <f t="shared" si="346"/>
        <v>1852.2656000000002</v>
      </c>
      <c r="U654" s="141">
        <v>1430.7162000000001</v>
      </c>
      <c r="V654" s="141">
        <v>0</v>
      </c>
      <c r="W654" s="141">
        <v>0</v>
      </c>
      <c r="X654" s="141">
        <v>0</v>
      </c>
      <c r="Y654" s="10">
        <v>421.54939999999999</v>
      </c>
      <c r="Z654" s="10">
        <v>0</v>
      </c>
      <c r="AA654" s="10">
        <v>0</v>
      </c>
      <c r="AB654" s="10">
        <v>0</v>
      </c>
      <c r="AC654" s="10">
        <v>0</v>
      </c>
      <c r="AD654" s="10">
        <f t="shared" si="337"/>
        <v>-124.93439999999964</v>
      </c>
      <c r="AE654" s="10">
        <f t="shared" si="337"/>
        <v>-120.38379999999984</v>
      </c>
      <c r="AF654" s="10">
        <f t="shared" si="337"/>
        <v>0</v>
      </c>
      <c r="AG654" s="10">
        <f t="shared" si="337"/>
        <v>0</v>
      </c>
      <c r="AH654" s="10">
        <f t="shared" si="337"/>
        <v>0</v>
      </c>
      <c r="AI654" s="13">
        <f t="shared" si="337"/>
        <v>-4.5506000000000313</v>
      </c>
      <c r="AJ654" s="13">
        <f t="shared" si="332"/>
        <v>0</v>
      </c>
      <c r="AK654" s="13">
        <f t="shared" si="329"/>
        <v>0</v>
      </c>
      <c r="AL654" s="13">
        <f t="shared" si="329"/>
        <v>0</v>
      </c>
      <c r="AM654" s="10">
        <f t="shared" si="329"/>
        <v>0</v>
      </c>
      <c r="AN654" s="10">
        <f t="shared" si="338"/>
        <v>93.681246206757052</v>
      </c>
      <c r="AO654" s="10">
        <f t="shared" si="338"/>
        <v>92.238811166269102</v>
      </c>
      <c r="AP654" s="10">
        <f t="shared" si="338"/>
        <v>0</v>
      </c>
      <c r="AQ654" s="10">
        <f t="shared" si="338"/>
        <v>0</v>
      </c>
      <c r="AR654" s="10">
        <f t="shared" si="338"/>
        <v>0</v>
      </c>
      <c r="AS654" s="10">
        <f t="shared" si="338"/>
        <v>98.932034733630587</v>
      </c>
      <c r="AT654" s="142">
        <f t="shared" si="338"/>
        <v>0</v>
      </c>
      <c r="AU654" s="142">
        <f t="shared" si="338"/>
        <v>0</v>
      </c>
      <c r="AV654" s="142">
        <f t="shared" si="338"/>
        <v>0</v>
      </c>
      <c r="AW654" s="142">
        <f t="shared" si="338"/>
        <v>0</v>
      </c>
    </row>
    <row r="655" spans="1:49" ht="12.75" customHeight="1" x14ac:dyDescent="0.25">
      <c r="A655" s="133">
        <v>646</v>
      </c>
      <c r="B655" s="139" t="s">
        <v>1894</v>
      </c>
      <c r="C655" s="135">
        <f t="shared" si="333"/>
        <v>1796.8000000000002</v>
      </c>
      <c r="D655" s="140">
        <v>1523.4</v>
      </c>
      <c r="E655" s="140">
        <v>0</v>
      </c>
      <c r="F655" s="140">
        <v>0</v>
      </c>
      <c r="G655" s="140">
        <v>0</v>
      </c>
      <c r="H655" s="140">
        <v>273.39999999999998</v>
      </c>
      <c r="I655" s="140">
        <v>0</v>
      </c>
      <c r="J655" s="135">
        <f t="shared" si="345"/>
        <v>1994.6</v>
      </c>
      <c r="K655" s="141">
        <v>1721.2</v>
      </c>
      <c r="L655" s="141">
        <v>0</v>
      </c>
      <c r="M655" s="141">
        <v>0</v>
      </c>
      <c r="N655" s="141">
        <v>0</v>
      </c>
      <c r="O655" s="141">
        <v>273.39999999999998</v>
      </c>
      <c r="P655" s="141">
        <v>0</v>
      </c>
      <c r="Q655" s="141">
        <v>0</v>
      </c>
      <c r="R655" s="141">
        <v>0</v>
      </c>
      <c r="S655" s="141">
        <v>0</v>
      </c>
      <c r="T655" s="136">
        <f t="shared" si="346"/>
        <v>1993.9687000000001</v>
      </c>
      <c r="U655" s="141">
        <v>1721.2</v>
      </c>
      <c r="V655" s="141">
        <v>0</v>
      </c>
      <c r="W655" s="141">
        <v>0</v>
      </c>
      <c r="X655" s="141">
        <v>0</v>
      </c>
      <c r="Y655" s="10">
        <v>272.76870000000002</v>
      </c>
      <c r="Z655" s="10">
        <v>0</v>
      </c>
      <c r="AA655" s="10">
        <v>0</v>
      </c>
      <c r="AB655" s="10">
        <v>0</v>
      </c>
      <c r="AC655" s="10">
        <v>0</v>
      </c>
      <c r="AD655" s="10">
        <f t="shared" si="337"/>
        <v>-0.63129999999978281</v>
      </c>
      <c r="AE655" s="10">
        <f t="shared" si="337"/>
        <v>0</v>
      </c>
      <c r="AF655" s="10">
        <f t="shared" si="337"/>
        <v>0</v>
      </c>
      <c r="AG655" s="10">
        <f t="shared" si="337"/>
        <v>0</v>
      </c>
      <c r="AH655" s="10">
        <f t="shared" si="337"/>
        <v>0</v>
      </c>
      <c r="AI655" s="13">
        <f t="shared" si="337"/>
        <v>-0.63129999999995334</v>
      </c>
      <c r="AJ655" s="13">
        <f t="shared" si="332"/>
        <v>0</v>
      </c>
      <c r="AK655" s="13">
        <f t="shared" si="329"/>
        <v>0</v>
      </c>
      <c r="AL655" s="13">
        <f t="shared" si="329"/>
        <v>0</v>
      </c>
      <c r="AM655" s="10">
        <f t="shared" si="329"/>
        <v>0</v>
      </c>
      <c r="AN655" s="10">
        <f t="shared" si="338"/>
        <v>99.968349543768184</v>
      </c>
      <c r="AO655" s="10">
        <f t="shared" si="338"/>
        <v>100</v>
      </c>
      <c r="AP655" s="10">
        <f t="shared" si="338"/>
        <v>0</v>
      </c>
      <c r="AQ655" s="10">
        <f t="shared" si="338"/>
        <v>0</v>
      </c>
      <c r="AR655" s="10">
        <f t="shared" si="338"/>
        <v>0</v>
      </c>
      <c r="AS655" s="10">
        <f t="shared" si="338"/>
        <v>99.769092904169725</v>
      </c>
      <c r="AT655" s="142">
        <f t="shared" si="338"/>
        <v>0</v>
      </c>
      <c r="AU655" s="142">
        <f t="shared" si="338"/>
        <v>0</v>
      </c>
      <c r="AV655" s="142">
        <f t="shared" si="338"/>
        <v>0</v>
      </c>
      <c r="AW655" s="142">
        <f t="shared" si="338"/>
        <v>0</v>
      </c>
    </row>
    <row r="656" spans="1:49" ht="12.75" customHeight="1" x14ac:dyDescent="0.25">
      <c r="A656" s="133">
        <v>647</v>
      </c>
      <c r="B656" s="139" t="s">
        <v>1895</v>
      </c>
      <c r="C656" s="135">
        <f t="shared" si="333"/>
        <v>2171.1999999999998</v>
      </c>
      <c r="D656" s="140">
        <v>1672.1</v>
      </c>
      <c r="E656" s="140">
        <v>0</v>
      </c>
      <c r="F656" s="140">
        <v>0</v>
      </c>
      <c r="G656" s="140">
        <v>0</v>
      </c>
      <c r="H656" s="140">
        <v>499.1</v>
      </c>
      <c r="I656" s="140">
        <v>0</v>
      </c>
      <c r="J656" s="135">
        <f t="shared" si="345"/>
        <v>2356.6</v>
      </c>
      <c r="K656" s="141">
        <v>1857.5</v>
      </c>
      <c r="L656" s="141">
        <v>0</v>
      </c>
      <c r="M656" s="141">
        <v>0</v>
      </c>
      <c r="N656" s="141">
        <v>0</v>
      </c>
      <c r="O656" s="141">
        <v>499.1</v>
      </c>
      <c r="P656" s="141">
        <v>0</v>
      </c>
      <c r="Q656" s="141">
        <v>0</v>
      </c>
      <c r="R656" s="141">
        <v>0</v>
      </c>
      <c r="S656" s="141">
        <v>0</v>
      </c>
      <c r="T656" s="136">
        <f t="shared" si="346"/>
        <v>2356.5189</v>
      </c>
      <c r="U656" s="141">
        <v>1857.4188999999999</v>
      </c>
      <c r="V656" s="141">
        <v>0</v>
      </c>
      <c r="W656" s="141">
        <v>0</v>
      </c>
      <c r="X656" s="141">
        <v>0</v>
      </c>
      <c r="Y656" s="10">
        <v>499.1</v>
      </c>
      <c r="Z656" s="10">
        <v>0</v>
      </c>
      <c r="AA656" s="10">
        <v>0</v>
      </c>
      <c r="AB656" s="10">
        <v>0</v>
      </c>
      <c r="AC656" s="10">
        <v>0</v>
      </c>
      <c r="AD656" s="10">
        <f t="shared" si="337"/>
        <v>-8.1099999999878492E-2</v>
      </c>
      <c r="AE656" s="10">
        <f t="shared" si="337"/>
        <v>-8.1100000000105865E-2</v>
      </c>
      <c r="AF656" s="10">
        <f t="shared" si="337"/>
        <v>0</v>
      </c>
      <c r="AG656" s="10">
        <f t="shared" si="337"/>
        <v>0</v>
      </c>
      <c r="AH656" s="10">
        <f t="shared" si="337"/>
        <v>0</v>
      </c>
      <c r="AI656" s="13">
        <f t="shared" si="337"/>
        <v>0</v>
      </c>
      <c r="AJ656" s="13">
        <f t="shared" si="332"/>
        <v>0</v>
      </c>
      <c r="AK656" s="13">
        <f t="shared" si="329"/>
        <v>0</v>
      </c>
      <c r="AL656" s="13">
        <f t="shared" si="329"/>
        <v>0</v>
      </c>
      <c r="AM656" s="10">
        <f t="shared" si="329"/>
        <v>0</v>
      </c>
      <c r="AN656" s="10">
        <f t="shared" si="338"/>
        <v>99.996558601374858</v>
      </c>
      <c r="AO656" s="10">
        <f t="shared" si="338"/>
        <v>99.99563391655451</v>
      </c>
      <c r="AP656" s="10">
        <f t="shared" si="338"/>
        <v>0</v>
      </c>
      <c r="AQ656" s="10">
        <f t="shared" si="338"/>
        <v>0</v>
      </c>
      <c r="AR656" s="10">
        <f t="shared" si="338"/>
        <v>0</v>
      </c>
      <c r="AS656" s="10">
        <f t="shared" si="338"/>
        <v>100</v>
      </c>
      <c r="AT656" s="142">
        <f t="shared" si="338"/>
        <v>0</v>
      </c>
      <c r="AU656" s="142">
        <f t="shared" si="338"/>
        <v>0</v>
      </c>
      <c r="AV656" s="142">
        <f t="shared" si="338"/>
        <v>0</v>
      </c>
      <c r="AW656" s="142">
        <f t="shared" si="338"/>
        <v>0</v>
      </c>
    </row>
    <row r="657" spans="1:49" ht="12.75" customHeight="1" x14ac:dyDescent="0.25">
      <c r="A657" s="133">
        <v>648</v>
      </c>
      <c r="B657" s="139" t="s">
        <v>1896</v>
      </c>
      <c r="C657" s="135">
        <f t="shared" si="333"/>
        <v>2433.1999999999998</v>
      </c>
      <c r="D657" s="140">
        <v>1949</v>
      </c>
      <c r="E657" s="140">
        <v>0</v>
      </c>
      <c r="F657" s="140">
        <v>0</v>
      </c>
      <c r="G657" s="140">
        <v>0</v>
      </c>
      <c r="H657" s="140">
        <v>484.2</v>
      </c>
      <c r="I657" s="140">
        <v>0</v>
      </c>
      <c r="J657" s="135">
        <f t="shared" si="345"/>
        <v>2979.7</v>
      </c>
      <c r="K657" s="141">
        <v>2495.5</v>
      </c>
      <c r="L657" s="141">
        <v>0</v>
      </c>
      <c r="M657" s="141">
        <v>0</v>
      </c>
      <c r="N657" s="141">
        <v>0</v>
      </c>
      <c r="O657" s="141">
        <v>484.2</v>
      </c>
      <c r="P657" s="141">
        <v>0</v>
      </c>
      <c r="Q657" s="141">
        <v>0</v>
      </c>
      <c r="R657" s="141">
        <v>0</v>
      </c>
      <c r="S657" s="141">
        <v>0</v>
      </c>
      <c r="T657" s="136">
        <f t="shared" si="346"/>
        <v>2971.0763000000002</v>
      </c>
      <c r="U657" s="141">
        <v>2486.8773000000001</v>
      </c>
      <c r="V657" s="141">
        <v>0</v>
      </c>
      <c r="W657" s="141">
        <v>0</v>
      </c>
      <c r="X657" s="141">
        <v>0</v>
      </c>
      <c r="Y657" s="10">
        <v>484.19900000000001</v>
      </c>
      <c r="Z657" s="10">
        <v>0</v>
      </c>
      <c r="AA657" s="10">
        <v>0</v>
      </c>
      <c r="AB657" s="10">
        <v>0</v>
      </c>
      <c r="AC657" s="10">
        <v>0</v>
      </c>
      <c r="AD657" s="10">
        <f t="shared" si="337"/>
        <v>-8.6236999999996442</v>
      </c>
      <c r="AE657" s="10">
        <f t="shared" si="337"/>
        <v>-8.6226999999998952</v>
      </c>
      <c r="AF657" s="10">
        <f t="shared" si="337"/>
        <v>0</v>
      </c>
      <c r="AG657" s="10">
        <f t="shared" si="337"/>
        <v>0</v>
      </c>
      <c r="AH657" s="10">
        <f t="shared" si="337"/>
        <v>0</v>
      </c>
      <c r="AI657" s="13">
        <f t="shared" si="337"/>
        <v>-9.9999999997635314E-4</v>
      </c>
      <c r="AJ657" s="13">
        <f t="shared" si="332"/>
        <v>0</v>
      </c>
      <c r="AK657" s="13">
        <f t="shared" si="329"/>
        <v>0</v>
      </c>
      <c r="AL657" s="13">
        <f t="shared" si="329"/>
        <v>0</v>
      </c>
      <c r="AM657" s="10">
        <f t="shared" si="329"/>
        <v>0</v>
      </c>
      <c r="AN657" s="10">
        <f t="shared" si="338"/>
        <v>99.710584958217282</v>
      </c>
      <c r="AO657" s="10">
        <f t="shared" si="338"/>
        <v>99.654470046082949</v>
      </c>
      <c r="AP657" s="10">
        <f t="shared" si="338"/>
        <v>0</v>
      </c>
      <c r="AQ657" s="10">
        <f t="shared" si="338"/>
        <v>0</v>
      </c>
      <c r="AR657" s="10">
        <f t="shared" si="338"/>
        <v>0</v>
      </c>
      <c r="AS657" s="10">
        <f t="shared" si="338"/>
        <v>99.999793473771177</v>
      </c>
      <c r="AT657" s="142">
        <f t="shared" si="338"/>
        <v>0</v>
      </c>
      <c r="AU657" s="142">
        <f t="shared" si="338"/>
        <v>0</v>
      </c>
      <c r="AV657" s="142">
        <f t="shared" si="338"/>
        <v>0</v>
      </c>
      <c r="AW657" s="142">
        <f t="shared" si="338"/>
        <v>0</v>
      </c>
    </row>
    <row r="658" spans="1:49" ht="12.75" customHeight="1" x14ac:dyDescent="0.25">
      <c r="A658" s="133">
        <v>649</v>
      </c>
      <c r="B658" s="139" t="s">
        <v>1897</v>
      </c>
      <c r="C658" s="135">
        <f t="shared" si="333"/>
        <v>2728.3</v>
      </c>
      <c r="D658" s="140">
        <v>2115.9</v>
      </c>
      <c r="E658" s="140">
        <v>0</v>
      </c>
      <c r="F658" s="140">
        <v>0</v>
      </c>
      <c r="G658" s="140">
        <v>0</v>
      </c>
      <c r="H658" s="140">
        <v>612.4</v>
      </c>
      <c r="I658" s="140">
        <v>0</v>
      </c>
      <c r="J658" s="135">
        <f t="shared" si="345"/>
        <v>3126.5</v>
      </c>
      <c r="K658" s="141">
        <v>2514.1</v>
      </c>
      <c r="L658" s="141">
        <v>0</v>
      </c>
      <c r="M658" s="141">
        <v>0</v>
      </c>
      <c r="N658" s="141">
        <v>0</v>
      </c>
      <c r="O658" s="141">
        <v>612.4</v>
      </c>
      <c r="P658" s="141">
        <v>0</v>
      </c>
      <c r="Q658" s="141">
        <v>0</v>
      </c>
      <c r="R658" s="141">
        <v>0</v>
      </c>
      <c r="S658" s="141">
        <v>0</v>
      </c>
      <c r="T658" s="136">
        <f t="shared" si="346"/>
        <v>3056.529</v>
      </c>
      <c r="U658" s="141">
        <v>2444.1289999999999</v>
      </c>
      <c r="V658" s="141">
        <v>0</v>
      </c>
      <c r="W658" s="141">
        <v>0</v>
      </c>
      <c r="X658" s="141">
        <v>0</v>
      </c>
      <c r="Y658" s="10">
        <v>612.4</v>
      </c>
      <c r="Z658" s="10">
        <v>0</v>
      </c>
      <c r="AA658" s="10">
        <v>0</v>
      </c>
      <c r="AB658" s="10">
        <v>0</v>
      </c>
      <c r="AC658" s="10">
        <v>0</v>
      </c>
      <c r="AD658" s="10">
        <f t="shared" si="337"/>
        <v>-69.971000000000004</v>
      </c>
      <c r="AE658" s="10">
        <f t="shared" si="337"/>
        <v>-69.971000000000004</v>
      </c>
      <c r="AF658" s="10">
        <f t="shared" si="337"/>
        <v>0</v>
      </c>
      <c r="AG658" s="10">
        <f t="shared" si="337"/>
        <v>0</v>
      </c>
      <c r="AH658" s="10">
        <f t="shared" si="337"/>
        <v>0</v>
      </c>
      <c r="AI658" s="13">
        <f t="shared" si="337"/>
        <v>0</v>
      </c>
      <c r="AJ658" s="13">
        <f t="shared" si="332"/>
        <v>0</v>
      </c>
      <c r="AK658" s="13">
        <f t="shared" si="329"/>
        <v>0</v>
      </c>
      <c r="AL658" s="13">
        <f t="shared" si="329"/>
        <v>0</v>
      </c>
      <c r="AM658" s="10">
        <f t="shared" si="329"/>
        <v>0</v>
      </c>
      <c r="AN658" s="10">
        <f t="shared" si="338"/>
        <v>97.762002238925319</v>
      </c>
      <c r="AO658" s="10">
        <f t="shared" si="338"/>
        <v>97.21685692693211</v>
      </c>
      <c r="AP658" s="10">
        <f t="shared" si="338"/>
        <v>0</v>
      </c>
      <c r="AQ658" s="10">
        <f t="shared" si="338"/>
        <v>0</v>
      </c>
      <c r="AR658" s="10">
        <f t="shared" si="338"/>
        <v>0</v>
      </c>
      <c r="AS658" s="10">
        <f t="shared" si="338"/>
        <v>100</v>
      </c>
      <c r="AT658" s="142">
        <f t="shared" si="338"/>
        <v>0</v>
      </c>
      <c r="AU658" s="142">
        <f t="shared" si="338"/>
        <v>0</v>
      </c>
      <c r="AV658" s="142">
        <f t="shared" si="338"/>
        <v>0</v>
      </c>
      <c r="AW658" s="142">
        <f t="shared" si="338"/>
        <v>0</v>
      </c>
    </row>
    <row r="659" spans="1:49" ht="12.75" customHeight="1" x14ac:dyDescent="0.25">
      <c r="A659" s="133">
        <v>650</v>
      </c>
      <c r="B659" s="139" t="s">
        <v>1898</v>
      </c>
      <c r="C659" s="135">
        <f t="shared" si="333"/>
        <v>3013.9</v>
      </c>
      <c r="D659" s="140">
        <v>2320</v>
      </c>
      <c r="E659" s="140">
        <v>0</v>
      </c>
      <c r="F659" s="140">
        <v>0</v>
      </c>
      <c r="G659" s="140">
        <v>0</v>
      </c>
      <c r="H659" s="140">
        <v>693.9</v>
      </c>
      <c r="I659" s="140">
        <v>0</v>
      </c>
      <c r="J659" s="135">
        <f t="shared" si="345"/>
        <v>3514.9</v>
      </c>
      <c r="K659" s="141">
        <v>2821</v>
      </c>
      <c r="L659" s="141">
        <v>0</v>
      </c>
      <c r="M659" s="141">
        <v>0</v>
      </c>
      <c r="N659" s="141">
        <v>0</v>
      </c>
      <c r="O659" s="141">
        <v>693.9</v>
      </c>
      <c r="P659" s="141">
        <v>0</v>
      </c>
      <c r="Q659" s="141">
        <v>0</v>
      </c>
      <c r="R659" s="141">
        <v>0</v>
      </c>
      <c r="S659" s="141">
        <v>0</v>
      </c>
      <c r="T659" s="136">
        <f t="shared" si="346"/>
        <v>3345.585</v>
      </c>
      <c r="U659" s="141">
        <v>2653.3708999999999</v>
      </c>
      <c r="V659" s="141">
        <v>0</v>
      </c>
      <c r="W659" s="141">
        <v>0</v>
      </c>
      <c r="X659" s="141">
        <v>0</v>
      </c>
      <c r="Y659" s="10">
        <v>692.21410000000003</v>
      </c>
      <c r="Z659" s="10">
        <v>0</v>
      </c>
      <c r="AA659" s="10">
        <v>0</v>
      </c>
      <c r="AB659" s="10">
        <v>0</v>
      </c>
      <c r="AC659" s="10">
        <v>0</v>
      </c>
      <c r="AD659" s="10">
        <f t="shared" si="337"/>
        <v>-169.31500000000005</v>
      </c>
      <c r="AE659" s="10">
        <f t="shared" si="337"/>
        <v>-167.62910000000011</v>
      </c>
      <c r="AF659" s="10">
        <f t="shared" si="337"/>
        <v>0</v>
      </c>
      <c r="AG659" s="10">
        <f t="shared" si="337"/>
        <v>0</v>
      </c>
      <c r="AH659" s="10">
        <f t="shared" si="337"/>
        <v>0</v>
      </c>
      <c r="AI659" s="13">
        <f t="shared" si="337"/>
        <v>-1.6858999999999469</v>
      </c>
      <c r="AJ659" s="13">
        <f t="shared" si="332"/>
        <v>0</v>
      </c>
      <c r="AK659" s="13">
        <f t="shared" si="329"/>
        <v>0</v>
      </c>
      <c r="AL659" s="13">
        <f t="shared" si="329"/>
        <v>0</v>
      </c>
      <c r="AM659" s="10">
        <f t="shared" si="329"/>
        <v>0</v>
      </c>
      <c r="AN659" s="10">
        <f t="shared" si="338"/>
        <v>95.182935503143767</v>
      </c>
      <c r="AO659" s="10">
        <f t="shared" si="338"/>
        <v>94.057812832328963</v>
      </c>
      <c r="AP659" s="10">
        <f t="shared" si="338"/>
        <v>0</v>
      </c>
      <c r="AQ659" s="10">
        <f t="shared" si="338"/>
        <v>0</v>
      </c>
      <c r="AR659" s="10">
        <f t="shared" si="338"/>
        <v>0</v>
      </c>
      <c r="AS659" s="10">
        <f t="shared" si="338"/>
        <v>99.757039919296744</v>
      </c>
      <c r="AT659" s="142">
        <f t="shared" si="338"/>
        <v>0</v>
      </c>
      <c r="AU659" s="142">
        <f t="shared" si="338"/>
        <v>0</v>
      </c>
      <c r="AV659" s="142">
        <f t="shared" si="338"/>
        <v>0</v>
      </c>
      <c r="AW659" s="142">
        <f t="shared" si="338"/>
        <v>0</v>
      </c>
    </row>
    <row r="660" spans="1:49" ht="12.75" customHeight="1" x14ac:dyDescent="0.25">
      <c r="A660" s="133">
        <v>651</v>
      </c>
      <c r="B660" s="139" t="s">
        <v>1883</v>
      </c>
      <c r="C660" s="135">
        <f t="shared" si="333"/>
        <v>16184.3</v>
      </c>
      <c r="D660" s="140">
        <v>13212.4</v>
      </c>
      <c r="E660" s="140">
        <v>0</v>
      </c>
      <c r="F660" s="140">
        <v>0</v>
      </c>
      <c r="G660" s="140">
        <v>0</v>
      </c>
      <c r="H660" s="140">
        <v>2971.9</v>
      </c>
      <c r="I660" s="140">
        <v>0</v>
      </c>
      <c r="J660" s="135">
        <f t="shared" si="345"/>
        <v>18425.900000000001</v>
      </c>
      <c r="K660" s="141">
        <v>15454</v>
      </c>
      <c r="L660" s="141">
        <v>0</v>
      </c>
      <c r="M660" s="141">
        <v>0</v>
      </c>
      <c r="N660" s="141">
        <v>0</v>
      </c>
      <c r="O660" s="141">
        <v>2971.9</v>
      </c>
      <c r="P660" s="141">
        <v>0</v>
      </c>
      <c r="Q660" s="141">
        <v>0</v>
      </c>
      <c r="R660" s="141">
        <v>0</v>
      </c>
      <c r="S660" s="141">
        <v>0</v>
      </c>
      <c r="T660" s="136">
        <f t="shared" si="346"/>
        <v>18407.481</v>
      </c>
      <c r="U660" s="141">
        <v>15435.581</v>
      </c>
      <c r="V660" s="141">
        <v>0</v>
      </c>
      <c r="W660" s="141">
        <v>0</v>
      </c>
      <c r="X660" s="141">
        <v>0</v>
      </c>
      <c r="Y660" s="10">
        <v>2971.9</v>
      </c>
      <c r="Z660" s="10">
        <v>0</v>
      </c>
      <c r="AA660" s="10">
        <v>0</v>
      </c>
      <c r="AB660" s="10">
        <v>0</v>
      </c>
      <c r="AC660" s="10">
        <v>0</v>
      </c>
      <c r="AD660" s="10">
        <f t="shared" si="337"/>
        <v>-18.419000000001688</v>
      </c>
      <c r="AE660" s="10">
        <f t="shared" si="337"/>
        <v>-18.418999999999869</v>
      </c>
      <c r="AF660" s="10">
        <f t="shared" si="337"/>
        <v>0</v>
      </c>
      <c r="AG660" s="10">
        <f t="shared" si="337"/>
        <v>0</v>
      </c>
      <c r="AH660" s="10">
        <f t="shared" si="337"/>
        <v>0</v>
      </c>
      <c r="AI660" s="13">
        <f t="shared" si="337"/>
        <v>0</v>
      </c>
      <c r="AJ660" s="13">
        <f t="shared" si="332"/>
        <v>0</v>
      </c>
      <c r="AK660" s="13">
        <f t="shared" si="329"/>
        <v>0</v>
      </c>
      <c r="AL660" s="13">
        <f t="shared" si="329"/>
        <v>0</v>
      </c>
      <c r="AM660" s="10">
        <f t="shared" si="329"/>
        <v>0</v>
      </c>
      <c r="AN660" s="10">
        <f t="shared" si="338"/>
        <v>99.900037447288852</v>
      </c>
      <c r="AO660" s="10">
        <f t="shared" si="338"/>
        <v>99.880814028730427</v>
      </c>
      <c r="AP660" s="10">
        <f t="shared" si="338"/>
        <v>0</v>
      </c>
      <c r="AQ660" s="10">
        <f t="shared" si="338"/>
        <v>0</v>
      </c>
      <c r="AR660" s="10">
        <f t="shared" si="338"/>
        <v>0</v>
      </c>
      <c r="AS660" s="10">
        <f t="shared" si="338"/>
        <v>100</v>
      </c>
      <c r="AT660" s="142">
        <f t="shared" si="338"/>
        <v>0</v>
      </c>
      <c r="AU660" s="142">
        <f t="shared" si="338"/>
        <v>0</v>
      </c>
      <c r="AV660" s="142">
        <f t="shared" si="338"/>
        <v>0</v>
      </c>
      <c r="AW660" s="142">
        <f t="shared" si="338"/>
        <v>0</v>
      </c>
    </row>
    <row r="661" spans="1:49" ht="12.75" customHeight="1" x14ac:dyDescent="0.25">
      <c r="A661" s="133">
        <v>652</v>
      </c>
      <c r="B661" s="139" t="s">
        <v>1899</v>
      </c>
      <c r="C661" s="135">
        <f t="shared" si="333"/>
        <v>2487.1000000000004</v>
      </c>
      <c r="D661" s="140">
        <v>1715.9</v>
      </c>
      <c r="E661" s="140">
        <v>0</v>
      </c>
      <c r="F661" s="140">
        <v>0</v>
      </c>
      <c r="G661" s="140">
        <v>0</v>
      </c>
      <c r="H661" s="140">
        <v>771.2</v>
      </c>
      <c r="I661" s="140">
        <v>0</v>
      </c>
      <c r="J661" s="135">
        <f t="shared" si="345"/>
        <v>2654.8</v>
      </c>
      <c r="K661" s="141">
        <v>1883.6</v>
      </c>
      <c r="L661" s="141">
        <v>0</v>
      </c>
      <c r="M661" s="141">
        <v>0</v>
      </c>
      <c r="N661" s="141">
        <v>0</v>
      </c>
      <c r="O661" s="141">
        <v>771.2</v>
      </c>
      <c r="P661" s="141">
        <v>0</v>
      </c>
      <c r="Q661" s="141">
        <v>0</v>
      </c>
      <c r="R661" s="141">
        <v>0</v>
      </c>
      <c r="S661" s="141">
        <v>0</v>
      </c>
      <c r="T661" s="136">
        <f t="shared" si="346"/>
        <v>2409.6341000000002</v>
      </c>
      <c r="U661" s="141">
        <v>1671.6971000000001</v>
      </c>
      <c r="V661" s="141">
        <v>0</v>
      </c>
      <c r="W661" s="141">
        <v>0</v>
      </c>
      <c r="X661" s="141">
        <v>0</v>
      </c>
      <c r="Y661" s="10">
        <v>737.93700000000001</v>
      </c>
      <c r="Z661" s="10">
        <v>0</v>
      </c>
      <c r="AA661" s="10">
        <v>0</v>
      </c>
      <c r="AB661" s="10">
        <v>0</v>
      </c>
      <c r="AC661" s="10">
        <v>0</v>
      </c>
      <c r="AD661" s="10">
        <f t="shared" si="337"/>
        <v>-245.16589999999997</v>
      </c>
      <c r="AE661" s="10">
        <f t="shared" si="337"/>
        <v>-211.90289999999982</v>
      </c>
      <c r="AF661" s="10">
        <f t="shared" si="337"/>
        <v>0</v>
      </c>
      <c r="AG661" s="10">
        <f t="shared" si="337"/>
        <v>0</v>
      </c>
      <c r="AH661" s="10">
        <f t="shared" si="337"/>
        <v>0</v>
      </c>
      <c r="AI661" s="13">
        <f t="shared" si="337"/>
        <v>-33.263000000000034</v>
      </c>
      <c r="AJ661" s="13">
        <f t="shared" si="332"/>
        <v>0</v>
      </c>
      <c r="AK661" s="13">
        <f t="shared" si="329"/>
        <v>0</v>
      </c>
      <c r="AL661" s="13">
        <f t="shared" si="329"/>
        <v>0</v>
      </c>
      <c r="AM661" s="10">
        <f t="shared" si="329"/>
        <v>0</v>
      </c>
      <c r="AN661" s="10">
        <f t="shared" si="338"/>
        <v>90.765183817990064</v>
      </c>
      <c r="AO661" s="10">
        <f t="shared" si="338"/>
        <v>88.75011148863878</v>
      </c>
      <c r="AP661" s="10">
        <f t="shared" si="338"/>
        <v>0</v>
      </c>
      <c r="AQ661" s="10">
        <f t="shared" si="338"/>
        <v>0</v>
      </c>
      <c r="AR661" s="10">
        <f t="shared" si="338"/>
        <v>0</v>
      </c>
      <c r="AS661" s="10">
        <f t="shared" si="338"/>
        <v>95.686851659751042</v>
      </c>
      <c r="AT661" s="142">
        <f t="shared" si="338"/>
        <v>0</v>
      </c>
      <c r="AU661" s="142">
        <f t="shared" si="338"/>
        <v>0</v>
      </c>
      <c r="AV661" s="142">
        <f t="shared" si="338"/>
        <v>0</v>
      </c>
      <c r="AW661" s="142">
        <f t="shared" si="338"/>
        <v>0</v>
      </c>
    </row>
    <row r="662" spans="1:49" ht="12.75" customHeight="1" x14ac:dyDescent="0.25">
      <c r="A662" s="133">
        <v>653</v>
      </c>
      <c r="B662" s="139" t="s">
        <v>1900</v>
      </c>
      <c r="C662" s="135">
        <f t="shared" si="333"/>
        <v>2225.9</v>
      </c>
      <c r="D662" s="140">
        <v>1825</v>
      </c>
      <c r="E662" s="140">
        <v>0</v>
      </c>
      <c r="F662" s="140">
        <v>0</v>
      </c>
      <c r="G662" s="140">
        <v>0</v>
      </c>
      <c r="H662" s="140">
        <v>400.9</v>
      </c>
      <c r="I662" s="140">
        <v>0</v>
      </c>
      <c r="J662" s="135">
        <f t="shared" si="345"/>
        <v>2391.5</v>
      </c>
      <c r="K662" s="141">
        <v>1990.6</v>
      </c>
      <c r="L662" s="141">
        <v>0</v>
      </c>
      <c r="M662" s="141">
        <v>0</v>
      </c>
      <c r="N662" s="141">
        <v>0</v>
      </c>
      <c r="O662" s="141">
        <v>400.9</v>
      </c>
      <c r="P662" s="141">
        <v>0</v>
      </c>
      <c r="Q662" s="141">
        <v>0</v>
      </c>
      <c r="R662" s="141">
        <v>0</v>
      </c>
      <c r="S662" s="141">
        <v>0</v>
      </c>
      <c r="T662" s="136">
        <f t="shared" si="346"/>
        <v>2391.5</v>
      </c>
      <c r="U662" s="141">
        <v>1990.6</v>
      </c>
      <c r="V662" s="141">
        <v>0</v>
      </c>
      <c r="W662" s="141">
        <v>0</v>
      </c>
      <c r="X662" s="141">
        <v>0</v>
      </c>
      <c r="Y662" s="10">
        <v>400.9</v>
      </c>
      <c r="Z662" s="10">
        <v>0</v>
      </c>
      <c r="AA662" s="10">
        <v>0</v>
      </c>
      <c r="AB662" s="10">
        <v>0</v>
      </c>
      <c r="AC662" s="10">
        <v>0</v>
      </c>
      <c r="AD662" s="10">
        <f t="shared" si="337"/>
        <v>0</v>
      </c>
      <c r="AE662" s="10">
        <f t="shared" si="337"/>
        <v>0</v>
      </c>
      <c r="AF662" s="10">
        <f t="shared" si="337"/>
        <v>0</v>
      </c>
      <c r="AG662" s="10">
        <f t="shared" si="337"/>
        <v>0</v>
      </c>
      <c r="AH662" s="10">
        <f t="shared" si="337"/>
        <v>0</v>
      </c>
      <c r="AI662" s="13">
        <f t="shared" si="337"/>
        <v>0</v>
      </c>
      <c r="AJ662" s="13">
        <f t="shared" si="332"/>
        <v>0</v>
      </c>
      <c r="AK662" s="13">
        <f t="shared" si="329"/>
        <v>0</v>
      </c>
      <c r="AL662" s="13">
        <f t="shared" si="329"/>
        <v>0</v>
      </c>
      <c r="AM662" s="10">
        <f t="shared" si="329"/>
        <v>0</v>
      </c>
      <c r="AN662" s="10">
        <f t="shared" si="338"/>
        <v>100</v>
      </c>
      <c r="AO662" s="10">
        <f t="shared" si="338"/>
        <v>100</v>
      </c>
      <c r="AP662" s="10">
        <f t="shared" si="338"/>
        <v>0</v>
      </c>
      <c r="AQ662" s="10">
        <f t="shared" si="338"/>
        <v>0</v>
      </c>
      <c r="AR662" s="10">
        <f t="shared" si="338"/>
        <v>0</v>
      </c>
      <c r="AS662" s="10">
        <f t="shared" si="338"/>
        <v>100</v>
      </c>
      <c r="AT662" s="142">
        <f t="shared" si="338"/>
        <v>0</v>
      </c>
      <c r="AU662" s="142">
        <f t="shared" si="338"/>
        <v>0</v>
      </c>
      <c r="AV662" s="142">
        <f t="shared" si="338"/>
        <v>0</v>
      </c>
      <c r="AW662" s="142">
        <f t="shared" si="338"/>
        <v>0</v>
      </c>
    </row>
    <row r="663" spans="1:49" ht="12.75" customHeight="1" x14ac:dyDescent="0.25">
      <c r="A663" s="133">
        <v>654</v>
      </c>
      <c r="B663" s="139" t="s">
        <v>1901</v>
      </c>
      <c r="C663" s="135">
        <f t="shared" si="333"/>
        <v>3624.7</v>
      </c>
      <c r="D663" s="140">
        <v>2982.5</v>
      </c>
      <c r="E663" s="140">
        <v>0</v>
      </c>
      <c r="F663" s="140">
        <v>0</v>
      </c>
      <c r="G663" s="140">
        <v>0</v>
      </c>
      <c r="H663" s="140">
        <v>642.20000000000005</v>
      </c>
      <c r="I663" s="140">
        <v>0</v>
      </c>
      <c r="J663" s="135">
        <f t="shared" si="345"/>
        <v>4061.3999999999996</v>
      </c>
      <c r="K663" s="141">
        <v>3419.2</v>
      </c>
      <c r="L663" s="141">
        <v>0</v>
      </c>
      <c r="M663" s="141">
        <v>0</v>
      </c>
      <c r="N663" s="141">
        <v>0</v>
      </c>
      <c r="O663" s="141">
        <v>642.20000000000005</v>
      </c>
      <c r="P663" s="141">
        <v>0</v>
      </c>
      <c r="Q663" s="141">
        <v>0</v>
      </c>
      <c r="R663" s="141">
        <v>0</v>
      </c>
      <c r="S663" s="141">
        <v>0</v>
      </c>
      <c r="T663" s="136">
        <f t="shared" si="346"/>
        <v>4057.4369999999999</v>
      </c>
      <c r="U663" s="141">
        <v>3415.2611999999999</v>
      </c>
      <c r="V663" s="141">
        <v>0</v>
      </c>
      <c r="W663" s="141">
        <v>0</v>
      </c>
      <c r="X663" s="141">
        <v>0</v>
      </c>
      <c r="Y663" s="10">
        <v>642.17579999999998</v>
      </c>
      <c r="Z663" s="10">
        <v>0</v>
      </c>
      <c r="AA663" s="10">
        <v>0</v>
      </c>
      <c r="AB663" s="10">
        <v>0</v>
      </c>
      <c r="AC663" s="10">
        <v>0</v>
      </c>
      <c r="AD663" s="10">
        <f t="shared" si="337"/>
        <v>-3.9629999999997381</v>
      </c>
      <c r="AE663" s="10">
        <f t="shared" si="337"/>
        <v>-3.938799999999901</v>
      </c>
      <c r="AF663" s="10">
        <f t="shared" si="337"/>
        <v>0</v>
      </c>
      <c r="AG663" s="10">
        <f t="shared" si="337"/>
        <v>0</v>
      </c>
      <c r="AH663" s="10">
        <f t="shared" si="337"/>
        <v>0</v>
      </c>
      <c r="AI663" s="13">
        <f t="shared" si="337"/>
        <v>-2.4200000000064392E-2</v>
      </c>
      <c r="AJ663" s="13">
        <f t="shared" si="332"/>
        <v>0</v>
      </c>
      <c r="AK663" s="13">
        <f t="shared" si="329"/>
        <v>0</v>
      </c>
      <c r="AL663" s="13">
        <f t="shared" si="329"/>
        <v>0</v>
      </c>
      <c r="AM663" s="10">
        <f t="shared" si="329"/>
        <v>0</v>
      </c>
      <c r="AN663" s="10">
        <f t="shared" si="338"/>
        <v>99.902422809868526</v>
      </c>
      <c r="AO663" s="10">
        <f t="shared" si="338"/>
        <v>99.884803462798317</v>
      </c>
      <c r="AP663" s="10">
        <f t="shared" si="338"/>
        <v>0</v>
      </c>
      <c r="AQ663" s="10">
        <f t="shared" si="338"/>
        <v>0</v>
      </c>
      <c r="AR663" s="10">
        <f t="shared" si="338"/>
        <v>0</v>
      </c>
      <c r="AS663" s="10">
        <f t="shared" si="338"/>
        <v>99.996231703519143</v>
      </c>
      <c r="AT663" s="142">
        <f t="shared" si="338"/>
        <v>0</v>
      </c>
      <c r="AU663" s="142">
        <f t="shared" si="338"/>
        <v>0</v>
      </c>
      <c r="AV663" s="142">
        <f t="shared" si="338"/>
        <v>0</v>
      </c>
      <c r="AW663" s="142">
        <f t="shared" si="338"/>
        <v>0</v>
      </c>
    </row>
    <row r="664" spans="1:49" ht="12.75" customHeight="1" x14ac:dyDescent="0.25">
      <c r="A664" s="133">
        <v>655</v>
      </c>
      <c r="B664" s="139" t="s">
        <v>1902</v>
      </c>
      <c r="C664" s="135">
        <f t="shared" si="333"/>
        <v>1154.5999999999999</v>
      </c>
      <c r="D664" s="140">
        <v>683.6</v>
      </c>
      <c r="E664" s="140">
        <v>0</v>
      </c>
      <c r="F664" s="140">
        <v>0</v>
      </c>
      <c r="G664" s="140">
        <v>0</v>
      </c>
      <c r="H664" s="140">
        <v>471</v>
      </c>
      <c r="I664" s="140">
        <v>0</v>
      </c>
      <c r="J664" s="135">
        <f t="shared" si="345"/>
        <v>1329.6</v>
      </c>
      <c r="K664" s="141">
        <v>858.6</v>
      </c>
      <c r="L664" s="141">
        <v>0</v>
      </c>
      <c r="M664" s="141">
        <v>0</v>
      </c>
      <c r="N664" s="141">
        <v>0</v>
      </c>
      <c r="O664" s="141">
        <v>471</v>
      </c>
      <c r="P664" s="141">
        <v>0</v>
      </c>
      <c r="Q664" s="141">
        <v>0</v>
      </c>
      <c r="R664" s="141">
        <v>0</v>
      </c>
      <c r="S664" s="141">
        <v>0</v>
      </c>
      <c r="T664" s="136">
        <f t="shared" si="346"/>
        <v>1302.9748</v>
      </c>
      <c r="U664" s="141">
        <v>831.97479999999996</v>
      </c>
      <c r="V664" s="141">
        <v>0</v>
      </c>
      <c r="W664" s="141">
        <v>0</v>
      </c>
      <c r="X664" s="141">
        <v>0</v>
      </c>
      <c r="Y664" s="10">
        <v>471</v>
      </c>
      <c r="Z664" s="10">
        <v>0</v>
      </c>
      <c r="AA664" s="10">
        <v>0</v>
      </c>
      <c r="AB664" s="10">
        <v>0</v>
      </c>
      <c r="AC664" s="10">
        <v>0</v>
      </c>
      <c r="AD664" s="10">
        <f t="shared" si="337"/>
        <v>-26.62519999999995</v>
      </c>
      <c r="AE664" s="10">
        <f t="shared" si="337"/>
        <v>-26.625200000000063</v>
      </c>
      <c r="AF664" s="10">
        <f t="shared" si="337"/>
        <v>0</v>
      </c>
      <c r="AG664" s="10">
        <f t="shared" si="337"/>
        <v>0</v>
      </c>
      <c r="AH664" s="10">
        <f t="shared" si="337"/>
        <v>0</v>
      </c>
      <c r="AI664" s="13">
        <f t="shared" si="337"/>
        <v>0</v>
      </c>
      <c r="AJ664" s="13">
        <f t="shared" si="332"/>
        <v>0</v>
      </c>
      <c r="AK664" s="13">
        <f t="shared" si="329"/>
        <v>0</v>
      </c>
      <c r="AL664" s="13">
        <f t="shared" si="329"/>
        <v>0</v>
      </c>
      <c r="AM664" s="10">
        <f t="shared" si="329"/>
        <v>0</v>
      </c>
      <c r="AN664" s="10">
        <f t="shared" si="338"/>
        <v>97.997503008423593</v>
      </c>
      <c r="AO664" s="10">
        <f t="shared" si="338"/>
        <v>96.898998369438615</v>
      </c>
      <c r="AP664" s="10">
        <f t="shared" si="338"/>
        <v>0</v>
      </c>
      <c r="AQ664" s="10">
        <f t="shared" si="338"/>
        <v>0</v>
      </c>
      <c r="AR664" s="10">
        <f t="shared" si="338"/>
        <v>0</v>
      </c>
      <c r="AS664" s="10">
        <f t="shared" si="338"/>
        <v>100</v>
      </c>
      <c r="AT664" s="142">
        <f t="shared" si="338"/>
        <v>0</v>
      </c>
      <c r="AU664" s="142">
        <f t="shared" si="338"/>
        <v>0</v>
      </c>
      <c r="AV664" s="142">
        <f t="shared" si="338"/>
        <v>0</v>
      </c>
      <c r="AW664" s="142">
        <f t="shared" si="338"/>
        <v>0</v>
      </c>
    </row>
    <row r="665" spans="1:49" ht="12.75" customHeight="1" x14ac:dyDescent="0.25">
      <c r="A665" s="133">
        <v>656</v>
      </c>
      <c r="B665" s="139" t="s">
        <v>1903</v>
      </c>
      <c r="C665" s="135">
        <f t="shared" si="333"/>
        <v>7152.9</v>
      </c>
      <c r="D665" s="140">
        <v>5587.2</v>
      </c>
      <c r="E665" s="140">
        <v>0</v>
      </c>
      <c r="F665" s="140">
        <v>0</v>
      </c>
      <c r="G665" s="140">
        <v>0</v>
      </c>
      <c r="H665" s="140">
        <v>1565.7</v>
      </c>
      <c r="I665" s="140">
        <v>0</v>
      </c>
      <c r="J665" s="135">
        <f t="shared" si="345"/>
        <v>7785.2</v>
      </c>
      <c r="K665" s="141">
        <v>6219.5</v>
      </c>
      <c r="L665" s="141">
        <v>0</v>
      </c>
      <c r="M665" s="141">
        <v>0</v>
      </c>
      <c r="N665" s="141">
        <v>0</v>
      </c>
      <c r="O665" s="141">
        <v>1565.7</v>
      </c>
      <c r="P665" s="141">
        <v>0</v>
      </c>
      <c r="Q665" s="141">
        <v>0</v>
      </c>
      <c r="R665" s="141">
        <v>0</v>
      </c>
      <c r="S665" s="141">
        <v>0</v>
      </c>
      <c r="T665" s="136">
        <f t="shared" si="346"/>
        <v>7764.2915999999996</v>
      </c>
      <c r="U665" s="141">
        <v>6198.6971999999996</v>
      </c>
      <c r="V665" s="141">
        <v>0</v>
      </c>
      <c r="W665" s="141">
        <v>0</v>
      </c>
      <c r="X665" s="141">
        <v>0</v>
      </c>
      <c r="Y665" s="10">
        <v>1565.5944</v>
      </c>
      <c r="Z665" s="10">
        <v>0</v>
      </c>
      <c r="AA665" s="10">
        <v>0</v>
      </c>
      <c r="AB665" s="10">
        <v>0</v>
      </c>
      <c r="AC665" s="10">
        <v>0</v>
      </c>
      <c r="AD665" s="10">
        <f t="shared" si="337"/>
        <v>-20.908400000000256</v>
      </c>
      <c r="AE665" s="10">
        <f t="shared" si="337"/>
        <v>-20.802800000000389</v>
      </c>
      <c r="AF665" s="10">
        <f t="shared" si="337"/>
        <v>0</v>
      </c>
      <c r="AG665" s="10">
        <f t="shared" si="337"/>
        <v>0</v>
      </c>
      <c r="AH665" s="10">
        <f t="shared" si="337"/>
        <v>0</v>
      </c>
      <c r="AI665" s="13">
        <f t="shared" si="337"/>
        <v>-0.10560000000009495</v>
      </c>
      <c r="AJ665" s="13">
        <f t="shared" si="332"/>
        <v>0</v>
      </c>
      <c r="AK665" s="13">
        <f t="shared" si="329"/>
        <v>0</v>
      </c>
      <c r="AL665" s="13">
        <f t="shared" si="329"/>
        <v>0</v>
      </c>
      <c r="AM665" s="10">
        <f t="shared" si="329"/>
        <v>0</v>
      </c>
      <c r="AN665" s="10">
        <f t="shared" si="338"/>
        <v>99.731434002980009</v>
      </c>
      <c r="AO665" s="10">
        <f t="shared" si="338"/>
        <v>99.665522952005787</v>
      </c>
      <c r="AP665" s="10">
        <f t="shared" si="338"/>
        <v>0</v>
      </c>
      <c r="AQ665" s="10">
        <f t="shared" si="338"/>
        <v>0</v>
      </c>
      <c r="AR665" s="10">
        <f t="shared" si="338"/>
        <v>0</v>
      </c>
      <c r="AS665" s="10">
        <f t="shared" si="338"/>
        <v>99.993255412914351</v>
      </c>
      <c r="AT665" s="142">
        <f t="shared" si="338"/>
        <v>0</v>
      </c>
      <c r="AU665" s="142">
        <f t="shared" si="338"/>
        <v>0</v>
      </c>
      <c r="AV665" s="142">
        <f t="shared" si="338"/>
        <v>0</v>
      </c>
      <c r="AW665" s="142">
        <f t="shared" si="338"/>
        <v>0</v>
      </c>
    </row>
    <row r="666" spans="1:49" ht="12.75" customHeight="1" x14ac:dyDescent="0.25">
      <c r="A666" s="133">
        <v>657</v>
      </c>
      <c r="B666" s="139" t="s">
        <v>1904</v>
      </c>
      <c r="C666" s="135">
        <f t="shared" si="333"/>
        <v>1121.6000000000001</v>
      </c>
      <c r="D666" s="140">
        <v>879.7</v>
      </c>
      <c r="E666" s="140">
        <v>0</v>
      </c>
      <c r="F666" s="140">
        <v>0</v>
      </c>
      <c r="G666" s="140">
        <v>0</v>
      </c>
      <c r="H666" s="140">
        <v>241.9</v>
      </c>
      <c r="I666" s="140">
        <v>0</v>
      </c>
      <c r="J666" s="135">
        <f t="shared" si="345"/>
        <v>1376.2</v>
      </c>
      <c r="K666" s="141">
        <v>1134.3</v>
      </c>
      <c r="L666" s="141">
        <v>0</v>
      </c>
      <c r="M666" s="141">
        <v>0</v>
      </c>
      <c r="N666" s="141">
        <v>0</v>
      </c>
      <c r="O666" s="141">
        <v>241.9</v>
      </c>
      <c r="P666" s="141">
        <v>0</v>
      </c>
      <c r="Q666" s="141">
        <v>0</v>
      </c>
      <c r="R666" s="141">
        <v>0</v>
      </c>
      <c r="S666" s="141">
        <v>0</v>
      </c>
      <c r="T666" s="136">
        <f t="shared" si="346"/>
        <v>1376.2</v>
      </c>
      <c r="U666" s="141">
        <v>1134.3</v>
      </c>
      <c r="V666" s="141">
        <v>0</v>
      </c>
      <c r="W666" s="141">
        <v>0</v>
      </c>
      <c r="X666" s="141">
        <v>0</v>
      </c>
      <c r="Y666" s="10">
        <v>241.9</v>
      </c>
      <c r="Z666" s="10">
        <v>0</v>
      </c>
      <c r="AA666" s="10">
        <v>0</v>
      </c>
      <c r="AB666" s="10">
        <v>0</v>
      </c>
      <c r="AC666" s="10">
        <v>0</v>
      </c>
      <c r="AD666" s="10">
        <f t="shared" si="337"/>
        <v>0</v>
      </c>
      <c r="AE666" s="10">
        <f t="shared" si="337"/>
        <v>0</v>
      </c>
      <c r="AF666" s="10">
        <f t="shared" si="337"/>
        <v>0</v>
      </c>
      <c r="AG666" s="10">
        <f t="shared" si="337"/>
        <v>0</v>
      </c>
      <c r="AH666" s="10">
        <f t="shared" si="337"/>
        <v>0</v>
      </c>
      <c r="AI666" s="13">
        <f t="shared" si="337"/>
        <v>0</v>
      </c>
      <c r="AJ666" s="13">
        <f t="shared" si="332"/>
        <v>0</v>
      </c>
      <c r="AK666" s="13">
        <f t="shared" si="329"/>
        <v>0</v>
      </c>
      <c r="AL666" s="13">
        <f t="shared" si="329"/>
        <v>0</v>
      </c>
      <c r="AM666" s="10">
        <f t="shared" si="329"/>
        <v>0</v>
      </c>
      <c r="AN666" s="10">
        <f t="shared" si="338"/>
        <v>100</v>
      </c>
      <c r="AO666" s="10">
        <f t="shared" si="338"/>
        <v>100</v>
      </c>
      <c r="AP666" s="10">
        <f t="shared" si="338"/>
        <v>0</v>
      </c>
      <c r="AQ666" s="10">
        <f t="shared" si="338"/>
        <v>0</v>
      </c>
      <c r="AR666" s="10">
        <f t="shared" si="338"/>
        <v>0</v>
      </c>
      <c r="AS666" s="10">
        <f t="shared" ref="AS666:AW667" si="347">IF(O666=0,0,Y666/O666*100)</f>
        <v>100</v>
      </c>
      <c r="AT666" s="142">
        <f t="shared" si="347"/>
        <v>0</v>
      </c>
      <c r="AU666" s="142">
        <f t="shared" si="347"/>
        <v>0</v>
      </c>
      <c r="AV666" s="142">
        <f t="shared" si="347"/>
        <v>0</v>
      </c>
      <c r="AW666" s="142">
        <f t="shared" si="347"/>
        <v>0</v>
      </c>
    </row>
    <row r="667" spans="1:49" ht="12.75" customHeight="1" x14ac:dyDescent="0.25">
      <c r="A667" s="133">
        <v>658</v>
      </c>
      <c r="B667" s="139" t="s">
        <v>1905</v>
      </c>
      <c r="C667" s="135">
        <f t="shared" si="333"/>
        <v>1843.4</v>
      </c>
      <c r="D667" s="140">
        <v>1418.4</v>
      </c>
      <c r="E667" s="140">
        <v>0</v>
      </c>
      <c r="F667" s="140">
        <v>0</v>
      </c>
      <c r="G667" s="140">
        <v>0</v>
      </c>
      <c r="H667" s="140">
        <v>425</v>
      </c>
      <c r="I667" s="140">
        <v>0</v>
      </c>
      <c r="J667" s="135">
        <f t="shared" si="345"/>
        <v>1991.9</v>
      </c>
      <c r="K667" s="141">
        <v>1566.9</v>
      </c>
      <c r="L667" s="141">
        <v>0</v>
      </c>
      <c r="M667" s="141">
        <v>0</v>
      </c>
      <c r="N667" s="141">
        <v>0</v>
      </c>
      <c r="O667" s="141">
        <v>425</v>
      </c>
      <c r="P667" s="141">
        <v>0</v>
      </c>
      <c r="Q667" s="141">
        <v>0</v>
      </c>
      <c r="R667" s="141">
        <v>0</v>
      </c>
      <c r="S667" s="141">
        <v>0</v>
      </c>
      <c r="T667" s="136">
        <f t="shared" si="346"/>
        <v>1991.9</v>
      </c>
      <c r="U667" s="141">
        <v>1566.9</v>
      </c>
      <c r="V667" s="141">
        <v>0</v>
      </c>
      <c r="W667" s="141">
        <v>0</v>
      </c>
      <c r="X667" s="141">
        <v>0</v>
      </c>
      <c r="Y667" s="10">
        <v>425</v>
      </c>
      <c r="Z667" s="10">
        <v>0</v>
      </c>
      <c r="AA667" s="10">
        <v>0</v>
      </c>
      <c r="AB667" s="10">
        <v>0</v>
      </c>
      <c r="AC667" s="10">
        <v>0</v>
      </c>
      <c r="AD667" s="10">
        <f t="shared" si="337"/>
        <v>0</v>
      </c>
      <c r="AE667" s="10">
        <f t="shared" si="337"/>
        <v>0</v>
      </c>
      <c r="AF667" s="10">
        <f t="shared" si="337"/>
        <v>0</v>
      </c>
      <c r="AG667" s="10">
        <f t="shared" si="337"/>
        <v>0</v>
      </c>
      <c r="AH667" s="10">
        <f t="shared" si="337"/>
        <v>0</v>
      </c>
      <c r="AI667" s="13">
        <f t="shared" si="337"/>
        <v>0</v>
      </c>
      <c r="AJ667" s="13">
        <f t="shared" si="332"/>
        <v>0</v>
      </c>
      <c r="AK667" s="13">
        <f t="shared" si="329"/>
        <v>0</v>
      </c>
      <c r="AL667" s="13">
        <f t="shared" si="329"/>
        <v>0</v>
      </c>
      <c r="AM667" s="10">
        <f t="shared" si="329"/>
        <v>0</v>
      </c>
      <c r="AN667" s="10">
        <f t="shared" ref="AN667:AR667" si="348">IF(J667=0,0,T667/J667*100)</f>
        <v>100</v>
      </c>
      <c r="AO667" s="10">
        <f t="shared" si="348"/>
        <v>100</v>
      </c>
      <c r="AP667" s="10">
        <f t="shared" si="348"/>
        <v>0</v>
      </c>
      <c r="AQ667" s="10">
        <f t="shared" si="348"/>
        <v>0</v>
      </c>
      <c r="AR667" s="10">
        <f t="shared" si="348"/>
        <v>0</v>
      </c>
      <c r="AS667" s="10">
        <f t="shared" si="347"/>
        <v>100</v>
      </c>
      <c r="AT667" s="142">
        <f t="shared" si="347"/>
        <v>0</v>
      </c>
      <c r="AU667" s="142">
        <f t="shared" si="347"/>
        <v>0</v>
      </c>
      <c r="AV667" s="142">
        <f t="shared" si="347"/>
        <v>0</v>
      </c>
      <c r="AW667" s="142">
        <f t="shared" si="347"/>
        <v>0</v>
      </c>
    </row>
    <row r="668" spans="1:49" ht="12.75" customHeight="1" x14ac:dyDescent="0.25">
      <c r="A668" s="133">
        <v>659</v>
      </c>
      <c r="B668" s="139"/>
      <c r="C668" s="140"/>
      <c r="D668" s="140"/>
      <c r="E668" s="140"/>
      <c r="F668" s="140"/>
      <c r="G668" s="140"/>
      <c r="H668" s="140"/>
      <c r="I668" s="140"/>
      <c r="J668" s="135"/>
      <c r="K668" s="141"/>
      <c r="L668" s="141"/>
      <c r="M668" s="141"/>
      <c r="N668" s="141"/>
      <c r="O668" s="141"/>
      <c r="P668" s="141"/>
      <c r="Q668" s="141"/>
      <c r="R668" s="141"/>
      <c r="S668" s="141"/>
      <c r="T668" s="136"/>
      <c r="U668" s="141"/>
      <c r="V668" s="141"/>
      <c r="W668" s="141"/>
      <c r="X668" s="141"/>
      <c r="Y668" s="10"/>
      <c r="Z668" s="10"/>
      <c r="AA668" s="10"/>
      <c r="AB668" s="10"/>
      <c r="AC668" s="10"/>
      <c r="AD668" s="10"/>
      <c r="AE668" s="10"/>
      <c r="AF668" s="10"/>
      <c r="AG668" s="10"/>
      <c r="AH668" s="10"/>
      <c r="AI668" s="13">
        <f t="shared" ref="AI668:AM731" si="349">Y668-O668</f>
        <v>0</v>
      </c>
      <c r="AJ668" s="13">
        <f t="shared" si="332"/>
        <v>0</v>
      </c>
      <c r="AK668" s="13">
        <f t="shared" si="329"/>
        <v>0</v>
      </c>
      <c r="AL668" s="13">
        <f t="shared" si="329"/>
        <v>0</v>
      </c>
      <c r="AM668" s="10"/>
      <c r="AN668" s="10"/>
      <c r="AO668" s="10"/>
      <c r="AP668" s="10"/>
      <c r="AQ668" s="10"/>
      <c r="AR668" s="10"/>
      <c r="AS668" s="10"/>
      <c r="AT668" s="142"/>
      <c r="AU668" s="142"/>
      <c r="AV668" s="142"/>
      <c r="AW668" s="142"/>
    </row>
    <row r="669" spans="1:49" ht="12.75" customHeight="1" x14ac:dyDescent="0.25">
      <c r="A669" s="133">
        <v>660</v>
      </c>
      <c r="B669" s="134" t="s">
        <v>1906</v>
      </c>
      <c r="C669" s="135">
        <f t="shared" ref="C669:C693" si="350">SUM(D669:I669)</f>
        <v>163851</v>
      </c>
      <c r="D669" s="135">
        <f t="shared" ref="D669:I669" si="351">D670+D671</f>
        <v>129294.50000000001</v>
      </c>
      <c r="E669" s="135">
        <f t="shared" si="351"/>
        <v>2689.4</v>
      </c>
      <c r="F669" s="135">
        <f t="shared" si="351"/>
        <v>5062.5</v>
      </c>
      <c r="G669" s="135">
        <f t="shared" si="351"/>
        <v>0</v>
      </c>
      <c r="H669" s="135">
        <f t="shared" si="351"/>
        <v>24398.300000000003</v>
      </c>
      <c r="I669" s="135">
        <f t="shared" si="351"/>
        <v>2406.3000000000002</v>
      </c>
      <c r="J669" s="135">
        <f t="shared" si="345"/>
        <v>181360.40000000002</v>
      </c>
      <c r="K669" s="135">
        <f t="shared" ref="K669:S669" si="352">K670+K671</f>
        <v>142587</v>
      </c>
      <c r="L669" s="135">
        <f t="shared" si="352"/>
        <v>2899.7</v>
      </c>
      <c r="M669" s="135">
        <f t="shared" si="352"/>
        <v>6464.9000000000005</v>
      </c>
      <c r="N669" s="135">
        <f t="shared" si="352"/>
        <v>0</v>
      </c>
      <c r="O669" s="135">
        <f t="shared" si="352"/>
        <v>24398.300000000003</v>
      </c>
      <c r="P669" s="135">
        <f t="shared" si="352"/>
        <v>3824.2</v>
      </c>
      <c r="Q669" s="135">
        <f t="shared" si="352"/>
        <v>2417.5</v>
      </c>
      <c r="R669" s="135">
        <f t="shared" si="352"/>
        <v>1149.2</v>
      </c>
      <c r="S669" s="135">
        <f t="shared" si="352"/>
        <v>37.1</v>
      </c>
      <c r="T669" s="136">
        <f t="shared" si="346"/>
        <v>177417.61849999998</v>
      </c>
      <c r="U669" s="135">
        <f t="shared" ref="U669:AC669" si="353">U670+U671</f>
        <v>140628.74609999999</v>
      </c>
      <c r="V669" s="135">
        <f t="shared" si="353"/>
        <v>2892.4630999999999</v>
      </c>
      <c r="W669" s="135">
        <f t="shared" si="353"/>
        <v>4839.74</v>
      </c>
      <c r="X669" s="135">
        <f t="shared" si="353"/>
        <v>0</v>
      </c>
      <c r="Y669" s="135">
        <f t="shared" si="353"/>
        <v>24052.233</v>
      </c>
      <c r="Z669" s="135">
        <f t="shared" si="353"/>
        <v>3821.3843000000002</v>
      </c>
      <c r="AA669" s="135">
        <f t="shared" si="353"/>
        <v>2417.5</v>
      </c>
      <c r="AB669" s="135">
        <f t="shared" si="353"/>
        <v>1149.2</v>
      </c>
      <c r="AC669" s="135">
        <f t="shared" si="353"/>
        <v>33.851999999999997</v>
      </c>
      <c r="AD669" s="13">
        <f t="shared" ref="AD669:AH693" si="354">T669-J669</f>
        <v>-3942.781500000041</v>
      </c>
      <c r="AE669" s="13">
        <f t="shared" si="354"/>
        <v>-1958.2539000000106</v>
      </c>
      <c r="AF669" s="13">
        <f t="shared" si="354"/>
        <v>-7.2368999999998778</v>
      </c>
      <c r="AG669" s="13">
        <f t="shared" si="354"/>
        <v>-1625.1600000000008</v>
      </c>
      <c r="AH669" s="13">
        <f t="shared" si="354"/>
        <v>0</v>
      </c>
      <c r="AI669" s="13">
        <f t="shared" si="349"/>
        <v>-346.06700000000274</v>
      </c>
      <c r="AJ669" s="13">
        <f t="shared" si="332"/>
        <v>-2.8156999999996515</v>
      </c>
      <c r="AK669" s="13">
        <f t="shared" si="329"/>
        <v>0</v>
      </c>
      <c r="AL669" s="13">
        <f t="shared" si="329"/>
        <v>0</v>
      </c>
      <c r="AM669" s="13">
        <f t="shared" si="329"/>
        <v>-3.2480000000000047</v>
      </c>
      <c r="AN669" s="13">
        <f t="shared" ref="AN669:AW693" si="355">IF(J669=0,0,T669/J669*100)</f>
        <v>97.825996468909395</v>
      </c>
      <c r="AO669" s="13">
        <f t="shared" si="355"/>
        <v>98.626625218287785</v>
      </c>
      <c r="AP669" s="13">
        <f t="shared" si="355"/>
        <v>99.750425906128228</v>
      </c>
      <c r="AQ669" s="13">
        <f t="shared" si="355"/>
        <v>74.86179213908953</v>
      </c>
      <c r="AR669" s="13">
        <f t="shared" si="355"/>
        <v>0</v>
      </c>
      <c r="AS669" s="13">
        <f t="shared" si="355"/>
        <v>98.581593799567997</v>
      </c>
      <c r="AT669" s="137">
        <f t="shared" si="355"/>
        <v>99.926371528685749</v>
      </c>
      <c r="AU669" s="137">
        <f t="shared" si="355"/>
        <v>100</v>
      </c>
      <c r="AV669" s="137">
        <f t="shared" si="355"/>
        <v>100</v>
      </c>
      <c r="AW669" s="137">
        <f t="shared" si="355"/>
        <v>91.245283018867923</v>
      </c>
    </row>
    <row r="670" spans="1:49" s="138" customFormat="1" ht="12.75" customHeight="1" x14ac:dyDescent="0.2">
      <c r="A670" s="133">
        <v>661</v>
      </c>
      <c r="B670" s="134" t="s">
        <v>1374</v>
      </c>
      <c r="C670" s="135">
        <f t="shared" si="350"/>
        <v>114708</v>
      </c>
      <c r="D670" s="135">
        <f t="shared" ref="D670:I670" si="356">D672</f>
        <v>93683.6</v>
      </c>
      <c r="E670" s="135">
        <f t="shared" si="356"/>
        <v>2689.4</v>
      </c>
      <c r="F670" s="135">
        <f t="shared" si="356"/>
        <v>4930.2</v>
      </c>
      <c r="G670" s="135">
        <f t="shared" si="356"/>
        <v>0</v>
      </c>
      <c r="H670" s="135">
        <f t="shared" si="356"/>
        <v>10998.5</v>
      </c>
      <c r="I670" s="135">
        <f t="shared" si="356"/>
        <v>2406.3000000000002</v>
      </c>
      <c r="J670" s="135">
        <f t="shared" si="345"/>
        <v>128656</v>
      </c>
      <c r="K670" s="135">
        <f t="shared" ref="K670:S670" si="357">K672</f>
        <v>103422.2</v>
      </c>
      <c r="L670" s="135">
        <f t="shared" si="357"/>
        <v>2899.7</v>
      </c>
      <c r="M670" s="135">
        <f t="shared" si="357"/>
        <v>6325.1</v>
      </c>
      <c r="N670" s="135">
        <f t="shared" si="357"/>
        <v>0</v>
      </c>
      <c r="O670" s="135">
        <f t="shared" si="357"/>
        <v>10998.5</v>
      </c>
      <c r="P670" s="135">
        <f t="shared" si="357"/>
        <v>3824.2</v>
      </c>
      <c r="Q670" s="135">
        <f t="shared" si="357"/>
        <v>2417.5</v>
      </c>
      <c r="R670" s="135">
        <f t="shared" si="357"/>
        <v>1149.2</v>
      </c>
      <c r="S670" s="135">
        <f t="shared" si="357"/>
        <v>37.1</v>
      </c>
      <c r="T670" s="136">
        <f t="shared" si="346"/>
        <v>125878.18869999998</v>
      </c>
      <c r="U670" s="135">
        <f t="shared" ref="U670:AC670" si="358">U672</f>
        <v>102282.8189</v>
      </c>
      <c r="V670" s="135">
        <f t="shared" si="358"/>
        <v>2892.4630999999999</v>
      </c>
      <c r="W670" s="135">
        <f t="shared" si="358"/>
        <v>4713.1554999999998</v>
      </c>
      <c r="X670" s="135">
        <f t="shared" si="358"/>
        <v>0</v>
      </c>
      <c r="Y670" s="135">
        <f t="shared" si="358"/>
        <v>10985.314899999999</v>
      </c>
      <c r="Z670" s="135">
        <f t="shared" si="358"/>
        <v>3821.3843000000002</v>
      </c>
      <c r="AA670" s="135">
        <f t="shared" si="358"/>
        <v>2417.5</v>
      </c>
      <c r="AB670" s="135">
        <f t="shared" si="358"/>
        <v>1149.2</v>
      </c>
      <c r="AC670" s="135">
        <f t="shared" si="358"/>
        <v>33.851999999999997</v>
      </c>
      <c r="AD670" s="13">
        <f t="shared" si="354"/>
        <v>-2777.8113000000158</v>
      </c>
      <c r="AE670" s="13">
        <f t="shared" si="354"/>
        <v>-1139.3810999999987</v>
      </c>
      <c r="AF670" s="13">
        <f t="shared" si="354"/>
        <v>-7.2368999999998778</v>
      </c>
      <c r="AG670" s="13">
        <f t="shared" si="354"/>
        <v>-1611.9445000000005</v>
      </c>
      <c r="AH670" s="13">
        <f t="shared" si="354"/>
        <v>0</v>
      </c>
      <c r="AI670" s="13">
        <f t="shared" si="349"/>
        <v>-13.185100000000602</v>
      </c>
      <c r="AJ670" s="13">
        <f t="shared" si="332"/>
        <v>-2.8156999999996515</v>
      </c>
      <c r="AK670" s="13">
        <f t="shared" si="329"/>
        <v>0</v>
      </c>
      <c r="AL670" s="13">
        <f t="shared" si="329"/>
        <v>0</v>
      </c>
      <c r="AM670" s="13">
        <f t="shared" si="329"/>
        <v>-3.2480000000000047</v>
      </c>
      <c r="AN670" s="13">
        <f t="shared" si="355"/>
        <v>97.840900307797526</v>
      </c>
      <c r="AO670" s="13">
        <f t="shared" si="355"/>
        <v>98.898320573339177</v>
      </c>
      <c r="AP670" s="13">
        <f t="shared" si="355"/>
        <v>99.750425906128228</v>
      </c>
      <c r="AQ670" s="13">
        <f t="shared" si="355"/>
        <v>74.515114385543299</v>
      </c>
      <c r="AR670" s="13">
        <f t="shared" si="355"/>
        <v>0</v>
      </c>
      <c r="AS670" s="13">
        <f t="shared" si="355"/>
        <v>99.880119107150961</v>
      </c>
      <c r="AT670" s="137">
        <f t="shared" si="355"/>
        <v>99.926371528685749</v>
      </c>
      <c r="AU670" s="137">
        <f t="shared" si="355"/>
        <v>100</v>
      </c>
      <c r="AV670" s="137">
        <f t="shared" si="355"/>
        <v>100</v>
      </c>
      <c r="AW670" s="137">
        <f t="shared" si="355"/>
        <v>91.245283018867923</v>
      </c>
    </row>
    <row r="671" spans="1:49" s="138" customFormat="1" ht="12.75" customHeight="1" x14ac:dyDescent="0.2">
      <c r="A671" s="133">
        <v>662</v>
      </c>
      <c r="B671" s="134" t="s">
        <v>1375</v>
      </c>
      <c r="C671" s="135">
        <f t="shared" si="350"/>
        <v>49143.000000000015</v>
      </c>
      <c r="D671" s="135">
        <f t="shared" ref="D671:I671" si="359">SUBTOTAL(9,D673:D693)</f>
        <v>35610.900000000009</v>
      </c>
      <c r="E671" s="135">
        <f t="shared" si="359"/>
        <v>0</v>
      </c>
      <c r="F671" s="135">
        <f t="shared" si="359"/>
        <v>132.30000000000001</v>
      </c>
      <c r="G671" s="135">
        <f t="shared" si="359"/>
        <v>0</v>
      </c>
      <c r="H671" s="135">
        <f t="shared" si="359"/>
        <v>13399.800000000003</v>
      </c>
      <c r="I671" s="135">
        <f t="shared" si="359"/>
        <v>0</v>
      </c>
      <c r="J671" s="135">
        <f t="shared" si="345"/>
        <v>52704.400000000009</v>
      </c>
      <c r="K671" s="135">
        <f t="shared" ref="K671:S671" si="360">SUBTOTAL(9,K673:K693)</f>
        <v>39164.800000000003</v>
      </c>
      <c r="L671" s="135">
        <f t="shared" si="360"/>
        <v>0</v>
      </c>
      <c r="M671" s="135">
        <f t="shared" si="360"/>
        <v>139.80000000000001</v>
      </c>
      <c r="N671" s="135">
        <f t="shared" si="360"/>
        <v>0</v>
      </c>
      <c r="O671" s="135">
        <f t="shared" si="360"/>
        <v>13399.800000000003</v>
      </c>
      <c r="P671" s="135">
        <f t="shared" si="360"/>
        <v>0</v>
      </c>
      <c r="Q671" s="135">
        <f t="shared" si="360"/>
        <v>0</v>
      </c>
      <c r="R671" s="135">
        <f t="shared" si="360"/>
        <v>0</v>
      </c>
      <c r="S671" s="135">
        <f t="shared" si="360"/>
        <v>0</v>
      </c>
      <c r="T671" s="136">
        <f t="shared" si="346"/>
        <v>51539.429799999998</v>
      </c>
      <c r="U671" s="135">
        <f t="shared" ref="U671:AC671" si="361">SUBTOTAL(9,U673:U693)</f>
        <v>38345.927200000006</v>
      </c>
      <c r="V671" s="135">
        <f t="shared" si="361"/>
        <v>0</v>
      </c>
      <c r="W671" s="135">
        <f t="shared" si="361"/>
        <v>126.58450000000001</v>
      </c>
      <c r="X671" s="135">
        <f t="shared" si="361"/>
        <v>0</v>
      </c>
      <c r="Y671" s="135">
        <f t="shared" si="361"/>
        <v>13066.918099999999</v>
      </c>
      <c r="Z671" s="135">
        <f t="shared" si="361"/>
        <v>0</v>
      </c>
      <c r="AA671" s="135">
        <f t="shared" si="361"/>
        <v>0</v>
      </c>
      <c r="AB671" s="135">
        <f t="shared" si="361"/>
        <v>0</v>
      </c>
      <c r="AC671" s="135">
        <f t="shared" si="361"/>
        <v>0</v>
      </c>
      <c r="AD671" s="13">
        <f t="shared" si="354"/>
        <v>-1164.9702000000107</v>
      </c>
      <c r="AE671" s="13">
        <f t="shared" si="354"/>
        <v>-818.87279999999737</v>
      </c>
      <c r="AF671" s="13">
        <f t="shared" si="354"/>
        <v>0</v>
      </c>
      <c r="AG671" s="13">
        <f t="shared" si="354"/>
        <v>-13.215500000000006</v>
      </c>
      <c r="AH671" s="13">
        <f t="shared" si="354"/>
        <v>0</v>
      </c>
      <c r="AI671" s="13">
        <f t="shared" si="349"/>
        <v>-332.88190000000395</v>
      </c>
      <c r="AJ671" s="13">
        <f t="shared" si="332"/>
        <v>0</v>
      </c>
      <c r="AK671" s="13">
        <f t="shared" si="329"/>
        <v>0</v>
      </c>
      <c r="AL671" s="13">
        <f t="shared" si="329"/>
        <v>0</v>
      </c>
      <c r="AM671" s="13">
        <f t="shared" si="329"/>
        <v>0</v>
      </c>
      <c r="AN671" s="13">
        <f t="shared" si="355"/>
        <v>97.789614908812155</v>
      </c>
      <c r="AO671" s="13">
        <f t="shared" si="355"/>
        <v>97.909161287686914</v>
      </c>
      <c r="AP671" s="13">
        <f t="shared" si="355"/>
        <v>0</v>
      </c>
      <c r="AQ671" s="13">
        <f t="shared" si="355"/>
        <v>90.546852646638058</v>
      </c>
      <c r="AR671" s="13">
        <f t="shared" si="355"/>
        <v>0</v>
      </c>
      <c r="AS671" s="13">
        <f t="shared" si="355"/>
        <v>97.515769638352779</v>
      </c>
      <c r="AT671" s="137">
        <f t="shared" si="355"/>
        <v>0</v>
      </c>
      <c r="AU671" s="137">
        <f t="shared" si="355"/>
        <v>0</v>
      </c>
      <c r="AV671" s="137">
        <f t="shared" si="355"/>
        <v>0</v>
      </c>
      <c r="AW671" s="137">
        <f t="shared" si="355"/>
        <v>0</v>
      </c>
    </row>
    <row r="672" spans="1:49" ht="12.75" customHeight="1" x14ac:dyDescent="0.25">
      <c r="A672" s="133">
        <v>663</v>
      </c>
      <c r="B672" s="139" t="s">
        <v>1400</v>
      </c>
      <c r="C672" s="135">
        <f t="shared" si="350"/>
        <v>114708</v>
      </c>
      <c r="D672" s="140">
        <v>93683.6</v>
      </c>
      <c r="E672" s="140">
        <v>2689.4</v>
      </c>
      <c r="F672" s="140">
        <v>4930.2</v>
      </c>
      <c r="G672" s="140">
        <v>0</v>
      </c>
      <c r="H672" s="140">
        <v>10998.5</v>
      </c>
      <c r="I672" s="140">
        <v>2406.3000000000002</v>
      </c>
      <c r="J672" s="135">
        <f t="shared" si="345"/>
        <v>128656</v>
      </c>
      <c r="K672" s="141">
        <v>103422.2</v>
      </c>
      <c r="L672" s="141">
        <v>2899.7</v>
      </c>
      <c r="M672" s="141">
        <v>6325.1</v>
      </c>
      <c r="N672" s="141">
        <v>0</v>
      </c>
      <c r="O672" s="141">
        <v>10998.5</v>
      </c>
      <c r="P672" s="141">
        <v>3824.2</v>
      </c>
      <c r="Q672" s="141">
        <v>2417.5</v>
      </c>
      <c r="R672" s="141">
        <v>1149.2</v>
      </c>
      <c r="S672" s="141">
        <v>37.1</v>
      </c>
      <c r="T672" s="136">
        <f t="shared" si="346"/>
        <v>125878.18869999998</v>
      </c>
      <c r="U672" s="141">
        <v>102282.8189</v>
      </c>
      <c r="V672" s="141">
        <v>2892.4630999999999</v>
      </c>
      <c r="W672" s="141">
        <v>4713.1554999999998</v>
      </c>
      <c r="X672" s="141">
        <v>0</v>
      </c>
      <c r="Y672" s="10">
        <v>10985.314899999999</v>
      </c>
      <c r="Z672" s="10">
        <v>3821.3843000000002</v>
      </c>
      <c r="AA672" s="10">
        <v>2417.5</v>
      </c>
      <c r="AB672" s="10">
        <v>1149.2</v>
      </c>
      <c r="AC672" s="10">
        <v>33.851999999999997</v>
      </c>
      <c r="AD672" s="10">
        <f t="shared" si="354"/>
        <v>-2777.8113000000158</v>
      </c>
      <c r="AE672" s="10">
        <f t="shared" si="354"/>
        <v>-1139.3810999999987</v>
      </c>
      <c r="AF672" s="10">
        <f t="shared" si="354"/>
        <v>-7.2368999999998778</v>
      </c>
      <c r="AG672" s="10">
        <f t="shared" si="354"/>
        <v>-1611.9445000000005</v>
      </c>
      <c r="AH672" s="10">
        <f t="shared" si="354"/>
        <v>0</v>
      </c>
      <c r="AI672" s="13">
        <f t="shared" si="349"/>
        <v>-13.185100000000602</v>
      </c>
      <c r="AJ672" s="13">
        <f t="shared" si="332"/>
        <v>-2.8156999999996515</v>
      </c>
      <c r="AK672" s="13">
        <f t="shared" si="329"/>
        <v>0</v>
      </c>
      <c r="AL672" s="13">
        <f t="shared" si="329"/>
        <v>0</v>
      </c>
      <c r="AM672" s="10">
        <f t="shared" si="329"/>
        <v>-3.2480000000000047</v>
      </c>
      <c r="AN672" s="10">
        <f t="shared" si="355"/>
        <v>97.840900307797526</v>
      </c>
      <c r="AO672" s="10">
        <f t="shared" si="355"/>
        <v>98.898320573339177</v>
      </c>
      <c r="AP672" s="10">
        <f t="shared" si="355"/>
        <v>99.750425906128228</v>
      </c>
      <c r="AQ672" s="10">
        <f t="shared" si="355"/>
        <v>74.515114385543299</v>
      </c>
      <c r="AR672" s="10">
        <f t="shared" si="355"/>
        <v>0</v>
      </c>
      <c r="AS672" s="10">
        <f t="shared" si="355"/>
        <v>99.880119107150961</v>
      </c>
      <c r="AT672" s="142">
        <f t="shared" si="355"/>
        <v>99.926371528685749</v>
      </c>
      <c r="AU672" s="142">
        <f t="shared" si="355"/>
        <v>100</v>
      </c>
      <c r="AV672" s="142">
        <f t="shared" si="355"/>
        <v>100</v>
      </c>
      <c r="AW672" s="142">
        <f t="shared" si="355"/>
        <v>91.245283018867923</v>
      </c>
    </row>
    <row r="673" spans="1:49" ht="12.75" customHeight="1" x14ac:dyDescent="0.25">
      <c r="A673" s="133">
        <v>664</v>
      </c>
      <c r="B673" s="139" t="s">
        <v>1907</v>
      </c>
      <c r="C673" s="135">
        <f t="shared" si="350"/>
        <v>3659.1</v>
      </c>
      <c r="D673" s="140">
        <v>2991.7</v>
      </c>
      <c r="E673" s="140">
        <v>0</v>
      </c>
      <c r="F673" s="140">
        <v>0</v>
      </c>
      <c r="G673" s="140">
        <v>0</v>
      </c>
      <c r="H673" s="140">
        <v>667.4</v>
      </c>
      <c r="I673" s="140">
        <v>0</v>
      </c>
      <c r="J673" s="135">
        <f t="shared" si="345"/>
        <v>3960</v>
      </c>
      <c r="K673" s="141">
        <v>3292.6</v>
      </c>
      <c r="L673" s="141">
        <v>0</v>
      </c>
      <c r="M673" s="141">
        <v>0</v>
      </c>
      <c r="N673" s="141">
        <v>0</v>
      </c>
      <c r="O673" s="141">
        <v>667.4</v>
      </c>
      <c r="P673" s="141">
        <v>0</v>
      </c>
      <c r="Q673" s="141">
        <v>0</v>
      </c>
      <c r="R673" s="141">
        <v>0</v>
      </c>
      <c r="S673" s="141">
        <v>0</v>
      </c>
      <c r="T673" s="136">
        <f t="shared" si="346"/>
        <v>3959.9629</v>
      </c>
      <c r="U673" s="141">
        <v>3292.6</v>
      </c>
      <c r="V673" s="141">
        <v>0</v>
      </c>
      <c r="W673" s="141">
        <v>0</v>
      </c>
      <c r="X673" s="141">
        <v>0</v>
      </c>
      <c r="Y673" s="10">
        <v>667.36289999999997</v>
      </c>
      <c r="Z673" s="10">
        <v>0</v>
      </c>
      <c r="AA673" s="10">
        <v>0</v>
      </c>
      <c r="AB673" s="10">
        <v>0</v>
      </c>
      <c r="AC673" s="10">
        <v>0</v>
      </c>
      <c r="AD673" s="10">
        <f t="shared" si="354"/>
        <v>-3.7100000000009459E-2</v>
      </c>
      <c r="AE673" s="10">
        <f t="shared" si="354"/>
        <v>0</v>
      </c>
      <c r="AF673" s="10">
        <f t="shared" si="354"/>
        <v>0</v>
      </c>
      <c r="AG673" s="10">
        <f t="shared" si="354"/>
        <v>0</v>
      </c>
      <c r="AH673" s="10">
        <f t="shared" si="354"/>
        <v>0</v>
      </c>
      <c r="AI673" s="13">
        <f t="shared" si="349"/>
        <v>-3.7100000000009459E-2</v>
      </c>
      <c r="AJ673" s="13">
        <f t="shared" si="332"/>
        <v>0</v>
      </c>
      <c r="AK673" s="13">
        <f t="shared" si="329"/>
        <v>0</v>
      </c>
      <c r="AL673" s="13">
        <f t="shared" si="329"/>
        <v>0</v>
      </c>
      <c r="AM673" s="10">
        <f t="shared" si="329"/>
        <v>0</v>
      </c>
      <c r="AN673" s="10">
        <f t="shared" si="355"/>
        <v>99.999063131313122</v>
      </c>
      <c r="AO673" s="10">
        <f t="shared" si="355"/>
        <v>100</v>
      </c>
      <c r="AP673" s="10">
        <f t="shared" si="355"/>
        <v>0</v>
      </c>
      <c r="AQ673" s="10">
        <f t="shared" si="355"/>
        <v>0</v>
      </c>
      <c r="AR673" s="10">
        <f t="shared" si="355"/>
        <v>0</v>
      </c>
      <c r="AS673" s="10">
        <f t="shared" si="355"/>
        <v>99.99444111477375</v>
      </c>
      <c r="AT673" s="142">
        <f t="shared" si="355"/>
        <v>0</v>
      </c>
      <c r="AU673" s="142">
        <f t="shared" si="355"/>
        <v>0</v>
      </c>
      <c r="AV673" s="142">
        <f t="shared" si="355"/>
        <v>0</v>
      </c>
      <c r="AW673" s="142">
        <f t="shared" si="355"/>
        <v>0</v>
      </c>
    </row>
    <row r="674" spans="1:49" ht="12.75" customHeight="1" x14ac:dyDescent="0.25">
      <c r="A674" s="133">
        <v>665</v>
      </c>
      <c r="B674" s="139" t="s">
        <v>1908</v>
      </c>
      <c r="C674" s="135">
        <f t="shared" si="350"/>
        <v>2544.9</v>
      </c>
      <c r="D674" s="140">
        <v>1937.8</v>
      </c>
      <c r="E674" s="140">
        <v>0</v>
      </c>
      <c r="F674" s="140">
        <v>0</v>
      </c>
      <c r="G674" s="140">
        <v>0</v>
      </c>
      <c r="H674" s="140">
        <v>607.1</v>
      </c>
      <c r="I674" s="140">
        <v>0</v>
      </c>
      <c r="J674" s="135">
        <f t="shared" si="345"/>
        <v>2695.9</v>
      </c>
      <c r="K674" s="141">
        <v>2088.8000000000002</v>
      </c>
      <c r="L674" s="141">
        <v>0</v>
      </c>
      <c r="M674" s="141">
        <v>0</v>
      </c>
      <c r="N674" s="141">
        <v>0</v>
      </c>
      <c r="O674" s="141">
        <v>607.1</v>
      </c>
      <c r="P674" s="141">
        <v>0</v>
      </c>
      <c r="Q674" s="141">
        <v>0</v>
      </c>
      <c r="R674" s="141">
        <v>0</v>
      </c>
      <c r="S674" s="141">
        <v>0</v>
      </c>
      <c r="T674" s="136">
        <f t="shared" si="346"/>
        <v>2695.8990000000003</v>
      </c>
      <c r="U674" s="141">
        <v>2088.8000000000002</v>
      </c>
      <c r="V674" s="141">
        <v>0</v>
      </c>
      <c r="W674" s="141">
        <v>0</v>
      </c>
      <c r="X674" s="141">
        <v>0</v>
      </c>
      <c r="Y674" s="10">
        <v>607.09900000000005</v>
      </c>
      <c r="Z674" s="10">
        <v>0</v>
      </c>
      <c r="AA674" s="10">
        <v>0</v>
      </c>
      <c r="AB674" s="10">
        <v>0</v>
      </c>
      <c r="AC674" s="10">
        <v>0</v>
      </c>
      <c r="AD674" s="10">
        <f t="shared" si="354"/>
        <v>-9.9999999974897946E-4</v>
      </c>
      <c r="AE674" s="10">
        <f t="shared" si="354"/>
        <v>0</v>
      </c>
      <c r="AF674" s="10">
        <f t="shared" si="354"/>
        <v>0</v>
      </c>
      <c r="AG674" s="10">
        <f t="shared" si="354"/>
        <v>0</v>
      </c>
      <c r="AH674" s="10">
        <f t="shared" si="354"/>
        <v>0</v>
      </c>
      <c r="AI674" s="13">
        <f t="shared" si="349"/>
        <v>-9.9999999997635314E-4</v>
      </c>
      <c r="AJ674" s="13">
        <f t="shared" si="332"/>
        <v>0</v>
      </c>
      <c r="AK674" s="13">
        <f t="shared" si="329"/>
        <v>0</v>
      </c>
      <c r="AL674" s="13">
        <f t="shared" si="329"/>
        <v>0</v>
      </c>
      <c r="AM674" s="10">
        <f t="shared" si="329"/>
        <v>0</v>
      </c>
      <c r="AN674" s="10">
        <f t="shared" si="355"/>
        <v>99.999962906636014</v>
      </c>
      <c r="AO674" s="10">
        <f t="shared" si="355"/>
        <v>100</v>
      </c>
      <c r="AP674" s="10">
        <f t="shared" si="355"/>
        <v>0</v>
      </c>
      <c r="AQ674" s="10">
        <f t="shared" si="355"/>
        <v>0</v>
      </c>
      <c r="AR674" s="10">
        <f t="shared" si="355"/>
        <v>0</v>
      </c>
      <c r="AS674" s="10">
        <f t="shared" si="355"/>
        <v>99.999835282490537</v>
      </c>
      <c r="AT674" s="142">
        <f t="shared" si="355"/>
        <v>0</v>
      </c>
      <c r="AU674" s="142">
        <f t="shared" si="355"/>
        <v>0</v>
      </c>
      <c r="AV674" s="142">
        <f t="shared" si="355"/>
        <v>0</v>
      </c>
      <c r="AW674" s="142">
        <f t="shared" si="355"/>
        <v>0</v>
      </c>
    </row>
    <row r="675" spans="1:49" ht="12.75" customHeight="1" x14ac:dyDescent="0.25">
      <c r="A675" s="133">
        <v>666</v>
      </c>
      <c r="B675" s="139" t="s">
        <v>1909</v>
      </c>
      <c r="C675" s="135">
        <f t="shared" si="350"/>
        <v>1423.8000000000002</v>
      </c>
      <c r="D675" s="140">
        <v>880.7</v>
      </c>
      <c r="E675" s="140">
        <v>0</v>
      </c>
      <c r="F675" s="140">
        <v>0</v>
      </c>
      <c r="G675" s="140">
        <v>0</v>
      </c>
      <c r="H675" s="140">
        <v>543.1</v>
      </c>
      <c r="I675" s="140">
        <v>0</v>
      </c>
      <c r="J675" s="135">
        <f t="shared" si="345"/>
        <v>1486.9</v>
      </c>
      <c r="K675" s="141">
        <v>943.8</v>
      </c>
      <c r="L675" s="141">
        <v>0</v>
      </c>
      <c r="M675" s="141">
        <v>0</v>
      </c>
      <c r="N675" s="141">
        <v>0</v>
      </c>
      <c r="O675" s="141">
        <v>543.1</v>
      </c>
      <c r="P675" s="141">
        <v>0</v>
      </c>
      <c r="Q675" s="141">
        <v>0</v>
      </c>
      <c r="R675" s="141">
        <v>0</v>
      </c>
      <c r="S675" s="141">
        <v>0</v>
      </c>
      <c r="T675" s="136">
        <f t="shared" si="346"/>
        <v>1486.9</v>
      </c>
      <c r="U675" s="141">
        <v>943.8</v>
      </c>
      <c r="V675" s="141">
        <v>0</v>
      </c>
      <c r="W675" s="141">
        <v>0</v>
      </c>
      <c r="X675" s="141">
        <v>0</v>
      </c>
      <c r="Y675" s="10">
        <v>543.1</v>
      </c>
      <c r="Z675" s="10">
        <v>0</v>
      </c>
      <c r="AA675" s="10">
        <v>0</v>
      </c>
      <c r="AB675" s="10">
        <v>0</v>
      </c>
      <c r="AC675" s="10">
        <v>0</v>
      </c>
      <c r="AD675" s="10">
        <f t="shared" si="354"/>
        <v>0</v>
      </c>
      <c r="AE675" s="10">
        <f t="shared" si="354"/>
        <v>0</v>
      </c>
      <c r="AF675" s="10">
        <f t="shared" si="354"/>
        <v>0</v>
      </c>
      <c r="AG675" s="10">
        <f t="shared" si="354"/>
        <v>0</v>
      </c>
      <c r="AH675" s="10">
        <f t="shared" si="354"/>
        <v>0</v>
      </c>
      <c r="AI675" s="13">
        <f t="shared" si="349"/>
        <v>0</v>
      </c>
      <c r="AJ675" s="13">
        <f t="shared" si="332"/>
        <v>0</v>
      </c>
      <c r="AK675" s="13">
        <f t="shared" si="329"/>
        <v>0</v>
      </c>
      <c r="AL675" s="13">
        <f t="shared" si="329"/>
        <v>0</v>
      </c>
      <c r="AM675" s="10">
        <f t="shared" si="329"/>
        <v>0</v>
      </c>
      <c r="AN675" s="10">
        <f t="shared" si="355"/>
        <v>100</v>
      </c>
      <c r="AO675" s="10">
        <f t="shared" si="355"/>
        <v>100</v>
      </c>
      <c r="AP675" s="10">
        <f t="shared" si="355"/>
        <v>0</v>
      </c>
      <c r="AQ675" s="10">
        <f t="shared" si="355"/>
        <v>0</v>
      </c>
      <c r="AR675" s="10">
        <f t="shared" si="355"/>
        <v>0</v>
      </c>
      <c r="AS675" s="10">
        <f t="shared" si="355"/>
        <v>100</v>
      </c>
      <c r="AT675" s="142">
        <f t="shared" si="355"/>
        <v>0</v>
      </c>
      <c r="AU675" s="142">
        <f t="shared" si="355"/>
        <v>0</v>
      </c>
      <c r="AV675" s="142">
        <f t="shared" si="355"/>
        <v>0</v>
      </c>
      <c r="AW675" s="142">
        <f t="shared" si="355"/>
        <v>0</v>
      </c>
    </row>
    <row r="676" spans="1:49" ht="12.75" customHeight="1" x14ac:dyDescent="0.25">
      <c r="A676" s="133">
        <v>667</v>
      </c>
      <c r="B676" s="139" t="s">
        <v>1910</v>
      </c>
      <c r="C676" s="135">
        <f t="shared" si="350"/>
        <v>2457.6000000000004</v>
      </c>
      <c r="D676" s="140">
        <v>1895.9</v>
      </c>
      <c r="E676" s="140">
        <v>0</v>
      </c>
      <c r="F676" s="140">
        <v>0</v>
      </c>
      <c r="G676" s="140">
        <v>0</v>
      </c>
      <c r="H676" s="140">
        <v>561.70000000000005</v>
      </c>
      <c r="I676" s="140">
        <v>0</v>
      </c>
      <c r="J676" s="135">
        <f t="shared" si="345"/>
        <v>2553.1000000000004</v>
      </c>
      <c r="K676" s="141">
        <v>1991.4</v>
      </c>
      <c r="L676" s="141">
        <v>0</v>
      </c>
      <c r="M676" s="141">
        <v>0</v>
      </c>
      <c r="N676" s="141">
        <v>0</v>
      </c>
      <c r="O676" s="141">
        <v>561.70000000000005</v>
      </c>
      <c r="P676" s="141">
        <v>0</v>
      </c>
      <c r="Q676" s="141">
        <v>0</v>
      </c>
      <c r="R676" s="141">
        <v>0</v>
      </c>
      <c r="S676" s="141">
        <v>0</v>
      </c>
      <c r="T676" s="136">
        <f t="shared" si="346"/>
        <v>2516.2368000000001</v>
      </c>
      <c r="U676" s="141">
        <v>1954.6141</v>
      </c>
      <c r="V676" s="141">
        <v>0</v>
      </c>
      <c r="W676" s="141">
        <v>0</v>
      </c>
      <c r="X676" s="141">
        <v>0</v>
      </c>
      <c r="Y676" s="10">
        <v>561.62270000000001</v>
      </c>
      <c r="Z676" s="10">
        <v>0</v>
      </c>
      <c r="AA676" s="10">
        <v>0</v>
      </c>
      <c r="AB676" s="10">
        <v>0</v>
      </c>
      <c r="AC676" s="10">
        <v>0</v>
      </c>
      <c r="AD676" s="10">
        <f t="shared" si="354"/>
        <v>-36.863200000000234</v>
      </c>
      <c r="AE676" s="10">
        <f t="shared" si="354"/>
        <v>-36.785900000000083</v>
      </c>
      <c r="AF676" s="10">
        <f t="shared" si="354"/>
        <v>0</v>
      </c>
      <c r="AG676" s="10">
        <f t="shared" si="354"/>
        <v>0</v>
      </c>
      <c r="AH676" s="10">
        <f t="shared" si="354"/>
        <v>0</v>
      </c>
      <c r="AI676" s="13">
        <f t="shared" si="349"/>
        <v>-7.7300000000036562E-2</v>
      </c>
      <c r="AJ676" s="13">
        <f t="shared" si="332"/>
        <v>0</v>
      </c>
      <c r="AK676" s="13">
        <f t="shared" si="329"/>
        <v>0</v>
      </c>
      <c r="AL676" s="13">
        <f t="shared" si="329"/>
        <v>0</v>
      </c>
      <c r="AM676" s="10">
        <f t="shared" si="329"/>
        <v>0</v>
      </c>
      <c r="AN676" s="10">
        <f t="shared" si="355"/>
        <v>98.556139595002151</v>
      </c>
      <c r="AO676" s="10">
        <f t="shared" si="355"/>
        <v>98.152761876067089</v>
      </c>
      <c r="AP676" s="10">
        <f t="shared" si="355"/>
        <v>0</v>
      </c>
      <c r="AQ676" s="10">
        <f t="shared" si="355"/>
        <v>0</v>
      </c>
      <c r="AR676" s="10">
        <f t="shared" si="355"/>
        <v>0</v>
      </c>
      <c r="AS676" s="10">
        <f t="shared" si="355"/>
        <v>99.986238205447748</v>
      </c>
      <c r="AT676" s="142">
        <f t="shared" si="355"/>
        <v>0</v>
      </c>
      <c r="AU676" s="142">
        <f t="shared" si="355"/>
        <v>0</v>
      </c>
      <c r="AV676" s="142">
        <f t="shared" si="355"/>
        <v>0</v>
      </c>
      <c r="AW676" s="142">
        <f t="shared" si="355"/>
        <v>0</v>
      </c>
    </row>
    <row r="677" spans="1:49" ht="12.75" customHeight="1" x14ac:dyDescent="0.25">
      <c r="A677" s="133">
        <v>668</v>
      </c>
      <c r="B677" s="139" t="s">
        <v>1911</v>
      </c>
      <c r="C677" s="135">
        <f t="shared" si="350"/>
        <v>1080.7</v>
      </c>
      <c r="D677" s="140">
        <v>826.1</v>
      </c>
      <c r="E677" s="140">
        <v>0</v>
      </c>
      <c r="F677" s="140">
        <v>0</v>
      </c>
      <c r="G677" s="140">
        <v>0</v>
      </c>
      <c r="H677" s="140">
        <v>254.6</v>
      </c>
      <c r="I677" s="140">
        <v>0</v>
      </c>
      <c r="J677" s="135">
        <f t="shared" si="345"/>
        <v>1136.3</v>
      </c>
      <c r="K677" s="141">
        <v>881.7</v>
      </c>
      <c r="L677" s="141">
        <v>0</v>
      </c>
      <c r="M677" s="141">
        <v>0</v>
      </c>
      <c r="N677" s="141">
        <v>0</v>
      </c>
      <c r="O677" s="141">
        <v>254.6</v>
      </c>
      <c r="P677" s="141">
        <v>0</v>
      </c>
      <c r="Q677" s="141">
        <v>0</v>
      </c>
      <c r="R677" s="141">
        <v>0</v>
      </c>
      <c r="S677" s="141">
        <v>0</v>
      </c>
      <c r="T677" s="136">
        <f t="shared" si="346"/>
        <v>1136.3</v>
      </c>
      <c r="U677" s="141">
        <v>881.7</v>
      </c>
      <c r="V677" s="141">
        <v>0</v>
      </c>
      <c r="W677" s="141">
        <v>0</v>
      </c>
      <c r="X677" s="141">
        <v>0</v>
      </c>
      <c r="Y677" s="10">
        <v>254.6</v>
      </c>
      <c r="Z677" s="10">
        <v>0</v>
      </c>
      <c r="AA677" s="10">
        <v>0</v>
      </c>
      <c r="AB677" s="10">
        <v>0</v>
      </c>
      <c r="AC677" s="10">
        <v>0</v>
      </c>
      <c r="AD677" s="10">
        <f t="shared" si="354"/>
        <v>0</v>
      </c>
      <c r="AE677" s="10">
        <f t="shared" si="354"/>
        <v>0</v>
      </c>
      <c r="AF677" s="10">
        <f t="shared" si="354"/>
        <v>0</v>
      </c>
      <c r="AG677" s="10">
        <f t="shared" si="354"/>
        <v>0</v>
      </c>
      <c r="AH677" s="10">
        <f t="shared" si="354"/>
        <v>0</v>
      </c>
      <c r="AI677" s="13">
        <f t="shared" si="349"/>
        <v>0</v>
      </c>
      <c r="AJ677" s="13">
        <f t="shared" si="332"/>
        <v>0</v>
      </c>
      <c r="AK677" s="13">
        <f t="shared" si="329"/>
        <v>0</v>
      </c>
      <c r="AL677" s="13">
        <f t="shared" si="329"/>
        <v>0</v>
      </c>
      <c r="AM677" s="10">
        <f t="shared" si="329"/>
        <v>0</v>
      </c>
      <c r="AN677" s="10">
        <f t="shared" si="355"/>
        <v>100</v>
      </c>
      <c r="AO677" s="10">
        <f t="shared" si="355"/>
        <v>100</v>
      </c>
      <c r="AP677" s="10">
        <f t="shared" si="355"/>
        <v>0</v>
      </c>
      <c r="AQ677" s="10">
        <f t="shared" si="355"/>
        <v>0</v>
      </c>
      <c r="AR677" s="10">
        <f t="shared" si="355"/>
        <v>0</v>
      </c>
      <c r="AS677" s="10">
        <f t="shared" si="355"/>
        <v>100</v>
      </c>
      <c r="AT677" s="142">
        <f t="shared" si="355"/>
        <v>0</v>
      </c>
      <c r="AU677" s="142">
        <f t="shared" si="355"/>
        <v>0</v>
      </c>
      <c r="AV677" s="142">
        <f t="shared" si="355"/>
        <v>0</v>
      </c>
      <c r="AW677" s="142">
        <f t="shared" si="355"/>
        <v>0</v>
      </c>
    </row>
    <row r="678" spans="1:49" ht="12.75" customHeight="1" x14ac:dyDescent="0.25">
      <c r="A678" s="133">
        <v>669</v>
      </c>
      <c r="B678" s="139" t="s">
        <v>1912</v>
      </c>
      <c r="C678" s="135">
        <f t="shared" si="350"/>
        <v>1540.4</v>
      </c>
      <c r="D678" s="140">
        <v>1133.2</v>
      </c>
      <c r="E678" s="140">
        <v>0</v>
      </c>
      <c r="F678" s="140">
        <v>0</v>
      </c>
      <c r="G678" s="140">
        <v>0</v>
      </c>
      <c r="H678" s="140">
        <v>407.2</v>
      </c>
      <c r="I678" s="140">
        <v>0</v>
      </c>
      <c r="J678" s="135">
        <f t="shared" si="345"/>
        <v>1603.9</v>
      </c>
      <c r="K678" s="141">
        <v>1196.7</v>
      </c>
      <c r="L678" s="141">
        <v>0</v>
      </c>
      <c r="M678" s="141">
        <v>0</v>
      </c>
      <c r="N678" s="141">
        <v>0</v>
      </c>
      <c r="O678" s="141">
        <v>407.2</v>
      </c>
      <c r="P678" s="141">
        <v>0</v>
      </c>
      <c r="Q678" s="141">
        <v>0</v>
      </c>
      <c r="R678" s="141">
        <v>0</v>
      </c>
      <c r="S678" s="141">
        <v>0</v>
      </c>
      <c r="T678" s="136">
        <f t="shared" si="346"/>
        <v>1588.2190000000001</v>
      </c>
      <c r="U678" s="141">
        <v>1181.3451</v>
      </c>
      <c r="V678" s="141">
        <v>0</v>
      </c>
      <c r="W678" s="141">
        <v>0</v>
      </c>
      <c r="X678" s="141">
        <v>0</v>
      </c>
      <c r="Y678" s="10">
        <v>406.87389999999999</v>
      </c>
      <c r="Z678" s="10">
        <v>0</v>
      </c>
      <c r="AA678" s="10">
        <v>0</v>
      </c>
      <c r="AB678" s="10">
        <v>0</v>
      </c>
      <c r="AC678" s="10">
        <v>0</v>
      </c>
      <c r="AD678" s="10">
        <f t="shared" si="354"/>
        <v>-15.68100000000004</v>
      </c>
      <c r="AE678" s="10">
        <f t="shared" si="354"/>
        <v>-15.354900000000043</v>
      </c>
      <c r="AF678" s="10">
        <f t="shared" si="354"/>
        <v>0</v>
      </c>
      <c r="AG678" s="10">
        <f t="shared" si="354"/>
        <v>0</v>
      </c>
      <c r="AH678" s="10">
        <f t="shared" si="354"/>
        <v>0</v>
      </c>
      <c r="AI678" s="13">
        <f t="shared" si="349"/>
        <v>-0.32609999999999673</v>
      </c>
      <c r="AJ678" s="13">
        <f t="shared" si="332"/>
        <v>0</v>
      </c>
      <c r="AK678" s="13">
        <f t="shared" si="329"/>
        <v>0</v>
      </c>
      <c r="AL678" s="13">
        <f t="shared" si="329"/>
        <v>0</v>
      </c>
      <c r="AM678" s="10">
        <f t="shared" si="329"/>
        <v>0</v>
      </c>
      <c r="AN678" s="10">
        <f t="shared" si="355"/>
        <v>99.022320593553218</v>
      </c>
      <c r="AO678" s="10">
        <f t="shared" si="355"/>
        <v>98.716896465279518</v>
      </c>
      <c r="AP678" s="10">
        <f t="shared" si="355"/>
        <v>0</v>
      </c>
      <c r="AQ678" s="10">
        <f t="shared" si="355"/>
        <v>0</v>
      </c>
      <c r="AR678" s="10">
        <f t="shared" si="355"/>
        <v>0</v>
      </c>
      <c r="AS678" s="10">
        <f t="shared" si="355"/>
        <v>99.919916502946961</v>
      </c>
      <c r="AT678" s="142">
        <f t="shared" si="355"/>
        <v>0</v>
      </c>
      <c r="AU678" s="142">
        <f t="shared" si="355"/>
        <v>0</v>
      </c>
      <c r="AV678" s="142">
        <f t="shared" si="355"/>
        <v>0</v>
      </c>
      <c r="AW678" s="142">
        <f t="shared" si="355"/>
        <v>0</v>
      </c>
    </row>
    <row r="679" spans="1:49" ht="12.75" customHeight="1" x14ac:dyDescent="0.25">
      <c r="A679" s="133">
        <v>670</v>
      </c>
      <c r="B679" s="139" t="s">
        <v>1913</v>
      </c>
      <c r="C679" s="135">
        <f t="shared" si="350"/>
        <v>290.7</v>
      </c>
      <c r="D679" s="140">
        <v>0</v>
      </c>
      <c r="E679" s="140">
        <v>0</v>
      </c>
      <c r="F679" s="140">
        <v>0</v>
      </c>
      <c r="G679" s="140">
        <v>0</v>
      </c>
      <c r="H679" s="140">
        <v>290.7</v>
      </c>
      <c r="I679" s="140">
        <v>0</v>
      </c>
      <c r="J679" s="135">
        <f t="shared" si="345"/>
        <v>290.7</v>
      </c>
      <c r="K679" s="141">
        <v>0</v>
      </c>
      <c r="L679" s="141">
        <v>0</v>
      </c>
      <c r="M679" s="141">
        <v>0</v>
      </c>
      <c r="N679" s="141">
        <v>0</v>
      </c>
      <c r="O679" s="141">
        <v>290.7</v>
      </c>
      <c r="P679" s="141">
        <v>0</v>
      </c>
      <c r="Q679" s="141">
        <v>0</v>
      </c>
      <c r="R679" s="141">
        <v>0</v>
      </c>
      <c r="S679" s="141">
        <v>0</v>
      </c>
      <c r="T679" s="136">
        <f t="shared" si="346"/>
        <v>155.14510000000001</v>
      </c>
      <c r="U679" s="141">
        <v>0</v>
      </c>
      <c r="V679" s="141">
        <v>0</v>
      </c>
      <c r="W679" s="141">
        <v>0</v>
      </c>
      <c r="X679" s="141">
        <v>0</v>
      </c>
      <c r="Y679" s="10">
        <v>155.14510000000001</v>
      </c>
      <c r="Z679" s="10">
        <v>0</v>
      </c>
      <c r="AA679" s="10">
        <v>0</v>
      </c>
      <c r="AB679" s="10">
        <v>0</v>
      </c>
      <c r="AC679" s="10">
        <v>0</v>
      </c>
      <c r="AD679" s="10">
        <f t="shared" si="354"/>
        <v>-135.55489999999998</v>
      </c>
      <c r="AE679" s="10">
        <f t="shared" si="354"/>
        <v>0</v>
      </c>
      <c r="AF679" s="10">
        <f t="shared" si="354"/>
        <v>0</v>
      </c>
      <c r="AG679" s="10">
        <f t="shared" si="354"/>
        <v>0</v>
      </c>
      <c r="AH679" s="10">
        <f t="shared" si="354"/>
        <v>0</v>
      </c>
      <c r="AI679" s="13">
        <f t="shared" si="349"/>
        <v>-135.55489999999998</v>
      </c>
      <c r="AJ679" s="13">
        <f t="shared" si="332"/>
        <v>0</v>
      </c>
      <c r="AK679" s="13">
        <f t="shared" si="329"/>
        <v>0</v>
      </c>
      <c r="AL679" s="13">
        <f t="shared" si="329"/>
        <v>0</v>
      </c>
      <c r="AM679" s="10">
        <f t="shared" si="329"/>
        <v>0</v>
      </c>
      <c r="AN679" s="10">
        <f t="shared" si="355"/>
        <v>53.36948744410045</v>
      </c>
      <c r="AO679" s="10">
        <f t="shared" si="355"/>
        <v>0</v>
      </c>
      <c r="AP679" s="10">
        <f t="shared" si="355"/>
        <v>0</v>
      </c>
      <c r="AQ679" s="10">
        <f t="shared" si="355"/>
        <v>0</v>
      </c>
      <c r="AR679" s="10">
        <f t="shared" si="355"/>
        <v>0</v>
      </c>
      <c r="AS679" s="10">
        <f t="shared" si="355"/>
        <v>53.36948744410045</v>
      </c>
      <c r="AT679" s="142">
        <f t="shared" si="355"/>
        <v>0</v>
      </c>
      <c r="AU679" s="142">
        <f t="shared" si="355"/>
        <v>0</v>
      </c>
      <c r="AV679" s="142">
        <f t="shared" si="355"/>
        <v>0</v>
      </c>
      <c r="AW679" s="142">
        <f t="shared" si="355"/>
        <v>0</v>
      </c>
    </row>
    <row r="680" spans="1:49" ht="12.75" customHeight="1" x14ac:dyDescent="0.25">
      <c r="A680" s="133">
        <v>671</v>
      </c>
      <c r="B680" s="139" t="s">
        <v>1914</v>
      </c>
      <c r="C680" s="135">
        <f t="shared" si="350"/>
        <v>1416.1000000000001</v>
      </c>
      <c r="D680" s="140">
        <v>1091.4000000000001</v>
      </c>
      <c r="E680" s="140">
        <v>0</v>
      </c>
      <c r="F680" s="140">
        <v>0</v>
      </c>
      <c r="G680" s="140">
        <v>0</v>
      </c>
      <c r="H680" s="140">
        <v>324.7</v>
      </c>
      <c r="I680" s="140">
        <v>0</v>
      </c>
      <c r="J680" s="135">
        <f t="shared" si="345"/>
        <v>1530.8</v>
      </c>
      <c r="K680" s="141">
        <v>1206.0999999999999</v>
      </c>
      <c r="L680" s="141">
        <v>0</v>
      </c>
      <c r="M680" s="141">
        <v>0</v>
      </c>
      <c r="N680" s="141">
        <v>0</v>
      </c>
      <c r="O680" s="141">
        <v>324.7</v>
      </c>
      <c r="P680" s="141">
        <v>0</v>
      </c>
      <c r="Q680" s="141">
        <v>0</v>
      </c>
      <c r="R680" s="141">
        <v>0</v>
      </c>
      <c r="S680" s="141">
        <v>0</v>
      </c>
      <c r="T680" s="136">
        <f t="shared" si="346"/>
        <v>1508.4534000000001</v>
      </c>
      <c r="U680" s="141">
        <v>1183.7534000000001</v>
      </c>
      <c r="V680" s="141">
        <v>0</v>
      </c>
      <c r="W680" s="141">
        <v>0</v>
      </c>
      <c r="X680" s="141">
        <v>0</v>
      </c>
      <c r="Y680" s="10">
        <v>324.7</v>
      </c>
      <c r="Z680" s="10">
        <v>0</v>
      </c>
      <c r="AA680" s="10">
        <v>0</v>
      </c>
      <c r="AB680" s="10">
        <v>0</v>
      </c>
      <c r="AC680" s="10">
        <v>0</v>
      </c>
      <c r="AD680" s="10">
        <f t="shared" si="354"/>
        <v>-22.346599999999853</v>
      </c>
      <c r="AE680" s="10">
        <f t="shared" si="354"/>
        <v>-22.346599999999853</v>
      </c>
      <c r="AF680" s="10">
        <f t="shared" si="354"/>
        <v>0</v>
      </c>
      <c r="AG680" s="10">
        <f t="shared" si="354"/>
        <v>0</v>
      </c>
      <c r="AH680" s="10">
        <f t="shared" si="354"/>
        <v>0</v>
      </c>
      <c r="AI680" s="13">
        <f t="shared" si="349"/>
        <v>0</v>
      </c>
      <c r="AJ680" s="13">
        <f t="shared" si="332"/>
        <v>0</v>
      </c>
      <c r="AK680" s="13">
        <f t="shared" si="329"/>
        <v>0</v>
      </c>
      <c r="AL680" s="13">
        <f t="shared" si="329"/>
        <v>0</v>
      </c>
      <c r="AM680" s="10">
        <f t="shared" si="329"/>
        <v>0</v>
      </c>
      <c r="AN680" s="10">
        <f t="shared" si="355"/>
        <v>98.540201201985894</v>
      </c>
      <c r="AO680" s="10">
        <f t="shared" si="355"/>
        <v>98.147201724566798</v>
      </c>
      <c r="AP680" s="10">
        <f t="shared" si="355"/>
        <v>0</v>
      </c>
      <c r="AQ680" s="10">
        <f t="shared" si="355"/>
        <v>0</v>
      </c>
      <c r="AR680" s="10">
        <f t="shared" si="355"/>
        <v>0</v>
      </c>
      <c r="AS680" s="10">
        <f t="shared" si="355"/>
        <v>100</v>
      </c>
      <c r="AT680" s="142">
        <f t="shared" si="355"/>
        <v>0</v>
      </c>
      <c r="AU680" s="142">
        <f t="shared" si="355"/>
        <v>0</v>
      </c>
      <c r="AV680" s="142">
        <f t="shared" si="355"/>
        <v>0</v>
      </c>
      <c r="AW680" s="142">
        <f t="shared" si="355"/>
        <v>0</v>
      </c>
    </row>
    <row r="681" spans="1:49" ht="12.75" customHeight="1" x14ac:dyDescent="0.25">
      <c r="A681" s="133">
        <v>672</v>
      </c>
      <c r="B681" s="139" t="s">
        <v>1915</v>
      </c>
      <c r="C681" s="135">
        <f t="shared" si="350"/>
        <v>1855.7</v>
      </c>
      <c r="D681" s="140">
        <v>1324</v>
      </c>
      <c r="E681" s="140">
        <v>0</v>
      </c>
      <c r="F681" s="140">
        <v>0</v>
      </c>
      <c r="G681" s="140">
        <v>0</v>
      </c>
      <c r="H681" s="140">
        <v>531.70000000000005</v>
      </c>
      <c r="I681" s="140">
        <v>0</v>
      </c>
      <c r="J681" s="135">
        <f t="shared" si="345"/>
        <v>2139.1000000000004</v>
      </c>
      <c r="K681" s="141">
        <v>1607.4</v>
      </c>
      <c r="L681" s="141">
        <v>0</v>
      </c>
      <c r="M681" s="141">
        <v>0</v>
      </c>
      <c r="N681" s="141">
        <v>0</v>
      </c>
      <c r="O681" s="141">
        <v>531.70000000000005</v>
      </c>
      <c r="P681" s="141">
        <v>0</v>
      </c>
      <c r="Q681" s="141">
        <v>0</v>
      </c>
      <c r="R681" s="141">
        <v>0</v>
      </c>
      <c r="S681" s="141">
        <v>0</v>
      </c>
      <c r="T681" s="136">
        <f t="shared" si="346"/>
        <v>2061.9463000000001</v>
      </c>
      <c r="U681" s="141">
        <v>1530.2653</v>
      </c>
      <c r="V681" s="141">
        <v>0</v>
      </c>
      <c r="W681" s="141">
        <v>0</v>
      </c>
      <c r="X681" s="141">
        <v>0</v>
      </c>
      <c r="Y681" s="10">
        <v>531.68100000000004</v>
      </c>
      <c r="Z681" s="10">
        <v>0</v>
      </c>
      <c r="AA681" s="10">
        <v>0</v>
      </c>
      <c r="AB681" s="10">
        <v>0</v>
      </c>
      <c r="AC681" s="10">
        <v>0</v>
      </c>
      <c r="AD681" s="10">
        <f t="shared" si="354"/>
        <v>-77.153700000000299</v>
      </c>
      <c r="AE681" s="10">
        <f t="shared" si="354"/>
        <v>-77.134700000000066</v>
      </c>
      <c r="AF681" s="10">
        <f t="shared" si="354"/>
        <v>0</v>
      </c>
      <c r="AG681" s="10">
        <f t="shared" si="354"/>
        <v>0</v>
      </c>
      <c r="AH681" s="10">
        <f t="shared" si="354"/>
        <v>0</v>
      </c>
      <c r="AI681" s="13">
        <f t="shared" si="349"/>
        <v>-1.9000000000005457E-2</v>
      </c>
      <c r="AJ681" s="13">
        <f t="shared" si="332"/>
        <v>0</v>
      </c>
      <c r="AK681" s="13">
        <f t="shared" si="329"/>
        <v>0</v>
      </c>
      <c r="AL681" s="13">
        <f t="shared" si="329"/>
        <v>0</v>
      </c>
      <c r="AM681" s="10">
        <f t="shared" si="329"/>
        <v>0</v>
      </c>
      <c r="AN681" s="10">
        <f t="shared" si="355"/>
        <v>96.393170024776765</v>
      </c>
      <c r="AO681" s="10">
        <f t="shared" si="355"/>
        <v>95.201275351499319</v>
      </c>
      <c r="AP681" s="10">
        <f t="shared" si="355"/>
        <v>0</v>
      </c>
      <c r="AQ681" s="10">
        <f t="shared" si="355"/>
        <v>0</v>
      </c>
      <c r="AR681" s="10">
        <f t="shared" si="355"/>
        <v>0</v>
      </c>
      <c r="AS681" s="10">
        <f t="shared" si="355"/>
        <v>99.996426556328757</v>
      </c>
      <c r="AT681" s="142">
        <f t="shared" si="355"/>
        <v>0</v>
      </c>
      <c r="AU681" s="142">
        <f t="shared" si="355"/>
        <v>0</v>
      </c>
      <c r="AV681" s="142">
        <f t="shared" si="355"/>
        <v>0</v>
      </c>
      <c r="AW681" s="142">
        <f t="shared" si="355"/>
        <v>0</v>
      </c>
    </row>
    <row r="682" spans="1:49" ht="12.75" customHeight="1" x14ac:dyDescent="0.25">
      <c r="A682" s="133">
        <v>673</v>
      </c>
      <c r="B682" s="139" t="s">
        <v>1916</v>
      </c>
      <c r="C682" s="135">
        <f t="shared" si="350"/>
        <v>465.1</v>
      </c>
      <c r="D682" s="140">
        <v>0</v>
      </c>
      <c r="E682" s="140">
        <v>0</v>
      </c>
      <c r="F682" s="140">
        <v>0</v>
      </c>
      <c r="G682" s="140">
        <v>0</v>
      </c>
      <c r="H682" s="140">
        <v>465.1</v>
      </c>
      <c r="I682" s="140">
        <v>0</v>
      </c>
      <c r="J682" s="135">
        <f t="shared" si="345"/>
        <v>465.1</v>
      </c>
      <c r="K682" s="141">
        <v>0</v>
      </c>
      <c r="L682" s="141">
        <v>0</v>
      </c>
      <c r="M682" s="141">
        <v>0</v>
      </c>
      <c r="N682" s="141">
        <v>0</v>
      </c>
      <c r="O682" s="141">
        <v>465.1</v>
      </c>
      <c r="P682" s="141">
        <v>0</v>
      </c>
      <c r="Q682" s="141">
        <v>0</v>
      </c>
      <c r="R682" s="141">
        <v>0</v>
      </c>
      <c r="S682" s="141">
        <v>0</v>
      </c>
      <c r="T682" s="136">
        <f t="shared" si="346"/>
        <v>464.7885</v>
      </c>
      <c r="U682" s="141">
        <v>0</v>
      </c>
      <c r="V682" s="141">
        <v>0</v>
      </c>
      <c r="W682" s="141">
        <v>0</v>
      </c>
      <c r="X682" s="141">
        <v>0</v>
      </c>
      <c r="Y682" s="10">
        <v>464.7885</v>
      </c>
      <c r="Z682" s="10">
        <v>0</v>
      </c>
      <c r="AA682" s="10">
        <v>0</v>
      </c>
      <c r="AB682" s="10">
        <v>0</v>
      </c>
      <c r="AC682" s="10">
        <v>0</v>
      </c>
      <c r="AD682" s="10">
        <f t="shared" si="354"/>
        <v>-0.31150000000002365</v>
      </c>
      <c r="AE682" s="10">
        <f t="shared" si="354"/>
        <v>0</v>
      </c>
      <c r="AF682" s="10">
        <f t="shared" si="354"/>
        <v>0</v>
      </c>
      <c r="AG682" s="10">
        <f t="shared" si="354"/>
        <v>0</v>
      </c>
      <c r="AH682" s="10">
        <f t="shared" si="354"/>
        <v>0</v>
      </c>
      <c r="AI682" s="13">
        <f t="shared" si="349"/>
        <v>-0.31150000000002365</v>
      </c>
      <c r="AJ682" s="13">
        <f t="shared" si="332"/>
        <v>0</v>
      </c>
      <c r="AK682" s="13">
        <f t="shared" si="329"/>
        <v>0</v>
      </c>
      <c r="AL682" s="13">
        <f t="shared" si="329"/>
        <v>0</v>
      </c>
      <c r="AM682" s="10">
        <f t="shared" si="329"/>
        <v>0</v>
      </c>
      <c r="AN682" s="10">
        <f t="shared" si="355"/>
        <v>99.933025155880443</v>
      </c>
      <c r="AO682" s="10">
        <f t="shared" si="355"/>
        <v>0</v>
      </c>
      <c r="AP682" s="10">
        <f t="shared" si="355"/>
        <v>0</v>
      </c>
      <c r="AQ682" s="10">
        <f t="shared" si="355"/>
        <v>0</v>
      </c>
      <c r="AR682" s="10">
        <f t="shared" si="355"/>
        <v>0</v>
      </c>
      <c r="AS682" s="10">
        <f t="shared" si="355"/>
        <v>99.933025155880443</v>
      </c>
      <c r="AT682" s="142">
        <f t="shared" si="355"/>
        <v>0</v>
      </c>
      <c r="AU682" s="142">
        <f t="shared" si="355"/>
        <v>0</v>
      </c>
      <c r="AV682" s="142">
        <f t="shared" si="355"/>
        <v>0</v>
      </c>
      <c r="AW682" s="142">
        <f t="shared" si="355"/>
        <v>0</v>
      </c>
    </row>
    <row r="683" spans="1:49" ht="12.75" customHeight="1" x14ac:dyDescent="0.25">
      <c r="A683" s="133">
        <v>674</v>
      </c>
      <c r="B683" s="139" t="s">
        <v>1917</v>
      </c>
      <c r="C683" s="135">
        <f t="shared" si="350"/>
        <v>1381.7</v>
      </c>
      <c r="D683" s="140">
        <v>943.9</v>
      </c>
      <c r="E683" s="140">
        <v>0</v>
      </c>
      <c r="F683" s="140">
        <v>0</v>
      </c>
      <c r="G683" s="140">
        <v>0</v>
      </c>
      <c r="H683" s="140">
        <v>437.8</v>
      </c>
      <c r="I683" s="140">
        <v>0</v>
      </c>
      <c r="J683" s="135">
        <f t="shared" si="345"/>
        <v>1446.6</v>
      </c>
      <c r="K683" s="141">
        <v>1008.8</v>
      </c>
      <c r="L683" s="141">
        <v>0</v>
      </c>
      <c r="M683" s="141">
        <v>0</v>
      </c>
      <c r="N683" s="141">
        <v>0</v>
      </c>
      <c r="O683" s="141">
        <v>437.8</v>
      </c>
      <c r="P683" s="141">
        <v>0</v>
      </c>
      <c r="Q683" s="141">
        <v>0</v>
      </c>
      <c r="R683" s="141">
        <v>0</v>
      </c>
      <c r="S683" s="141">
        <v>0</v>
      </c>
      <c r="T683" s="136">
        <f t="shared" si="346"/>
        <v>1313.7492999999999</v>
      </c>
      <c r="U683" s="141">
        <v>875.94929999999999</v>
      </c>
      <c r="V683" s="141">
        <v>0</v>
      </c>
      <c r="W683" s="141">
        <v>0</v>
      </c>
      <c r="X683" s="141">
        <v>0</v>
      </c>
      <c r="Y683" s="10">
        <v>437.8</v>
      </c>
      <c r="Z683" s="10">
        <v>0</v>
      </c>
      <c r="AA683" s="10">
        <v>0</v>
      </c>
      <c r="AB683" s="10">
        <v>0</v>
      </c>
      <c r="AC683" s="10">
        <v>0</v>
      </c>
      <c r="AD683" s="10">
        <f t="shared" si="354"/>
        <v>-132.85069999999996</v>
      </c>
      <c r="AE683" s="10">
        <f t="shared" si="354"/>
        <v>-132.85069999999996</v>
      </c>
      <c r="AF683" s="10">
        <f t="shared" si="354"/>
        <v>0</v>
      </c>
      <c r="AG683" s="10">
        <f t="shared" si="354"/>
        <v>0</v>
      </c>
      <c r="AH683" s="10">
        <f t="shared" si="354"/>
        <v>0</v>
      </c>
      <c r="AI683" s="13">
        <f t="shared" si="349"/>
        <v>0</v>
      </c>
      <c r="AJ683" s="13">
        <f t="shared" si="332"/>
        <v>0</v>
      </c>
      <c r="AK683" s="13">
        <f t="shared" si="329"/>
        <v>0</v>
      </c>
      <c r="AL683" s="13">
        <f t="shared" si="329"/>
        <v>0</v>
      </c>
      <c r="AM683" s="10">
        <f t="shared" si="329"/>
        <v>0</v>
      </c>
      <c r="AN683" s="10">
        <f t="shared" si="355"/>
        <v>90.816348679662667</v>
      </c>
      <c r="AO683" s="10">
        <f t="shared" si="355"/>
        <v>86.830818794607453</v>
      </c>
      <c r="AP683" s="10">
        <f t="shared" si="355"/>
        <v>0</v>
      </c>
      <c r="AQ683" s="10">
        <f t="shared" si="355"/>
        <v>0</v>
      </c>
      <c r="AR683" s="10">
        <f t="shared" si="355"/>
        <v>0</v>
      </c>
      <c r="AS683" s="10">
        <f t="shared" si="355"/>
        <v>100</v>
      </c>
      <c r="AT683" s="142">
        <f t="shared" si="355"/>
        <v>0</v>
      </c>
      <c r="AU683" s="142">
        <f t="shared" si="355"/>
        <v>0</v>
      </c>
      <c r="AV683" s="142">
        <f t="shared" si="355"/>
        <v>0</v>
      </c>
      <c r="AW683" s="142">
        <f t="shared" si="355"/>
        <v>0</v>
      </c>
    </row>
    <row r="684" spans="1:49" ht="12.75" customHeight="1" x14ac:dyDescent="0.25">
      <c r="A684" s="133">
        <v>675</v>
      </c>
      <c r="B684" s="139" t="s">
        <v>1918</v>
      </c>
      <c r="C684" s="135">
        <f t="shared" si="350"/>
        <v>2552.6</v>
      </c>
      <c r="D684" s="140">
        <v>1703.6</v>
      </c>
      <c r="E684" s="140">
        <v>0</v>
      </c>
      <c r="F684" s="140">
        <v>0</v>
      </c>
      <c r="G684" s="140">
        <v>0</v>
      </c>
      <c r="H684" s="140">
        <v>849</v>
      </c>
      <c r="I684" s="140">
        <v>0</v>
      </c>
      <c r="J684" s="135">
        <f t="shared" si="345"/>
        <v>2668.6</v>
      </c>
      <c r="K684" s="141">
        <v>1819.6</v>
      </c>
      <c r="L684" s="141">
        <v>0</v>
      </c>
      <c r="M684" s="141">
        <v>0</v>
      </c>
      <c r="N684" s="141">
        <v>0</v>
      </c>
      <c r="O684" s="141">
        <v>849</v>
      </c>
      <c r="P684" s="141">
        <v>0</v>
      </c>
      <c r="Q684" s="141">
        <v>0</v>
      </c>
      <c r="R684" s="141">
        <v>0</v>
      </c>
      <c r="S684" s="141">
        <v>0</v>
      </c>
      <c r="T684" s="136">
        <f t="shared" si="346"/>
        <v>2463.77</v>
      </c>
      <c r="U684" s="141">
        <v>1808.8039000000001</v>
      </c>
      <c r="V684" s="141">
        <v>0</v>
      </c>
      <c r="W684" s="141">
        <v>0</v>
      </c>
      <c r="X684" s="141">
        <v>0</v>
      </c>
      <c r="Y684" s="10">
        <v>654.96609999999998</v>
      </c>
      <c r="Z684" s="10">
        <v>0</v>
      </c>
      <c r="AA684" s="10">
        <v>0</v>
      </c>
      <c r="AB684" s="10">
        <v>0</v>
      </c>
      <c r="AC684" s="10">
        <v>0</v>
      </c>
      <c r="AD684" s="10">
        <f t="shared" si="354"/>
        <v>-204.82999999999993</v>
      </c>
      <c r="AE684" s="10">
        <f t="shared" si="354"/>
        <v>-10.796099999999797</v>
      </c>
      <c r="AF684" s="10">
        <f t="shared" si="354"/>
        <v>0</v>
      </c>
      <c r="AG684" s="10">
        <f t="shared" si="354"/>
        <v>0</v>
      </c>
      <c r="AH684" s="10">
        <f t="shared" si="354"/>
        <v>0</v>
      </c>
      <c r="AI684" s="13">
        <f t="shared" si="349"/>
        <v>-194.03390000000002</v>
      </c>
      <c r="AJ684" s="13">
        <f t="shared" si="332"/>
        <v>0</v>
      </c>
      <c r="AK684" s="13">
        <f t="shared" si="329"/>
        <v>0</v>
      </c>
      <c r="AL684" s="13">
        <f t="shared" si="329"/>
        <v>0</v>
      </c>
      <c r="AM684" s="10">
        <f t="shared" si="329"/>
        <v>0</v>
      </c>
      <c r="AN684" s="10">
        <f t="shared" si="355"/>
        <v>92.324439781158659</v>
      </c>
      <c r="AO684" s="10">
        <f t="shared" si="355"/>
        <v>99.406677291712469</v>
      </c>
      <c r="AP684" s="10">
        <f t="shared" si="355"/>
        <v>0</v>
      </c>
      <c r="AQ684" s="10">
        <f t="shared" si="355"/>
        <v>0</v>
      </c>
      <c r="AR684" s="10">
        <f t="shared" si="355"/>
        <v>0</v>
      </c>
      <c r="AS684" s="10">
        <f t="shared" si="355"/>
        <v>77.145594817432269</v>
      </c>
      <c r="AT684" s="142">
        <f t="shared" si="355"/>
        <v>0</v>
      </c>
      <c r="AU684" s="142">
        <f t="shared" si="355"/>
        <v>0</v>
      </c>
      <c r="AV684" s="142">
        <f t="shared" si="355"/>
        <v>0</v>
      </c>
      <c r="AW684" s="142">
        <f t="shared" si="355"/>
        <v>0</v>
      </c>
    </row>
    <row r="685" spans="1:49" ht="12.75" customHeight="1" x14ac:dyDescent="0.25">
      <c r="A685" s="133">
        <v>676</v>
      </c>
      <c r="B685" s="139" t="s">
        <v>1919</v>
      </c>
      <c r="C685" s="135">
        <f t="shared" si="350"/>
        <v>1740.4</v>
      </c>
      <c r="D685" s="140">
        <v>1459</v>
      </c>
      <c r="E685" s="140">
        <v>0</v>
      </c>
      <c r="F685" s="140">
        <v>0</v>
      </c>
      <c r="G685" s="140">
        <v>0</v>
      </c>
      <c r="H685" s="140">
        <v>281.39999999999998</v>
      </c>
      <c r="I685" s="140">
        <v>0</v>
      </c>
      <c r="J685" s="135">
        <f t="shared" si="345"/>
        <v>1930.1</v>
      </c>
      <c r="K685" s="141">
        <v>1648.7</v>
      </c>
      <c r="L685" s="141">
        <v>0</v>
      </c>
      <c r="M685" s="141">
        <v>0</v>
      </c>
      <c r="N685" s="141">
        <v>0</v>
      </c>
      <c r="O685" s="141">
        <v>281.39999999999998</v>
      </c>
      <c r="P685" s="141">
        <v>0</v>
      </c>
      <c r="Q685" s="141">
        <v>0</v>
      </c>
      <c r="R685" s="141">
        <v>0</v>
      </c>
      <c r="S685" s="141">
        <v>0</v>
      </c>
      <c r="T685" s="136">
        <f t="shared" si="346"/>
        <v>1908.5338999999999</v>
      </c>
      <c r="U685" s="141">
        <v>1627.1339</v>
      </c>
      <c r="V685" s="141">
        <v>0</v>
      </c>
      <c r="W685" s="141">
        <v>0</v>
      </c>
      <c r="X685" s="141">
        <v>0</v>
      </c>
      <c r="Y685" s="10">
        <v>281.39999999999998</v>
      </c>
      <c r="Z685" s="10">
        <v>0</v>
      </c>
      <c r="AA685" s="10">
        <v>0</v>
      </c>
      <c r="AB685" s="10">
        <v>0</v>
      </c>
      <c r="AC685" s="10">
        <v>0</v>
      </c>
      <c r="AD685" s="10">
        <f t="shared" si="354"/>
        <v>-21.566100000000006</v>
      </c>
      <c r="AE685" s="10">
        <f t="shared" si="354"/>
        <v>-21.566100000000006</v>
      </c>
      <c r="AF685" s="10">
        <f t="shared" si="354"/>
        <v>0</v>
      </c>
      <c r="AG685" s="10">
        <f t="shared" si="354"/>
        <v>0</v>
      </c>
      <c r="AH685" s="10">
        <f t="shared" si="354"/>
        <v>0</v>
      </c>
      <c r="AI685" s="13">
        <f t="shared" si="349"/>
        <v>0</v>
      </c>
      <c r="AJ685" s="13">
        <f t="shared" si="332"/>
        <v>0</v>
      </c>
      <c r="AK685" s="13">
        <f t="shared" si="329"/>
        <v>0</v>
      </c>
      <c r="AL685" s="13">
        <f t="shared" si="329"/>
        <v>0</v>
      </c>
      <c r="AM685" s="10">
        <f t="shared" si="329"/>
        <v>0</v>
      </c>
      <c r="AN685" s="10">
        <f t="shared" si="355"/>
        <v>98.882643386353038</v>
      </c>
      <c r="AO685" s="10">
        <f t="shared" si="355"/>
        <v>98.691933038151262</v>
      </c>
      <c r="AP685" s="10">
        <f t="shared" si="355"/>
        <v>0</v>
      </c>
      <c r="AQ685" s="10">
        <f t="shared" si="355"/>
        <v>0</v>
      </c>
      <c r="AR685" s="10">
        <f t="shared" si="355"/>
        <v>0</v>
      </c>
      <c r="AS685" s="10">
        <f t="shared" si="355"/>
        <v>100</v>
      </c>
      <c r="AT685" s="142">
        <f t="shared" si="355"/>
        <v>0</v>
      </c>
      <c r="AU685" s="142">
        <f t="shared" si="355"/>
        <v>0</v>
      </c>
      <c r="AV685" s="142">
        <f t="shared" si="355"/>
        <v>0</v>
      </c>
      <c r="AW685" s="142">
        <f t="shared" si="355"/>
        <v>0</v>
      </c>
    </row>
    <row r="686" spans="1:49" ht="12.75" customHeight="1" x14ac:dyDescent="0.25">
      <c r="A686" s="133">
        <v>677</v>
      </c>
      <c r="B686" s="139" t="s">
        <v>1920</v>
      </c>
      <c r="C686" s="135">
        <f t="shared" si="350"/>
        <v>1639.8000000000002</v>
      </c>
      <c r="D686" s="140">
        <v>1263.9000000000001</v>
      </c>
      <c r="E686" s="140">
        <v>0</v>
      </c>
      <c r="F686" s="140">
        <v>0</v>
      </c>
      <c r="G686" s="140">
        <v>0</v>
      </c>
      <c r="H686" s="140">
        <v>375.9</v>
      </c>
      <c r="I686" s="140">
        <v>0</v>
      </c>
      <c r="J686" s="135">
        <f t="shared" si="345"/>
        <v>1868.1999999999998</v>
      </c>
      <c r="K686" s="141">
        <v>1492.3</v>
      </c>
      <c r="L686" s="141">
        <v>0</v>
      </c>
      <c r="M686" s="141">
        <v>0</v>
      </c>
      <c r="N686" s="141">
        <v>0</v>
      </c>
      <c r="O686" s="141">
        <v>375.9</v>
      </c>
      <c r="P686" s="141">
        <v>0</v>
      </c>
      <c r="Q686" s="141">
        <v>0</v>
      </c>
      <c r="R686" s="141">
        <v>0</v>
      </c>
      <c r="S686" s="141">
        <v>0</v>
      </c>
      <c r="T686" s="136">
        <f t="shared" si="346"/>
        <v>1783.7781</v>
      </c>
      <c r="U686" s="141">
        <v>1407.8780999999999</v>
      </c>
      <c r="V686" s="141">
        <v>0</v>
      </c>
      <c r="W686" s="141">
        <v>0</v>
      </c>
      <c r="X686" s="141">
        <v>0</v>
      </c>
      <c r="Y686" s="10">
        <v>375.9</v>
      </c>
      <c r="Z686" s="10">
        <v>0</v>
      </c>
      <c r="AA686" s="10">
        <v>0</v>
      </c>
      <c r="AB686" s="10">
        <v>0</v>
      </c>
      <c r="AC686" s="10">
        <v>0</v>
      </c>
      <c r="AD686" s="10">
        <f t="shared" si="354"/>
        <v>-84.421899999999823</v>
      </c>
      <c r="AE686" s="10">
        <f t="shared" si="354"/>
        <v>-84.421900000000051</v>
      </c>
      <c r="AF686" s="10">
        <f t="shared" si="354"/>
        <v>0</v>
      </c>
      <c r="AG686" s="10">
        <f t="shared" si="354"/>
        <v>0</v>
      </c>
      <c r="AH686" s="10">
        <f t="shared" si="354"/>
        <v>0</v>
      </c>
      <c r="AI686" s="13">
        <f t="shared" si="349"/>
        <v>0</v>
      </c>
      <c r="AJ686" s="13">
        <f t="shared" si="332"/>
        <v>0</v>
      </c>
      <c r="AK686" s="13">
        <f t="shared" si="329"/>
        <v>0</v>
      </c>
      <c r="AL686" s="13">
        <f t="shared" si="329"/>
        <v>0</v>
      </c>
      <c r="AM686" s="10">
        <f t="shared" si="329"/>
        <v>0</v>
      </c>
      <c r="AN686" s="10">
        <f t="shared" si="355"/>
        <v>95.481110159511843</v>
      </c>
      <c r="AO686" s="10">
        <f t="shared" si="355"/>
        <v>94.342833210480464</v>
      </c>
      <c r="AP686" s="10">
        <f t="shared" si="355"/>
        <v>0</v>
      </c>
      <c r="AQ686" s="10">
        <f t="shared" si="355"/>
        <v>0</v>
      </c>
      <c r="AR686" s="10">
        <f t="shared" si="355"/>
        <v>0</v>
      </c>
      <c r="AS686" s="10">
        <f t="shared" si="355"/>
        <v>100</v>
      </c>
      <c r="AT686" s="142">
        <f t="shared" si="355"/>
        <v>0</v>
      </c>
      <c r="AU686" s="142">
        <f t="shared" si="355"/>
        <v>0</v>
      </c>
      <c r="AV686" s="142">
        <f t="shared" si="355"/>
        <v>0</v>
      </c>
      <c r="AW686" s="142">
        <f t="shared" si="355"/>
        <v>0</v>
      </c>
    </row>
    <row r="687" spans="1:49" ht="12.75" customHeight="1" x14ac:dyDescent="0.25">
      <c r="A687" s="133">
        <v>678</v>
      </c>
      <c r="B687" s="139" t="s">
        <v>1921</v>
      </c>
      <c r="C687" s="135">
        <f t="shared" si="350"/>
        <v>909.6</v>
      </c>
      <c r="D687" s="140">
        <v>714.5</v>
      </c>
      <c r="E687" s="140">
        <v>0</v>
      </c>
      <c r="F687" s="140">
        <v>0</v>
      </c>
      <c r="G687" s="140">
        <v>0</v>
      </c>
      <c r="H687" s="140">
        <v>195.1</v>
      </c>
      <c r="I687" s="140">
        <v>0</v>
      </c>
      <c r="J687" s="135">
        <f t="shared" si="345"/>
        <v>997.1</v>
      </c>
      <c r="K687" s="141">
        <v>802</v>
      </c>
      <c r="L687" s="141">
        <v>0</v>
      </c>
      <c r="M687" s="141">
        <v>0</v>
      </c>
      <c r="N687" s="141">
        <v>0</v>
      </c>
      <c r="O687" s="141">
        <v>195.1</v>
      </c>
      <c r="P687" s="141">
        <v>0</v>
      </c>
      <c r="Q687" s="141">
        <v>0</v>
      </c>
      <c r="R687" s="141">
        <v>0</v>
      </c>
      <c r="S687" s="141">
        <v>0</v>
      </c>
      <c r="T687" s="136">
        <f t="shared" si="346"/>
        <v>978.93329999999992</v>
      </c>
      <c r="U687" s="141">
        <v>783.83349999999996</v>
      </c>
      <c r="V687" s="141">
        <v>0</v>
      </c>
      <c r="W687" s="141">
        <v>0</v>
      </c>
      <c r="X687" s="141">
        <v>0</v>
      </c>
      <c r="Y687" s="10">
        <v>195.09979999999999</v>
      </c>
      <c r="Z687" s="10">
        <v>0</v>
      </c>
      <c r="AA687" s="10">
        <v>0</v>
      </c>
      <c r="AB687" s="10">
        <v>0</v>
      </c>
      <c r="AC687" s="10">
        <v>0</v>
      </c>
      <c r="AD687" s="10">
        <f t="shared" si="354"/>
        <v>-18.166700000000105</v>
      </c>
      <c r="AE687" s="10">
        <f t="shared" si="354"/>
        <v>-18.166500000000042</v>
      </c>
      <c r="AF687" s="10">
        <f t="shared" si="354"/>
        <v>0</v>
      </c>
      <c r="AG687" s="10">
        <f t="shared" si="354"/>
        <v>0</v>
      </c>
      <c r="AH687" s="10">
        <f t="shared" si="354"/>
        <v>0</v>
      </c>
      <c r="AI687" s="13">
        <f t="shared" si="349"/>
        <v>-2.0000000000663931E-4</v>
      </c>
      <c r="AJ687" s="13">
        <f t="shared" si="332"/>
        <v>0</v>
      </c>
      <c r="AK687" s="13">
        <f t="shared" si="329"/>
        <v>0</v>
      </c>
      <c r="AL687" s="13">
        <f t="shared" si="329"/>
        <v>0</v>
      </c>
      <c r="AM687" s="10">
        <f t="shared" si="329"/>
        <v>0</v>
      </c>
      <c r="AN687" s="10">
        <f t="shared" si="355"/>
        <v>98.178046334369668</v>
      </c>
      <c r="AO687" s="10">
        <f t="shared" si="355"/>
        <v>97.734850374064834</v>
      </c>
      <c r="AP687" s="10">
        <f t="shared" si="355"/>
        <v>0</v>
      </c>
      <c r="AQ687" s="10">
        <f t="shared" si="355"/>
        <v>0</v>
      </c>
      <c r="AR687" s="10">
        <f t="shared" si="355"/>
        <v>0</v>
      </c>
      <c r="AS687" s="10">
        <f t="shared" si="355"/>
        <v>99.999897488467454</v>
      </c>
      <c r="AT687" s="142">
        <f t="shared" si="355"/>
        <v>0</v>
      </c>
      <c r="AU687" s="142">
        <f t="shared" si="355"/>
        <v>0</v>
      </c>
      <c r="AV687" s="142">
        <f t="shared" si="355"/>
        <v>0</v>
      </c>
      <c r="AW687" s="142">
        <f t="shared" si="355"/>
        <v>0</v>
      </c>
    </row>
    <row r="688" spans="1:49" ht="12.75" customHeight="1" x14ac:dyDescent="0.25">
      <c r="A688" s="133">
        <v>679</v>
      </c>
      <c r="B688" s="139" t="s">
        <v>1906</v>
      </c>
      <c r="C688" s="135">
        <f t="shared" si="350"/>
        <v>3702.6</v>
      </c>
      <c r="D688" s="140">
        <v>2889.5</v>
      </c>
      <c r="E688" s="140">
        <v>0</v>
      </c>
      <c r="F688" s="140">
        <v>0</v>
      </c>
      <c r="G688" s="140">
        <v>0</v>
      </c>
      <c r="H688" s="140">
        <v>813.1</v>
      </c>
      <c r="I688" s="140">
        <v>0</v>
      </c>
      <c r="J688" s="135">
        <f t="shared" si="345"/>
        <v>4244.4000000000005</v>
      </c>
      <c r="K688" s="141">
        <v>3431.3</v>
      </c>
      <c r="L688" s="141">
        <v>0</v>
      </c>
      <c r="M688" s="141">
        <v>0</v>
      </c>
      <c r="N688" s="141">
        <v>0</v>
      </c>
      <c r="O688" s="141">
        <v>813.1</v>
      </c>
      <c r="P688" s="141">
        <v>0</v>
      </c>
      <c r="Q688" s="141">
        <v>0</v>
      </c>
      <c r="R688" s="141">
        <v>0</v>
      </c>
      <c r="S688" s="141">
        <v>0</v>
      </c>
      <c r="T688" s="136">
        <f t="shared" si="346"/>
        <v>4243.7789000000002</v>
      </c>
      <c r="U688" s="141">
        <v>3431.3</v>
      </c>
      <c r="V688" s="141">
        <v>0</v>
      </c>
      <c r="W688" s="141">
        <v>0</v>
      </c>
      <c r="X688" s="141">
        <v>0</v>
      </c>
      <c r="Y688" s="10">
        <v>812.47889999999995</v>
      </c>
      <c r="Z688" s="10">
        <v>0</v>
      </c>
      <c r="AA688" s="10">
        <v>0</v>
      </c>
      <c r="AB688" s="10">
        <v>0</v>
      </c>
      <c r="AC688" s="10">
        <v>0</v>
      </c>
      <c r="AD688" s="10">
        <f t="shared" si="354"/>
        <v>-0.62110000000029686</v>
      </c>
      <c r="AE688" s="10">
        <f t="shared" si="354"/>
        <v>0</v>
      </c>
      <c r="AF688" s="10">
        <f t="shared" si="354"/>
        <v>0</v>
      </c>
      <c r="AG688" s="10">
        <f t="shared" si="354"/>
        <v>0</v>
      </c>
      <c r="AH688" s="10">
        <f t="shared" si="354"/>
        <v>0</v>
      </c>
      <c r="AI688" s="13">
        <f t="shared" si="349"/>
        <v>-0.62110000000006949</v>
      </c>
      <c r="AJ688" s="13">
        <f t="shared" si="332"/>
        <v>0</v>
      </c>
      <c r="AK688" s="13">
        <f t="shared" si="329"/>
        <v>0</v>
      </c>
      <c r="AL688" s="13">
        <f t="shared" si="329"/>
        <v>0</v>
      </c>
      <c r="AM688" s="10">
        <f t="shared" si="329"/>
        <v>0</v>
      </c>
      <c r="AN688" s="10">
        <f t="shared" si="355"/>
        <v>99.985366600697375</v>
      </c>
      <c r="AO688" s="10">
        <f t="shared" si="355"/>
        <v>100</v>
      </c>
      <c r="AP688" s="10">
        <f t="shared" si="355"/>
        <v>0</v>
      </c>
      <c r="AQ688" s="10">
        <f t="shared" si="355"/>
        <v>0</v>
      </c>
      <c r="AR688" s="10">
        <f t="shared" si="355"/>
        <v>0</v>
      </c>
      <c r="AS688" s="10">
        <f t="shared" si="355"/>
        <v>99.923613331693502</v>
      </c>
      <c r="AT688" s="142">
        <f t="shared" si="355"/>
        <v>0</v>
      </c>
      <c r="AU688" s="142">
        <f t="shared" si="355"/>
        <v>0</v>
      </c>
      <c r="AV688" s="142">
        <f t="shared" si="355"/>
        <v>0</v>
      </c>
      <c r="AW688" s="142">
        <f t="shared" si="355"/>
        <v>0</v>
      </c>
    </row>
    <row r="689" spans="1:49" ht="12.75" customHeight="1" x14ac:dyDescent="0.25">
      <c r="A689" s="133">
        <v>680</v>
      </c>
      <c r="B689" s="139" t="s">
        <v>1922</v>
      </c>
      <c r="C689" s="135">
        <f t="shared" si="350"/>
        <v>8628.5</v>
      </c>
      <c r="D689" s="140">
        <v>6328.7</v>
      </c>
      <c r="E689" s="140">
        <v>0</v>
      </c>
      <c r="F689" s="140">
        <v>0</v>
      </c>
      <c r="G689" s="140">
        <v>0</v>
      </c>
      <c r="H689" s="140">
        <v>2299.8000000000002</v>
      </c>
      <c r="I689" s="140">
        <v>0</v>
      </c>
      <c r="J689" s="135">
        <f t="shared" si="345"/>
        <v>9047.2999999999993</v>
      </c>
      <c r="K689" s="141">
        <v>6747.5</v>
      </c>
      <c r="L689" s="141">
        <v>0</v>
      </c>
      <c r="M689" s="141">
        <v>0</v>
      </c>
      <c r="N689" s="141">
        <v>0</v>
      </c>
      <c r="O689" s="141">
        <v>2299.8000000000002</v>
      </c>
      <c r="P689" s="141">
        <v>0</v>
      </c>
      <c r="Q689" s="141">
        <v>0</v>
      </c>
      <c r="R689" s="141">
        <v>0</v>
      </c>
      <c r="S689" s="141">
        <v>0</v>
      </c>
      <c r="T689" s="136">
        <f t="shared" si="346"/>
        <v>9047.2999999999993</v>
      </c>
      <c r="U689" s="141">
        <v>6747.5</v>
      </c>
      <c r="V689" s="141">
        <v>0</v>
      </c>
      <c r="W689" s="141">
        <v>0</v>
      </c>
      <c r="X689" s="141">
        <v>0</v>
      </c>
      <c r="Y689" s="10">
        <v>2299.8000000000002</v>
      </c>
      <c r="Z689" s="10">
        <v>0</v>
      </c>
      <c r="AA689" s="10">
        <v>0</v>
      </c>
      <c r="AB689" s="10">
        <v>0</v>
      </c>
      <c r="AC689" s="10">
        <v>0</v>
      </c>
      <c r="AD689" s="10">
        <f t="shared" si="354"/>
        <v>0</v>
      </c>
      <c r="AE689" s="10">
        <f t="shared" si="354"/>
        <v>0</v>
      </c>
      <c r="AF689" s="10">
        <f t="shared" si="354"/>
        <v>0</v>
      </c>
      <c r="AG689" s="10">
        <f t="shared" si="354"/>
        <v>0</v>
      </c>
      <c r="AH689" s="10">
        <f t="shared" si="354"/>
        <v>0</v>
      </c>
      <c r="AI689" s="13">
        <f t="shared" si="349"/>
        <v>0</v>
      </c>
      <c r="AJ689" s="13">
        <f t="shared" si="332"/>
        <v>0</v>
      </c>
      <c r="AK689" s="13">
        <f t="shared" si="329"/>
        <v>0</v>
      </c>
      <c r="AL689" s="13">
        <f t="shared" si="329"/>
        <v>0</v>
      </c>
      <c r="AM689" s="10">
        <f t="shared" si="329"/>
        <v>0</v>
      </c>
      <c r="AN689" s="10">
        <f t="shared" si="355"/>
        <v>100</v>
      </c>
      <c r="AO689" s="10">
        <f t="shared" si="355"/>
        <v>100</v>
      </c>
      <c r="AP689" s="10">
        <f t="shared" si="355"/>
        <v>0</v>
      </c>
      <c r="AQ689" s="10">
        <f t="shared" si="355"/>
        <v>0</v>
      </c>
      <c r="AR689" s="10">
        <f t="shared" si="355"/>
        <v>0</v>
      </c>
      <c r="AS689" s="10">
        <f t="shared" si="355"/>
        <v>100</v>
      </c>
      <c r="AT689" s="142">
        <f t="shared" si="355"/>
        <v>0</v>
      </c>
      <c r="AU689" s="142">
        <f t="shared" si="355"/>
        <v>0</v>
      </c>
      <c r="AV689" s="142">
        <f t="shared" si="355"/>
        <v>0</v>
      </c>
      <c r="AW689" s="142">
        <f t="shared" si="355"/>
        <v>0</v>
      </c>
    </row>
    <row r="690" spans="1:49" ht="12.75" customHeight="1" x14ac:dyDescent="0.25">
      <c r="A690" s="133">
        <v>681</v>
      </c>
      <c r="B690" s="139" t="s">
        <v>1923</v>
      </c>
      <c r="C690" s="135">
        <f t="shared" si="350"/>
        <v>6208.2000000000007</v>
      </c>
      <c r="D690" s="140">
        <v>3958</v>
      </c>
      <c r="E690" s="140">
        <v>0</v>
      </c>
      <c r="F690" s="140">
        <v>132.30000000000001</v>
      </c>
      <c r="G690" s="140">
        <v>0</v>
      </c>
      <c r="H690" s="140">
        <v>2117.9</v>
      </c>
      <c r="I690" s="140">
        <v>0</v>
      </c>
      <c r="J690" s="135">
        <f t="shared" si="345"/>
        <v>6644.9</v>
      </c>
      <c r="K690" s="141">
        <v>4387.2</v>
      </c>
      <c r="L690" s="141">
        <v>0</v>
      </c>
      <c r="M690" s="141">
        <v>139.80000000000001</v>
      </c>
      <c r="N690" s="141">
        <v>0</v>
      </c>
      <c r="O690" s="141">
        <v>2117.9</v>
      </c>
      <c r="P690" s="141">
        <v>0</v>
      </c>
      <c r="Q690" s="141">
        <v>0</v>
      </c>
      <c r="R690" s="141">
        <v>0</v>
      </c>
      <c r="S690" s="141">
        <v>0</v>
      </c>
      <c r="T690" s="136">
        <f t="shared" si="346"/>
        <v>6458.7664000000004</v>
      </c>
      <c r="U690" s="141">
        <v>4214.4964</v>
      </c>
      <c r="V690" s="141">
        <v>0</v>
      </c>
      <c r="W690" s="141">
        <v>126.58450000000001</v>
      </c>
      <c r="X690" s="141">
        <v>0</v>
      </c>
      <c r="Y690" s="10">
        <v>2117.6855</v>
      </c>
      <c r="Z690" s="10">
        <v>0</v>
      </c>
      <c r="AA690" s="10">
        <v>0</v>
      </c>
      <c r="AB690" s="10">
        <v>0</v>
      </c>
      <c r="AC690" s="10">
        <v>0</v>
      </c>
      <c r="AD690" s="10">
        <f t="shared" si="354"/>
        <v>-186.13359999999921</v>
      </c>
      <c r="AE690" s="10">
        <f t="shared" si="354"/>
        <v>-172.70359999999982</v>
      </c>
      <c r="AF690" s="10">
        <f t="shared" si="354"/>
        <v>0</v>
      </c>
      <c r="AG690" s="10">
        <f t="shared" si="354"/>
        <v>-13.215500000000006</v>
      </c>
      <c r="AH690" s="10">
        <f t="shared" si="354"/>
        <v>0</v>
      </c>
      <c r="AI690" s="13">
        <f t="shared" si="349"/>
        <v>-0.21450000000004366</v>
      </c>
      <c r="AJ690" s="13">
        <f t="shared" si="332"/>
        <v>0</v>
      </c>
      <c r="AK690" s="13">
        <f t="shared" si="329"/>
        <v>0</v>
      </c>
      <c r="AL690" s="13">
        <f t="shared" si="329"/>
        <v>0</v>
      </c>
      <c r="AM690" s="10">
        <f t="shared" si="329"/>
        <v>0</v>
      </c>
      <c r="AN690" s="10">
        <f t="shared" si="355"/>
        <v>97.198850246053382</v>
      </c>
      <c r="AO690" s="10">
        <f t="shared" si="355"/>
        <v>96.063466447848285</v>
      </c>
      <c r="AP690" s="10">
        <f t="shared" si="355"/>
        <v>0</v>
      </c>
      <c r="AQ690" s="10">
        <f t="shared" si="355"/>
        <v>90.546852646638058</v>
      </c>
      <c r="AR690" s="10">
        <f t="shared" si="355"/>
        <v>0</v>
      </c>
      <c r="AS690" s="10">
        <f t="shared" si="355"/>
        <v>99.989872043061524</v>
      </c>
      <c r="AT690" s="142">
        <f t="shared" si="355"/>
        <v>0</v>
      </c>
      <c r="AU690" s="142">
        <f t="shared" si="355"/>
        <v>0</v>
      </c>
      <c r="AV690" s="142">
        <f t="shared" si="355"/>
        <v>0</v>
      </c>
      <c r="AW690" s="142">
        <f t="shared" si="355"/>
        <v>0</v>
      </c>
    </row>
    <row r="691" spans="1:49" ht="12.75" customHeight="1" x14ac:dyDescent="0.25">
      <c r="A691" s="133">
        <v>682</v>
      </c>
      <c r="B691" s="139" t="s">
        <v>1924</v>
      </c>
      <c r="C691" s="135">
        <f t="shared" si="350"/>
        <v>2289.1</v>
      </c>
      <c r="D691" s="140">
        <v>1869.9</v>
      </c>
      <c r="E691" s="140">
        <v>0</v>
      </c>
      <c r="F691" s="140">
        <v>0</v>
      </c>
      <c r="G691" s="140">
        <v>0</v>
      </c>
      <c r="H691" s="140">
        <v>419.2</v>
      </c>
      <c r="I691" s="140">
        <v>0</v>
      </c>
      <c r="J691" s="135">
        <f t="shared" si="345"/>
        <v>2409</v>
      </c>
      <c r="K691" s="141">
        <v>1989.8</v>
      </c>
      <c r="L691" s="141">
        <v>0</v>
      </c>
      <c r="M691" s="141">
        <v>0</v>
      </c>
      <c r="N691" s="141">
        <v>0</v>
      </c>
      <c r="O691" s="141">
        <v>419.2</v>
      </c>
      <c r="P691" s="141">
        <v>0</v>
      </c>
      <c r="Q691" s="141">
        <v>0</v>
      </c>
      <c r="R691" s="141">
        <v>0</v>
      </c>
      <c r="S691" s="141">
        <v>0</v>
      </c>
      <c r="T691" s="136">
        <f t="shared" si="346"/>
        <v>2232.6590000000001</v>
      </c>
      <c r="U691" s="141">
        <v>1813.9727</v>
      </c>
      <c r="V691" s="141">
        <v>0</v>
      </c>
      <c r="W691" s="141">
        <v>0</v>
      </c>
      <c r="X691" s="141">
        <v>0</v>
      </c>
      <c r="Y691" s="10">
        <v>418.68630000000002</v>
      </c>
      <c r="Z691" s="10">
        <v>0</v>
      </c>
      <c r="AA691" s="10">
        <v>0</v>
      </c>
      <c r="AB691" s="10">
        <v>0</v>
      </c>
      <c r="AC691" s="10">
        <v>0</v>
      </c>
      <c r="AD691" s="10">
        <f t="shared" si="354"/>
        <v>-176.34099999999989</v>
      </c>
      <c r="AE691" s="10">
        <f t="shared" si="354"/>
        <v>-175.82729999999992</v>
      </c>
      <c r="AF691" s="10">
        <f t="shared" si="354"/>
        <v>0</v>
      </c>
      <c r="AG691" s="10">
        <f t="shared" si="354"/>
        <v>0</v>
      </c>
      <c r="AH691" s="10">
        <f t="shared" si="354"/>
        <v>0</v>
      </c>
      <c r="AI691" s="13">
        <f t="shared" si="349"/>
        <v>-0.51369999999997162</v>
      </c>
      <c r="AJ691" s="13">
        <f t="shared" si="332"/>
        <v>0</v>
      </c>
      <c r="AK691" s="13">
        <f t="shared" si="329"/>
        <v>0</v>
      </c>
      <c r="AL691" s="13">
        <f t="shared" si="329"/>
        <v>0</v>
      </c>
      <c r="AM691" s="10">
        <f t="shared" si="329"/>
        <v>0</v>
      </c>
      <c r="AN691" s="10">
        <f t="shared" si="355"/>
        <v>92.679908675799098</v>
      </c>
      <c r="AO691" s="10">
        <f t="shared" si="355"/>
        <v>91.163569202934966</v>
      </c>
      <c r="AP691" s="10">
        <f t="shared" si="355"/>
        <v>0</v>
      </c>
      <c r="AQ691" s="10">
        <f t="shared" si="355"/>
        <v>0</v>
      </c>
      <c r="AR691" s="10">
        <f t="shared" si="355"/>
        <v>0</v>
      </c>
      <c r="AS691" s="10">
        <f t="shared" si="355"/>
        <v>99.877457061068711</v>
      </c>
      <c r="AT691" s="142">
        <f t="shared" si="355"/>
        <v>0</v>
      </c>
      <c r="AU691" s="142">
        <f t="shared" si="355"/>
        <v>0</v>
      </c>
      <c r="AV691" s="142">
        <f t="shared" si="355"/>
        <v>0</v>
      </c>
      <c r="AW691" s="142">
        <f t="shared" si="355"/>
        <v>0</v>
      </c>
    </row>
    <row r="692" spans="1:49" ht="12.75" customHeight="1" x14ac:dyDescent="0.25">
      <c r="A692" s="133">
        <v>683</v>
      </c>
      <c r="B692" s="139" t="s">
        <v>1925</v>
      </c>
      <c r="C692" s="135">
        <f t="shared" si="350"/>
        <v>1430.4</v>
      </c>
      <c r="D692" s="140">
        <v>1080.8</v>
      </c>
      <c r="E692" s="140">
        <v>0</v>
      </c>
      <c r="F692" s="140">
        <v>0</v>
      </c>
      <c r="G692" s="140">
        <v>0</v>
      </c>
      <c r="H692" s="140">
        <v>349.6</v>
      </c>
      <c r="I692" s="140">
        <v>0</v>
      </c>
      <c r="J692" s="135">
        <f t="shared" si="345"/>
        <v>1543.8000000000002</v>
      </c>
      <c r="K692" s="141">
        <v>1194.2</v>
      </c>
      <c r="L692" s="141">
        <v>0</v>
      </c>
      <c r="M692" s="141">
        <v>0</v>
      </c>
      <c r="N692" s="141">
        <v>0</v>
      </c>
      <c r="O692" s="141">
        <v>349.6</v>
      </c>
      <c r="P692" s="141">
        <v>0</v>
      </c>
      <c r="Q692" s="141">
        <v>0</v>
      </c>
      <c r="R692" s="141">
        <v>0</v>
      </c>
      <c r="S692" s="141">
        <v>0</v>
      </c>
      <c r="T692" s="136">
        <f t="shared" si="346"/>
        <v>1502.5549000000001</v>
      </c>
      <c r="U692" s="141">
        <v>1153.1079</v>
      </c>
      <c r="V692" s="141">
        <v>0</v>
      </c>
      <c r="W692" s="141">
        <v>0</v>
      </c>
      <c r="X692" s="141">
        <v>0</v>
      </c>
      <c r="Y692" s="10">
        <v>349.447</v>
      </c>
      <c r="Z692" s="10">
        <v>0</v>
      </c>
      <c r="AA692" s="10">
        <v>0</v>
      </c>
      <c r="AB692" s="10">
        <v>0</v>
      </c>
      <c r="AC692" s="10">
        <v>0</v>
      </c>
      <c r="AD692" s="10">
        <f t="shared" si="354"/>
        <v>-41.245100000000093</v>
      </c>
      <c r="AE692" s="10">
        <f t="shared" si="354"/>
        <v>-41.092100000000073</v>
      </c>
      <c r="AF692" s="10">
        <f t="shared" si="354"/>
        <v>0</v>
      </c>
      <c r="AG692" s="10">
        <f t="shared" si="354"/>
        <v>0</v>
      </c>
      <c r="AH692" s="10">
        <f t="shared" si="354"/>
        <v>0</v>
      </c>
      <c r="AI692" s="13">
        <f t="shared" si="349"/>
        <v>-0.15300000000002001</v>
      </c>
      <c r="AJ692" s="13">
        <f t="shared" si="332"/>
        <v>0</v>
      </c>
      <c r="AK692" s="13">
        <f t="shared" si="329"/>
        <v>0</v>
      </c>
      <c r="AL692" s="13">
        <f t="shared" si="329"/>
        <v>0</v>
      </c>
      <c r="AM692" s="10">
        <f t="shared" si="329"/>
        <v>0</v>
      </c>
      <c r="AN692" s="10">
        <f t="shared" si="355"/>
        <v>97.328339163104033</v>
      </c>
      <c r="AO692" s="10">
        <f t="shared" si="355"/>
        <v>96.559026963657672</v>
      </c>
      <c r="AP692" s="10">
        <f t="shared" si="355"/>
        <v>0</v>
      </c>
      <c r="AQ692" s="10">
        <f t="shared" si="355"/>
        <v>0</v>
      </c>
      <c r="AR692" s="10">
        <f t="shared" si="355"/>
        <v>0</v>
      </c>
      <c r="AS692" s="10">
        <f t="shared" si="355"/>
        <v>99.9562356979405</v>
      </c>
      <c r="AT692" s="142">
        <f t="shared" si="355"/>
        <v>0</v>
      </c>
      <c r="AU692" s="142">
        <f t="shared" si="355"/>
        <v>0</v>
      </c>
      <c r="AV692" s="142">
        <f t="shared" si="355"/>
        <v>0</v>
      </c>
      <c r="AW692" s="142">
        <f t="shared" si="355"/>
        <v>0</v>
      </c>
    </row>
    <row r="693" spans="1:49" ht="12.75" customHeight="1" x14ac:dyDescent="0.25">
      <c r="A693" s="133">
        <v>684</v>
      </c>
      <c r="B693" s="139" t="s">
        <v>1550</v>
      </c>
      <c r="C693" s="135">
        <f t="shared" si="350"/>
        <v>1926</v>
      </c>
      <c r="D693" s="140">
        <v>1318.3</v>
      </c>
      <c r="E693" s="140">
        <v>0</v>
      </c>
      <c r="F693" s="140">
        <v>0</v>
      </c>
      <c r="G693" s="140">
        <v>0</v>
      </c>
      <c r="H693" s="140">
        <v>607.70000000000005</v>
      </c>
      <c r="I693" s="140">
        <v>0</v>
      </c>
      <c r="J693" s="135">
        <f t="shared" si="345"/>
        <v>2042.6000000000001</v>
      </c>
      <c r="K693" s="141">
        <v>1434.9</v>
      </c>
      <c r="L693" s="141">
        <v>0</v>
      </c>
      <c r="M693" s="141">
        <v>0</v>
      </c>
      <c r="N693" s="141">
        <v>0</v>
      </c>
      <c r="O693" s="141">
        <v>607.70000000000005</v>
      </c>
      <c r="P693" s="141">
        <v>0</v>
      </c>
      <c r="Q693" s="141">
        <v>0</v>
      </c>
      <c r="R693" s="141">
        <v>0</v>
      </c>
      <c r="S693" s="141">
        <v>0</v>
      </c>
      <c r="T693" s="136">
        <f t="shared" si="346"/>
        <v>2031.7550000000001</v>
      </c>
      <c r="U693" s="141">
        <v>1425.0735999999999</v>
      </c>
      <c r="V693" s="141">
        <v>0</v>
      </c>
      <c r="W693" s="141">
        <v>0</v>
      </c>
      <c r="X693" s="141">
        <v>0</v>
      </c>
      <c r="Y693" s="10">
        <v>606.68140000000005</v>
      </c>
      <c r="Z693" s="10">
        <v>0</v>
      </c>
      <c r="AA693" s="10">
        <v>0</v>
      </c>
      <c r="AB693" s="10">
        <v>0</v>
      </c>
      <c r="AC693" s="10">
        <v>0</v>
      </c>
      <c r="AD693" s="10">
        <f t="shared" si="354"/>
        <v>-10.845000000000027</v>
      </c>
      <c r="AE693" s="10">
        <f t="shared" si="354"/>
        <v>-9.8264000000001488</v>
      </c>
      <c r="AF693" s="10">
        <f t="shared" si="354"/>
        <v>0</v>
      </c>
      <c r="AG693" s="10">
        <f t="shared" si="354"/>
        <v>0</v>
      </c>
      <c r="AH693" s="10">
        <f t="shared" si="354"/>
        <v>0</v>
      </c>
      <c r="AI693" s="13">
        <f t="shared" si="349"/>
        <v>-1.0185999999999922</v>
      </c>
      <c r="AJ693" s="13">
        <f t="shared" si="332"/>
        <v>0</v>
      </c>
      <c r="AK693" s="13">
        <f t="shared" si="329"/>
        <v>0</v>
      </c>
      <c r="AL693" s="13">
        <f t="shared" si="329"/>
        <v>0</v>
      </c>
      <c r="AM693" s="10">
        <f t="shared" si="329"/>
        <v>0</v>
      </c>
      <c r="AN693" s="10">
        <f t="shared" si="355"/>
        <v>99.46905904239695</v>
      </c>
      <c r="AO693" s="10">
        <f t="shared" si="355"/>
        <v>99.315185727228368</v>
      </c>
      <c r="AP693" s="10">
        <f t="shared" si="355"/>
        <v>0</v>
      </c>
      <c r="AQ693" s="10">
        <f t="shared" si="355"/>
        <v>0</v>
      </c>
      <c r="AR693" s="10">
        <f t="shared" si="355"/>
        <v>0</v>
      </c>
      <c r="AS693" s="10">
        <f t="shared" si="355"/>
        <v>99.832384400197469</v>
      </c>
      <c r="AT693" s="142">
        <f t="shared" si="355"/>
        <v>0</v>
      </c>
      <c r="AU693" s="142">
        <f t="shared" si="355"/>
        <v>0</v>
      </c>
      <c r="AV693" s="142">
        <f t="shared" si="355"/>
        <v>0</v>
      </c>
      <c r="AW693" s="142">
        <f t="shared" si="355"/>
        <v>0</v>
      </c>
    </row>
    <row r="694" spans="1:49" ht="12.75" customHeight="1" x14ac:dyDescent="0.25">
      <c r="A694" s="133">
        <v>685</v>
      </c>
      <c r="B694" s="139"/>
      <c r="C694" s="140"/>
      <c r="D694" s="140"/>
      <c r="E694" s="140"/>
      <c r="F694" s="140"/>
      <c r="G694" s="140"/>
      <c r="H694" s="140"/>
      <c r="I694" s="140"/>
      <c r="J694" s="135"/>
      <c r="K694" s="141"/>
      <c r="L694" s="141"/>
      <c r="M694" s="141"/>
      <c r="N694" s="141"/>
      <c r="O694" s="141"/>
      <c r="P694" s="141"/>
      <c r="Q694" s="141"/>
      <c r="R694" s="141"/>
      <c r="S694" s="141"/>
      <c r="T694" s="136"/>
      <c r="U694" s="141"/>
      <c r="V694" s="141"/>
      <c r="W694" s="141"/>
      <c r="X694" s="141"/>
      <c r="Y694" s="10"/>
      <c r="Z694" s="10"/>
      <c r="AA694" s="10"/>
      <c r="AB694" s="10"/>
      <c r="AC694" s="10"/>
      <c r="AD694" s="10"/>
      <c r="AE694" s="10"/>
      <c r="AF694" s="10"/>
      <c r="AG694" s="10"/>
      <c r="AH694" s="10"/>
      <c r="AI694" s="13">
        <f t="shared" si="349"/>
        <v>0</v>
      </c>
      <c r="AJ694" s="13">
        <f t="shared" si="332"/>
        <v>0</v>
      </c>
      <c r="AK694" s="13">
        <f t="shared" si="329"/>
        <v>0</v>
      </c>
      <c r="AL694" s="13">
        <f t="shared" si="329"/>
        <v>0</v>
      </c>
      <c r="AM694" s="10"/>
      <c r="AN694" s="10"/>
      <c r="AO694" s="10"/>
      <c r="AP694" s="10"/>
      <c r="AQ694" s="10"/>
      <c r="AR694" s="10"/>
      <c r="AS694" s="10"/>
      <c r="AT694" s="142"/>
      <c r="AU694" s="142"/>
      <c r="AV694" s="142"/>
      <c r="AW694" s="142"/>
    </row>
    <row r="695" spans="1:49" ht="12.75" customHeight="1" x14ac:dyDescent="0.25">
      <c r="A695" s="133">
        <v>686</v>
      </c>
      <c r="B695" s="134" t="s">
        <v>1926</v>
      </c>
      <c r="C695" s="135">
        <f t="shared" ref="C695:C736" si="362">SUM(D695:I695)</f>
        <v>414346.9</v>
      </c>
      <c r="D695" s="135">
        <f t="shared" ref="D695:I695" si="363">D696+D697</f>
        <v>354543.7</v>
      </c>
      <c r="E695" s="135">
        <f t="shared" si="363"/>
        <v>4837.7</v>
      </c>
      <c r="F695" s="135">
        <f t="shared" si="363"/>
        <v>7944.9000000000005</v>
      </c>
      <c r="G695" s="135">
        <f t="shared" si="363"/>
        <v>0</v>
      </c>
      <c r="H695" s="135">
        <f t="shared" si="363"/>
        <v>43854.599999999991</v>
      </c>
      <c r="I695" s="135">
        <f t="shared" si="363"/>
        <v>3166</v>
      </c>
      <c r="J695" s="135">
        <f t="shared" si="345"/>
        <v>467956.39999999997</v>
      </c>
      <c r="K695" s="135">
        <f t="shared" ref="K695:S695" si="364">K696+K697</f>
        <v>399816.1</v>
      </c>
      <c r="L695" s="135">
        <f t="shared" si="364"/>
        <v>5279.3</v>
      </c>
      <c r="M695" s="135">
        <f t="shared" si="364"/>
        <v>9991.9000000000015</v>
      </c>
      <c r="N695" s="135">
        <f t="shared" si="364"/>
        <v>0</v>
      </c>
      <c r="O695" s="135">
        <f t="shared" si="364"/>
        <v>43854.599999999991</v>
      </c>
      <c r="P695" s="135">
        <f t="shared" si="364"/>
        <v>5057.8</v>
      </c>
      <c r="Q695" s="135">
        <f t="shared" si="364"/>
        <v>3829.8</v>
      </c>
      <c r="R695" s="135">
        <f t="shared" si="364"/>
        <v>3884.2</v>
      </c>
      <c r="S695" s="135">
        <f t="shared" si="364"/>
        <v>72.5</v>
      </c>
      <c r="T695" s="136">
        <f t="shared" si="346"/>
        <v>443816.53089999995</v>
      </c>
      <c r="U695" s="135">
        <f t="shared" ref="U695:AC695" si="365">U696+U697</f>
        <v>389464.01579999999</v>
      </c>
      <c r="V695" s="135">
        <f t="shared" si="365"/>
        <v>5117.7521999999999</v>
      </c>
      <c r="W695" s="135">
        <f t="shared" si="365"/>
        <v>8820.3711999999996</v>
      </c>
      <c r="X695" s="135">
        <f t="shared" si="365"/>
        <v>0</v>
      </c>
      <c r="Y695" s="135">
        <f t="shared" si="365"/>
        <v>32889.974299999994</v>
      </c>
      <c r="Z695" s="135">
        <f t="shared" si="365"/>
        <v>3567.7194</v>
      </c>
      <c r="AA695" s="135">
        <f t="shared" si="365"/>
        <v>2339.7194</v>
      </c>
      <c r="AB695" s="135">
        <f t="shared" si="365"/>
        <v>3884.2</v>
      </c>
      <c r="AC695" s="135">
        <f t="shared" si="365"/>
        <v>72.498000000000005</v>
      </c>
      <c r="AD695" s="13">
        <f t="shared" ref="AD695:AM736" si="366">T695-J695</f>
        <v>-24139.869100000011</v>
      </c>
      <c r="AE695" s="13">
        <f t="shared" si="366"/>
        <v>-10352.084199999983</v>
      </c>
      <c r="AF695" s="13">
        <f t="shared" si="366"/>
        <v>-161.54780000000028</v>
      </c>
      <c r="AG695" s="13">
        <f t="shared" si="366"/>
        <v>-1171.5288000000019</v>
      </c>
      <c r="AH695" s="13">
        <f t="shared" si="366"/>
        <v>0</v>
      </c>
      <c r="AI695" s="13">
        <f t="shared" si="349"/>
        <v>-10964.625699999997</v>
      </c>
      <c r="AJ695" s="13">
        <f t="shared" si="332"/>
        <v>-1490.0806000000002</v>
      </c>
      <c r="AK695" s="13">
        <f t="shared" si="332"/>
        <v>-1490.0806000000002</v>
      </c>
      <c r="AL695" s="13">
        <f t="shared" si="332"/>
        <v>0</v>
      </c>
      <c r="AM695" s="13">
        <f t="shared" si="332"/>
        <v>-1.9999999999953388E-3</v>
      </c>
      <c r="AN695" s="13">
        <f t="shared" ref="AN695:AW720" si="367">IF(J695=0,0,T695/J695*100)</f>
        <v>94.841427727027565</v>
      </c>
      <c r="AO695" s="13">
        <f t="shared" si="367"/>
        <v>97.410788560040487</v>
      </c>
      <c r="AP695" s="13">
        <f t="shared" si="367"/>
        <v>96.939976890875684</v>
      </c>
      <c r="AQ695" s="13">
        <f t="shared" si="367"/>
        <v>88.275214924088502</v>
      </c>
      <c r="AR695" s="13">
        <f t="shared" si="367"/>
        <v>0</v>
      </c>
      <c r="AS695" s="13">
        <f t="shared" si="367"/>
        <v>74.997775147875018</v>
      </c>
      <c r="AT695" s="137">
        <f t="shared" si="367"/>
        <v>70.53895764957096</v>
      </c>
      <c r="AU695" s="137">
        <f t="shared" si="367"/>
        <v>61.092469580656953</v>
      </c>
      <c r="AV695" s="137">
        <f t="shared" si="367"/>
        <v>100</v>
      </c>
      <c r="AW695" s="137">
        <f t="shared" si="367"/>
        <v>99.997241379310353</v>
      </c>
    </row>
    <row r="696" spans="1:49" s="138" customFormat="1" ht="12.75" customHeight="1" x14ac:dyDescent="0.2">
      <c r="A696" s="133">
        <v>687</v>
      </c>
      <c r="B696" s="134" t="s">
        <v>1374</v>
      </c>
      <c r="C696" s="135">
        <f t="shared" si="362"/>
        <v>260423.80000000002</v>
      </c>
      <c r="D696" s="135">
        <f t="shared" ref="D696:I696" si="368">D698</f>
        <v>229405.1</v>
      </c>
      <c r="E696" s="135">
        <f t="shared" si="368"/>
        <v>4837.7</v>
      </c>
      <c r="F696" s="135">
        <f t="shared" si="368"/>
        <v>7732.8</v>
      </c>
      <c r="G696" s="135">
        <f t="shared" si="368"/>
        <v>0</v>
      </c>
      <c r="H696" s="135">
        <f t="shared" si="368"/>
        <v>15282.2</v>
      </c>
      <c r="I696" s="135">
        <f t="shared" si="368"/>
        <v>3166</v>
      </c>
      <c r="J696" s="135">
        <f t="shared" si="345"/>
        <v>291876.8</v>
      </c>
      <c r="K696" s="135">
        <f t="shared" ref="K696:S696" si="369">K698</f>
        <v>252535.1</v>
      </c>
      <c r="L696" s="135">
        <f t="shared" si="369"/>
        <v>5279.3</v>
      </c>
      <c r="M696" s="135">
        <f t="shared" si="369"/>
        <v>9765.7000000000007</v>
      </c>
      <c r="N696" s="135">
        <f t="shared" si="369"/>
        <v>0</v>
      </c>
      <c r="O696" s="135">
        <f t="shared" si="369"/>
        <v>15282.2</v>
      </c>
      <c r="P696" s="135">
        <f t="shared" si="369"/>
        <v>5057.8</v>
      </c>
      <c r="Q696" s="135">
        <f t="shared" si="369"/>
        <v>3829.8</v>
      </c>
      <c r="R696" s="135">
        <f t="shared" si="369"/>
        <v>3884.2</v>
      </c>
      <c r="S696" s="135">
        <f t="shared" si="369"/>
        <v>72.5</v>
      </c>
      <c r="T696" s="136">
        <f t="shared" si="346"/>
        <v>272327.39229999995</v>
      </c>
      <c r="U696" s="135">
        <f t="shared" ref="U696:AC696" si="370">U698</f>
        <v>244894.7726</v>
      </c>
      <c r="V696" s="135">
        <f t="shared" si="370"/>
        <v>5117.7521999999999</v>
      </c>
      <c r="W696" s="135">
        <f t="shared" si="370"/>
        <v>8675.4164999999994</v>
      </c>
      <c r="X696" s="135">
        <f t="shared" si="370"/>
        <v>0</v>
      </c>
      <c r="Y696" s="135">
        <f t="shared" si="370"/>
        <v>6115.0335999999998</v>
      </c>
      <c r="Z696" s="135">
        <f t="shared" si="370"/>
        <v>3567.7194</v>
      </c>
      <c r="AA696" s="135">
        <f t="shared" si="370"/>
        <v>2339.7194</v>
      </c>
      <c r="AB696" s="135">
        <f t="shared" si="370"/>
        <v>3884.2</v>
      </c>
      <c r="AC696" s="135">
        <f t="shared" si="370"/>
        <v>72.498000000000005</v>
      </c>
      <c r="AD696" s="13">
        <f t="shared" si="366"/>
        <v>-19549.40770000004</v>
      </c>
      <c r="AE696" s="13">
        <f t="shared" si="366"/>
        <v>-7640.3274000000092</v>
      </c>
      <c r="AF696" s="13">
        <f t="shared" si="366"/>
        <v>-161.54780000000028</v>
      </c>
      <c r="AG696" s="13">
        <f t="shared" si="366"/>
        <v>-1090.2835000000014</v>
      </c>
      <c r="AH696" s="13">
        <f t="shared" si="366"/>
        <v>0</v>
      </c>
      <c r="AI696" s="13">
        <f t="shared" si="349"/>
        <v>-9167.1664000000019</v>
      </c>
      <c r="AJ696" s="13">
        <f t="shared" si="332"/>
        <v>-1490.0806000000002</v>
      </c>
      <c r="AK696" s="13">
        <f t="shared" si="332"/>
        <v>-1490.0806000000002</v>
      </c>
      <c r="AL696" s="13">
        <f t="shared" si="332"/>
        <v>0</v>
      </c>
      <c r="AM696" s="13">
        <f t="shared" si="332"/>
        <v>-1.9999999999953388E-3</v>
      </c>
      <c r="AN696" s="13">
        <f t="shared" si="367"/>
        <v>93.302171429863549</v>
      </c>
      <c r="AO696" s="13">
        <f t="shared" si="367"/>
        <v>96.974548330113322</v>
      </c>
      <c r="AP696" s="13">
        <f t="shared" si="367"/>
        <v>96.939976890875684</v>
      </c>
      <c r="AQ696" s="13">
        <f t="shared" si="367"/>
        <v>88.835582702724821</v>
      </c>
      <c r="AR696" s="13">
        <f t="shared" si="367"/>
        <v>0</v>
      </c>
      <c r="AS696" s="13">
        <f t="shared" si="367"/>
        <v>40.014092211854312</v>
      </c>
      <c r="AT696" s="137">
        <f t="shared" si="367"/>
        <v>70.53895764957096</v>
      </c>
      <c r="AU696" s="137">
        <f t="shared" si="367"/>
        <v>61.092469580656953</v>
      </c>
      <c r="AV696" s="137">
        <f t="shared" si="367"/>
        <v>100</v>
      </c>
      <c r="AW696" s="137">
        <f t="shared" si="367"/>
        <v>99.997241379310353</v>
      </c>
    </row>
    <row r="697" spans="1:49" s="138" customFormat="1" ht="12.75" customHeight="1" x14ac:dyDescent="0.2">
      <c r="A697" s="133">
        <v>688</v>
      </c>
      <c r="B697" s="134" t="s">
        <v>1375</v>
      </c>
      <c r="C697" s="135">
        <f t="shared" si="362"/>
        <v>153923.1</v>
      </c>
      <c r="D697" s="135">
        <f t="shared" ref="D697:I697" si="371">SUBTOTAL(9,D699:D736)</f>
        <v>125138.6</v>
      </c>
      <c r="E697" s="135">
        <f t="shared" si="371"/>
        <v>0</v>
      </c>
      <c r="F697" s="135">
        <f t="shared" si="371"/>
        <v>212.1</v>
      </c>
      <c r="G697" s="135">
        <f t="shared" si="371"/>
        <v>0</v>
      </c>
      <c r="H697" s="135">
        <f t="shared" si="371"/>
        <v>28572.399999999991</v>
      </c>
      <c r="I697" s="135">
        <f t="shared" si="371"/>
        <v>0</v>
      </c>
      <c r="J697" s="135">
        <f t="shared" si="345"/>
        <v>176079.6</v>
      </c>
      <c r="K697" s="135">
        <f t="shared" ref="K697:S697" si="372">SUBTOTAL(9,K699:K736)</f>
        <v>147281</v>
      </c>
      <c r="L697" s="135">
        <f t="shared" si="372"/>
        <v>0</v>
      </c>
      <c r="M697" s="135">
        <f t="shared" si="372"/>
        <v>226.2</v>
      </c>
      <c r="N697" s="135">
        <f t="shared" si="372"/>
        <v>0</v>
      </c>
      <c r="O697" s="135">
        <f t="shared" si="372"/>
        <v>28572.399999999991</v>
      </c>
      <c r="P697" s="135">
        <f t="shared" si="372"/>
        <v>0</v>
      </c>
      <c r="Q697" s="135">
        <f t="shared" si="372"/>
        <v>0</v>
      </c>
      <c r="R697" s="135">
        <f t="shared" si="372"/>
        <v>0</v>
      </c>
      <c r="S697" s="135">
        <f t="shared" si="372"/>
        <v>0</v>
      </c>
      <c r="T697" s="136">
        <f t="shared" si="346"/>
        <v>171489.13860000001</v>
      </c>
      <c r="U697" s="135">
        <f t="shared" ref="U697:AC697" si="373">SUBTOTAL(9,U699:U736)</f>
        <v>144569.2432</v>
      </c>
      <c r="V697" s="135">
        <f t="shared" si="373"/>
        <v>0</v>
      </c>
      <c r="W697" s="135">
        <f t="shared" si="373"/>
        <v>144.9547</v>
      </c>
      <c r="X697" s="135">
        <f t="shared" si="373"/>
        <v>0</v>
      </c>
      <c r="Y697" s="135">
        <f t="shared" si="373"/>
        <v>26774.940699999996</v>
      </c>
      <c r="Z697" s="135">
        <f t="shared" si="373"/>
        <v>0</v>
      </c>
      <c r="AA697" s="135">
        <f t="shared" si="373"/>
        <v>0</v>
      </c>
      <c r="AB697" s="135">
        <f t="shared" si="373"/>
        <v>0</v>
      </c>
      <c r="AC697" s="135">
        <f t="shared" si="373"/>
        <v>0</v>
      </c>
      <c r="AD697" s="13">
        <f t="shared" si="366"/>
        <v>-4590.4614000000001</v>
      </c>
      <c r="AE697" s="13">
        <f t="shared" si="366"/>
        <v>-2711.7568000000028</v>
      </c>
      <c r="AF697" s="13">
        <f t="shared" si="366"/>
        <v>0</v>
      </c>
      <c r="AG697" s="13">
        <f t="shared" si="366"/>
        <v>-81.245299999999986</v>
      </c>
      <c r="AH697" s="13">
        <f t="shared" si="366"/>
        <v>0</v>
      </c>
      <c r="AI697" s="13">
        <f t="shared" si="349"/>
        <v>-1797.459299999995</v>
      </c>
      <c r="AJ697" s="13">
        <f t="shared" si="332"/>
        <v>0</v>
      </c>
      <c r="AK697" s="13">
        <f t="shared" si="332"/>
        <v>0</v>
      </c>
      <c r="AL697" s="13">
        <f t="shared" si="332"/>
        <v>0</v>
      </c>
      <c r="AM697" s="13">
        <f t="shared" si="332"/>
        <v>0</v>
      </c>
      <c r="AN697" s="13">
        <f t="shared" si="367"/>
        <v>97.392962387465658</v>
      </c>
      <c r="AO697" s="13">
        <f t="shared" si="367"/>
        <v>98.158787080478817</v>
      </c>
      <c r="AP697" s="13">
        <f t="shared" si="367"/>
        <v>0</v>
      </c>
      <c r="AQ697" s="13">
        <f t="shared" si="367"/>
        <v>64.082537577365173</v>
      </c>
      <c r="AR697" s="13">
        <f t="shared" si="367"/>
        <v>0</v>
      </c>
      <c r="AS697" s="13">
        <f t="shared" si="367"/>
        <v>93.709106340384437</v>
      </c>
      <c r="AT697" s="137">
        <f t="shared" si="367"/>
        <v>0</v>
      </c>
      <c r="AU697" s="137">
        <f t="shared" si="367"/>
        <v>0</v>
      </c>
      <c r="AV697" s="137">
        <f t="shared" si="367"/>
        <v>0</v>
      </c>
      <c r="AW697" s="137">
        <f t="shared" si="367"/>
        <v>0</v>
      </c>
    </row>
    <row r="698" spans="1:49" ht="12.75" customHeight="1" x14ac:dyDescent="0.25">
      <c r="A698" s="133">
        <v>689</v>
      </c>
      <c r="B698" s="139" t="s">
        <v>1400</v>
      </c>
      <c r="C698" s="135">
        <f t="shared" si="362"/>
        <v>260423.80000000002</v>
      </c>
      <c r="D698" s="140">
        <v>229405.1</v>
      </c>
      <c r="E698" s="140">
        <v>4837.7</v>
      </c>
      <c r="F698" s="140">
        <v>7732.8</v>
      </c>
      <c r="G698" s="140">
        <v>0</v>
      </c>
      <c r="H698" s="140">
        <v>15282.2</v>
      </c>
      <c r="I698" s="140">
        <v>3166</v>
      </c>
      <c r="J698" s="135">
        <f t="shared" si="345"/>
        <v>291876.8</v>
      </c>
      <c r="K698" s="141">
        <v>252535.1</v>
      </c>
      <c r="L698" s="141">
        <v>5279.3</v>
      </c>
      <c r="M698" s="141">
        <v>9765.7000000000007</v>
      </c>
      <c r="N698" s="141">
        <v>0</v>
      </c>
      <c r="O698" s="141">
        <v>15282.2</v>
      </c>
      <c r="P698" s="141">
        <v>5057.8</v>
      </c>
      <c r="Q698" s="141">
        <v>3829.8</v>
      </c>
      <c r="R698" s="141">
        <v>3884.2</v>
      </c>
      <c r="S698" s="141">
        <v>72.5</v>
      </c>
      <c r="T698" s="136">
        <f t="shared" si="346"/>
        <v>272327.39229999995</v>
      </c>
      <c r="U698" s="141">
        <v>244894.7726</v>
      </c>
      <c r="V698" s="141">
        <v>5117.7521999999999</v>
      </c>
      <c r="W698" s="141">
        <v>8675.4164999999994</v>
      </c>
      <c r="X698" s="141">
        <v>0</v>
      </c>
      <c r="Y698" s="10">
        <v>6115.0335999999998</v>
      </c>
      <c r="Z698" s="10">
        <v>3567.7194</v>
      </c>
      <c r="AA698" s="10">
        <v>2339.7194</v>
      </c>
      <c r="AB698" s="10">
        <v>3884.2</v>
      </c>
      <c r="AC698" s="10">
        <v>72.498000000000005</v>
      </c>
      <c r="AD698" s="10">
        <f t="shared" si="366"/>
        <v>-19549.40770000004</v>
      </c>
      <c r="AE698" s="10">
        <f t="shared" si="366"/>
        <v>-7640.3274000000092</v>
      </c>
      <c r="AF698" s="10">
        <f t="shared" si="366"/>
        <v>-161.54780000000028</v>
      </c>
      <c r="AG698" s="10">
        <f t="shared" si="366"/>
        <v>-1090.2835000000014</v>
      </c>
      <c r="AH698" s="10">
        <f t="shared" si="366"/>
        <v>0</v>
      </c>
      <c r="AI698" s="13">
        <f t="shared" si="349"/>
        <v>-9167.1664000000019</v>
      </c>
      <c r="AJ698" s="13">
        <f t="shared" si="332"/>
        <v>-1490.0806000000002</v>
      </c>
      <c r="AK698" s="13">
        <f t="shared" si="332"/>
        <v>-1490.0806000000002</v>
      </c>
      <c r="AL698" s="13">
        <f t="shared" si="332"/>
        <v>0</v>
      </c>
      <c r="AM698" s="10">
        <f t="shared" si="332"/>
        <v>-1.9999999999953388E-3</v>
      </c>
      <c r="AN698" s="10">
        <f t="shared" si="367"/>
        <v>93.302171429863549</v>
      </c>
      <c r="AO698" s="10">
        <f t="shared" si="367"/>
        <v>96.974548330113322</v>
      </c>
      <c r="AP698" s="10">
        <f t="shared" si="367"/>
        <v>96.939976890875684</v>
      </c>
      <c r="AQ698" s="10">
        <f t="shared" si="367"/>
        <v>88.835582702724821</v>
      </c>
      <c r="AR698" s="10">
        <f t="shared" si="367"/>
        <v>0</v>
      </c>
      <c r="AS698" s="10">
        <f t="shared" si="367"/>
        <v>40.014092211854312</v>
      </c>
      <c r="AT698" s="142">
        <f t="shared" si="367"/>
        <v>70.53895764957096</v>
      </c>
      <c r="AU698" s="142">
        <f t="shared" si="367"/>
        <v>61.092469580656953</v>
      </c>
      <c r="AV698" s="142">
        <f t="shared" si="367"/>
        <v>100</v>
      </c>
      <c r="AW698" s="142">
        <f t="shared" si="367"/>
        <v>99.997241379310353</v>
      </c>
    </row>
    <row r="699" spans="1:49" ht="12.75" customHeight="1" x14ac:dyDescent="0.25">
      <c r="A699" s="133">
        <v>690</v>
      </c>
      <c r="B699" s="139" t="s">
        <v>1927</v>
      </c>
      <c r="C699" s="135">
        <f t="shared" si="362"/>
        <v>2176.1</v>
      </c>
      <c r="D699" s="140">
        <v>1682.9</v>
      </c>
      <c r="E699" s="140">
        <v>0</v>
      </c>
      <c r="F699" s="140">
        <v>0</v>
      </c>
      <c r="G699" s="140">
        <v>0</v>
      </c>
      <c r="H699" s="140">
        <v>493.2</v>
      </c>
      <c r="I699" s="140">
        <v>0</v>
      </c>
      <c r="J699" s="135">
        <f t="shared" si="345"/>
        <v>2471.1999999999998</v>
      </c>
      <c r="K699" s="141">
        <v>1978</v>
      </c>
      <c r="L699" s="141">
        <v>0</v>
      </c>
      <c r="M699" s="141">
        <v>0</v>
      </c>
      <c r="N699" s="141">
        <v>0</v>
      </c>
      <c r="O699" s="141">
        <v>493.2</v>
      </c>
      <c r="P699" s="141">
        <v>0</v>
      </c>
      <c r="Q699" s="141">
        <v>0</v>
      </c>
      <c r="R699" s="141">
        <v>0</v>
      </c>
      <c r="S699" s="141">
        <v>0</v>
      </c>
      <c r="T699" s="136">
        <f t="shared" si="346"/>
        <v>2470.3359999999998</v>
      </c>
      <c r="U699" s="141">
        <v>1977.136</v>
      </c>
      <c r="V699" s="141">
        <v>0</v>
      </c>
      <c r="W699" s="141">
        <v>0</v>
      </c>
      <c r="X699" s="141">
        <v>0</v>
      </c>
      <c r="Y699" s="10">
        <v>493.2</v>
      </c>
      <c r="Z699" s="10">
        <v>0</v>
      </c>
      <c r="AA699" s="10">
        <v>0</v>
      </c>
      <c r="AB699" s="10">
        <v>0</v>
      </c>
      <c r="AC699" s="10">
        <v>0</v>
      </c>
      <c r="AD699" s="10">
        <f t="shared" si="366"/>
        <v>-0.86400000000003274</v>
      </c>
      <c r="AE699" s="10">
        <f t="shared" si="366"/>
        <v>-0.86400000000003274</v>
      </c>
      <c r="AF699" s="10">
        <f t="shared" si="366"/>
        <v>0</v>
      </c>
      <c r="AG699" s="10">
        <f t="shared" si="366"/>
        <v>0</v>
      </c>
      <c r="AH699" s="10">
        <f t="shared" si="366"/>
        <v>0</v>
      </c>
      <c r="AI699" s="13">
        <f t="shared" si="349"/>
        <v>0</v>
      </c>
      <c r="AJ699" s="13">
        <f t="shared" si="332"/>
        <v>0</v>
      </c>
      <c r="AK699" s="13">
        <f t="shared" si="332"/>
        <v>0</v>
      </c>
      <c r="AL699" s="13">
        <f t="shared" si="332"/>
        <v>0</v>
      </c>
      <c r="AM699" s="10">
        <f t="shared" si="332"/>
        <v>0</v>
      </c>
      <c r="AN699" s="10">
        <f t="shared" si="367"/>
        <v>99.965037228876668</v>
      </c>
      <c r="AO699" s="10">
        <f t="shared" si="367"/>
        <v>99.956319514661274</v>
      </c>
      <c r="AP699" s="10">
        <f t="shared" si="367"/>
        <v>0</v>
      </c>
      <c r="AQ699" s="10">
        <f t="shared" si="367"/>
        <v>0</v>
      </c>
      <c r="AR699" s="10">
        <f t="shared" si="367"/>
        <v>0</v>
      </c>
      <c r="AS699" s="10">
        <f t="shared" si="367"/>
        <v>100</v>
      </c>
      <c r="AT699" s="142">
        <f t="shared" si="367"/>
        <v>0</v>
      </c>
      <c r="AU699" s="142">
        <f t="shared" si="367"/>
        <v>0</v>
      </c>
      <c r="AV699" s="142">
        <f t="shared" si="367"/>
        <v>0</v>
      </c>
      <c r="AW699" s="142">
        <f t="shared" si="367"/>
        <v>0</v>
      </c>
    </row>
    <row r="700" spans="1:49" ht="12.75" customHeight="1" x14ac:dyDescent="0.25">
      <c r="A700" s="133">
        <v>691</v>
      </c>
      <c r="B700" s="139" t="s">
        <v>1928</v>
      </c>
      <c r="C700" s="135">
        <f t="shared" si="362"/>
        <v>3042</v>
      </c>
      <c r="D700" s="140">
        <v>2364.8000000000002</v>
      </c>
      <c r="E700" s="140">
        <v>0</v>
      </c>
      <c r="F700" s="140">
        <v>0</v>
      </c>
      <c r="G700" s="140">
        <v>0</v>
      </c>
      <c r="H700" s="140">
        <v>677.2</v>
      </c>
      <c r="I700" s="140">
        <v>0</v>
      </c>
      <c r="J700" s="135">
        <f t="shared" si="345"/>
        <v>3315.8</v>
      </c>
      <c r="K700" s="141">
        <v>2638.6</v>
      </c>
      <c r="L700" s="141">
        <v>0</v>
      </c>
      <c r="M700" s="141">
        <v>0</v>
      </c>
      <c r="N700" s="141">
        <v>0</v>
      </c>
      <c r="O700" s="141">
        <v>677.2</v>
      </c>
      <c r="P700" s="141">
        <v>0</v>
      </c>
      <c r="Q700" s="141">
        <v>0</v>
      </c>
      <c r="R700" s="141">
        <v>0</v>
      </c>
      <c r="S700" s="141">
        <v>0</v>
      </c>
      <c r="T700" s="136">
        <f t="shared" si="346"/>
        <v>3125.6013000000003</v>
      </c>
      <c r="U700" s="141">
        <v>2448.4013</v>
      </c>
      <c r="V700" s="141">
        <v>0</v>
      </c>
      <c r="W700" s="141">
        <v>0</v>
      </c>
      <c r="X700" s="141">
        <v>0</v>
      </c>
      <c r="Y700" s="10">
        <v>677.2</v>
      </c>
      <c r="Z700" s="10">
        <v>0</v>
      </c>
      <c r="AA700" s="10">
        <v>0</v>
      </c>
      <c r="AB700" s="10">
        <v>0</v>
      </c>
      <c r="AC700" s="10">
        <v>0</v>
      </c>
      <c r="AD700" s="10">
        <f t="shared" si="366"/>
        <v>-190.19869999999992</v>
      </c>
      <c r="AE700" s="10">
        <f t="shared" si="366"/>
        <v>-190.19869999999992</v>
      </c>
      <c r="AF700" s="10">
        <f t="shared" si="366"/>
        <v>0</v>
      </c>
      <c r="AG700" s="10">
        <f t="shared" si="366"/>
        <v>0</v>
      </c>
      <c r="AH700" s="10">
        <f t="shared" si="366"/>
        <v>0</v>
      </c>
      <c r="AI700" s="13">
        <f t="shared" si="349"/>
        <v>0</v>
      </c>
      <c r="AJ700" s="13">
        <f t="shared" si="332"/>
        <v>0</v>
      </c>
      <c r="AK700" s="13">
        <f t="shared" si="332"/>
        <v>0</v>
      </c>
      <c r="AL700" s="13">
        <f t="shared" si="332"/>
        <v>0</v>
      </c>
      <c r="AM700" s="10">
        <f t="shared" si="332"/>
        <v>0</v>
      </c>
      <c r="AN700" s="10">
        <f t="shared" si="367"/>
        <v>94.263866940104961</v>
      </c>
      <c r="AO700" s="10">
        <f t="shared" si="367"/>
        <v>92.791681194572888</v>
      </c>
      <c r="AP700" s="10">
        <f t="shared" si="367"/>
        <v>0</v>
      </c>
      <c r="AQ700" s="10">
        <f t="shared" si="367"/>
        <v>0</v>
      </c>
      <c r="AR700" s="10">
        <f t="shared" si="367"/>
        <v>0</v>
      </c>
      <c r="AS700" s="10">
        <f t="shared" si="367"/>
        <v>100</v>
      </c>
      <c r="AT700" s="142">
        <f t="shared" si="367"/>
        <v>0</v>
      </c>
      <c r="AU700" s="142">
        <f t="shared" si="367"/>
        <v>0</v>
      </c>
      <c r="AV700" s="142">
        <f t="shared" si="367"/>
        <v>0</v>
      </c>
      <c r="AW700" s="142">
        <f t="shared" si="367"/>
        <v>0</v>
      </c>
    </row>
    <row r="701" spans="1:49" ht="12.75" customHeight="1" x14ac:dyDescent="0.25">
      <c r="A701" s="133">
        <v>692</v>
      </c>
      <c r="B701" s="139" t="s">
        <v>1929</v>
      </c>
      <c r="C701" s="135">
        <f t="shared" si="362"/>
        <v>1893.9</v>
      </c>
      <c r="D701" s="140">
        <v>1520.9</v>
      </c>
      <c r="E701" s="140">
        <v>0</v>
      </c>
      <c r="F701" s="140">
        <v>0</v>
      </c>
      <c r="G701" s="140">
        <v>0</v>
      </c>
      <c r="H701" s="140">
        <v>373</v>
      </c>
      <c r="I701" s="140">
        <v>0</v>
      </c>
      <c r="J701" s="135">
        <f t="shared" si="345"/>
        <v>2192.3000000000002</v>
      </c>
      <c r="K701" s="141">
        <v>1819.3</v>
      </c>
      <c r="L701" s="141">
        <v>0</v>
      </c>
      <c r="M701" s="141">
        <v>0</v>
      </c>
      <c r="N701" s="141">
        <v>0</v>
      </c>
      <c r="O701" s="141">
        <v>373</v>
      </c>
      <c r="P701" s="141">
        <v>0</v>
      </c>
      <c r="Q701" s="141">
        <v>0</v>
      </c>
      <c r="R701" s="141">
        <v>0</v>
      </c>
      <c r="S701" s="141">
        <v>0</v>
      </c>
      <c r="T701" s="136">
        <f t="shared" si="346"/>
        <v>2188.37</v>
      </c>
      <c r="U701" s="141">
        <v>1819.3</v>
      </c>
      <c r="V701" s="141">
        <v>0</v>
      </c>
      <c r="W701" s="141">
        <v>0</v>
      </c>
      <c r="X701" s="141">
        <v>0</v>
      </c>
      <c r="Y701" s="10">
        <v>369.07</v>
      </c>
      <c r="Z701" s="10">
        <v>0</v>
      </c>
      <c r="AA701" s="10">
        <v>0</v>
      </c>
      <c r="AB701" s="10">
        <v>0</v>
      </c>
      <c r="AC701" s="10">
        <v>0</v>
      </c>
      <c r="AD701" s="10">
        <f t="shared" si="366"/>
        <v>-3.930000000000291</v>
      </c>
      <c r="AE701" s="10">
        <f t="shared" si="366"/>
        <v>0</v>
      </c>
      <c r="AF701" s="10">
        <f t="shared" si="366"/>
        <v>0</v>
      </c>
      <c r="AG701" s="10">
        <f t="shared" si="366"/>
        <v>0</v>
      </c>
      <c r="AH701" s="10">
        <f t="shared" si="366"/>
        <v>0</v>
      </c>
      <c r="AI701" s="13">
        <f t="shared" si="349"/>
        <v>-3.9300000000000068</v>
      </c>
      <c r="AJ701" s="13">
        <f t="shared" si="332"/>
        <v>0</v>
      </c>
      <c r="AK701" s="13">
        <f t="shared" si="332"/>
        <v>0</v>
      </c>
      <c r="AL701" s="13">
        <f t="shared" si="332"/>
        <v>0</v>
      </c>
      <c r="AM701" s="10">
        <f t="shared" si="332"/>
        <v>0</v>
      </c>
      <c r="AN701" s="10">
        <f t="shared" si="367"/>
        <v>99.820736213109512</v>
      </c>
      <c r="AO701" s="10">
        <f t="shared" si="367"/>
        <v>100</v>
      </c>
      <c r="AP701" s="10">
        <f t="shared" si="367"/>
        <v>0</v>
      </c>
      <c r="AQ701" s="10">
        <f t="shared" si="367"/>
        <v>0</v>
      </c>
      <c r="AR701" s="10">
        <f t="shared" si="367"/>
        <v>0</v>
      </c>
      <c r="AS701" s="10">
        <f t="shared" si="367"/>
        <v>98.946380697050941</v>
      </c>
      <c r="AT701" s="142">
        <f t="shared" si="367"/>
        <v>0</v>
      </c>
      <c r="AU701" s="142">
        <f t="shared" si="367"/>
        <v>0</v>
      </c>
      <c r="AV701" s="142">
        <f t="shared" si="367"/>
        <v>0</v>
      </c>
      <c r="AW701" s="142">
        <f t="shared" si="367"/>
        <v>0</v>
      </c>
    </row>
    <row r="702" spans="1:49" ht="12.75" customHeight="1" x14ac:dyDescent="0.25">
      <c r="A702" s="133">
        <v>693</v>
      </c>
      <c r="B702" s="139" t="s">
        <v>1930</v>
      </c>
      <c r="C702" s="135">
        <f t="shared" si="362"/>
        <v>2263.5</v>
      </c>
      <c r="D702" s="140">
        <v>1762.8</v>
      </c>
      <c r="E702" s="140">
        <v>0</v>
      </c>
      <c r="F702" s="140">
        <v>0</v>
      </c>
      <c r="G702" s="140">
        <v>0</v>
      </c>
      <c r="H702" s="140">
        <v>500.7</v>
      </c>
      <c r="I702" s="140">
        <v>0</v>
      </c>
      <c r="J702" s="135">
        <f t="shared" si="345"/>
        <v>2702</v>
      </c>
      <c r="K702" s="141">
        <v>2201.3000000000002</v>
      </c>
      <c r="L702" s="141">
        <v>0</v>
      </c>
      <c r="M702" s="141">
        <v>0</v>
      </c>
      <c r="N702" s="141">
        <v>0</v>
      </c>
      <c r="O702" s="141">
        <v>500.7</v>
      </c>
      <c r="P702" s="141">
        <v>0</v>
      </c>
      <c r="Q702" s="141">
        <v>0</v>
      </c>
      <c r="R702" s="141">
        <v>0</v>
      </c>
      <c r="S702" s="141">
        <v>0</v>
      </c>
      <c r="T702" s="136">
        <f t="shared" si="346"/>
        <v>2584.0928999999996</v>
      </c>
      <c r="U702" s="141">
        <v>2084.2143999999998</v>
      </c>
      <c r="V702" s="141">
        <v>0</v>
      </c>
      <c r="W702" s="141">
        <v>0</v>
      </c>
      <c r="X702" s="141">
        <v>0</v>
      </c>
      <c r="Y702" s="10">
        <v>499.87849999999997</v>
      </c>
      <c r="Z702" s="10">
        <v>0</v>
      </c>
      <c r="AA702" s="10">
        <v>0</v>
      </c>
      <c r="AB702" s="10">
        <v>0</v>
      </c>
      <c r="AC702" s="10">
        <v>0</v>
      </c>
      <c r="AD702" s="10">
        <f t="shared" si="366"/>
        <v>-117.90710000000036</v>
      </c>
      <c r="AE702" s="10">
        <f t="shared" si="366"/>
        <v>-117.08560000000034</v>
      </c>
      <c r="AF702" s="10">
        <f t="shared" si="366"/>
        <v>0</v>
      </c>
      <c r="AG702" s="10">
        <f t="shared" si="366"/>
        <v>0</v>
      </c>
      <c r="AH702" s="10">
        <f t="shared" si="366"/>
        <v>0</v>
      </c>
      <c r="AI702" s="13">
        <f t="shared" si="349"/>
        <v>-0.82150000000001455</v>
      </c>
      <c r="AJ702" s="13">
        <f t="shared" si="332"/>
        <v>0</v>
      </c>
      <c r="AK702" s="13">
        <f t="shared" si="332"/>
        <v>0</v>
      </c>
      <c r="AL702" s="13">
        <f t="shared" si="332"/>
        <v>0</v>
      </c>
      <c r="AM702" s="10">
        <f t="shared" si="332"/>
        <v>0</v>
      </c>
      <c r="AN702" s="10">
        <f t="shared" si="367"/>
        <v>95.636302738712047</v>
      </c>
      <c r="AO702" s="10">
        <f t="shared" si="367"/>
        <v>94.681070276654694</v>
      </c>
      <c r="AP702" s="10">
        <f t="shared" si="367"/>
        <v>0</v>
      </c>
      <c r="AQ702" s="10">
        <f t="shared" si="367"/>
        <v>0</v>
      </c>
      <c r="AR702" s="10">
        <f t="shared" si="367"/>
        <v>0</v>
      </c>
      <c r="AS702" s="10">
        <f t="shared" si="367"/>
        <v>99.835929698422206</v>
      </c>
      <c r="AT702" s="142">
        <f t="shared" si="367"/>
        <v>0</v>
      </c>
      <c r="AU702" s="142">
        <f t="shared" si="367"/>
        <v>0</v>
      </c>
      <c r="AV702" s="142">
        <f t="shared" si="367"/>
        <v>0</v>
      </c>
      <c r="AW702" s="142">
        <f t="shared" si="367"/>
        <v>0</v>
      </c>
    </row>
    <row r="703" spans="1:49" ht="12.75" customHeight="1" x14ac:dyDescent="0.25">
      <c r="A703" s="133">
        <v>694</v>
      </c>
      <c r="B703" s="139" t="s">
        <v>1931</v>
      </c>
      <c r="C703" s="135">
        <f t="shared" si="362"/>
        <v>358.9</v>
      </c>
      <c r="D703" s="140">
        <v>0</v>
      </c>
      <c r="E703" s="140">
        <v>0</v>
      </c>
      <c r="F703" s="140">
        <v>0</v>
      </c>
      <c r="G703" s="140">
        <v>0</v>
      </c>
      <c r="H703" s="140">
        <v>358.9</v>
      </c>
      <c r="I703" s="140">
        <v>0</v>
      </c>
      <c r="J703" s="135">
        <f t="shared" si="345"/>
        <v>358.9</v>
      </c>
      <c r="K703" s="141">
        <v>0</v>
      </c>
      <c r="L703" s="141">
        <v>0</v>
      </c>
      <c r="M703" s="141">
        <v>0</v>
      </c>
      <c r="N703" s="141">
        <v>0</v>
      </c>
      <c r="O703" s="141">
        <v>358.9</v>
      </c>
      <c r="P703" s="141">
        <v>0</v>
      </c>
      <c r="Q703" s="141">
        <v>0</v>
      </c>
      <c r="R703" s="141">
        <v>0</v>
      </c>
      <c r="S703" s="141">
        <v>0</v>
      </c>
      <c r="T703" s="136">
        <f t="shared" si="346"/>
        <v>358.9</v>
      </c>
      <c r="U703" s="141">
        <v>0</v>
      </c>
      <c r="V703" s="141">
        <v>0</v>
      </c>
      <c r="W703" s="141">
        <v>0</v>
      </c>
      <c r="X703" s="141">
        <v>0</v>
      </c>
      <c r="Y703" s="10">
        <v>358.9</v>
      </c>
      <c r="Z703" s="10">
        <v>0</v>
      </c>
      <c r="AA703" s="10">
        <v>0</v>
      </c>
      <c r="AB703" s="10">
        <v>0</v>
      </c>
      <c r="AC703" s="10">
        <v>0</v>
      </c>
      <c r="AD703" s="10">
        <f t="shared" si="366"/>
        <v>0</v>
      </c>
      <c r="AE703" s="10">
        <f t="shared" si="366"/>
        <v>0</v>
      </c>
      <c r="AF703" s="10">
        <f t="shared" si="366"/>
        <v>0</v>
      </c>
      <c r="AG703" s="10">
        <f t="shared" si="366"/>
        <v>0</v>
      </c>
      <c r="AH703" s="10">
        <f t="shared" si="366"/>
        <v>0</v>
      </c>
      <c r="AI703" s="13">
        <f t="shared" si="349"/>
        <v>0</v>
      </c>
      <c r="AJ703" s="13">
        <f t="shared" si="332"/>
        <v>0</v>
      </c>
      <c r="AK703" s="13">
        <f t="shared" si="332"/>
        <v>0</v>
      </c>
      <c r="AL703" s="13">
        <f t="shared" si="332"/>
        <v>0</v>
      </c>
      <c r="AM703" s="10">
        <f t="shared" si="332"/>
        <v>0</v>
      </c>
      <c r="AN703" s="10">
        <f t="shared" si="367"/>
        <v>100</v>
      </c>
      <c r="AO703" s="10">
        <f t="shared" si="367"/>
        <v>0</v>
      </c>
      <c r="AP703" s="10">
        <f t="shared" si="367"/>
        <v>0</v>
      </c>
      <c r="AQ703" s="10">
        <f t="shared" si="367"/>
        <v>0</v>
      </c>
      <c r="AR703" s="10">
        <f t="shared" si="367"/>
        <v>0</v>
      </c>
      <c r="AS703" s="10">
        <f t="shared" si="367"/>
        <v>100</v>
      </c>
      <c r="AT703" s="142">
        <f t="shared" si="367"/>
        <v>0</v>
      </c>
      <c r="AU703" s="142">
        <f t="shared" si="367"/>
        <v>0</v>
      </c>
      <c r="AV703" s="142">
        <f t="shared" si="367"/>
        <v>0</v>
      </c>
      <c r="AW703" s="142">
        <f t="shared" si="367"/>
        <v>0</v>
      </c>
    </row>
    <row r="704" spans="1:49" ht="12.75" customHeight="1" x14ac:dyDescent="0.25">
      <c r="A704" s="133">
        <v>695</v>
      </c>
      <c r="B704" s="139" t="s">
        <v>1932</v>
      </c>
      <c r="C704" s="135">
        <f t="shared" si="362"/>
        <v>3592</v>
      </c>
      <c r="D704" s="140">
        <v>2756</v>
      </c>
      <c r="E704" s="140">
        <v>0</v>
      </c>
      <c r="F704" s="140">
        <v>0</v>
      </c>
      <c r="G704" s="140">
        <v>0</v>
      </c>
      <c r="H704" s="140">
        <v>836</v>
      </c>
      <c r="I704" s="140">
        <v>0</v>
      </c>
      <c r="J704" s="135">
        <f t="shared" si="345"/>
        <v>4352.3999999999996</v>
      </c>
      <c r="K704" s="141">
        <v>3516.4</v>
      </c>
      <c r="L704" s="141">
        <v>0</v>
      </c>
      <c r="M704" s="141">
        <v>0</v>
      </c>
      <c r="N704" s="141">
        <v>0</v>
      </c>
      <c r="O704" s="141">
        <v>836</v>
      </c>
      <c r="P704" s="141">
        <v>0</v>
      </c>
      <c r="Q704" s="141">
        <v>0</v>
      </c>
      <c r="R704" s="141">
        <v>0</v>
      </c>
      <c r="S704" s="141">
        <v>0</v>
      </c>
      <c r="T704" s="136">
        <f t="shared" si="346"/>
        <v>3418.9760000000001</v>
      </c>
      <c r="U704" s="141">
        <v>3418.9760000000001</v>
      </c>
      <c r="V704" s="141">
        <v>0</v>
      </c>
      <c r="W704" s="141">
        <v>0</v>
      </c>
      <c r="X704" s="141">
        <v>0</v>
      </c>
      <c r="Y704" s="10">
        <v>0</v>
      </c>
      <c r="Z704" s="10">
        <v>0</v>
      </c>
      <c r="AA704" s="10">
        <v>0</v>
      </c>
      <c r="AB704" s="10">
        <v>0</v>
      </c>
      <c r="AC704" s="10">
        <v>0</v>
      </c>
      <c r="AD704" s="10">
        <f t="shared" si="366"/>
        <v>-933.42399999999952</v>
      </c>
      <c r="AE704" s="10">
        <f t="shared" si="366"/>
        <v>-97.423999999999978</v>
      </c>
      <c r="AF704" s="10">
        <f t="shared" si="366"/>
        <v>0</v>
      </c>
      <c r="AG704" s="10">
        <f t="shared" si="366"/>
        <v>0</v>
      </c>
      <c r="AH704" s="10">
        <f t="shared" si="366"/>
        <v>0</v>
      </c>
      <c r="AI704" s="13">
        <f t="shared" si="349"/>
        <v>-836</v>
      </c>
      <c r="AJ704" s="13">
        <f t="shared" si="349"/>
        <v>0</v>
      </c>
      <c r="AK704" s="13">
        <f t="shared" si="349"/>
        <v>0</v>
      </c>
      <c r="AL704" s="13">
        <f t="shared" si="349"/>
        <v>0</v>
      </c>
      <c r="AM704" s="10">
        <f t="shared" si="349"/>
        <v>0</v>
      </c>
      <c r="AN704" s="10">
        <f t="shared" si="367"/>
        <v>78.553809392519085</v>
      </c>
      <c r="AO704" s="10">
        <f t="shared" si="367"/>
        <v>97.229439199180973</v>
      </c>
      <c r="AP704" s="10">
        <f t="shared" si="367"/>
        <v>0</v>
      </c>
      <c r="AQ704" s="10">
        <f t="shared" si="367"/>
        <v>0</v>
      </c>
      <c r="AR704" s="10">
        <f t="shared" si="367"/>
        <v>0</v>
      </c>
      <c r="AS704" s="10">
        <f t="shared" si="367"/>
        <v>0</v>
      </c>
      <c r="AT704" s="142">
        <f t="shared" si="367"/>
        <v>0</v>
      </c>
      <c r="AU704" s="142">
        <f t="shared" si="367"/>
        <v>0</v>
      </c>
      <c r="AV704" s="142">
        <f t="shared" si="367"/>
        <v>0</v>
      </c>
      <c r="AW704" s="142">
        <f t="shared" si="367"/>
        <v>0</v>
      </c>
    </row>
    <row r="705" spans="1:49" ht="12.75" customHeight="1" x14ac:dyDescent="0.25">
      <c r="A705" s="133">
        <v>696</v>
      </c>
      <c r="B705" s="139" t="s">
        <v>1933</v>
      </c>
      <c r="C705" s="135">
        <f t="shared" si="362"/>
        <v>3512.2</v>
      </c>
      <c r="D705" s="140">
        <v>2677.5</v>
      </c>
      <c r="E705" s="140">
        <v>0</v>
      </c>
      <c r="F705" s="140">
        <v>64</v>
      </c>
      <c r="G705" s="140">
        <v>0</v>
      </c>
      <c r="H705" s="140">
        <v>770.7</v>
      </c>
      <c r="I705" s="140">
        <v>0</v>
      </c>
      <c r="J705" s="135">
        <f t="shared" si="345"/>
        <v>3965.8999999999996</v>
      </c>
      <c r="K705" s="141">
        <v>3125.1</v>
      </c>
      <c r="L705" s="141">
        <v>0</v>
      </c>
      <c r="M705" s="141">
        <v>70.099999999999994</v>
      </c>
      <c r="N705" s="141">
        <v>0</v>
      </c>
      <c r="O705" s="141">
        <v>770.7</v>
      </c>
      <c r="P705" s="141">
        <v>0</v>
      </c>
      <c r="Q705" s="141">
        <v>0</v>
      </c>
      <c r="R705" s="141">
        <v>0</v>
      </c>
      <c r="S705" s="141">
        <v>0</v>
      </c>
      <c r="T705" s="136">
        <f t="shared" si="346"/>
        <v>3938.4548999999997</v>
      </c>
      <c r="U705" s="141">
        <v>3099.7271999999998</v>
      </c>
      <c r="V705" s="141">
        <v>0</v>
      </c>
      <c r="W705" s="141">
        <v>68.027900000000002</v>
      </c>
      <c r="X705" s="141">
        <v>0</v>
      </c>
      <c r="Y705" s="10">
        <v>770.69979999999998</v>
      </c>
      <c r="Z705" s="10">
        <v>0</v>
      </c>
      <c r="AA705" s="10">
        <v>0</v>
      </c>
      <c r="AB705" s="10">
        <v>0</v>
      </c>
      <c r="AC705" s="10">
        <v>0</v>
      </c>
      <c r="AD705" s="10">
        <f t="shared" si="366"/>
        <v>-27.445099999999911</v>
      </c>
      <c r="AE705" s="10">
        <f t="shared" si="366"/>
        <v>-25.372800000000097</v>
      </c>
      <c r="AF705" s="10">
        <f t="shared" si="366"/>
        <v>0</v>
      </c>
      <c r="AG705" s="10">
        <f t="shared" si="366"/>
        <v>-2.0720999999999918</v>
      </c>
      <c r="AH705" s="10">
        <f t="shared" si="366"/>
        <v>0</v>
      </c>
      <c r="AI705" s="13">
        <f t="shared" si="349"/>
        <v>-2.0000000006348273E-4</v>
      </c>
      <c r="AJ705" s="13">
        <f t="shared" si="349"/>
        <v>0</v>
      </c>
      <c r="AK705" s="13">
        <f t="shared" si="349"/>
        <v>0</v>
      </c>
      <c r="AL705" s="13">
        <f t="shared" si="349"/>
        <v>0</v>
      </c>
      <c r="AM705" s="10">
        <f t="shared" si="349"/>
        <v>0</v>
      </c>
      <c r="AN705" s="10">
        <f t="shared" si="367"/>
        <v>99.307972969565554</v>
      </c>
      <c r="AO705" s="10">
        <f t="shared" si="367"/>
        <v>99.188096380915809</v>
      </c>
      <c r="AP705" s="10">
        <f t="shared" si="367"/>
        <v>0</v>
      </c>
      <c r="AQ705" s="10">
        <f t="shared" si="367"/>
        <v>97.044079885877338</v>
      </c>
      <c r="AR705" s="10">
        <f t="shared" si="367"/>
        <v>0</v>
      </c>
      <c r="AS705" s="10">
        <f t="shared" si="367"/>
        <v>99.999974049565324</v>
      </c>
      <c r="AT705" s="142">
        <f t="shared" si="367"/>
        <v>0</v>
      </c>
      <c r="AU705" s="142">
        <f t="shared" si="367"/>
        <v>0</v>
      </c>
      <c r="AV705" s="142">
        <f t="shared" si="367"/>
        <v>0</v>
      </c>
      <c r="AW705" s="142">
        <f t="shared" si="367"/>
        <v>0</v>
      </c>
    </row>
    <row r="706" spans="1:49" ht="12.75" customHeight="1" x14ac:dyDescent="0.25">
      <c r="A706" s="133">
        <v>697</v>
      </c>
      <c r="B706" s="139" t="s">
        <v>1934</v>
      </c>
      <c r="C706" s="135">
        <f t="shared" si="362"/>
        <v>1239.0999999999999</v>
      </c>
      <c r="D706" s="140">
        <v>962.2</v>
      </c>
      <c r="E706" s="140">
        <v>0</v>
      </c>
      <c r="F706" s="140">
        <v>0</v>
      </c>
      <c r="G706" s="140">
        <v>0</v>
      </c>
      <c r="H706" s="140">
        <v>276.89999999999998</v>
      </c>
      <c r="I706" s="140">
        <v>0</v>
      </c>
      <c r="J706" s="135">
        <f t="shared" si="345"/>
        <v>1328.6999999999998</v>
      </c>
      <c r="K706" s="141">
        <v>1051.8</v>
      </c>
      <c r="L706" s="141">
        <v>0</v>
      </c>
      <c r="M706" s="141">
        <v>0</v>
      </c>
      <c r="N706" s="141">
        <v>0</v>
      </c>
      <c r="O706" s="141">
        <v>276.89999999999998</v>
      </c>
      <c r="P706" s="141">
        <v>0</v>
      </c>
      <c r="Q706" s="141">
        <v>0</v>
      </c>
      <c r="R706" s="141">
        <v>0</v>
      </c>
      <c r="S706" s="141">
        <v>0</v>
      </c>
      <c r="T706" s="136">
        <f t="shared" si="346"/>
        <v>1328.2929999999999</v>
      </c>
      <c r="U706" s="141">
        <v>1051.8</v>
      </c>
      <c r="V706" s="141">
        <v>0</v>
      </c>
      <c r="W706" s="141">
        <v>0</v>
      </c>
      <c r="X706" s="141">
        <v>0</v>
      </c>
      <c r="Y706" s="10">
        <v>276.49299999999999</v>
      </c>
      <c r="Z706" s="10">
        <v>0</v>
      </c>
      <c r="AA706" s="10">
        <v>0</v>
      </c>
      <c r="AB706" s="10">
        <v>0</v>
      </c>
      <c r="AC706" s="10">
        <v>0</v>
      </c>
      <c r="AD706" s="10">
        <f t="shared" si="366"/>
        <v>-0.40699999999992542</v>
      </c>
      <c r="AE706" s="10">
        <f t="shared" si="366"/>
        <v>0</v>
      </c>
      <c r="AF706" s="10">
        <f t="shared" si="366"/>
        <v>0</v>
      </c>
      <c r="AG706" s="10">
        <f t="shared" si="366"/>
        <v>0</v>
      </c>
      <c r="AH706" s="10">
        <f t="shared" si="366"/>
        <v>0</v>
      </c>
      <c r="AI706" s="13">
        <f t="shared" si="349"/>
        <v>-0.40699999999998226</v>
      </c>
      <c r="AJ706" s="13">
        <f t="shared" si="349"/>
        <v>0</v>
      </c>
      <c r="AK706" s="13">
        <f t="shared" si="349"/>
        <v>0</v>
      </c>
      <c r="AL706" s="13">
        <f t="shared" si="349"/>
        <v>0</v>
      </c>
      <c r="AM706" s="10">
        <f t="shared" si="349"/>
        <v>0</v>
      </c>
      <c r="AN706" s="10">
        <f t="shared" si="367"/>
        <v>99.96936855573118</v>
      </c>
      <c r="AO706" s="10">
        <f t="shared" si="367"/>
        <v>100</v>
      </c>
      <c r="AP706" s="10">
        <f t="shared" si="367"/>
        <v>0</v>
      </c>
      <c r="AQ706" s="10">
        <f t="shared" si="367"/>
        <v>0</v>
      </c>
      <c r="AR706" s="10">
        <f t="shared" si="367"/>
        <v>0</v>
      </c>
      <c r="AS706" s="10">
        <f t="shared" si="367"/>
        <v>99.853015529071882</v>
      </c>
      <c r="AT706" s="142">
        <f t="shared" si="367"/>
        <v>0</v>
      </c>
      <c r="AU706" s="142">
        <f t="shared" si="367"/>
        <v>0</v>
      </c>
      <c r="AV706" s="142">
        <f t="shared" si="367"/>
        <v>0</v>
      </c>
      <c r="AW706" s="142">
        <f t="shared" si="367"/>
        <v>0</v>
      </c>
    </row>
    <row r="707" spans="1:49" ht="12.75" customHeight="1" x14ac:dyDescent="0.25">
      <c r="A707" s="133">
        <v>698</v>
      </c>
      <c r="B707" s="139" t="s">
        <v>1935</v>
      </c>
      <c r="C707" s="135">
        <f t="shared" si="362"/>
        <v>897.8</v>
      </c>
      <c r="D707" s="140">
        <v>639.79999999999995</v>
      </c>
      <c r="E707" s="140">
        <v>0</v>
      </c>
      <c r="F707" s="140">
        <v>0</v>
      </c>
      <c r="G707" s="140">
        <v>0</v>
      </c>
      <c r="H707" s="140">
        <v>258</v>
      </c>
      <c r="I707" s="140">
        <v>0</v>
      </c>
      <c r="J707" s="135">
        <f t="shared" si="345"/>
        <v>988.8</v>
      </c>
      <c r="K707" s="141">
        <v>730.8</v>
      </c>
      <c r="L707" s="141">
        <v>0</v>
      </c>
      <c r="M707" s="141">
        <v>0</v>
      </c>
      <c r="N707" s="141">
        <v>0</v>
      </c>
      <c r="O707" s="141">
        <v>258</v>
      </c>
      <c r="P707" s="141">
        <v>0</v>
      </c>
      <c r="Q707" s="141">
        <v>0</v>
      </c>
      <c r="R707" s="141">
        <v>0</v>
      </c>
      <c r="S707" s="141">
        <v>0</v>
      </c>
      <c r="T707" s="136">
        <f t="shared" si="346"/>
        <v>966.31110000000001</v>
      </c>
      <c r="U707" s="141">
        <v>710.39610000000005</v>
      </c>
      <c r="V707" s="141">
        <v>0</v>
      </c>
      <c r="W707" s="141">
        <v>0</v>
      </c>
      <c r="X707" s="141">
        <v>0</v>
      </c>
      <c r="Y707" s="10">
        <v>255.91499999999999</v>
      </c>
      <c r="Z707" s="10">
        <v>0</v>
      </c>
      <c r="AA707" s="10">
        <v>0</v>
      </c>
      <c r="AB707" s="10">
        <v>0</v>
      </c>
      <c r="AC707" s="10">
        <v>0</v>
      </c>
      <c r="AD707" s="10">
        <f t="shared" si="366"/>
        <v>-22.488899999999944</v>
      </c>
      <c r="AE707" s="10">
        <f t="shared" si="366"/>
        <v>-20.403899999999908</v>
      </c>
      <c r="AF707" s="10">
        <f t="shared" si="366"/>
        <v>0</v>
      </c>
      <c r="AG707" s="10">
        <f t="shared" si="366"/>
        <v>0</v>
      </c>
      <c r="AH707" s="10">
        <f t="shared" si="366"/>
        <v>0</v>
      </c>
      <c r="AI707" s="13">
        <f t="shared" si="349"/>
        <v>-2.085000000000008</v>
      </c>
      <c r="AJ707" s="13">
        <f t="shared" si="349"/>
        <v>0</v>
      </c>
      <c r="AK707" s="13">
        <f t="shared" si="349"/>
        <v>0</v>
      </c>
      <c r="AL707" s="13">
        <f t="shared" si="349"/>
        <v>0</v>
      </c>
      <c r="AM707" s="10">
        <f t="shared" si="349"/>
        <v>0</v>
      </c>
      <c r="AN707" s="10">
        <f t="shared" si="367"/>
        <v>97.725637135922341</v>
      </c>
      <c r="AO707" s="10">
        <f t="shared" si="367"/>
        <v>97.208004926108387</v>
      </c>
      <c r="AP707" s="10">
        <f t="shared" si="367"/>
        <v>0</v>
      </c>
      <c r="AQ707" s="10">
        <f t="shared" si="367"/>
        <v>0</v>
      </c>
      <c r="AR707" s="10">
        <f t="shared" si="367"/>
        <v>0</v>
      </c>
      <c r="AS707" s="10">
        <f t="shared" si="367"/>
        <v>99.191860465116278</v>
      </c>
      <c r="AT707" s="142">
        <f t="shared" si="367"/>
        <v>0</v>
      </c>
      <c r="AU707" s="142">
        <f t="shared" si="367"/>
        <v>0</v>
      </c>
      <c r="AV707" s="142">
        <f t="shared" si="367"/>
        <v>0</v>
      </c>
      <c r="AW707" s="142">
        <f t="shared" si="367"/>
        <v>0</v>
      </c>
    </row>
    <row r="708" spans="1:49" ht="12.75" customHeight="1" x14ac:dyDescent="0.25">
      <c r="A708" s="133">
        <v>699</v>
      </c>
      <c r="B708" s="139" t="s">
        <v>1936</v>
      </c>
      <c r="C708" s="135">
        <f t="shared" si="362"/>
        <v>2182.2000000000003</v>
      </c>
      <c r="D708" s="140">
        <v>1714.4</v>
      </c>
      <c r="E708" s="140">
        <v>0</v>
      </c>
      <c r="F708" s="140">
        <v>0</v>
      </c>
      <c r="G708" s="140">
        <v>0</v>
      </c>
      <c r="H708" s="140">
        <v>467.8</v>
      </c>
      <c r="I708" s="140">
        <v>0</v>
      </c>
      <c r="J708" s="135">
        <f t="shared" si="345"/>
        <v>2383.6</v>
      </c>
      <c r="K708" s="141">
        <v>1915.8</v>
      </c>
      <c r="L708" s="141">
        <v>0</v>
      </c>
      <c r="M708" s="141">
        <v>0</v>
      </c>
      <c r="N708" s="141">
        <v>0</v>
      </c>
      <c r="O708" s="141">
        <v>467.8</v>
      </c>
      <c r="P708" s="141">
        <v>0</v>
      </c>
      <c r="Q708" s="141">
        <v>0</v>
      </c>
      <c r="R708" s="141">
        <v>0</v>
      </c>
      <c r="S708" s="141">
        <v>0</v>
      </c>
      <c r="T708" s="136">
        <f t="shared" si="346"/>
        <v>2368.7444</v>
      </c>
      <c r="U708" s="141">
        <v>1901.2904000000001</v>
      </c>
      <c r="V708" s="141">
        <v>0</v>
      </c>
      <c r="W708" s="141">
        <v>0</v>
      </c>
      <c r="X708" s="141">
        <v>0</v>
      </c>
      <c r="Y708" s="10">
        <v>467.45400000000001</v>
      </c>
      <c r="Z708" s="10">
        <v>0</v>
      </c>
      <c r="AA708" s="10">
        <v>0</v>
      </c>
      <c r="AB708" s="10">
        <v>0</v>
      </c>
      <c r="AC708" s="10">
        <v>0</v>
      </c>
      <c r="AD708" s="10">
        <f t="shared" si="366"/>
        <v>-14.855599999999868</v>
      </c>
      <c r="AE708" s="10">
        <f t="shared" si="366"/>
        <v>-14.509599999999864</v>
      </c>
      <c r="AF708" s="10">
        <f t="shared" si="366"/>
        <v>0</v>
      </c>
      <c r="AG708" s="10">
        <f t="shared" si="366"/>
        <v>0</v>
      </c>
      <c r="AH708" s="10">
        <f t="shared" si="366"/>
        <v>0</v>
      </c>
      <c r="AI708" s="13">
        <f t="shared" si="349"/>
        <v>-0.34600000000000364</v>
      </c>
      <c r="AJ708" s="13">
        <f t="shared" si="349"/>
        <v>0</v>
      </c>
      <c r="AK708" s="13">
        <f t="shared" si="349"/>
        <v>0</v>
      </c>
      <c r="AL708" s="13">
        <f t="shared" si="349"/>
        <v>0</v>
      </c>
      <c r="AM708" s="10">
        <f t="shared" si="349"/>
        <v>0</v>
      </c>
      <c r="AN708" s="10">
        <f t="shared" si="367"/>
        <v>99.37675784527606</v>
      </c>
      <c r="AO708" s="10">
        <f t="shared" si="367"/>
        <v>99.24263493057731</v>
      </c>
      <c r="AP708" s="10">
        <f t="shared" si="367"/>
        <v>0</v>
      </c>
      <c r="AQ708" s="10">
        <f t="shared" si="367"/>
        <v>0</v>
      </c>
      <c r="AR708" s="10">
        <f t="shared" si="367"/>
        <v>0</v>
      </c>
      <c r="AS708" s="10">
        <f t="shared" si="367"/>
        <v>99.926036767849496</v>
      </c>
      <c r="AT708" s="142">
        <f t="shared" si="367"/>
        <v>0</v>
      </c>
      <c r="AU708" s="142">
        <f t="shared" si="367"/>
        <v>0</v>
      </c>
      <c r="AV708" s="142">
        <f t="shared" si="367"/>
        <v>0</v>
      </c>
      <c r="AW708" s="142">
        <f t="shared" si="367"/>
        <v>0</v>
      </c>
    </row>
    <row r="709" spans="1:49" ht="12.75" customHeight="1" x14ac:dyDescent="0.25">
      <c r="A709" s="133">
        <v>700</v>
      </c>
      <c r="B709" s="139" t="s">
        <v>1937</v>
      </c>
      <c r="C709" s="135">
        <f t="shared" si="362"/>
        <v>2544.6</v>
      </c>
      <c r="D709" s="140">
        <v>2089.6</v>
      </c>
      <c r="E709" s="140">
        <v>0</v>
      </c>
      <c r="F709" s="140">
        <v>0</v>
      </c>
      <c r="G709" s="140">
        <v>0</v>
      </c>
      <c r="H709" s="140">
        <v>455</v>
      </c>
      <c r="I709" s="140">
        <v>0</v>
      </c>
      <c r="J709" s="135">
        <f t="shared" si="345"/>
        <v>2856.5</v>
      </c>
      <c r="K709" s="141">
        <v>2401.5</v>
      </c>
      <c r="L709" s="141">
        <v>0</v>
      </c>
      <c r="M709" s="141">
        <v>0</v>
      </c>
      <c r="N709" s="141">
        <v>0</v>
      </c>
      <c r="O709" s="141">
        <v>455</v>
      </c>
      <c r="P709" s="141">
        <v>0</v>
      </c>
      <c r="Q709" s="141">
        <v>0</v>
      </c>
      <c r="R709" s="141">
        <v>0</v>
      </c>
      <c r="S709" s="141">
        <v>0</v>
      </c>
      <c r="T709" s="136">
        <f t="shared" si="346"/>
        <v>2742.1745000000001</v>
      </c>
      <c r="U709" s="141">
        <v>2287.1745000000001</v>
      </c>
      <c r="V709" s="141">
        <v>0</v>
      </c>
      <c r="W709" s="141">
        <v>0</v>
      </c>
      <c r="X709" s="141">
        <v>0</v>
      </c>
      <c r="Y709" s="10">
        <v>455</v>
      </c>
      <c r="Z709" s="10">
        <v>0</v>
      </c>
      <c r="AA709" s="10">
        <v>0</v>
      </c>
      <c r="AB709" s="10">
        <v>0</v>
      </c>
      <c r="AC709" s="10">
        <v>0</v>
      </c>
      <c r="AD709" s="10">
        <f t="shared" si="366"/>
        <v>-114.32549999999992</v>
      </c>
      <c r="AE709" s="10">
        <f t="shared" si="366"/>
        <v>-114.32549999999992</v>
      </c>
      <c r="AF709" s="10">
        <f t="shared" si="366"/>
        <v>0</v>
      </c>
      <c r="AG709" s="10">
        <f t="shared" si="366"/>
        <v>0</v>
      </c>
      <c r="AH709" s="10">
        <f t="shared" si="366"/>
        <v>0</v>
      </c>
      <c r="AI709" s="13">
        <f t="shared" si="349"/>
        <v>0</v>
      </c>
      <c r="AJ709" s="13">
        <f t="shared" si="349"/>
        <v>0</v>
      </c>
      <c r="AK709" s="13">
        <f t="shared" si="349"/>
        <v>0</v>
      </c>
      <c r="AL709" s="13">
        <f t="shared" si="349"/>
        <v>0</v>
      </c>
      <c r="AM709" s="10">
        <f t="shared" si="349"/>
        <v>0</v>
      </c>
      <c r="AN709" s="10">
        <f t="shared" si="367"/>
        <v>95.997706984071414</v>
      </c>
      <c r="AO709" s="10">
        <f t="shared" si="367"/>
        <v>95.239412866958148</v>
      </c>
      <c r="AP709" s="10">
        <f t="shared" si="367"/>
        <v>0</v>
      </c>
      <c r="AQ709" s="10">
        <f t="shared" si="367"/>
        <v>0</v>
      </c>
      <c r="AR709" s="10">
        <f t="shared" si="367"/>
        <v>0</v>
      </c>
      <c r="AS709" s="10">
        <f t="shared" si="367"/>
        <v>100</v>
      </c>
      <c r="AT709" s="142">
        <f t="shared" si="367"/>
        <v>0</v>
      </c>
      <c r="AU709" s="142">
        <f t="shared" si="367"/>
        <v>0</v>
      </c>
      <c r="AV709" s="142">
        <f t="shared" si="367"/>
        <v>0</v>
      </c>
      <c r="AW709" s="142">
        <f t="shared" si="367"/>
        <v>0</v>
      </c>
    </row>
    <row r="710" spans="1:49" ht="12.75" customHeight="1" x14ac:dyDescent="0.25">
      <c r="A710" s="133">
        <v>701</v>
      </c>
      <c r="B710" s="139" t="s">
        <v>1938</v>
      </c>
      <c r="C710" s="135">
        <f t="shared" si="362"/>
        <v>3340.3</v>
      </c>
      <c r="D710" s="140">
        <v>2684.9</v>
      </c>
      <c r="E710" s="140">
        <v>0</v>
      </c>
      <c r="F710" s="140">
        <v>0</v>
      </c>
      <c r="G710" s="140">
        <v>0</v>
      </c>
      <c r="H710" s="140">
        <v>655.4</v>
      </c>
      <c r="I710" s="140">
        <v>0</v>
      </c>
      <c r="J710" s="135">
        <f t="shared" si="345"/>
        <v>3594.5</v>
      </c>
      <c r="K710" s="141">
        <v>2939.1</v>
      </c>
      <c r="L710" s="141">
        <v>0</v>
      </c>
      <c r="M710" s="141">
        <v>0</v>
      </c>
      <c r="N710" s="141">
        <v>0</v>
      </c>
      <c r="O710" s="141">
        <v>655.4</v>
      </c>
      <c r="P710" s="141">
        <v>0</v>
      </c>
      <c r="Q710" s="141">
        <v>0</v>
      </c>
      <c r="R710" s="141">
        <v>0</v>
      </c>
      <c r="S710" s="141">
        <v>0</v>
      </c>
      <c r="T710" s="136">
        <f t="shared" si="346"/>
        <v>3381.9168</v>
      </c>
      <c r="U710" s="141">
        <v>2726.5225999999998</v>
      </c>
      <c r="V710" s="141">
        <v>0</v>
      </c>
      <c r="W710" s="141">
        <v>0</v>
      </c>
      <c r="X710" s="141">
        <v>0</v>
      </c>
      <c r="Y710" s="10">
        <v>655.39419999999996</v>
      </c>
      <c r="Z710" s="10">
        <v>0</v>
      </c>
      <c r="AA710" s="10">
        <v>0</v>
      </c>
      <c r="AB710" s="10">
        <v>0</v>
      </c>
      <c r="AC710" s="10">
        <v>0</v>
      </c>
      <c r="AD710" s="10">
        <f t="shared" si="366"/>
        <v>-212.58320000000003</v>
      </c>
      <c r="AE710" s="10">
        <f t="shared" si="366"/>
        <v>-212.57740000000013</v>
      </c>
      <c r="AF710" s="10">
        <f t="shared" si="366"/>
        <v>0</v>
      </c>
      <c r="AG710" s="10">
        <f t="shared" si="366"/>
        <v>0</v>
      </c>
      <c r="AH710" s="10">
        <f t="shared" si="366"/>
        <v>0</v>
      </c>
      <c r="AI710" s="13">
        <f t="shared" si="349"/>
        <v>-5.8000000000220098E-3</v>
      </c>
      <c r="AJ710" s="13">
        <f t="shared" si="349"/>
        <v>0</v>
      </c>
      <c r="AK710" s="13">
        <f t="shared" si="349"/>
        <v>0</v>
      </c>
      <c r="AL710" s="13">
        <f t="shared" si="349"/>
        <v>0</v>
      </c>
      <c r="AM710" s="10">
        <f t="shared" si="349"/>
        <v>0</v>
      </c>
      <c r="AN710" s="10">
        <f t="shared" si="367"/>
        <v>94.085875643343996</v>
      </c>
      <c r="AO710" s="10">
        <f t="shared" si="367"/>
        <v>92.767262087033444</v>
      </c>
      <c r="AP710" s="10">
        <f t="shared" si="367"/>
        <v>0</v>
      </c>
      <c r="AQ710" s="10">
        <f t="shared" si="367"/>
        <v>0</v>
      </c>
      <c r="AR710" s="10">
        <f t="shared" si="367"/>
        <v>0</v>
      </c>
      <c r="AS710" s="10">
        <f t="shared" si="367"/>
        <v>99.999115044247787</v>
      </c>
      <c r="AT710" s="142">
        <f t="shared" si="367"/>
        <v>0</v>
      </c>
      <c r="AU710" s="142">
        <f t="shared" si="367"/>
        <v>0</v>
      </c>
      <c r="AV710" s="142">
        <f t="shared" si="367"/>
        <v>0</v>
      </c>
      <c r="AW710" s="142">
        <f t="shared" si="367"/>
        <v>0</v>
      </c>
    </row>
    <row r="711" spans="1:49" ht="12.75" customHeight="1" x14ac:dyDescent="0.25">
      <c r="A711" s="133">
        <v>702</v>
      </c>
      <c r="B711" s="139" t="s">
        <v>1939</v>
      </c>
      <c r="C711" s="135">
        <f t="shared" si="362"/>
        <v>1742.2</v>
      </c>
      <c r="D711" s="140">
        <v>1310</v>
      </c>
      <c r="E711" s="140">
        <v>0</v>
      </c>
      <c r="F711" s="140">
        <v>0</v>
      </c>
      <c r="G711" s="140">
        <v>0</v>
      </c>
      <c r="H711" s="140">
        <v>432.2</v>
      </c>
      <c r="I711" s="140">
        <v>0</v>
      </c>
      <c r="J711" s="135">
        <f t="shared" si="345"/>
        <v>1913</v>
      </c>
      <c r="K711" s="141">
        <v>1480.8</v>
      </c>
      <c r="L711" s="141">
        <v>0</v>
      </c>
      <c r="M711" s="141">
        <v>0</v>
      </c>
      <c r="N711" s="141">
        <v>0</v>
      </c>
      <c r="O711" s="141">
        <v>432.2</v>
      </c>
      <c r="P711" s="141">
        <v>0</v>
      </c>
      <c r="Q711" s="141">
        <v>0</v>
      </c>
      <c r="R711" s="141">
        <v>0</v>
      </c>
      <c r="S711" s="141">
        <v>0</v>
      </c>
      <c r="T711" s="136">
        <f t="shared" si="346"/>
        <v>1885.421</v>
      </c>
      <c r="U711" s="141">
        <v>1453.2216000000001</v>
      </c>
      <c r="V711" s="141">
        <v>0</v>
      </c>
      <c r="W711" s="141">
        <v>0</v>
      </c>
      <c r="X711" s="141">
        <v>0</v>
      </c>
      <c r="Y711" s="10">
        <v>432.19940000000003</v>
      </c>
      <c r="Z711" s="10">
        <v>0</v>
      </c>
      <c r="AA711" s="10">
        <v>0</v>
      </c>
      <c r="AB711" s="10">
        <v>0</v>
      </c>
      <c r="AC711" s="10">
        <v>0</v>
      </c>
      <c r="AD711" s="10">
        <f t="shared" si="366"/>
        <v>-27.578999999999951</v>
      </c>
      <c r="AE711" s="10">
        <f t="shared" si="366"/>
        <v>-27.578399999999874</v>
      </c>
      <c r="AF711" s="10">
        <f t="shared" si="366"/>
        <v>0</v>
      </c>
      <c r="AG711" s="10">
        <f t="shared" si="366"/>
        <v>0</v>
      </c>
      <c r="AH711" s="10">
        <f t="shared" si="366"/>
        <v>0</v>
      </c>
      <c r="AI711" s="13">
        <f t="shared" si="349"/>
        <v>-5.9999999996307452E-4</v>
      </c>
      <c r="AJ711" s="13">
        <f t="shared" si="349"/>
        <v>0</v>
      </c>
      <c r="AK711" s="13">
        <f t="shared" si="349"/>
        <v>0</v>
      </c>
      <c r="AL711" s="13">
        <f t="shared" si="349"/>
        <v>0</v>
      </c>
      <c r="AM711" s="10">
        <f t="shared" si="349"/>
        <v>0</v>
      </c>
      <c r="AN711" s="10">
        <f t="shared" si="367"/>
        <v>98.558337689492944</v>
      </c>
      <c r="AO711" s="10">
        <f t="shared" si="367"/>
        <v>98.137601296596443</v>
      </c>
      <c r="AP711" s="10">
        <f t="shared" si="367"/>
        <v>0</v>
      </c>
      <c r="AQ711" s="10">
        <f t="shared" si="367"/>
        <v>0</v>
      </c>
      <c r="AR711" s="10">
        <f t="shared" si="367"/>
        <v>0</v>
      </c>
      <c r="AS711" s="10">
        <f t="shared" si="367"/>
        <v>99.999861175381781</v>
      </c>
      <c r="AT711" s="142">
        <f t="shared" si="367"/>
        <v>0</v>
      </c>
      <c r="AU711" s="142">
        <f t="shared" si="367"/>
        <v>0</v>
      </c>
      <c r="AV711" s="142">
        <f t="shared" si="367"/>
        <v>0</v>
      </c>
      <c r="AW711" s="142">
        <f t="shared" si="367"/>
        <v>0</v>
      </c>
    </row>
    <row r="712" spans="1:49" ht="12.75" customHeight="1" x14ac:dyDescent="0.25">
      <c r="A712" s="133">
        <v>703</v>
      </c>
      <c r="B712" s="139" t="s">
        <v>1940</v>
      </c>
      <c r="C712" s="135">
        <f t="shared" si="362"/>
        <v>5525.7</v>
      </c>
      <c r="D712" s="140">
        <v>4130.3999999999996</v>
      </c>
      <c r="E712" s="140">
        <v>0</v>
      </c>
      <c r="F712" s="140">
        <v>0</v>
      </c>
      <c r="G712" s="140">
        <v>0</v>
      </c>
      <c r="H712" s="140">
        <v>1395.3</v>
      </c>
      <c r="I712" s="140">
        <v>0</v>
      </c>
      <c r="J712" s="135">
        <f t="shared" si="345"/>
        <v>6218.1</v>
      </c>
      <c r="K712" s="141">
        <v>4822.8</v>
      </c>
      <c r="L712" s="141">
        <v>0</v>
      </c>
      <c r="M712" s="141">
        <v>0</v>
      </c>
      <c r="N712" s="141">
        <v>0</v>
      </c>
      <c r="O712" s="141">
        <v>1395.3</v>
      </c>
      <c r="P712" s="141">
        <v>0</v>
      </c>
      <c r="Q712" s="141">
        <v>0</v>
      </c>
      <c r="R712" s="141">
        <v>0</v>
      </c>
      <c r="S712" s="141">
        <v>0</v>
      </c>
      <c r="T712" s="136">
        <f t="shared" si="346"/>
        <v>6218.1</v>
      </c>
      <c r="U712" s="141">
        <v>4822.8</v>
      </c>
      <c r="V712" s="141">
        <v>0</v>
      </c>
      <c r="W712" s="141">
        <v>0</v>
      </c>
      <c r="X712" s="141">
        <v>0</v>
      </c>
      <c r="Y712" s="10">
        <v>1395.3</v>
      </c>
      <c r="Z712" s="10">
        <v>0</v>
      </c>
      <c r="AA712" s="10">
        <v>0</v>
      </c>
      <c r="AB712" s="10">
        <v>0</v>
      </c>
      <c r="AC712" s="10">
        <v>0</v>
      </c>
      <c r="AD712" s="10">
        <f t="shared" si="366"/>
        <v>0</v>
      </c>
      <c r="AE712" s="10">
        <f t="shared" si="366"/>
        <v>0</v>
      </c>
      <c r="AF712" s="10">
        <f t="shared" si="366"/>
        <v>0</v>
      </c>
      <c r="AG712" s="10">
        <f t="shared" si="366"/>
        <v>0</v>
      </c>
      <c r="AH712" s="10">
        <f t="shared" si="366"/>
        <v>0</v>
      </c>
      <c r="AI712" s="13">
        <f t="shared" si="349"/>
        <v>0</v>
      </c>
      <c r="AJ712" s="13">
        <f t="shared" si="349"/>
        <v>0</v>
      </c>
      <c r="AK712" s="13">
        <f t="shared" si="349"/>
        <v>0</v>
      </c>
      <c r="AL712" s="13">
        <f t="shared" si="349"/>
        <v>0</v>
      </c>
      <c r="AM712" s="10">
        <f t="shared" si="349"/>
        <v>0</v>
      </c>
      <c r="AN712" s="10">
        <f t="shared" si="367"/>
        <v>100</v>
      </c>
      <c r="AO712" s="10">
        <f t="shared" si="367"/>
        <v>100</v>
      </c>
      <c r="AP712" s="10">
        <f t="shared" si="367"/>
        <v>0</v>
      </c>
      <c r="AQ712" s="10">
        <f t="shared" si="367"/>
        <v>0</v>
      </c>
      <c r="AR712" s="10">
        <f t="shared" si="367"/>
        <v>0</v>
      </c>
      <c r="AS712" s="10">
        <f t="shared" si="367"/>
        <v>100</v>
      </c>
      <c r="AT712" s="142">
        <f t="shared" si="367"/>
        <v>0</v>
      </c>
      <c r="AU712" s="142">
        <f t="shared" si="367"/>
        <v>0</v>
      </c>
      <c r="AV712" s="142">
        <f t="shared" si="367"/>
        <v>0</v>
      </c>
      <c r="AW712" s="142">
        <f t="shared" si="367"/>
        <v>0</v>
      </c>
    </row>
    <row r="713" spans="1:49" ht="12.75" customHeight="1" x14ac:dyDescent="0.25">
      <c r="A713" s="133">
        <v>704</v>
      </c>
      <c r="B713" s="139" t="s">
        <v>1941</v>
      </c>
      <c r="C713" s="135">
        <f t="shared" si="362"/>
        <v>5262.8</v>
      </c>
      <c r="D713" s="140">
        <v>4313</v>
      </c>
      <c r="E713" s="140">
        <v>0</v>
      </c>
      <c r="F713" s="140">
        <v>0</v>
      </c>
      <c r="G713" s="140">
        <v>0</v>
      </c>
      <c r="H713" s="140">
        <v>949.8</v>
      </c>
      <c r="I713" s="140">
        <v>0</v>
      </c>
      <c r="J713" s="135">
        <f t="shared" si="345"/>
        <v>5868.4000000000005</v>
      </c>
      <c r="K713" s="141">
        <v>4918.6000000000004</v>
      </c>
      <c r="L713" s="141">
        <v>0</v>
      </c>
      <c r="M713" s="141">
        <v>0</v>
      </c>
      <c r="N713" s="141">
        <v>0</v>
      </c>
      <c r="O713" s="141">
        <v>949.8</v>
      </c>
      <c r="P713" s="141">
        <v>0</v>
      </c>
      <c r="Q713" s="141">
        <v>0</v>
      </c>
      <c r="R713" s="141">
        <v>0</v>
      </c>
      <c r="S713" s="141">
        <v>0</v>
      </c>
      <c r="T713" s="136">
        <f t="shared" si="346"/>
        <v>4663.5303999999996</v>
      </c>
      <c r="U713" s="141">
        <v>4663.5303999999996</v>
      </c>
      <c r="V713" s="141">
        <v>0</v>
      </c>
      <c r="W713" s="141">
        <v>0</v>
      </c>
      <c r="X713" s="141">
        <v>0</v>
      </c>
      <c r="Y713" s="10">
        <v>0</v>
      </c>
      <c r="Z713" s="10">
        <v>0</v>
      </c>
      <c r="AA713" s="10">
        <v>0</v>
      </c>
      <c r="AB713" s="10">
        <v>0</v>
      </c>
      <c r="AC713" s="10">
        <v>0</v>
      </c>
      <c r="AD713" s="10">
        <f t="shared" si="366"/>
        <v>-1204.8696000000009</v>
      </c>
      <c r="AE713" s="10">
        <f t="shared" si="366"/>
        <v>-255.06960000000072</v>
      </c>
      <c r="AF713" s="10">
        <f t="shared" si="366"/>
        <v>0</v>
      </c>
      <c r="AG713" s="10">
        <f t="shared" si="366"/>
        <v>0</v>
      </c>
      <c r="AH713" s="10">
        <f t="shared" si="366"/>
        <v>0</v>
      </c>
      <c r="AI713" s="13">
        <f t="shared" si="349"/>
        <v>-949.8</v>
      </c>
      <c r="AJ713" s="13">
        <f t="shared" si="349"/>
        <v>0</v>
      </c>
      <c r="AK713" s="13">
        <f t="shared" si="349"/>
        <v>0</v>
      </c>
      <c r="AL713" s="13">
        <f t="shared" si="349"/>
        <v>0</v>
      </c>
      <c r="AM713" s="10">
        <f t="shared" si="349"/>
        <v>0</v>
      </c>
      <c r="AN713" s="10">
        <f t="shared" si="367"/>
        <v>79.468516120237183</v>
      </c>
      <c r="AO713" s="10">
        <f t="shared" si="367"/>
        <v>94.814182897572465</v>
      </c>
      <c r="AP713" s="10">
        <f t="shared" si="367"/>
        <v>0</v>
      </c>
      <c r="AQ713" s="10">
        <f t="shared" si="367"/>
        <v>0</v>
      </c>
      <c r="AR713" s="10">
        <f t="shared" si="367"/>
        <v>0</v>
      </c>
      <c r="AS713" s="10">
        <f t="shared" si="367"/>
        <v>0</v>
      </c>
      <c r="AT713" s="142">
        <f t="shared" si="367"/>
        <v>0</v>
      </c>
      <c r="AU713" s="142">
        <f t="shared" si="367"/>
        <v>0</v>
      </c>
      <c r="AV713" s="142">
        <f t="shared" si="367"/>
        <v>0</v>
      </c>
      <c r="AW713" s="142">
        <f t="shared" si="367"/>
        <v>0</v>
      </c>
    </row>
    <row r="714" spans="1:49" ht="12.75" customHeight="1" x14ac:dyDescent="0.25">
      <c r="A714" s="133">
        <v>705</v>
      </c>
      <c r="B714" s="139" t="s">
        <v>1942</v>
      </c>
      <c r="C714" s="135">
        <f t="shared" si="362"/>
        <v>2104.9</v>
      </c>
      <c r="D714" s="140">
        <v>1758.2</v>
      </c>
      <c r="E714" s="140">
        <v>0</v>
      </c>
      <c r="F714" s="140">
        <v>0</v>
      </c>
      <c r="G714" s="140">
        <v>0</v>
      </c>
      <c r="H714" s="140">
        <v>346.7</v>
      </c>
      <c r="I714" s="140">
        <v>0</v>
      </c>
      <c r="J714" s="135">
        <f t="shared" si="345"/>
        <v>2470.5</v>
      </c>
      <c r="K714" s="141">
        <v>2123.8000000000002</v>
      </c>
      <c r="L714" s="141">
        <v>0</v>
      </c>
      <c r="M714" s="141">
        <v>0</v>
      </c>
      <c r="N714" s="141">
        <v>0</v>
      </c>
      <c r="O714" s="141">
        <v>346.7</v>
      </c>
      <c r="P714" s="141">
        <v>0</v>
      </c>
      <c r="Q714" s="141">
        <v>0</v>
      </c>
      <c r="R714" s="141">
        <v>0</v>
      </c>
      <c r="S714" s="141">
        <v>0</v>
      </c>
      <c r="T714" s="136">
        <f t="shared" si="346"/>
        <v>2434.4865999999997</v>
      </c>
      <c r="U714" s="141">
        <v>2087.7865999999999</v>
      </c>
      <c r="V714" s="141">
        <v>0</v>
      </c>
      <c r="W714" s="141">
        <v>0</v>
      </c>
      <c r="X714" s="141">
        <v>0</v>
      </c>
      <c r="Y714" s="10">
        <v>346.7</v>
      </c>
      <c r="Z714" s="10">
        <v>0</v>
      </c>
      <c r="AA714" s="10">
        <v>0</v>
      </c>
      <c r="AB714" s="10">
        <v>0</v>
      </c>
      <c r="AC714" s="10">
        <v>0</v>
      </c>
      <c r="AD714" s="10">
        <f t="shared" si="366"/>
        <v>-36.013400000000274</v>
      </c>
      <c r="AE714" s="10">
        <f t="shared" si="366"/>
        <v>-36.013400000000274</v>
      </c>
      <c r="AF714" s="10">
        <f t="shared" si="366"/>
        <v>0</v>
      </c>
      <c r="AG714" s="10">
        <f t="shared" si="366"/>
        <v>0</v>
      </c>
      <c r="AH714" s="10">
        <f t="shared" si="366"/>
        <v>0</v>
      </c>
      <c r="AI714" s="13">
        <f t="shared" si="349"/>
        <v>0</v>
      </c>
      <c r="AJ714" s="13">
        <f t="shared" si="349"/>
        <v>0</v>
      </c>
      <c r="AK714" s="13">
        <f t="shared" si="349"/>
        <v>0</v>
      </c>
      <c r="AL714" s="13">
        <f t="shared" si="349"/>
        <v>0</v>
      </c>
      <c r="AM714" s="10">
        <f t="shared" si="349"/>
        <v>0</v>
      </c>
      <c r="AN714" s="10">
        <f t="shared" si="367"/>
        <v>98.542262699858313</v>
      </c>
      <c r="AO714" s="10">
        <f t="shared" si="367"/>
        <v>98.304294189660041</v>
      </c>
      <c r="AP714" s="10">
        <f t="shared" si="367"/>
        <v>0</v>
      </c>
      <c r="AQ714" s="10">
        <f t="shared" si="367"/>
        <v>0</v>
      </c>
      <c r="AR714" s="10">
        <f t="shared" si="367"/>
        <v>0</v>
      </c>
      <c r="AS714" s="10">
        <f t="shared" si="367"/>
        <v>100</v>
      </c>
      <c r="AT714" s="142">
        <f t="shared" si="367"/>
        <v>0</v>
      </c>
      <c r="AU714" s="142">
        <f t="shared" si="367"/>
        <v>0</v>
      </c>
      <c r="AV714" s="142">
        <f t="shared" si="367"/>
        <v>0</v>
      </c>
      <c r="AW714" s="142">
        <f t="shared" si="367"/>
        <v>0</v>
      </c>
    </row>
    <row r="715" spans="1:49" ht="12.75" customHeight="1" x14ac:dyDescent="0.25">
      <c r="A715" s="133">
        <v>706</v>
      </c>
      <c r="B715" s="139" t="s">
        <v>1943</v>
      </c>
      <c r="C715" s="135">
        <f t="shared" si="362"/>
        <v>2345.6</v>
      </c>
      <c r="D715" s="140">
        <v>1628.3</v>
      </c>
      <c r="E715" s="140">
        <v>0</v>
      </c>
      <c r="F715" s="140">
        <v>0</v>
      </c>
      <c r="G715" s="140">
        <v>0</v>
      </c>
      <c r="H715" s="140">
        <v>717.3</v>
      </c>
      <c r="I715" s="140">
        <v>0</v>
      </c>
      <c r="J715" s="135">
        <f t="shared" ref="J715:J778" si="374">SUM(K715:P715)+SUM(R715:S715)</f>
        <v>2596.5</v>
      </c>
      <c r="K715" s="141">
        <v>1879.2</v>
      </c>
      <c r="L715" s="141">
        <v>0</v>
      </c>
      <c r="M715" s="141">
        <v>0</v>
      </c>
      <c r="N715" s="141">
        <v>0</v>
      </c>
      <c r="O715" s="141">
        <v>717.3</v>
      </c>
      <c r="P715" s="141">
        <v>0</v>
      </c>
      <c r="Q715" s="141">
        <v>0</v>
      </c>
      <c r="R715" s="141">
        <v>0</v>
      </c>
      <c r="S715" s="141">
        <v>0</v>
      </c>
      <c r="T715" s="136">
        <f t="shared" ref="T715:T778" si="375">SUM(U715:Z715) +SUM( AB715:AC715)</f>
        <v>2508.2381</v>
      </c>
      <c r="U715" s="141">
        <v>1790.9381000000001</v>
      </c>
      <c r="V715" s="141">
        <v>0</v>
      </c>
      <c r="W715" s="141">
        <v>0</v>
      </c>
      <c r="X715" s="141">
        <v>0</v>
      </c>
      <c r="Y715" s="10">
        <v>717.3</v>
      </c>
      <c r="Z715" s="10">
        <v>0</v>
      </c>
      <c r="AA715" s="10">
        <v>0</v>
      </c>
      <c r="AB715" s="10">
        <v>0</v>
      </c>
      <c r="AC715" s="10">
        <v>0</v>
      </c>
      <c r="AD715" s="10">
        <f t="shared" si="366"/>
        <v>-88.261899999999969</v>
      </c>
      <c r="AE715" s="10">
        <f t="shared" si="366"/>
        <v>-88.261899999999969</v>
      </c>
      <c r="AF715" s="10">
        <f t="shared" si="366"/>
        <v>0</v>
      </c>
      <c r="AG715" s="10">
        <f t="shared" si="366"/>
        <v>0</v>
      </c>
      <c r="AH715" s="10">
        <f t="shared" si="366"/>
        <v>0</v>
      </c>
      <c r="AI715" s="13">
        <f t="shared" si="349"/>
        <v>0</v>
      </c>
      <c r="AJ715" s="13">
        <f t="shared" si="349"/>
        <v>0</v>
      </c>
      <c r="AK715" s="13">
        <f t="shared" si="349"/>
        <v>0</v>
      </c>
      <c r="AL715" s="13">
        <f t="shared" si="349"/>
        <v>0</v>
      </c>
      <c r="AM715" s="10">
        <f t="shared" si="349"/>
        <v>0</v>
      </c>
      <c r="AN715" s="10">
        <f t="shared" si="367"/>
        <v>96.600735605622958</v>
      </c>
      <c r="AO715" s="10">
        <f t="shared" si="367"/>
        <v>95.303219455087273</v>
      </c>
      <c r="AP715" s="10">
        <f t="shared" si="367"/>
        <v>0</v>
      </c>
      <c r="AQ715" s="10">
        <f t="shared" si="367"/>
        <v>0</v>
      </c>
      <c r="AR715" s="10">
        <f t="shared" si="367"/>
        <v>0</v>
      </c>
      <c r="AS715" s="10">
        <f t="shared" si="367"/>
        <v>100</v>
      </c>
      <c r="AT715" s="142">
        <f t="shared" si="367"/>
        <v>0</v>
      </c>
      <c r="AU715" s="142">
        <f t="shared" si="367"/>
        <v>0</v>
      </c>
      <c r="AV715" s="142">
        <f t="shared" si="367"/>
        <v>0</v>
      </c>
      <c r="AW715" s="142">
        <f t="shared" si="367"/>
        <v>0</v>
      </c>
    </row>
    <row r="716" spans="1:49" ht="12.75" customHeight="1" x14ac:dyDescent="0.25">
      <c r="A716" s="133">
        <v>707</v>
      </c>
      <c r="B716" s="139" t="s">
        <v>1944</v>
      </c>
      <c r="C716" s="135">
        <f t="shared" si="362"/>
        <v>1471.6999999999998</v>
      </c>
      <c r="D716" s="140">
        <v>1152.0999999999999</v>
      </c>
      <c r="E716" s="140">
        <v>0</v>
      </c>
      <c r="F716" s="140">
        <v>0</v>
      </c>
      <c r="G716" s="140">
        <v>0</v>
      </c>
      <c r="H716" s="140">
        <v>319.60000000000002</v>
      </c>
      <c r="I716" s="140">
        <v>0</v>
      </c>
      <c r="J716" s="135">
        <f t="shared" si="374"/>
        <v>1640</v>
      </c>
      <c r="K716" s="141">
        <v>1320.4</v>
      </c>
      <c r="L716" s="141">
        <v>0</v>
      </c>
      <c r="M716" s="141">
        <v>0</v>
      </c>
      <c r="N716" s="141">
        <v>0</v>
      </c>
      <c r="O716" s="141">
        <v>319.60000000000002</v>
      </c>
      <c r="P716" s="141">
        <v>0</v>
      </c>
      <c r="Q716" s="141">
        <v>0</v>
      </c>
      <c r="R716" s="141">
        <v>0</v>
      </c>
      <c r="S716" s="141">
        <v>0</v>
      </c>
      <c r="T716" s="136">
        <f t="shared" si="375"/>
        <v>1622.9701</v>
      </c>
      <c r="U716" s="141">
        <v>1303.3773000000001</v>
      </c>
      <c r="V716" s="141">
        <v>0</v>
      </c>
      <c r="W716" s="141">
        <v>0</v>
      </c>
      <c r="X716" s="141">
        <v>0</v>
      </c>
      <c r="Y716" s="10">
        <v>319.59280000000001</v>
      </c>
      <c r="Z716" s="10">
        <v>0</v>
      </c>
      <c r="AA716" s="10">
        <v>0</v>
      </c>
      <c r="AB716" s="10">
        <v>0</v>
      </c>
      <c r="AC716" s="10">
        <v>0</v>
      </c>
      <c r="AD716" s="10">
        <f t="shared" si="366"/>
        <v>-17.029899999999998</v>
      </c>
      <c r="AE716" s="10">
        <f t="shared" si="366"/>
        <v>-17.022699999999986</v>
      </c>
      <c r="AF716" s="10">
        <f t="shared" si="366"/>
        <v>0</v>
      </c>
      <c r="AG716" s="10">
        <f t="shared" si="366"/>
        <v>0</v>
      </c>
      <c r="AH716" s="10">
        <f t="shared" si="366"/>
        <v>0</v>
      </c>
      <c r="AI716" s="13">
        <f t="shared" si="349"/>
        <v>-7.2000000000116415E-3</v>
      </c>
      <c r="AJ716" s="13">
        <f t="shared" si="349"/>
        <v>0</v>
      </c>
      <c r="AK716" s="13">
        <f t="shared" si="349"/>
        <v>0</v>
      </c>
      <c r="AL716" s="13">
        <f t="shared" si="349"/>
        <v>0</v>
      </c>
      <c r="AM716" s="10">
        <f t="shared" si="349"/>
        <v>0</v>
      </c>
      <c r="AN716" s="10">
        <f t="shared" si="367"/>
        <v>98.961591463414635</v>
      </c>
      <c r="AO716" s="10">
        <f t="shared" si="367"/>
        <v>98.710792184186616</v>
      </c>
      <c r="AP716" s="10">
        <f t="shared" si="367"/>
        <v>0</v>
      </c>
      <c r="AQ716" s="10">
        <f t="shared" si="367"/>
        <v>0</v>
      </c>
      <c r="AR716" s="10">
        <f t="shared" si="367"/>
        <v>0</v>
      </c>
      <c r="AS716" s="10">
        <f t="shared" si="367"/>
        <v>99.997747183979968</v>
      </c>
      <c r="AT716" s="142">
        <f t="shared" si="367"/>
        <v>0</v>
      </c>
      <c r="AU716" s="142">
        <f t="shared" si="367"/>
        <v>0</v>
      </c>
      <c r="AV716" s="142">
        <f t="shared" si="367"/>
        <v>0</v>
      </c>
      <c r="AW716" s="142">
        <f t="shared" si="367"/>
        <v>0</v>
      </c>
    </row>
    <row r="717" spans="1:49" ht="12.75" customHeight="1" x14ac:dyDescent="0.25">
      <c r="A717" s="133">
        <v>708</v>
      </c>
      <c r="B717" s="139" t="s">
        <v>1945</v>
      </c>
      <c r="C717" s="135">
        <f t="shared" si="362"/>
        <v>2134.6999999999998</v>
      </c>
      <c r="D717" s="140">
        <v>1650.8</v>
      </c>
      <c r="E717" s="140">
        <v>0</v>
      </c>
      <c r="F717" s="140">
        <v>0</v>
      </c>
      <c r="G717" s="140">
        <v>0</v>
      </c>
      <c r="H717" s="140">
        <v>483.9</v>
      </c>
      <c r="I717" s="140">
        <v>0</v>
      </c>
      <c r="J717" s="135">
        <f t="shared" si="374"/>
        <v>2468</v>
      </c>
      <c r="K717" s="141">
        <v>1984.1</v>
      </c>
      <c r="L717" s="141">
        <v>0</v>
      </c>
      <c r="M717" s="141">
        <v>0</v>
      </c>
      <c r="N717" s="141">
        <v>0</v>
      </c>
      <c r="O717" s="141">
        <v>483.9</v>
      </c>
      <c r="P717" s="141">
        <v>0</v>
      </c>
      <c r="Q717" s="141">
        <v>0</v>
      </c>
      <c r="R717" s="141">
        <v>0</v>
      </c>
      <c r="S717" s="141">
        <v>0</v>
      </c>
      <c r="T717" s="136">
        <f t="shared" si="375"/>
        <v>2467.9731999999999</v>
      </c>
      <c r="U717" s="141">
        <v>1984.1</v>
      </c>
      <c r="V717" s="141">
        <v>0</v>
      </c>
      <c r="W717" s="141">
        <v>0</v>
      </c>
      <c r="X717" s="141">
        <v>0</v>
      </c>
      <c r="Y717" s="10">
        <v>483.8732</v>
      </c>
      <c r="Z717" s="10">
        <v>0</v>
      </c>
      <c r="AA717" s="10">
        <v>0</v>
      </c>
      <c r="AB717" s="10">
        <v>0</v>
      </c>
      <c r="AC717" s="10">
        <v>0</v>
      </c>
      <c r="AD717" s="10">
        <f t="shared" si="366"/>
        <v>-2.680000000009386E-2</v>
      </c>
      <c r="AE717" s="10">
        <f t="shared" si="366"/>
        <v>0</v>
      </c>
      <c r="AF717" s="10">
        <f t="shared" si="366"/>
        <v>0</v>
      </c>
      <c r="AG717" s="10">
        <f t="shared" si="366"/>
        <v>0</v>
      </c>
      <c r="AH717" s="10">
        <f t="shared" si="366"/>
        <v>0</v>
      </c>
      <c r="AI717" s="13">
        <f t="shared" si="349"/>
        <v>-2.6799999999980173E-2</v>
      </c>
      <c r="AJ717" s="13">
        <f t="shared" si="349"/>
        <v>0</v>
      </c>
      <c r="AK717" s="13">
        <f t="shared" si="349"/>
        <v>0</v>
      </c>
      <c r="AL717" s="13">
        <f t="shared" si="349"/>
        <v>0</v>
      </c>
      <c r="AM717" s="10">
        <f t="shared" si="349"/>
        <v>0</v>
      </c>
      <c r="AN717" s="10">
        <f t="shared" si="367"/>
        <v>99.998914100486218</v>
      </c>
      <c r="AO717" s="10">
        <f t="shared" si="367"/>
        <v>100</v>
      </c>
      <c r="AP717" s="10">
        <f t="shared" si="367"/>
        <v>0</v>
      </c>
      <c r="AQ717" s="10">
        <f t="shared" si="367"/>
        <v>0</v>
      </c>
      <c r="AR717" s="10">
        <f t="shared" si="367"/>
        <v>0</v>
      </c>
      <c r="AS717" s="10">
        <f t="shared" si="367"/>
        <v>99.994461665633395</v>
      </c>
      <c r="AT717" s="142">
        <f t="shared" si="367"/>
        <v>0</v>
      </c>
      <c r="AU717" s="142">
        <f t="shared" si="367"/>
        <v>0</v>
      </c>
      <c r="AV717" s="142">
        <f t="shared" si="367"/>
        <v>0</v>
      </c>
      <c r="AW717" s="142">
        <f t="shared" si="367"/>
        <v>0</v>
      </c>
    </row>
    <row r="718" spans="1:49" ht="12.75" customHeight="1" x14ac:dyDescent="0.25">
      <c r="A718" s="133">
        <v>709</v>
      </c>
      <c r="B718" s="139" t="s">
        <v>1946</v>
      </c>
      <c r="C718" s="135">
        <f t="shared" si="362"/>
        <v>345.1</v>
      </c>
      <c r="D718" s="140">
        <v>0</v>
      </c>
      <c r="E718" s="140">
        <v>0</v>
      </c>
      <c r="F718" s="140">
        <v>0</v>
      </c>
      <c r="G718" s="140">
        <v>0</v>
      </c>
      <c r="H718" s="140">
        <v>345.1</v>
      </c>
      <c r="I718" s="140">
        <v>0</v>
      </c>
      <c r="J718" s="135">
        <f t="shared" si="374"/>
        <v>345.1</v>
      </c>
      <c r="K718" s="141">
        <v>0</v>
      </c>
      <c r="L718" s="141">
        <v>0</v>
      </c>
      <c r="M718" s="141">
        <v>0</v>
      </c>
      <c r="N718" s="141">
        <v>0</v>
      </c>
      <c r="O718" s="141">
        <v>345.1</v>
      </c>
      <c r="P718" s="141">
        <v>0</v>
      </c>
      <c r="Q718" s="141">
        <v>0</v>
      </c>
      <c r="R718" s="141">
        <v>0</v>
      </c>
      <c r="S718" s="141">
        <v>0</v>
      </c>
      <c r="T718" s="136">
        <f t="shared" si="375"/>
        <v>345.1</v>
      </c>
      <c r="U718" s="141">
        <v>0</v>
      </c>
      <c r="V718" s="141">
        <v>0</v>
      </c>
      <c r="W718" s="141">
        <v>0</v>
      </c>
      <c r="X718" s="141">
        <v>0</v>
      </c>
      <c r="Y718" s="10">
        <v>345.1</v>
      </c>
      <c r="Z718" s="10">
        <v>0</v>
      </c>
      <c r="AA718" s="10">
        <v>0</v>
      </c>
      <c r="AB718" s="10">
        <v>0</v>
      </c>
      <c r="AC718" s="10">
        <v>0</v>
      </c>
      <c r="AD718" s="10">
        <f t="shared" si="366"/>
        <v>0</v>
      </c>
      <c r="AE718" s="10">
        <f t="shared" si="366"/>
        <v>0</v>
      </c>
      <c r="AF718" s="10">
        <f t="shared" si="366"/>
        <v>0</v>
      </c>
      <c r="AG718" s="10">
        <f t="shared" si="366"/>
        <v>0</v>
      </c>
      <c r="AH718" s="10">
        <f t="shared" si="366"/>
        <v>0</v>
      </c>
      <c r="AI718" s="13">
        <f t="shared" si="349"/>
        <v>0</v>
      </c>
      <c r="AJ718" s="13">
        <f t="shared" si="349"/>
        <v>0</v>
      </c>
      <c r="AK718" s="13">
        <f t="shared" si="349"/>
        <v>0</v>
      </c>
      <c r="AL718" s="13">
        <f t="shared" si="349"/>
        <v>0</v>
      </c>
      <c r="AM718" s="10">
        <f t="shared" si="349"/>
        <v>0</v>
      </c>
      <c r="AN718" s="10">
        <f t="shared" si="367"/>
        <v>100</v>
      </c>
      <c r="AO718" s="10">
        <f t="shared" si="367"/>
        <v>0</v>
      </c>
      <c r="AP718" s="10">
        <f t="shared" si="367"/>
        <v>0</v>
      </c>
      <c r="AQ718" s="10">
        <f t="shared" si="367"/>
        <v>0</v>
      </c>
      <c r="AR718" s="10">
        <f t="shared" si="367"/>
        <v>0</v>
      </c>
      <c r="AS718" s="10">
        <f t="shared" si="367"/>
        <v>100</v>
      </c>
      <c r="AT718" s="142">
        <f t="shared" si="367"/>
        <v>0</v>
      </c>
      <c r="AU718" s="142">
        <f t="shared" si="367"/>
        <v>0</v>
      </c>
      <c r="AV718" s="142">
        <f t="shared" si="367"/>
        <v>0</v>
      </c>
      <c r="AW718" s="142">
        <f t="shared" si="367"/>
        <v>0</v>
      </c>
    </row>
    <row r="719" spans="1:49" ht="12.75" customHeight="1" x14ac:dyDescent="0.25">
      <c r="A719" s="133">
        <v>710</v>
      </c>
      <c r="B719" s="139" t="s">
        <v>1926</v>
      </c>
      <c r="C719" s="135">
        <f t="shared" si="362"/>
        <v>51243.1</v>
      </c>
      <c r="D719" s="140">
        <v>44509.5</v>
      </c>
      <c r="E719" s="140">
        <v>0</v>
      </c>
      <c r="F719" s="140">
        <v>74.099999999999994</v>
      </c>
      <c r="G719" s="140">
        <v>0</v>
      </c>
      <c r="H719" s="140">
        <v>6659.5</v>
      </c>
      <c r="I719" s="140">
        <v>0</v>
      </c>
      <c r="J719" s="135">
        <f t="shared" si="374"/>
        <v>60750.2</v>
      </c>
      <c r="K719" s="141">
        <v>54014.7</v>
      </c>
      <c r="L719" s="141">
        <v>0</v>
      </c>
      <c r="M719" s="141">
        <v>76</v>
      </c>
      <c r="N719" s="141">
        <v>0</v>
      </c>
      <c r="O719" s="141">
        <v>6659.5</v>
      </c>
      <c r="P719" s="141">
        <v>0</v>
      </c>
      <c r="Q719" s="141">
        <v>0</v>
      </c>
      <c r="R719" s="141">
        <v>0</v>
      </c>
      <c r="S719" s="141">
        <v>0</v>
      </c>
      <c r="T719" s="136">
        <f t="shared" si="375"/>
        <v>60675.714499999995</v>
      </c>
      <c r="U719" s="141">
        <v>54014.7</v>
      </c>
      <c r="V719" s="141">
        <v>0</v>
      </c>
      <c r="W719" s="141">
        <v>1.5145</v>
      </c>
      <c r="X719" s="141">
        <v>0</v>
      </c>
      <c r="Y719" s="10">
        <v>6659.5</v>
      </c>
      <c r="Z719" s="10">
        <v>0</v>
      </c>
      <c r="AA719" s="10">
        <v>0</v>
      </c>
      <c r="AB719" s="10">
        <v>0</v>
      </c>
      <c r="AC719" s="10">
        <v>0</v>
      </c>
      <c r="AD719" s="10">
        <f t="shared" si="366"/>
        <v>-74.485500000002503</v>
      </c>
      <c r="AE719" s="10">
        <f t="shared" si="366"/>
        <v>0</v>
      </c>
      <c r="AF719" s="10">
        <f t="shared" si="366"/>
        <v>0</v>
      </c>
      <c r="AG719" s="10">
        <f t="shared" si="366"/>
        <v>-74.485500000000002</v>
      </c>
      <c r="AH719" s="10">
        <f t="shared" si="366"/>
        <v>0</v>
      </c>
      <c r="AI719" s="13">
        <f t="shared" si="349"/>
        <v>0</v>
      </c>
      <c r="AJ719" s="13">
        <f t="shared" si="349"/>
        <v>0</v>
      </c>
      <c r="AK719" s="13">
        <f t="shared" si="349"/>
        <v>0</v>
      </c>
      <c r="AL719" s="13">
        <f t="shared" si="349"/>
        <v>0</v>
      </c>
      <c r="AM719" s="10">
        <f t="shared" si="349"/>
        <v>0</v>
      </c>
      <c r="AN719" s="10">
        <f t="shared" si="367"/>
        <v>99.87739052710937</v>
      </c>
      <c r="AO719" s="10">
        <f t="shared" si="367"/>
        <v>100</v>
      </c>
      <c r="AP719" s="10">
        <f t="shared" si="367"/>
        <v>0</v>
      </c>
      <c r="AQ719" s="10">
        <f t="shared" si="367"/>
        <v>1.9927631578947367</v>
      </c>
      <c r="AR719" s="10">
        <f t="shared" si="367"/>
        <v>0</v>
      </c>
      <c r="AS719" s="10">
        <f t="shared" si="367"/>
        <v>100</v>
      </c>
      <c r="AT719" s="142">
        <f t="shared" si="367"/>
        <v>0</v>
      </c>
      <c r="AU719" s="142">
        <f t="shared" si="367"/>
        <v>0</v>
      </c>
      <c r="AV719" s="142">
        <f t="shared" si="367"/>
        <v>0</v>
      </c>
      <c r="AW719" s="142">
        <f t="shared" si="367"/>
        <v>0</v>
      </c>
    </row>
    <row r="720" spans="1:49" ht="12.75" customHeight="1" x14ac:dyDescent="0.25">
      <c r="A720" s="133">
        <v>711</v>
      </c>
      <c r="B720" s="139" t="s">
        <v>1947</v>
      </c>
      <c r="C720" s="135">
        <f t="shared" si="362"/>
        <v>4749.5</v>
      </c>
      <c r="D720" s="140">
        <v>3810</v>
      </c>
      <c r="E720" s="140">
        <v>0</v>
      </c>
      <c r="F720" s="140">
        <v>0</v>
      </c>
      <c r="G720" s="140">
        <v>0</v>
      </c>
      <c r="H720" s="140">
        <v>939.5</v>
      </c>
      <c r="I720" s="140">
        <v>0</v>
      </c>
      <c r="J720" s="135">
        <f t="shared" si="374"/>
        <v>5249.8</v>
      </c>
      <c r="K720" s="141">
        <v>4310.3</v>
      </c>
      <c r="L720" s="141">
        <v>0</v>
      </c>
      <c r="M720" s="141">
        <v>0</v>
      </c>
      <c r="N720" s="141">
        <v>0</v>
      </c>
      <c r="O720" s="141">
        <v>939.5</v>
      </c>
      <c r="P720" s="141">
        <v>0</v>
      </c>
      <c r="Q720" s="141">
        <v>0</v>
      </c>
      <c r="R720" s="141">
        <v>0</v>
      </c>
      <c r="S720" s="141">
        <v>0</v>
      </c>
      <c r="T720" s="136">
        <f t="shared" si="375"/>
        <v>4899.6694000000007</v>
      </c>
      <c r="U720" s="141">
        <v>3960.1694000000002</v>
      </c>
      <c r="V720" s="141">
        <v>0</v>
      </c>
      <c r="W720" s="141">
        <v>0</v>
      </c>
      <c r="X720" s="141">
        <v>0</v>
      </c>
      <c r="Y720" s="10">
        <v>939.5</v>
      </c>
      <c r="Z720" s="10">
        <v>0</v>
      </c>
      <c r="AA720" s="10">
        <v>0</v>
      </c>
      <c r="AB720" s="10">
        <v>0</v>
      </c>
      <c r="AC720" s="10">
        <v>0</v>
      </c>
      <c r="AD720" s="10">
        <f t="shared" si="366"/>
        <v>-350.1305999999995</v>
      </c>
      <c r="AE720" s="10">
        <f t="shared" si="366"/>
        <v>-350.13059999999996</v>
      </c>
      <c r="AF720" s="10">
        <f t="shared" si="366"/>
        <v>0</v>
      </c>
      <c r="AG720" s="10">
        <f t="shared" si="366"/>
        <v>0</v>
      </c>
      <c r="AH720" s="10">
        <f t="shared" si="366"/>
        <v>0</v>
      </c>
      <c r="AI720" s="13">
        <f t="shared" si="349"/>
        <v>0</v>
      </c>
      <c r="AJ720" s="13">
        <f t="shared" si="349"/>
        <v>0</v>
      </c>
      <c r="AK720" s="13">
        <f t="shared" si="349"/>
        <v>0</v>
      </c>
      <c r="AL720" s="13">
        <f t="shared" si="349"/>
        <v>0</v>
      </c>
      <c r="AM720" s="10">
        <f t="shared" si="349"/>
        <v>0</v>
      </c>
      <c r="AN720" s="10">
        <f t="shared" si="367"/>
        <v>93.330591641586352</v>
      </c>
      <c r="AO720" s="10">
        <f t="shared" si="367"/>
        <v>91.876885599610233</v>
      </c>
      <c r="AP720" s="10">
        <f t="shared" si="367"/>
        <v>0</v>
      </c>
      <c r="AQ720" s="10">
        <f t="shared" si="367"/>
        <v>0</v>
      </c>
      <c r="AR720" s="10">
        <f t="shared" si="367"/>
        <v>0</v>
      </c>
      <c r="AS720" s="10">
        <f t="shared" ref="AS720:AW736" si="376">IF(O720=0,0,Y720/O720*100)</f>
        <v>100</v>
      </c>
      <c r="AT720" s="142">
        <f t="shared" si="376"/>
        <v>0</v>
      </c>
      <c r="AU720" s="142">
        <f t="shared" si="376"/>
        <v>0</v>
      </c>
      <c r="AV720" s="142">
        <f t="shared" si="376"/>
        <v>0</v>
      </c>
      <c r="AW720" s="142">
        <f t="shared" si="376"/>
        <v>0</v>
      </c>
    </row>
    <row r="721" spans="1:49" ht="12.75" customHeight="1" x14ac:dyDescent="0.25">
      <c r="A721" s="133">
        <v>712</v>
      </c>
      <c r="B721" s="139" t="s">
        <v>1948</v>
      </c>
      <c r="C721" s="135">
        <f t="shared" si="362"/>
        <v>9887.2999999999993</v>
      </c>
      <c r="D721" s="140">
        <v>7777.6</v>
      </c>
      <c r="E721" s="140">
        <v>0</v>
      </c>
      <c r="F721" s="140">
        <v>0</v>
      </c>
      <c r="G721" s="140">
        <v>0</v>
      </c>
      <c r="H721" s="140">
        <v>2109.6999999999998</v>
      </c>
      <c r="I721" s="140">
        <v>0</v>
      </c>
      <c r="J721" s="135">
        <f t="shared" si="374"/>
        <v>11092.400000000001</v>
      </c>
      <c r="K721" s="141">
        <v>8982.7000000000007</v>
      </c>
      <c r="L721" s="141">
        <v>0</v>
      </c>
      <c r="M721" s="141">
        <v>0</v>
      </c>
      <c r="N721" s="141">
        <v>0</v>
      </c>
      <c r="O721" s="141">
        <v>2109.6999999999998</v>
      </c>
      <c r="P721" s="141">
        <v>0</v>
      </c>
      <c r="Q721" s="141">
        <v>0</v>
      </c>
      <c r="R721" s="141">
        <v>0</v>
      </c>
      <c r="S721" s="141">
        <v>0</v>
      </c>
      <c r="T721" s="136">
        <f t="shared" si="375"/>
        <v>10768.797999999999</v>
      </c>
      <c r="U721" s="141">
        <v>8659.098</v>
      </c>
      <c r="V721" s="141">
        <v>0</v>
      </c>
      <c r="W721" s="141">
        <v>0</v>
      </c>
      <c r="X721" s="141">
        <v>0</v>
      </c>
      <c r="Y721" s="10">
        <v>2109.6999999999998</v>
      </c>
      <c r="Z721" s="10">
        <v>0</v>
      </c>
      <c r="AA721" s="10">
        <v>0</v>
      </c>
      <c r="AB721" s="10">
        <v>0</v>
      </c>
      <c r="AC721" s="10">
        <v>0</v>
      </c>
      <c r="AD721" s="10">
        <f t="shared" si="366"/>
        <v>-323.60200000000259</v>
      </c>
      <c r="AE721" s="10">
        <f t="shared" si="366"/>
        <v>-323.60200000000077</v>
      </c>
      <c r="AF721" s="10">
        <f t="shared" si="366"/>
        <v>0</v>
      </c>
      <c r="AG721" s="10">
        <f t="shared" si="366"/>
        <v>0</v>
      </c>
      <c r="AH721" s="10">
        <f t="shared" si="366"/>
        <v>0</v>
      </c>
      <c r="AI721" s="13">
        <f t="shared" si="349"/>
        <v>0</v>
      </c>
      <c r="AJ721" s="13">
        <f t="shared" si="349"/>
        <v>0</v>
      </c>
      <c r="AK721" s="13">
        <f t="shared" si="349"/>
        <v>0</v>
      </c>
      <c r="AL721" s="13">
        <f t="shared" si="349"/>
        <v>0</v>
      </c>
      <c r="AM721" s="10">
        <f t="shared" si="349"/>
        <v>0</v>
      </c>
      <c r="AN721" s="10">
        <f t="shared" ref="AN721:AR736" si="377">IF(J721=0,0,T721/J721*100)</f>
        <v>97.08266921495796</v>
      </c>
      <c r="AO721" s="10">
        <f t="shared" si="377"/>
        <v>96.397497411691361</v>
      </c>
      <c r="AP721" s="10">
        <f t="shared" si="377"/>
        <v>0</v>
      </c>
      <c r="AQ721" s="10">
        <f t="shared" si="377"/>
        <v>0</v>
      </c>
      <c r="AR721" s="10">
        <f t="shared" si="377"/>
        <v>0</v>
      </c>
      <c r="AS721" s="10">
        <f t="shared" si="376"/>
        <v>100</v>
      </c>
      <c r="AT721" s="142">
        <f t="shared" si="376"/>
        <v>0</v>
      </c>
      <c r="AU721" s="142">
        <f t="shared" si="376"/>
        <v>0</v>
      </c>
      <c r="AV721" s="142">
        <f t="shared" si="376"/>
        <v>0</v>
      </c>
      <c r="AW721" s="142">
        <f t="shared" si="376"/>
        <v>0</v>
      </c>
    </row>
    <row r="722" spans="1:49" ht="12.75" customHeight="1" x14ac:dyDescent="0.25">
      <c r="A722" s="133">
        <v>713</v>
      </c>
      <c r="B722" s="139" t="s">
        <v>1949</v>
      </c>
      <c r="C722" s="135">
        <f t="shared" si="362"/>
        <v>3249</v>
      </c>
      <c r="D722" s="140">
        <v>2590.9</v>
      </c>
      <c r="E722" s="140">
        <v>0</v>
      </c>
      <c r="F722" s="140">
        <v>0</v>
      </c>
      <c r="G722" s="140">
        <v>0</v>
      </c>
      <c r="H722" s="140">
        <v>658.1</v>
      </c>
      <c r="I722" s="140">
        <v>0</v>
      </c>
      <c r="J722" s="135">
        <f t="shared" si="374"/>
        <v>3738.2999999999997</v>
      </c>
      <c r="K722" s="141">
        <v>3080.2</v>
      </c>
      <c r="L722" s="141">
        <v>0</v>
      </c>
      <c r="M722" s="141">
        <v>0</v>
      </c>
      <c r="N722" s="141">
        <v>0</v>
      </c>
      <c r="O722" s="141">
        <v>658.1</v>
      </c>
      <c r="P722" s="141">
        <v>0</v>
      </c>
      <c r="Q722" s="141">
        <v>0</v>
      </c>
      <c r="R722" s="141">
        <v>0</v>
      </c>
      <c r="S722" s="141">
        <v>0</v>
      </c>
      <c r="T722" s="136">
        <f t="shared" si="375"/>
        <v>3734.8431999999998</v>
      </c>
      <c r="U722" s="141">
        <v>3080.2</v>
      </c>
      <c r="V722" s="141">
        <v>0</v>
      </c>
      <c r="W722" s="141">
        <v>0</v>
      </c>
      <c r="X722" s="141">
        <v>0</v>
      </c>
      <c r="Y722" s="10">
        <v>654.64319999999998</v>
      </c>
      <c r="Z722" s="10">
        <v>0</v>
      </c>
      <c r="AA722" s="10">
        <v>0</v>
      </c>
      <c r="AB722" s="10">
        <v>0</v>
      </c>
      <c r="AC722" s="10">
        <v>0</v>
      </c>
      <c r="AD722" s="10">
        <f t="shared" si="366"/>
        <v>-3.4567999999999302</v>
      </c>
      <c r="AE722" s="10">
        <f t="shared" si="366"/>
        <v>0</v>
      </c>
      <c r="AF722" s="10">
        <f t="shared" si="366"/>
        <v>0</v>
      </c>
      <c r="AG722" s="10">
        <f t="shared" si="366"/>
        <v>0</v>
      </c>
      <c r="AH722" s="10">
        <f t="shared" si="366"/>
        <v>0</v>
      </c>
      <c r="AI722" s="13">
        <f t="shared" si="349"/>
        <v>-3.4568000000000438</v>
      </c>
      <c r="AJ722" s="13">
        <f t="shared" si="349"/>
        <v>0</v>
      </c>
      <c r="AK722" s="13">
        <f t="shared" si="349"/>
        <v>0</v>
      </c>
      <c r="AL722" s="13">
        <f t="shared" si="349"/>
        <v>0</v>
      </c>
      <c r="AM722" s="10">
        <f t="shared" si="349"/>
        <v>0</v>
      </c>
      <c r="AN722" s="10">
        <f t="shared" si="377"/>
        <v>99.90753016076826</v>
      </c>
      <c r="AO722" s="10">
        <f t="shared" si="377"/>
        <v>100</v>
      </c>
      <c r="AP722" s="10">
        <f t="shared" si="377"/>
        <v>0</v>
      </c>
      <c r="AQ722" s="10">
        <f t="shared" si="377"/>
        <v>0</v>
      </c>
      <c r="AR722" s="10">
        <f t="shared" si="377"/>
        <v>0</v>
      </c>
      <c r="AS722" s="10">
        <f t="shared" si="376"/>
        <v>99.474730284151335</v>
      </c>
      <c r="AT722" s="142">
        <f t="shared" si="376"/>
        <v>0</v>
      </c>
      <c r="AU722" s="142">
        <f t="shared" si="376"/>
        <v>0</v>
      </c>
      <c r="AV722" s="142">
        <f t="shared" si="376"/>
        <v>0</v>
      </c>
      <c r="AW722" s="142">
        <f t="shared" si="376"/>
        <v>0</v>
      </c>
    </row>
    <row r="723" spans="1:49" ht="12.75" customHeight="1" x14ac:dyDescent="0.25">
      <c r="A723" s="133">
        <v>714</v>
      </c>
      <c r="B723" s="139" t="s">
        <v>1950</v>
      </c>
      <c r="C723" s="135">
        <f t="shared" si="362"/>
        <v>1220.9000000000001</v>
      </c>
      <c r="D723" s="140">
        <v>946.9</v>
      </c>
      <c r="E723" s="140">
        <v>0</v>
      </c>
      <c r="F723" s="140">
        <v>0</v>
      </c>
      <c r="G723" s="140">
        <v>0</v>
      </c>
      <c r="H723" s="140">
        <v>274</v>
      </c>
      <c r="I723" s="140">
        <v>0</v>
      </c>
      <c r="J723" s="135">
        <f t="shared" si="374"/>
        <v>1417.6</v>
      </c>
      <c r="K723" s="141">
        <v>1143.5999999999999</v>
      </c>
      <c r="L723" s="141">
        <v>0</v>
      </c>
      <c r="M723" s="141">
        <v>0</v>
      </c>
      <c r="N723" s="141">
        <v>0</v>
      </c>
      <c r="O723" s="141">
        <v>274</v>
      </c>
      <c r="P723" s="141">
        <v>0</v>
      </c>
      <c r="Q723" s="141">
        <v>0</v>
      </c>
      <c r="R723" s="141">
        <v>0</v>
      </c>
      <c r="S723" s="141">
        <v>0</v>
      </c>
      <c r="T723" s="136">
        <f t="shared" si="375"/>
        <v>1368.9836</v>
      </c>
      <c r="U723" s="141">
        <v>1095.0186000000001</v>
      </c>
      <c r="V723" s="141">
        <v>0</v>
      </c>
      <c r="W723" s="141">
        <v>0</v>
      </c>
      <c r="X723" s="141">
        <v>0</v>
      </c>
      <c r="Y723" s="10">
        <v>273.96499999999997</v>
      </c>
      <c r="Z723" s="10">
        <v>0</v>
      </c>
      <c r="AA723" s="10">
        <v>0</v>
      </c>
      <c r="AB723" s="10">
        <v>0</v>
      </c>
      <c r="AC723" s="10">
        <v>0</v>
      </c>
      <c r="AD723" s="10">
        <f t="shared" si="366"/>
        <v>-48.616399999999885</v>
      </c>
      <c r="AE723" s="10">
        <f t="shared" si="366"/>
        <v>-48.581399999999803</v>
      </c>
      <c r="AF723" s="10">
        <f t="shared" si="366"/>
        <v>0</v>
      </c>
      <c r="AG723" s="10">
        <f t="shared" si="366"/>
        <v>0</v>
      </c>
      <c r="AH723" s="10">
        <f t="shared" si="366"/>
        <v>0</v>
      </c>
      <c r="AI723" s="13">
        <f t="shared" si="349"/>
        <v>-3.5000000000025011E-2</v>
      </c>
      <c r="AJ723" s="13">
        <f t="shared" si="349"/>
        <v>0</v>
      </c>
      <c r="AK723" s="13">
        <f t="shared" si="349"/>
        <v>0</v>
      </c>
      <c r="AL723" s="13">
        <f t="shared" si="349"/>
        <v>0</v>
      </c>
      <c r="AM723" s="10">
        <f t="shared" si="349"/>
        <v>0</v>
      </c>
      <c r="AN723" s="10">
        <f t="shared" si="377"/>
        <v>96.57051354401807</v>
      </c>
      <c r="AO723" s="10">
        <f t="shared" si="377"/>
        <v>95.751888772298017</v>
      </c>
      <c r="AP723" s="10">
        <f t="shared" si="377"/>
        <v>0</v>
      </c>
      <c r="AQ723" s="10">
        <f t="shared" si="377"/>
        <v>0</v>
      </c>
      <c r="AR723" s="10">
        <f t="shared" si="377"/>
        <v>0</v>
      </c>
      <c r="AS723" s="10">
        <f t="shared" si="376"/>
        <v>99.987226277372258</v>
      </c>
      <c r="AT723" s="142">
        <f t="shared" si="376"/>
        <v>0</v>
      </c>
      <c r="AU723" s="142">
        <f t="shared" si="376"/>
        <v>0</v>
      </c>
      <c r="AV723" s="142">
        <f t="shared" si="376"/>
        <v>0</v>
      </c>
      <c r="AW723" s="142">
        <f t="shared" si="376"/>
        <v>0</v>
      </c>
    </row>
    <row r="724" spans="1:49" ht="12.75" customHeight="1" x14ac:dyDescent="0.25">
      <c r="A724" s="133">
        <v>715</v>
      </c>
      <c r="B724" s="139" t="s">
        <v>1951</v>
      </c>
      <c r="C724" s="135">
        <f t="shared" si="362"/>
        <v>1533.4</v>
      </c>
      <c r="D724" s="140">
        <v>1298.7</v>
      </c>
      <c r="E724" s="140">
        <v>0</v>
      </c>
      <c r="F724" s="140">
        <v>0</v>
      </c>
      <c r="G724" s="140">
        <v>0</v>
      </c>
      <c r="H724" s="140">
        <v>234.7</v>
      </c>
      <c r="I724" s="140">
        <v>0</v>
      </c>
      <c r="J724" s="135">
        <f t="shared" si="374"/>
        <v>1744.7</v>
      </c>
      <c r="K724" s="141">
        <v>1510</v>
      </c>
      <c r="L724" s="141">
        <v>0</v>
      </c>
      <c r="M724" s="141">
        <v>0</v>
      </c>
      <c r="N724" s="141">
        <v>0</v>
      </c>
      <c r="O724" s="141">
        <v>234.7</v>
      </c>
      <c r="P724" s="141">
        <v>0</v>
      </c>
      <c r="Q724" s="141">
        <v>0</v>
      </c>
      <c r="R724" s="141">
        <v>0</v>
      </c>
      <c r="S724" s="141">
        <v>0</v>
      </c>
      <c r="T724" s="136">
        <f t="shared" si="375"/>
        <v>1687.3045</v>
      </c>
      <c r="U724" s="141">
        <v>1452.6044999999999</v>
      </c>
      <c r="V724" s="141">
        <v>0</v>
      </c>
      <c r="W724" s="141">
        <v>0</v>
      </c>
      <c r="X724" s="141">
        <v>0</v>
      </c>
      <c r="Y724" s="10">
        <v>234.7</v>
      </c>
      <c r="Z724" s="10">
        <v>0</v>
      </c>
      <c r="AA724" s="10">
        <v>0</v>
      </c>
      <c r="AB724" s="10">
        <v>0</v>
      </c>
      <c r="AC724" s="10">
        <v>0</v>
      </c>
      <c r="AD724" s="10">
        <f t="shared" si="366"/>
        <v>-57.395500000000084</v>
      </c>
      <c r="AE724" s="10">
        <f t="shared" si="366"/>
        <v>-57.395500000000084</v>
      </c>
      <c r="AF724" s="10">
        <f t="shared" si="366"/>
        <v>0</v>
      </c>
      <c r="AG724" s="10">
        <f t="shared" si="366"/>
        <v>0</v>
      </c>
      <c r="AH724" s="10">
        <f t="shared" si="366"/>
        <v>0</v>
      </c>
      <c r="AI724" s="13">
        <f t="shared" si="349"/>
        <v>0</v>
      </c>
      <c r="AJ724" s="13">
        <f t="shared" si="349"/>
        <v>0</v>
      </c>
      <c r="AK724" s="13">
        <f t="shared" si="349"/>
        <v>0</v>
      </c>
      <c r="AL724" s="13">
        <f t="shared" si="349"/>
        <v>0</v>
      </c>
      <c r="AM724" s="10">
        <f t="shared" si="349"/>
        <v>0</v>
      </c>
      <c r="AN724" s="10">
        <f t="shared" si="377"/>
        <v>96.710294033358167</v>
      </c>
      <c r="AO724" s="10">
        <f t="shared" si="377"/>
        <v>96.198973509933765</v>
      </c>
      <c r="AP724" s="10">
        <f t="shared" si="377"/>
        <v>0</v>
      </c>
      <c r="AQ724" s="10">
        <f t="shared" si="377"/>
        <v>0</v>
      </c>
      <c r="AR724" s="10">
        <f t="shared" si="377"/>
        <v>0</v>
      </c>
      <c r="AS724" s="10">
        <f t="shared" si="376"/>
        <v>100</v>
      </c>
      <c r="AT724" s="142">
        <f t="shared" si="376"/>
        <v>0</v>
      </c>
      <c r="AU724" s="142">
        <f t="shared" si="376"/>
        <v>0</v>
      </c>
      <c r="AV724" s="142">
        <f t="shared" si="376"/>
        <v>0</v>
      </c>
      <c r="AW724" s="142">
        <f t="shared" si="376"/>
        <v>0</v>
      </c>
    </row>
    <row r="725" spans="1:49" ht="12.75" customHeight="1" x14ac:dyDescent="0.25">
      <c r="A725" s="133">
        <v>716</v>
      </c>
      <c r="B725" s="139" t="s">
        <v>1952</v>
      </c>
      <c r="C725" s="135">
        <f t="shared" si="362"/>
        <v>3751.3</v>
      </c>
      <c r="D725" s="140">
        <v>3039</v>
      </c>
      <c r="E725" s="140">
        <v>0</v>
      </c>
      <c r="F725" s="140">
        <v>0</v>
      </c>
      <c r="G725" s="140">
        <v>0</v>
      </c>
      <c r="H725" s="140">
        <v>712.3</v>
      </c>
      <c r="I725" s="140">
        <v>0</v>
      </c>
      <c r="J725" s="135">
        <f t="shared" si="374"/>
        <v>4223.7</v>
      </c>
      <c r="K725" s="141">
        <v>3511.4</v>
      </c>
      <c r="L725" s="141">
        <v>0</v>
      </c>
      <c r="M725" s="141">
        <v>0</v>
      </c>
      <c r="N725" s="141">
        <v>0</v>
      </c>
      <c r="O725" s="141">
        <v>712.3</v>
      </c>
      <c r="P725" s="141">
        <v>0</v>
      </c>
      <c r="Q725" s="141">
        <v>0</v>
      </c>
      <c r="R725" s="141">
        <v>0</v>
      </c>
      <c r="S725" s="141">
        <v>0</v>
      </c>
      <c r="T725" s="136">
        <f t="shared" si="375"/>
        <v>4215.3742000000002</v>
      </c>
      <c r="U725" s="141">
        <v>3503.0742</v>
      </c>
      <c r="V725" s="141">
        <v>0</v>
      </c>
      <c r="W725" s="141">
        <v>0</v>
      </c>
      <c r="X725" s="141">
        <v>0</v>
      </c>
      <c r="Y725" s="10">
        <v>712.3</v>
      </c>
      <c r="Z725" s="10">
        <v>0</v>
      </c>
      <c r="AA725" s="10">
        <v>0</v>
      </c>
      <c r="AB725" s="10">
        <v>0</v>
      </c>
      <c r="AC725" s="10">
        <v>0</v>
      </c>
      <c r="AD725" s="10">
        <f t="shared" si="366"/>
        <v>-8.3257999999996173</v>
      </c>
      <c r="AE725" s="10">
        <f t="shared" si="366"/>
        <v>-8.325800000000072</v>
      </c>
      <c r="AF725" s="10">
        <f t="shared" si="366"/>
        <v>0</v>
      </c>
      <c r="AG725" s="10">
        <f t="shared" si="366"/>
        <v>0</v>
      </c>
      <c r="AH725" s="10">
        <f t="shared" si="366"/>
        <v>0</v>
      </c>
      <c r="AI725" s="13">
        <f t="shared" si="349"/>
        <v>0</v>
      </c>
      <c r="AJ725" s="13">
        <f t="shared" si="349"/>
        <v>0</v>
      </c>
      <c r="AK725" s="13">
        <f t="shared" si="349"/>
        <v>0</v>
      </c>
      <c r="AL725" s="13">
        <f t="shared" si="349"/>
        <v>0</v>
      </c>
      <c r="AM725" s="10">
        <f t="shared" si="349"/>
        <v>0</v>
      </c>
      <c r="AN725" s="10">
        <f t="shared" si="377"/>
        <v>99.802878992352689</v>
      </c>
      <c r="AO725" s="10">
        <f t="shared" si="377"/>
        <v>99.762892293672039</v>
      </c>
      <c r="AP725" s="10">
        <f t="shared" si="377"/>
        <v>0</v>
      </c>
      <c r="AQ725" s="10">
        <f t="shared" si="377"/>
        <v>0</v>
      </c>
      <c r="AR725" s="10">
        <f t="shared" si="377"/>
        <v>0</v>
      </c>
      <c r="AS725" s="10">
        <f t="shared" si="376"/>
        <v>100</v>
      </c>
      <c r="AT725" s="142">
        <f t="shared" si="376"/>
        <v>0</v>
      </c>
      <c r="AU725" s="142">
        <f t="shared" si="376"/>
        <v>0</v>
      </c>
      <c r="AV725" s="142">
        <f t="shared" si="376"/>
        <v>0</v>
      </c>
      <c r="AW725" s="142">
        <f t="shared" si="376"/>
        <v>0</v>
      </c>
    </row>
    <row r="726" spans="1:49" ht="12.75" customHeight="1" x14ac:dyDescent="0.25">
      <c r="A726" s="133">
        <v>717</v>
      </c>
      <c r="B726" s="139" t="s">
        <v>1953</v>
      </c>
      <c r="C726" s="135">
        <f t="shared" si="362"/>
        <v>3139.3</v>
      </c>
      <c r="D726" s="140">
        <v>2557.4</v>
      </c>
      <c r="E726" s="140">
        <v>0</v>
      </c>
      <c r="F726" s="140">
        <v>0</v>
      </c>
      <c r="G726" s="140">
        <v>0</v>
      </c>
      <c r="H726" s="140">
        <v>581.9</v>
      </c>
      <c r="I726" s="140">
        <v>0</v>
      </c>
      <c r="J726" s="135">
        <f t="shared" si="374"/>
        <v>3435.5</v>
      </c>
      <c r="K726" s="141">
        <v>2853.6</v>
      </c>
      <c r="L726" s="141">
        <v>0</v>
      </c>
      <c r="M726" s="141">
        <v>0</v>
      </c>
      <c r="N726" s="141">
        <v>0</v>
      </c>
      <c r="O726" s="141">
        <v>581.9</v>
      </c>
      <c r="P726" s="141">
        <v>0</v>
      </c>
      <c r="Q726" s="141">
        <v>0</v>
      </c>
      <c r="R726" s="141">
        <v>0</v>
      </c>
      <c r="S726" s="141">
        <v>0</v>
      </c>
      <c r="T726" s="136">
        <f t="shared" si="375"/>
        <v>3435.3298999999997</v>
      </c>
      <c r="U726" s="141">
        <v>2853.6</v>
      </c>
      <c r="V726" s="141">
        <v>0</v>
      </c>
      <c r="W726" s="141">
        <v>0</v>
      </c>
      <c r="X726" s="141">
        <v>0</v>
      </c>
      <c r="Y726" s="10">
        <v>581.72990000000004</v>
      </c>
      <c r="Z726" s="10">
        <v>0</v>
      </c>
      <c r="AA726" s="10">
        <v>0</v>
      </c>
      <c r="AB726" s="10">
        <v>0</v>
      </c>
      <c r="AC726" s="10">
        <v>0</v>
      </c>
      <c r="AD726" s="10">
        <f t="shared" si="366"/>
        <v>-0.17010000000027503</v>
      </c>
      <c r="AE726" s="10">
        <f t="shared" si="366"/>
        <v>0</v>
      </c>
      <c r="AF726" s="10">
        <f t="shared" si="366"/>
        <v>0</v>
      </c>
      <c r="AG726" s="10">
        <f t="shared" si="366"/>
        <v>0</v>
      </c>
      <c r="AH726" s="10">
        <f t="shared" si="366"/>
        <v>0</v>
      </c>
      <c r="AI726" s="13">
        <f t="shared" si="349"/>
        <v>-0.17009999999993397</v>
      </c>
      <c r="AJ726" s="13">
        <f t="shared" si="349"/>
        <v>0</v>
      </c>
      <c r="AK726" s="13">
        <f t="shared" si="349"/>
        <v>0</v>
      </c>
      <c r="AL726" s="13">
        <f t="shared" si="349"/>
        <v>0</v>
      </c>
      <c r="AM726" s="10">
        <f t="shared" si="349"/>
        <v>0</v>
      </c>
      <c r="AN726" s="10">
        <f t="shared" si="377"/>
        <v>99.995048755639644</v>
      </c>
      <c r="AO726" s="10">
        <f t="shared" si="377"/>
        <v>100</v>
      </c>
      <c r="AP726" s="10">
        <f t="shared" si="377"/>
        <v>0</v>
      </c>
      <c r="AQ726" s="10">
        <f t="shared" si="377"/>
        <v>0</v>
      </c>
      <c r="AR726" s="10">
        <f t="shared" si="377"/>
        <v>0</v>
      </c>
      <c r="AS726" s="10">
        <f t="shared" si="376"/>
        <v>99.97076817322565</v>
      </c>
      <c r="AT726" s="142">
        <f t="shared" si="376"/>
        <v>0</v>
      </c>
      <c r="AU726" s="142">
        <f t="shared" si="376"/>
        <v>0</v>
      </c>
      <c r="AV726" s="142">
        <f t="shared" si="376"/>
        <v>0</v>
      </c>
      <c r="AW726" s="142">
        <f t="shared" si="376"/>
        <v>0</v>
      </c>
    </row>
    <row r="727" spans="1:49" ht="12.75" customHeight="1" x14ac:dyDescent="0.25">
      <c r="A727" s="133">
        <v>718</v>
      </c>
      <c r="B727" s="139" t="s">
        <v>1954</v>
      </c>
      <c r="C727" s="135">
        <f t="shared" si="362"/>
        <v>1365.6</v>
      </c>
      <c r="D727" s="140">
        <v>1162.8</v>
      </c>
      <c r="E727" s="140">
        <v>0</v>
      </c>
      <c r="F727" s="140">
        <v>0</v>
      </c>
      <c r="G727" s="140">
        <v>0</v>
      </c>
      <c r="H727" s="140">
        <v>202.8</v>
      </c>
      <c r="I727" s="140">
        <v>0</v>
      </c>
      <c r="J727" s="135">
        <f t="shared" si="374"/>
        <v>1500.8</v>
      </c>
      <c r="K727" s="141">
        <v>1298</v>
      </c>
      <c r="L727" s="141">
        <v>0</v>
      </c>
      <c r="M727" s="141">
        <v>0</v>
      </c>
      <c r="N727" s="141">
        <v>0</v>
      </c>
      <c r="O727" s="141">
        <v>202.8</v>
      </c>
      <c r="P727" s="141">
        <v>0</v>
      </c>
      <c r="Q727" s="141">
        <v>0</v>
      </c>
      <c r="R727" s="141">
        <v>0</v>
      </c>
      <c r="S727" s="141">
        <v>0</v>
      </c>
      <c r="T727" s="136">
        <f t="shared" si="375"/>
        <v>1354.3141000000001</v>
      </c>
      <c r="U727" s="141">
        <v>1151.5141000000001</v>
      </c>
      <c r="V727" s="141">
        <v>0</v>
      </c>
      <c r="W727" s="141">
        <v>0</v>
      </c>
      <c r="X727" s="141">
        <v>0</v>
      </c>
      <c r="Y727" s="10">
        <v>202.8</v>
      </c>
      <c r="Z727" s="10">
        <v>0</v>
      </c>
      <c r="AA727" s="10">
        <v>0</v>
      </c>
      <c r="AB727" s="10">
        <v>0</v>
      </c>
      <c r="AC727" s="10">
        <v>0</v>
      </c>
      <c r="AD727" s="10">
        <f t="shared" si="366"/>
        <v>-146.4858999999999</v>
      </c>
      <c r="AE727" s="10">
        <f t="shared" si="366"/>
        <v>-146.4858999999999</v>
      </c>
      <c r="AF727" s="10">
        <f t="shared" si="366"/>
        <v>0</v>
      </c>
      <c r="AG727" s="10">
        <f t="shared" si="366"/>
        <v>0</v>
      </c>
      <c r="AH727" s="10">
        <f t="shared" si="366"/>
        <v>0</v>
      </c>
      <c r="AI727" s="13">
        <f t="shared" si="349"/>
        <v>0</v>
      </c>
      <c r="AJ727" s="13">
        <f t="shared" si="349"/>
        <v>0</v>
      </c>
      <c r="AK727" s="13">
        <f t="shared" si="349"/>
        <v>0</v>
      </c>
      <c r="AL727" s="13">
        <f t="shared" si="349"/>
        <v>0</v>
      </c>
      <c r="AM727" s="10">
        <f t="shared" si="349"/>
        <v>0</v>
      </c>
      <c r="AN727" s="10">
        <f t="shared" si="377"/>
        <v>90.239478944562904</v>
      </c>
      <c r="AO727" s="10">
        <f t="shared" si="377"/>
        <v>88.714491525423739</v>
      </c>
      <c r="AP727" s="10">
        <f t="shared" si="377"/>
        <v>0</v>
      </c>
      <c r="AQ727" s="10">
        <f t="shared" si="377"/>
        <v>0</v>
      </c>
      <c r="AR727" s="10">
        <f t="shared" si="377"/>
        <v>0</v>
      </c>
      <c r="AS727" s="10">
        <f t="shared" si="376"/>
        <v>100</v>
      </c>
      <c r="AT727" s="142">
        <f t="shared" si="376"/>
        <v>0</v>
      </c>
      <c r="AU727" s="142">
        <f t="shared" si="376"/>
        <v>0</v>
      </c>
      <c r="AV727" s="142">
        <f t="shared" si="376"/>
        <v>0</v>
      </c>
      <c r="AW727" s="142">
        <f t="shared" si="376"/>
        <v>0</v>
      </c>
    </row>
    <row r="728" spans="1:49" ht="12.75" customHeight="1" x14ac:dyDescent="0.25">
      <c r="A728" s="133">
        <v>719</v>
      </c>
      <c r="B728" s="139" t="s">
        <v>1899</v>
      </c>
      <c r="C728" s="135">
        <f t="shared" si="362"/>
        <v>6290.7</v>
      </c>
      <c r="D728" s="140">
        <v>5127.2</v>
      </c>
      <c r="E728" s="140">
        <v>0</v>
      </c>
      <c r="F728" s="140">
        <v>74</v>
      </c>
      <c r="G728" s="140">
        <v>0</v>
      </c>
      <c r="H728" s="140">
        <v>1089.5</v>
      </c>
      <c r="I728" s="140">
        <v>0</v>
      </c>
      <c r="J728" s="135">
        <f t="shared" si="374"/>
        <v>6902.5</v>
      </c>
      <c r="K728" s="141">
        <v>5732.9</v>
      </c>
      <c r="L728" s="141">
        <v>0</v>
      </c>
      <c r="M728" s="141">
        <v>80.099999999999994</v>
      </c>
      <c r="N728" s="141">
        <v>0</v>
      </c>
      <c r="O728" s="141">
        <v>1089.5</v>
      </c>
      <c r="P728" s="141">
        <v>0</v>
      </c>
      <c r="Q728" s="141">
        <v>0</v>
      </c>
      <c r="R728" s="141">
        <v>0</v>
      </c>
      <c r="S728" s="141">
        <v>0</v>
      </c>
      <c r="T728" s="136">
        <f t="shared" si="375"/>
        <v>6703.7573000000002</v>
      </c>
      <c r="U728" s="141">
        <v>5538.8450000000003</v>
      </c>
      <c r="V728" s="141">
        <v>0</v>
      </c>
      <c r="W728" s="141">
        <v>75.412300000000002</v>
      </c>
      <c r="X728" s="141">
        <v>0</v>
      </c>
      <c r="Y728" s="10">
        <v>1089.5</v>
      </c>
      <c r="Z728" s="10">
        <v>0</v>
      </c>
      <c r="AA728" s="10">
        <v>0</v>
      </c>
      <c r="AB728" s="10">
        <v>0</v>
      </c>
      <c r="AC728" s="10">
        <v>0</v>
      </c>
      <c r="AD728" s="10">
        <f t="shared" si="366"/>
        <v>-198.74269999999979</v>
      </c>
      <c r="AE728" s="10">
        <f t="shared" si="366"/>
        <v>-194.05499999999938</v>
      </c>
      <c r="AF728" s="10">
        <f t="shared" si="366"/>
        <v>0</v>
      </c>
      <c r="AG728" s="10">
        <f t="shared" si="366"/>
        <v>-4.6876999999999924</v>
      </c>
      <c r="AH728" s="10">
        <f t="shared" si="366"/>
        <v>0</v>
      </c>
      <c r="AI728" s="13">
        <f t="shared" si="349"/>
        <v>0</v>
      </c>
      <c r="AJ728" s="13">
        <f t="shared" si="349"/>
        <v>0</v>
      </c>
      <c r="AK728" s="13">
        <f t="shared" si="349"/>
        <v>0</v>
      </c>
      <c r="AL728" s="13">
        <f t="shared" si="349"/>
        <v>0</v>
      </c>
      <c r="AM728" s="10">
        <f t="shared" si="349"/>
        <v>0</v>
      </c>
      <c r="AN728" s="10">
        <f t="shared" si="377"/>
        <v>97.120714233973203</v>
      </c>
      <c r="AO728" s="10">
        <f t="shared" si="377"/>
        <v>96.615063929250482</v>
      </c>
      <c r="AP728" s="10">
        <f t="shared" si="377"/>
        <v>0</v>
      </c>
      <c r="AQ728" s="10">
        <f t="shared" si="377"/>
        <v>94.14769038701624</v>
      </c>
      <c r="AR728" s="10">
        <f t="shared" si="377"/>
        <v>0</v>
      </c>
      <c r="AS728" s="10">
        <f t="shared" si="376"/>
        <v>100</v>
      </c>
      <c r="AT728" s="142">
        <f t="shared" si="376"/>
        <v>0</v>
      </c>
      <c r="AU728" s="142">
        <f t="shared" si="376"/>
        <v>0</v>
      </c>
      <c r="AV728" s="142">
        <f t="shared" si="376"/>
        <v>0</v>
      </c>
      <c r="AW728" s="142">
        <f t="shared" si="376"/>
        <v>0</v>
      </c>
    </row>
    <row r="729" spans="1:49" ht="12.75" customHeight="1" x14ac:dyDescent="0.25">
      <c r="A729" s="133">
        <v>720</v>
      </c>
      <c r="B729" s="139" t="s">
        <v>1955</v>
      </c>
      <c r="C729" s="135">
        <f t="shared" si="362"/>
        <v>4685.1000000000004</v>
      </c>
      <c r="D729" s="140">
        <v>3552.6</v>
      </c>
      <c r="E729" s="140">
        <v>0</v>
      </c>
      <c r="F729" s="140">
        <v>0</v>
      </c>
      <c r="G729" s="140">
        <v>0</v>
      </c>
      <c r="H729" s="140">
        <v>1132.5</v>
      </c>
      <c r="I729" s="140">
        <v>0</v>
      </c>
      <c r="J729" s="135">
        <f t="shared" si="374"/>
        <v>5189.8999999999996</v>
      </c>
      <c r="K729" s="141">
        <v>4057.4</v>
      </c>
      <c r="L729" s="141">
        <v>0</v>
      </c>
      <c r="M729" s="141">
        <v>0</v>
      </c>
      <c r="N729" s="141">
        <v>0</v>
      </c>
      <c r="O729" s="141">
        <v>1132.5</v>
      </c>
      <c r="P729" s="141">
        <v>0</v>
      </c>
      <c r="Q729" s="141">
        <v>0</v>
      </c>
      <c r="R729" s="141">
        <v>0</v>
      </c>
      <c r="S729" s="141">
        <v>0</v>
      </c>
      <c r="T729" s="136">
        <f t="shared" si="375"/>
        <v>4975.6749</v>
      </c>
      <c r="U729" s="141">
        <v>3843.1749</v>
      </c>
      <c r="V729" s="141">
        <v>0</v>
      </c>
      <c r="W729" s="141">
        <v>0</v>
      </c>
      <c r="X729" s="141">
        <v>0</v>
      </c>
      <c r="Y729" s="10">
        <v>1132.5</v>
      </c>
      <c r="Z729" s="10">
        <v>0</v>
      </c>
      <c r="AA729" s="10">
        <v>0</v>
      </c>
      <c r="AB729" s="10">
        <v>0</v>
      </c>
      <c r="AC729" s="10">
        <v>0</v>
      </c>
      <c r="AD729" s="10">
        <f t="shared" si="366"/>
        <v>-214.22509999999966</v>
      </c>
      <c r="AE729" s="10">
        <f t="shared" si="366"/>
        <v>-214.22510000000011</v>
      </c>
      <c r="AF729" s="10">
        <f t="shared" si="366"/>
        <v>0</v>
      </c>
      <c r="AG729" s="10">
        <f t="shared" si="366"/>
        <v>0</v>
      </c>
      <c r="AH729" s="10">
        <f t="shared" si="366"/>
        <v>0</v>
      </c>
      <c r="AI729" s="13">
        <f t="shared" si="349"/>
        <v>0</v>
      </c>
      <c r="AJ729" s="13">
        <f t="shared" si="349"/>
        <v>0</v>
      </c>
      <c r="AK729" s="13">
        <f t="shared" si="349"/>
        <v>0</v>
      </c>
      <c r="AL729" s="13">
        <f t="shared" si="349"/>
        <v>0</v>
      </c>
      <c r="AM729" s="10">
        <f t="shared" si="349"/>
        <v>0</v>
      </c>
      <c r="AN729" s="10">
        <f t="shared" si="377"/>
        <v>95.872269215206458</v>
      </c>
      <c r="AO729" s="10">
        <f t="shared" si="377"/>
        <v>94.720138512347802</v>
      </c>
      <c r="AP729" s="10">
        <f t="shared" si="377"/>
        <v>0</v>
      </c>
      <c r="AQ729" s="10">
        <f t="shared" si="377"/>
        <v>0</v>
      </c>
      <c r="AR729" s="10">
        <f t="shared" si="377"/>
        <v>0</v>
      </c>
      <c r="AS729" s="10">
        <f t="shared" si="376"/>
        <v>100</v>
      </c>
      <c r="AT729" s="142">
        <f t="shared" si="376"/>
        <v>0</v>
      </c>
      <c r="AU729" s="142">
        <f t="shared" si="376"/>
        <v>0</v>
      </c>
      <c r="AV729" s="142">
        <f t="shared" si="376"/>
        <v>0</v>
      </c>
      <c r="AW729" s="142">
        <f t="shared" si="376"/>
        <v>0</v>
      </c>
    </row>
    <row r="730" spans="1:49" ht="12.75" customHeight="1" x14ac:dyDescent="0.25">
      <c r="A730" s="133">
        <v>721</v>
      </c>
      <c r="B730" s="139" t="s">
        <v>1956</v>
      </c>
      <c r="C730" s="135">
        <f t="shared" si="362"/>
        <v>2282.9</v>
      </c>
      <c r="D730" s="140">
        <v>1701.8</v>
      </c>
      <c r="E730" s="140">
        <v>0</v>
      </c>
      <c r="F730" s="140">
        <v>0</v>
      </c>
      <c r="G730" s="140">
        <v>0</v>
      </c>
      <c r="H730" s="140">
        <v>581.1</v>
      </c>
      <c r="I730" s="140">
        <v>0</v>
      </c>
      <c r="J730" s="135">
        <f t="shared" si="374"/>
        <v>2594</v>
      </c>
      <c r="K730" s="141">
        <v>2012.9</v>
      </c>
      <c r="L730" s="141">
        <v>0</v>
      </c>
      <c r="M730" s="141">
        <v>0</v>
      </c>
      <c r="N730" s="141">
        <v>0</v>
      </c>
      <c r="O730" s="141">
        <v>581.1</v>
      </c>
      <c r="P730" s="141">
        <v>0</v>
      </c>
      <c r="Q730" s="141">
        <v>0</v>
      </c>
      <c r="R730" s="141">
        <v>0</v>
      </c>
      <c r="S730" s="141">
        <v>0</v>
      </c>
      <c r="T730" s="136">
        <f t="shared" si="375"/>
        <v>2593.817</v>
      </c>
      <c r="U730" s="141">
        <v>2012.9</v>
      </c>
      <c r="V730" s="141">
        <v>0</v>
      </c>
      <c r="W730" s="141">
        <v>0</v>
      </c>
      <c r="X730" s="141">
        <v>0</v>
      </c>
      <c r="Y730" s="10">
        <v>580.91700000000003</v>
      </c>
      <c r="Z730" s="10">
        <v>0</v>
      </c>
      <c r="AA730" s="10">
        <v>0</v>
      </c>
      <c r="AB730" s="10">
        <v>0</v>
      </c>
      <c r="AC730" s="10">
        <v>0</v>
      </c>
      <c r="AD730" s="10">
        <f t="shared" si="366"/>
        <v>-0.18299999999999272</v>
      </c>
      <c r="AE730" s="10">
        <f t="shared" si="366"/>
        <v>0</v>
      </c>
      <c r="AF730" s="10">
        <f t="shared" si="366"/>
        <v>0</v>
      </c>
      <c r="AG730" s="10">
        <f t="shared" si="366"/>
        <v>0</v>
      </c>
      <c r="AH730" s="10">
        <f t="shared" si="366"/>
        <v>0</v>
      </c>
      <c r="AI730" s="13">
        <f t="shared" si="349"/>
        <v>-0.18299999999999272</v>
      </c>
      <c r="AJ730" s="13">
        <f t="shared" si="349"/>
        <v>0</v>
      </c>
      <c r="AK730" s="13">
        <f t="shared" si="349"/>
        <v>0</v>
      </c>
      <c r="AL730" s="13">
        <f t="shared" si="349"/>
        <v>0</v>
      </c>
      <c r="AM730" s="10">
        <f t="shared" si="349"/>
        <v>0</v>
      </c>
      <c r="AN730" s="10">
        <f t="shared" si="377"/>
        <v>99.992945258288358</v>
      </c>
      <c r="AO730" s="10">
        <f t="shared" si="377"/>
        <v>100</v>
      </c>
      <c r="AP730" s="10">
        <f t="shared" si="377"/>
        <v>0</v>
      </c>
      <c r="AQ730" s="10">
        <f t="shared" si="377"/>
        <v>0</v>
      </c>
      <c r="AR730" s="10">
        <f t="shared" si="377"/>
        <v>0</v>
      </c>
      <c r="AS730" s="10">
        <f t="shared" si="376"/>
        <v>99.96850800206505</v>
      </c>
      <c r="AT730" s="142">
        <f t="shared" si="376"/>
        <v>0</v>
      </c>
      <c r="AU730" s="142">
        <f t="shared" si="376"/>
        <v>0</v>
      </c>
      <c r="AV730" s="142">
        <f t="shared" si="376"/>
        <v>0</v>
      </c>
      <c r="AW730" s="142">
        <f t="shared" si="376"/>
        <v>0</v>
      </c>
    </row>
    <row r="731" spans="1:49" ht="12.75" customHeight="1" x14ac:dyDescent="0.25">
      <c r="A731" s="133">
        <v>722</v>
      </c>
      <c r="B731" s="139" t="s">
        <v>1957</v>
      </c>
      <c r="C731" s="135">
        <f t="shared" si="362"/>
        <v>2103</v>
      </c>
      <c r="D731" s="140">
        <v>1791.9</v>
      </c>
      <c r="E731" s="140">
        <v>0</v>
      </c>
      <c r="F731" s="140">
        <v>0</v>
      </c>
      <c r="G731" s="140">
        <v>0</v>
      </c>
      <c r="H731" s="140">
        <v>311.10000000000002</v>
      </c>
      <c r="I731" s="140">
        <v>0</v>
      </c>
      <c r="J731" s="135">
        <f t="shared" si="374"/>
        <v>2442.1999999999998</v>
      </c>
      <c r="K731" s="141">
        <v>2131.1</v>
      </c>
      <c r="L731" s="141">
        <v>0</v>
      </c>
      <c r="M731" s="141">
        <v>0</v>
      </c>
      <c r="N731" s="141">
        <v>0</v>
      </c>
      <c r="O731" s="141">
        <v>311.10000000000002</v>
      </c>
      <c r="P731" s="141">
        <v>0</v>
      </c>
      <c r="Q731" s="141">
        <v>0</v>
      </c>
      <c r="R731" s="141">
        <v>0</v>
      </c>
      <c r="S731" s="141">
        <v>0</v>
      </c>
      <c r="T731" s="136">
        <f t="shared" si="375"/>
        <v>2405.4425999999999</v>
      </c>
      <c r="U731" s="141">
        <v>2094.3425999999999</v>
      </c>
      <c r="V731" s="141">
        <v>0</v>
      </c>
      <c r="W731" s="141">
        <v>0</v>
      </c>
      <c r="X731" s="141">
        <v>0</v>
      </c>
      <c r="Y731" s="10">
        <v>311.10000000000002</v>
      </c>
      <c r="Z731" s="10">
        <v>0</v>
      </c>
      <c r="AA731" s="10">
        <v>0</v>
      </c>
      <c r="AB731" s="10">
        <v>0</v>
      </c>
      <c r="AC731" s="10">
        <v>0</v>
      </c>
      <c r="AD731" s="10">
        <f t="shared" si="366"/>
        <v>-36.757399999999961</v>
      </c>
      <c r="AE731" s="10">
        <f t="shared" si="366"/>
        <v>-36.757399999999961</v>
      </c>
      <c r="AF731" s="10">
        <f t="shared" si="366"/>
        <v>0</v>
      </c>
      <c r="AG731" s="10">
        <f t="shared" si="366"/>
        <v>0</v>
      </c>
      <c r="AH731" s="10">
        <f t="shared" si="366"/>
        <v>0</v>
      </c>
      <c r="AI731" s="13">
        <f t="shared" si="349"/>
        <v>0</v>
      </c>
      <c r="AJ731" s="13">
        <f t="shared" si="349"/>
        <v>0</v>
      </c>
      <c r="AK731" s="13">
        <f t="shared" si="349"/>
        <v>0</v>
      </c>
      <c r="AL731" s="13">
        <f t="shared" si="349"/>
        <v>0</v>
      </c>
      <c r="AM731" s="10">
        <f t="shared" si="349"/>
        <v>0</v>
      </c>
      <c r="AN731" s="10">
        <f t="shared" si="377"/>
        <v>98.494906232085825</v>
      </c>
      <c r="AO731" s="10">
        <f t="shared" si="377"/>
        <v>98.275191215804043</v>
      </c>
      <c r="AP731" s="10">
        <f t="shared" si="377"/>
        <v>0</v>
      </c>
      <c r="AQ731" s="10">
        <f t="shared" si="377"/>
        <v>0</v>
      </c>
      <c r="AR731" s="10">
        <f t="shared" si="377"/>
        <v>0</v>
      </c>
      <c r="AS731" s="10">
        <f t="shared" si="376"/>
        <v>100</v>
      </c>
      <c r="AT731" s="142">
        <f t="shared" si="376"/>
        <v>0</v>
      </c>
      <c r="AU731" s="142">
        <f t="shared" si="376"/>
        <v>0</v>
      </c>
      <c r="AV731" s="142">
        <f t="shared" si="376"/>
        <v>0</v>
      </c>
      <c r="AW731" s="142">
        <f t="shared" si="376"/>
        <v>0</v>
      </c>
    </row>
    <row r="732" spans="1:49" ht="12.75" customHeight="1" x14ac:dyDescent="0.25">
      <c r="A732" s="133">
        <v>723</v>
      </c>
      <c r="B732" s="139" t="s">
        <v>1958</v>
      </c>
      <c r="C732" s="135">
        <f t="shared" si="362"/>
        <v>1791.6</v>
      </c>
      <c r="D732" s="140">
        <v>1361.5</v>
      </c>
      <c r="E732" s="140">
        <v>0</v>
      </c>
      <c r="F732" s="140">
        <v>0</v>
      </c>
      <c r="G732" s="140">
        <v>0</v>
      </c>
      <c r="H732" s="140">
        <v>430.1</v>
      </c>
      <c r="I732" s="140">
        <v>0</v>
      </c>
      <c r="J732" s="135">
        <f t="shared" si="374"/>
        <v>1963.1</v>
      </c>
      <c r="K732" s="141">
        <v>1533</v>
      </c>
      <c r="L732" s="141">
        <v>0</v>
      </c>
      <c r="M732" s="141">
        <v>0</v>
      </c>
      <c r="N732" s="141">
        <v>0</v>
      </c>
      <c r="O732" s="141">
        <v>430.1</v>
      </c>
      <c r="P732" s="141">
        <v>0</v>
      </c>
      <c r="Q732" s="141">
        <v>0</v>
      </c>
      <c r="R732" s="141">
        <v>0</v>
      </c>
      <c r="S732" s="141">
        <v>0</v>
      </c>
      <c r="T732" s="136">
        <f t="shared" si="375"/>
        <v>1963.1</v>
      </c>
      <c r="U732" s="141">
        <v>1533</v>
      </c>
      <c r="V732" s="141">
        <v>0</v>
      </c>
      <c r="W732" s="141">
        <v>0</v>
      </c>
      <c r="X732" s="141">
        <v>0</v>
      </c>
      <c r="Y732" s="10">
        <v>430.1</v>
      </c>
      <c r="Z732" s="10">
        <v>0</v>
      </c>
      <c r="AA732" s="10">
        <v>0</v>
      </c>
      <c r="AB732" s="10">
        <v>0</v>
      </c>
      <c r="AC732" s="10">
        <v>0</v>
      </c>
      <c r="AD732" s="10">
        <f t="shared" si="366"/>
        <v>0</v>
      </c>
      <c r="AE732" s="10">
        <f t="shared" si="366"/>
        <v>0</v>
      </c>
      <c r="AF732" s="10">
        <f t="shared" si="366"/>
        <v>0</v>
      </c>
      <c r="AG732" s="10">
        <f t="shared" si="366"/>
        <v>0</v>
      </c>
      <c r="AH732" s="10">
        <f t="shared" si="366"/>
        <v>0</v>
      </c>
      <c r="AI732" s="13">
        <f t="shared" si="366"/>
        <v>0</v>
      </c>
      <c r="AJ732" s="13">
        <f t="shared" si="366"/>
        <v>0</v>
      </c>
      <c r="AK732" s="13">
        <f t="shared" si="366"/>
        <v>0</v>
      </c>
      <c r="AL732" s="13">
        <f t="shared" si="366"/>
        <v>0</v>
      </c>
      <c r="AM732" s="10">
        <f t="shared" si="366"/>
        <v>0</v>
      </c>
      <c r="AN732" s="10">
        <f t="shared" si="377"/>
        <v>100</v>
      </c>
      <c r="AO732" s="10">
        <f t="shared" si="377"/>
        <v>100</v>
      </c>
      <c r="AP732" s="10">
        <f t="shared" si="377"/>
        <v>0</v>
      </c>
      <c r="AQ732" s="10">
        <f t="shared" si="377"/>
        <v>0</v>
      </c>
      <c r="AR732" s="10">
        <f t="shared" si="377"/>
        <v>0</v>
      </c>
      <c r="AS732" s="10">
        <f t="shared" si="376"/>
        <v>100</v>
      </c>
      <c r="AT732" s="142">
        <f t="shared" si="376"/>
        <v>0</v>
      </c>
      <c r="AU732" s="142">
        <f t="shared" si="376"/>
        <v>0</v>
      </c>
      <c r="AV732" s="142">
        <f t="shared" si="376"/>
        <v>0</v>
      </c>
      <c r="AW732" s="142">
        <f t="shared" si="376"/>
        <v>0</v>
      </c>
    </row>
    <row r="733" spans="1:49" ht="12.75" customHeight="1" x14ac:dyDescent="0.25">
      <c r="A733" s="133">
        <v>724</v>
      </c>
      <c r="B733" s="139" t="s">
        <v>1959</v>
      </c>
      <c r="C733" s="135">
        <f t="shared" si="362"/>
        <v>3604.7</v>
      </c>
      <c r="D733" s="140">
        <v>3062.1</v>
      </c>
      <c r="E733" s="140">
        <v>0</v>
      </c>
      <c r="F733" s="140">
        <v>0</v>
      </c>
      <c r="G733" s="140">
        <v>0</v>
      </c>
      <c r="H733" s="140">
        <v>542.6</v>
      </c>
      <c r="I733" s="140">
        <v>0</v>
      </c>
      <c r="J733" s="135">
        <f t="shared" si="374"/>
        <v>4036.2999999999997</v>
      </c>
      <c r="K733" s="141">
        <v>3493.7</v>
      </c>
      <c r="L733" s="141">
        <v>0</v>
      </c>
      <c r="M733" s="141">
        <v>0</v>
      </c>
      <c r="N733" s="141">
        <v>0</v>
      </c>
      <c r="O733" s="141">
        <v>542.6</v>
      </c>
      <c r="P733" s="141">
        <v>0</v>
      </c>
      <c r="Q733" s="141">
        <v>0</v>
      </c>
      <c r="R733" s="141">
        <v>0</v>
      </c>
      <c r="S733" s="141">
        <v>0</v>
      </c>
      <c r="T733" s="136">
        <f t="shared" si="375"/>
        <v>4010.2999999999997</v>
      </c>
      <c r="U733" s="141">
        <v>3467.7</v>
      </c>
      <c r="V733" s="141">
        <v>0</v>
      </c>
      <c r="W733" s="141">
        <v>0</v>
      </c>
      <c r="X733" s="141">
        <v>0</v>
      </c>
      <c r="Y733" s="10">
        <v>542.6</v>
      </c>
      <c r="Z733" s="10">
        <v>0</v>
      </c>
      <c r="AA733" s="10">
        <v>0</v>
      </c>
      <c r="AB733" s="10">
        <v>0</v>
      </c>
      <c r="AC733" s="10">
        <v>0</v>
      </c>
      <c r="AD733" s="10">
        <f t="shared" si="366"/>
        <v>-26</v>
      </c>
      <c r="AE733" s="10">
        <f t="shared" si="366"/>
        <v>-26</v>
      </c>
      <c r="AF733" s="10">
        <f t="shared" si="366"/>
        <v>0</v>
      </c>
      <c r="AG733" s="10">
        <f t="shared" si="366"/>
        <v>0</v>
      </c>
      <c r="AH733" s="10">
        <f t="shared" si="366"/>
        <v>0</v>
      </c>
      <c r="AI733" s="13">
        <f t="shared" si="366"/>
        <v>0</v>
      </c>
      <c r="AJ733" s="13">
        <f t="shared" si="366"/>
        <v>0</v>
      </c>
      <c r="AK733" s="13">
        <f t="shared" si="366"/>
        <v>0</v>
      </c>
      <c r="AL733" s="13">
        <f t="shared" si="366"/>
        <v>0</v>
      </c>
      <c r="AM733" s="10">
        <f t="shared" si="366"/>
        <v>0</v>
      </c>
      <c r="AN733" s="10">
        <f t="shared" si="377"/>
        <v>99.355845700270052</v>
      </c>
      <c r="AO733" s="10">
        <f t="shared" si="377"/>
        <v>99.255803303088413</v>
      </c>
      <c r="AP733" s="10">
        <f t="shared" si="377"/>
        <v>0</v>
      </c>
      <c r="AQ733" s="10">
        <f t="shared" si="377"/>
        <v>0</v>
      </c>
      <c r="AR733" s="10">
        <f t="shared" si="377"/>
        <v>0</v>
      </c>
      <c r="AS733" s="10">
        <f t="shared" si="376"/>
        <v>100</v>
      </c>
      <c r="AT733" s="142">
        <f t="shared" si="376"/>
        <v>0</v>
      </c>
      <c r="AU733" s="142">
        <f t="shared" si="376"/>
        <v>0</v>
      </c>
      <c r="AV733" s="142">
        <f t="shared" si="376"/>
        <v>0</v>
      </c>
      <c r="AW733" s="142">
        <f t="shared" si="376"/>
        <v>0</v>
      </c>
    </row>
    <row r="734" spans="1:49" ht="12.75" customHeight="1" x14ac:dyDescent="0.25">
      <c r="A734" s="133">
        <v>725</v>
      </c>
      <c r="B734" s="139" t="s">
        <v>1960</v>
      </c>
      <c r="C734" s="135">
        <f t="shared" si="362"/>
        <v>1967.8999999999999</v>
      </c>
      <c r="D734" s="140">
        <v>1594.6</v>
      </c>
      <c r="E734" s="140">
        <v>0</v>
      </c>
      <c r="F734" s="140">
        <v>0</v>
      </c>
      <c r="G734" s="140">
        <v>0</v>
      </c>
      <c r="H734" s="140">
        <v>373.3</v>
      </c>
      <c r="I734" s="140">
        <v>0</v>
      </c>
      <c r="J734" s="135">
        <f t="shared" si="374"/>
        <v>2183.3000000000002</v>
      </c>
      <c r="K734" s="141">
        <v>1810</v>
      </c>
      <c r="L734" s="141">
        <v>0</v>
      </c>
      <c r="M734" s="141">
        <v>0</v>
      </c>
      <c r="N734" s="141">
        <v>0</v>
      </c>
      <c r="O734" s="141">
        <v>373.3</v>
      </c>
      <c r="P734" s="141">
        <v>0</v>
      </c>
      <c r="Q734" s="141">
        <v>0</v>
      </c>
      <c r="R734" s="141">
        <v>0</v>
      </c>
      <c r="S734" s="141">
        <v>0</v>
      </c>
      <c r="T734" s="136">
        <f t="shared" si="375"/>
        <v>2096.2966999999999</v>
      </c>
      <c r="U734" s="141">
        <v>1723.1205</v>
      </c>
      <c r="V734" s="141">
        <v>0</v>
      </c>
      <c r="W734" s="141">
        <v>0</v>
      </c>
      <c r="X734" s="141">
        <v>0</v>
      </c>
      <c r="Y734" s="10">
        <v>373.17619999999999</v>
      </c>
      <c r="Z734" s="10">
        <v>0</v>
      </c>
      <c r="AA734" s="10">
        <v>0</v>
      </c>
      <c r="AB734" s="10">
        <v>0</v>
      </c>
      <c r="AC734" s="10">
        <v>0</v>
      </c>
      <c r="AD734" s="10">
        <f t="shared" si="366"/>
        <v>-87.003300000000309</v>
      </c>
      <c r="AE734" s="10">
        <f t="shared" si="366"/>
        <v>-86.879500000000007</v>
      </c>
      <c r="AF734" s="10">
        <f t="shared" si="366"/>
        <v>0</v>
      </c>
      <c r="AG734" s="10">
        <f t="shared" si="366"/>
        <v>0</v>
      </c>
      <c r="AH734" s="10">
        <f t="shared" si="366"/>
        <v>0</v>
      </c>
      <c r="AI734" s="13">
        <f t="shared" si="366"/>
        <v>-0.12380000000001701</v>
      </c>
      <c r="AJ734" s="13">
        <f t="shared" si="366"/>
        <v>0</v>
      </c>
      <c r="AK734" s="13">
        <f t="shared" si="366"/>
        <v>0</v>
      </c>
      <c r="AL734" s="13">
        <f t="shared" si="366"/>
        <v>0</v>
      </c>
      <c r="AM734" s="10">
        <f t="shared" si="366"/>
        <v>0</v>
      </c>
      <c r="AN734" s="10">
        <f t="shared" si="377"/>
        <v>96.015055191682293</v>
      </c>
      <c r="AO734" s="10">
        <f t="shared" si="377"/>
        <v>95.200027624309385</v>
      </c>
      <c r="AP734" s="10">
        <f t="shared" si="377"/>
        <v>0</v>
      </c>
      <c r="AQ734" s="10">
        <f t="shared" si="377"/>
        <v>0</v>
      </c>
      <c r="AR734" s="10">
        <f t="shared" si="377"/>
        <v>0</v>
      </c>
      <c r="AS734" s="10">
        <f t="shared" si="376"/>
        <v>99.966836324671831</v>
      </c>
      <c r="AT734" s="142">
        <f t="shared" si="376"/>
        <v>0</v>
      </c>
      <c r="AU734" s="142">
        <f t="shared" si="376"/>
        <v>0</v>
      </c>
      <c r="AV734" s="142">
        <f t="shared" si="376"/>
        <v>0</v>
      </c>
      <c r="AW734" s="142">
        <f t="shared" si="376"/>
        <v>0</v>
      </c>
    </row>
    <row r="735" spans="1:49" ht="12.75" customHeight="1" x14ac:dyDescent="0.25">
      <c r="A735" s="133">
        <v>726</v>
      </c>
      <c r="B735" s="139" t="s">
        <v>1961</v>
      </c>
      <c r="C735" s="135">
        <f t="shared" si="362"/>
        <v>1681.1</v>
      </c>
      <c r="D735" s="140">
        <v>1298.5999999999999</v>
      </c>
      <c r="E735" s="140">
        <v>0</v>
      </c>
      <c r="F735" s="140">
        <v>0</v>
      </c>
      <c r="G735" s="140">
        <v>0</v>
      </c>
      <c r="H735" s="140">
        <v>382.5</v>
      </c>
      <c r="I735" s="140">
        <v>0</v>
      </c>
      <c r="J735" s="135">
        <f t="shared" si="374"/>
        <v>1913.4</v>
      </c>
      <c r="K735" s="141">
        <v>1530.9</v>
      </c>
      <c r="L735" s="141">
        <v>0</v>
      </c>
      <c r="M735" s="141">
        <v>0</v>
      </c>
      <c r="N735" s="141">
        <v>0</v>
      </c>
      <c r="O735" s="141">
        <v>382.5</v>
      </c>
      <c r="P735" s="141">
        <v>0</v>
      </c>
      <c r="Q735" s="141">
        <v>0</v>
      </c>
      <c r="R735" s="141">
        <v>0</v>
      </c>
      <c r="S735" s="141">
        <v>0</v>
      </c>
      <c r="T735" s="136">
        <f t="shared" si="375"/>
        <v>1913.4</v>
      </c>
      <c r="U735" s="141">
        <v>1530.9</v>
      </c>
      <c r="V735" s="141">
        <v>0</v>
      </c>
      <c r="W735" s="141">
        <v>0</v>
      </c>
      <c r="X735" s="141">
        <v>0</v>
      </c>
      <c r="Y735" s="10">
        <v>382.5</v>
      </c>
      <c r="Z735" s="10">
        <v>0</v>
      </c>
      <c r="AA735" s="10">
        <v>0</v>
      </c>
      <c r="AB735" s="10">
        <v>0</v>
      </c>
      <c r="AC735" s="10">
        <v>0</v>
      </c>
      <c r="AD735" s="10">
        <f t="shared" si="366"/>
        <v>0</v>
      </c>
      <c r="AE735" s="10">
        <f t="shared" si="366"/>
        <v>0</v>
      </c>
      <c r="AF735" s="10">
        <f t="shared" si="366"/>
        <v>0</v>
      </c>
      <c r="AG735" s="10">
        <f t="shared" si="366"/>
        <v>0</v>
      </c>
      <c r="AH735" s="10">
        <f t="shared" si="366"/>
        <v>0</v>
      </c>
      <c r="AI735" s="13">
        <f t="shared" si="366"/>
        <v>0</v>
      </c>
      <c r="AJ735" s="13">
        <f t="shared" si="366"/>
        <v>0</v>
      </c>
      <c r="AK735" s="13">
        <f t="shared" si="366"/>
        <v>0</v>
      </c>
      <c r="AL735" s="13">
        <f t="shared" si="366"/>
        <v>0</v>
      </c>
      <c r="AM735" s="10">
        <f t="shared" si="366"/>
        <v>0</v>
      </c>
      <c r="AN735" s="10">
        <f t="shared" si="377"/>
        <v>100</v>
      </c>
      <c r="AO735" s="10">
        <f t="shared" si="377"/>
        <v>100</v>
      </c>
      <c r="AP735" s="10">
        <f t="shared" si="377"/>
        <v>0</v>
      </c>
      <c r="AQ735" s="10">
        <f t="shared" si="377"/>
        <v>0</v>
      </c>
      <c r="AR735" s="10">
        <f t="shared" si="377"/>
        <v>0</v>
      </c>
      <c r="AS735" s="10">
        <f t="shared" si="376"/>
        <v>100</v>
      </c>
      <c r="AT735" s="142">
        <f t="shared" si="376"/>
        <v>0</v>
      </c>
      <c r="AU735" s="142">
        <f t="shared" si="376"/>
        <v>0</v>
      </c>
      <c r="AV735" s="142">
        <f t="shared" si="376"/>
        <v>0</v>
      </c>
      <c r="AW735" s="142">
        <f t="shared" si="376"/>
        <v>0</v>
      </c>
    </row>
    <row r="736" spans="1:49" ht="12.75" customHeight="1" x14ac:dyDescent="0.25">
      <c r="A736" s="133">
        <v>727</v>
      </c>
      <c r="B736" s="139" t="s">
        <v>1962</v>
      </c>
      <c r="C736" s="135">
        <f t="shared" si="362"/>
        <v>1401.4</v>
      </c>
      <c r="D736" s="140">
        <v>1156.9000000000001</v>
      </c>
      <c r="E736" s="140">
        <v>0</v>
      </c>
      <c r="F736" s="140">
        <v>0</v>
      </c>
      <c r="G736" s="140">
        <v>0</v>
      </c>
      <c r="H736" s="140">
        <v>244.5</v>
      </c>
      <c r="I736" s="140">
        <v>0</v>
      </c>
      <c r="J736" s="135">
        <f t="shared" si="374"/>
        <v>1671.7</v>
      </c>
      <c r="K736" s="141">
        <v>1427.2</v>
      </c>
      <c r="L736" s="141">
        <v>0</v>
      </c>
      <c r="M736" s="141">
        <v>0</v>
      </c>
      <c r="N736" s="141">
        <v>0</v>
      </c>
      <c r="O736" s="141">
        <v>244.5</v>
      </c>
      <c r="P736" s="141">
        <v>0</v>
      </c>
      <c r="Q736" s="141">
        <v>0</v>
      </c>
      <c r="R736" s="141">
        <v>0</v>
      </c>
      <c r="S736" s="141">
        <v>0</v>
      </c>
      <c r="T736" s="136">
        <f t="shared" si="375"/>
        <v>1669.0283999999999</v>
      </c>
      <c r="U736" s="141">
        <v>1424.5889</v>
      </c>
      <c r="V736" s="141">
        <v>0</v>
      </c>
      <c r="W736" s="141">
        <v>0</v>
      </c>
      <c r="X736" s="141">
        <v>0</v>
      </c>
      <c r="Y736" s="10">
        <v>244.43950000000001</v>
      </c>
      <c r="Z736" s="10">
        <v>0</v>
      </c>
      <c r="AA736" s="10">
        <v>0</v>
      </c>
      <c r="AB736" s="10">
        <v>0</v>
      </c>
      <c r="AC736" s="10">
        <v>0</v>
      </c>
      <c r="AD736" s="10">
        <f t="shared" si="366"/>
        <v>-2.6716000000001259</v>
      </c>
      <c r="AE736" s="10">
        <f t="shared" si="366"/>
        <v>-2.6111000000000786</v>
      </c>
      <c r="AF736" s="10">
        <f t="shared" si="366"/>
        <v>0</v>
      </c>
      <c r="AG736" s="10">
        <f t="shared" si="366"/>
        <v>0</v>
      </c>
      <c r="AH736" s="10">
        <f t="shared" si="366"/>
        <v>0</v>
      </c>
      <c r="AI736" s="13">
        <f t="shared" si="366"/>
        <v>-6.049999999999045E-2</v>
      </c>
      <c r="AJ736" s="13">
        <f t="shared" si="366"/>
        <v>0</v>
      </c>
      <c r="AK736" s="13">
        <f t="shared" si="366"/>
        <v>0</v>
      </c>
      <c r="AL736" s="13">
        <f t="shared" si="366"/>
        <v>0</v>
      </c>
      <c r="AM736" s="10">
        <f t="shared" si="366"/>
        <v>0</v>
      </c>
      <c r="AN736" s="10">
        <f t="shared" si="377"/>
        <v>99.840186636358183</v>
      </c>
      <c r="AO736" s="10">
        <f t="shared" si="377"/>
        <v>99.817047365470842</v>
      </c>
      <c r="AP736" s="10">
        <f t="shared" si="377"/>
        <v>0</v>
      </c>
      <c r="AQ736" s="10">
        <f t="shared" si="377"/>
        <v>0</v>
      </c>
      <c r="AR736" s="10">
        <f t="shared" si="377"/>
        <v>0</v>
      </c>
      <c r="AS736" s="10">
        <f t="shared" si="376"/>
        <v>99.975255623721878</v>
      </c>
      <c r="AT736" s="142">
        <f t="shared" si="376"/>
        <v>0</v>
      </c>
      <c r="AU736" s="142">
        <f t="shared" si="376"/>
        <v>0</v>
      </c>
      <c r="AV736" s="142">
        <f t="shared" si="376"/>
        <v>0</v>
      </c>
      <c r="AW736" s="142">
        <f t="shared" si="376"/>
        <v>0</v>
      </c>
    </row>
    <row r="737" spans="1:49" ht="12.75" customHeight="1" x14ac:dyDescent="0.25">
      <c r="A737" s="133">
        <v>728</v>
      </c>
      <c r="B737" s="139"/>
      <c r="C737" s="140"/>
      <c r="D737" s="140"/>
      <c r="E737" s="140"/>
      <c r="F737" s="140"/>
      <c r="G737" s="140"/>
      <c r="H737" s="140"/>
      <c r="I737" s="140"/>
      <c r="J737" s="135"/>
      <c r="K737" s="141"/>
      <c r="L737" s="141"/>
      <c r="M737" s="141"/>
      <c r="N737" s="141"/>
      <c r="O737" s="141"/>
      <c r="P737" s="141"/>
      <c r="Q737" s="141"/>
      <c r="R737" s="141"/>
      <c r="S737" s="141"/>
      <c r="T737" s="136"/>
      <c r="U737" s="141"/>
      <c r="V737" s="141"/>
      <c r="W737" s="141"/>
      <c r="X737" s="141"/>
      <c r="Y737" s="10"/>
      <c r="Z737" s="10"/>
      <c r="AA737" s="10"/>
      <c r="AB737" s="10"/>
      <c r="AC737" s="10"/>
      <c r="AD737" s="10"/>
      <c r="AE737" s="10"/>
      <c r="AF737" s="10"/>
      <c r="AG737" s="10"/>
      <c r="AH737" s="10"/>
      <c r="AI737" s="13">
        <f t="shared" ref="AI737:AM788" si="378">Y737-O737</f>
        <v>0</v>
      </c>
      <c r="AJ737" s="13">
        <f t="shared" si="378"/>
        <v>0</v>
      </c>
      <c r="AK737" s="13">
        <f t="shared" si="378"/>
        <v>0</v>
      </c>
      <c r="AL737" s="13">
        <f t="shared" si="378"/>
        <v>0</v>
      </c>
      <c r="AM737" s="10"/>
      <c r="AN737" s="10"/>
      <c r="AO737" s="10"/>
      <c r="AP737" s="10"/>
      <c r="AQ737" s="10"/>
      <c r="AR737" s="10"/>
      <c r="AS737" s="10"/>
      <c r="AT737" s="142"/>
      <c r="AU737" s="142"/>
      <c r="AV737" s="142"/>
      <c r="AW737" s="142"/>
    </row>
    <row r="738" spans="1:49" ht="12.75" customHeight="1" x14ac:dyDescent="0.25">
      <c r="A738" s="133">
        <v>729</v>
      </c>
      <c r="B738" s="134" t="s">
        <v>1963</v>
      </c>
      <c r="C738" s="135">
        <f t="shared" ref="C738:C766" si="379">SUM(D738:I738)</f>
        <v>191481.90000000002</v>
      </c>
      <c r="D738" s="135">
        <f t="shared" ref="D738:I738" si="380">D739+D740</f>
        <v>158146.5</v>
      </c>
      <c r="E738" s="135">
        <f t="shared" si="380"/>
        <v>3014.7</v>
      </c>
      <c r="F738" s="135">
        <f t="shared" si="380"/>
        <v>4483.2</v>
      </c>
      <c r="G738" s="135">
        <f t="shared" si="380"/>
        <v>0</v>
      </c>
      <c r="H738" s="135">
        <f t="shared" si="380"/>
        <v>23334.799999999996</v>
      </c>
      <c r="I738" s="135">
        <f t="shared" si="380"/>
        <v>2502.6999999999998</v>
      </c>
      <c r="J738" s="135">
        <f t="shared" si="374"/>
        <v>219928.80000000002</v>
      </c>
      <c r="K738" s="135">
        <f t="shared" ref="K738:S738" si="381">K739+K740</f>
        <v>181778.80000000002</v>
      </c>
      <c r="L738" s="135">
        <f t="shared" si="381"/>
        <v>3336.9</v>
      </c>
      <c r="M738" s="135">
        <f t="shared" si="381"/>
        <v>6107.9</v>
      </c>
      <c r="N738" s="135">
        <f t="shared" si="381"/>
        <v>0</v>
      </c>
      <c r="O738" s="135">
        <f t="shared" si="381"/>
        <v>23334.799999999996</v>
      </c>
      <c r="P738" s="135">
        <f t="shared" si="381"/>
        <v>4009.2</v>
      </c>
      <c r="Q738" s="135">
        <f t="shared" si="381"/>
        <v>2911.1</v>
      </c>
      <c r="R738" s="135">
        <f t="shared" si="381"/>
        <v>1317.7</v>
      </c>
      <c r="S738" s="135">
        <f t="shared" si="381"/>
        <v>43.5</v>
      </c>
      <c r="T738" s="136">
        <f t="shared" si="375"/>
        <v>215017.9999</v>
      </c>
      <c r="U738" s="135">
        <f t="shared" ref="U738:AC738" si="382">U739+U740</f>
        <v>179241.08309999999</v>
      </c>
      <c r="V738" s="135">
        <f t="shared" si="382"/>
        <v>3334.9809</v>
      </c>
      <c r="W738" s="135">
        <f t="shared" si="382"/>
        <v>4988.9666000000007</v>
      </c>
      <c r="X738" s="135">
        <f t="shared" si="382"/>
        <v>0</v>
      </c>
      <c r="Y738" s="135">
        <f t="shared" si="382"/>
        <v>22955.843700000001</v>
      </c>
      <c r="Z738" s="135">
        <f t="shared" si="382"/>
        <v>3135.9256</v>
      </c>
      <c r="AA738" s="135">
        <f t="shared" si="382"/>
        <v>2106.6903000000002</v>
      </c>
      <c r="AB738" s="135">
        <f t="shared" si="382"/>
        <v>1317.7</v>
      </c>
      <c r="AC738" s="135">
        <f t="shared" si="382"/>
        <v>43.5</v>
      </c>
      <c r="AD738" s="13">
        <f t="shared" ref="AD738:AH766" si="383">T738-J738</f>
        <v>-4910.8001000000222</v>
      </c>
      <c r="AE738" s="13">
        <f t="shared" si="383"/>
        <v>-2537.7169000000285</v>
      </c>
      <c r="AF738" s="13">
        <f t="shared" si="383"/>
        <v>-1.9191000000000713</v>
      </c>
      <c r="AG738" s="13">
        <f t="shared" si="383"/>
        <v>-1118.933399999999</v>
      </c>
      <c r="AH738" s="13">
        <f t="shared" si="383"/>
        <v>0</v>
      </c>
      <c r="AI738" s="13">
        <f t="shared" si="378"/>
        <v>-378.95629999999437</v>
      </c>
      <c r="AJ738" s="13">
        <f t="shared" si="378"/>
        <v>-873.27439999999979</v>
      </c>
      <c r="AK738" s="13">
        <f t="shared" si="378"/>
        <v>-804.4096999999997</v>
      </c>
      <c r="AL738" s="13">
        <f t="shared" si="378"/>
        <v>0</v>
      </c>
      <c r="AM738" s="13">
        <f t="shared" si="378"/>
        <v>0</v>
      </c>
      <c r="AN738" s="13">
        <f t="shared" ref="AN738:AW763" si="384">IF(J738=0,0,T738/J738*100)</f>
        <v>97.767095487266772</v>
      </c>
      <c r="AO738" s="13">
        <f t="shared" si="384"/>
        <v>98.603953321289367</v>
      </c>
      <c r="AP738" s="13">
        <f t="shared" si="384"/>
        <v>99.942488537265135</v>
      </c>
      <c r="AQ738" s="13">
        <f t="shared" si="384"/>
        <v>81.680554691465161</v>
      </c>
      <c r="AR738" s="13">
        <f t="shared" si="384"/>
        <v>0</v>
      </c>
      <c r="AS738" s="13">
        <f t="shared" si="384"/>
        <v>98.376003651199099</v>
      </c>
      <c r="AT738" s="137">
        <f t="shared" si="384"/>
        <v>78.218238052479307</v>
      </c>
      <c r="AU738" s="137">
        <f t="shared" si="384"/>
        <v>72.367500257634575</v>
      </c>
      <c r="AV738" s="137">
        <f t="shared" si="384"/>
        <v>100</v>
      </c>
      <c r="AW738" s="137">
        <f t="shared" si="384"/>
        <v>100</v>
      </c>
    </row>
    <row r="739" spans="1:49" s="138" customFormat="1" ht="12.75" customHeight="1" x14ac:dyDescent="0.2">
      <c r="A739" s="133">
        <v>730</v>
      </c>
      <c r="B739" s="134" t="s">
        <v>1374</v>
      </c>
      <c r="C739" s="135">
        <f t="shared" si="379"/>
        <v>130835.99999999999</v>
      </c>
      <c r="D739" s="135">
        <f t="shared" ref="D739:I739" si="385">D741</f>
        <v>109711.4</v>
      </c>
      <c r="E739" s="135">
        <f t="shared" si="385"/>
        <v>3014.7</v>
      </c>
      <c r="F739" s="135">
        <f t="shared" si="385"/>
        <v>4410.3999999999996</v>
      </c>
      <c r="G739" s="135">
        <f t="shared" si="385"/>
        <v>0</v>
      </c>
      <c r="H739" s="135">
        <f t="shared" si="385"/>
        <v>11196.8</v>
      </c>
      <c r="I739" s="135">
        <f t="shared" si="385"/>
        <v>2502.6999999999998</v>
      </c>
      <c r="J739" s="135">
        <f t="shared" si="374"/>
        <v>149790.30000000002</v>
      </c>
      <c r="K739" s="135">
        <f t="shared" ref="K739:S739" si="386">K741</f>
        <v>123856.8</v>
      </c>
      <c r="L739" s="135">
        <f t="shared" si="386"/>
        <v>3336.9</v>
      </c>
      <c r="M739" s="135">
        <f t="shared" si="386"/>
        <v>6029.4</v>
      </c>
      <c r="N739" s="135">
        <f t="shared" si="386"/>
        <v>0</v>
      </c>
      <c r="O739" s="135">
        <f t="shared" si="386"/>
        <v>11196.8</v>
      </c>
      <c r="P739" s="135">
        <f t="shared" si="386"/>
        <v>4009.2</v>
      </c>
      <c r="Q739" s="135">
        <f t="shared" si="386"/>
        <v>2911.1</v>
      </c>
      <c r="R739" s="135">
        <f t="shared" si="386"/>
        <v>1317.7</v>
      </c>
      <c r="S739" s="135">
        <f t="shared" si="386"/>
        <v>43.5</v>
      </c>
      <c r="T739" s="136">
        <f t="shared" si="375"/>
        <v>147244.82319999998</v>
      </c>
      <c r="U739" s="135">
        <f t="shared" ref="U739:AC739" si="387">U741</f>
        <v>123459.36749999999</v>
      </c>
      <c r="V739" s="135">
        <f t="shared" si="387"/>
        <v>3334.9809</v>
      </c>
      <c r="W739" s="135">
        <f t="shared" si="387"/>
        <v>4924.7700000000004</v>
      </c>
      <c r="X739" s="135">
        <f t="shared" si="387"/>
        <v>0</v>
      </c>
      <c r="Y739" s="135">
        <f t="shared" si="387"/>
        <v>11028.5792</v>
      </c>
      <c r="Z739" s="135">
        <f t="shared" si="387"/>
        <v>3135.9256</v>
      </c>
      <c r="AA739" s="135">
        <f t="shared" si="387"/>
        <v>2106.6903000000002</v>
      </c>
      <c r="AB739" s="135">
        <f t="shared" si="387"/>
        <v>1317.7</v>
      </c>
      <c r="AC739" s="135">
        <f t="shared" si="387"/>
        <v>43.5</v>
      </c>
      <c r="AD739" s="13">
        <f t="shared" si="383"/>
        <v>-2545.4768000000331</v>
      </c>
      <c r="AE739" s="13">
        <f t="shared" si="383"/>
        <v>-397.4325000000099</v>
      </c>
      <c r="AF739" s="13">
        <f t="shared" si="383"/>
        <v>-1.9191000000000713</v>
      </c>
      <c r="AG739" s="13">
        <f t="shared" si="383"/>
        <v>-1104.6299999999992</v>
      </c>
      <c r="AH739" s="13">
        <f t="shared" si="383"/>
        <v>0</v>
      </c>
      <c r="AI739" s="13">
        <f t="shared" si="378"/>
        <v>-168.22079999999914</v>
      </c>
      <c r="AJ739" s="13">
        <f t="shared" si="378"/>
        <v>-873.27439999999979</v>
      </c>
      <c r="AK739" s="13">
        <f t="shared" si="378"/>
        <v>-804.4096999999997</v>
      </c>
      <c r="AL739" s="13">
        <f t="shared" si="378"/>
        <v>0</v>
      </c>
      <c r="AM739" s="13">
        <f t="shared" si="378"/>
        <v>0</v>
      </c>
      <c r="AN739" s="13">
        <f t="shared" si="384"/>
        <v>98.300639761052594</v>
      </c>
      <c r="AO739" s="13">
        <f t="shared" si="384"/>
        <v>99.6791193539636</v>
      </c>
      <c r="AP739" s="13">
        <f t="shared" si="384"/>
        <v>99.942488537265135</v>
      </c>
      <c r="AQ739" s="13">
        <f t="shared" si="384"/>
        <v>81.679271569310401</v>
      </c>
      <c r="AR739" s="13">
        <f t="shared" si="384"/>
        <v>0</v>
      </c>
      <c r="AS739" s="13">
        <f t="shared" si="384"/>
        <v>98.49759931408974</v>
      </c>
      <c r="AT739" s="137">
        <f t="shared" si="384"/>
        <v>78.218238052479307</v>
      </c>
      <c r="AU739" s="137">
        <f t="shared" si="384"/>
        <v>72.367500257634575</v>
      </c>
      <c r="AV739" s="137">
        <f t="shared" si="384"/>
        <v>100</v>
      </c>
      <c r="AW739" s="137">
        <f t="shared" si="384"/>
        <v>100</v>
      </c>
    </row>
    <row r="740" spans="1:49" s="138" customFormat="1" ht="12.75" customHeight="1" x14ac:dyDescent="0.2">
      <c r="A740" s="133">
        <v>731</v>
      </c>
      <c r="B740" s="134" t="s">
        <v>1375</v>
      </c>
      <c r="C740" s="135">
        <f t="shared" si="379"/>
        <v>60645.899999999994</v>
      </c>
      <c r="D740" s="135">
        <f t="shared" ref="D740:I740" si="388">SUBTOTAL(9,D742:D766)</f>
        <v>48435.099999999991</v>
      </c>
      <c r="E740" s="135">
        <f t="shared" si="388"/>
        <v>0</v>
      </c>
      <c r="F740" s="135">
        <f t="shared" si="388"/>
        <v>72.8</v>
      </c>
      <c r="G740" s="135">
        <f t="shared" si="388"/>
        <v>0</v>
      </c>
      <c r="H740" s="135">
        <f t="shared" si="388"/>
        <v>12137.999999999998</v>
      </c>
      <c r="I740" s="135">
        <f t="shared" si="388"/>
        <v>0</v>
      </c>
      <c r="J740" s="135">
        <f t="shared" si="374"/>
        <v>70138.500000000015</v>
      </c>
      <c r="K740" s="135">
        <f t="shared" ref="K740:S740" si="389">SUBTOTAL(9,K742:K766)</f>
        <v>57922.000000000015</v>
      </c>
      <c r="L740" s="135">
        <f t="shared" si="389"/>
        <v>0</v>
      </c>
      <c r="M740" s="135">
        <f t="shared" si="389"/>
        <v>78.5</v>
      </c>
      <c r="N740" s="135">
        <f t="shared" si="389"/>
        <v>0</v>
      </c>
      <c r="O740" s="135">
        <f t="shared" si="389"/>
        <v>12137.999999999998</v>
      </c>
      <c r="P740" s="135">
        <f t="shared" si="389"/>
        <v>0</v>
      </c>
      <c r="Q740" s="135">
        <f t="shared" si="389"/>
        <v>0</v>
      </c>
      <c r="R740" s="135">
        <f t="shared" si="389"/>
        <v>0</v>
      </c>
      <c r="S740" s="135">
        <f t="shared" si="389"/>
        <v>0</v>
      </c>
      <c r="T740" s="136">
        <f t="shared" si="375"/>
        <v>67773.176700000011</v>
      </c>
      <c r="U740" s="135">
        <f t="shared" ref="U740:AC740" si="390">SUBTOTAL(9,U742:U766)</f>
        <v>55781.715600000003</v>
      </c>
      <c r="V740" s="135">
        <f t="shared" si="390"/>
        <v>0</v>
      </c>
      <c r="W740" s="135">
        <f t="shared" si="390"/>
        <v>64.196600000000004</v>
      </c>
      <c r="X740" s="135">
        <f t="shared" si="390"/>
        <v>0</v>
      </c>
      <c r="Y740" s="135">
        <f t="shared" si="390"/>
        <v>11927.264500000001</v>
      </c>
      <c r="Z740" s="135">
        <f t="shared" si="390"/>
        <v>0</v>
      </c>
      <c r="AA740" s="135">
        <f t="shared" si="390"/>
        <v>0</v>
      </c>
      <c r="AB740" s="135">
        <f t="shared" si="390"/>
        <v>0</v>
      </c>
      <c r="AC740" s="135">
        <f t="shared" si="390"/>
        <v>0</v>
      </c>
      <c r="AD740" s="13">
        <f t="shared" si="383"/>
        <v>-2365.3233000000037</v>
      </c>
      <c r="AE740" s="13">
        <f t="shared" si="383"/>
        <v>-2140.2844000000114</v>
      </c>
      <c r="AF740" s="13">
        <f t="shared" si="383"/>
        <v>0</v>
      </c>
      <c r="AG740" s="13">
        <f t="shared" si="383"/>
        <v>-14.303399999999996</v>
      </c>
      <c r="AH740" s="13">
        <f t="shared" si="383"/>
        <v>0</v>
      </c>
      <c r="AI740" s="13">
        <f t="shared" si="378"/>
        <v>-210.73549999999705</v>
      </c>
      <c r="AJ740" s="13">
        <f t="shared" si="378"/>
        <v>0</v>
      </c>
      <c r="AK740" s="13">
        <f t="shared" si="378"/>
        <v>0</v>
      </c>
      <c r="AL740" s="13">
        <f t="shared" si="378"/>
        <v>0</v>
      </c>
      <c r="AM740" s="13">
        <f t="shared" si="378"/>
        <v>0</v>
      </c>
      <c r="AN740" s="13">
        <f t="shared" si="384"/>
        <v>96.627639171068665</v>
      </c>
      <c r="AO740" s="13">
        <f t="shared" si="384"/>
        <v>96.304885190428493</v>
      </c>
      <c r="AP740" s="13">
        <f t="shared" si="384"/>
        <v>0</v>
      </c>
      <c r="AQ740" s="13">
        <f t="shared" si="384"/>
        <v>81.779108280254789</v>
      </c>
      <c r="AR740" s="13">
        <f t="shared" si="384"/>
        <v>0</v>
      </c>
      <c r="AS740" s="13">
        <f t="shared" si="384"/>
        <v>98.263836711155079</v>
      </c>
      <c r="AT740" s="137">
        <f t="shared" si="384"/>
        <v>0</v>
      </c>
      <c r="AU740" s="137">
        <f t="shared" si="384"/>
        <v>0</v>
      </c>
      <c r="AV740" s="137">
        <f t="shared" si="384"/>
        <v>0</v>
      </c>
      <c r="AW740" s="137">
        <f t="shared" si="384"/>
        <v>0</v>
      </c>
    </row>
    <row r="741" spans="1:49" ht="12.75" customHeight="1" x14ac:dyDescent="0.25">
      <c r="A741" s="133">
        <v>732</v>
      </c>
      <c r="B741" s="139" t="s">
        <v>1400</v>
      </c>
      <c r="C741" s="135">
        <f t="shared" si="379"/>
        <v>130835.99999999999</v>
      </c>
      <c r="D741" s="140">
        <v>109711.4</v>
      </c>
      <c r="E741" s="140">
        <v>3014.7</v>
      </c>
      <c r="F741" s="140">
        <v>4410.3999999999996</v>
      </c>
      <c r="G741" s="140">
        <v>0</v>
      </c>
      <c r="H741" s="140">
        <v>11196.8</v>
      </c>
      <c r="I741" s="140">
        <v>2502.6999999999998</v>
      </c>
      <c r="J741" s="135">
        <f t="shared" si="374"/>
        <v>149790.30000000002</v>
      </c>
      <c r="K741" s="141">
        <v>123856.8</v>
      </c>
      <c r="L741" s="141">
        <v>3336.9</v>
      </c>
      <c r="M741" s="141">
        <v>6029.4</v>
      </c>
      <c r="N741" s="141">
        <v>0</v>
      </c>
      <c r="O741" s="141">
        <v>11196.8</v>
      </c>
      <c r="P741" s="141">
        <v>4009.2</v>
      </c>
      <c r="Q741" s="141">
        <v>2911.1</v>
      </c>
      <c r="R741" s="141">
        <v>1317.7</v>
      </c>
      <c r="S741" s="141">
        <v>43.5</v>
      </c>
      <c r="T741" s="136">
        <f t="shared" si="375"/>
        <v>147244.82319999998</v>
      </c>
      <c r="U741" s="141">
        <v>123459.36749999999</v>
      </c>
      <c r="V741" s="141">
        <v>3334.9809</v>
      </c>
      <c r="W741" s="141">
        <v>4924.7700000000004</v>
      </c>
      <c r="X741" s="141">
        <v>0</v>
      </c>
      <c r="Y741" s="10">
        <v>11028.5792</v>
      </c>
      <c r="Z741" s="10">
        <v>3135.9256</v>
      </c>
      <c r="AA741" s="10">
        <v>2106.6903000000002</v>
      </c>
      <c r="AB741" s="10">
        <v>1317.7</v>
      </c>
      <c r="AC741" s="10">
        <v>43.5</v>
      </c>
      <c r="AD741" s="10">
        <f t="shared" si="383"/>
        <v>-2545.4768000000331</v>
      </c>
      <c r="AE741" s="10">
        <f t="shared" si="383"/>
        <v>-397.4325000000099</v>
      </c>
      <c r="AF741" s="10">
        <f t="shared" si="383"/>
        <v>-1.9191000000000713</v>
      </c>
      <c r="AG741" s="10">
        <f t="shared" si="383"/>
        <v>-1104.6299999999992</v>
      </c>
      <c r="AH741" s="10">
        <f t="shared" si="383"/>
        <v>0</v>
      </c>
      <c r="AI741" s="13">
        <f t="shared" si="378"/>
        <v>-168.22079999999914</v>
      </c>
      <c r="AJ741" s="13">
        <f t="shared" si="378"/>
        <v>-873.27439999999979</v>
      </c>
      <c r="AK741" s="13">
        <f t="shared" si="378"/>
        <v>-804.4096999999997</v>
      </c>
      <c r="AL741" s="13">
        <f t="shared" si="378"/>
        <v>0</v>
      </c>
      <c r="AM741" s="10">
        <f t="shared" si="378"/>
        <v>0</v>
      </c>
      <c r="AN741" s="10">
        <f t="shared" si="384"/>
        <v>98.300639761052594</v>
      </c>
      <c r="AO741" s="10">
        <f t="shared" si="384"/>
        <v>99.6791193539636</v>
      </c>
      <c r="AP741" s="10">
        <f t="shared" si="384"/>
        <v>99.942488537265135</v>
      </c>
      <c r="AQ741" s="10">
        <f t="shared" si="384"/>
        <v>81.679271569310401</v>
      </c>
      <c r="AR741" s="10">
        <f t="shared" si="384"/>
        <v>0</v>
      </c>
      <c r="AS741" s="10">
        <f t="shared" si="384"/>
        <v>98.49759931408974</v>
      </c>
      <c r="AT741" s="142">
        <f t="shared" si="384"/>
        <v>78.218238052479307</v>
      </c>
      <c r="AU741" s="142">
        <f t="shared" si="384"/>
        <v>72.367500257634575</v>
      </c>
      <c r="AV741" s="142">
        <f t="shared" si="384"/>
        <v>100</v>
      </c>
      <c r="AW741" s="142">
        <f t="shared" si="384"/>
        <v>100</v>
      </c>
    </row>
    <row r="742" spans="1:49" ht="12.75" customHeight="1" x14ac:dyDescent="0.25">
      <c r="A742" s="133">
        <v>733</v>
      </c>
      <c r="B742" s="139" t="s">
        <v>1964</v>
      </c>
      <c r="C742" s="135">
        <f t="shared" si="379"/>
        <v>262.8</v>
      </c>
      <c r="D742" s="140">
        <v>0</v>
      </c>
      <c r="E742" s="140">
        <v>0</v>
      </c>
      <c r="F742" s="140">
        <v>0</v>
      </c>
      <c r="G742" s="140">
        <v>0</v>
      </c>
      <c r="H742" s="140">
        <v>262.8</v>
      </c>
      <c r="I742" s="140">
        <v>0</v>
      </c>
      <c r="J742" s="135">
        <f t="shared" si="374"/>
        <v>262.8</v>
      </c>
      <c r="K742" s="141">
        <v>0</v>
      </c>
      <c r="L742" s="141">
        <v>0</v>
      </c>
      <c r="M742" s="141">
        <v>0</v>
      </c>
      <c r="N742" s="141">
        <v>0</v>
      </c>
      <c r="O742" s="141">
        <v>262.8</v>
      </c>
      <c r="P742" s="141">
        <v>0</v>
      </c>
      <c r="Q742" s="141">
        <v>0</v>
      </c>
      <c r="R742" s="141">
        <v>0</v>
      </c>
      <c r="S742" s="141">
        <v>0</v>
      </c>
      <c r="T742" s="136">
        <f t="shared" si="375"/>
        <v>262.8</v>
      </c>
      <c r="U742" s="141">
        <v>0</v>
      </c>
      <c r="V742" s="141">
        <v>0</v>
      </c>
      <c r="W742" s="141">
        <v>0</v>
      </c>
      <c r="X742" s="141">
        <v>0</v>
      </c>
      <c r="Y742" s="10">
        <v>262.8</v>
      </c>
      <c r="Z742" s="10">
        <v>0</v>
      </c>
      <c r="AA742" s="10">
        <v>0</v>
      </c>
      <c r="AB742" s="10">
        <v>0</v>
      </c>
      <c r="AC742" s="10">
        <v>0</v>
      </c>
      <c r="AD742" s="10">
        <f t="shared" si="383"/>
        <v>0</v>
      </c>
      <c r="AE742" s="10">
        <f t="shared" si="383"/>
        <v>0</v>
      </c>
      <c r="AF742" s="10">
        <f t="shared" si="383"/>
        <v>0</v>
      </c>
      <c r="AG742" s="10">
        <f t="shared" si="383"/>
        <v>0</v>
      </c>
      <c r="AH742" s="10">
        <f t="shared" si="383"/>
        <v>0</v>
      </c>
      <c r="AI742" s="13">
        <f t="shared" si="378"/>
        <v>0</v>
      </c>
      <c r="AJ742" s="13">
        <f t="shared" si="378"/>
        <v>0</v>
      </c>
      <c r="AK742" s="13">
        <f t="shared" si="378"/>
        <v>0</v>
      </c>
      <c r="AL742" s="13">
        <f t="shared" si="378"/>
        <v>0</v>
      </c>
      <c r="AM742" s="10">
        <f t="shared" si="378"/>
        <v>0</v>
      </c>
      <c r="AN742" s="10">
        <f t="shared" si="384"/>
        <v>100</v>
      </c>
      <c r="AO742" s="10">
        <f t="shared" si="384"/>
        <v>0</v>
      </c>
      <c r="AP742" s="10">
        <f t="shared" si="384"/>
        <v>0</v>
      </c>
      <c r="AQ742" s="10">
        <f t="shared" si="384"/>
        <v>0</v>
      </c>
      <c r="AR742" s="10">
        <f t="shared" si="384"/>
        <v>0</v>
      </c>
      <c r="AS742" s="10">
        <f t="shared" si="384"/>
        <v>100</v>
      </c>
      <c r="AT742" s="142">
        <f t="shared" si="384"/>
        <v>0</v>
      </c>
      <c r="AU742" s="142">
        <f t="shared" si="384"/>
        <v>0</v>
      </c>
      <c r="AV742" s="142">
        <f t="shared" si="384"/>
        <v>0</v>
      </c>
      <c r="AW742" s="142">
        <f t="shared" si="384"/>
        <v>0</v>
      </c>
    </row>
    <row r="743" spans="1:49" ht="12.75" customHeight="1" x14ac:dyDescent="0.25">
      <c r="A743" s="133">
        <v>734</v>
      </c>
      <c r="B743" s="139" t="s">
        <v>1965</v>
      </c>
      <c r="C743" s="135">
        <f t="shared" si="379"/>
        <v>4264.9000000000005</v>
      </c>
      <c r="D743" s="140">
        <v>3516.5</v>
      </c>
      <c r="E743" s="140">
        <v>0</v>
      </c>
      <c r="F743" s="140">
        <v>72.8</v>
      </c>
      <c r="G743" s="140">
        <v>0</v>
      </c>
      <c r="H743" s="140">
        <v>675.6</v>
      </c>
      <c r="I743" s="140">
        <v>0</v>
      </c>
      <c r="J743" s="135">
        <f t="shared" si="374"/>
        <v>4656.2</v>
      </c>
      <c r="K743" s="141">
        <v>3902.1</v>
      </c>
      <c r="L743" s="141">
        <v>0</v>
      </c>
      <c r="M743" s="141">
        <v>78.5</v>
      </c>
      <c r="N743" s="141">
        <v>0</v>
      </c>
      <c r="O743" s="141">
        <v>675.6</v>
      </c>
      <c r="P743" s="141">
        <v>0</v>
      </c>
      <c r="Q743" s="141">
        <v>0</v>
      </c>
      <c r="R743" s="141">
        <v>0</v>
      </c>
      <c r="S743" s="141">
        <v>0</v>
      </c>
      <c r="T743" s="136">
        <f t="shared" si="375"/>
        <v>4481.2361000000001</v>
      </c>
      <c r="U743" s="141">
        <v>3741.4395</v>
      </c>
      <c r="V743" s="141">
        <v>0</v>
      </c>
      <c r="W743" s="141">
        <v>64.196600000000004</v>
      </c>
      <c r="X743" s="141">
        <v>0</v>
      </c>
      <c r="Y743" s="10">
        <v>675.6</v>
      </c>
      <c r="Z743" s="10">
        <v>0</v>
      </c>
      <c r="AA743" s="10">
        <v>0</v>
      </c>
      <c r="AB743" s="10">
        <v>0</v>
      </c>
      <c r="AC743" s="10">
        <v>0</v>
      </c>
      <c r="AD743" s="10">
        <f t="shared" si="383"/>
        <v>-174.96389999999974</v>
      </c>
      <c r="AE743" s="10">
        <f t="shared" si="383"/>
        <v>-160.66049999999996</v>
      </c>
      <c r="AF743" s="10">
        <f t="shared" si="383"/>
        <v>0</v>
      </c>
      <c r="AG743" s="10">
        <f t="shared" si="383"/>
        <v>-14.303399999999996</v>
      </c>
      <c r="AH743" s="10">
        <f t="shared" si="383"/>
        <v>0</v>
      </c>
      <c r="AI743" s="13">
        <f t="shared" si="378"/>
        <v>0</v>
      </c>
      <c r="AJ743" s="13">
        <f t="shared" si="378"/>
        <v>0</v>
      </c>
      <c r="AK743" s="13">
        <f t="shared" si="378"/>
        <v>0</v>
      </c>
      <c r="AL743" s="13">
        <f t="shared" si="378"/>
        <v>0</v>
      </c>
      <c r="AM743" s="10">
        <f t="shared" si="378"/>
        <v>0</v>
      </c>
      <c r="AN743" s="10">
        <f t="shared" si="384"/>
        <v>96.242345689618148</v>
      </c>
      <c r="AO743" s="10">
        <f t="shared" si="384"/>
        <v>95.882716998539252</v>
      </c>
      <c r="AP743" s="10">
        <f t="shared" si="384"/>
        <v>0</v>
      </c>
      <c r="AQ743" s="10">
        <f t="shared" si="384"/>
        <v>81.779108280254789</v>
      </c>
      <c r="AR743" s="10">
        <f t="shared" si="384"/>
        <v>0</v>
      </c>
      <c r="AS743" s="10">
        <f t="shared" si="384"/>
        <v>100</v>
      </c>
      <c r="AT743" s="142">
        <f t="shared" si="384"/>
        <v>0</v>
      </c>
      <c r="AU743" s="142">
        <f t="shared" si="384"/>
        <v>0</v>
      </c>
      <c r="AV743" s="142">
        <f t="shared" si="384"/>
        <v>0</v>
      </c>
      <c r="AW743" s="142">
        <f t="shared" si="384"/>
        <v>0</v>
      </c>
    </row>
    <row r="744" spans="1:49" ht="12.75" customHeight="1" x14ac:dyDescent="0.25">
      <c r="A744" s="133">
        <v>735</v>
      </c>
      <c r="B744" s="139" t="s">
        <v>1966</v>
      </c>
      <c r="C744" s="135">
        <f t="shared" si="379"/>
        <v>1320.2</v>
      </c>
      <c r="D744" s="140">
        <v>1184.3</v>
      </c>
      <c r="E744" s="140">
        <v>0</v>
      </c>
      <c r="F744" s="140">
        <v>0</v>
      </c>
      <c r="G744" s="140">
        <v>0</v>
      </c>
      <c r="H744" s="140">
        <v>135.9</v>
      </c>
      <c r="I744" s="140">
        <v>0</v>
      </c>
      <c r="J744" s="135">
        <f t="shared" si="374"/>
        <v>1564.3000000000002</v>
      </c>
      <c r="K744" s="141">
        <v>1428.4</v>
      </c>
      <c r="L744" s="141">
        <v>0</v>
      </c>
      <c r="M744" s="141">
        <v>0</v>
      </c>
      <c r="N744" s="141">
        <v>0</v>
      </c>
      <c r="O744" s="141">
        <v>135.9</v>
      </c>
      <c r="P744" s="141">
        <v>0</v>
      </c>
      <c r="Q744" s="141">
        <v>0</v>
      </c>
      <c r="R744" s="141">
        <v>0</v>
      </c>
      <c r="S744" s="141">
        <v>0</v>
      </c>
      <c r="T744" s="136">
        <f t="shared" si="375"/>
        <v>1549.3993</v>
      </c>
      <c r="U744" s="141">
        <v>1413.5055</v>
      </c>
      <c r="V744" s="141">
        <v>0</v>
      </c>
      <c r="W744" s="141">
        <v>0</v>
      </c>
      <c r="X744" s="141">
        <v>0</v>
      </c>
      <c r="Y744" s="10">
        <v>135.8938</v>
      </c>
      <c r="Z744" s="10">
        <v>0</v>
      </c>
      <c r="AA744" s="10">
        <v>0</v>
      </c>
      <c r="AB744" s="10">
        <v>0</v>
      </c>
      <c r="AC744" s="10">
        <v>0</v>
      </c>
      <c r="AD744" s="10">
        <f t="shared" si="383"/>
        <v>-14.900700000000143</v>
      </c>
      <c r="AE744" s="10">
        <f t="shared" si="383"/>
        <v>-14.894500000000107</v>
      </c>
      <c r="AF744" s="10">
        <f t="shared" si="383"/>
        <v>0</v>
      </c>
      <c r="AG744" s="10">
        <f t="shared" si="383"/>
        <v>0</v>
      </c>
      <c r="AH744" s="10">
        <f t="shared" si="383"/>
        <v>0</v>
      </c>
      <c r="AI744" s="13">
        <f t="shared" si="378"/>
        <v>-6.2000000000068667E-3</v>
      </c>
      <c r="AJ744" s="13">
        <f t="shared" si="378"/>
        <v>0</v>
      </c>
      <c r="AK744" s="13">
        <f t="shared" si="378"/>
        <v>0</v>
      </c>
      <c r="AL744" s="13">
        <f t="shared" si="378"/>
        <v>0</v>
      </c>
      <c r="AM744" s="10">
        <f t="shared" si="378"/>
        <v>0</v>
      </c>
      <c r="AN744" s="10">
        <f t="shared" si="384"/>
        <v>99.047452534680033</v>
      </c>
      <c r="AO744" s="10">
        <f t="shared" si="384"/>
        <v>98.957259871184533</v>
      </c>
      <c r="AP744" s="10">
        <f t="shared" si="384"/>
        <v>0</v>
      </c>
      <c r="AQ744" s="10">
        <f t="shared" si="384"/>
        <v>0</v>
      </c>
      <c r="AR744" s="10">
        <f t="shared" si="384"/>
        <v>0</v>
      </c>
      <c r="AS744" s="10">
        <f t="shared" si="384"/>
        <v>99.995437821927879</v>
      </c>
      <c r="AT744" s="142">
        <f t="shared" si="384"/>
        <v>0</v>
      </c>
      <c r="AU744" s="142">
        <f t="shared" si="384"/>
        <v>0</v>
      </c>
      <c r="AV744" s="142">
        <f t="shared" si="384"/>
        <v>0</v>
      </c>
      <c r="AW744" s="142">
        <f t="shared" si="384"/>
        <v>0</v>
      </c>
    </row>
    <row r="745" spans="1:49" ht="12.75" customHeight="1" x14ac:dyDescent="0.25">
      <c r="A745" s="133">
        <v>736</v>
      </c>
      <c r="B745" s="139" t="s">
        <v>1967</v>
      </c>
      <c r="C745" s="135">
        <f t="shared" si="379"/>
        <v>2108.3000000000002</v>
      </c>
      <c r="D745" s="140">
        <v>1738.8</v>
      </c>
      <c r="E745" s="140">
        <v>0</v>
      </c>
      <c r="F745" s="140">
        <v>0</v>
      </c>
      <c r="G745" s="140">
        <v>0</v>
      </c>
      <c r="H745" s="140">
        <v>369.5</v>
      </c>
      <c r="I745" s="140">
        <v>0</v>
      </c>
      <c r="J745" s="135">
        <f t="shared" si="374"/>
        <v>2217.5</v>
      </c>
      <c r="K745" s="141">
        <v>1848</v>
      </c>
      <c r="L745" s="141">
        <v>0</v>
      </c>
      <c r="M745" s="141">
        <v>0</v>
      </c>
      <c r="N745" s="141">
        <v>0</v>
      </c>
      <c r="O745" s="141">
        <v>369.5</v>
      </c>
      <c r="P745" s="141">
        <v>0</v>
      </c>
      <c r="Q745" s="141">
        <v>0</v>
      </c>
      <c r="R745" s="141">
        <v>0</v>
      </c>
      <c r="S745" s="141">
        <v>0</v>
      </c>
      <c r="T745" s="136">
        <f t="shared" si="375"/>
        <v>2196.7937999999999</v>
      </c>
      <c r="U745" s="141">
        <v>1828.4608000000001</v>
      </c>
      <c r="V745" s="141">
        <v>0</v>
      </c>
      <c r="W745" s="141">
        <v>0</v>
      </c>
      <c r="X745" s="141">
        <v>0</v>
      </c>
      <c r="Y745" s="10">
        <v>368.33300000000003</v>
      </c>
      <c r="Z745" s="10">
        <v>0</v>
      </c>
      <c r="AA745" s="10">
        <v>0</v>
      </c>
      <c r="AB745" s="10">
        <v>0</v>
      </c>
      <c r="AC745" s="10">
        <v>0</v>
      </c>
      <c r="AD745" s="10">
        <f t="shared" si="383"/>
        <v>-20.706200000000081</v>
      </c>
      <c r="AE745" s="10">
        <f t="shared" si="383"/>
        <v>-19.539199999999937</v>
      </c>
      <c r="AF745" s="10">
        <f t="shared" si="383"/>
        <v>0</v>
      </c>
      <c r="AG745" s="10">
        <f t="shared" si="383"/>
        <v>0</v>
      </c>
      <c r="AH745" s="10">
        <f t="shared" si="383"/>
        <v>0</v>
      </c>
      <c r="AI745" s="13">
        <f t="shared" si="378"/>
        <v>-1.1669999999999732</v>
      </c>
      <c r="AJ745" s="13">
        <f t="shared" si="378"/>
        <v>0</v>
      </c>
      <c r="AK745" s="13">
        <f t="shared" si="378"/>
        <v>0</v>
      </c>
      <c r="AL745" s="13">
        <f t="shared" si="378"/>
        <v>0</v>
      </c>
      <c r="AM745" s="10">
        <f t="shared" si="378"/>
        <v>0</v>
      </c>
      <c r="AN745" s="10">
        <f t="shared" si="384"/>
        <v>99.066236753100327</v>
      </c>
      <c r="AO745" s="10">
        <f t="shared" si="384"/>
        <v>98.942683982683988</v>
      </c>
      <c r="AP745" s="10">
        <f t="shared" si="384"/>
        <v>0</v>
      </c>
      <c r="AQ745" s="10">
        <f t="shared" si="384"/>
        <v>0</v>
      </c>
      <c r="AR745" s="10">
        <f t="shared" si="384"/>
        <v>0</v>
      </c>
      <c r="AS745" s="10">
        <f t="shared" si="384"/>
        <v>99.68416779431665</v>
      </c>
      <c r="AT745" s="142">
        <f t="shared" si="384"/>
        <v>0</v>
      </c>
      <c r="AU745" s="142">
        <f t="shared" si="384"/>
        <v>0</v>
      </c>
      <c r="AV745" s="142">
        <f t="shared" si="384"/>
        <v>0</v>
      </c>
      <c r="AW745" s="142">
        <f t="shared" si="384"/>
        <v>0</v>
      </c>
    </row>
    <row r="746" spans="1:49" ht="12.75" customHeight="1" x14ac:dyDescent="0.25">
      <c r="A746" s="133">
        <v>737</v>
      </c>
      <c r="B746" s="139" t="s">
        <v>1968</v>
      </c>
      <c r="C746" s="135">
        <f t="shared" si="379"/>
        <v>2463.2000000000003</v>
      </c>
      <c r="D746" s="140">
        <v>1960.4</v>
      </c>
      <c r="E746" s="140">
        <v>0</v>
      </c>
      <c r="F746" s="140">
        <v>0</v>
      </c>
      <c r="G746" s="140">
        <v>0</v>
      </c>
      <c r="H746" s="140">
        <v>502.8</v>
      </c>
      <c r="I746" s="140">
        <v>0</v>
      </c>
      <c r="J746" s="135">
        <f t="shared" si="374"/>
        <v>2668.2000000000003</v>
      </c>
      <c r="K746" s="141">
        <v>2165.4</v>
      </c>
      <c r="L746" s="141">
        <v>0</v>
      </c>
      <c r="M746" s="141">
        <v>0</v>
      </c>
      <c r="N746" s="141">
        <v>0</v>
      </c>
      <c r="O746" s="141">
        <v>502.8</v>
      </c>
      <c r="P746" s="141">
        <v>0</v>
      </c>
      <c r="Q746" s="141">
        <v>0</v>
      </c>
      <c r="R746" s="141">
        <v>0</v>
      </c>
      <c r="S746" s="141">
        <v>0</v>
      </c>
      <c r="T746" s="136">
        <f t="shared" si="375"/>
        <v>2473.0499</v>
      </c>
      <c r="U746" s="141">
        <v>1970.2499</v>
      </c>
      <c r="V746" s="141">
        <v>0</v>
      </c>
      <c r="W746" s="141">
        <v>0</v>
      </c>
      <c r="X746" s="141">
        <v>0</v>
      </c>
      <c r="Y746" s="10">
        <v>502.8</v>
      </c>
      <c r="Z746" s="10">
        <v>0</v>
      </c>
      <c r="AA746" s="10">
        <v>0</v>
      </c>
      <c r="AB746" s="10">
        <v>0</v>
      </c>
      <c r="AC746" s="10">
        <v>0</v>
      </c>
      <c r="AD746" s="10">
        <f t="shared" si="383"/>
        <v>-195.15010000000029</v>
      </c>
      <c r="AE746" s="10">
        <f t="shared" si="383"/>
        <v>-195.15010000000007</v>
      </c>
      <c r="AF746" s="10">
        <f t="shared" si="383"/>
        <v>0</v>
      </c>
      <c r="AG746" s="10">
        <f t="shared" si="383"/>
        <v>0</v>
      </c>
      <c r="AH746" s="10">
        <f t="shared" si="383"/>
        <v>0</v>
      </c>
      <c r="AI746" s="13">
        <f t="shared" si="378"/>
        <v>0</v>
      </c>
      <c r="AJ746" s="13">
        <f t="shared" si="378"/>
        <v>0</v>
      </c>
      <c r="AK746" s="13">
        <f t="shared" si="378"/>
        <v>0</v>
      </c>
      <c r="AL746" s="13">
        <f t="shared" si="378"/>
        <v>0</v>
      </c>
      <c r="AM746" s="10">
        <f t="shared" si="378"/>
        <v>0</v>
      </c>
      <c r="AN746" s="10">
        <f t="shared" si="384"/>
        <v>92.686076755865372</v>
      </c>
      <c r="AO746" s="10">
        <f t="shared" si="384"/>
        <v>90.987803639050526</v>
      </c>
      <c r="AP746" s="10">
        <f t="shared" si="384"/>
        <v>0</v>
      </c>
      <c r="AQ746" s="10">
        <f t="shared" si="384"/>
        <v>0</v>
      </c>
      <c r="AR746" s="10">
        <f t="shared" si="384"/>
        <v>0</v>
      </c>
      <c r="AS746" s="10">
        <f t="shared" si="384"/>
        <v>100</v>
      </c>
      <c r="AT746" s="142">
        <f t="shared" si="384"/>
        <v>0</v>
      </c>
      <c r="AU746" s="142">
        <f t="shared" si="384"/>
        <v>0</v>
      </c>
      <c r="AV746" s="142">
        <f t="shared" si="384"/>
        <v>0</v>
      </c>
      <c r="AW746" s="142">
        <f t="shared" si="384"/>
        <v>0</v>
      </c>
    </row>
    <row r="747" spans="1:49" ht="12.75" customHeight="1" x14ac:dyDescent="0.25">
      <c r="A747" s="133">
        <v>738</v>
      </c>
      <c r="B747" s="139" t="s">
        <v>1969</v>
      </c>
      <c r="C747" s="135">
        <f t="shared" si="379"/>
        <v>267.89999999999998</v>
      </c>
      <c r="D747" s="140">
        <v>0</v>
      </c>
      <c r="E747" s="140">
        <v>0</v>
      </c>
      <c r="F747" s="140">
        <v>0</v>
      </c>
      <c r="G747" s="140">
        <v>0</v>
      </c>
      <c r="H747" s="140">
        <v>267.89999999999998</v>
      </c>
      <c r="I747" s="140">
        <v>0</v>
      </c>
      <c r="J747" s="135">
        <f t="shared" si="374"/>
        <v>267.89999999999998</v>
      </c>
      <c r="K747" s="141">
        <v>0</v>
      </c>
      <c r="L747" s="141">
        <v>0</v>
      </c>
      <c r="M747" s="141">
        <v>0</v>
      </c>
      <c r="N747" s="141">
        <v>0</v>
      </c>
      <c r="O747" s="141">
        <v>267.89999999999998</v>
      </c>
      <c r="P747" s="141">
        <v>0</v>
      </c>
      <c r="Q747" s="141">
        <v>0</v>
      </c>
      <c r="R747" s="141">
        <v>0</v>
      </c>
      <c r="S747" s="141">
        <v>0</v>
      </c>
      <c r="T747" s="136">
        <f t="shared" si="375"/>
        <v>267.37</v>
      </c>
      <c r="U747" s="141">
        <v>0</v>
      </c>
      <c r="V747" s="141">
        <v>0</v>
      </c>
      <c r="W747" s="141">
        <v>0</v>
      </c>
      <c r="X747" s="141">
        <v>0</v>
      </c>
      <c r="Y747" s="10">
        <v>267.37</v>
      </c>
      <c r="Z747" s="10">
        <v>0</v>
      </c>
      <c r="AA747" s="10">
        <v>0</v>
      </c>
      <c r="AB747" s="10">
        <v>0</v>
      </c>
      <c r="AC747" s="10">
        <v>0</v>
      </c>
      <c r="AD747" s="10">
        <f t="shared" si="383"/>
        <v>-0.52999999999997272</v>
      </c>
      <c r="AE747" s="10">
        <f t="shared" si="383"/>
        <v>0</v>
      </c>
      <c r="AF747" s="10">
        <f t="shared" si="383"/>
        <v>0</v>
      </c>
      <c r="AG747" s="10">
        <f t="shared" si="383"/>
        <v>0</v>
      </c>
      <c r="AH747" s="10">
        <f t="shared" si="383"/>
        <v>0</v>
      </c>
      <c r="AI747" s="13">
        <f t="shared" si="378"/>
        <v>-0.52999999999997272</v>
      </c>
      <c r="AJ747" s="13">
        <f t="shared" si="378"/>
        <v>0</v>
      </c>
      <c r="AK747" s="13">
        <f t="shared" si="378"/>
        <v>0</v>
      </c>
      <c r="AL747" s="13">
        <f t="shared" si="378"/>
        <v>0</v>
      </c>
      <c r="AM747" s="10">
        <f t="shared" si="378"/>
        <v>0</v>
      </c>
      <c r="AN747" s="10">
        <f t="shared" si="384"/>
        <v>99.802164986935438</v>
      </c>
      <c r="AO747" s="10">
        <f t="shared" si="384"/>
        <v>0</v>
      </c>
      <c r="AP747" s="10">
        <f t="shared" si="384"/>
        <v>0</v>
      </c>
      <c r="AQ747" s="10">
        <f t="shared" si="384"/>
        <v>0</v>
      </c>
      <c r="AR747" s="10">
        <f t="shared" si="384"/>
        <v>0</v>
      </c>
      <c r="AS747" s="10">
        <f t="shared" si="384"/>
        <v>99.802164986935438</v>
      </c>
      <c r="AT747" s="142">
        <f t="shared" si="384"/>
        <v>0</v>
      </c>
      <c r="AU747" s="142">
        <f t="shared" si="384"/>
        <v>0</v>
      </c>
      <c r="AV747" s="142">
        <f t="shared" si="384"/>
        <v>0</v>
      </c>
      <c r="AW747" s="142">
        <f t="shared" si="384"/>
        <v>0</v>
      </c>
    </row>
    <row r="748" spans="1:49" ht="12.75" customHeight="1" x14ac:dyDescent="0.25">
      <c r="A748" s="133">
        <v>739</v>
      </c>
      <c r="B748" s="139" t="s">
        <v>1701</v>
      </c>
      <c r="C748" s="135">
        <f t="shared" si="379"/>
        <v>1002.4</v>
      </c>
      <c r="D748" s="140">
        <v>743.8</v>
      </c>
      <c r="E748" s="140">
        <v>0</v>
      </c>
      <c r="F748" s="140">
        <v>0</v>
      </c>
      <c r="G748" s="140">
        <v>0</v>
      </c>
      <c r="H748" s="140">
        <v>258.60000000000002</v>
      </c>
      <c r="I748" s="140">
        <v>0</v>
      </c>
      <c r="J748" s="135">
        <f t="shared" si="374"/>
        <v>1084</v>
      </c>
      <c r="K748" s="141">
        <v>825.4</v>
      </c>
      <c r="L748" s="141">
        <v>0</v>
      </c>
      <c r="M748" s="141">
        <v>0</v>
      </c>
      <c r="N748" s="141">
        <v>0</v>
      </c>
      <c r="O748" s="141">
        <v>258.60000000000002</v>
      </c>
      <c r="P748" s="141">
        <v>0</v>
      </c>
      <c r="Q748" s="141">
        <v>0</v>
      </c>
      <c r="R748" s="141">
        <v>0</v>
      </c>
      <c r="S748" s="141">
        <v>0</v>
      </c>
      <c r="T748" s="136">
        <f t="shared" si="375"/>
        <v>1071.6210000000001</v>
      </c>
      <c r="U748" s="141">
        <v>813.06100000000004</v>
      </c>
      <c r="V748" s="141">
        <v>0</v>
      </c>
      <c r="W748" s="141">
        <v>0</v>
      </c>
      <c r="X748" s="141">
        <v>0</v>
      </c>
      <c r="Y748" s="10">
        <v>258.56</v>
      </c>
      <c r="Z748" s="10">
        <v>0</v>
      </c>
      <c r="AA748" s="10">
        <v>0</v>
      </c>
      <c r="AB748" s="10">
        <v>0</v>
      </c>
      <c r="AC748" s="10">
        <v>0</v>
      </c>
      <c r="AD748" s="10">
        <f t="shared" si="383"/>
        <v>-12.378999999999905</v>
      </c>
      <c r="AE748" s="10">
        <f t="shared" si="383"/>
        <v>-12.338999999999942</v>
      </c>
      <c r="AF748" s="10">
        <f t="shared" si="383"/>
        <v>0</v>
      </c>
      <c r="AG748" s="10">
        <f t="shared" si="383"/>
        <v>0</v>
      </c>
      <c r="AH748" s="10">
        <f t="shared" si="383"/>
        <v>0</v>
      </c>
      <c r="AI748" s="13">
        <f t="shared" si="378"/>
        <v>-4.0000000000020464E-2</v>
      </c>
      <c r="AJ748" s="13">
        <f t="shared" si="378"/>
        <v>0</v>
      </c>
      <c r="AK748" s="13">
        <f t="shared" si="378"/>
        <v>0</v>
      </c>
      <c r="AL748" s="13">
        <f t="shared" si="378"/>
        <v>0</v>
      </c>
      <c r="AM748" s="10">
        <f t="shared" si="378"/>
        <v>0</v>
      </c>
      <c r="AN748" s="10">
        <f t="shared" si="384"/>
        <v>98.858025830258313</v>
      </c>
      <c r="AO748" s="10">
        <f t="shared" si="384"/>
        <v>98.50508844196753</v>
      </c>
      <c r="AP748" s="10">
        <f t="shared" si="384"/>
        <v>0</v>
      </c>
      <c r="AQ748" s="10">
        <f t="shared" si="384"/>
        <v>0</v>
      </c>
      <c r="AR748" s="10">
        <f t="shared" si="384"/>
        <v>0</v>
      </c>
      <c r="AS748" s="10">
        <f t="shared" si="384"/>
        <v>99.984532095901002</v>
      </c>
      <c r="AT748" s="142">
        <f t="shared" si="384"/>
        <v>0</v>
      </c>
      <c r="AU748" s="142">
        <f t="shared" si="384"/>
        <v>0</v>
      </c>
      <c r="AV748" s="142">
        <f t="shared" si="384"/>
        <v>0</v>
      </c>
      <c r="AW748" s="142">
        <f t="shared" si="384"/>
        <v>0</v>
      </c>
    </row>
    <row r="749" spans="1:49" ht="12.75" customHeight="1" x14ac:dyDescent="0.25">
      <c r="A749" s="133">
        <v>740</v>
      </c>
      <c r="B749" s="139" t="s">
        <v>1534</v>
      </c>
      <c r="C749" s="135">
        <f t="shared" si="379"/>
        <v>1459.8000000000002</v>
      </c>
      <c r="D749" s="140">
        <v>1065.9000000000001</v>
      </c>
      <c r="E749" s="140">
        <v>0</v>
      </c>
      <c r="F749" s="140">
        <v>0</v>
      </c>
      <c r="G749" s="140">
        <v>0</v>
      </c>
      <c r="H749" s="140">
        <v>393.9</v>
      </c>
      <c r="I749" s="140">
        <v>0</v>
      </c>
      <c r="J749" s="135">
        <f t="shared" si="374"/>
        <v>2335</v>
      </c>
      <c r="K749" s="141">
        <v>1941.1</v>
      </c>
      <c r="L749" s="141">
        <v>0</v>
      </c>
      <c r="M749" s="141">
        <v>0</v>
      </c>
      <c r="N749" s="141">
        <v>0</v>
      </c>
      <c r="O749" s="141">
        <v>393.9</v>
      </c>
      <c r="P749" s="141">
        <v>0</v>
      </c>
      <c r="Q749" s="141">
        <v>0</v>
      </c>
      <c r="R749" s="141">
        <v>0</v>
      </c>
      <c r="S749" s="141">
        <v>0</v>
      </c>
      <c r="T749" s="136">
        <f t="shared" si="375"/>
        <v>2334.3923</v>
      </c>
      <c r="U749" s="141">
        <v>1940.4922999999999</v>
      </c>
      <c r="V749" s="141">
        <v>0</v>
      </c>
      <c r="W749" s="141">
        <v>0</v>
      </c>
      <c r="X749" s="141">
        <v>0</v>
      </c>
      <c r="Y749" s="10">
        <v>393.9</v>
      </c>
      <c r="Z749" s="10">
        <v>0</v>
      </c>
      <c r="AA749" s="10">
        <v>0</v>
      </c>
      <c r="AB749" s="10">
        <v>0</v>
      </c>
      <c r="AC749" s="10">
        <v>0</v>
      </c>
      <c r="AD749" s="10">
        <f t="shared" si="383"/>
        <v>-0.60770000000002256</v>
      </c>
      <c r="AE749" s="10">
        <f t="shared" si="383"/>
        <v>-0.60770000000002256</v>
      </c>
      <c r="AF749" s="10">
        <f t="shared" si="383"/>
        <v>0</v>
      </c>
      <c r="AG749" s="10">
        <f t="shared" si="383"/>
        <v>0</v>
      </c>
      <c r="AH749" s="10">
        <f t="shared" si="383"/>
        <v>0</v>
      </c>
      <c r="AI749" s="13">
        <f t="shared" si="378"/>
        <v>0</v>
      </c>
      <c r="AJ749" s="13">
        <f t="shared" si="378"/>
        <v>0</v>
      </c>
      <c r="AK749" s="13">
        <f t="shared" si="378"/>
        <v>0</v>
      </c>
      <c r="AL749" s="13">
        <f t="shared" si="378"/>
        <v>0</v>
      </c>
      <c r="AM749" s="10">
        <f t="shared" si="378"/>
        <v>0</v>
      </c>
      <c r="AN749" s="10">
        <f t="shared" si="384"/>
        <v>99.97397430406852</v>
      </c>
      <c r="AO749" s="10">
        <f t="shared" si="384"/>
        <v>99.968693009118539</v>
      </c>
      <c r="AP749" s="10">
        <f t="shared" si="384"/>
        <v>0</v>
      </c>
      <c r="AQ749" s="10">
        <f t="shared" si="384"/>
        <v>0</v>
      </c>
      <c r="AR749" s="10">
        <f t="shared" si="384"/>
        <v>0</v>
      </c>
      <c r="AS749" s="10">
        <f t="shared" si="384"/>
        <v>100</v>
      </c>
      <c r="AT749" s="142">
        <f t="shared" si="384"/>
        <v>0</v>
      </c>
      <c r="AU749" s="142">
        <f t="shared" si="384"/>
        <v>0</v>
      </c>
      <c r="AV749" s="142">
        <f t="shared" si="384"/>
        <v>0</v>
      </c>
      <c r="AW749" s="142">
        <f t="shared" si="384"/>
        <v>0</v>
      </c>
    </row>
    <row r="750" spans="1:49" ht="12.75" customHeight="1" x14ac:dyDescent="0.25">
      <c r="A750" s="133">
        <v>741</v>
      </c>
      <c r="B750" s="139" t="s">
        <v>1970</v>
      </c>
      <c r="C750" s="135">
        <f t="shared" si="379"/>
        <v>3237.3999999999996</v>
      </c>
      <c r="D750" s="140">
        <v>2666.1</v>
      </c>
      <c r="E750" s="140">
        <v>0</v>
      </c>
      <c r="F750" s="140">
        <v>0</v>
      </c>
      <c r="G750" s="140">
        <v>0</v>
      </c>
      <c r="H750" s="140">
        <v>571.29999999999995</v>
      </c>
      <c r="I750" s="140">
        <v>0</v>
      </c>
      <c r="J750" s="135">
        <f t="shared" si="374"/>
        <v>3774.1000000000004</v>
      </c>
      <c r="K750" s="141">
        <v>3202.8</v>
      </c>
      <c r="L750" s="141">
        <v>0</v>
      </c>
      <c r="M750" s="141">
        <v>0</v>
      </c>
      <c r="N750" s="141">
        <v>0</v>
      </c>
      <c r="O750" s="141">
        <v>571.29999999999995</v>
      </c>
      <c r="P750" s="141">
        <v>0</v>
      </c>
      <c r="Q750" s="141">
        <v>0</v>
      </c>
      <c r="R750" s="141">
        <v>0</v>
      </c>
      <c r="S750" s="141">
        <v>0</v>
      </c>
      <c r="T750" s="136">
        <f t="shared" si="375"/>
        <v>3307.1147000000001</v>
      </c>
      <c r="U750" s="141">
        <v>2735.8148000000001</v>
      </c>
      <c r="V750" s="141">
        <v>0</v>
      </c>
      <c r="W750" s="141">
        <v>0</v>
      </c>
      <c r="X750" s="141">
        <v>0</v>
      </c>
      <c r="Y750" s="10">
        <v>571.29989999999998</v>
      </c>
      <c r="Z750" s="10">
        <v>0</v>
      </c>
      <c r="AA750" s="10">
        <v>0</v>
      </c>
      <c r="AB750" s="10">
        <v>0</v>
      </c>
      <c r="AC750" s="10">
        <v>0</v>
      </c>
      <c r="AD750" s="10">
        <f t="shared" si="383"/>
        <v>-466.98530000000028</v>
      </c>
      <c r="AE750" s="10">
        <f t="shared" si="383"/>
        <v>-466.98520000000008</v>
      </c>
      <c r="AF750" s="10">
        <f t="shared" si="383"/>
        <v>0</v>
      </c>
      <c r="AG750" s="10">
        <f t="shared" si="383"/>
        <v>0</v>
      </c>
      <c r="AH750" s="10">
        <f t="shared" si="383"/>
        <v>0</v>
      </c>
      <c r="AI750" s="13">
        <f t="shared" si="378"/>
        <v>-9.9999999974897946E-5</v>
      </c>
      <c r="AJ750" s="13">
        <f t="shared" si="378"/>
        <v>0</v>
      </c>
      <c r="AK750" s="13">
        <f t="shared" si="378"/>
        <v>0</v>
      </c>
      <c r="AL750" s="13">
        <f t="shared" si="378"/>
        <v>0</v>
      </c>
      <c r="AM750" s="10">
        <f t="shared" si="378"/>
        <v>0</v>
      </c>
      <c r="AN750" s="10">
        <f t="shared" si="384"/>
        <v>87.626578522031735</v>
      </c>
      <c r="AO750" s="10">
        <f t="shared" si="384"/>
        <v>85.419470463344567</v>
      </c>
      <c r="AP750" s="10">
        <f t="shared" si="384"/>
        <v>0</v>
      </c>
      <c r="AQ750" s="10">
        <f t="shared" si="384"/>
        <v>0</v>
      </c>
      <c r="AR750" s="10">
        <f t="shared" si="384"/>
        <v>0</v>
      </c>
      <c r="AS750" s="10">
        <f t="shared" si="384"/>
        <v>99.999982496061619</v>
      </c>
      <c r="AT750" s="142">
        <f t="shared" si="384"/>
        <v>0</v>
      </c>
      <c r="AU750" s="142">
        <f t="shared" si="384"/>
        <v>0</v>
      </c>
      <c r="AV750" s="142">
        <f t="shared" si="384"/>
        <v>0</v>
      </c>
      <c r="AW750" s="142">
        <f t="shared" si="384"/>
        <v>0</v>
      </c>
    </row>
    <row r="751" spans="1:49" ht="12.75" customHeight="1" x14ac:dyDescent="0.25">
      <c r="A751" s="133">
        <v>742</v>
      </c>
      <c r="B751" s="139" t="s">
        <v>1971</v>
      </c>
      <c r="C751" s="135">
        <f t="shared" si="379"/>
        <v>1410.5</v>
      </c>
      <c r="D751" s="140">
        <v>1029</v>
      </c>
      <c r="E751" s="140">
        <v>0</v>
      </c>
      <c r="F751" s="140">
        <v>0</v>
      </c>
      <c r="G751" s="140">
        <v>0</v>
      </c>
      <c r="H751" s="140">
        <v>381.5</v>
      </c>
      <c r="I751" s="140">
        <v>0</v>
      </c>
      <c r="J751" s="135">
        <f t="shared" si="374"/>
        <v>1523.5</v>
      </c>
      <c r="K751" s="141">
        <v>1142</v>
      </c>
      <c r="L751" s="141">
        <v>0</v>
      </c>
      <c r="M751" s="141">
        <v>0</v>
      </c>
      <c r="N751" s="141">
        <v>0</v>
      </c>
      <c r="O751" s="141">
        <v>381.5</v>
      </c>
      <c r="P751" s="141">
        <v>0</v>
      </c>
      <c r="Q751" s="141">
        <v>0</v>
      </c>
      <c r="R751" s="141">
        <v>0</v>
      </c>
      <c r="S751" s="141">
        <v>0</v>
      </c>
      <c r="T751" s="136">
        <f t="shared" si="375"/>
        <v>1448.2959000000001</v>
      </c>
      <c r="U751" s="141">
        <v>1089.1649</v>
      </c>
      <c r="V751" s="141">
        <v>0</v>
      </c>
      <c r="W751" s="141">
        <v>0</v>
      </c>
      <c r="X751" s="141">
        <v>0</v>
      </c>
      <c r="Y751" s="10">
        <v>359.13099999999997</v>
      </c>
      <c r="Z751" s="10">
        <v>0</v>
      </c>
      <c r="AA751" s="10">
        <v>0</v>
      </c>
      <c r="AB751" s="10">
        <v>0</v>
      </c>
      <c r="AC751" s="10">
        <v>0</v>
      </c>
      <c r="AD751" s="10">
        <f t="shared" si="383"/>
        <v>-75.204099999999926</v>
      </c>
      <c r="AE751" s="10">
        <f t="shared" si="383"/>
        <v>-52.835100000000011</v>
      </c>
      <c r="AF751" s="10">
        <f t="shared" si="383"/>
        <v>0</v>
      </c>
      <c r="AG751" s="10">
        <f t="shared" si="383"/>
        <v>0</v>
      </c>
      <c r="AH751" s="10">
        <f t="shared" si="383"/>
        <v>0</v>
      </c>
      <c r="AI751" s="13">
        <f t="shared" si="378"/>
        <v>-22.369000000000028</v>
      </c>
      <c r="AJ751" s="13">
        <f t="shared" si="378"/>
        <v>0</v>
      </c>
      <c r="AK751" s="13">
        <f t="shared" si="378"/>
        <v>0</v>
      </c>
      <c r="AL751" s="13">
        <f t="shared" si="378"/>
        <v>0</v>
      </c>
      <c r="AM751" s="10">
        <f t="shared" si="378"/>
        <v>0</v>
      </c>
      <c r="AN751" s="10">
        <f t="shared" si="384"/>
        <v>95.063728257302273</v>
      </c>
      <c r="AO751" s="10">
        <f t="shared" si="384"/>
        <v>95.373458844133097</v>
      </c>
      <c r="AP751" s="10">
        <f t="shared" si="384"/>
        <v>0</v>
      </c>
      <c r="AQ751" s="10">
        <f t="shared" si="384"/>
        <v>0</v>
      </c>
      <c r="AR751" s="10">
        <f t="shared" si="384"/>
        <v>0</v>
      </c>
      <c r="AS751" s="10">
        <f t="shared" si="384"/>
        <v>94.136566186107459</v>
      </c>
      <c r="AT751" s="142">
        <f t="shared" si="384"/>
        <v>0</v>
      </c>
      <c r="AU751" s="142">
        <f t="shared" si="384"/>
        <v>0</v>
      </c>
      <c r="AV751" s="142">
        <f t="shared" si="384"/>
        <v>0</v>
      </c>
      <c r="AW751" s="142">
        <f t="shared" si="384"/>
        <v>0</v>
      </c>
    </row>
    <row r="752" spans="1:49" ht="12.75" customHeight="1" x14ac:dyDescent="0.25">
      <c r="A752" s="133">
        <v>743</v>
      </c>
      <c r="B752" s="139" t="s">
        <v>1972</v>
      </c>
      <c r="C752" s="135">
        <f t="shared" si="379"/>
        <v>799.5</v>
      </c>
      <c r="D752" s="140">
        <v>665.7</v>
      </c>
      <c r="E752" s="140">
        <v>0</v>
      </c>
      <c r="F752" s="140">
        <v>0</v>
      </c>
      <c r="G752" s="140">
        <v>0</v>
      </c>
      <c r="H752" s="140">
        <v>133.80000000000001</v>
      </c>
      <c r="I752" s="140">
        <v>0</v>
      </c>
      <c r="J752" s="135">
        <f t="shared" si="374"/>
        <v>879.5</v>
      </c>
      <c r="K752" s="141">
        <v>745.7</v>
      </c>
      <c r="L752" s="141">
        <v>0</v>
      </c>
      <c r="M752" s="141">
        <v>0</v>
      </c>
      <c r="N752" s="141">
        <v>0</v>
      </c>
      <c r="O752" s="141">
        <v>133.80000000000001</v>
      </c>
      <c r="P752" s="141">
        <v>0</v>
      </c>
      <c r="Q752" s="141">
        <v>0</v>
      </c>
      <c r="R752" s="141">
        <v>0</v>
      </c>
      <c r="S752" s="141">
        <v>0</v>
      </c>
      <c r="T752" s="136">
        <f t="shared" si="375"/>
        <v>879.5</v>
      </c>
      <c r="U752" s="141">
        <v>745.7</v>
      </c>
      <c r="V752" s="141">
        <v>0</v>
      </c>
      <c r="W752" s="141">
        <v>0</v>
      </c>
      <c r="X752" s="141">
        <v>0</v>
      </c>
      <c r="Y752" s="10">
        <v>133.80000000000001</v>
      </c>
      <c r="Z752" s="10">
        <v>0</v>
      </c>
      <c r="AA752" s="10">
        <v>0</v>
      </c>
      <c r="AB752" s="10">
        <v>0</v>
      </c>
      <c r="AC752" s="10">
        <v>0</v>
      </c>
      <c r="AD752" s="10">
        <f t="shared" si="383"/>
        <v>0</v>
      </c>
      <c r="AE752" s="10">
        <f t="shared" si="383"/>
        <v>0</v>
      </c>
      <c r="AF752" s="10">
        <f t="shared" si="383"/>
        <v>0</v>
      </c>
      <c r="AG752" s="10">
        <f t="shared" si="383"/>
        <v>0</v>
      </c>
      <c r="AH752" s="10">
        <f t="shared" si="383"/>
        <v>0</v>
      </c>
      <c r="AI752" s="13">
        <f t="shared" si="378"/>
        <v>0</v>
      </c>
      <c r="AJ752" s="13">
        <f t="shared" si="378"/>
        <v>0</v>
      </c>
      <c r="AK752" s="13">
        <f t="shared" si="378"/>
        <v>0</v>
      </c>
      <c r="AL752" s="13">
        <f t="shared" si="378"/>
        <v>0</v>
      </c>
      <c r="AM752" s="10">
        <f t="shared" si="378"/>
        <v>0</v>
      </c>
      <c r="AN752" s="10">
        <f t="shared" si="384"/>
        <v>100</v>
      </c>
      <c r="AO752" s="10">
        <f t="shared" si="384"/>
        <v>100</v>
      </c>
      <c r="AP752" s="10">
        <f t="shared" si="384"/>
        <v>0</v>
      </c>
      <c r="AQ752" s="10">
        <f t="shared" si="384"/>
        <v>0</v>
      </c>
      <c r="AR752" s="10">
        <f t="shared" si="384"/>
        <v>0</v>
      </c>
      <c r="AS752" s="10">
        <f t="shared" si="384"/>
        <v>100</v>
      </c>
      <c r="AT752" s="142">
        <f t="shared" si="384"/>
        <v>0</v>
      </c>
      <c r="AU752" s="142">
        <f t="shared" si="384"/>
        <v>0</v>
      </c>
      <c r="AV752" s="142">
        <f t="shared" si="384"/>
        <v>0</v>
      </c>
      <c r="AW752" s="142">
        <f t="shared" si="384"/>
        <v>0</v>
      </c>
    </row>
    <row r="753" spans="1:49" ht="12.75" customHeight="1" x14ac:dyDescent="0.25">
      <c r="A753" s="133">
        <v>744</v>
      </c>
      <c r="B753" s="139" t="s">
        <v>1973</v>
      </c>
      <c r="C753" s="135">
        <f t="shared" si="379"/>
        <v>2609.6000000000004</v>
      </c>
      <c r="D753" s="140">
        <v>2087.4</v>
      </c>
      <c r="E753" s="140">
        <v>0</v>
      </c>
      <c r="F753" s="140">
        <v>0</v>
      </c>
      <c r="G753" s="140">
        <v>0</v>
      </c>
      <c r="H753" s="140">
        <v>522.20000000000005</v>
      </c>
      <c r="I753" s="140">
        <v>0</v>
      </c>
      <c r="J753" s="135">
        <f t="shared" si="374"/>
        <v>2974.7</v>
      </c>
      <c r="K753" s="141">
        <v>2452.5</v>
      </c>
      <c r="L753" s="141">
        <v>0</v>
      </c>
      <c r="M753" s="141">
        <v>0</v>
      </c>
      <c r="N753" s="141">
        <v>0</v>
      </c>
      <c r="O753" s="141">
        <v>522.20000000000005</v>
      </c>
      <c r="P753" s="141">
        <v>0</v>
      </c>
      <c r="Q753" s="141">
        <v>0</v>
      </c>
      <c r="R753" s="141">
        <v>0</v>
      </c>
      <c r="S753" s="141">
        <v>0</v>
      </c>
      <c r="T753" s="136">
        <f t="shared" si="375"/>
        <v>2974.66</v>
      </c>
      <c r="U753" s="141">
        <v>2452.5</v>
      </c>
      <c r="V753" s="141">
        <v>0</v>
      </c>
      <c r="W753" s="141">
        <v>0</v>
      </c>
      <c r="X753" s="141">
        <v>0</v>
      </c>
      <c r="Y753" s="10">
        <v>522.16</v>
      </c>
      <c r="Z753" s="10">
        <v>0</v>
      </c>
      <c r="AA753" s="10">
        <v>0</v>
      </c>
      <c r="AB753" s="10">
        <v>0</v>
      </c>
      <c r="AC753" s="10">
        <v>0</v>
      </c>
      <c r="AD753" s="10">
        <f t="shared" si="383"/>
        <v>-3.999999999996362E-2</v>
      </c>
      <c r="AE753" s="10">
        <f t="shared" si="383"/>
        <v>0</v>
      </c>
      <c r="AF753" s="10">
        <f t="shared" si="383"/>
        <v>0</v>
      </c>
      <c r="AG753" s="10">
        <f t="shared" si="383"/>
        <v>0</v>
      </c>
      <c r="AH753" s="10">
        <f t="shared" si="383"/>
        <v>0</v>
      </c>
      <c r="AI753" s="13">
        <f t="shared" si="378"/>
        <v>-4.0000000000077307E-2</v>
      </c>
      <c r="AJ753" s="13">
        <f t="shared" si="378"/>
        <v>0</v>
      </c>
      <c r="AK753" s="13">
        <f t="shared" si="378"/>
        <v>0</v>
      </c>
      <c r="AL753" s="13">
        <f t="shared" si="378"/>
        <v>0</v>
      </c>
      <c r="AM753" s="10">
        <f t="shared" si="378"/>
        <v>0</v>
      </c>
      <c r="AN753" s="10">
        <f t="shared" si="384"/>
        <v>99.998655326587567</v>
      </c>
      <c r="AO753" s="10">
        <f t="shared" si="384"/>
        <v>100</v>
      </c>
      <c r="AP753" s="10">
        <f t="shared" si="384"/>
        <v>0</v>
      </c>
      <c r="AQ753" s="10">
        <f t="shared" si="384"/>
        <v>0</v>
      </c>
      <c r="AR753" s="10">
        <f t="shared" si="384"/>
        <v>0</v>
      </c>
      <c r="AS753" s="10">
        <f t="shared" si="384"/>
        <v>99.992340099578698</v>
      </c>
      <c r="AT753" s="142">
        <f t="shared" si="384"/>
        <v>0</v>
      </c>
      <c r="AU753" s="142">
        <f t="shared" si="384"/>
        <v>0</v>
      </c>
      <c r="AV753" s="142">
        <f t="shared" si="384"/>
        <v>0</v>
      </c>
      <c r="AW753" s="142">
        <f t="shared" si="384"/>
        <v>0</v>
      </c>
    </row>
    <row r="754" spans="1:49" ht="12.75" customHeight="1" x14ac:dyDescent="0.25">
      <c r="A754" s="133">
        <v>745</v>
      </c>
      <c r="B754" s="139" t="s">
        <v>1974</v>
      </c>
      <c r="C754" s="135">
        <f t="shared" si="379"/>
        <v>1388.5</v>
      </c>
      <c r="D754" s="140">
        <v>1171.3</v>
      </c>
      <c r="E754" s="140">
        <v>0</v>
      </c>
      <c r="F754" s="140">
        <v>0</v>
      </c>
      <c r="G754" s="140">
        <v>0</v>
      </c>
      <c r="H754" s="140">
        <v>217.2</v>
      </c>
      <c r="I754" s="140">
        <v>0</v>
      </c>
      <c r="J754" s="135">
        <f t="shared" si="374"/>
        <v>1680</v>
      </c>
      <c r="K754" s="141">
        <v>1462.8</v>
      </c>
      <c r="L754" s="141">
        <v>0</v>
      </c>
      <c r="M754" s="141">
        <v>0</v>
      </c>
      <c r="N754" s="141">
        <v>0</v>
      </c>
      <c r="O754" s="141">
        <v>217.2</v>
      </c>
      <c r="P754" s="141">
        <v>0</v>
      </c>
      <c r="Q754" s="141">
        <v>0</v>
      </c>
      <c r="R754" s="141">
        <v>0</v>
      </c>
      <c r="S754" s="141">
        <v>0</v>
      </c>
      <c r="T754" s="136">
        <f t="shared" si="375"/>
        <v>1381.7443999999998</v>
      </c>
      <c r="U754" s="141">
        <v>1349.4251999999999</v>
      </c>
      <c r="V754" s="141">
        <v>0</v>
      </c>
      <c r="W754" s="141">
        <v>0</v>
      </c>
      <c r="X754" s="141">
        <v>0</v>
      </c>
      <c r="Y754" s="10">
        <v>32.319200000000002</v>
      </c>
      <c r="Z754" s="10">
        <v>0</v>
      </c>
      <c r="AA754" s="10">
        <v>0</v>
      </c>
      <c r="AB754" s="10">
        <v>0</v>
      </c>
      <c r="AC754" s="10">
        <v>0</v>
      </c>
      <c r="AD754" s="10">
        <f t="shared" si="383"/>
        <v>-298.25560000000019</v>
      </c>
      <c r="AE754" s="10">
        <f t="shared" si="383"/>
        <v>-113.37480000000005</v>
      </c>
      <c r="AF754" s="10">
        <f t="shared" si="383"/>
        <v>0</v>
      </c>
      <c r="AG754" s="10">
        <f t="shared" si="383"/>
        <v>0</v>
      </c>
      <c r="AH754" s="10">
        <f t="shared" si="383"/>
        <v>0</v>
      </c>
      <c r="AI754" s="13">
        <f t="shared" si="378"/>
        <v>-184.88079999999999</v>
      </c>
      <c r="AJ754" s="13">
        <f t="shared" si="378"/>
        <v>0</v>
      </c>
      <c r="AK754" s="13">
        <f t="shared" si="378"/>
        <v>0</v>
      </c>
      <c r="AL754" s="13">
        <f t="shared" si="378"/>
        <v>0</v>
      </c>
      <c r="AM754" s="10">
        <f t="shared" si="378"/>
        <v>0</v>
      </c>
      <c r="AN754" s="10">
        <f t="shared" si="384"/>
        <v>82.246690476190466</v>
      </c>
      <c r="AO754" s="10">
        <f t="shared" si="384"/>
        <v>92.249466776045935</v>
      </c>
      <c r="AP754" s="10">
        <f t="shared" si="384"/>
        <v>0</v>
      </c>
      <c r="AQ754" s="10">
        <f t="shared" si="384"/>
        <v>0</v>
      </c>
      <c r="AR754" s="10">
        <f t="shared" si="384"/>
        <v>0</v>
      </c>
      <c r="AS754" s="10">
        <f t="shared" si="384"/>
        <v>14.879926335174956</v>
      </c>
      <c r="AT754" s="142">
        <f t="shared" si="384"/>
        <v>0</v>
      </c>
      <c r="AU754" s="142">
        <f t="shared" si="384"/>
        <v>0</v>
      </c>
      <c r="AV754" s="142">
        <f t="shared" si="384"/>
        <v>0</v>
      </c>
      <c r="AW754" s="142">
        <f t="shared" si="384"/>
        <v>0</v>
      </c>
    </row>
    <row r="755" spans="1:49" ht="12.75" customHeight="1" x14ac:dyDescent="0.25">
      <c r="A755" s="133">
        <v>746</v>
      </c>
      <c r="B755" s="139" t="s">
        <v>1975</v>
      </c>
      <c r="C755" s="135">
        <f t="shared" si="379"/>
        <v>166.2</v>
      </c>
      <c r="D755" s="140">
        <v>0</v>
      </c>
      <c r="E755" s="140">
        <v>0</v>
      </c>
      <c r="F755" s="140">
        <v>0</v>
      </c>
      <c r="G755" s="140">
        <v>0</v>
      </c>
      <c r="H755" s="140">
        <v>166.2</v>
      </c>
      <c r="I755" s="140">
        <v>0</v>
      </c>
      <c r="J755" s="135">
        <f t="shared" si="374"/>
        <v>270.10000000000002</v>
      </c>
      <c r="K755" s="141">
        <v>103.9</v>
      </c>
      <c r="L755" s="141">
        <v>0</v>
      </c>
      <c r="M755" s="141">
        <v>0</v>
      </c>
      <c r="N755" s="141">
        <v>0</v>
      </c>
      <c r="O755" s="141">
        <v>166.2</v>
      </c>
      <c r="P755" s="141">
        <v>0</v>
      </c>
      <c r="Q755" s="141">
        <v>0</v>
      </c>
      <c r="R755" s="141">
        <v>0</v>
      </c>
      <c r="S755" s="141">
        <v>0</v>
      </c>
      <c r="T755" s="136">
        <f t="shared" si="375"/>
        <v>270.09000000000003</v>
      </c>
      <c r="U755" s="141">
        <v>103.9</v>
      </c>
      <c r="V755" s="141">
        <v>0</v>
      </c>
      <c r="W755" s="141">
        <v>0</v>
      </c>
      <c r="X755" s="141">
        <v>0</v>
      </c>
      <c r="Y755" s="10">
        <v>166.19</v>
      </c>
      <c r="Z755" s="10">
        <v>0</v>
      </c>
      <c r="AA755" s="10">
        <v>0</v>
      </c>
      <c r="AB755" s="10">
        <v>0</v>
      </c>
      <c r="AC755" s="10">
        <v>0</v>
      </c>
      <c r="AD755" s="10">
        <f t="shared" si="383"/>
        <v>-9.9999999999909051E-3</v>
      </c>
      <c r="AE755" s="10">
        <f t="shared" si="383"/>
        <v>0</v>
      </c>
      <c r="AF755" s="10">
        <f t="shared" si="383"/>
        <v>0</v>
      </c>
      <c r="AG755" s="10">
        <f t="shared" si="383"/>
        <v>0</v>
      </c>
      <c r="AH755" s="10">
        <f t="shared" si="383"/>
        <v>0</v>
      </c>
      <c r="AI755" s="13">
        <f t="shared" si="378"/>
        <v>-9.9999999999909051E-3</v>
      </c>
      <c r="AJ755" s="13">
        <f t="shared" si="378"/>
        <v>0</v>
      </c>
      <c r="AK755" s="13">
        <f t="shared" si="378"/>
        <v>0</v>
      </c>
      <c r="AL755" s="13">
        <f t="shared" si="378"/>
        <v>0</v>
      </c>
      <c r="AM755" s="10">
        <f t="shared" si="378"/>
        <v>0</v>
      </c>
      <c r="AN755" s="10">
        <f t="shared" si="384"/>
        <v>99.996297667530541</v>
      </c>
      <c r="AO755" s="10">
        <f t="shared" si="384"/>
        <v>100</v>
      </c>
      <c r="AP755" s="10">
        <f t="shared" si="384"/>
        <v>0</v>
      </c>
      <c r="AQ755" s="10">
        <f t="shared" si="384"/>
        <v>0</v>
      </c>
      <c r="AR755" s="10">
        <f t="shared" si="384"/>
        <v>0</v>
      </c>
      <c r="AS755" s="10">
        <f t="shared" si="384"/>
        <v>99.993983152827923</v>
      </c>
      <c r="AT755" s="142">
        <f t="shared" si="384"/>
        <v>0</v>
      </c>
      <c r="AU755" s="142">
        <f t="shared" si="384"/>
        <v>0</v>
      </c>
      <c r="AV755" s="142">
        <f t="shared" si="384"/>
        <v>0</v>
      </c>
      <c r="AW755" s="142">
        <f t="shared" si="384"/>
        <v>0</v>
      </c>
    </row>
    <row r="756" spans="1:49" ht="12.75" customHeight="1" x14ac:dyDescent="0.25">
      <c r="A756" s="133">
        <v>747</v>
      </c>
      <c r="B756" s="139" t="s">
        <v>1976</v>
      </c>
      <c r="C756" s="135">
        <f t="shared" si="379"/>
        <v>586.9</v>
      </c>
      <c r="D756" s="140">
        <v>447</v>
      </c>
      <c r="E756" s="140">
        <v>0</v>
      </c>
      <c r="F756" s="140">
        <v>0</v>
      </c>
      <c r="G756" s="140">
        <v>0</v>
      </c>
      <c r="H756" s="140">
        <v>139.9</v>
      </c>
      <c r="I756" s="140">
        <v>0</v>
      </c>
      <c r="J756" s="135">
        <f t="shared" si="374"/>
        <v>639.79999999999995</v>
      </c>
      <c r="K756" s="141">
        <v>499.9</v>
      </c>
      <c r="L756" s="141">
        <v>0</v>
      </c>
      <c r="M756" s="141">
        <v>0</v>
      </c>
      <c r="N756" s="141">
        <v>0</v>
      </c>
      <c r="O756" s="141">
        <v>139.9</v>
      </c>
      <c r="P756" s="141">
        <v>0</v>
      </c>
      <c r="Q756" s="141">
        <v>0</v>
      </c>
      <c r="R756" s="141">
        <v>0</v>
      </c>
      <c r="S756" s="141">
        <v>0</v>
      </c>
      <c r="T756" s="136">
        <f t="shared" si="375"/>
        <v>588.03440000000001</v>
      </c>
      <c r="U756" s="141">
        <v>449.08240000000001</v>
      </c>
      <c r="V756" s="141">
        <v>0</v>
      </c>
      <c r="W756" s="141">
        <v>0</v>
      </c>
      <c r="X756" s="141">
        <v>0</v>
      </c>
      <c r="Y756" s="10">
        <v>138.952</v>
      </c>
      <c r="Z756" s="10">
        <v>0</v>
      </c>
      <c r="AA756" s="10">
        <v>0</v>
      </c>
      <c r="AB756" s="10">
        <v>0</v>
      </c>
      <c r="AC756" s="10">
        <v>0</v>
      </c>
      <c r="AD756" s="10">
        <f t="shared" si="383"/>
        <v>-51.765599999999949</v>
      </c>
      <c r="AE756" s="10">
        <f t="shared" si="383"/>
        <v>-50.81759999999997</v>
      </c>
      <c r="AF756" s="10">
        <f t="shared" si="383"/>
        <v>0</v>
      </c>
      <c r="AG756" s="10">
        <f t="shared" si="383"/>
        <v>0</v>
      </c>
      <c r="AH756" s="10">
        <f t="shared" si="383"/>
        <v>0</v>
      </c>
      <c r="AI756" s="13">
        <f t="shared" si="378"/>
        <v>-0.9480000000000075</v>
      </c>
      <c r="AJ756" s="13">
        <f t="shared" si="378"/>
        <v>0</v>
      </c>
      <c r="AK756" s="13">
        <f t="shared" si="378"/>
        <v>0</v>
      </c>
      <c r="AL756" s="13">
        <f t="shared" si="378"/>
        <v>0</v>
      </c>
      <c r="AM756" s="10">
        <f t="shared" si="378"/>
        <v>0</v>
      </c>
      <c r="AN756" s="10">
        <f t="shared" si="384"/>
        <v>91.909096592685231</v>
      </c>
      <c r="AO756" s="10">
        <f t="shared" si="384"/>
        <v>89.834446889377887</v>
      </c>
      <c r="AP756" s="10">
        <f t="shared" si="384"/>
        <v>0</v>
      </c>
      <c r="AQ756" s="10">
        <f t="shared" si="384"/>
        <v>0</v>
      </c>
      <c r="AR756" s="10">
        <f t="shared" si="384"/>
        <v>0</v>
      </c>
      <c r="AS756" s="10">
        <f t="shared" si="384"/>
        <v>99.322373123659744</v>
      </c>
      <c r="AT756" s="142">
        <f t="shared" si="384"/>
        <v>0</v>
      </c>
      <c r="AU756" s="142">
        <f t="shared" si="384"/>
        <v>0</v>
      </c>
      <c r="AV756" s="142">
        <f t="shared" si="384"/>
        <v>0</v>
      </c>
      <c r="AW756" s="142">
        <f t="shared" si="384"/>
        <v>0</v>
      </c>
    </row>
    <row r="757" spans="1:49" ht="12.75" customHeight="1" x14ac:dyDescent="0.25">
      <c r="A757" s="133">
        <v>748</v>
      </c>
      <c r="B757" s="139" t="s">
        <v>1977</v>
      </c>
      <c r="C757" s="135">
        <f t="shared" si="379"/>
        <v>1967</v>
      </c>
      <c r="D757" s="140">
        <v>1612.3</v>
      </c>
      <c r="E757" s="140">
        <v>0</v>
      </c>
      <c r="F757" s="140">
        <v>0</v>
      </c>
      <c r="G757" s="140">
        <v>0</v>
      </c>
      <c r="H757" s="140">
        <v>354.7</v>
      </c>
      <c r="I757" s="140">
        <v>0</v>
      </c>
      <c r="J757" s="135">
        <f t="shared" si="374"/>
        <v>2299.1</v>
      </c>
      <c r="K757" s="141">
        <v>1944.4</v>
      </c>
      <c r="L757" s="141">
        <v>0</v>
      </c>
      <c r="M757" s="141">
        <v>0</v>
      </c>
      <c r="N757" s="141">
        <v>0</v>
      </c>
      <c r="O757" s="141">
        <v>354.7</v>
      </c>
      <c r="P757" s="141">
        <v>0</v>
      </c>
      <c r="Q757" s="141">
        <v>0</v>
      </c>
      <c r="R757" s="141">
        <v>0</v>
      </c>
      <c r="S757" s="141">
        <v>0</v>
      </c>
      <c r="T757" s="136">
        <f t="shared" si="375"/>
        <v>2298.8631</v>
      </c>
      <c r="U757" s="141">
        <v>1944.4</v>
      </c>
      <c r="V757" s="141">
        <v>0</v>
      </c>
      <c r="W757" s="141">
        <v>0</v>
      </c>
      <c r="X757" s="141">
        <v>0</v>
      </c>
      <c r="Y757" s="10">
        <v>354.4631</v>
      </c>
      <c r="Z757" s="10">
        <v>0</v>
      </c>
      <c r="AA757" s="10">
        <v>0</v>
      </c>
      <c r="AB757" s="10">
        <v>0</v>
      </c>
      <c r="AC757" s="10">
        <v>0</v>
      </c>
      <c r="AD757" s="10">
        <f t="shared" si="383"/>
        <v>-0.23689999999987776</v>
      </c>
      <c r="AE757" s="10">
        <f t="shared" si="383"/>
        <v>0</v>
      </c>
      <c r="AF757" s="10">
        <f t="shared" si="383"/>
        <v>0</v>
      </c>
      <c r="AG757" s="10">
        <f t="shared" si="383"/>
        <v>0</v>
      </c>
      <c r="AH757" s="10">
        <f t="shared" si="383"/>
        <v>0</v>
      </c>
      <c r="AI757" s="13">
        <f t="shared" si="378"/>
        <v>-0.23689999999999145</v>
      </c>
      <c r="AJ757" s="13">
        <f t="shared" si="378"/>
        <v>0</v>
      </c>
      <c r="AK757" s="13">
        <f t="shared" si="378"/>
        <v>0</v>
      </c>
      <c r="AL757" s="13">
        <f t="shared" si="378"/>
        <v>0</v>
      </c>
      <c r="AM757" s="10">
        <f t="shared" si="378"/>
        <v>0</v>
      </c>
      <c r="AN757" s="10">
        <f t="shared" si="384"/>
        <v>99.989695967987473</v>
      </c>
      <c r="AO757" s="10">
        <f t="shared" si="384"/>
        <v>100</v>
      </c>
      <c r="AP757" s="10">
        <f t="shared" si="384"/>
        <v>0</v>
      </c>
      <c r="AQ757" s="10">
        <f t="shared" si="384"/>
        <v>0</v>
      </c>
      <c r="AR757" s="10">
        <f t="shared" si="384"/>
        <v>0</v>
      </c>
      <c r="AS757" s="10">
        <f t="shared" si="384"/>
        <v>99.933211164364252</v>
      </c>
      <c r="AT757" s="142">
        <f t="shared" si="384"/>
        <v>0</v>
      </c>
      <c r="AU757" s="142">
        <f t="shared" si="384"/>
        <v>0</v>
      </c>
      <c r="AV757" s="142">
        <f t="shared" si="384"/>
        <v>0</v>
      </c>
      <c r="AW757" s="142">
        <f t="shared" si="384"/>
        <v>0</v>
      </c>
    </row>
    <row r="758" spans="1:49" ht="12.75" customHeight="1" x14ac:dyDescent="0.25">
      <c r="A758" s="133">
        <v>749</v>
      </c>
      <c r="B758" s="139" t="s">
        <v>1978</v>
      </c>
      <c r="C758" s="135">
        <f t="shared" si="379"/>
        <v>2402.3000000000002</v>
      </c>
      <c r="D758" s="140">
        <v>1953.4</v>
      </c>
      <c r="E758" s="140">
        <v>0</v>
      </c>
      <c r="F758" s="140">
        <v>0</v>
      </c>
      <c r="G758" s="140">
        <v>0</v>
      </c>
      <c r="H758" s="140">
        <v>448.9</v>
      </c>
      <c r="I758" s="140">
        <v>0</v>
      </c>
      <c r="J758" s="135">
        <f t="shared" si="374"/>
        <v>2811.4</v>
      </c>
      <c r="K758" s="141">
        <v>2362.5</v>
      </c>
      <c r="L758" s="141">
        <v>0</v>
      </c>
      <c r="M758" s="141">
        <v>0</v>
      </c>
      <c r="N758" s="141">
        <v>0</v>
      </c>
      <c r="O758" s="141">
        <v>448.9</v>
      </c>
      <c r="P758" s="141">
        <v>0</v>
      </c>
      <c r="Q758" s="141">
        <v>0</v>
      </c>
      <c r="R758" s="141">
        <v>0</v>
      </c>
      <c r="S758" s="141">
        <v>0</v>
      </c>
      <c r="T758" s="136">
        <f t="shared" si="375"/>
        <v>2342.4557999999997</v>
      </c>
      <c r="U758" s="141">
        <v>1893.9412</v>
      </c>
      <c r="V758" s="141">
        <v>0</v>
      </c>
      <c r="W758" s="141">
        <v>0</v>
      </c>
      <c r="X758" s="141">
        <v>0</v>
      </c>
      <c r="Y758" s="10">
        <v>448.51459999999997</v>
      </c>
      <c r="Z758" s="10">
        <v>0</v>
      </c>
      <c r="AA758" s="10">
        <v>0</v>
      </c>
      <c r="AB758" s="10">
        <v>0</v>
      </c>
      <c r="AC758" s="10">
        <v>0</v>
      </c>
      <c r="AD758" s="10">
        <f t="shared" si="383"/>
        <v>-468.94420000000036</v>
      </c>
      <c r="AE758" s="10">
        <f t="shared" si="383"/>
        <v>-468.55880000000002</v>
      </c>
      <c r="AF758" s="10">
        <f t="shared" si="383"/>
        <v>0</v>
      </c>
      <c r="AG758" s="10">
        <f t="shared" si="383"/>
        <v>0</v>
      </c>
      <c r="AH758" s="10">
        <f t="shared" si="383"/>
        <v>0</v>
      </c>
      <c r="AI758" s="13">
        <f t="shared" si="378"/>
        <v>-0.38540000000000418</v>
      </c>
      <c r="AJ758" s="13">
        <f t="shared" si="378"/>
        <v>0</v>
      </c>
      <c r="AK758" s="13">
        <f t="shared" si="378"/>
        <v>0</v>
      </c>
      <c r="AL758" s="13">
        <f t="shared" si="378"/>
        <v>0</v>
      </c>
      <c r="AM758" s="10">
        <f t="shared" si="378"/>
        <v>0</v>
      </c>
      <c r="AN758" s="10">
        <f t="shared" si="384"/>
        <v>83.319904673827978</v>
      </c>
      <c r="AO758" s="10">
        <f t="shared" si="384"/>
        <v>80.166823280423287</v>
      </c>
      <c r="AP758" s="10">
        <f t="shared" si="384"/>
        <v>0</v>
      </c>
      <c r="AQ758" s="10">
        <f t="shared" si="384"/>
        <v>0</v>
      </c>
      <c r="AR758" s="10">
        <f t="shared" si="384"/>
        <v>0</v>
      </c>
      <c r="AS758" s="10">
        <f t="shared" si="384"/>
        <v>99.914145689463126</v>
      </c>
      <c r="AT758" s="142">
        <f t="shared" si="384"/>
        <v>0</v>
      </c>
      <c r="AU758" s="142">
        <f t="shared" si="384"/>
        <v>0</v>
      </c>
      <c r="AV758" s="142">
        <f t="shared" si="384"/>
        <v>0</v>
      </c>
      <c r="AW758" s="142">
        <f t="shared" si="384"/>
        <v>0</v>
      </c>
    </row>
    <row r="759" spans="1:49" ht="12.75" customHeight="1" x14ac:dyDescent="0.25">
      <c r="A759" s="133">
        <v>750</v>
      </c>
      <c r="B759" s="139" t="s">
        <v>1979</v>
      </c>
      <c r="C759" s="135">
        <f t="shared" si="379"/>
        <v>1026.0999999999999</v>
      </c>
      <c r="D759" s="140">
        <v>878</v>
      </c>
      <c r="E759" s="140">
        <v>0</v>
      </c>
      <c r="F759" s="140">
        <v>0</v>
      </c>
      <c r="G759" s="140">
        <v>0</v>
      </c>
      <c r="H759" s="140">
        <v>148.1</v>
      </c>
      <c r="I759" s="140">
        <v>0</v>
      </c>
      <c r="J759" s="135">
        <f t="shared" si="374"/>
        <v>1273.5</v>
      </c>
      <c r="K759" s="141">
        <v>1125.4000000000001</v>
      </c>
      <c r="L759" s="141">
        <v>0</v>
      </c>
      <c r="M759" s="141">
        <v>0</v>
      </c>
      <c r="N759" s="141">
        <v>0</v>
      </c>
      <c r="O759" s="141">
        <v>148.1</v>
      </c>
      <c r="P759" s="141">
        <v>0</v>
      </c>
      <c r="Q759" s="141">
        <v>0</v>
      </c>
      <c r="R759" s="141">
        <v>0</v>
      </c>
      <c r="S759" s="141">
        <v>0</v>
      </c>
      <c r="T759" s="136">
        <f t="shared" si="375"/>
        <v>1190.2230999999999</v>
      </c>
      <c r="U759" s="141">
        <v>1042.1231</v>
      </c>
      <c r="V759" s="141">
        <v>0</v>
      </c>
      <c r="W759" s="141">
        <v>0</v>
      </c>
      <c r="X759" s="141">
        <v>0</v>
      </c>
      <c r="Y759" s="10">
        <v>148.1</v>
      </c>
      <c r="Z759" s="10">
        <v>0</v>
      </c>
      <c r="AA759" s="10">
        <v>0</v>
      </c>
      <c r="AB759" s="10">
        <v>0</v>
      </c>
      <c r="AC759" s="10">
        <v>0</v>
      </c>
      <c r="AD759" s="10">
        <f t="shared" si="383"/>
        <v>-83.276900000000069</v>
      </c>
      <c r="AE759" s="10">
        <f t="shared" si="383"/>
        <v>-83.276900000000069</v>
      </c>
      <c r="AF759" s="10">
        <f t="shared" si="383"/>
        <v>0</v>
      </c>
      <c r="AG759" s="10">
        <f t="shared" si="383"/>
        <v>0</v>
      </c>
      <c r="AH759" s="10">
        <f t="shared" si="383"/>
        <v>0</v>
      </c>
      <c r="AI759" s="13">
        <f t="shared" si="378"/>
        <v>0</v>
      </c>
      <c r="AJ759" s="13">
        <f t="shared" si="378"/>
        <v>0</v>
      </c>
      <c r="AK759" s="13">
        <f t="shared" si="378"/>
        <v>0</v>
      </c>
      <c r="AL759" s="13">
        <f t="shared" si="378"/>
        <v>0</v>
      </c>
      <c r="AM759" s="10">
        <f t="shared" si="378"/>
        <v>0</v>
      </c>
      <c r="AN759" s="10">
        <f t="shared" si="384"/>
        <v>93.460785237534353</v>
      </c>
      <c r="AO759" s="10">
        <f t="shared" si="384"/>
        <v>92.600239914696985</v>
      </c>
      <c r="AP759" s="10">
        <f t="shared" si="384"/>
        <v>0</v>
      </c>
      <c r="AQ759" s="10">
        <f t="shared" si="384"/>
        <v>0</v>
      </c>
      <c r="AR759" s="10">
        <f t="shared" si="384"/>
        <v>0</v>
      </c>
      <c r="AS759" s="10">
        <f t="shared" si="384"/>
        <v>100</v>
      </c>
      <c r="AT759" s="142">
        <f t="shared" si="384"/>
        <v>0</v>
      </c>
      <c r="AU759" s="142">
        <f t="shared" si="384"/>
        <v>0</v>
      </c>
      <c r="AV759" s="142">
        <f t="shared" si="384"/>
        <v>0</v>
      </c>
      <c r="AW759" s="142">
        <f t="shared" si="384"/>
        <v>0</v>
      </c>
    </row>
    <row r="760" spans="1:49" ht="12.75" customHeight="1" x14ac:dyDescent="0.25">
      <c r="A760" s="133">
        <v>751</v>
      </c>
      <c r="B760" s="139" t="s">
        <v>1980</v>
      </c>
      <c r="C760" s="135">
        <f t="shared" si="379"/>
        <v>1902.3</v>
      </c>
      <c r="D760" s="140">
        <v>1618.5</v>
      </c>
      <c r="E760" s="140">
        <v>0</v>
      </c>
      <c r="F760" s="140">
        <v>0</v>
      </c>
      <c r="G760" s="140">
        <v>0</v>
      </c>
      <c r="H760" s="140">
        <v>283.8</v>
      </c>
      <c r="I760" s="140">
        <v>0</v>
      </c>
      <c r="J760" s="135">
        <f t="shared" si="374"/>
        <v>2164.5</v>
      </c>
      <c r="K760" s="141">
        <v>1880.7</v>
      </c>
      <c r="L760" s="141">
        <v>0</v>
      </c>
      <c r="M760" s="141">
        <v>0</v>
      </c>
      <c r="N760" s="141">
        <v>0</v>
      </c>
      <c r="O760" s="141">
        <v>283.8</v>
      </c>
      <c r="P760" s="141">
        <v>0</v>
      </c>
      <c r="Q760" s="141">
        <v>0</v>
      </c>
      <c r="R760" s="141">
        <v>0</v>
      </c>
      <c r="S760" s="141">
        <v>0</v>
      </c>
      <c r="T760" s="136">
        <f t="shared" si="375"/>
        <v>2102.0137</v>
      </c>
      <c r="U760" s="141">
        <v>1818.2137</v>
      </c>
      <c r="V760" s="141">
        <v>0</v>
      </c>
      <c r="W760" s="141">
        <v>0</v>
      </c>
      <c r="X760" s="141">
        <v>0</v>
      </c>
      <c r="Y760" s="10">
        <v>283.8</v>
      </c>
      <c r="Z760" s="10">
        <v>0</v>
      </c>
      <c r="AA760" s="10">
        <v>0</v>
      </c>
      <c r="AB760" s="10">
        <v>0</v>
      </c>
      <c r="AC760" s="10">
        <v>0</v>
      </c>
      <c r="AD760" s="10">
        <f t="shared" si="383"/>
        <v>-62.486300000000028</v>
      </c>
      <c r="AE760" s="10">
        <f t="shared" si="383"/>
        <v>-62.486300000000028</v>
      </c>
      <c r="AF760" s="10">
        <f t="shared" si="383"/>
        <v>0</v>
      </c>
      <c r="AG760" s="10">
        <f t="shared" si="383"/>
        <v>0</v>
      </c>
      <c r="AH760" s="10">
        <f t="shared" si="383"/>
        <v>0</v>
      </c>
      <c r="AI760" s="13">
        <f t="shared" si="378"/>
        <v>0</v>
      </c>
      <c r="AJ760" s="13">
        <f t="shared" si="378"/>
        <v>0</v>
      </c>
      <c r="AK760" s="13">
        <f t="shared" si="378"/>
        <v>0</v>
      </c>
      <c r="AL760" s="13">
        <f t="shared" si="378"/>
        <v>0</v>
      </c>
      <c r="AM760" s="10">
        <f t="shared" si="378"/>
        <v>0</v>
      </c>
      <c r="AN760" s="10">
        <f t="shared" si="384"/>
        <v>97.11313005313005</v>
      </c>
      <c r="AO760" s="10">
        <f t="shared" si="384"/>
        <v>96.677497740203108</v>
      </c>
      <c r="AP760" s="10">
        <f t="shared" si="384"/>
        <v>0</v>
      </c>
      <c r="AQ760" s="10">
        <f t="shared" si="384"/>
        <v>0</v>
      </c>
      <c r="AR760" s="10">
        <f t="shared" si="384"/>
        <v>0</v>
      </c>
      <c r="AS760" s="10">
        <f t="shared" si="384"/>
        <v>100</v>
      </c>
      <c r="AT760" s="142">
        <f t="shared" si="384"/>
        <v>0</v>
      </c>
      <c r="AU760" s="142">
        <f t="shared" si="384"/>
        <v>0</v>
      </c>
      <c r="AV760" s="142">
        <f t="shared" si="384"/>
        <v>0</v>
      </c>
      <c r="AW760" s="142">
        <f t="shared" si="384"/>
        <v>0</v>
      </c>
    </row>
    <row r="761" spans="1:49" ht="12.75" customHeight="1" x14ac:dyDescent="0.25">
      <c r="A761" s="133">
        <v>752</v>
      </c>
      <c r="B761" s="139" t="s">
        <v>1963</v>
      </c>
      <c r="C761" s="135">
        <f t="shared" si="379"/>
        <v>21670.3</v>
      </c>
      <c r="D761" s="140">
        <v>18001.3</v>
      </c>
      <c r="E761" s="140">
        <v>0</v>
      </c>
      <c r="F761" s="140">
        <v>0</v>
      </c>
      <c r="G761" s="140">
        <v>0</v>
      </c>
      <c r="H761" s="140">
        <v>3669</v>
      </c>
      <c r="I761" s="140">
        <v>0</v>
      </c>
      <c r="J761" s="135">
        <f t="shared" si="374"/>
        <v>25391.4</v>
      </c>
      <c r="K761" s="141">
        <v>21722.400000000001</v>
      </c>
      <c r="L761" s="141">
        <v>0</v>
      </c>
      <c r="M761" s="141">
        <v>0</v>
      </c>
      <c r="N761" s="141">
        <v>0</v>
      </c>
      <c r="O761" s="141">
        <v>3669</v>
      </c>
      <c r="P761" s="141">
        <v>0</v>
      </c>
      <c r="Q761" s="141">
        <v>0</v>
      </c>
      <c r="R761" s="141">
        <v>0</v>
      </c>
      <c r="S761" s="141">
        <v>0</v>
      </c>
      <c r="T761" s="136">
        <f t="shared" si="375"/>
        <v>25118.6315</v>
      </c>
      <c r="U761" s="141">
        <v>21449.6315</v>
      </c>
      <c r="V761" s="141">
        <v>0</v>
      </c>
      <c r="W761" s="141">
        <v>0</v>
      </c>
      <c r="X761" s="141">
        <v>0</v>
      </c>
      <c r="Y761" s="10">
        <v>3669</v>
      </c>
      <c r="Z761" s="10">
        <v>0</v>
      </c>
      <c r="AA761" s="10">
        <v>0</v>
      </c>
      <c r="AB761" s="10">
        <v>0</v>
      </c>
      <c r="AC761" s="10">
        <v>0</v>
      </c>
      <c r="AD761" s="10">
        <f t="shared" si="383"/>
        <v>-272.76850000000195</v>
      </c>
      <c r="AE761" s="10">
        <f t="shared" si="383"/>
        <v>-272.76850000000195</v>
      </c>
      <c r="AF761" s="10">
        <f t="shared" si="383"/>
        <v>0</v>
      </c>
      <c r="AG761" s="10">
        <f t="shared" si="383"/>
        <v>0</v>
      </c>
      <c r="AH761" s="10">
        <f t="shared" si="383"/>
        <v>0</v>
      </c>
      <c r="AI761" s="13">
        <f t="shared" si="378"/>
        <v>0</v>
      </c>
      <c r="AJ761" s="13">
        <f t="shared" si="378"/>
        <v>0</v>
      </c>
      <c r="AK761" s="13">
        <f t="shared" si="378"/>
        <v>0</v>
      </c>
      <c r="AL761" s="13">
        <f t="shared" si="378"/>
        <v>0</v>
      </c>
      <c r="AM761" s="10">
        <f t="shared" si="378"/>
        <v>0</v>
      </c>
      <c r="AN761" s="10">
        <f t="shared" si="384"/>
        <v>98.925744543428081</v>
      </c>
      <c r="AO761" s="10">
        <f t="shared" si="384"/>
        <v>98.744298512134932</v>
      </c>
      <c r="AP761" s="10">
        <f t="shared" si="384"/>
        <v>0</v>
      </c>
      <c r="AQ761" s="10">
        <f t="shared" si="384"/>
        <v>0</v>
      </c>
      <c r="AR761" s="10">
        <f t="shared" si="384"/>
        <v>0</v>
      </c>
      <c r="AS761" s="10">
        <f t="shared" si="384"/>
        <v>100</v>
      </c>
      <c r="AT761" s="142">
        <f t="shared" si="384"/>
        <v>0</v>
      </c>
      <c r="AU761" s="142">
        <f t="shared" si="384"/>
        <v>0</v>
      </c>
      <c r="AV761" s="142">
        <f t="shared" si="384"/>
        <v>0</v>
      </c>
      <c r="AW761" s="142">
        <f t="shared" si="384"/>
        <v>0</v>
      </c>
    </row>
    <row r="762" spans="1:49" ht="12.75" customHeight="1" x14ac:dyDescent="0.25">
      <c r="A762" s="133">
        <v>753</v>
      </c>
      <c r="B762" s="139" t="s">
        <v>1981</v>
      </c>
      <c r="C762" s="135">
        <f t="shared" si="379"/>
        <v>1046.3</v>
      </c>
      <c r="D762" s="140">
        <v>680.5</v>
      </c>
      <c r="E762" s="140">
        <v>0</v>
      </c>
      <c r="F762" s="140">
        <v>0</v>
      </c>
      <c r="G762" s="140">
        <v>0</v>
      </c>
      <c r="H762" s="140">
        <v>365.8</v>
      </c>
      <c r="I762" s="140">
        <v>0</v>
      </c>
      <c r="J762" s="135">
        <f t="shared" si="374"/>
        <v>1107.2</v>
      </c>
      <c r="K762" s="141">
        <v>741.4</v>
      </c>
      <c r="L762" s="141">
        <v>0</v>
      </c>
      <c r="M762" s="141">
        <v>0</v>
      </c>
      <c r="N762" s="141">
        <v>0</v>
      </c>
      <c r="O762" s="141">
        <v>365.8</v>
      </c>
      <c r="P762" s="141">
        <v>0</v>
      </c>
      <c r="Q762" s="141">
        <v>0</v>
      </c>
      <c r="R762" s="141">
        <v>0</v>
      </c>
      <c r="S762" s="141">
        <v>0</v>
      </c>
      <c r="T762" s="136">
        <f t="shared" si="375"/>
        <v>1071.471</v>
      </c>
      <c r="U762" s="141">
        <v>705.68619999999999</v>
      </c>
      <c r="V762" s="141">
        <v>0</v>
      </c>
      <c r="W762" s="141">
        <v>0</v>
      </c>
      <c r="X762" s="141">
        <v>0</v>
      </c>
      <c r="Y762" s="10">
        <v>365.78480000000002</v>
      </c>
      <c r="Z762" s="10">
        <v>0</v>
      </c>
      <c r="AA762" s="10">
        <v>0</v>
      </c>
      <c r="AB762" s="10">
        <v>0</v>
      </c>
      <c r="AC762" s="10">
        <v>0</v>
      </c>
      <c r="AD762" s="10">
        <f t="shared" si="383"/>
        <v>-35.729000000000042</v>
      </c>
      <c r="AE762" s="10">
        <f t="shared" si="383"/>
        <v>-35.713799999999992</v>
      </c>
      <c r="AF762" s="10">
        <f t="shared" si="383"/>
        <v>0</v>
      </c>
      <c r="AG762" s="10">
        <f t="shared" si="383"/>
        <v>0</v>
      </c>
      <c r="AH762" s="10">
        <f t="shared" si="383"/>
        <v>0</v>
      </c>
      <c r="AI762" s="13">
        <f t="shared" si="378"/>
        <v>-1.5199999999992997E-2</v>
      </c>
      <c r="AJ762" s="13">
        <f t="shared" si="378"/>
        <v>0</v>
      </c>
      <c r="AK762" s="13">
        <f t="shared" si="378"/>
        <v>0</v>
      </c>
      <c r="AL762" s="13">
        <f t="shared" si="378"/>
        <v>0</v>
      </c>
      <c r="AM762" s="10">
        <f t="shared" si="378"/>
        <v>0</v>
      </c>
      <c r="AN762" s="10">
        <f t="shared" si="384"/>
        <v>96.773031069364151</v>
      </c>
      <c r="AO762" s="10">
        <f t="shared" si="384"/>
        <v>95.18292419746426</v>
      </c>
      <c r="AP762" s="10">
        <f t="shared" si="384"/>
        <v>0</v>
      </c>
      <c r="AQ762" s="10">
        <f t="shared" si="384"/>
        <v>0</v>
      </c>
      <c r="AR762" s="10">
        <f t="shared" si="384"/>
        <v>0</v>
      </c>
      <c r="AS762" s="10">
        <f t="shared" si="384"/>
        <v>99.99584472389283</v>
      </c>
      <c r="AT762" s="142">
        <f t="shared" si="384"/>
        <v>0</v>
      </c>
      <c r="AU762" s="142">
        <f t="shared" si="384"/>
        <v>0</v>
      </c>
      <c r="AV762" s="142">
        <f t="shared" si="384"/>
        <v>0</v>
      </c>
      <c r="AW762" s="142">
        <f t="shared" si="384"/>
        <v>0</v>
      </c>
    </row>
    <row r="763" spans="1:49" ht="12.75" customHeight="1" x14ac:dyDescent="0.25">
      <c r="A763" s="133">
        <v>754</v>
      </c>
      <c r="B763" s="139" t="s">
        <v>1982</v>
      </c>
      <c r="C763" s="135">
        <f t="shared" si="379"/>
        <v>2106.9</v>
      </c>
      <c r="D763" s="140">
        <v>1579.7</v>
      </c>
      <c r="E763" s="140">
        <v>0</v>
      </c>
      <c r="F763" s="140">
        <v>0</v>
      </c>
      <c r="G763" s="140">
        <v>0</v>
      </c>
      <c r="H763" s="140">
        <v>527.20000000000005</v>
      </c>
      <c r="I763" s="140">
        <v>0</v>
      </c>
      <c r="J763" s="135">
        <f t="shared" si="374"/>
        <v>2344.1999999999998</v>
      </c>
      <c r="K763" s="141">
        <v>1817</v>
      </c>
      <c r="L763" s="141">
        <v>0</v>
      </c>
      <c r="M763" s="141">
        <v>0</v>
      </c>
      <c r="N763" s="141">
        <v>0</v>
      </c>
      <c r="O763" s="141">
        <v>527.20000000000005</v>
      </c>
      <c r="P763" s="141">
        <v>0</v>
      </c>
      <c r="Q763" s="141">
        <v>0</v>
      </c>
      <c r="R763" s="141">
        <v>0</v>
      </c>
      <c r="S763" s="141">
        <v>0</v>
      </c>
      <c r="T763" s="136">
        <f t="shared" si="375"/>
        <v>2304.2125999999998</v>
      </c>
      <c r="U763" s="141">
        <v>1777.0126</v>
      </c>
      <c r="V763" s="141">
        <v>0</v>
      </c>
      <c r="W763" s="141">
        <v>0</v>
      </c>
      <c r="X763" s="141">
        <v>0</v>
      </c>
      <c r="Y763" s="10">
        <v>527.20000000000005</v>
      </c>
      <c r="Z763" s="10">
        <v>0</v>
      </c>
      <c r="AA763" s="10">
        <v>0</v>
      </c>
      <c r="AB763" s="10">
        <v>0</v>
      </c>
      <c r="AC763" s="10">
        <v>0</v>
      </c>
      <c r="AD763" s="10">
        <f t="shared" si="383"/>
        <v>-39.98739999999998</v>
      </c>
      <c r="AE763" s="10">
        <f t="shared" si="383"/>
        <v>-39.98739999999998</v>
      </c>
      <c r="AF763" s="10">
        <f t="shared" si="383"/>
        <v>0</v>
      </c>
      <c r="AG763" s="10">
        <f t="shared" si="383"/>
        <v>0</v>
      </c>
      <c r="AH763" s="10">
        <f t="shared" si="383"/>
        <v>0</v>
      </c>
      <c r="AI763" s="13">
        <f t="shared" si="378"/>
        <v>0</v>
      </c>
      <c r="AJ763" s="13">
        <f t="shared" si="378"/>
        <v>0</v>
      </c>
      <c r="AK763" s="13">
        <f t="shared" si="378"/>
        <v>0</v>
      </c>
      <c r="AL763" s="13">
        <f t="shared" si="378"/>
        <v>0</v>
      </c>
      <c r="AM763" s="10">
        <f t="shared" si="378"/>
        <v>0</v>
      </c>
      <c r="AN763" s="10">
        <f t="shared" si="384"/>
        <v>98.294198447231466</v>
      </c>
      <c r="AO763" s="10">
        <f t="shared" si="384"/>
        <v>97.799262520638422</v>
      </c>
      <c r="AP763" s="10">
        <f t="shared" si="384"/>
        <v>0</v>
      </c>
      <c r="AQ763" s="10">
        <f t="shared" si="384"/>
        <v>0</v>
      </c>
      <c r="AR763" s="10">
        <f t="shared" si="384"/>
        <v>0</v>
      </c>
      <c r="AS763" s="10">
        <f t="shared" ref="AS763:AW766" si="391">IF(O763=0,0,Y763/O763*100)</f>
        <v>100</v>
      </c>
      <c r="AT763" s="142">
        <f t="shared" si="391"/>
        <v>0</v>
      </c>
      <c r="AU763" s="142">
        <f t="shared" si="391"/>
        <v>0</v>
      </c>
      <c r="AV763" s="142">
        <f t="shared" si="391"/>
        <v>0</v>
      </c>
      <c r="AW763" s="142">
        <f t="shared" si="391"/>
        <v>0</v>
      </c>
    </row>
    <row r="764" spans="1:49" ht="12.75" customHeight="1" x14ac:dyDescent="0.25">
      <c r="A764" s="133">
        <v>755</v>
      </c>
      <c r="B764" s="139" t="s">
        <v>1983</v>
      </c>
      <c r="C764" s="135">
        <f t="shared" si="379"/>
        <v>1637.1</v>
      </c>
      <c r="D764" s="140">
        <v>1210</v>
      </c>
      <c r="E764" s="140">
        <v>0</v>
      </c>
      <c r="F764" s="140">
        <v>0</v>
      </c>
      <c r="G764" s="140">
        <v>0</v>
      </c>
      <c r="H764" s="140">
        <v>427.1</v>
      </c>
      <c r="I764" s="140">
        <v>0</v>
      </c>
      <c r="J764" s="135">
        <f t="shared" si="374"/>
        <v>1632</v>
      </c>
      <c r="K764" s="141">
        <v>1204.9000000000001</v>
      </c>
      <c r="L764" s="141">
        <v>0</v>
      </c>
      <c r="M764" s="141">
        <v>0</v>
      </c>
      <c r="N764" s="141">
        <v>0</v>
      </c>
      <c r="O764" s="141">
        <v>427.1</v>
      </c>
      <c r="P764" s="141">
        <v>0</v>
      </c>
      <c r="Q764" s="141">
        <v>0</v>
      </c>
      <c r="R764" s="141">
        <v>0</v>
      </c>
      <c r="S764" s="141">
        <v>0</v>
      </c>
      <c r="T764" s="136">
        <f t="shared" si="375"/>
        <v>1627.6729</v>
      </c>
      <c r="U764" s="141">
        <v>1200.5728999999999</v>
      </c>
      <c r="V764" s="141">
        <v>0</v>
      </c>
      <c r="W764" s="141">
        <v>0</v>
      </c>
      <c r="X764" s="141">
        <v>0</v>
      </c>
      <c r="Y764" s="10">
        <v>427.1</v>
      </c>
      <c r="Z764" s="10">
        <v>0</v>
      </c>
      <c r="AA764" s="10">
        <v>0</v>
      </c>
      <c r="AB764" s="10">
        <v>0</v>
      </c>
      <c r="AC764" s="10">
        <v>0</v>
      </c>
      <c r="AD764" s="10">
        <f t="shared" si="383"/>
        <v>-4.3270999999999731</v>
      </c>
      <c r="AE764" s="10">
        <f t="shared" si="383"/>
        <v>-4.3271000000002005</v>
      </c>
      <c r="AF764" s="10">
        <f t="shared" si="383"/>
        <v>0</v>
      </c>
      <c r="AG764" s="10">
        <f t="shared" si="383"/>
        <v>0</v>
      </c>
      <c r="AH764" s="10">
        <f t="shared" si="383"/>
        <v>0</v>
      </c>
      <c r="AI764" s="13">
        <f t="shared" si="378"/>
        <v>0</v>
      </c>
      <c r="AJ764" s="13">
        <f t="shared" si="378"/>
        <v>0</v>
      </c>
      <c r="AK764" s="13">
        <f t="shared" si="378"/>
        <v>0</v>
      </c>
      <c r="AL764" s="13">
        <f t="shared" si="378"/>
        <v>0</v>
      </c>
      <c r="AM764" s="10">
        <f t="shared" si="378"/>
        <v>0</v>
      </c>
      <c r="AN764" s="10">
        <f t="shared" ref="AN764:AR766" si="392">IF(J764=0,0,T764/J764*100)</f>
        <v>99.734859068627458</v>
      </c>
      <c r="AO764" s="10">
        <f t="shared" si="392"/>
        <v>99.640874761390975</v>
      </c>
      <c r="AP764" s="10">
        <f t="shared" si="392"/>
        <v>0</v>
      </c>
      <c r="AQ764" s="10">
        <f t="shared" si="392"/>
        <v>0</v>
      </c>
      <c r="AR764" s="10">
        <f t="shared" si="392"/>
        <v>0</v>
      </c>
      <c r="AS764" s="10">
        <f t="shared" si="391"/>
        <v>100</v>
      </c>
      <c r="AT764" s="142">
        <f t="shared" si="391"/>
        <v>0</v>
      </c>
      <c r="AU764" s="142">
        <f t="shared" si="391"/>
        <v>0</v>
      </c>
      <c r="AV764" s="142">
        <f t="shared" si="391"/>
        <v>0</v>
      </c>
      <c r="AW764" s="142">
        <f t="shared" si="391"/>
        <v>0</v>
      </c>
    </row>
    <row r="765" spans="1:49" ht="12.75" customHeight="1" x14ac:dyDescent="0.25">
      <c r="A765" s="133">
        <v>756</v>
      </c>
      <c r="B765" s="139" t="s">
        <v>1984</v>
      </c>
      <c r="C765" s="135">
        <f t="shared" si="379"/>
        <v>3341.7</v>
      </c>
      <c r="D765" s="140">
        <v>2625.2</v>
      </c>
      <c r="E765" s="140">
        <v>0</v>
      </c>
      <c r="F765" s="140">
        <v>0</v>
      </c>
      <c r="G765" s="140">
        <v>0</v>
      </c>
      <c r="H765" s="140">
        <v>716.5</v>
      </c>
      <c r="I765" s="140">
        <v>0</v>
      </c>
      <c r="J765" s="135">
        <f t="shared" si="374"/>
        <v>4119.8</v>
      </c>
      <c r="K765" s="141">
        <v>3403.3</v>
      </c>
      <c r="L765" s="141">
        <v>0</v>
      </c>
      <c r="M765" s="141">
        <v>0</v>
      </c>
      <c r="N765" s="141">
        <v>0</v>
      </c>
      <c r="O765" s="141">
        <v>716.5</v>
      </c>
      <c r="P765" s="141">
        <v>0</v>
      </c>
      <c r="Q765" s="141">
        <v>0</v>
      </c>
      <c r="R765" s="141">
        <v>0</v>
      </c>
      <c r="S765" s="141">
        <v>0</v>
      </c>
      <c r="T765" s="136">
        <f t="shared" si="375"/>
        <v>4033.8352999999997</v>
      </c>
      <c r="U765" s="141">
        <v>3317.3380999999999</v>
      </c>
      <c r="V765" s="141">
        <v>0</v>
      </c>
      <c r="W765" s="141">
        <v>0</v>
      </c>
      <c r="X765" s="141">
        <v>0</v>
      </c>
      <c r="Y765" s="10">
        <v>716.49720000000002</v>
      </c>
      <c r="Z765" s="10">
        <v>0</v>
      </c>
      <c r="AA765" s="10">
        <v>0</v>
      </c>
      <c r="AB765" s="10">
        <v>0</v>
      </c>
      <c r="AC765" s="10">
        <v>0</v>
      </c>
      <c r="AD765" s="10">
        <f t="shared" si="383"/>
        <v>-85.964700000000448</v>
      </c>
      <c r="AE765" s="10">
        <f t="shared" si="383"/>
        <v>-85.961900000000242</v>
      </c>
      <c r="AF765" s="10">
        <f t="shared" si="383"/>
        <v>0</v>
      </c>
      <c r="AG765" s="10">
        <f t="shared" si="383"/>
        <v>0</v>
      </c>
      <c r="AH765" s="10">
        <f t="shared" si="383"/>
        <v>0</v>
      </c>
      <c r="AI765" s="13">
        <f t="shared" si="378"/>
        <v>-2.7999999999792635E-3</v>
      </c>
      <c r="AJ765" s="13">
        <f t="shared" si="378"/>
        <v>0</v>
      </c>
      <c r="AK765" s="13">
        <f t="shared" si="378"/>
        <v>0</v>
      </c>
      <c r="AL765" s="13">
        <f t="shared" si="378"/>
        <v>0</v>
      </c>
      <c r="AM765" s="10">
        <f t="shared" si="378"/>
        <v>0</v>
      </c>
      <c r="AN765" s="10">
        <f t="shared" si="392"/>
        <v>97.913376862954507</v>
      </c>
      <c r="AO765" s="10">
        <f t="shared" si="392"/>
        <v>97.474160373754884</v>
      </c>
      <c r="AP765" s="10">
        <f t="shared" si="392"/>
        <v>0</v>
      </c>
      <c r="AQ765" s="10">
        <f t="shared" si="392"/>
        <v>0</v>
      </c>
      <c r="AR765" s="10">
        <f t="shared" si="392"/>
        <v>0</v>
      </c>
      <c r="AS765" s="10">
        <f t="shared" si="391"/>
        <v>99.999609211444522</v>
      </c>
      <c r="AT765" s="142">
        <f t="shared" si="391"/>
        <v>0</v>
      </c>
      <c r="AU765" s="142">
        <f t="shared" si="391"/>
        <v>0</v>
      </c>
      <c r="AV765" s="142">
        <f t="shared" si="391"/>
        <v>0</v>
      </c>
      <c r="AW765" s="142">
        <f t="shared" si="391"/>
        <v>0</v>
      </c>
    </row>
    <row r="766" spans="1:49" ht="12.75" customHeight="1" x14ac:dyDescent="0.25">
      <c r="A766" s="133">
        <v>757</v>
      </c>
      <c r="B766" s="139" t="s">
        <v>1985</v>
      </c>
      <c r="C766" s="135">
        <f t="shared" si="379"/>
        <v>197.8</v>
      </c>
      <c r="D766" s="140">
        <v>0</v>
      </c>
      <c r="E766" s="140">
        <v>0</v>
      </c>
      <c r="F766" s="140">
        <v>0</v>
      </c>
      <c r="G766" s="140">
        <v>0</v>
      </c>
      <c r="H766" s="140">
        <v>197.8</v>
      </c>
      <c r="I766" s="140">
        <v>0</v>
      </c>
      <c r="J766" s="135">
        <f t="shared" si="374"/>
        <v>197.8</v>
      </c>
      <c r="K766" s="141">
        <v>0</v>
      </c>
      <c r="L766" s="141">
        <v>0</v>
      </c>
      <c r="M766" s="141">
        <v>0</v>
      </c>
      <c r="N766" s="141">
        <v>0</v>
      </c>
      <c r="O766" s="141">
        <v>197.8</v>
      </c>
      <c r="P766" s="141">
        <v>0</v>
      </c>
      <c r="Q766" s="141">
        <v>0</v>
      </c>
      <c r="R766" s="141">
        <v>0</v>
      </c>
      <c r="S766" s="141">
        <v>0</v>
      </c>
      <c r="T766" s="136">
        <f t="shared" si="375"/>
        <v>197.69589999999999</v>
      </c>
      <c r="U766" s="141">
        <v>0</v>
      </c>
      <c r="V766" s="141">
        <v>0</v>
      </c>
      <c r="W766" s="141">
        <v>0</v>
      </c>
      <c r="X766" s="141">
        <v>0</v>
      </c>
      <c r="Y766" s="10">
        <v>197.69589999999999</v>
      </c>
      <c r="Z766" s="10">
        <v>0</v>
      </c>
      <c r="AA766" s="10">
        <v>0</v>
      </c>
      <c r="AB766" s="10">
        <v>0</v>
      </c>
      <c r="AC766" s="10">
        <v>0</v>
      </c>
      <c r="AD766" s="10">
        <f t="shared" si="383"/>
        <v>-0.10410000000001673</v>
      </c>
      <c r="AE766" s="10">
        <f t="shared" si="383"/>
        <v>0</v>
      </c>
      <c r="AF766" s="10">
        <f t="shared" si="383"/>
        <v>0</v>
      </c>
      <c r="AG766" s="10">
        <f t="shared" si="383"/>
        <v>0</v>
      </c>
      <c r="AH766" s="10">
        <f t="shared" si="383"/>
        <v>0</v>
      </c>
      <c r="AI766" s="13">
        <f t="shared" si="378"/>
        <v>-0.10410000000001673</v>
      </c>
      <c r="AJ766" s="13">
        <f t="shared" si="378"/>
        <v>0</v>
      </c>
      <c r="AK766" s="13">
        <f t="shared" si="378"/>
        <v>0</v>
      </c>
      <c r="AL766" s="13">
        <f t="shared" si="378"/>
        <v>0</v>
      </c>
      <c r="AM766" s="10">
        <f t="shared" si="378"/>
        <v>0</v>
      </c>
      <c r="AN766" s="10">
        <f t="shared" si="392"/>
        <v>99.947371081900911</v>
      </c>
      <c r="AO766" s="10">
        <f t="shared" si="392"/>
        <v>0</v>
      </c>
      <c r="AP766" s="10">
        <f t="shared" si="392"/>
        <v>0</v>
      </c>
      <c r="AQ766" s="10">
        <f t="shared" si="392"/>
        <v>0</v>
      </c>
      <c r="AR766" s="10">
        <f t="shared" si="392"/>
        <v>0</v>
      </c>
      <c r="AS766" s="10">
        <f t="shared" si="391"/>
        <v>99.947371081900911</v>
      </c>
      <c r="AT766" s="142">
        <f t="shared" si="391"/>
        <v>0</v>
      </c>
      <c r="AU766" s="142">
        <f t="shared" si="391"/>
        <v>0</v>
      </c>
      <c r="AV766" s="142">
        <f t="shared" si="391"/>
        <v>0</v>
      </c>
      <c r="AW766" s="142">
        <f t="shared" si="391"/>
        <v>0</v>
      </c>
    </row>
    <row r="767" spans="1:49" ht="12.75" customHeight="1" x14ac:dyDescent="0.25">
      <c r="A767" s="133">
        <v>758</v>
      </c>
      <c r="B767" s="139"/>
      <c r="C767" s="140"/>
      <c r="D767" s="140"/>
      <c r="E767" s="140"/>
      <c r="F767" s="140"/>
      <c r="G767" s="140"/>
      <c r="H767" s="140"/>
      <c r="I767" s="140"/>
      <c r="J767" s="135"/>
      <c r="K767" s="141"/>
      <c r="L767" s="141"/>
      <c r="M767" s="141"/>
      <c r="N767" s="141"/>
      <c r="O767" s="141"/>
      <c r="P767" s="141"/>
      <c r="Q767" s="141"/>
      <c r="R767" s="141"/>
      <c r="S767" s="141"/>
      <c r="T767" s="136"/>
      <c r="U767" s="141"/>
      <c r="V767" s="141"/>
      <c r="W767" s="141"/>
      <c r="X767" s="141"/>
      <c r="Y767" s="10"/>
      <c r="Z767" s="10"/>
      <c r="AA767" s="10"/>
      <c r="AB767" s="10"/>
      <c r="AC767" s="10"/>
      <c r="AD767" s="10"/>
      <c r="AE767" s="10"/>
      <c r="AF767" s="10"/>
      <c r="AG767" s="10"/>
      <c r="AH767" s="10"/>
      <c r="AI767" s="13">
        <f t="shared" si="378"/>
        <v>0</v>
      </c>
      <c r="AJ767" s="13">
        <f t="shared" si="378"/>
        <v>0</v>
      </c>
      <c r="AK767" s="13">
        <f t="shared" si="378"/>
        <v>0</v>
      </c>
      <c r="AL767" s="13">
        <f t="shared" si="378"/>
        <v>0</v>
      </c>
      <c r="AM767" s="10"/>
      <c r="AN767" s="10"/>
      <c r="AO767" s="10"/>
      <c r="AP767" s="10"/>
      <c r="AQ767" s="10"/>
      <c r="AR767" s="10"/>
      <c r="AS767" s="10"/>
      <c r="AT767" s="142"/>
      <c r="AU767" s="142"/>
      <c r="AV767" s="142"/>
      <c r="AW767" s="142"/>
    </row>
    <row r="768" spans="1:49" ht="12.75" customHeight="1" x14ac:dyDescent="0.25">
      <c r="A768" s="133">
        <v>759</v>
      </c>
      <c r="B768" s="134" t="s">
        <v>1986</v>
      </c>
      <c r="C768" s="135">
        <f t="shared" ref="C768:C799" si="393">SUM(D768:I768)</f>
        <v>237653.39999999997</v>
      </c>
      <c r="D768" s="135">
        <f t="shared" ref="D768:I768" si="394">D769+D770</f>
        <v>192290.59999999998</v>
      </c>
      <c r="E768" s="135">
        <f t="shared" si="394"/>
        <v>4467.5</v>
      </c>
      <c r="F768" s="135">
        <f t="shared" si="394"/>
        <v>5299.5</v>
      </c>
      <c r="G768" s="135">
        <f t="shared" si="394"/>
        <v>0</v>
      </c>
      <c r="H768" s="135">
        <f t="shared" si="394"/>
        <v>32186.799999999996</v>
      </c>
      <c r="I768" s="135">
        <f t="shared" si="394"/>
        <v>3409</v>
      </c>
      <c r="J768" s="135">
        <f t="shared" si="374"/>
        <v>270949.10000000003</v>
      </c>
      <c r="K768" s="135">
        <f t="shared" ref="K768:S768" si="395">K769+K770</f>
        <v>219270.1</v>
      </c>
      <c r="L768" s="135">
        <f t="shared" si="395"/>
        <v>5107.2</v>
      </c>
      <c r="M768" s="135">
        <f t="shared" si="395"/>
        <v>6487.6</v>
      </c>
      <c r="N768" s="135">
        <f t="shared" si="395"/>
        <v>0</v>
      </c>
      <c r="O768" s="135">
        <f t="shared" si="395"/>
        <v>32186.799999999996</v>
      </c>
      <c r="P768" s="135">
        <f t="shared" si="395"/>
        <v>5304.4</v>
      </c>
      <c r="Q768" s="135">
        <f t="shared" si="395"/>
        <v>4260.3</v>
      </c>
      <c r="R768" s="135">
        <f t="shared" si="395"/>
        <v>2544.6</v>
      </c>
      <c r="S768" s="135">
        <f t="shared" si="395"/>
        <v>48.4</v>
      </c>
      <c r="T768" s="136">
        <f t="shared" si="375"/>
        <v>265501.64679999999</v>
      </c>
      <c r="U768" s="135">
        <f t="shared" ref="U768:AC768" si="396">U769+U770</f>
        <v>215593.698</v>
      </c>
      <c r="V768" s="135">
        <f t="shared" si="396"/>
        <v>5088.4861000000001</v>
      </c>
      <c r="W768" s="135">
        <f t="shared" si="396"/>
        <v>5675.4418000000005</v>
      </c>
      <c r="X768" s="135">
        <f t="shared" si="396"/>
        <v>0</v>
      </c>
      <c r="Y768" s="135">
        <f t="shared" si="396"/>
        <v>31646.775799999996</v>
      </c>
      <c r="Z768" s="135">
        <f t="shared" si="396"/>
        <v>4905.8971000000001</v>
      </c>
      <c r="AA768" s="135">
        <f t="shared" si="396"/>
        <v>3861.7970999999998</v>
      </c>
      <c r="AB768" s="135">
        <f t="shared" si="396"/>
        <v>2544.6</v>
      </c>
      <c r="AC768" s="135">
        <f t="shared" si="396"/>
        <v>46.747999999999998</v>
      </c>
      <c r="AD768" s="13">
        <f t="shared" ref="AD768:AJ799" si="397">T768-J768</f>
        <v>-5447.4532000000472</v>
      </c>
      <c r="AE768" s="13">
        <f t="shared" si="397"/>
        <v>-3676.4020000000019</v>
      </c>
      <c r="AF768" s="13">
        <f t="shared" si="397"/>
        <v>-18.71389999999974</v>
      </c>
      <c r="AG768" s="13">
        <f t="shared" si="397"/>
        <v>-812.15819999999985</v>
      </c>
      <c r="AH768" s="13">
        <f t="shared" si="397"/>
        <v>0</v>
      </c>
      <c r="AI768" s="13">
        <f t="shared" si="378"/>
        <v>-540.02419999999984</v>
      </c>
      <c r="AJ768" s="13">
        <f t="shared" si="378"/>
        <v>-398.5028999999995</v>
      </c>
      <c r="AK768" s="13">
        <f t="shared" si="378"/>
        <v>-398.50290000000041</v>
      </c>
      <c r="AL768" s="13">
        <f t="shared" si="378"/>
        <v>0</v>
      </c>
      <c r="AM768" s="13">
        <f t="shared" si="378"/>
        <v>-1.652000000000001</v>
      </c>
      <c r="AN768" s="13">
        <f t="shared" ref="AN768:AW793" si="398">IF(J768=0,0,T768/J768*100)</f>
        <v>97.989492048506506</v>
      </c>
      <c r="AO768" s="13">
        <f t="shared" si="398"/>
        <v>98.323345499454788</v>
      </c>
      <c r="AP768" s="13">
        <f t="shared" si="398"/>
        <v>99.633578085839602</v>
      </c>
      <c r="AQ768" s="13">
        <f t="shared" si="398"/>
        <v>87.48137678031938</v>
      </c>
      <c r="AR768" s="13">
        <f t="shared" si="398"/>
        <v>0</v>
      </c>
      <c r="AS768" s="13">
        <f t="shared" si="398"/>
        <v>98.322218424944381</v>
      </c>
      <c r="AT768" s="137">
        <f t="shared" si="398"/>
        <v>92.487314305105201</v>
      </c>
      <c r="AU768" s="137">
        <f t="shared" si="398"/>
        <v>90.646130554186314</v>
      </c>
      <c r="AV768" s="137">
        <f t="shared" si="398"/>
        <v>100</v>
      </c>
      <c r="AW768" s="137">
        <f t="shared" si="398"/>
        <v>96.586776859504127</v>
      </c>
    </row>
    <row r="769" spans="1:49" s="138" customFormat="1" ht="12.75" customHeight="1" x14ac:dyDescent="0.2">
      <c r="A769" s="133">
        <v>760</v>
      </c>
      <c r="B769" s="134" t="s">
        <v>1374</v>
      </c>
      <c r="C769" s="135">
        <f t="shared" si="393"/>
        <v>158039.6</v>
      </c>
      <c r="D769" s="135">
        <f t="shared" ref="D769:I769" si="399">D771</f>
        <v>128996.7</v>
      </c>
      <c r="E769" s="135">
        <f t="shared" si="399"/>
        <v>4467.5</v>
      </c>
      <c r="F769" s="135">
        <f t="shared" si="399"/>
        <v>5161.5</v>
      </c>
      <c r="G769" s="135">
        <f t="shared" si="399"/>
        <v>0</v>
      </c>
      <c r="H769" s="135">
        <f t="shared" si="399"/>
        <v>16004.9</v>
      </c>
      <c r="I769" s="135">
        <f t="shared" si="399"/>
        <v>3409</v>
      </c>
      <c r="J769" s="135">
        <f t="shared" si="374"/>
        <v>182708.5</v>
      </c>
      <c r="K769" s="135">
        <f t="shared" ref="K769:S769" si="400">K771</f>
        <v>147357.4</v>
      </c>
      <c r="L769" s="135">
        <f t="shared" si="400"/>
        <v>5107.2</v>
      </c>
      <c r="M769" s="135">
        <f t="shared" si="400"/>
        <v>6341.6</v>
      </c>
      <c r="N769" s="135">
        <f t="shared" si="400"/>
        <v>0</v>
      </c>
      <c r="O769" s="135">
        <f t="shared" si="400"/>
        <v>16004.9</v>
      </c>
      <c r="P769" s="135">
        <f t="shared" si="400"/>
        <v>5304.4</v>
      </c>
      <c r="Q769" s="135">
        <f t="shared" si="400"/>
        <v>4260.3</v>
      </c>
      <c r="R769" s="135">
        <f t="shared" si="400"/>
        <v>2544.6</v>
      </c>
      <c r="S769" s="135">
        <f t="shared" si="400"/>
        <v>48.4</v>
      </c>
      <c r="T769" s="136">
        <f t="shared" si="375"/>
        <v>179430.1545</v>
      </c>
      <c r="U769" s="135">
        <f t="shared" ref="U769:AC769" si="401">U771</f>
        <v>145609.31099999999</v>
      </c>
      <c r="V769" s="135">
        <f t="shared" si="401"/>
        <v>5088.4861000000001</v>
      </c>
      <c r="W769" s="135">
        <f t="shared" si="401"/>
        <v>5567.1216000000004</v>
      </c>
      <c r="X769" s="135">
        <f t="shared" si="401"/>
        <v>0</v>
      </c>
      <c r="Y769" s="135">
        <f t="shared" si="401"/>
        <v>15667.9907</v>
      </c>
      <c r="Z769" s="135">
        <f t="shared" si="401"/>
        <v>4905.8971000000001</v>
      </c>
      <c r="AA769" s="135">
        <f t="shared" si="401"/>
        <v>3861.7970999999998</v>
      </c>
      <c r="AB769" s="135">
        <f t="shared" si="401"/>
        <v>2544.6</v>
      </c>
      <c r="AC769" s="135">
        <f t="shared" si="401"/>
        <v>46.747999999999998</v>
      </c>
      <c r="AD769" s="13">
        <f t="shared" si="397"/>
        <v>-3278.3454999999958</v>
      </c>
      <c r="AE769" s="13">
        <f t="shared" si="397"/>
        <v>-1748.0890000000072</v>
      </c>
      <c r="AF769" s="13">
        <f t="shared" si="397"/>
        <v>-18.71389999999974</v>
      </c>
      <c r="AG769" s="13">
        <f t="shared" si="397"/>
        <v>-774.47839999999997</v>
      </c>
      <c r="AH769" s="13">
        <f t="shared" si="397"/>
        <v>0</v>
      </c>
      <c r="AI769" s="13">
        <f t="shared" si="378"/>
        <v>-336.90929999999935</v>
      </c>
      <c r="AJ769" s="13">
        <f t="shared" si="378"/>
        <v>-398.5028999999995</v>
      </c>
      <c r="AK769" s="13">
        <f t="shared" si="378"/>
        <v>-398.50290000000041</v>
      </c>
      <c r="AL769" s="13">
        <f t="shared" si="378"/>
        <v>0</v>
      </c>
      <c r="AM769" s="13">
        <f t="shared" si="378"/>
        <v>-1.652000000000001</v>
      </c>
      <c r="AN769" s="13">
        <f t="shared" si="398"/>
        <v>98.205696231976063</v>
      </c>
      <c r="AO769" s="13">
        <f t="shared" si="398"/>
        <v>98.813708032307829</v>
      </c>
      <c r="AP769" s="13">
        <f t="shared" si="398"/>
        <v>99.633578085839602</v>
      </c>
      <c r="AQ769" s="13">
        <f t="shared" si="398"/>
        <v>87.787334426643113</v>
      </c>
      <c r="AR769" s="13">
        <f t="shared" si="398"/>
        <v>0</v>
      </c>
      <c r="AS769" s="13">
        <f t="shared" si="398"/>
        <v>97.894961543027449</v>
      </c>
      <c r="AT769" s="137">
        <f t="shared" si="398"/>
        <v>92.487314305105201</v>
      </c>
      <c r="AU769" s="137">
        <f t="shared" si="398"/>
        <v>90.646130554186314</v>
      </c>
      <c r="AV769" s="137">
        <f t="shared" si="398"/>
        <v>100</v>
      </c>
      <c r="AW769" s="137">
        <f t="shared" si="398"/>
        <v>96.586776859504127</v>
      </c>
    </row>
    <row r="770" spans="1:49" s="138" customFormat="1" ht="12.75" customHeight="1" x14ac:dyDescent="0.2">
      <c r="A770" s="133">
        <v>761</v>
      </c>
      <c r="B770" s="134" t="s">
        <v>1375</v>
      </c>
      <c r="C770" s="135">
        <f t="shared" si="393"/>
        <v>79613.799999999988</v>
      </c>
      <c r="D770" s="135">
        <f t="shared" ref="D770:I770" si="402">SUBTOTAL(9,D772:D799)</f>
        <v>63293.899999999994</v>
      </c>
      <c r="E770" s="135">
        <f t="shared" si="402"/>
        <v>0</v>
      </c>
      <c r="F770" s="135">
        <f t="shared" si="402"/>
        <v>138</v>
      </c>
      <c r="G770" s="135">
        <f t="shared" si="402"/>
        <v>0</v>
      </c>
      <c r="H770" s="135">
        <f t="shared" si="402"/>
        <v>16181.899999999996</v>
      </c>
      <c r="I770" s="135">
        <f t="shared" si="402"/>
        <v>0</v>
      </c>
      <c r="J770" s="135">
        <f t="shared" si="374"/>
        <v>88240.6</v>
      </c>
      <c r="K770" s="135">
        <f t="shared" ref="K770:S770" si="403">SUBTOTAL(9,K772:K799)</f>
        <v>71912.700000000012</v>
      </c>
      <c r="L770" s="135">
        <f t="shared" si="403"/>
        <v>0</v>
      </c>
      <c r="M770" s="135">
        <f t="shared" si="403"/>
        <v>146</v>
      </c>
      <c r="N770" s="135">
        <f t="shared" si="403"/>
        <v>0</v>
      </c>
      <c r="O770" s="135">
        <f t="shared" si="403"/>
        <v>16181.899999999996</v>
      </c>
      <c r="P770" s="135">
        <f t="shared" si="403"/>
        <v>0</v>
      </c>
      <c r="Q770" s="135">
        <f t="shared" si="403"/>
        <v>0</v>
      </c>
      <c r="R770" s="135">
        <f t="shared" si="403"/>
        <v>0</v>
      </c>
      <c r="S770" s="135">
        <f t="shared" si="403"/>
        <v>0</v>
      </c>
      <c r="T770" s="136">
        <f t="shared" si="375"/>
        <v>86071.492300000013</v>
      </c>
      <c r="U770" s="135">
        <f t="shared" ref="U770:AC770" si="404">SUBTOTAL(9,U772:U799)</f>
        <v>69984.387000000017</v>
      </c>
      <c r="V770" s="135">
        <f t="shared" si="404"/>
        <v>0</v>
      </c>
      <c r="W770" s="135">
        <f t="shared" si="404"/>
        <v>108.3202</v>
      </c>
      <c r="X770" s="135">
        <f t="shared" si="404"/>
        <v>0</v>
      </c>
      <c r="Y770" s="135">
        <f t="shared" si="404"/>
        <v>15978.785099999997</v>
      </c>
      <c r="Z770" s="135">
        <f t="shared" si="404"/>
        <v>0</v>
      </c>
      <c r="AA770" s="135">
        <f t="shared" si="404"/>
        <v>0</v>
      </c>
      <c r="AB770" s="135">
        <f t="shared" si="404"/>
        <v>0</v>
      </c>
      <c r="AC770" s="135">
        <f t="shared" si="404"/>
        <v>0</v>
      </c>
      <c r="AD770" s="13">
        <f t="shared" si="397"/>
        <v>-2169.1076999999932</v>
      </c>
      <c r="AE770" s="13">
        <f t="shared" si="397"/>
        <v>-1928.3129999999946</v>
      </c>
      <c r="AF770" s="13">
        <f t="shared" si="397"/>
        <v>0</v>
      </c>
      <c r="AG770" s="13">
        <f t="shared" si="397"/>
        <v>-37.6798</v>
      </c>
      <c r="AH770" s="13">
        <f t="shared" si="397"/>
        <v>0</v>
      </c>
      <c r="AI770" s="13">
        <f t="shared" si="378"/>
        <v>-203.11489999999867</v>
      </c>
      <c r="AJ770" s="13">
        <f t="shared" si="378"/>
        <v>0</v>
      </c>
      <c r="AK770" s="13">
        <f t="shared" si="378"/>
        <v>0</v>
      </c>
      <c r="AL770" s="13">
        <f t="shared" si="378"/>
        <v>0</v>
      </c>
      <c r="AM770" s="13">
        <f t="shared" si="378"/>
        <v>0</v>
      </c>
      <c r="AN770" s="13">
        <f t="shared" si="398"/>
        <v>97.541825758211075</v>
      </c>
      <c r="AO770" s="13">
        <f t="shared" si="398"/>
        <v>97.318536225173034</v>
      </c>
      <c r="AP770" s="13">
        <f t="shared" si="398"/>
        <v>0</v>
      </c>
      <c r="AQ770" s="13">
        <f t="shared" si="398"/>
        <v>74.191917808219173</v>
      </c>
      <c r="AR770" s="13">
        <f t="shared" si="398"/>
        <v>0</v>
      </c>
      <c r="AS770" s="13">
        <f t="shared" si="398"/>
        <v>98.744801908304964</v>
      </c>
      <c r="AT770" s="137">
        <f t="shared" si="398"/>
        <v>0</v>
      </c>
      <c r="AU770" s="137">
        <f t="shared" si="398"/>
        <v>0</v>
      </c>
      <c r="AV770" s="137">
        <f t="shared" si="398"/>
        <v>0</v>
      </c>
      <c r="AW770" s="137">
        <f t="shared" si="398"/>
        <v>0</v>
      </c>
    </row>
    <row r="771" spans="1:49" ht="12.75" customHeight="1" x14ac:dyDescent="0.25">
      <c r="A771" s="133">
        <v>762</v>
      </c>
      <c r="B771" s="139" t="s">
        <v>1400</v>
      </c>
      <c r="C771" s="135">
        <f t="shared" si="393"/>
        <v>158039.6</v>
      </c>
      <c r="D771" s="140">
        <v>128996.7</v>
      </c>
      <c r="E771" s="140">
        <v>4467.5</v>
      </c>
      <c r="F771" s="140">
        <v>5161.5</v>
      </c>
      <c r="G771" s="140">
        <v>0</v>
      </c>
      <c r="H771" s="140">
        <v>16004.9</v>
      </c>
      <c r="I771" s="140">
        <v>3409</v>
      </c>
      <c r="J771" s="135">
        <f t="shared" si="374"/>
        <v>182708.5</v>
      </c>
      <c r="K771" s="141">
        <v>147357.4</v>
      </c>
      <c r="L771" s="141">
        <v>5107.2</v>
      </c>
      <c r="M771" s="141">
        <v>6341.6</v>
      </c>
      <c r="N771" s="141">
        <v>0</v>
      </c>
      <c r="O771" s="141">
        <v>16004.9</v>
      </c>
      <c r="P771" s="141">
        <v>5304.4</v>
      </c>
      <c r="Q771" s="141">
        <v>4260.3</v>
      </c>
      <c r="R771" s="141">
        <v>2544.6</v>
      </c>
      <c r="S771" s="141">
        <v>48.4</v>
      </c>
      <c r="T771" s="136">
        <f t="shared" si="375"/>
        <v>179430.1545</v>
      </c>
      <c r="U771" s="141">
        <v>145609.31099999999</v>
      </c>
      <c r="V771" s="141">
        <v>5088.4861000000001</v>
      </c>
      <c r="W771" s="141">
        <v>5567.1216000000004</v>
      </c>
      <c r="X771" s="141">
        <v>0</v>
      </c>
      <c r="Y771" s="10">
        <v>15667.9907</v>
      </c>
      <c r="Z771" s="10">
        <v>4905.8971000000001</v>
      </c>
      <c r="AA771" s="10">
        <v>3861.7970999999998</v>
      </c>
      <c r="AB771" s="10">
        <v>2544.6</v>
      </c>
      <c r="AC771" s="10">
        <v>46.747999999999998</v>
      </c>
      <c r="AD771" s="10">
        <f t="shared" si="397"/>
        <v>-3278.3454999999958</v>
      </c>
      <c r="AE771" s="10">
        <f t="shared" si="397"/>
        <v>-1748.0890000000072</v>
      </c>
      <c r="AF771" s="10">
        <f t="shared" si="397"/>
        <v>-18.71389999999974</v>
      </c>
      <c r="AG771" s="10">
        <f t="shared" si="397"/>
        <v>-774.47839999999997</v>
      </c>
      <c r="AH771" s="10">
        <f t="shared" si="397"/>
        <v>0</v>
      </c>
      <c r="AI771" s="13">
        <f t="shared" si="378"/>
        <v>-336.90929999999935</v>
      </c>
      <c r="AJ771" s="13">
        <f t="shared" si="378"/>
        <v>-398.5028999999995</v>
      </c>
      <c r="AK771" s="13">
        <f t="shared" si="378"/>
        <v>-398.50290000000041</v>
      </c>
      <c r="AL771" s="13">
        <f t="shared" si="378"/>
        <v>0</v>
      </c>
      <c r="AM771" s="10">
        <f t="shared" si="378"/>
        <v>-1.652000000000001</v>
      </c>
      <c r="AN771" s="10">
        <f t="shared" si="398"/>
        <v>98.205696231976063</v>
      </c>
      <c r="AO771" s="10">
        <f t="shared" si="398"/>
        <v>98.813708032307829</v>
      </c>
      <c r="AP771" s="10">
        <f t="shared" si="398"/>
        <v>99.633578085839602</v>
      </c>
      <c r="AQ771" s="10">
        <f t="shared" si="398"/>
        <v>87.787334426643113</v>
      </c>
      <c r="AR771" s="10">
        <f t="shared" si="398"/>
        <v>0</v>
      </c>
      <c r="AS771" s="10">
        <f t="shared" si="398"/>
        <v>97.894961543027449</v>
      </c>
      <c r="AT771" s="142">
        <f t="shared" si="398"/>
        <v>92.487314305105201</v>
      </c>
      <c r="AU771" s="142">
        <f t="shared" si="398"/>
        <v>90.646130554186314</v>
      </c>
      <c r="AV771" s="142">
        <f t="shared" si="398"/>
        <v>100</v>
      </c>
      <c r="AW771" s="142">
        <f t="shared" si="398"/>
        <v>96.586776859504127</v>
      </c>
    </row>
    <row r="772" spans="1:49" ht="12.75" customHeight="1" x14ac:dyDescent="0.25">
      <c r="A772" s="133">
        <v>763</v>
      </c>
      <c r="B772" s="139" t="s">
        <v>1987</v>
      </c>
      <c r="C772" s="135">
        <f t="shared" si="393"/>
        <v>983.59999999999991</v>
      </c>
      <c r="D772" s="140">
        <v>768.3</v>
      </c>
      <c r="E772" s="140">
        <v>0</v>
      </c>
      <c r="F772" s="140">
        <v>0</v>
      </c>
      <c r="G772" s="140">
        <v>0</v>
      </c>
      <c r="H772" s="140">
        <v>215.3</v>
      </c>
      <c r="I772" s="140">
        <v>0</v>
      </c>
      <c r="J772" s="135">
        <f t="shared" si="374"/>
        <v>1071.5</v>
      </c>
      <c r="K772" s="141">
        <v>856.2</v>
      </c>
      <c r="L772" s="141">
        <v>0</v>
      </c>
      <c r="M772" s="141">
        <v>0</v>
      </c>
      <c r="N772" s="141">
        <v>0</v>
      </c>
      <c r="O772" s="141">
        <v>215.3</v>
      </c>
      <c r="P772" s="141">
        <v>0</v>
      </c>
      <c r="Q772" s="141">
        <v>0</v>
      </c>
      <c r="R772" s="141">
        <v>0</v>
      </c>
      <c r="S772" s="141">
        <v>0</v>
      </c>
      <c r="T772" s="136">
        <f t="shared" si="375"/>
        <v>1001.6694</v>
      </c>
      <c r="U772" s="141">
        <v>786.40660000000003</v>
      </c>
      <c r="V772" s="141">
        <v>0</v>
      </c>
      <c r="W772" s="141">
        <v>0</v>
      </c>
      <c r="X772" s="141">
        <v>0</v>
      </c>
      <c r="Y772" s="10">
        <v>215.2628</v>
      </c>
      <c r="Z772" s="10">
        <v>0</v>
      </c>
      <c r="AA772" s="10">
        <v>0</v>
      </c>
      <c r="AB772" s="10">
        <v>0</v>
      </c>
      <c r="AC772" s="10">
        <v>0</v>
      </c>
      <c r="AD772" s="10">
        <f t="shared" si="397"/>
        <v>-69.830600000000004</v>
      </c>
      <c r="AE772" s="10">
        <f t="shared" si="397"/>
        <v>-69.79340000000002</v>
      </c>
      <c r="AF772" s="10">
        <f t="shared" si="397"/>
        <v>0</v>
      </c>
      <c r="AG772" s="10">
        <f t="shared" si="397"/>
        <v>0</v>
      </c>
      <c r="AH772" s="10">
        <f t="shared" si="397"/>
        <v>0</v>
      </c>
      <c r="AI772" s="13">
        <f t="shared" si="378"/>
        <v>-3.7200000000012778E-2</v>
      </c>
      <c r="AJ772" s="13">
        <f t="shared" si="378"/>
        <v>0</v>
      </c>
      <c r="AK772" s="13">
        <f t="shared" si="378"/>
        <v>0</v>
      </c>
      <c r="AL772" s="13">
        <f t="shared" si="378"/>
        <v>0</v>
      </c>
      <c r="AM772" s="10">
        <f t="shared" si="378"/>
        <v>0</v>
      </c>
      <c r="AN772" s="10">
        <f t="shared" si="398"/>
        <v>93.48291180587961</v>
      </c>
      <c r="AO772" s="10">
        <f t="shared" si="398"/>
        <v>91.84846998364867</v>
      </c>
      <c r="AP772" s="10">
        <f t="shared" si="398"/>
        <v>0</v>
      </c>
      <c r="AQ772" s="10">
        <f t="shared" si="398"/>
        <v>0</v>
      </c>
      <c r="AR772" s="10">
        <f t="shared" si="398"/>
        <v>0</v>
      </c>
      <c r="AS772" s="10">
        <f t="shared" si="398"/>
        <v>99.982721783557821</v>
      </c>
      <c r="AT772" s="142">
        <f t="shared" si="398"/>
        <v>0</v>
      </c>
      <c r="AU772" s="142">
        <f t="shared" si="398"/>
        <v>0</v>
      </c>
      <c r="AV772" s="142">
        <f t="shared" si="398"/>
        <v>0</v>
      </c>
      <c r="AW772" s="142">
        <f t="shared" si="398"/>
        <v>0</v>
      </c>
    </row>
    <row r="773" spans="1:49" ht="12.75" customHeight="1" x14ac:dyDescent="0.25">
      <c r="A773" s="133">
        <v>764</v>
      </c>
      <c r="B773" s="139" t="s">
        <v>1988</v>
      </c>
      <c r="C773" s="135">
        <f t="shared" si="393"/>
        <v>2314.1999999999998</v>
      </c>
      <c r="D773" s="140">
        <v>1863.2</v>
      </c>
      <c r="E773" s="140">
        <v>0</v>
      </c>
      <c r="F773" s="140">
        <v>0</v>
      </c>
      <c r="G773" s="140">
        <v>0</v>
      </c>
      <c r="H773" s="140">
        <v>451</v>
      </c>
      <c r="I773" s="140">
        <v>0</v>
      </c>
      <c r="J773" s="135">
        <f t="shared" si="374"/>
        <v>2559.1</v>
      </c>
      <c r="K773" s="141">
        <v>2108.1</v>
      </c>
      <c r="L773" s="141">
        <v>0</v>
      </c>
      <c r="M773" s="141">
        <v>0</v>
      </c>
      <c r="N773" s="141">
        <v>0</v>
      </c>
      <c r="O773" s="141">
        <v>451</v>
      </c>
      <c r="P773" s="141">
        <v>0</v>
      </c>
      <c r="Q773" s="141">
        <v>0</v>
      </c>
      <c r="R773" s="141">
        <v>0</v>
      </c>
      <c r="S773" s="141">
        <v>0</v>
      </c>
      <c r="T773" s="136">
        <f t="shared" si="375"/>
        <v>2549.6237999999998</v>
      </c>
      <c r="U773" s="141">
        <v>2098.6237999999998</v>
      </c>
      <c r="V773" s="141">
        <v>0</v>
      </c>
      <c r="W773" s="141">
        <v>0</v>
      </c>
      <c r="X773" s="141">
        <v>0</v>
      </c>
      <c r="Y773" s="10">
        <v>451</v>
      </c>
      <c r="Z773" s="10">
        <v>0</v>
      </c>
      <c r="AA773" s="10">
        <v>0</v>
      </c>
      <c r="AB773" s="10">
        <v>0</v>
      </c>
      <c r="AC773" s="10">
        <v>0</v>
      </c>
      <c r="AD773" s="10">
        <f t="shared" si="397"/>
        <v>-9.4762000000000626</v>
      </c>
      <c r="AE773" s="10">
        <f t="shared" si="397"/>
        <v>-9.4762000000000626</v>
      </c>
      <c r="AF773" s="10">
        <f t="shared" si="397"/>
        <v>0</v>
      </c>
      <c r="AG773" s="10">
        <f t="shared" si="397"/>
        <v>0</v>
      </c>
      <c r="AH773" s="10">
        <f t="shared" si="397"/>
        <v>0</v>
      </c>
      <c r="AI773" s="13">
        <f t="shared" si="378"/>
        <v>0</v>
      </c>
      <c r="AJ773" s="13">
        <f t="shared" si="378"/>
        <v>0</v>
      </c>
      <c r="AK773" s="13">
        <f t="shared" si="378"/>
        <v>0</v>
      </c>
      <c r="AL773" s="13">
        <f t="shared" si="378"/>
        <v>0</v>
      </c>
      <c r="AM773" s="10">
        <f t="shared" si="378"/>
        <v>0</v>
      </c>
      <c r="AN773" s="10">
        <f t="shared" si="398"/>
        <v>99.62970575592982</v>
      </c>
      <c r="AO773" s="10">
        <f t="shared" si="398"/>
        <v>99.550486219818794</v>
      </c>
      <c r="AP773" s="10">
        <f t="shared" si="398"/>
        <v>0</v>
      </c>
      <c r="AQ773" s="10">
        <f t="shared" si="398"/>
        <v>0</v>
      </c>
      <c r="AR773" s="10">
        <f t="shared" si="398"/>
        <v>0</v>
      </c>
      <c r="AS773" s="10">
        <f t="shared" si="398"/>
        <v>100</v>
      </c>
      <c r="AT773" s="142">
        <f t="shared" si="398"/>
        <v>0</v>
      </c>
      <c r="AU773" s="142">
        <f t="shared" si="398"/>
        <v>0</v>
      </c>
      <c r="AV773" s="142">
        <f t="shared" si="398"/>
        <v>0</v>
      </c>
      <c r="AW773" s="142">
        <f t="shared" si="398"/>
        <v>0</v>
      </c>
    </row>
    <row r="774" spans="1:49" ht="12.75" customHeight="1" x14ac:dyDescent="0.25">
      <c r="A774" s="133">
        <v>765</v>
      </c>
      <c r="B774" s="139" t="s">
        <v>1989</v>
      </c>
      <c r="C774" s="135">
        <f t="shared" si="393"/>
        <v>1377</v>
      </c>
      <c r="D774" s="140">
        <v>956.2</v>
      </c>
      <c r="E774" s="140">
        <v>0</v>
      </c>
      <c r="F774" s="140">
        <v>0</v>
      </c>
      <c r="G774" s="140">
        <v>0</v>
      </c>
      <c r="H774" s="140">
        <v>420.8</v>
      </c>
      <c r="I774" s="140">
        <v>0</v>
      </c>
      <c r="J774" s="135">
        <f t="shared" si="374"/>
        <v>1518</v>
      </c>
      <c r="K774" s="141">
        <v>1097.2</v>
      </c>
      <c r="L774" s="141">
        <v>0</v>
      </c>
      <c r="M774" s="141">
        <v>0</v>
      </c>
      <c r="N774" s="141">
        <v>0</v>
      </c>
      <c r="O774" s="141">
        <v>420.8</v>
      </c>
      <c r="P774" s="141">
        <v>0</v>
      </c>
      <c r="Q774" s="141">
        <v>0</v>
      </c>
      <c r="R774" s="141">
        <v>0</v>
      </c>
      <c r="S774" s="141">
        <v>0</v>
      </c>
      <c r="T774" s="136">
        <f t="shared" si="375"/>
        <v>1480.6741</v>
      </c>
      <c r="U774" s="141">
        <v>1080.6277</v>
      </c>
      <c r="V774" s="141">
        <v>0</v>
      </c>
      <c r="W774" s="141">
        <v>0</v>
      </c>
      <c r="X774" s="141">
        <v>0</v>
      </c>
      <c r="Y774" s="10">
        <v>400.04640000000001</v>
      </c>
      <c r="Z774" s="10">
        <v>0</v>
      </c>
      <c r="AA774" s="10">
        <v>0</v>
      </c>
      <c r="AB774" s="10">
        <v>0</v>
      </c>
      <c r="AC774" s="10">
        <v>0</v>
      </c>
      <c r="AD774" s="10">
        <f t="shared" si="397"/>
        <v>-37.325900000000047</v>
      </c>
      <c r="AE774" s="10">
        <f t="shared" si="397"/>
        <v>-16.572300000000041</v>
      </c>
      <c r="AF774" s="10">
        <f t="shared" si="397"/>
        <v>0</v>
      </c>
      <c r="AG774" s="10">
        <f t="shared" si="397"/>
        <v>0</v>
      </c>
      <c r="AH774" s="10">
        <f t="shared" si="397"/>
        <v>0</v>
      </c>
      <c r="AI774" s="13">
        <f t="shared" si="378"/>
        <v>-20.753600000000006</v>
      </c>
      <c r="AJ774" s="13">
        <f t="shared" si="378"/>
        <v>0</v>
      </c>
      <c r="AK774" s="13">
        <f t="shared" si="378"/>
        <v>0</v>
      </c>
      <c r="AL774" s="13">
        <f t="shared" si="378"/>
        <v>0</v>
      </c>
      <c r="AM774" s="10">
        <f t="shared" si="378"/>
        <v>0</v>
      </c>
      <c r="AN774" s="10">
        <f t="shared" si="398"/>
        <v>97.541113306982879</v>
      </c>
      <c r="AO774" s="10">
        <f t="shared" si="398"/>
        <v>98.489582573824279</v>
      </c>
      <c r="AP774" s="10">
        <f t="shared" si="398"/>
        <v>0</v>
      </c>
      <c r="AQ774" s="10">
        <f t="shared" si="398"/>
        <v>0</v>
      </c>
      <c r="AR774" s="10">
        <f t="shared" si="398"/>
        <v>0</v>
      </c>
      <c r="AS774" s="10">
        <f t="shared" si="398"/>
        <v>95.0680608365019</v>
      </c>
      <c r="AT774" s="142">
        <f t="shared" si="398"/>
        <v>0</v>
      </c>
      <c r="AU774" s="142">
        <f t="shared" si="398"/>
        <v>0</v>
      </c>
      <c r="AV774" s="142">
        <f t="shared" si="398"/>
        <v>0</v>
      </c>
      <c r="AW774" s="142">
        <f t="shared" si="398"/>
        <v>0</v>
      </c>
    </row>
    <row r="775" spans="1:49" ht="12.75" customHeight="1" x14ac:dyDescent="0.25">
      <c r="A775" s="133">
        <v>766</v>
      </c>
      <c r="B775" s="139" t="s">
        <v>1990</v>
      </c>
      <c r="C775" s="135">
        <f t="shared" si="393"/>
        <v>1333.3</v>
      </c>
      <c r="D775" s="140">
        <v>994.8</v>
      </c>
      <c r="E775" s="140">
        <v>0</v>
      </c>
      <c r="F775" s="140">
        <v>0</v>
      </c>
      <c r="G775" s="140">
        <v>0</v>
      </c>
      <c r="H775" s="140">
        <v>338.5</v>
      </c>
      <c r="I775" s="140">
        <v>0</v>
      </c>
      <c r="J775" s="135">
        <f t="shared" si="374"/>
        <v>1464.8</v>
      </c>
      <c r="K775" s="141">
        <v>1126.3</v>
      </c>
      <c r="L775" s="141">
        <v>0</v>
      </c>
      <c r="M775" s="141">
        <v>0</v>
      </c>
      <c r="N775" s="141">
        <v>0</v>
      </c>
      <c r="O775" s="141">
        <v>338.5</v>
      </c>
      <c r="P775" s="141">
        <v>0</v>
      </c>
      <c r="Q775" s="141">
        <v>0</v>
      </c>
      <c r="R775" s="141">
        <v>0</v>
      </c>
      <c r="S775" s="141">
        <v>0</v>
      </c>
      <c r="T775" s="136">
        <f t="shared" si="375"/>
        <v>1420.7746</v>
      </c>
      <c r="U775" s="141">
        <v>1082.2810999999999</v>
      </c>
      <c r="V775" s="141">
        <v>0</v>
      </c>
      <c r="W775" s="141">
        <v>0</v>
      </c>
      <c r="X775" s="141">
        <v>0</v>
      </c>
      <c r="Y775" s="10">
        <v>338.49349999999998</v>
      </c>
      <c r="Z775" s="10">
        <v>0</v>
      </c>
      <c r="AA775" s="10">
        <v>0</v>
      </c>
      <c r="AB775" s="10">
        <v>0</v>
      </c>
      <c r="AC775" s="10">
        <v>0</v>
      </c>
      <c r="AD775" s="10">
        <f t="shared" si="397"/>
        <v>-44.025399999999991</v>
      </c>
      <c r="AE775" s="10">
        <f t="shared" si="397"/>
        <v>-44.018900000000031</v>
      </c>
      <c r="AF775" s="10">
        <f t="shared" si="397"/>
        <v>0</v>
      </c>
      <c r="AG775" s="10">
        <f t="shared" si="397"/>
        <v>0</v>
      </c>
      <c r="AH775" s="10">
        <f t="shared" si="397"/>
        <v>0</v>
      </c>
      <c r="AI775" s="13">
        <f t="shared" si="378"/>
        <v>-6.5000000000168257E-3</v>
      </c>
      <c r="AJ775" s="13">
        <f t="shared" si="378"/>
        <v>0</v>
      </c>
      <c r="AK775" s="13">
        <f t="shared" si="378"/>
        <v>0</v>
      </c>
      <c r="AL775" s="13">
        <f t="shared" si="378"/>
        <v>0</v>
      </c>
      <c r="AM775" s="10">
        <f t="shared" si="378"/>
        <v>0</v>
      </c>
      <c r="AN775" s="10">
        <f t="shared" si="398"/>
        <v>96.994442927362101</v>
      </c>
      <c r="AO775" s="10">
        <f t="shared" si="398"/>
        <v>96.091725117641829</v>
      </c>
      <c r="AP775" s="10">
        <f t="shared" si="398"/>
        <v>0</v>
      </c>
      <c r="AQ775" s="10">
        <f t="shared" si="398"/>
        <v>0</v>
      </c>
      <c r="AR775" s="10">
        <f t="shared" si="398"/>
        <v>0</v>
      </c>
      <c r="AS775" s="10">
        <f t="shared" si="398"/>
        <v>99.998079763663213</v>
      </c>
      <c r="AT775" s="142">
        <f t="shared" si="398"/>
        <v>0</v>
      </c>
      <c r="AU775" s="142">
        <f t="shared" si="398"/>
        <v>0</v>
      </c>
      <c r="AV775" s="142">
        <f t="shared" si="398"/>
        <v>0</v>
      </c>
      <c r="AW775" s="142">
        <f t="shared" si="398"/>
        <v>0</v>
      </c>
    </row>
    <row r="776" spans="1:49" ht="12.75" customHeight="1" x14ac:dyDescent="0.25">
      <c r="A776" s="133">
        <v>767</v>
      </c>
      <c r="B776" s="139" t="s">
        <v>1991</v>
      </c>
      <c r="C776" s="135">
        <f t="shared" si="393"/>
        <v>7257.8</v>
      </c>
      <c r="D776" s="140">
        <v>5810.5</v>
      </c>
      <c r="E776" s="140">
        <v>0</v>
      </c>
      <c r="F776" s="140">
        <v>0</v>
      </c>
      <c r="G776" s="140">
        <v>0</v>
      </c>
      <c r="H776" s="140">
        <v>1447.3</v>
      </c>
      <c r="I776" s="140">
        <v>0</v>
      </c>
      <c r="J776" s="135">
        <f t="shared" si="374"/>
        <v>8010.2</v>
      </c>
      <c r="K776" s="141">
        <v>6562.9</v>
      </c>
      <c r="L776" s="141">
        <v>0</v>
      </c>
      <c r="M776" s="141">
        <v>0</v>
      </c>
      <c r="N776" s="141">
        <v>0</v>
      </c>
      <c r="O776" s="141">
        <v>1447.3</v>
      </c>
      <c r="P776" s="141">
        <v>0</v>
      </c>
      <c r="Q776" s="141">
        <v>0</v>
      </c>
      <c r="R776" s="141">
        <v>0</v>
      </c>
      <c r="S776" s="141">
        <v>0</v>
      </c>
      <c r="T776" s="136">
        <f t="shared" si="375"/>
        <v>7435.5533000000005</v>
      </c>
      <c r="U776" s="141">
        <v>5988.2538000000004</v>
      </c>
      <c r="V776" s="141">
        <v>0</v>
      </c>
      <c r="W776" s="141">
        <v>0</v>
      </c>
      <c r="X776" s="141">
        <v>0</v>
      </c>
      <c r="Y776" s="10">
        <v>1447.2995000000001</v>
      </c>
      <c r="Z776" s="10">
        <v>0</v>
      </c>
      <c r="AA776" s="10">
        <v>0</v>
      </c>
      <c r="AB776" s="10">
        <v>0</v>
      </c>
      <c r="AC776" s="10">
        <v>0</v>
      </c>
      <c r="AD776" s="10">
        <f t="shared" si="397"/>
        <v>-574.64669999999933</v>
      </c>
      <c r="AE776" s="10">
        <f t="shared" si="397"/>
        <v>-574.64619999999923</v>
      </c>
      <c r="AF776" s="10">
        <f t="shared" si="397"/>
        <v>0</v>
      </c>
      <c r="AG776" s="10">
        <f t="shared" si="397"/>
        <v>0</v>
      </c>
      <c r="AH776" s="10">
        <f t="shared" si="397"/>
        <v>0</v>
      </c>
      <c r="AI776" s="13">
        <f t="shared" si="378"/>
        <v>-4.9999999987448973E-4</v>
      </c>
      <c r="AJ776" s="13">
        <f t="shared" si="378"/>
        <v>0</v>
      </c>
      <c r="AK776" s="13">
        <f t="shared" si="378"/>
        <v>0</v>
      </c>
      <c r="AL776" s="13">
        <f t="shared" si="378"/>
        <v>0</v>
      </c>
      <c r="AM776" s="10">
        <f t="shared" si="378"/>
        <v>0</v>
      </c>
      <c r="AN776" s="10">
        <f t="shared" si="398"/>
        <v>92.826063019649951</v>
      </c>
      <c r="AO776" s="10">
        <f t="shared" si="398"/>
        <v>91.244020174008455</v>
      </c>
      <c r="AP776" s="10">
        <f t="shared" si="398"/>
        <v>0</v>
      </c>
      <c r="AQ776" s="10">
        <f t="shared" si="398"/>
        <v>0</v>
      </c>
      <c r="AR776" s="10">
        <f t="shared" si="398"/>
        <v>0</v>
      </c>
      <c r="AS776" s="10">
        <f t="shared" si="398"/>
        <v>99.999965452912335</v>
      </c>
      <c r="AT776" s="142">
        <f t="shared" si="398"/>
        <v>0</v>
      </c>
      <c r="AU776" s="142">
        <f t="shared" si="398"/>
        <v>0</v>
      </c>
      <c r="AV776" s="142">
        <f t="shared" si="398"/>
        <v>0</v>
      </c>
      <c r="AW776" s="142">
        <f t="shared" si="398"/>
        <v>0</v>
      </c>
    </row>
    <row r="777" spans="1:49" ht="12.75" customHeight="1" x14ac:dyDescent="0.25">
      <c r="A777" s="133">
        <v>768</v>
      </c>
      <c r="B777" s="139" t="s">
        <v>1838</v>
      </c>
      <c r="C777" s="135">
        <f t="shared" si="393"/>
        <v>4263.7</v>
      </c>
      <c r="D777" s="140">
        <v>3296.9</v>
      </c>
      <c r="E777" s="140">
        <v>0</v>
      </c>
      <c r="F777" s="140">
        <v>0</v>
      </c>
      <c r="G777" s="140">
        <v>0</v>
      </c>
      <c r="H777" s="140">
        <v>966.8</v>
      </c>
      <c r="I777" s="140">
        <v>0</v>
      </c>
      <c r="J777" s="135">
        <f t="shared" si="374"/>
        <v>5005.2</v>
      </c>
      <c r="K777" s="141">
        <v>4038.4</v>
      </c>
      <c r="L777" s="141">
        <v>0</v>
      </c>
      <c r="M777" s="141">
        <v>0</v>
      </c>
      <c r="N777" s="141">
        <v>0</v>
      </c>
      <c r="O777" s="141">
        <v>966.8</v>
      </c>
      <c r="P777" s="141">
        <v>0</v>
      </c>
      <c r="Q777" s="141">
        <v>0</v>
      </c>
      <c r="R777" s="141">
        <v>0</v>
      </c>
      <c r="S777" s="141">
        <v>0</v>
      </c>
      <c r="T777" s="136">
        <f t="shared" si="375"/>
        <v>5005.1122000000005</v>
      </c>
      <c r="U777" s="141">
        <v>4038.4</v>
      </c>
      <c r="V777" s="141">
        <v>0</v>
      </c>
      <c r="W777" s="141">
        <v>0</v>
      </c>
      <c r="X777" s="141">
        <v>0</v>
      </c>
      <c r="Y777" s="10">
        <v>966.71220000000005</v>
      </c>
      <c r="Z777" s="10">
        <v>0</v>
      </c>
      <c r="AA777" s="10">
        <v>0</v>
      </c>
      <c r="AB777" s="10">
        <v>0</v>
      </c>
      <c r="AC777" s="10">
        <v>0</v>
      </c>
      <c r="AD777" s="10">
        <f t="shared" si="397"/>
        <v>-8.7799999999333522E-2</v>
      </c>
      <c r="AE777" s="10">
        <f t="shared" si="397"/>
        <v>0</v>
      </c>
      <c r="AF777" s="10">
        <f t="shared" si="397"/>
        <v>0</v>
      </c>
      <c r="AG777" s="10">
        <f t="shared" si="397"/>
        <v>0</v>
      </c>
      <c r="AH777" s="10">
        <f t="shared" si="397"/>
        <v>0</v>
      </c>
      <c r="AI777" s="13">
        <f t="shared" si="378"/>
        <v>-8.7799999999901956E-2</v>
      </c>
      <c r="AJ777" s="13">
        <f t="shared" si="378"/>
        <v>0</v>
      </c>
      <c r="AK777" s="13">
        <f t="shared" si="378"/>
        <v>0</v>
      </c>
      <c r="AL777" s="13">
        <f t="shared" si="378"/>
        <v>0</v>
      </c>
      <c r="AM777" s="10">
        <f t="shared" si="378"/>
        <v>0</v>
      </c>
      <c r="AN777" s="10">
        <f t="shared" si="398"/>
        <v>99.998245824342703</v>
      </c>
      <c r="AO777" s="10">
        <f t="shared" si="398"/>
        <v>100</v>
      </c>
      <c r="AP777" s="10">
        <f t="shared" si="398"/>
        <v>0</v>
      </c>
      <c r="AQ777" s="10">
        <f t="shared" si="398"/>
        <v>0</v>
      </c>
      <c r="AR777" s="10">
        <f t="shared" si="398"/>
        <v>0</v>
      </c>
      <c r="AS777" s="10">
        <f t="shared" si="398"/>
        <v>99.990918494000837</v>
      </c>
      <c r="AT777" s="142">
        <f t="shared" si="398"/>
        <v>0</v>
      </c>
      <c r="AU777" s="142">
        <f t="shared" si="398"/>
        <v>0</v>
      </c>
      <c r="AV777" s="142">
        <f t="shared" si="398"/>
        <v>0</v>
      </c>
      <c r="AW777" s="142">
        <f t="shared" si="398"/>
        <v>0</v>
      </c>
    </row>
    <row r="778" spans="1:49" ht="12.75" customHeight="1" x14ac:dyDescent="0.25">
      <c r="A778" s="133">
        <v>769</v>
      </c>
      <c r="B778" s="139" t="s">
        <v>1992</v>
      </c>
      <c r="C778" s="135">
        <f t="shared" si="393"/>
        <v>1841.3999999999999</v>
      </c>
      <c r="D778" s="140">
        <v>1621.6</v>
      </c>
      <c r="E778" s="140">
        <v>0</v>
      </c>
      <c r="F778" s="140">
        <v>0</v>
      </c>
      <c r="G778" s="140">
        <v>0</v>
      </c>
      <c r="H778" s="140">
        <v>219.8</v>
      </c>
      <c r="I778" s="140">
        <v>0</v>
      </c>
      <c r="J778" s="135">
        <f t="shared" si="374"/>
        <v>2063.7000000000003</v>
      </c>
      <c r="K778" s="141">
        <v>1843.9</v>
      </c>
      <c r="L778" s="141">
        <v>0</v>
      </c>
      <c r="M778" s="141">
        <v>0</v>
      </c>
      <c r="N778" s="141">
        <v>0</v>
      </c>
      <c r="O778" s="141">
        <v>219.8</v>
      </c>
      <c r="P778" s="141">
        <v>0</v>
      </c>
      <c r="Q778" s="141">
        <v>0</v>
      </c>
      <c r="R778" s="141">
        <v>0</v>
      </c>
      <c r="S778" s="141">
        <v>0</v>
      </c>
      <c r="T778" s="136">
        <f t="shared" si="375"/>
        <v>2029.431</v>
      </c>
      <c r="U778" s="141">
        <v>1809.8956000000001</v>
      </c>
      <c r="V778" s="141">
        <v>0</v>
      </c>
      <c r="W778" s="141">
        <v>0</v>
      </c>
      <c r="X778" s="141">
        <v>0</v>
      </c>
      <c r="Y778" s="10">
        <v>219.53540000000001</v>
      </c>
      <c r="Z778" s="10">
        <v>0</v>
      </c>
      <c r="AA778" s="10">
        <v>0</v>
      </c>
      <c r="AB778" s="10">
        <v>0</v>
      </c>
      <c r="AC778" s="10">
        <v>0</v>
      </c>
      <c r="AD778" s="10">
        <f t="shared" si="397"/>
        <v>-34.269000000000233</v>
      </c>
      <c r="AE778" s="10">
        <f t="shared" si="397"/>
        <v>-34.004400000000032</v>
      </c>
      <c r="AF778" s="10">
        <f t="shared" si="397"/>
        <v>0</v>
      </c>
      <c r="AG778" s="10">
        <f t="shared" si="397"/>
        <v>0</v>
      </c>
      <c r="AH778" s="10">
        <f t="shared" si="397"/>
        <v>0</v>
      </c>
      <c r="AI778" s="13">
        <f t="shared" si="378"/>
        <v>-0.2646000000000015</v>
      </c>
      <c r="AJ778" s="13">
        <f t="shared" si="378"/>
        <v>0</v>
      </c>
      <c r="AK778" s="13">
        <f t="shared" si="378"/>
        <v>0</v>
      </c>
      <c r="AL778" s="13">
        <f t="shared" si="378"/>
        <v>0</v>
      </c>
      <c r="AM778" s="10">
        <f t="shared" si="378"/>
        <v>0</v>
      </c>
      <c r="AN778" s="10">
        <f t="shared" si="398"/>
        <v>98.339438871929048</v>
      </c>
      <c r="AO778" s="10">
        <f t="shared" si="398"/>
        <v>98.155843592385708</v>
      </c>
      <c r="AP778" s="10">
        <f t="shared" si="398"/>
        <v>0</v>
      </c>
      <c r="AQ778" s="10">
        <f t="shared" si="398"/>
        <v>0</v>
      </c>
      <c r="AR778" s="10">
        <f t="shared" si="398"/>
        <v>0</v>
      </c>
      <c r="AS778" s="10">
        <f t="shared" si="398"/>
        <v>99.879617834394907</v>
      </c>
      <c r="AT778" s="142">
        <f t="shared" si="398"/>
        <v>0</v>
      </c>
      <c r="AU778" s="142">
        <f t="shared" si="398"/>
        <v>0</v>
      </c>
      <c r="AV778" s="142">
        <f t="shared" si="398"/>
        <v>0</v>
      </c>
      <c r="AW778" s="142">
        <f t="shared" si="398"/>
        <v>0</v>
      </c>
    </row>
    <row r="779" spans="1:49" ht="12.75" customHeight="1" x14ac:dyDescent="0.25">
      <c r="A779" s="133">
        <v>770</v>
      </c>
      <c r="B779" s="139" t="s">
        <v>1993</v>
      </c>
      <c r="C779" s="135">
        <f t="shared" si="393"/>
        <v>1788.6</v>
      </c>
      <c r="D779" s="140">
        <v>1390.1</v>
      </c>
      <c r="E779" s="140">
        <v>0</v>
      </c>
      <c r="F779" s="140">
        <v>0</v>
      </c>
      <c r="G779" s="140">
        <v>0</v>
      </c>
      <c r="H779" s="140">
        <v>398.5</v>
      </c>
      <c r="I779" s="140">
        <v>0</v>
      </c>
      <c r="J779" s="135">
        <f t="shared" ref="J779:J842" si="405">SUM(K779:P779)+SUM(R779:S779)</f>
        <v>1913</v>
      </c>
      <c r="K779" s="141">
        <v>1514.5</v>
      </c>
      <c r="L779" s="141">
        <v>0</v>
      </c>
      <c r="M779" s="141">
        <v>0</v>
      </c>
      <c r="N779" s="141">
        <v>0</v>
      </c>
      <c r="O779" s="141">
        <v>398.5</v>
      </c>
      <c r="P779" s="141">
        <v>0</v>
      </c>
      <c r="Q779" s="141">
        <v>0</v>
      </c>
      <c r="R779" s="141">
        <v>0</v>
      </c>
      <c r="S779" s="141">
        <v>0</v>
      </c>
      <c r="T779" s="136">
        <f t="shared" ref="T779:T842" si="406">SUM(U779:Z779) +SUM( AB779:AC779)</f>
        <v>1907.3817999999999</v>
      </c>
      <c r="U779" s="141">
        <v>1509.0880999999999</v>
      </c>
      <c r="V779" s="141">
        <v>0</v>
      </c>
      <c r="W779" s="141">
        <v>0</v>
      </c>
      <c r="X779" s="141">
        <v>0</v>
      </c>
      <c r="Y779" s="10">
        <v>398.2937</v>
      </c>
      <c r="Z779" s="10">
        <v>0</v>
      </c>
      <c r="AA779" s="10">
        <v>0</v>
      </c>
      <c r="AB779" s="10">
        <v>0</v>
      </c>
      <c r="AC779" s="10">
        <v>0</v>
      </c>
      <c r="AD779" s="10">
        <f t="shared" si="397"/>
        <v>-5.6182000000001153</v>
      </c>
      <c r="AE779" s="10">
        <f t="shared" si="397"/>
        <v>-5.4119000000000597</v>
      </c>
      <c r="AF779" s="10">
        <f t="shared" si="397"/>
        <v>0</v>
      </c>
      <c r="AG779" s="10">
        <f t="shared" si="397"/>
        <v>0</v>
      </c>
      <c r="AH779" s="10">
        <f t="shared" si="397"/>
        <v>0</v>
      </c>
      <c r="AI779" s="13">
        <f t="shared" si="378"/>
        <v>-0.20629999999999882</v>
      </c>
      <c r="AJ779" s="13">
        <f t="shared" si="378"/>
        <v>0</v>
      </c>
      <c r="AK779" s="13">
        <f t="shared" si="378"/>
        <v>0</v>
      </c>
      <c r="AL779" s="13">
        <f t="shared" si="378"/>
        <v>0</v>
      </c>
      <c r="AM779" s="10">
        <f t="shared" si="378"/>
        <v>0</v>
      </c>
      <c r="AN779" s="10">
        <f t="shared" si="398"/>
        <v>99.706314688970195</v>
      </c>
      <c r="AO779" s="10">
        <f t="shared" si="398"/>
        <v>99.642660944206014</v>
      </c>
      <c r="AP779" s="10">
        <f t="shared" si="398"/>
        <v>0</v>
      </c>
      <c r="AQ779" s="10">
        <f t="shared" si="398"/>
        <v>0</v>
      </c>
      <c r="AR779" s="10">
        <f t="shared" si="398"/>
        <v>0</v>
      </c>
      <c r="AS779" s="10">
        <f t="shared" si="398"/>
        <v>99.948230865746552</v>
      </c>
      <c r="AT779" s="142">
        <f t="shared" si="398"/>
        <v>0</v>
      </c>
      <c r="AU779" s="142">
        <f t="shared" si="398"/>
        <v>0</v>
      </c>
      <c r="AV779" s="142">
        <f t="shared" si="398"/>
        <v>0</v>
      </c>
      <c r="AW779" s="142">
        <f t="shared" si="398"/>
        <v>0</v>
      </c>
    </row>
    <row r="780" spans="1:49" ht="12.75" customHeight="1" x14ac:dyDescent="0.25">
      <c r="A780" s="133">
        <v>771</v>
      </c>
      <c r="B780" s="139" t="s">
        <v>1994</v>
      </c>
      <c r="C780" s="135">
        <f t="shared" si="393"/>
        <v>1296.9000000000001</v>
      </c>
      <c r="D780" s="140">
        <v>1023.2</v>
      </c>
      <c r="E780" s="140">
        <v>0</v>
      </c>
      <c r="F780" s="140">
        <v>0</v>
      </c>
      <c r="G780" s="140">
        <v>0</v>
      </c>
      <c r="H780" s="140">
        <v>273.7</v>
      </c>
      <c r="I780" s="140">
        <v>0</v>
      </c>
      <c r="J780" s="135">
        <f t="shared" si="405"/>
        <v>1428.6000000000001</v>
      </c>
      <c r="K780" s="141">
        <v>1154.9000000000001</v>
      </c>
      <c r="L780" s="141">
        <v>0</v>
      </c>
      <c r="M780" s="141">
        <v>0</v>
      </c>
      <c r="N780" s="141">
        <v>0</v>
      </c>
      <c r="O780" s="141">
        <v>273.7</v>
      </c>
      <c r="P780" s="141">
        <v>0</v>
      </c>
      <c r="Q780" s="141">
        <v>0</v>
      </c>
      <c r="R780" s="141">
        <v>0</v>
      </c>
      <c r="S780" s="141">
        <v>0</v>
      </c>
      <c r="T780" s="136">
        <f t="shared" si="406"/>
        <v>1380.8472999999999</v>
      </c>
      <c r="U780" s="141">
        <v>1109.9483</v>
      </c>
      <c r="V780" s="141">
        <v>0</v>
      </c>
      <c r="W780" s="141">
        <v>0</v>
      </c>
      <c r="X780" s="141">
        <v>0</v>
      </c>
      <c r="Y780" s="10">
        <v>270.899</v>
      </c>
      <c r="Z780" s="10">
        <v>0</v>
      </c>
      <c r="AA780" s="10">
        <v>0</v>
      </c>
      <c r="AB780" s="10">
        <v>0</v>
      </c>
      <c r="AC780" s="10">
        <v>0</v>
      </c>
      <c r="AD780" s="10">
        <f t="shared" si="397"/>
        <v>-47.752700000000232</v>
      </c>
      <c r="AE780" s="10">
        <f t="shared" si="397"/>
        <v>-44.951700000000073</v>
      </c>
      <c r="AF780" s="10">
        <f t="shared" si="397"/>
        <v>0</v>
      </c>
      <c r="AG780" s="10">
        <f t="shared" si="397"/>
        <v>0</v>
      </c>
      <c r="AH780" s="10">
        <f t="shared" si="397"/>
        <v>0</v>
      </c>
      <c r="AI780" s="13">
        <f t="shared" si="378"/>
        <v>-2.8009999999999877</v>
      </c>
      <c r="AJ780" s="13">
        <f t="shared" si="378"/>
        <v>0</v>
      </c>
      <c r="AK780" s="13">
        <f t="shared" si="378"/>
        <v>0</v>
      </c>
      <c r="AL780" s="13">
        <f t="shared" si="378"/>
        <v>0</v>
      </c>
      <c r="AM780" s="10">
        <f t="shared" si="378"/>
        <v>0</v>
      </c>
      <c r="AN780" s="10">
        <f t="shared" si="398"/>
        <v>96.657377852442934</v>
      </c>
      <c r="AO780" s="10">
        <f t="shared" si="398"/>
        <v>96.107740929950637</v>
      </c>
      <c r="AP780" s="10">
        <f t="shared" si="398"/>
        <v>0</v>
      </c>
      <c r="AQ780" s="10">
        <f t="shared" si="398"/>
        <v>0</v>
      </c>
      <c r="AR780" s="10">
        <f t="shared" si="398"/>
        <v>0</v>
      </c>
      <c r="AS780" s="10">
        <f t="shared" si="398"/>
        <v>98.97661673364999</v>
      </c>
      <c r="AT780" s="142">
        <f t="shared" si="398"/>
        <v>0</v>
      </c>
      <c r="AU780" s="142">
        <f t="shared" si="398"/>
        <v>0</v>
      </c>
      <c r="AV780" s="142">
        <f t="shared" si="398"/>
        <v>0</v>
      </c>
      <c r="AW780" s="142">
        <f t="shared" si="398"/>
        <v>0</v>
      </c>
    </row>
    <row r="781" spans="1:49" ht="12.75" customHeight="1" x14ac:dyDescent="0.25">
      <c r="A781" s="133">
        <v>772</v>
      </c>
      <c r="B781" s="139" t="s">
        <v>1726</v>
      </c>
      <c r="C781" s="135">
        <f t="shared" si="393"/>
        <v>1787.8</v>
      </c>
      <c r="D781" s="140">
        <v>1235.5999999999999</v>
      </c>
      <c r="E781" s="140">
        <v>0</v>
      </c>
      <c r="F781" s="140">
        <v>0</v>
      </c>
      <c r="G781" s="140">
        <v>0</v>
      </c>
      <c r="H781" s="140">
        <v>552.20000000000005</v>
      </c>
      <c r="I781" s="140">
        <v>0</v>
      </c>
      <c r="J781" s="135">
        <f t="shared" si="405"/>
        <v>1924.2</v>
      </c>
      <c r="K781" s="141">
        <v>1372</v>
      </c>
      <c r="L781" s="141">
        <v>0</v>
      </c>
      <c r="M781" s="141">
        <v>0</v>
      </c>
      <c r="N781" s="141">
        <v>0</v>
      </c>
      <c r="O781" s="141">
        <v>552.20000000000005</v>
      </c>
      <c r="P781" s="141">
        <v>0</v>
      </c>
      <c r="Q781" s="141">
        <v>0</v>
      </c>
      <c r="R781" s="141">
        <v>0</v>
      </c>
      <c r="S781" s="141">
        <v>0</v>
      </c>
      <c r="T781" s="136">
        <f t="shared" si="406"/>
        <v>1858.4960000000001</v>
      </c>
      <c r="U781" s="141">
        <v>1307.3266000000001</v>
      </c>
      <c r="V781" s="141">
        <v>0</v>
      </c>
      <c r="W781" s="141">
        <v>0</v>
      </c>
      <c r="X781" s="141">
        <v>0</v>
      </c>
      <c r="Y781" s="10">
        <v>551.1694</v>
      </c>
      <c r="Z781" s="10">
        <v>0</v>
      </c>
      <c r="AA781" s="10">
        <v>0</v>
      </c>
      <c r="AB781" s="10">
        <v>0</v>
      </c>
      <c r="AC781" s="10">
        <v>0</v>
      </c>
      <c r="AD781" s="10">
        <f t="shared" si="397"/>
        <v>-65.703999999999951</v>
      </c>
      <c r="AE781" s="10">
        <f t="shared" si="397"/>
        <v>-64.673399999999901</v>
      </c>
      <c r="AF781" s="10">
        <f t="shared" si="397"/>
        <v>0</v>
      </c>
      <c r="AG781" s="10">
        <f t="shared" si="397"/>
        <v>0</v>
      </c>
      <c r="AH781" s="10">
        <f t="shared" si="397"/>
        <v>0</v>
      </c>
      <c r="AI781" s="13">
        <f t="shared" si="378"/>
        <v>-1.0306000000000495</v>
      </c>
      <c r="AJ781" s="13">
        <f t="shared" si="378"/>
        <v>0</v>
      </c>
      <c r="AK781" s="13">
        <f t="shared" si="378"/>
        <v>0</v>
      </c>
      <c r="AL781" s="13">
        <f t="shared" si="378"/>
        <v>0</v>
      </c>
      <c r="AM781" s="10">
        <f t="shared" si="378"/>
        <v>0</v>
      </c>
      <c r="AN781" s="10">
        <f t="shared" si="398"/>
        <v>96.585386134497455</v>
      </c>
      <c r="AO781" s="10">
        <f t="shared" si="398"/>
        <v>95.286195335276986</v>
      </c>
      <c r="AP781" s="10">
        <f t="shared" si="398"/>
        <v>0</v>
      </c>
      <c r="AQ781" s="10">
        <f t="shared" si="398"/>
        <v>0</v>
      </c>
      <c r="AR781" s="10">
        <f t="shared" si="398"/>
        <v>0</v>
      </c>
      <c r="AS781" s="10">
        <f t="shared" si="398"/>
        <v>99.813364722926465</v>
      </c>
      <c r="AT781" s="142">
        <f t="shared" si="398"/>
        <v>0</v>
      </c>
      <c r="AU781" s="142">
        <f t="shared" si="398"/>
        <v>0</v>
      </c>
      <c r="AV781" s="142">
        <f t="shared" si="398"/>
        <v>0</v>
      </c>
      <c r="AW781" s="142">
        <f t="shared" si="398"/>
        <v>0</v>
      </c>
    </row>
    <row r="782" spans="1:49" ht="12.75" customHeight="1" x14ac:dyDescent="0.25">
      <c r="A782" s="133">
        <v>773</v>
      </c>
      <c r="B782" s="139" t="s">
        <v>1534</v>
      </c>
      <c r="C782" s="135">
        <f t="shared" si="393"/>
        <v>938.90000000000009</v>
      </c>
      <c r="D782" s="140">
        <v>738.2</v>
      </c>
      <c r="E782" s="140">
        <v>0</v>
      </c>
      <c r="F782" s="140">
        <v>0</v>
      </c>
      <c r="G782" s="140">
        <v>0</v>
      </c>
      <c r="H782" s="140">
        <v>200.7</v>
      </c>
      <c r="I782" s="140">
        <v>0</v>
      </c>
      <c r="J782" s="135">
        <f t="shared" si="405"/>
        <v>995.90000000000009</v>
      </c>
      <c r="K782" s="141">
        <v>795.2</v>
      </c>
      <c r="L782" s="141">
        <v>0</v>
      </c>
      <c r="M782" s="141">
        <v>0</v>
      </c>
      <c r="N782" s="141">
        <v>0</v>
      </c>
      <c r="O782" s="141">
        <v>200.7</v>
      </c>
      <c r="P782" s="141">
        <v>0</v>
      </c>
      <c r="Q782" s="141">
        <v>0</v>
      </c>
      <c r="R782" s="141">
        <v>0</v>
      </c>
      <c r="S782" s="141">
        <v>0</v>
      </c>
      <c r="T782" s="136">
        <f t="shared" si="406"/>
        <v>963.57579999999996</v>
      </c>
      <c r="U782" s="141">
        <v>763.59929999999997</v>
      </c>
      <c r="V782" s="141">
        <v>0</v>
      </c>
      <c r="W782" s="141">
        <v>0</v>
      </c>
      <c r="X782" s="141">
        <v>0</v>
      </c>
      <c r="Y782" s="10">
        <v>199.97649999999999</v>
      </c>
      <c r="Z782" s="10">
        <v>0</v>
      </c>
      <c r="AA782" s="10">
        <v>0</v>
      </c>
      <c r="AB782" s="10">
        <v>0</v>
      </c>
      <c r="AC782" s="10">
        <v>0</v>
      </c>
      <c r="AD782" s="10">
        <f t="shared" si="397"/>
        <v>-32.324200000000133</v>
      </c>
      <c r="AE782" s="10">
        <f t="shared" si="397"/>
        <v>-31.600700000000074</v>
      </c>
      <c r="AF782" s="10">
        <f t="shared" si="397"/>
        <v>0</v>
      </c>
      <c r="AG782" s="10">
        <f t="shared" si="397"/>
        <v>0</v>
      </c>
      <c r="AH782" s="10">
        <f t="shared" si="397"/>
        <v>0</v>
      </c>
      <c r="AI782" s="13">
        <f t="shared" si="378"/>
        <v>-0.72350000000000136</v>
      </c>
      <c r="AJ782" s="13">
        <f t="shared" si="378"/>
        <v>0</v>
      </c>
      <c r="AK782" s="13">
        <f t="shared" si="378"/>
        <v>0</v>
      </c>
      <c r="AL782" s="13">
        <f t="shared" si="378"/>
        <v>0</v>
      </c>
      <c r="AM782" s="10">
        <f t="shared" si="378"/>
        <v>0</v>
      </c>
      <c r="AN782" s="10">
        <f t="shared" si="398"/>
        <v>96.754272517320999</v>
      </c>
      <c r="AO782" s="10">
        <f t="shared" si="398"/>
        <v>96.026068913480884</v>
      </c>
      <c r="AP782" s="10">
        <f t="shared" si="398"/>
        <v>0</v>
      </c>
      <c r="AQ782" s="10">
        <f t="shared" si="398"/>
        <v>0</v>
      </c>
      <c r="AR782" s="10">
        <f t="shared" si="398"/>
        <v>0</v>
      </c>
      <c r="AS782" s="10">
        <f t="shared" si="398"/>
        <v>99.639511709018436</v>
      </c>
      <c r="AT782" s="142">
        <f t="shared" si="398"/>
        <v>0</v>
      </c>
      <c r="AU782" s="142">
        <f t="shared" si="398"/>
        <v>0</v>
      </c>
      <c r="AV782" s="142">
        <f t="shared" si="398"/>
        <v>0</v>
      </c>
      <c r="AW782" s="142">
        <f t="shared" si="398"/>
        <v>0</v>
      </c>
    </row>
    <row r="783" spans="1:49" ht="12.75" customHeight="1" x14ac:dyDescent="0.25">
      <c r="A783" s="133">
        <v>774</v>
      </c>
      <c r="B783" s="139" t="s">
        <v>1995</v>
      </c>
      <c r="C783" s="135">
        <f t="shared" si="393"/>
        <v>988.19999999999993</v>
      </c>
      <c r="D783" s="140">
        <v>711.3</v>
      </c>
      <c r="E783" s="140">
        <v>0</v>
      </c>
      <c r="F783" s="140">
        <v>0</v>
      </c>
      <c r="G783" s="140">
        <v>0</v>
      </c>
      <c r="H783" s="140">
        <v>276.89999999999998</v>
      </c>
      <c r="I783" s="140">
        <v>0</v>
      </c>
      <c r="J783" s="135">
        <f t="shared" si="405"/>
        <v>1096.6999999999998</v>
      </c>
      <c r="K783" s="141">
        <v>819.8</v>
      </c>
      <c r="L783" s="141">
        <v>0</v>
      </c>
      <c r="M783" s="141">
        <v>0</v>
      </c>
      <c r="N783" s="141">
        <v>0</v>
      </c>
      <c r="O783" s="141">
        <v>276.89999999999998</v>
      </c>
      <c r="P783" s="141">
        <v>0</v>
      </c>
      <c r="Q783" s="141">
        <v>0</v>
      </c>
      <c r="R783" s="141">
        <v>0</v>
      </c>
      <c r="S783" s="141">
        <v>0</v>
      </c>
      <c r="T783" s="136">
        <f t="shared" si="406"/>
        <v>1082.3967</v>
      </c>
      <c r="U783" s="141">
        <v>807.46799999999996</v>
      </c>
      <c r="V783" s="141">
        <v>0</v>
      </c>
      <c r="W783" s="141">
        <v>0</v>
      </c>
      <c r="X783" s="141">
        <v>0</v>
      </c>
      <c r="Y783" s="10">
        <v>274.92869999999999</v>
      </c>
      <c r="Z783" s="10">
        <v>0</v>
      </c>
      <c r="AA783" s="10">
        <v>0</v>
      </c>
      <c r="AB783" s="10">
        <v>0</v>
      </c>
      <c r="AC783" s="10">
        <v>0</v>
      </c>
      <c r="AD783" s="10">
        <f t="shared" si="397"/>
        <v>-14.303299999999808</v>
      </c>
      <c r="AE783" s="10">
        <f t="shared" si="397"/>
        <v>-12.331999999999994</v>
      </c>
      <c r="AF783" s="10">
        <f t="shared" si="397"/>
        <v>0</v>
      </c>
      <c r="AG783" s="10">
        <f t="shared" si="397"/>
        <v>0</v>
      </c>
      <c r="AH783" s="10">
        <f t="shared" si="397"/>
        <v>0</v>
      </c>
      <c r="AI783" s="13">
        <f t="shared" si="378"/>
        <v>-1.9712999999999852</v>
      </c>
      <c r="AJ783" s="13">
        <f t="shared" si="378"/>
        <v>0</v>
      </c>
      <c r="AK783" s="13">
        <f t="shared" si="378"/>
        <v>0</v>
      </c>
      <c r="AL783" s="13">
        <f t="shared" si="378"/>
        <v>0</v>
      </c>
      <c r="AM783" s="10">
        <f t="shared" si="378"/>
        <v>0</v>
      </c>
      <c r="AN783" s="10">
        <f t="shared" si="398"/>
        <v>98.695787362086278</v>
      </c>
      <c r="AO783" s="10">
        <f t="shared" si="398"/>
        <v>98.495730666016101</v>
      </c>
      <c r="AP783" s="10">
        <f t="shared" si="398"/>
        <v>0</v>
      </c>
      <c r="AQ783" s="10">
        <f t="shared" si="398"/>
        <v>0</v>
      </c>
      <c r="AR783" s="10">
        <f t="shared" si="398"/>
        <v>0</v>
      </c>
      <c r="AS783" s="10">
        <f t="shared" si="398"/>
        <v>99.288082340195018</v>
      </c>
      <c r="AT783" s="142">
        <f t="shared" si="398"/>
        <v>0</v>
      </c>
      <c r="AU783" s="142">
        <f t="shared" si="398"/>
        <v>0</v>
      </c>
      <c r="AV783" s="142">
        <f t="shared" si="398"/>
        <v>0</v>
      </c>
      <c r="AW783" s="142">
        <f t="shared" si="398"/>
        <v>0</v>
      </c>
    </row>
    <row r="784" spans="1:49" ht="12.75" customHeight="1" x14ac:dyDescent="0.25">
      <c r="A784" s="133">
        <v>775</v>
      </c>
      <c r="B784" s="139" t="s">
        <v>1453</v>
      </c>
      <c r="C784" s="135">
        <f t="shared" si="393"/>
        <v>5243.5</v>
      </c>
      <c r="D784" s="140">
        <v>4079.2</v>
      </c>
      <c r="E784" s="140">
        <v>0</v>
      </c>
      <c r="F784" s="140">
        <v>74</v>
      </c>
      <c r="G784" s="140">
        <v>0</v>
      </c>
      <c r="H784" s="140">
        <v>1090.3</v>
      </c>
      <c r="I784" s="140">
        <v>0</v>
      </c>
      <c r="J784" s="135">
        <f t="shared" si="405"/>
        <v>5511.1</v>
      </c>
      <c r="K784" s="141">
        <v>4342.8</v>
      </c>
      <c r="L784" s="141">
        <v>0</v>
      </c>
      <c r="M784" s="141">
        <v>78</v>
      </c>
      <c r="N784" s="141">
        <v>0</v>
      </c>
      <c r="O784" s="141">
        <v>1090.3</v>
      </c>
      <c r="P784" s="141">
        <v>0</v>
      </c>
      <c r="Q784" s="141">
        <v>0</v>
      </c>
      <c r="R784" s="141">
        <v>0</v>
      </c>
      <c r="S784" s="141">
        <v>0</v>
      </c>
      <c r="T784" s="136">
        <f t="shared" si="406"/>
        <v>5299.7628000000004</v>
      </c>
      <c r="U784" s="141">
        <v>4169.1426000000001</v>
      </c>
      <c r="V784" s="141">
        <v>0</v>
      </c>
      <c r="W784" s="141">
        <v>40.3202</v>
      </c>
      <c r="X784" s="141">
        <v>0</v>
      </c>
      <c r="Y784" s="10">
        <v>1090.3</v>
      </c>
      <c r="Z784" s="10">
        <v>0</v>
      </c>
      <c r="AA784" s="10">
        <v>0</v>
      </c>
      <c r="AB784" s="10">
        <v>0</v>
      </c>
      <c r="AC784" s="10">
        <v>0</v>
      </c>
      <c r="AD784" s="10">
        <f t="shared" si="397"/>
        <v>-211.33719999999994</v>
      </c>
      <c r="AE784" s="10">
        <f t="shared" si="397"/>
        <v>-173.65740000000005</v>
      </c>
      <c r="AF784" s="10">
        <f t="shared" si="397"/>
        <v>0</v>
      </c>
      <c r="AG784" s="10">
        <f t="shared" si="397"/>
        <v>-37.6798</v>
      </c>
      <c r="AH784" s="10">
        <f t="shared" si="397"/>
        <v>0</v>
      </c>
      <c r="AI784" s="13">
        <f t="shared" si="378"/>
        <v>0</v>
      </c>
      <c r="AJ784" s="13">
        <f t="shared" si="378"/>
        <v>0</v>
      </c>
      <c r="AK784" s="13">
        <f t="shared" si="378"/>
        <v>0</v>
      </c>
      <c r="AL784" s="13">
        <f t="shared" si="378"/>
        <v>0</v>
      </c>
      <c r="AM784" s="10">
        <f t="shared" si="378"/>
        <v>0</v>
      </c>
      <c r="AN784" s="10">
        <f t="shared" si="398"/>
        <v>96.165244687993322</v>
      </c>
      <c r="AO784" s="10">
        <f t="shared" si="398"/>
        <v>96.001257253384907</v>
      </c>
      <c r="AP784" s="10">
        <f t="shared" si="398"/>
        <v>0</v>
      </c>
      <c r="AQ784" s="10">
        <f t="shared" si="398"/>
        <v>51.692564102564099</v>
      </c>
      <c r="AR784" s="10">
        <f t="shared" si="398"/>
        <v>0</v>
      </c>
      <c r="AS784" s="10">
        <f t="shared" si="398"/>
        <v>100</v>
      </c>
      <c r="AT784" s="142">
        <f t="shared" si="398"/>
        <v>0</v>
      </c>
      <c r="AU784" s="142">
        <f t="shared" si="398"/>
        <v>0</v>
      </c>
      <c r="AV784" s="142">
        <f t="shared" si="398"/>
        <v>0</v>
      </c>
      <c r="AW784" s="142">
        <f t="shared" si="398"/>
        <v>0</v>
      </c>
    </row>
    <row r="785" spans="1:49" ht="12.75" customHeight="1" x14ac:dyDescent="0.25">
      <c r="A785" s="133">
        <v>776</v>
      </c>
      <c r="B785" s="139" t="s">
        <v>1996</v>
      </c>
      <c r="C785" s="135">
        <f t="shared" si="393"/>
        <v>3146.8999999999996</v>
      </c>
      <c r="D785" s="140">
        <v>2363.1999999999998</v>
      </c>
      <c r="E785" s="140">
        <v>0</v>
      </c>
      <c r="F785" s="140">
        <v>0</v>
      </c>
      <c r="G785" s="140">
        <v>0</v>
      </c>
      <c r="H785" s="140">
        <v>783.7</v>
      </c>
      <c r="I785" s="140">
        <v>0</v>
      </c>
      <c r="J785" s="135">
        <f t="shared" si="405"/>
        <v>3621.8999999999996</v>
      </c>
      <c r="K785" s="141">
        <v>2838.2</v>
      </c>
      <c r="L785" s="141">
        <v>0</v>
      </c>
      <c r="M785" s="141">
        <v>0</v>
      </c>
      <c r="N785" s="141">
        <v>0</v>
      </c>
      <c r="O785" s="141">
        <v>783.7</v>
      </c>
      <c r="P785" s="141">
        <v>0</v>
      </c>
      <c r="Q785" s="141">
        <v>0</v>
      </c>
      <c r="R785" s="141">
        <v>0</v>
      </c>
      <c r="S785" s="141">
        <v>0</v>
      </c>
      <c r="T785" s="136">
        <f t="shared" si="406"/>
        <v>3621.8159999999998</v>
      </c>
      <c r="U785" s="141">
        <v>2838.2</v>
      </c>
      <c r="V785" s="141">
        <v>0</v>
      </c>
      <c r="W785" s="141">
        <v>0</v>
      </c>
      <c r="X785" s="141">
        <v>0</v>
      </c>
      <c r="Y785" s="10">
        <v>783.61599999999999</v>
      </c>
      <c r="Z785" s="10">
        <v>0</v>
      </c>
      <c r="AA785" s="10">
        <v>0</v>
      </c>
      <c r="AB785" s="10">
        <v>0</v>
      </c>
      <c r="AC785" s="10">
        <v>0</v>
      </c>
      <c r="AD785" s="10">
        <f t="shared" si="397"/>
        <v>-8.3999999999832653E-2</v>
      </c>
      <c r="AE785" s="10">
        <f t="shared" si="397"/>
        <v>0</v>
      </c>
      <c r="AF785" s="10">
        <f t="shared" si="397"/>
        <v>0</v>
      </c>
      <c r="AG785" s="10">
        <f t="shared" si="397"/>
        <v>0</v>
      </c>
      <c r="AH785" s="10">
        <f t="shared" si="397"/>
        <v>0</v>
      </c>
      <c r="AI785" s="13">
        <f t="shared" si="378"/>
        <v>-8.4000000000060027E-2</v>
      </c>
      <c r="AJ785" s="13">
        <f t="shared" si="378"/>
        <v>0</v>
      </c>
      <c r="AK785" s="13">
        <f t="shared" si="378"/>
        <v>0</v>
      </c>
      <c r="AL785" s="13">
        <f t="shared" si="378"/>
        <v>0</v>
      </c>
      <c r="AM785" s="10">
        <f t="shared" si="378"/>
        <v>0</v>
      </c>
      <c r="AN785" s="10">
        <f t="shared" si="398"/>
        <v>99.997680775283698</v>
      </c>
      <c r="AO785" s="10">
        <f t="shared" si="398"/>
        <v>100</v>
      </c>
      <c r="AP785" s="10">
        <f t="shared" si="398"/>
        <v>0</v>
      </c>
      <c r="AQ785" s="10">
        <f t="shared" si="398"/>
        <v>0</v>
      </c>
      <c r="AR785" s="10">
        <f t="shared" si="398"/>
        <v>0</v>
      </c>
      <c r="AS785" s="10">
        <f t="shared" si="398"/>
        <v>99.989281612862058</v>
      </c>
      <c r="AT785" s="142">
        <f t="shared" si="398"/>
        <v>0</v>
      </c>
      <c r="AU785" s="142">
        <f t="shared" si="398"/>
        <v>0</v>
      </c>
      <c r="AV785" s="142">
        <f t="shared" si="398"/>
        <v>0</v>
      </c>
      <c r="AW785" s="142">
        <f t="shared" si="398"/>
        <v>0</v>
      </c>
    </row>
    <row r="786" spans="1:49" ht="12.75" customHeight="1" x14ac:dyDescent="0.25">
      <c r="A786" s="133">
        <v>777</v>
      </c>
      <c r="B786" s="139" t="s">
        <v>1997</v>
      </c>
      <c r="C786" s="135">
        <f t="shared" si="393"/>
        <v>1001.3</v>
      </c>
      <c r="D786" s="140">
        <v>739.6</v>
      </c>
      <c r="E786" s="140">
        <v>0</v>
      </c>
      <c r="F786" s="140">
        <v>0</v>
      </c>
      <c r="G786" s="140">
        <v>0</v>
      </c>
      <c r="H786" s="140">
        <v>261.7</v>
      </c>
      <c r="I786" s="140">
        <v>0</v>
      </c>
      <c r="J786" s="135">
        <f t="shared" si="405"/>
        <v>1126.9000000000001</v>
      </c>
      <c r="K786" s="141">
        <v>865.2</v>
      </c>
      <c r="L786" s="141">
        <v>0</v>
      </c>
      <c r="M786" s="141">
        <v>0</v>
      </c>
      <c r="N786" s="141">
        <v>0</v>
      </c>
      <c r="O786" s="141">
        <v>261.7</v>
      </c>
      <c r="P786" s="141">
        <v>0</v>
      </c>
      <c r="Q786" s="141">
        <v>0</v>
      </c>
      <c r="R786" s="141">
        <v>0</v>
      </c>
      <c r="S786" s="141">
        <v>0</v>
      </c>
      <c r="T786" s="136">
        <f t="shared" si="406"/>
        <v>1126.8851</v>
      </c>
      <c r="U786" s="141">
        <v>865.2</v>
      </c>
      <c r="V786" s="141">
        <v>0</v>
      </c>
      <c r="W786" s="141">
        <v>0</v>
      </c>
      <c r="X786" s="141">
        <v>0</v>
      </c>
      <c r="Y786" s="10">
        <v>261.68509999999998</v>
      </c>
      <c r="Z786" s="10">
        <v>0</v>
      </c>
      <c r="AA786" s="10">
        <v>0</v>
      </c>
      <c r="AB786" s="10">
        <v>0</v>
      </c>
      <c r="AC786" s="10">
        <v>0</v>
      </c>
      <c r="AD786" s="10">
        <f t="shared" si="397"/>
        <v>-1.4900000000125146E-2</v>
      </c>
      <c r="AE786" s="10">
        <f t="shared" si="397"/>
        <v>0</v>
      </c>
      <c r="AF786" s="10">
        <f t="shared" si="397"/>
        <v>0</v>
      </c>
      <c r="AG786" s="10">
        <f t="shared" si="397"/>
        <v>0</v>
      </c>
      <c r="AH786" s="10">
        <f t="shared" si="397"/>
        <v>0</v>
      </c>
      <c r="AI786" s="13">
        <f t="shared" si="378"/>
        <v>-1.490000000001146E-2</v>
      </c>
      <c r="AJ786" s="13">
        <f t="shared" si="378"/>
        <v>0</v>
      </c>
      <c r="AK786" s="13">
        <f t="shared" si="378"/>
        <v>0</v>
      </c>
      <c r="AL786" s="13">
        <f t="shared" si="378"/>
        <v>0</v>
      </c>
      <c r="AM786" s="10">
        <f t="shared" si="378"/>
        <v>0</v>
      </c>
      <c r="AN786" s="10">
        <f t="shared" si="398"/>
        <v>99.998677788623652</v>
      </c>
      <c r="AO786" s="10">
        <f t="shared" si="398"/>
        <v>100</v>
      </c>
      <c r="AP786" s="10">
        <f t="shared" si="398"/>
        <v>0</v>
      </c>
      <c r="AQ786" s="10">
        <f t="shared" si="398"/>
        <v>0</v>
      </c>
      <c r="AR786" s="10">
        <f t="shared" si="398"/>
        <v>0</v>
      </c>
      <c r="AS786" s="10">
        <f t="shared" si="398"/>
        <v>99.994306457776077</v>
      </c>
      <c r="AT786" s="142">
        <f t="shared" si="398"/>
        <v>0</v>
      </c>
      <c r="AU786" s="142">
        <f t="shared" si="398"/>
        <v>0</v>
      </c>
      <c r="AV786" s="142">
        <f t="shared" si="398"/>
        <v>0</v>
      </c>
      <c r="AW786" s="142">
        <f t="shared" si="398"/>
        <v>0</v>
      </c>
    </row>
    <row r="787" spans="1:49" ht="12.75" customHeight="1" x14ac:dyDescent="0.25">
      <c r="A787" s="133">
        <v>778</v>
      </c>
      <c r="B787" s="139" t="s">
        <v>1998</v>
      </c>
      <c r="C787" s="135">
        <f t="shared" si="393"/>
        <v>715.59999999999991</v>
      </c>
      <c r="D787" s="140">
        <v>562.4</v>
      </c>
      <c r="E787" s="140">
        <v>0</v>
      </c>
      <c r="F787" s="140">
        <v>0</v>
      </c>
      <c r="G787" s="140">
        <v>0</v>
      </c>
      <c r="H787" s="140">
        <v>153.19999999999999</v>
      </c>
      <c r="I787" s="140">
        <v>0</v>
      </c>
      <c r="J787" s="135">
        <f t="shared" si="405"/>
        <v>766.2</v>
      </c>
      <c r="K787" s="141">
        <v>613</v>
      </c>
      <c r="L787" s="141">
        <v>0</v>
      </c>
      <c r="M787" s="141">
        <v>0</v>
      </c>
      <c r="N787" s="141">
        <v>0</v>
      </c>
      <c r="O787" s="141">
        <v>153.19999999999999</v>
      </c>
      <c r="P787" s="141">
        <v>0</v>
      </c>
      <c r="Q787" s="141">
        <v>0</v>
      </c>
      <c r="R787" s="141">
        <v>0</v>
      </c>
      <c r="S787" s="141">
        <v>0</v>
      </c>
      <c r="T787" s="136">
        <f t="shared" si="406"/>
        <v>733.83379999999988</v>
      </c>
      <c r="U787" s="141">
        <v>584.10799999999995</v>
      </c>
      <c r="V787" s="141">
        <v>0</v>
      </c>
      <c r="W787" s="141">
        <v>0</v>
      </c>
      <c r="X787" s="141">
        <v>0</v>
      </c>
      <c r="Y787" s="10">
        <v>149.72579999999999</v>
      </c>
      <c r="Z787" s="10">
        <v>0</v>
      </c>
      <c r="AA787" s="10">
        <v>0</v>
      </c>
      <c r="AB787" s="10">
        <v>0</v>
      </c>
      <c r="AC787" s="10">
        <v>0</v>
      </c>
      <c r="AD787" s="10">
        <f t="shared" si="397"/>
        <v>-32.366200000000163</v>
      </c>
      <c r="AE787" s="10">
        <f t="shared" si="397"/>
        <v>-28.892000000000053</v>
      </c>
      <c r="AF787" s="10">
        <f t="shared" si="397"/>
        <v>0</v>
      </c>
      <c r="AG787" s="10">
        <f t="shared" si="397"/>
        <v>0</v>
      </c>
      <c r="AH787" s="10">
        <f t="shared" si="397"/>
        <v>0</v>
      </c>
      <c r="AI787" s="13">
        <f t="shared" si="378"/>
        <v>-3.4741999999999962</v>
      </c>
      <c r="AJ787" s="13">
        <f t="shared" si="378"/>
        <v>0</v>
      </c>
      <c r="AK787" s="13">
        <f t="shared" si="378"/>
        <v>0</v>
      </c>
      <c r="AL787" s="13">
        <f t="shared" si="378"/>
        <v>0</v>
      </c>
      <c r="AM787" s="10">
        <f t="shared" si="378"/>
        <v>0</v>
      </c>
      <c r="AN787" s="10">
        <f t="shared" si="398"/>
        <v>95.77575045679977</v>
      </c>
      <c r="AO787" s="10">
        <f t="shared" si="398"/>
        <v>95.286786296900488</v>
      </c>
      <c r="AP787" s="10">
        <f t="shared" si="398"/>
        <v>0</v>
      </c>
      <c r="AQ787" s="10">
        <f t="shared" si="398"/>
        <v>0</v>
      </c>
      <c r="AR787" s="10">
        <f t="shared" si="398"/>
        <v>0</v>
      </c>
      <c r="AS787" s="10">
        <f t="shared" si="398"/>
        <v>97.7322454308094</v>
      </c>
      <c r="AT787" s="142">
        <f t="shared" si="398"/>
        <v>0</v>
      </c>
      <c r="AU787" s="142">
        <f t="shared" si="398"/>
        <v>0</v>
      </c>
      <c r="AV787" s="142">
        <f t="shared" si="398"/>
        <v>0</v>
      </c>
      <c r="AW787" s="142">
        <f t="shared" si="398"/>
        <v>0</v>
      </c>
    </row>
    <row r="788" spans="1:49" ht="12.75" customHeight="1" x14ac:dyDescent="0.25">
      <c r="A788" s="133">
        <v>779</v>
      </c>
      <c r="B788" s="139" t="s">
        <v>1999</v>
      </c>
      <c r="C788" s="135">
        <f t="shared" si="393"/>
        <v>1895.7</v>
      </c>
      <c r="D788" s="140">
        <v>1600.2</v>
      </c>
      <c r="E788" s="140">
        <v>0</v>
      </c>
      <c r="F788" s="140">
        <v>0</v>
      </c>
      <c r="G788" s="140">
        <v>0</v>
      </c>
      <c r="H788" s="140">
        <v>295.5</v>
      </c>
      <c r="I788" s="140">
        <v>0</v>
      </c>
      <c r="J788" s="135">
        <f t="shared" si="405"/>
        <v>2063.3000000000002</v>
      </c>
      <c r="K788" s="141">
        <v>1767.8</v>
      </c>
      <c r="L788" s="141">
        <v>0</v>
      </c>
      <c r="M788" s="141">
        <v>0</v>
      </c>
      <c r="N788" s="141">
        <v>0</v>
      </c>
      <c r="O788" s="141">
        <v>295.5</v>
      </c>
      <c r="P788" s="141">
        <v>0</v>
      </c>
      <c r="Q788" s="141">
        <v>0</v>
      </c>
      <c r="R788" s="141">
        <v>0</v>
      </c>
      <c r="S788" s="141">
        <v>0</v>
      </c>
      <c r="T788" s="136">
        <f t="shared" si="406"/>
        <v>1899.6545999999998</v>
      </c>
      <c r="U788" s="141">
        <v>1604.2048</v>
      </c>
      <c r="V788" s="141">
        <v>0</v>
      </c>
      <c r="W788" s="141">
        <v>0</v>
      </c>
      <c r="X788" s="141">
        <v>0</v>
      </c>
      <c r="Y788" s="10">
        <v>295.44979999999998</v>
      </c>
      <c r="Z788" s="10">
        <v>0</v>
      </c>
      <c r="AA788" s="10">
        <v>0</v>
      </c>
      <c r="AB788" s="10">
        <v>0</v>
      </c>
      <c r="AC788" s="10">
        <v>0</v>
      </c>
      <c r="AD788" s="10">
        <f t="shared" si="397"/>
        <v>-163.64540000000034</v>
      </c>
      <c r="AE788" s="10">
        <f t="shared" si="397"/>
        <v>-163.59519999999998</v>
      </c>
      <c r="AF788" s="10">
        <f t="shared" si="397"/>
        <v>0</v>
      </c>
      <c r="AG788" s="10">
        <f t="shared" si="397"/>
        <v>0</v>
      </c>
      <c r="AH788" s="10">
        <f t="shared" si="397"/>
        <v>0</v>
      </c>
      <c r="AI788" s="13">
        <f t="shared" si="378"/>
        <v>-5.0200000000018008E-2</v>
      </c>
      <c r="AJ788" s="13">
        <f t="shared" si="378"/>
        <v>0</v>
      </c>
      <c r="AK788" s="13">
        <f t="shared" ref="AK788:AM851" si="407">AA788-Q788</f>
        <v>0</v>
      </c>
      <c r="AL788" s="13">
        <f t="shared" si="407"/>
        <v>0</v>
      </c>
      <c r="AM788" s="10">
        <f t="shared" si="407"/>
        <v>0</v>
      </c>
      <c r="AN788" s="10">
        <f t="shared" si="398"/>
        <v>92.068753937866504</v>
      </c>
      <c r="AO788" s="10">
        <f t="shared" si="398"/>
        <v>90.745830976354796</v>
      </c>
      <c r="AP788" s="10">
        <f t="shared" si="398"/>
        <v>0</v>
      </c>
      <c r="AQ788" s="10">
        <f t="shared" si="398"/>
        <v>0</v>
      </c>
      <c r="AR788" s="10">
        <f t="shared" si="398"/>
        <v>0</v>
      </c>
      <c r="AS788" s="10">
        <f t="shared" si="398"/>
        <v>99.983011844331642</v>
      </c>
      <c r="AT788" s="142">
        <f t="shared" si="398"/>
        <v>0</v>
      </c>
      <c r="AU788" s="142">
        <f t="shared" si="398"/>
        <v>0</v>
      </c>
      <c r="AV788" s="142">
        <f t="shared" si="398"/>
        <v>0</v>
      </c>
      <c r="AW788" s="142">
        <f t="shared" si="398"/>
        <v>0</v>
      </c>
    </row>
    <row r="789" spans="1:49" ht="12.75" customHeight="1" x14ac:dyDescent="0.25">
      <c r="A789" s="133">
        <v>780</v>
      </c>
      <c r="B789" s="139" t="s">
        <v>2000</v>
      </c>
      <c r="C789" s="135">
        <f t="shared" si="393"/>
        <v>1360.6</v>
      </c>
      <c r="D789" s="140">
        <v>961.3</v>
      </c>
      <c r="E789" s="140">
        <v>0</v>
      </c>
      <c r="F789" s="140">
        <v>0</v>
      </c>
      <c r="G789" s="140">
        <v>0</v>
      </c>
      <c r="H789" s="140">
        <v>399.3</v>
      </c>
      <c r="I789" s="140">
        <v>0</v>
      </c>
      <c r="J789" s="135">
        <f t="shared" si="405"/>
        <v>1497.8999999999999</v>
      </c>
      <c r="K789" s="141">
        <v>1098.5999999999999</v>
      </c>
      <c r="L789" s="141">
        <v>0</v>
      </c>
      <c r="M789" s="141">
        <v>0</v>
      </c>
      <c r="N789" s="141">
        <v>0</v>
      </c>
      <c r="O789" s="141">
        <v>399.3</v>
      </c>
      <c r="P789" s="141">
        <v>0</v>
      </c>
      <c r="Q789" s="141">
        <v>0</v>
      </c>
      <c r="R789" s="141">
        <v>0</v>
      </c>
      <c r="S789" s="141">
        <v>0</v>
      </c>
      <c r="T789" s="136">
        <f t="shared" si="406"/>
        <v>1496.3609999999999</v>
      </c>
      <c r="U789" s="141">
        <v>1097.5735999999999</v>
      </c>
      <c r="V789" s="141">
        <v>0</v>
      </c>
      <c r="W789" s="141">
        <v>0</v>
      </c>
      <c r="X789" s="141">
        <v>0</v>
      </c>
      <c r="Y789" s="10">
        <v>398.78739999999999</v>
      </c>
      <c r="Z789" s="10">
        <v>0</v>
      </c>
      <c r="AA789" s="10">
        <v>0</v>
      </c>
      <c r="AB789" s="10">
        <v>0</v>
      </c>
      <c r="AC789" s="10">
        <v>0</v>
      </c>
      <c r="AD789" s="10">
        <f t="shared" si="397"/>
        <v>-1.5389999999999873</v>
      </c>
      <c r="AE789" s="10">
        <f t="shared" si="397"/>
        <v>-1.0263999999999669</v>
      </c>
      <c r="AF789" s="10">
        <f t="shared" si="397"/>
        <v>0</v>
      </c>
      <c r="AG789" s="10">
        <f t="shared" si="397"/>
        <v>0</v>
      </c>
      <c r="AH789" s="10">
        <f t="shared" si="397"/>
        <v>0</v>
      </c>
      <c r="AI789" s="13">
        <f t="shared" si="397"/>
        <v>-0.51260000000002037</v>
      </c>
      <c r="AJ789" s="13">
        <f t="shared" si="397"/>
        <v>0</v>
      </c>
      <c r="AK789" s="13">
        <f t="shared" si="407"/>
        <v>0</v>
      </c>
      <c r="AL789" s="13">
        <f t="shared" si="407"/>
        <v>0</v>
      </c>
      <c r="AM789" s="10">
        <f t="shared" si="407"/>
        <v>0</v>
      </c>
      <c r="AN789" s="10">
        <f t="shared" si="398"/>
        <v>99.897256158622071</v>
      </c>
      <c r="AO789" s="10">
        <f t="shared" si="398"/>
        <v>99.906572000728204</v>
      </c>
      <c r="AP789" s="10">
        <f t="shared" si="398"/>
        <v>0</v>
      </c>
      <c r="AQ789" s="10">
        <f t="shared" si="398"/>
        <v>0</v>
      </c>
      <c r="AR789" s="10">
        <f t="shared" si="398"/>
        <v>0</v>
      </c>
      <c r="AS789" s="10">
        <f t="shared" si="398"/>
        <v>99.871625344352609</v>
      </c>
      <c r="AT789" s="142">
        <f t="shared" si="398"/>
        <v>0</v>
      </c>
      <c r="AU789" s="142">
        <f t="shared" si="398"/>
        <v>0</v>
      </c>
      <c r="AV789" s="142">
        <f t="shared" si="398"/>
        <v>0</v>
      </c>
      <c r="AW789" s="142">
        <f t="shared" si="398"/>
        <v>0</v>
      </c>
    </row>
    <row r="790" spans="1:49" ht="12.75" customHeight="1" x14ac:dyDescent="0.25">
      <c r="A790" s="133">
        <v>781</v>
      </c>
      <c r="B790" s="139" t="s">
        <v>2001</v>
      </c>
      <c r="C790" s="135">
        <f t="shared" si="393"/>
        <v>2313.1999999999998</v>
      </c>
      <c r="D790" s="140">
        <v>1899.1</v>
      </c>
      <c r="E790" s="140">
        <v>0</v>
      </c>
      <c r="F790" s="140">
        <v>0</v>
      </c>
      <c r="G790" s="140">
        <v>0</v>
      </c>
      <c r="H790" s="140">
        <v>414.1</v>
      </c>
      <c r="I790" s="140">
        <v>0</v>
      </c>
      <c r="J790" s="135">
        <f t="shared" si="405"/>
        <v>2642.5</v>
      </c>
      <c r="K790" s="141">
        <v>2228.4</v>
      </c>
      <c r="L790" s="141">
        <v>0</v>
      </c>
      <c r="M790" s="141">
        <v>0</v>
      </c>
      <c r="N790" s="141">
        <v>0</v>
      </c>
      <c r="O790" s="141">
        <v>414.1</v>
      </c>
      <c r="P790" s="141">
        <v>0</v>
      </c>
      <c r="Q790" s="141">
        <v>0</v>
      </c>
      <c r="R790" s="141">
        <v>0</v>
      </c>
      <c r="S790" s="141">
        <v>0</v>
      </c>
      <c r="T790" s="136">
        <f t="shared" si="406"/>
        <v>2642.5</v>
      </c>
      <c r="U790" s="141">
        <v>2228.4</v>
      </c>
      <c r="V790" s="141">
        <v>0</v>
      </c>
      <c r="W790" s="141">
        <v>0</v>
      </c>
      <c r="X790" s="141">
        <v>0</v>
      </c>
      <c r="Y790" s="10">
        <v>414.1</v>
      </c>
      <c r="Z790" s="10">
        <v>0</v>
      </c>
      <c r="AA790" s="10">
        <v>0</v>
      </c>
      <c r="AB790" s="10">
        <v>0</v>
      </c>
      <c r="AC790" s="10">
        <v>0</v>
      </c>
      <c r="AD790" s="10">
        <f t="shared" si="397"/>
        <v>0</v>
      </c>
      <c r="AE790" s="10">
        <f t="shared" si="397"/>
        <v>0</v>
      </c>
      <c r="AF790" s="10">
        <f t="shared" si="397"/>
        <v>0</v>
      </c>
      <c r="AG790" s="10">
        <f t="shared" si="397"/>
        <v>0</v>
      </c>
      <c r="AH790" s="10">
        <f t="shared" si="397"/>
        <v>0</v>
      </c>
      <c r="AI790" s="13">
        <f t="shared" si="397"/>
        <v>0</v>
      </c>
      <c r="AJ790" s="13">
        <f t="shared" si="397"/>
        <v>0</v>
      </c>
      <c r="AK790" s="13">
        <f t="shared" si="407"/>
        <v>0</v>
      </c>
      <c r="AL790" s="13">
        <f t="shared" si="407"/>
        <v>0</v>
      </c>
      <c r="AM790" s="10">
        <f t="shared" si="407"/>
        <v>0</v>
      </c>
      <c r="AN790" s="10">
        <f t="shared" si="398"/>
        <v>100</v>
      </c>
      <c r="AO790" s="10">
        <f t="shared" si="398"/>
        <v>100</v>
      </c>
      <c r="AP790" s="10">
        <f t="shared" si="398"/>
        <v>0</v>
      </c>
      <c r="AQ790" s="10">
        <f t="shared" si="398"/>
        <v>0</v>
      </c>
      <c r="AR790" s="10">
        <f t="shared" si="398"/>
        <v>0</v>
      </c>
      <c r="AS790" s="10">
        <f t="shared" si="398"/>
        <v>100</v>
      </c>
      <c r="AT790" s="142">
        <f t="shared" si="398"/>
        <v>0</v>
      </c>
      <c r="AU790" s="142">
        <f t="shared" si="398"/>
        <v>0</v>
      </c>
      <c r="AV790" s="142">
        <f t="shared" si="398"/>
        <v>0</v>
      </c>
      <c r="AW790" s="142">
        <f t="shared" si="398"/>
        <v>0</v>
      </c>
    </row>
    <row r="791" spans="1:49" ht="12.75" customHeight="1" x14ac:dyDescent="0.25">
      <c r="A791" s="133">
        <v>782</v>
      </c>
      <c r="B791" s="139" t="s">
        <v>2002</v>
      </c>
      <c r="C791" s="135">
        <f t="shared" si="393"/>
        <v>4235</v>
      </c>
      <c r="D791" s="140">
        <v>3456.7</v>
      </c>
      <c r="E791" s="140">
        <v>0</v>
      </c>
      <c r="F791" s="140">
        <v>0</v>
      </c>
      <c r="G791" s="140">
        <v>0</v>
      </c>
      <c r="H791" s="140">
        <v>778.3</v>
      </c>
      <c r="I791" s="140">
        <v>0</v>
      </c>
      <c r="J791" s="135">
        <f t="shared" si="405"/>
        <v>4837.2</v>
      </c>
      <c r="K791" s="141">
        <v>4058.9</v>
      </c>
      <c r="L791" s="141">
        <v>0</v>
      </c>
      <c r="M791" s="141">
        <v>0</v>
      </c>
      <c r="N791" s="141">
        <v>0</v>
      </c>
      <c r="O791" s="141">
        <v>778.3</v>
      </c>
      <c r="P791" s="141">
        <v>0</v>
      </c>
      <c r="Q791" s="141">
        <v>0</v>
      </c>
      <c r="R791" s="141">
        <v>0</v>
      </c>
      <c r="S791" s="141">
        <v>0</v>
      </c>
      <c r="T791" s="136">
        <f t="shared" si="406"/>
        <v>4517.4754999999996</v>
      </c>
      <c r="U791" s="141">
        <v>3739.1754999999998</v>
      </c>
      <c r="V791" s="141">
        <v>0</v>
      </c>
      <c r="W791" s="141">
        <v>0</v>
      </c>
      <c r="X791" s="141">
        <v>0</v>
      </c>
      <c r="Y791" s="10">
        <v>778.3</v>
      </c>
      <c r="Z791" s="10">
        <v>0</v>
      </c>
      <c r="AA791" s="10">
        <v>0</v>
      </c>
      <c r="AB791" s="10">
        <v>0</v>
      </c>
      <c r="AC791" s="10">
        <v>0</v>
      </c>
      <c r="AD791" s="10">
        <f t="shared" si="397"/>
        <v>-319.72450000000026</v>
      </c>
      <c r="AE791" s="10">
        <f t="shared" si="397"/>
        <v>-319.72450000000026</v>
      </c>
      <c r="AF791" s="10">
        <f t="shared" si="397"/>
        <v>0</v>
      </c>
      <c r="AG791" s="10">
        <f t="shared" si="397"/>
        <v>0</v>
      </c>
      <c r="AH791" s="10">
        <f t="shared" si="397"/>
        <v>0</v>
      </c>
      <c r="AI791" s="13">
        <f t="shared" si="397"/>
        <v>0</v>
      </c>
      <c r="AJ791" s="13">
        <f t="shared" si="397"/>
        <v>0</v>
      </c>
      <c r="AK791" s="13">
        <f t="shared" si="407"/>
        <v>0</v>
      </c>
      <c r="AL791" s="13">
        <f t="shared" si="407"/>
        <v>0</v>
      </c>
      <c r="AM791" s="10">
        <f t="shared" si="407"/>
        <v>0</v>
      </c>
      <c r="AN791" s="10">
        <f t="shared" si="398"/>
        <v>93.390298106342513</v>
      </c>
      <c r="AO791" s="10">
        <f t="shared" si="398"/>
        <v>92.122878119687584</v>
      </c>
      <c r="AP791" s="10">
        <f t="shared" si="398"/>
        <v>0</v>
      </c>
      <c r="AQ791" s="10">
        <f t="shared" si="398"/>
        <v>0</v>
      </c>
      <c r="AR791" s="10">
        <f t="shared" si="398"/>
        <v>0</v>
      </c>
      <c r="AS791" s="10">
        <f t="shared" si="398"/>
        <v>100</v>
      </c>
      <c r="AT791" s="142">
        <f t="shared" si="398"/>
        <v>0</v>
      </c>
      <c r="AU791" s="142">
        <f t="shared" si="398"/>
        <v>0</v>
      </c>
      <c r="AV791" s="142">
        <f t="shared" si="398"/>
        <v>0</v>
      </c>
      <c r="AW791" s="142">
        <f t="shared" si="398"/>
        <v>0</v>
      </c>
    </row>
    <row r="792" spans="1:49" ht="12.75" customHeight="1" x14ac:dyDescent="0.25">
      <c r="A792" s="133">
        <v>783</v>
      </c>
      <c r="B792" s="139" t="s">
        <v>2003</v>
      </c>
      <c r="C792" s="135">
        <f t="shared" si="393"/>
        <v>20053.199999999997</v>
      </c>
      <c r="D792" s="140">
        <v>17014.099999999999</v>
      </c>
      <c r="E792" s="140">
        <v>0</v>
      </c>
      <c r="F792" s="140">
        <v>64</v>
      </c>
      <c r="G792" s="140">
        <v>0</v>
      </c>
      <c r="H792" s="140">
        <v>2975.1</v>
      </c>
      <c r="I792" s="140">
        <v>0</v>
      </c>
      <c r="J792" s="135">
        <f t="shared" si="405"/>
        <v>22450.6</v>
      </c>
      <c r="K792" s="141">
        <v>19407.5</v>
      </c>
      <c r="L792" s="141">
        <v>0</v>
      </c>
      <c r="M792" s="141">
        <v>68</v>
      </c>
      <c r="N792" s="141">
        <v>0</v>
      </c>
      <c r="O792" s="141">
        <v>2975.1</v>
      </c>
      <c r="P792" s="141">
        <v>0</v>
      </c>
      <c r="Q792" s="141">
        <v>0</v>
      </c>
      <c r="R792" s="141">
        <v>0</v>
      </c>
      <c r="S792" s="141">
        <v>0</v>
      </c>
      <c r="T792" s="136">
        <f t="shared" si="406"/>
        <v>22333.533199999998</v>
      </c>
      <c r="U792" s="141">
        <v>19290.433199999999</v>
      </c>
      <c r="V792" s="141">
        <v>0</v>
      </c>
      <c r="W792" s="141">
        <v>68</v>
      </c>
      <c r="X792" s="141">
        <v>0</v>
      </c>
      <c r="Y792" s="10">
        <v>2975.1</v>
      </c>
      <c r="Z792" s="10">
        <v>0</v>
      </c>
      <c r="AA792" s="10">
        <v>0</v>
      </c>
      <c r="AB792" s="10">
        <v>0</v>
      </c>
      <c r="AC792" s="10">
        <v>0</v>
      </c>
      <c r="AD792" s="10">
        <f t="shared" si="397"/>
        <v>-117.06680000000051</v>
      </c>
      <c r="AE792" s="10">
        <f t="shared" si="397"/>
        <v>-117.06680000000051</v>
      </c>
      <c r="AF792" s="10">
        <f t="shared" si="397"/>
        <v>0</v>
      </c>
      <c r="AG792" s="10">
        <f t="shared" si="397"/>
        <v>0</v>
      </c>
      <c r="AH792" s="10">
        <f t="shared" si="397"/>
        <v>0</v>
      </c>
      <c r="AI792" s="13">
        <f t="shared" si="397"/>
        <v>0</v>
      </c>
      <c r="AJ792" s="13">
        <f t="shared" si="397"/>
        <v>0</v>
      </c>
      <c r="AK792" s="13">
        <f t="shared" si="407"/>
        <v>0</v>
      </c>
      <c r="AL792" s="13">
        <f t="shared" si="407"/>
        <v>0</v>
      </c>
      <c r="AM792" s="10">
        <f t="shared" si="407"/>
        <v>0</v>
      </c>
      <c r="AN792" s="10">
        <f t="shared" si="398"/>
        <v>99.478558256794912</v>
      </c>
      <c r="AO792" s="10">
        <f t="shared" si="398"/>
        <v>99.39679608398815</v>
      </c>
      <c r="AP792" s="10">
        <f t="shared" si="398"/>
        <v>0</v>
      </c>
      <c r="AQ792" s="10">
        <f t="shared" si="398"/>
        <v>100</v>
      </c>
      <c r="AR792" s="10">
        <f t="shared" si="398"/>
        <v>0</v>
      </c>
      <c r="AS792" s="10">
        <f t="shared" si="398"/>
        <v>100</v>
      </c>
      <c r="AT792" s="142">
        <f t="shared" si="398"/>
        <v>0</v>
      </c>
      <c r="AU792" s="142">
        <f t="shared" si="398"/>
        <v>0</v>
      </c>
      <c r="AV792" s="142">
        <f t="shared" si="398"/>
        <v>0</v>
      </c>
      <c r="AW792" s="142">
        <f t="shared" si="398"/>
        <v>0</v>
      </c>
    </row>
    <row r="793" spans="1:49" ht="12.75" customHeight="1" x14ac:dyDescent="0.25">
      <c r="A793" s="133">
        <v>784</v>
      </c>
      <c r="B793" s="139" t="s">
        <v>2004</v>
      </c>
      <c r="C793" s="135">
        <f t="shared" si="393"/>
        <v>2157.9</v>
      </c>
      <c r="D793" s="140">
        <v>1680.1</v>
      </c>
      <c r="E793" s="140">
        <v>0</v>
      </c>
      <c r="F793" s="140">
        <v>0</v>
      </c>
      <c r="G793" s="140">
        <v>0</v>
      </c>
      <c r="H793" s="140">
        <v>477.8</v>
      </c>
      <c r="I793" s="140">
        <v>0</v>
      </c>
      <c r="J793" s="135">
        <f t="shared" si="405"/>
        <v>2368.4</v>
      </c>
      <c r="K793" s="141">
        <v>1890.6</v>
      </c>
      <c r="L793" s="141">
        <v>0</v>
      </c>
      <c r="M793" s="141">
        <v>0</v>
      </c>
      <c r="N793" s="141">
        <v>0</v>
      </c>
      <c r="O793" s="141">
        <v>477.8</v>
      </c>
      <c r="P793" s="141">
        <v>0</v>
      </c>
      <c r="Q793" s="141">
        <v>0</v>
      </c>
      <c r="R793" s="141">
        <v>0</v>
      </c>
      <c r="S793" s="141">
        <v>0</v>
      </c>
      <c r="T793" s="136">
        <f t="shared" si="406"/>
        <v>2338.4612000000002</v>
      </c>
      <c r="U793" s="141">
        <v>1860.6612</v>
      </c>
      <c r="V793" s="141">
        <v>0</v>
      </c>
      <c r="W793" s="141">
        <v>0</v>
      </c>
      <c r="X793" s="141">
        <v>0</v>
      </c>
      <c r="Y793" s="10">
        <v>477.8</v>
      </c>
      <c r="Z793" s="10">
        <v>0</v>
      </c>
      <c r="AA793" s="10">
        <v>0</v>
      </c>
      <c r="AB793" s="10">
        <v>0</v>
      </c>
      <c r="AC793" s="10">
        <v>0</v>
      </c>
      <c r="AD793" s="10">
        <f t="shared" si="397"/>
        <v>-29.938799999999901</v>
      </c>
      <c r="AE793" s="10">
        <f t="shared" si="397"/>
        <v>-29.938799999999901</v>
      </c>
      <c r="AF793" s="10">
        <f t="shared" si="397"/>
        <v>0</v>
      </c>
      <c r="AG793" s="10">
        <f t="shared" si="397"/>
        <v>0</v>
      </c>
      <c r="AH793" s="10">
        <f t="shared" si="397"/>
        <v>0</v>
      </c>
      <c r="AI793" s="13">
        <f t="shared" si="397"/>
        <v>0</v>
      </c>
      <c r="AJ793" s="13">
        <f t="shared" si="397"/>
        <v>0</v>
      </c>
      <c r="AK793" s="13">
        <f t="shared" si="407"/>
        <v>0</v>
      </c>
      <c r="AL793" s="13">
        <f t="shared" si="407"/>
        <v>0</v>
      </c>
      <c r="AM793" s="10">
        <f t="shared" si="407"/>
        <v>0</v>
      </c>
      <c r="AN793" s="10">
        <f t="shared" si="398"/>
        <v>98.735906096943097</v>
      </c>
      <c r="AO793" s="10">
        <f t="shared" si="398"/>
        <v>98.416439225642662</v>
      </c>
      <c r="AP793" s="10">
        <f t="shared" si="398"/>
        <v>0</v>
      </c>
      <c r="AQ793" s="10">
        <f t="shared" si="398"/>
        <v>0</v>
      </c>
      <c r="AR793" s="10">
        <f t="shared" si="398"/>
        <v>0</v>
      </c>
      <c r="AS793" s="10">
        <f t="shared" ref="AS793:AW799" si="408">IF(O793=0,0,Y793/O793*100)</f>
        <v>100</v>
      </c>
      <c r="AT793" s="142">
        <f t="shared" si="408"/>
        <v>0</v>
      </c>
      <c r="AU793" s="142">
        <f t="shared" si="408"/>
        <v>0</v>
      </c>
      <c r="AV793" s="142">
        <f t="shared" si="408"/>
        <v>0</v>
      </c>
      <c r="AW793" s="142">
        <f t="shared" si="408"/>
        <v>0</v>
      </c>
    </row>
    <row r="794" spans="1:49" ht="12.75" customHeight="1" x14ac:dyDescent="0.25">
      <c r="A794" s="133">
        <v>785</v>
      </c>
      <c r="B794" s="139" t="s">
        <v>2005</v>
      </c>
      <c r="C794" s="135">
        <f t="shared" si="393"/>
        <v>972</v>
      </c>
      <c r="D794" s="140">
        <v>694.6</v>
      </c>
      <c r="E794" s="140">
        <v>0</v>
      </c>
      <c r="F794" s="140">
        <v>0</v>
      </c>
      <c r="G794" s="140">
        <v>0</v>
      </c>
      <c r="H794" s="140">
        <v>277.39999999999998</v>
      </c>
      <c r="I794" s="140">
        <v>0</v>
      </c>
      <c r="J794" s="135">
        <f t="shared" si="405"/>
        <v>1034.8</v>
      </c>
      <c r="K794" s="141">
        <v>757.4</v>
      </c>
      <c r="L794" s="141">
        <v>0</v>
      </c>
      <c r="M794" s="141">
        <v>0</v>
      </c>
      <c r="N794" s="141">
        <v>0</v>
      </c>
      <c r="O794" s="141">
        <v>277.39999999999998</v>
      </c>
      <c r="P794" s="141">
        <v>0</v>
      </c>
      <c r="Q794" s="141">
        <v>0</v>
      </c>
      <c r="R794" s="141">
        <v>0</v>
      </c>
      <c r="S794" s="141">
        <v>0</v>
      </c>
      <c r="T794" s="136">
        <f t="shared" si="406"/>
        <v>1010.8305</v>
      </c>
      <c r="U794" s="141">
        <v>733.53710000000001</v>
      </c>
      <c r="V794" s="141">
        <v>0</v>
      </c>
      <c r="W794" s="141">
        <v>0</v>
      </c>
      <c r="X794" s="141">
        <v>0</v>
      </c>
      <c r="Y794" s="10">
        <v>277.29340000000002</v>
      </c>
      <c r="Z794" s="10">
        <v>0</v>
      </c>
      <c r="AA794" s="10">
        <v>0</v>
      </c>
      <c r="AB794" s="10">
        <v>0</v>
      </c>
      <c r="AC794" s="10">
        <v>0</v>
      </c>
      <c r="AD794" s="10">
        <f t="shared" si="397"/>
        <v>-23.969499999999925</v>
      </c>
      <c r="AE794" s="10">
        <f t="shared" si="397"/>
        <v>-23.862899999999968</v>
      </c>
      <c r="AF794" s="10">
        <f t="shared" si="397"/>
        <v>0</v>
      </c>
      <c r="AG794" s="10">
        <f t="shared" si="397"/>
        <v>0</v>
      </c>
      <c r="AH794" s="10">
        <f t="shared" si="397"/>
        <v>0</v>
      </c>
      <c r="AI794" s="13">
        <f t="shared" si="397"/>
        <v>-0.10659999999995762</v>
      </c>
      <c r="AJ794" s="13">
        <f t="shared" si="397"/>
        <v>0</v>
      </c>
      <c r="AK794" s="13">
        <f t="shared" si="407"/>
        <v>0</v>
      </c>
      <c r="AL794" s="13">
        <f t="shared" si="407"/>
        <v>0</v>
      </c>
      <c r="AM794" s="10">
        <f t="shared" si="407"/>
        <v>0</v>
      </c>
      <c r="AN794" s="10">
        <f t="shared" ref="AN794:AR799" si="409">IF(J794=0,0,T794/J794*100)</f>
        <v>97.683658678005415</v>
      </c>
      <c r="AO794" s="10">
        <f t="shared" si="409"/>
        <v>96.849366252970697</v>
      </c>
      <c r="AP794" s="10">
        <f t="shared" si="409"/>
        <v>0</v>
      </c>
      <c r="AQ794" s="10">
        <f t="shared" si="409"/>
        <v>0</v>
      </c>
      <c r="AR794" s="10">
        <f t="shared" si="409"/>
        <v>0</v>
      </c>
      <c r="AS794" s="10">
        <f t="shared" si="408"/>
        <v>99.961571737563105</v>
      </c>
      <c r="AT794" s="142">
        <f t="shared" si="408"/>
        <v>0</v>
      </c>
      <c r="AU794" s="142">
        <f t="shared" si="408"/>
        <v>0</v>
      </c>
      <c r="AV794" s="142">
        <f t="shared" si="408"/>
        <v>0</v>
      </c>
      <c r="AW794" s="142">
        <f t="shared" si="408"/>
        <v>0</v>
      </c>
    </row>
    <row r="795" spans="1:49" ht="12.75" customHeight="1" x14ac:dyDescent="0.25">
      <c r="A795" s="133">
        <v>786</v>
      </c>
      <c r="B795" s="139" t="s">
        <v>2006</v>
      </c>
      <c r="C795" s="135">
        <f t="shared" si="393"/>
        <v>533.1</v>
      </c>
      <c r="D795" s="140">
        <v>411.2</v>
      </c>
      <c r="E795" s="140">
        <v>0</v>
      </c>
      <c r="F795" s="140">
        <v>0</v>
      </c>
      <c r="G795" s="140">
        <v>0</v>
      </c>
      <c r="H795" s="140">
        <v>121.9</v>
      </c>
      <c r="I795" s="140">
        <v>0</v>
      </c>
      <c r="J795" s="135">
        <f t="shared" si="405"/>
        <v>606.9</v>
      </c>
      <c r="K795" s="141">
        <v>485</v>
      </c>
      <c r="L795" s="141">
        <v>0</v>
      </c>
      <c r="M795" s="141">
        <v>0</v>
      </c>
      <c r="N795" s="141">
        <v>0</v>
      </c>
      <c r="O795" s="141">
        <v>121.9</v>
      </c>
      <c r="P795" s="141">
        <v>0</v>
      </c>
      <c r="Q795" s="141">
        <v>0</v>
      </c>
      <c r="R795" s="141">
        <v>0</v>
      </c>
      <c r="S795" s="141">
        <v>0</v>
      </c>
      <c r="T795" s="136">
        <f t="shared" si="406"/>
        <v>593.47669999999994</v>
      </c>
      <c r="U795" s="141">
        <v>471.85809999999998</v>
      </c>
      <c r="V795" s="141">
        <v>0</v>
      </c>
      <c r="W795" s="141">
        <v>0</v>
      </c>
      <c r="X795" s="141">
        <v>0</v>
      </c>
      <c r="Y795" s="10">
        <v>121.6186</v>
      </c>
      <c r="Z795" s="10">
        <v>0</v>
      </c>
      <c r="AA795" s="10">
        <v>0</v>
      </c>
      <c r="AB795" s="10">
        <v>0</v>
      </c>
      <c r="AC795" s="10">
        <v>0</v>
      </c>
      <c r="AD795" s="10">
        <f t="shared" si="397"/>
        <v>-13.42330000000004</v>
      </c>
      <c r="AE795" s="10">
        <f t="shared" si="397"/>
        <v>-13.141900000000021</v>
      </c>
      <c r="AF795" s="10">
        <f t="shared" si="397"/>
        <v>0</v>
      </c>
      <c r="AG795" s="10">
        <f t="shared" si="397"/>
        <v>0</v>
      </c>
      <c r="AH795" s="10">
        <f t="shared" si="397"/>
        <v>0</v>
      </c>
      <c r="AI795" s="13">
        <f t="shared" si="397"/>
        <v>-0.28140000000000498</v>
      </c>
      <c r="AJ795" s="13">
        <f t="shared" si="397"/>
        <v>0</v>
      </c>
      <c r="AK795" s="13">
        <f t="shared" si="407"/>
        <v>0</v>
      </c>
      <c r="AL795" s="13">
        <f t="shared" si="407"/>
        <v>0</v>
      </c>
      <c r="AM795" s="10">
        <f t="shared" si="407"/>
        <v>0</v>
      </c>
      <c r="AN795" s="10">
        <f t="shared" si="409"/>
        <v>97.788218816938539</v>
      </c>
      <c r="AO795" s="10">
        <f t="shared" si="409"/>
        <v>97.29032989690721</v>
      </c>
      <c r="AP795" s="10">
        <f t="shared" si="409"/>
        <v>0</v>
      </c>
      <c r="AQ795" s="10">
        <f t="shared" si="409"/>
        <v>0</v>
      </c>
      <c r="AR795" s="10">
        <f t="shared" si="409"/>
        <v>0</v>
      </c>
      <c r="AS795" s="10">
        <f t="shared" si="408"/>
        <v>99.76915504511895</v>
      </c>
      <c r="AT795" s="142">
        <f t="shared" si="408"/>
        <v>0</v>
      </c>
      <c r="AU795" s="142">
        <f t="shared" si="408"/>
        <v>0</v>
      </c>
      <c r="AV795" s="142">
        <f t="shared" si="408"/>
        <v>0</v>
      </c>
      <c r="AW795" s="142">
        <f t="shared" si="408"/>
        <v>0</v>
      </c>
    </row>
    <row r="796" spans="1:49" ht="12.75" customHeight="1" x14ac:dyDescent="0.25">
      <c r="A796" s="133">
        <v>787</v>
      </c>
      <c r="B796" s="139" t="s">
        <v>2007</v>
      </c>
      <c r="C796" s="135">
        <f t="shared" si="393"/>
        <v>1318.2</v>
      </c>
      <c r="D796" s="140">
        <v>925.6</v>
      </c>
      <c r="E796" s="140">
        <v>0</v>
      </c>
      <c r="F796" s="140">
        <v>0</v>
      </c>
      <c r="G796" s="140">
        <v>0</v>
      </c>
      <c r="H796" s="140">
        <v>392.6</v>
      </c>
      <c r="I796" s="140">
        <v>0</v>
      </c>
      <c r="J796" s="135">
        <f t="shared" si="405"/>
        <v>1388.4</v>
      </c>
      <c r="K796" s="141">
        <v>995.8</v>
      </c>
      <c r="L796" s="141">
        <v>0</v>
      </c>
      <c r="M796" s="141">
        <v>0</v>
      </c>
      <c r="N796" s="141">
        <v>0</v>
      </c>
      <c r="O796" s="141">
        <v>392.6</v>
      </c>
      <c r="P796" s="141">
        <v>0</v>
      </c>
      <c r="Q796" s="141">
        <v>0</v>
      </c>
      <c r="R796" s="141">
        <v>0</v>
      </c>
      <c r="S796" s="141">
        <v>0</v>
      </c>
      <c r="T796" s="136">
        <f t="shared" si="406"/>
        <v>1357.2309</v>
      </c>
      <c r="U796" s="141">
        <v>964.65309999999999</v>
      </c>
      <c r="V796" s="141">
        <v>0</v>
      </c>
      <c r="W796" s="141">
        <v>0</v>
      </c>
      <c r="X796" s="141">
        <v>0</v>
      </c>
      <c r="Y796" s="10">
        <v>392.57780000000002</v>
      </c>
      <c r="Z796" s="10">
        <v>0</v>
      </c>
      <c r="AA796" s="10">
        <v>0</v>
      </c>
      <c r="AB796" s="10">
        <v>0</v>
      </c>
      <c r="AC796" s="10">
        <v>0</v>
      </c>
      <c r="AD796" s="10">
        <f t="shared" si="397"/>
        <v>-31.169100000000071</v>
      </c>
      <c r="AE796" s="10">
        <f t="shared" si="397"/>
        <v>-31.14689999999996</v>
      </c>
      <c r="AF796" s="10">
        <f t="shared" si="397"/>
        <v>0</v>
      </c>
      <c r="AG796" s="10">
        <f t="shared" si="397"/>
        <v>0</v>
      </c>
      <c r="AH796" s="10">
        <f t="shared" si="397"/>
        <v>0</v>
      </c>
      <c r="AI796" s="13">
        <f t="shared" si="397"/>
        <v>-2.2199999999997999E-2</v>
      </c>
      <c r="AJ796" s="13">
        <f t="shared" si="397"/>
        <v>0</v>
      </c>
      <c r="AK796" s="13">
        <f t="shared" si="407"/>
        <v>0</v>
      </c>
      <c r="AL796" s="13">
        <f t="shared" si="407"/>
        <v>0</v>
      </c>
      <c r="AM796" s="10">
        <f t="shared" si="407"/>
        <v>0</v>
      </c>
      <c r="AN796" s="10">
        <f t="shared" si="409"/>
        <v>97.755034572169393</v>
      </c>
      <c r="AO796" s="10">
        <f t="shared" si="409"/>
        <v>96.872173127133962</v>
      </c>
      <c r="AP796" s="10">
        <f t="shared" si="409"/>
        <v>0</v>
      </c>
      <c r="AQ796" s="10">
        <f t="shared" si="409"/>
        <v>0</v>
      </c>
      <c r="AR796" s="10">
        <f t="shared" si="409"/>
        <v>0</v>
      </c>
      <c r="AS796" s="10">
        <f t="shared" si="408"/>
        <v>99.994345389709622</v>
      </c>
      <c r="AT796" s="142">
        <f t="shared" si="408"/>
        <v>0</v>
      </c>
      <c r="AU796" s="142">
        <f t="shared" si="408"/>
        <v>0</v>
      </c>
      <c r="AV796" s="142">
        <f t="shared" si="408"/>
        <v>0</v>
      </c>
      <c r="AW796" s="142">
        <f t="shared" si="408"/>
        <v>0</v>
      </c>
    </row>
    <row r="797" spans="1:49" ht="12.75" customHeight="1" x14ac:dyDescent="0.25">
      <c r="A797" s="133">
        <v>788</v>
      </c>
      <c r="B797" s="139" t="s">
        <v>2008</v>
      </c>
      <c r="C797" s="135">
        <f t="shared" si="393"/>
        <v>2997.7000000000003</v>
      </c>
      <c r="D797" s="140">
        <v>2253.3000000000002</v>
      </c>
      <c r="E797" s="140">
        <v>0</v>
      </c>
      <c r="F797" s="140">
        <v>0</v>
      </c>
      <c r="G797" s="140">
        <v>0</v>
      </c>
      <c r="H797" s="140">
        <v>744.4</v>
      </c>
      <c r="I797" s="140">
        <v>0</v>
      </c>
      <c r="J797" s="135">
        <f t="shared" si="405"/>
        <v>3366.7000000000003</v>
      </c>
      <c r="K797" s="141">
        <v>2622.3</v>
      </c>
      <c r="L797" s="141">
        <v>0</v>
      </c>
      <c r="M797" s="141">
        <v>0</v>
      </c>
      <c r="N797" s="141">
        <v>0</v>
      </c>
      <c r="O797" s="141">
        <v>744.4</v>
      </c>
      <c r="P797" s="141">
        <v>0</v>
      </c>
      <c r="Q797" s="141">
        <v>0</v>
      </c>
      <c r="R797" s="141">
        <v>0</v>
      </c>
      <c r="S797" s="141">
        <v>0</v>
      </c>
      <c r="T797" s="136">
        <f t="shared" si="406"/>
        <v>3361.2219999999998</v>
      </c>
      <c r="U797" s="141">
        <v>2617.1306</v>
      </c>
      <c r="V797" s="141">
        <v>0</v>
      </c>
      <c r="W797" s="141">
        <v>0</v>
      </c>
      <c r="X797" s="141">
        <v>0</v>
      </c>
      <c r="Y797" s="10">
        <v>744.09140000000002</v>
      </c>
      <c r="Z797" s="10">
        <v>0</v>
      </c>
      <c r="AA797" s="10">
        <v>0</v>
      </c>
      <c r="AB797" s="10">
        <v>0</v>
      </c>
      <c r="AC797" s="10">
        <v>0</v>
      </c>
      <c r="AD797" s="10">
        <f t="shared" si="397"/>
        <v>-5.4780000000005202</v>
      </c>
      <c r="AE797" s="10">
        <f t="shared" si="397"/>
        <v>-5.1694000000002234</v>
      </c>
      <c r="AF797" s="10">
        <f t="shared" si="397"/>
        <v>0</v>
      </c>
      <c r="AG797" s="10">
        <f t="shared" si="397"/>
        <v>0</v>
      </c>
      <c r="AH797" s="10">
        <f t="shared" si="397"/>
        <v>0</v>
      </c>
      <c r="AI797" s="13">
        <f t="shared" si="397"/>
        <v>-0.3085999999999558</v>
      </c>
      <c r="AJ797" s="13">
        <f t="shared" si="397"/>
        <v>0</v>
      </c>
      <c r="AK797" s="13">
        <f t="shared" si="407"/>
        <v>0</v>
      </c>
      <c r="AL797" s="13">
        <f t="shared" si="407"/>
        <v>0</v>
      </c>
      <c r="AM797" s="10">
        <f t="shared" si="407"/>
        <v>0</v>
      </c>
      <c r="AN797" s="10">
        <f t="shared" si="409"/>
        <v>99.837288739715433</v>
      </c>
      <c r="AO797" s="10">
        <f t="shared" si="409"/>
        <v>99.802867711550931</v>
      </c>
      <c r="AP797" s="10">
        <f t="shared" si="409"/>
        <v>0</v>
      </c>
      <c r="AQ797" s="10">
        <f t="shared" si="409"/>
        <v>0</v>
      </c>
      <c r="AR797" s="10">
        <f t="shared" si="409"/>
        <v>0</v>
      </c>
      <c r="AS797" s="10">
        <f t="shared" si="408"/>
        <v>99.958543793659331</v>
      </c>
      <c r="AT797" s="142">
        <f t="shared" si="408"/>
        <v>0</v>
      </c>
      <c r="AU797" s="142">
        <f t="shared" si="408"/>
        <v>0</v>
      </c>
      <c r="AV797" s="142">
        <f t="shared" si="408"/>
        <v>0</v>
      </c>
      <c r="AW797" s="142">
        <f t="shared" si="408"/>
        <v>0</v>
      </c>
    </row>
    <row r="798" spans="1:49" ht="12.75" customHeight="1" x14ac:dyDescent="0.25">
      <c r="A798" s="133">
        <v>789</v>
      </c>
      <c r="B798" s="139" t="s">
        <v>1856</v>
      </c>
      <c r="C798" s="135">
        <f t="shared" si="393"/>
        <v>2882.3</v>
      </c>
      <c r="D798" s="140">
        <v>2341.8000000000002</v>
      </c>
      <c r="E798" s="140">
        <v>0</v>
      </c>
      <c r="F798" s="140">
        <v>0</v>
      </c>
      <c r="G798" s="140">
        <v>0</v>
      </c>
      <c r="H798" s="140">
        <v>540.5</v>
      </c>
      <c r="I798" s="140">
        <v>0</v>
      </c>
      <c r="J798" s="135">
        <f t="shared" si="405"/>
        <v>3098.7</v>
      </c>
      <c r="K798" s="141">
        <v>2558.1999999999998</v>
      </c>
      <c r="L798" s="141">
        <v>0</v>
      </c>
      <c r="M798" s="141">
        <v>0</v>
      </c>
      <c r="N798" s="141">
        <v>0</v>
      </c>
      <c r="O798" s="141">
        <v>540.5</v>
      </c>
      <c r="P798" s="141">
        <v>0</v>
      </c>
      <c r="Q798" s="141">
        <v>0</v>
      </c>
      <c r="R798" s="141">
        <v>0</v>
      </c>
      <c r="S798" s="141">
        <v>0</v>
      </c>
      <c r="T798" s="136">
        <f t="shared" si="406"/>
        <v>3098.7</v>
      </c>
      <c r="U798" s="141">
        <v>2558.1999999999998</v>
      </c>
      <c r="V798" s="141">
        <v>0</v>
      </c>
      <c r="W798" s="141">
        <v>0</v>
      </c>
      <c r="X798" s="141">
        <v>0</v>
      </c>
      <c r="Y798" s="10">
        <v>540.5</v>
      </c>
      <c r="Z798" s="10">
        <v>0</v>
      </c>
      <c r="AA798" s="10">
        <v>0</v>
      </c>
      <c r="AB798" s="10">
        <v>0</v>
      </c>
      <c r="AC798" s="10">
        <v>0</v>
      </c>
      <c r="AD798" s="10">
        <f t="shared" si="397"/>
        <v>0</v>
      </c>
      <c r="AE798" s="10">
        <f t="shared" si="397"/>
        <v>0</v>
      </c>
      <c r="AF798" s="10">
        <f t="shared" si="397"/>
        <v>0</v>
      </c>
      <c r="AG798" s="10">
        <f t="shared" si="397"/>
        <v>0</v>
      </c>
      <c r="AH798" s="10">
        <f t="shared" si="397"/>
        <v>0</v>
      </c>
      <c r="AI798" s="13">
        <f t="shared" si="397"/>
        <v>0</v>
      </c>
      <c r="AJ798" s="13">
        <f t="shared" si="397"/>
        <v>0</v>
      </c>
      <c r="AK798" s="13">
        <f t="shared" si="407"/>
        <v>0</v>
      </c>
      <c r="AL798" s="13">
        <f t="shared" si="407"/>
        <v>0</v>
      </c>
      <c r="AM798" s="10">
        <f t="shared" si="407"/>
        <v>0</v>
      </c>
      <c r="AN798" s="10">
        <f t="shared" si="409"/>
        <v>100</v>
      </c>
      <c r="AO798" s="10">
        <f t="shared" si="409"/>
        <v>100</v>
      </c>
      <c r="AP798" s="10">
        <f t="shared" si="409"/>
        <v>0</v>
      </c>
      <c r="AQ798" s="10">
        <f t="shared" si="409"/>
        <v>0</v>
      </c>
      <c r="AR798" s="10">
        <f t="shared" si="409"/>
        <v>0</v>
      </c>
      <c r="AS798" s="10">
        <f t="shared" si="408"/>
        <v>100</v>
      </c>
      <c r="AT798" s="142">
        <f t="shared" si="408"/>
        <v>0</v>
      </c>
      <c r="AU798" s="142">
        <f t="shared" si="408"/>
        <v>0</v>
      </c>
      <c r="AV798" s="142">
        <f t="shared" si="408"/>
        <v>0</v>
      </c>
      <c r="AW798" s="142">
        <f t="shared" si="408"/>
        <v>0</v>
      </c>
    </row>
    <row r="799" spans="1:49" ht="12.75" customHeight="1" x14ac:dyDescent="0.25">
      <c r="A799" s="133">
        <v>790</v>
      </c>
      <c r="B799" s="139" t="s">
        <v>2009</v>
      </c>
      <c r="C799" s="135">
        <f t="shared" si="393"/>
        <v>2616.1999999999998</v>
      </c>
      <c r="D799" s="140">
        <v>1901.6</v>
      </c>
      <c r="E799" s="140">
        <v>0</v>
      </c>
      <c r="F799" s="140">
        <v>0</v>
      </c>
      <c r="G799" s="140">
        <v>0</v>
      </c>
      <c r="H799" s="140">
        <v>714.6</v>
      </c>
      <c r="I799" s="140">
        <v>0</v>
      </c>
      <c r="J799" s="135">
        <f t="shared" si="405"/>
        <v>2808.2</v>
      </c>
      <c r="K799" s="141">
        <v>2093.6</v>
      </c>
      <c r="L799" s="141">
        <v>0</v>
      </c>
      <c r="M799" s="141">
        <v>0</v>
      </c>
      <c r="N799" s="141">
        <v>0</v>
      </c>
      <c r="O799" s="141">
        <v>714.6</v>
      </c>
      <c r="P799" s="141">
        <v>0</v>
      </c>
      <c r="Q799" s="141">
        <v>0</v>
      </c>
      <c r="R799" s="141">
        <v>0</v>
      </c>
      <c r="S799" s="141">
        <v>0</v>
      </c>
      <c r="T799" s="136">
        <f t="shared" si="406"/>
        <v>2524.2129999999997</v>
      </c>
      <c r="U799" s="141">
        <v>1979.9902999999999</v>
      </c>
      <c r="V799" s="141">
        <v>0</v>
      </c>
      <c r="W799" s="141">
        <v>0</v>
      </c>
      <c r="X799" s="141">
        <v>0</v>
      </c>
      <c r="Y799" s="10">
        <v>544.22270000000003</v>
      </c>
      <c r="Z799" s="10">
        <v>0</v>
      </c>
      <c r="AA799" s="10">
        <v>0</v>
      </c>
      <c r="AB799" s="10">
        <v>0</v>
      </c>
      <c r="AC799" s="10">
        <v>0</v>
      </c>
      <c r="AD799" s="10">
        <f t="shared" si="397"/>
        <v>-283.98700000000008</v>
      </c>
      <c r="AE799" s="10">
        <f t="shared" si="397"/>
        <v>-113.60969999999998</v>
      </c>
      <c r="AF799" s="10">
        <f t="shared" si="397"/>
        <v>0</v>
      </c>
      <c r="AG799" s="10">
        <f t="shared" si="397"/>
        <v>0</v>
      </c>
      <c r="AH799" s="10">
        <f t="shared" si="397"/>
        <v>0</v>
      </c>
      <c r="AI799" s="13">
        <f t="shared" si="397"/>
        <v>-170.37729999999999</v>
      </c>
      <c r="AJ799" s="13">
        <f t="shared" si="397"/>
        <v>0</v>
      </c>
      <c r="AK799" s="13">
        <f t="shared" si="407"/>
        <v>0</v>
      </c>
      <c r="AL799" s="13">
        <f t="shared" si="407"/>
        <v>0</v>
      </c>
      <c r="AM799" s="10">
        <f t="shared" si="407"/>
        <v>0</v>
      </c>
      <c r="AN799" s="10">
        <f t="shared" si="409"/>
        <v>89.887223132255528</v>
      </c>
      <c r="AO799" s="10">
        <f t="shared" si="409"/>
        <v>94.573476308750486</v>
      </c>
      <c r="AP799" s="10">
        <f t="shared" si="409"/>
        <v>0</v>
      </c>
      <c r="AQ799" s="10">
        <f t="shared" si="409"/>
        <v>0</v>
      </c>
      <c r="AR799" s="10">
        <f t="shared" si="409"/>
        <v>0</v>
      </c>
      <c r="AS799" s="10">
        <f t="shared" si="408"/>
        <v>76.157668625804646</v>
      </c>
      <c r="AT799" s="142">
        <f t="shared" si="408"/>
        <v>0</v>
      </c>
      <c r="AU799" s="142">
        <f t="shared" si="408"/>
        <v>0</v>
      </c>
      <c r="AV799" s="142">
        <f t="shared" si="408"/>
        <v>0</v>
      </c>
      <c r="AW799" s="142">
        <f t="shared" si="408"/>
        <v>0</v>
      </c>
    </row>
    <row r="800" spans="1:49" ht="12.75" customHeight="1" x14ac:dyDescent="0.25">
      <c r="A800" s="133">
        <v>791</v>
      </c>
      <c r="B800" s="139"/>
      <c r="C800" s="140"/>
      <c r="D800" s="140"/>
      <c r="E800" s="140"/>
      <c r="F800" s="140"/>
      <c r="G800" s="140"/>
      <c r="H800" s="140"/>
      <c r="I800" s="140"/>
      <c r="J800" s="135"/>
      <c r="K800" s="141"/>
      <c r="L800" s="141"/>
      <c r="M800" s="141"/>
      <c r="N800" s="141"/>
      <c r="O800" s="141"/>
      <c r="P800" s="141"/>
      <c r="Q800" s="141"/>
      <c r="R800" s="141"/>
      <c r="S800" s="141"/>
      <c r="T800" s="136"/>
      <c r="U800" s="141"/>
      <c r="V800" s="141"/>
      <c r="W800" s="141"/>
      <c r="X800" s="141"/>
      <c r="Y800" s="10"/>
      <c r="Z800" s="10"/>
      <c r="AA800" s="10"/>
      <c r="AB800" s="10"/>
      <c r="AC800" s="10"/>
      <c r="AD800" s="10"/>
      <c r="AE800" s="10"/>
      <c r="AF800" s="10"/>
      <c r="AG800" s="10"/>
      <c r="AH800" s="10"/>
      <c r="AI800" s="13">
        <f t="shared" ref="AI800:AM863" si="410">Y800-O800</f>
        <v>0</v>
      </c>
      <c r="AJ800" s="13">
        <f t="shared" si="410"/>
        <v>0</v>
      </c>
      <c r="AK800" s="13">
        <f t="shared" si="407"/>
        <v>0</v>
      </c>
      <c r="AL800" s="13">
        <f t="shared" si="407"/>
        <v>0</v>
      </c>
      <c r="AM800" s="10"/>
      <c r="AN800" s="10"/>
      <c r="AO800" s="10"/>
      <c r="AP800" s="10"/>
      <c r="AQ800" s="10"/>
      <c r="AR800" s="10"/>
      <c r="AS800" s="10"/>
      <c r="AT800" s="142"/>
      <c r="AU800" s="142"/>
      <c r="AV800" s="142"/>
      <c r="AW800" s="142"/>
    </row>
    <row r="801" spans="1:49" ht="12.75" customHeight="1" x14ac:dyDescent="0.25">
      <c r="A801" s="133">
        <v>792</v>
      </c>
      <c r="B801" s="134" t="s">
        <v>2010</v>
      </c>
      <c r="C801" s="135">
        <f t="shared" ref="C801:C830" si="411">SUM(D801:I801)</f>
        <v>325338</v>
      </c>
      <c r="D801" s="135">
        <f t="shared" ref="D801:I801" si="412">D802+D803</f>
        <v>269811.3</v>
      </c>
      <c r="E801" s="135">
        <f t="shared" si="412"/>
        <v>3536.7</v>
      </c>
      <c r="F801" s="135">
        <f t="shared" si="412"/>
        <v>7697.5999999999995</v>
      </c>
      <c r="G801" s="135">
        <f t="shared" si="412"/>
        <v>0</v>
      </c>
      <c r="H801" s="135">
        <f t="shared" si="412"/>
        <v>40280.9</v>
      </c>
      <c r="I801" s="135">
        <f t="shared" si="412"/>
        <v>4011.5</v>
      </c>
      <c r="J801" s="135">
        <f t="shared" si="405"/>
        <v>371890.40600000002</v>
      </c>
      <c r="K801" s="135">
        <f t="shared" ref="K801:S801" si="413">K802+K803</f>
        <v>308746</v>
      </c>
      <c r="L801" s="135">
        <f t="shared" si="413"/>
        <v>3738.7</v>
      </c>
      <c r="M801" s="135">
        <f t="shared" si="413"/>
        <v>9691.1</v>
      </c>
      <c r="N801" s="135">
        <f t="shared" si="413"/>
        <v>0</v>
      </c>
      <c r="O801" s="135">
        <f t="shared" si="413"/>
        <v>40280.9</v>
      </c>
      <c r="P801" s="135">
        <f t="shared" si="413"/>
        <v>6487.67</v>
      </c>
      <c r="Q801" s="135">
        <f t="shared" si="413"/>
        <v>4123.17</v>
      </c>
      <c r="R801" s="135">
        <f t="shared" si="413"/>
        <v>2899.2359999999999</v>
      </c>
      <c r="S801" s="135">
        <f t="shared" si="413"/>
        <v>46.8</v>
      </c>
      <c r="T801" s="136">
        <f t="shared" si="406"/>
        <v>366753.3052</v>
      </c>
      <c r="U801" s="135">
        <f t="shared" ref="U801:AC801" si="414">U802+U803</f>
        <v>305806.26809999999</v>
      </c>
      <c r="V801" s="135">
        <f t="shared" si="414"/>
        <v>3738.7</v>
      </c>
      <c r="W801" s="135">
        <f t="shared" si="414"/>
        <v>8907.5468000000001</v>
      </c>
      <c r="X801" s="135">
        <f t="shared" si="414"/>
        <v>0</v>
      </c>
      <c r="Y801" s="135">
        <f t="shared" si="414"/>
        <v>40270.007800000007</v>
      </c>
      <c r="Z801" s="135">
        <f t="shared" si="414"/>
        <v>5084.7825000000003</v>
      </c>
      <c r="AA801" s="135">
        <f t="shared" si="414"/>
        <v>2720.3</v>
      </c>
      <c r="AB801" s="135">
        <f t="shared" si="414"/>
        <v>2899.2</v>
      </c>
      <c r="AC801" s="135">
        <f t="shared" si="414"/>
        <v>46.8</v>
      </c>
      <c r="AD801" s="13">
        <f t="shared" ref="AD801:AI830" si="415">T801-J801</f>
        <v>-5137.1008000000147</v>
      </c>
      <c r="AE801" s="13">
        <f t="shared" si="415"/>
        <v>-2939.7319000000134</v>
      </c>
      <c r="AF801" s="13">
        <f t="shared" si="415"/>
        <v>0</v>
      </c>
      <c r="AG801" s="13">
        <f t="shared" si="415"/>
        <v>-783.55320000000029</v>
      </c>
      <c r="AH801" s="13">
        <f t="shared" si="415"/>
        <v>0</v>
      </c>
      <c r="AI801" s="13">
        <f t="shared" si="415"/>
        <v>-10.892199999994773</v>
      </c>
      <c r="AJ801" s="13">
        <f t="shared" si="410"/>
        <v>-1402.8874999999998</v>
      </c>
      <c r="AK801" s="13">
        <f t="shared" si="407"/>
        <v>-1402.87</v>
      </c>
      <c r="AL801" s="13">
        <f t="shared" si="407"/>
        <v>-3.6000000000058208E-2</v>
      </c>
      <c r="AM801" s="13">
        <f t="shared" si="407"/>
        <v>0</v>
      </c>
      <c r="AN801" s="13">
        <f t="shared" ref="AN801:AW826" si="416">IF(J801=0,0,T801/J801*100)</f>
        <v>98.618651969204066</v>
      </c>
      <c r="AO801" s="13">
        <f t="shared" si="416"/>
        <v>99.047847777784966</v>
      </c>
      <c r="AP801" s="13">
        <f t="shared" si="416"/>
        <v>100</v>
      </c>
      <c r="AQ801" s="13">
        <f t="shared" si="416"/>
        <v>91.91471350001548</v>
      </c>
      <c r="AR801" s="13">
        <f t="shared" si="416"/>
        <v>0</v>
      </c>
      <c r="AS801" s="13">
        <f t="shared" si="416"/>
        <v>99.972959392665032</v>
      </c>
      <c r="AT801" s="137">
        <f t="shared" si="416"/>
        <v>78.376096503058875</v>
      </c>
      <c r="AU801" s="137">
        <f t="shared" si="416"/>
        <v>65.975935990997229</v>
      </c>
      <c r="AV801" s="137">
        <f t="shared" si="416"/>
        <v>99.998758293564237</v>
      </c>
      <c r="AW801" s="137">
        <f t="shared" si="416"/>
        <v>100</v>
      </c>
    </row>
    <row r="802" spans="1:49" s="138" customFormat="1" ht="12.75" customHeight="1" x14ac:dyDescent="0.2">
      <c r="A802" s="133">
        <v>793</v>
      </c>
      <c r="B802" s="134" t="s">
        <v>1374</v>
      </c>
      <c r="C802" s="135">
        <f t="shared" si="411"/>
        <v>215951.80000000002</v>
      </c>
      <c r="D802" s="135">
        <f t="shared" ref="D802:I802" si="417">D804</f>
        <v>182182</v>
      </c>
      <c r="E802" s="135">
        <f t="shared" si="417"/>
        <v>3536.7</v>
      </c>
      <c r="F802" s="135">
        <f t="shared" si="417"/>
        <v>7623.4</v>
      </c>
      <c r="G802" s="135">
        <f t="shared" si="417"/>
        <v>0</v>
      </c>
      <c r="H802" s="135">
        <f t="shared" si="417"/>
        <v>18598.2</v>
      </c>
      <c r="I802" s="135">
        <f t="shared" si="417"/>
        <v>4011.5</v>
      </c>
      <c r="J802" s="135">
        <f t="shared" si="405"/>
        <v>249426.70600000003</v>
      </c>
      <c r="K802" s="135">
        <f t="shared" ref="K802:S802" si="418">K804</f>
        <v>208048.2</v>
      </c>
      <c r="L802" s="135">
        <f t="shared" si="418"/>
        <v>3738.7</v>
      </c>
      <c r="M802" s="135">
        <f t="shared" si="418"/>
        <v>9607.9</v>
      </c>
      <c r="N802" s="135">
        <f t="shared" si="418"/>
        <v>0</v>
      </c>
      <c r="O802" s="135">
        <f t="shared" si="418"/>
        <v>18598.2</v>
      </c>
      <c r="P802" s="135">
        <f t="shared" si="418"/>
        <v>6487.67</v>
      </c>
      <c r="Q802" s="135">
        <f t="shared" si="418"/>
        <v>4123.17</v>
      </c>
      <c r="R802" s="135">
        <f t="shared" si="418"/>
        <v>2899.2359999999999</v>
      </c>
      <c r="S802" s="135">
        <f t="shared" si="418"/>
        <v>46.8</v>
      </c>
      <c r="T802" s="136">
        <f t="shared" si="406"/>
        <v>246726.25500000003</v>
      </c>
      <c r="U802" s="135">
        <f t="shared" ref="U802:AC802" si="419">U804</f>
        <v>207528.34650000001</v>
      </c>
      <c r="V802" s="135">
        <f t="shared" si="419"/>
        <v>3738.7</v>
      </c>
      <c r="W802" s="135">
        <f t="shared" si="419"/>
        <v>8833.4226999999992</v>
      </c>
      <c r="X802" s="135">
        <f t="shared" si="419"/>
        <v>0</v>
      </c>
      <c r="Y802" s="135">
        <f t="shared" si="419"/>
        <v>18595.0033</v>
      </c>
      <c r="Z802" s="135">
        <f t="shared" si="419"/>
        <v>5084.7825000000003</v>
      </c>
      <c r="AA802" s="135">
        <f t="shared" si="419"/>
        <v>2720.3</v>
      </c>
      <c r="AB802" s="135">
        <f t="shared" si="419"/>
        <v>2899.2</v>
      </c>
      <c r="AC802" s="135">
        <f t="shared" si="419"/>
        <v>46.8</v>
      </c>
      <c r="AD802" s="13">
        <f t="shared" si="415"/>
        <v>-2700.4510000000009</v>
      </c>
      <c r="AE802" s="13">
        <f t="shared" si="415"/>
        <v>-519.85349999999744</v>
      </c>
      <c r="AF802" s="13">
        <f t="shared" si="415"/>
        <v>0</v>
      </c>
      <c r="AG802" s="13">
        <f t="shared" si="415"/>
        <v>-774.47730000000047</v>
      </c>
      <c r="AH802" s="13">
        <f t="shared" si="415"/>
        <v>0</v>
      </c>
      <c r="AI802" s="13">
        <f t="shared" si="415"/>
        <v>-3.1967000000004191</v>
      </c>
      <c r="AJ802" s="13">
        <f t="shared" si="410"/>
        <v>-1402.8874999999998</v>
      </c>
      <c r="AK802" s="13">
        <f t="shared" si="407"/>
        <v>-1402.87</v>
      </c>
      <c r="AL802" s="13">
        <f t="shared" si="407"/>
        <v>-3.6000000000058208E-2</v>
      </c>
      <c r="AM802" s="13">
        <f t="shared" si="407"/>
        <v>0</v>
      </c>
      <c r="AN802" s="13">
        <f t="shared" si="416"/>
        <v>98.917336862877875</v>
      </c>
      <c r="AO802" s="13">
        <f t="shared" si="416"/>
        <v>99.7501283356453</v>
      </c>
      <c r="AP802" s="13">
        <f t="shared" si="416"/>
        <v>100</v>
      </c>
      <c r="AQ802" s="13">
        <f t="shared" si="416"/>
        <v>91.939161523329759</v>
      </c>
      <c r="AR802" s="13">
        <f t="shared" si="416"/>
        <v>0</v>
      </c>
      <c r="AS802" s="13">
        <f t="shared" si="416"/>
        <v>99.982811777483832</v>
      </c>
      <c r="AT802" s="137">
        <f t="shared" si="416"/>
        <v>78.376096503058875</v>
      </c>
      <c r="AU802" s="137">
        <f t="shared" si="416"/>
        <v>65.975935990997229</v>
      </c>
      <c r="AV802" s="137">
        <f t="shared" si="416"/>
        <v>99.998758293564237</v>
      </c>
      <c r="AW802" s="137">
        <f t="shared" si="416"/>
        <v>100</v>
      </c>
    </row>
    <row r="803" spans="1:49" s="138" customFormat="1" ht="12.75" customHeight="1" x14ac:dyDescent="0.2">
      <c r="A803" s="133">
        <v>794</v>
      </c>
      <c r="B803" s="134" t="s">
        <v>1375</v>
      </c>
      <c r="C803" s="135">
        <f t="shared" si="411"/>
        <v>109386.19999999998</v>
      </c>
      <c r="D803" s="135">
        <f t="shared" ref="D803:I803" si="420">SUBTOTAL(9,D805:D830)</f>
        <v>87629.299999999988</v>
      </c>
      <c r="E803" s="135">
        <f t="shared" si="420"/>
        <v>0</v>
      </c>
      <c r="F803" s="135">
        <f t="shared" si="420"/>
        <v>74.2</v>
      </c>
      <c r="G803" s="135">
        <f t="shared" si="420"/>
        <v>0</v>
      </c>
      <c r="H803" s="135">
        <f t="shared" si="420"/>
        <v>21682.7</v>
      </c>
      <c r="I803" s="135">
        <f t="shared" si="420"/>
        <v>0</v>
      </c>
      <c r="J803" s="135">
        <f t="shared" si="405"/>
        <v>122463.7</v>
      </c>
      <c r="K803" s="135">
        <f t="shared" ref="K803:S803" si="421">SUBTOTAL(9,K805:K830)</f>
        <v>100697.8</v>
      </c>
      <c r="L803" s="135">
        <f t="shared" si="421"/>
        <v>0</v>
      </c>
      <c r="M803" s="135">
        <f t="shared" si="421"/>
        <v>83.2</v>
      </c>
      <c r="N803" s="135">
        <f t="shared" si="421"/>
        <v>0</v>
      </c>
      <c r="O803" s="135">
        <f t="shared" si="421"/>
        <v>21682.7</v>
      </c>
      <c r="P803" s="135">
        <f t="shared" si="421"/>
        <v>0</v>
      </c>
      <c r="Q803" s="135">
        <f t="shared" si="421"/>
        <v>0</v>
      </c>
      <c r="R803" s="135">
        <f t="shared" si="421"/>
        <v>0</v>
      </c>
      <c r="S803" s="135">
        <f t="shared" si="421"/>
        <v>0</v>
      </c>
      <c r="T803" s="136">
        <f t="shared" si="406"/>
        <v>120027.0502</v>
      </c>
      <c r="U803" s="135">
        <f t="shared" ref="U803:AC803" si="422">SUBTOTAL(9,U805:U830)</f>
        <v>98277.921600000001</v>
      </c>
      <c r="V803" s="135">
        <f t="shared" si="422"/>
        <v>0</v>
      </c>
      <c r="W803" s="135">
        <f t="shared" si="422"/>
        <v>74.124099999999999</v>
      </c>
      <c r="X803" s="135">
        <f t="shared" si="422"/>
        <v>0</v>
      </c>
      <c r="Y803" s="135">
        <f t="shared" si="422"/>
        <v>21675.004500000003</v>
      </c>
      <c r="Z803" s="135">
        <f t="shared" si="422"/>
        <v>0</v>
      </c>
      <c r="AA803" s="135">
        <f t="shared" si="422"/>
        <v>0</v>
      </c>
      <c r="AB803" s="135">
        <f t="shared" si="422"/>
        <v>0</v>
      </c>
      <c r="AC803" s="135">
        <f t="shared" si="422"/>
        <v>0</v>
      </c>
      <c r="AD803" s="13">
        <f t="shared" si="415"/>
        <v>-2436.6497999999992</v>
      </c>
      <c r="AE803" s="13">
        <f t="shared" si="415"/>
        <v>-2419.8784000000014</v>
      </c>
      <c r="AF803" s="13">
        <f t="shared" si="415"/>
        <v>0</v>
      </c>
      <c r="AG803" s="13">
        <f t="shared" si="415"/>
        <v>-9.0759000000000043</v>
      </c>
      <c r="AH803" s="13">
        <f t="shared" si="415"/>
        <v>0</v>
      </c>
      <c r="AI803" s="13">
        <f t="shared" si="415"/>
        <v>-7.6954999999979918</v>
      </c>
      <c r="AJ803" s="13">
        <f t="shared" si="410"/>
        <v>0</v>
      </c>
      <c r="AK803" s="13">
        <f t="shared" si="407"/>
        <v>0</v>
      </c>
      <c r="AL803" s="13">
        <f t="shared" si="407"/>
        <v>0</v>
      </c>
      <c r="AM803" s="13">
        <f t="shared" si="407"/>
        <v>0</v>
      </c>
      <c r="AN803" s="13">
        <f t="shared" si="416"/>
        <v>98.010308524076933</v>
      </c>
      <c r="AO803" s="13">
        <f t="shared" si="416"/>
        <v>97.59689049810423</v>
      </c>
      <c r="AP803" s="13">
        <f t="shared" si="416"/>
        <v>0</v>
      </c>
      <c r="AQ803" s="13">
        <f t="shared" si="416"/>
        <v>89.091466346153837</v>
      </c>
      <c r="AR803" s="13">
        <f t="shared" si="416"/>
        <v>0</v>
      </c>
      <c r="AS803" s="13">
        <f t="shared" si="416"/>
        <v>99.964508571349526</v>
      </c>
      <c r="AT803" s="137">
        <f t="shared" si="416"/>
        <v>0</v>
      </c>
      <c r="AU803" s="137">
        <f t="shared" si="416"/>
        <v>0</v>
      </c>
      <c r="AV803" s="137">
        <f t="shared" si="416"/>
        <v>0</v>
      </c>
      <c r="AW803" s="137">
        <f t="shared" si="416"/>
        <v>0</v>
      </c>
    </row>
    <row r="804" spans="1:49" ht="12.75" customHeight="1" x14ac:dyDescent="0.25">
      <c r="A804" s="133">
        <v>795</v>
      </c>
      <c r="B804" s="139" t="s">
        <v>1400</v>
      </c>
      <c r="C804" s="135">
        <f t="shared" si="411"/>
        <v>215951.80000000002</v>
      </c>
      <c r="D804" s="140">
        <v>182182</v>
      </c>
      <c r="E804" s="140">
        <v>3536.7</v>
      </c>
      <c r="F804" s="140">
        <v>7623.4</v>
      </c>
      <c r="G804" s="140">
        <v>0</v>
      </c>
      <c r="H804" s="140">
        <v>18598.2</v>
      </c>
      <c r="I804" s="140">
        <v>4011.5</v>
      </c>
      <c r="J804" s="135">
        <f t="shared" si="405"/>
        <v>249426.70600000003</v>
      </c>
      <c r="K804" s="141">
        <v>208048.2</v>
      </c>
      <c r="L804" s="141">
        <v>3738.7</v>
      </c>
      <c r="M804" s="141">
        <v>9607.9</v>
      </c>
      <c r="N804" s="141">
        <v>0</v>
      </c>
      <c r="O804" s="141">
        <v>18598.2</v>
      </c>
      <c r="P804" s="141">
        <f>6414.7+72.97</f>
        <v>6487.67</v>
      </c>
      <c r="Q804" s="141">
        <f>4050.2+72.97</f>
        <v>4123.17</v>
      </c>
      <c r="R804" s="141">
        <v>2899.2359999999999</v>
      </c>
      <c r="S804" s="141">
        <v>46.8</v>
      </c>
      <c r="T804" s="136">
        <f t="shared" si="406"/>
        <v>246726.25500000003</v>
      </c>
      <c r="U804" s="141">
        <v>207528.34650000001</v>
      </c>
      <c r="V804" s="141">
        <v>3738.7</v>
      </c>
      <c r="W804" s="141">
        <v>8833.4226999999992</v>
      </c>
      <c r="X804" s="141">
        <v>0</v>
      </c>
      <c r="Y804" s="10">
        <v>18595.0033</v>
      </c>
      <c r="Z804" s="10">
        <v>5084.7825000000003</v>
      </c>
      <c r="AA804" s="10">
        <v>2720.3</v>
      </c>
      <c r="AB804" s="10">
        <v>2899.2</v>
      </c>
      <c r="AC804" s="10">
        <v>46.8</v>
      </c>
      <c r="AD804" s="10">
        <f t="shared" si="415"/>
        <v>-2700.4510000000009</v>
      </c>
      <c r="AE804" s="10">
        <f t="shared" si="415"/>
        <v>-519.85349999999744</v>
      </c>
      <c r="AF804" s="10">
        <f t="shared" si="415"/>
        <v>0</v>
      </c>
      <c r="AG804" s="10">
        <f t="shared" si="415"/>
        <v>-774.47730000000047</v>
      </c>
      <c r="AH804" s="10">
        <f t="shared" si="415"/>
        <v>0</v>
      </c>
      <c r="AI804" s="13">
        <f t="shared" si="415"/>
        <v>-3.1967000000004191</v>
      </c>
      <c r="AJ804" s="13">
        <f t="shared" si="410"/>
        <v>-1402.8874999999998</v>
      </c>
      <c r="AK804" s="13">
        <f t="shared" si="407"/>
        <v>-1402.87</v>
      </c>
      <c r="AL804" s="13">
        <f t="shared" si="407"/>
        <v>-3.6000000000058208E-2</v>
      </c>
      <c r="AM804" s="10">
        <f t="shared" si="407"/>
        <v>0</v>
      </c>
      <c r="AN804" s="10">
        <f t="shared" si="416"/>
        <v>98.917336862877875</v>
      </c>
      <c r="AO804" s="10">
        <f t="shared" si="416"/>
        <v>99.7501283356453</v>
      </c>
      <c r="AP804" s="10">
        <f t="shared" si="416"/>
        <v>100</v>
      </c>
      <c r="AQ804" s="10">
        <f t="shared" si="416"/>
        <v>91.939161523329759</v>
      </c>
      <c r="AR804" s="10">
        <f t="shared" si="416"/>
        <v>0</v>
      </c>
      <c r="AS804" s="10">
        <f t="shared" si="416"/>
        <v>99.982811777483832</v>
      </c>
      <c r="AT804" s="142">
        <f t="shared" si="416"/>
        <v>78.376096503058875</v>
      </c>
      <c r="AU804" s="142">
        <f t="shared" si="416"/>
        <v>65.975935990997229</v>
      </c>
      <c r="AV804" s="142">
        <f t="shared" si="416"/>
        <v>99.998758293564237</v>
      </c>
      <c r="AW804" s="142">
        <f t="shared" si="416"/>
        <v>100</v>
      </c>
    </row>
    <row r="805" spans="1:49" ht="12.75" customHeight="1" x14ac:dyDescent="0.25">
      <c r="A805" s="133">
        <v>796</v>
      </c>
      <c r="B805" s="139" t="s">
        <v>2011</v>
      </c>
      <c r="C805" s="135">
        <f t="shared" si="411"/>
        <v>7435.5</v>
      </c>
      <c r="D805" s="140">
        <v>5946.7</v>
      </c>
      <c r="E805" s="140">
        <v>0</v>
      </c>
      <c r="F805" s="140">
        <v>0</v>
      </c>
      <c r="G805" s="140">
        <v>0</v>
      </c>
      <c r="H805" s="140">
        <v>1488.8</v>
      </c>
      <c r="I805" s="140">
        <v>0</v>
      </c>
      <c r="J805" s="135">
        <f t="shared" si="405"/>
        <v>7905.5</v>
      </c>
      <c r="K805" s="141">
        <v>6416.7</v>
      </c>
      <c r="L805" s="141">
        <v>0</v>
      </c>
      <c r="M805" s="141">
        <v>0</v>
      </c>
      <c r="N805" s="141">
        <v>0</v>
      </c>
      <c r="O805" s="141">
        <v>1488.8</v>
      </c>
      <c r="P805" s="141">
        <v>0</v>
      </c>
      <c r="Q805" s="141">
        <v>0</v>
      </c>
      <c r="R805" s="141">
        <v>0</v>
      </c>
      <c r="S805" s="141">
        <v>0</v>
      </c>
      <c r="T805" s="136">
        <f t="shared" si="406"/>
        <v>7304.0311000000002</v>
      </c>
      <c r="U805" s="141">
        <v>5816.3717999999999</v>
      </c>
      <c r="V805" s="141">
        <v>0</v>
      </c>
      <c r="W805" s="141">
        <v>0</v>
      </c>
      <c r="X805" s="141">
        <v>0</v>
      </c>
      <c r="Y805" s="10">
        <v>1487.6593</v>
      </c>
      <c r="Z805" s="10">
        <v>0</v>
      </c>
      <c r="AA805" s="10">
        <v>0</v>
      </c>
      <c r="AB805" s="10">
        <v>0</v>
      </c>
      <c r="AC805" s="10">
        <v>0</v>
      </c>
      <c r="AD805" s="10">
        <f t="shared" si="415"/>
        <v>-601.46889999999985</v>
      </c>
      <c r="AE805" s="10">
        <f t="shared" si="415"/>
        <v>-600.32819999999992</v>
      </c>
      <c r="AF805" s="10">
        <f t="shared" si="415"/>
        <v>0</v>
      </c>
      <c r="AG805" s="10">
        <f t="shared" si="415"/>
        <v>0</v>
      </c>
      <c r="AH805" s="10">
        <f t="shared" si="415"/>
        <v>0</v>
      </c>
      <c r="AI805" s="13">
        <f t="shared" si="415"/>
        <v>-1.1406999999999243</v>
      </c>
      <c r="AJ805" s="13">
        <f t="shared" si="410"/>
        <v>0</v>
      </c>
      <c r="AK805" s="13">
        <f t="shared" si="407"/>
        <v>0</v>
      </c>
      <c r="AL805" s="13">
        <f t="shared" si="407"/>
        <v>0</v>
      </c>
      <c r="AM805" s="10">
        <f t="shared" si="407"/>
        <v>0</v>
      </c>
      <c r="AN805" s="10">
        <f t="shared" si="416"/>
        <v>92.391766491683001</v>
      </c>
      <c r="AO805" s="10">
        <f t="shared" si="416"/>
        <v>90.644284445275616</v>
      </c>
      <c r="AP805" s="10">
        <f t="shared" si="416"/>
        <v>0</v>
      </c>
      <c r="AQ805" s="10">
        <f t="shared" si="416"/>
        <v>0</v>
      </c>
      <c r="AR805" s="10">
        <f t="shared" si="416"/>
        <v>0</v>
      </c>
      <c r="AS805" s="10">
        <f t="shared" si="416"/>
        <v>99.923381246641597</v>
      </c>
      <c r="AT805" s="142">
        <f t="shared" si="416"/>
        <v>0</v>
      </c>
      <c r="AU805" s="142">
        <f t="shared" si="416"/>
        <v>0</v>
      </c>
      <c r="AV805" s="142">
        <f t="shared" si="416"/>
        <v>0</v>
      </c>
      <c r="AW805" s="142">
        <f t="shared" si="416"/>
        <v>0</v>
      </c>
    </row>
    <row r="806" spans="1:49" ht="12.75" customHeight="1" x14ac:dyDescent="0.25">
      <c r="A806" s="133">
        <v>797</v>
      </c>
      <c r="B806" s="139" t="s">
        <v>2012</v>
      </c>
      <c r="C806" s="135">
        <f t="shared" si="411"/>
        <v>3767.8</v>
      </c>
      <c r="D806" s="140">
        <v>3149</v>
      </c>
      <c r="E806" s="140">
        <v>0</v>
      </c>
      <c r="F806" s="140">
        <v>0</v>
      </c>
      <c r="G806" s="140">
        <v>0</v>
      </c>
      <c r="H806" s="140">
        <v>618.79999999999995</v>
      </c>
      <c r="I806" s="140">
        <v>0</v>
      </c>
      <c r="J806" s="135">
        <f t="shared" si="405"/>
        <v>4190.3999999999996</v>
      </c>
      <c r="K806" s="141">
        <v>3571.6</v>
      </c>
      <c r="L806" s="141">
        <v>0</v>
      </c>
      <c r="M806" s="141">
        <v>0</v>
      </c>
      <c r="N806" s="141">
        <v>0</v>
      </c>
      <c r="O806" s="141">
        <v>618.79999999999995</v>
      </c>
      <c r="P806" s="141">
        <v>0</v>
      </c>
      <c r="Q806" s="141">
        <v>0</v>
      </c>
      <c r="R806" s="141">
        <v>0</v>
      </c>
      <c r="S806" s="141">
        <v>0</v>
      </c>
      <c r="T806" s="136">
        <f t="shared" si="406"/>
        <v>3904.3377</v>
      </c>
      <c r="U806" s="141">
        <v>3285.5376999999999</v>
      </c>
      <c r="V806" s="141">
        <v>0</v>
      </c>
      <c r="W806" s="141">
        <v>0</v>
      </c>
      <c r="X806" s="141">
        <v>0</v>
      </c>
      <c r="Y806" s="10">
        <v>618.79999999999995</v>
      </c>
      <c r="Z806" s="10">
        <v>0</v>
      </c>
      <c r="AA806" s="10">
        <v>0</v>
      </c>
      <c r="AB806" s="10">
        <v>0</v>
      </c>
      <c r="AC806" s="10">
        <v>0</v>
      </c>
      <c r="AD806" s="10">
        <f t="shared" si="415"/>
        <v>-286.0622999999996</v>
      </c>
      <c r="AE806" s="10">
        <f t="shared" si="415"/>
        <v>-286.06230000000005</v>
      </c>
      <c r="AF806" s="10">
        <f t="shared" si="415"/>
        <v>0</v>
      </c>
      <c r="AG806" s="10">
        <f t="shared" si="415"/>
        <v>0</v>
      </c>
      <c r="AH806" s="10">
        <f t="shared" si="415"/>
        <v>0</v>
      </c>
      <c r="AI806" s="13">
        <f t="shared" si="415"/>
        <v>0</v>
      </c>
      <c r="AJ806" s="13">
        <f t="shared" si="410"/>
        <v>0</v>
      </c>
      <c r="AK806" s="13">
        <f t="shared" si="407"/>
        <v>0</v>
      </c>
      <c r="AL806" s="13">
        <f t="shared" si="407"/>
        <v>0</v>
      </c>
      <c r="AM806" s="10">
        <f t="shared" si="407"/>
        <v>0</v>
      </c>
      <c r="AN806" s="10">
        <f t="shared" si="416"/>
        <v>93.173389175257739</v>
      </c>
      <c r="AO806" s="10">
        <f t="shared" si="416"/>
        <v>91.99064004927763</v>
      </c>
      <c r="AP806" s="10">
        <f t="shared" si="416"/>
        <v>0</v>
      </c>
      <c r="AQ806" s="10">
        <f t="shared" si="416"/>
        <v>0</v>
      </c>
      <c r="AR806" s="10">
        <f t="shared" si="416"/>
        <v>0</v>
      </c>
      <c r="AS806" s="10">
        <f t="shared" si="416"/>
        <v>100</v>
      </c>
      <c r="AT806" s="142">
        <f t="shared" si="416"/>
        <v>0</v>
      </c>
      <c r="AU806" s="142">
        <f t="shared" si="416"/>
        <v>0</v>
      </c>
      <c r="AV806" s="142">
        <f t="shared" si="416"/>
        <v>0</v>
      </c>
      <c r="AW806" s="142">
        <f t="shared" si="416"/>
        <v>0</v>
      </c>
    </row>
    <row r="807" spans="1:49" ht="12.75" customHeight="1" x14ac:dyDescent="0.25">
      <c r="A807" s="133">
        <v>798</v>
      </c>
      <c r="B807" s="139" t="s">
        <v>2013</v>
      </c>
      <c r="C807" s="135">
        <f t="shared" si="411"/>
        <v>2034.6000000000001</v>
      </c>
      <c r="D807" s="140">
        <v>1562.9</v>
      </c>
      <c r="E807" s="140">
        <v>0</v>
      </c>
      <c r="F807" s="140">
        <v>0</v>
      </c>
      <c r="G807" s="140">
        <v>0</v>
      </c>
      <c r="H807" s="140">
        <v>471.7</v>
      </c>
      <c r="I807" s="140">
        <v>0</v>
      </c>
      <c r="J807" s="135">
        <f t="shared" si="405"/>
        <v>2207.6999999999998</v>
      </c>
      <c r="K807" s="141">
        <v>1736</v>
      </c>
      <c r="L807" s="141">
        <v>0</v>
      </c>
      <c r="M807" s="141">
        <v>0</v>
      </c>
      <c r="N807" s="141">
        <v>0</v>
      </c>
      <c r="O807" s="141">
        <v>471.7</v>
      </c>
      <c r="P807" s="141">
        <v>0</v>
      </c>
      <c r="Q807" s="141">
        <v>0</v>
      </c>
      <c r="R807" s="141">
        <v>0</v>
      </c>
      <c r="S807" s="141">
        <v>0</v>
      </c>
      <c r="T807" s="136">
        <f t="shared" si="406"/>
        <v>2207.6999999999998</v>
      </c>
      <c r="U807" s="141">
        <v>1736</v>
      </c>
      <c r="V807" s="141">
        <v>0</v>
      </c>
      <c r="W807" s="141">
        <v>0</v>
      </c>
      <c r="X807" s="141">
        <v>0</v>
      </c>
      <c r="Y807" s="10">
        <v>471.7</v>
      </c>
      <c r="Z807" s="10">
        <v>0</v>
      </c>
      <c r="AA807" s="10">
        <v>0</v>
      </c>
      <c r="AB807" s="10">
        <v>0</v>
      </c>
      <c r="AC807" s="10">
        <v>0</v>
      </c>
      <c r="AD807" s="10">
        <f t="shared" si="415"/>
        <v>0</v>
      </c>
      <c r="AE807" s="10">
        <f t="shared" si="415"/>
        <v>0</v>
      </c>
      <c r="AF807" s="10">
        <f t="shared" si="415"/>
        <v>0</v>
      </c>
      <c r="AG807" s="10">
        <f t="shared" si="415"/>
        <v>0</v>
      </c>
      <c r="AH807" s="10">
        <f t="shared" si="415"/>
        <v>0</v>
      </c>
      <c r="AI807" s="13">
        <f t="shared" si="415"/>
        <v>0</v>
      </c>
      <c r="AJ807" s="13">
        <f t="shared" si="410"/>
        <v>0</v>
      </c>
      <c r="AK807" s="13">
        <f t="shared" si="407"/>
        <v>0</v>
      </c>
      <c r="AL807" s="13">
        <f t="shared" si="407"/>
        <v>0</v>
      </c>
      <c r="AM807" s="10">
        <f t="shared" si="407"/>
        <v>0</v>
      </c>
      <c r="AN807" s="10">
        <f t="shared" si="416"/>
        <v>100</v>
      </c>
      <c r="AO807" s="10">
        <f t="shared" si="416"/>
        <v>100</v>
      </c>
      <c r="AP807" s="10">
        <f t="shared" si="416"/>
        <v>0</v>
      </c>
      <c r="AQ807" s="10">
        <f t="shared" si="416"/>
        <v>0</v>
      </c>
      <c r="AR807" s="10">
        <f t="shared" si="416"/>
        <v>0</v>
      </c>
      <c r="AS807" s="10">
        <f t="shared" si="416"/>
        <v>100</v>
      </c>
      <c r="AT807" s="142">
        <f t="shared" si="416"/>
        <v>0</v>
      </c>
      <c r="AU807" s="142">
        <f t="shared" si="416"/>
        <v>0</v>
      </c>
      <c r="AV807" s="142">
        <f t="shared" si="416"/>
        <v>0</v>
      </c>
      <c r="AW807" s="142">
        <f t="shared" si="416"/>
        <v>0</v>
      </c>
    </row>
    <row r="808" spans="1:49" ht="12.75" customHeight="1" x14ac:dyDescent="0.25">
      <c r="A808" s="133">
        <v>799</v>
      </c>
      <c r="B808" s="139" t="s">
        <v>2014</v>
      </c>
      <c r="C808" s="135">
        <f t="shared" si="411"/>
        <v>5012</v>
      </c>
      <c r="D808" s="140">
        <v>4152.7</v>
      </c>
      <c r="E808" s="140">
        <v>0</v>
      </c>
      <c r="F808" s="140">
        <v>0</v>
      </c>
      <c r="G808" s="140">
        <v>0</v>
      </c>
      <c r="H808" s="140">
        <v>859.3</v>
      </c>
      <c r="I808" s="140">
        <v>0</v>
      </c>
      <c r="J808" s="135">
        <f t="shared" si="405"/>
        <v>6010.4000000000005</v>
      </c>
      <c r="K808" s="141">
        <v>5151.1000000000004</v>
      </c>
      <c r="L808" s="141">
        <v>0</v>
      </c>
      <c r="M808" s="141">
        <v>0</v>
      </c>
      <c r="N808" s="141">
        <v>0</v>
      </c>
      <c r="O808" s="141">
        <v>859.3</v>
      </c>
      <c r="P808" s="141">
        <v>0</v>
      </c>
      <c r="Q808" s="141">
        <v>0</v>
      </c>
      <c r="R808" s="141">
        <v>0</v>
      </c>
      <c r="S808" s="141">
        <v>0</v>
      </c>
      <c r="T808" s="136">
        <f t="shared" si="406"/>
        <v>6010.4000000000005</v>
      </c>
      <c r="U808" s="141">
        <v>5151.1000000000004</v>
      </c>
      <c r="V808" s="141">
        <v>0</v>
      </c>
      <c r="W808" s="141">
        <v>0</v>
      </c>
      <c r="X808" s="141">
        <v>0</v>
      </c>
      <c r="Y808" s="10">
        <v>859.3</v>
      </c>
      <c r="Z808" s="10">
        <v>0</v>
      </c>
      <c r="AA808" s="10">
        <v>0</v>
      </c>
      <c r="AB808" s="10">
        <v>0</v>
      </c>
      <c r="AC808" s="10">
        <v>0</v>
      </c>
      <c r="AD808" s="10">
        <f t="shared" si="415"/>
        <v>0</v>
      </c>
      <c r="AE808" s="10">
        <f t="shared" si="415"/>
        <v>0</v>
      </c>
      <c r="AF808" s="10">
        <f t="shared" si="415"/>
        <v>0</v>
      </c>
      <c r="AG808" s="10">
        <f t="shared" si="415"/>
        <v>0</v>
      </c>
      <c r="AH808" s="10">
        <f t="shared" si="415"/>
        <v>0</v>
      </c>
      <c r="AI808" s="13">
        <f t="shared" si="415"/>
        <v>0</v>
      </c>
      <c r="AJ808" s="13">
        <f t="shared" si="410"/>
        <v>0</v>
      </c>
      <c r="AK808" s="13">
        <f t="shared" si="407"/>
        <v>0</v>
      </c>
      <c r="AL808" s="13">
        <f t="shared" si="407"/>
        <v>0</v>
      </c>
      <c r="AM808" s="10">
        <f t="shared" si="407"/>
        <v>0</v>
      </c>
      <c r="AN808" s="10">
        <f t="shared" si="416"/>
        <v>100</v>
      </c>
      <c r="AO808" s="10">
        <f t="shared" si="416"/>
        <v>100</v>
      </c>
      <c r="AP808" s="10">
        <f t="shared" si="416"/>
        <v>0</v>
      </c>
      <c r="AQ808" s="10">
        <f t="shared" si="416"/>
        <v>0</v>
      </c>
      <c r="AR808" s="10">
        <f t="shared" si="416"/>
        <v>0</v>
      </c>
      <c r="AS808" s="10">
        <f t="shared" si="416"/>
        <v>100</v>
      </c>
      <c r="AT808" s="142">
        <f t="shared" si="416"/>
        <v>0</v>
      </c>
      <c r="AU808" s="142">
        <f t="shared" si="416"/>
        <v>0</v>
      </c>
      <c r="AV808" s="142">
        <f t="shared" si="416"/>
        <v>0</v>
      </c>
      <c r="AW808" s="142">
        <f t="shared" si="416"/>
        <v>0</v>
      </c>
    </row>
    <row r="809" spans="1:49" ht="12.75" customHeight="1" x14ac:dyDescent="0.25">
      <c r="A809" s="133">
        <v>800</v>
      </c>
      <c r="B809" s="139" t="s">
        <v>2015</v>
      </c>
      <c r="C809" s="135">
        <f t="shared" si="411"/>
        <v>6056.4</v>
      </c>
      <c r="D809" s="140">
        <v>5254.7</v>
      </c>
      <c r="E809" s="140">
        <v>0</v>
      </c>
      <c r="F809" s="140">
        <v>0</v>
      </c>
      <c r="G809" s="140">
        <v>0</v>
      </c>
      <c r="H809" s="140">
        <v>801.7</v>
      </c>
      <c r="I809" s="140">
        <v>0</v>
      </c>
      <c r="J809" s="135">
        <f t="shared" si="405"/>
        <v>7002.3</v>
      </c>
      <c r="K809" s="141">
        <v>6200.6</v>
      </c>
      <c r="L809" s="141">
        <v>0</v>
      </c>
      <c r="M809" s="141">
        <v>0</v>
      </c>
      <c r="N809" s="141">
        <v>0</v>
      </c>
      <c r="O809" s="141">
        <v>801.7</v>
      </c>
      <c r="P809" s="141">
        <v>0</v>
      </c>
      <c r="Q809" s="141">
        <v>0</v>
      </c>
      <c r="R809" s="141">
        <v>0</v>
      </c>
      <c r="S809" s="141">
        <v>0</v>
      </c>
      <c r="T809" s="136">
        <f t="shared" si="406"/>
        <v>6935.6007999999993</v>
      </c>
      <c r="U809" s="141">
        <v>6133.9008999999996</v>
      </c>
      <c r="V809" s="141">
        <v>0</v>
      </c>
      <c r="W809" s="141">
        <v>0</v>
      </c>
      <c r="X809" s="141">
        <v>0</v>
      </c>
      <c r="Y809" s="10">
        <v>801.69989999999996</v>
      </c>
      <c r="Z809" s="10">
        <v>0</v>
      </c>
      <c r="AA809" s="10">
        <v>0</v>
      </c>
      <c r="AB809" s="10">
        <v>0</v>
      </c>
      <c r="AC809" s="10">
        <v>0</v>
      </c>
      <c r="AD809" s="10">
        <f t="shared" si="415"/>
        <v>-66.699200000000928</v>
      </c>
      <c r="AE809" s="10">
        <f t="shared" si="415"/>
        <v>-66.699100000000726</v>
      </c>
      <c r="AF809" s="10">
        <f t="shared" si="415"/>
        <v>0</v>
      </c>
      <c r="AG809" s="10">
        <f t="shared" si="415"/>
        <v>0</v>
      </c>
      <c r="AH809" s="10">
        <f t="shared" si="415"/>
        <v>0</v>
      </c>
      <c r="AI809" s="13">
        <f t="shared" si="415"/>
        <v>-1.0000000008858478E-4</v>
      </c>
      <c r="AJ809" s="13">
        <f t="shared" si="410"/>
        <v>0</v>
      </c>
      <c r="AK809" s="13">
        <f t="shared" si="407"/>
        <v>0</v>
      </c>
      <c r="AL809" s="13">
        <f t="shared" si="407"/>
        <v>0</v>
      </c>
      <c r="AM809" s="10">
        <f t="shared" si="407"/>
        <v>0</v>
      </c>
      <c r="AN809" s="10">
        <f t="shared" si="416"/>
        <v>99.047467260757173</v>
      </c>
      <c r="AO809" s="10">
        <f t="shared" si="416"/>
        <v>98.924312163339025</v>
      </c>
      <c r="AP809" s="10">
        <f t="shared" si="416"/>
        <v>0</v>
      </c>
      <c r="AQ809" s="10">
        <f t="shared" si="416"/>
        <v>0</v>
      </c>
      <c r="AR809" s="10">
        <f t="shared" si="416"/>
        <v>0</v>
      </c>
      <c r="AS809" s="10">
        <f t="shared" si="416"/>
        <v>99.99998752650616</v>
      </c>
      <c r="AT809" s="142">
        <f t="shared" si="416"/>
        <v>0</v>
      </c>
      <c r="AU809" s="142">
        <f t="shared" si="416"/>
        <v>0</v>
      </c>
      <c r="AV809" s="142">
        <f t="shared" si="416"/>
        <v>0</v>
      </c>
      <c r="AW809" s="142">
        <f t="shared" si="416"/>
        <v>0</v>
      </c>
    </row>
    <row r="810" spans="1:49" ht="12.75" customHeight="1" x14ac:dyDescent="0.25">
      <c r="A810" s="133">
        <v>801</v>
      </c>
      <c r="B810" s="139" t="s">
        <v>2016</v>
      </c>
      <c r="C810" s="135">
        <f t="shared" si="411"/>
        <v>1440.3999999999999</v>
      </c>
      <c r="D810" s="140">
        <v>1101.0999999999999</v>
      </c>
      <c r="E810" s="140">
        <v>0</v>
      </c>
      <c r="F810" s="140">
        <v>0</v>
      </c>
      <c r="G810" s="140">
        <v>0</v>
      </c>
      <c r="H810" s="140">
        <v>339.3</v>
      </c>
      <c r="I810" s="140">
        <v>0</v>
      </c>
      <c r="J810" s="135">
        <f t="shared" si="405"/>
        <v>1586.8</v>
      </c>
      <c r="K810" s="141">
        <v>1247.5</v>
      </c>
      <c r="L810" s="141">
        <v>0</v>
      </c>
      <c r="M810" s="141">
        <v>0</v>
      </c>
      <c r="N810" s="141">
        <v>0</v>
      </c>
      <c r="O810" s="141">
        <v>339.3</v>
      </c>
      <c r="P810" s="141">
        <v>0</v>
      </c>
      <c r="Q810" s="141">
        <v>0</v>
      </c>
      <c r="R810" s="141">
        <v>0</v>
      </c>
      <c r="S810" s="141">
        <v>0</v>
      </c>
      <c r="T810" s="136">
        <f t="shared" si="406"/>
        <v>1586.8</v>
      </c>
      <c r="U810" s="141">
        <v>1247.5</v>
      </c>
      <c r="V810" s="141">
        <v>0</v>
      </c>
      <c r="W810" s="141">
        <v>0</v>
      </c>
      <c r="X810" s="141">
        <v>0</v>
      </c>
      <c r="Y810" s="10">
        <v>339.3</v>
      </c>
      <c r="Z810" s="10">
        <v>0</v>
      </c>
      <c r="AA810" s="10">
        <v>0</v>
      </c>
      <c r="AB810" s="10">
        <v>0</v>
      </c>
      <c r="AC810" s="10">
        <v>0</v>
      </c>
      <c r="AD810" s="10">
        <f t="shared" si="415"/>
        <v>0</v>
      </c>
      <c r="AE810" s="10">
        <f t="shared" si="415"/>
        <v>0</v>
      </c>
      <c r="AF810" s="10">
        <f t="shared" si="415"/>
        <v>0</v>
      </c>
      <c r="AG810" s="10">
        <f t="shared" si="415"/>
        <v>0</v>
      </c>
      <c r="AH810" s="10">
        <f t="shared" si="415"/>
        <v>0</v>
      </c>
      <c r="AI810" s="13">
        <f t="shared" si="415"/>
        <v>0</v>
      </c>
      <c r="AJ810" s="13">
        <f t="shared" si="410"/>
        <v>0</v>
      </c>
      <c r="AK810" s="13">
        <f t="shared" si="407"/>
        <v>0</v>
      </c>
      <c r="AL810" s="13">
        <f t="shared" si="407"/>
        <v>0</v>
      </c>
      <c r="AM810" s="10">
        <f t="shared" si="407"/>
        <v>0</v>
      </c>
      <c r="AN810" s="10">
        <f t="shared" si="416"/>
        <v>100</v>
      </c>
      <c r="AO810" s="10">
        <f t="shared" si="416"/>
        <v>100</v>
      </c>
      <c r="AP810" s="10">
        <f t="shared" si="416"/>
        <v>0</v>
      </c>
      <c r="AQ810" s="10">
        <f t="shared" si="416"/>
        <v>0</v>
      </c>
      <c r="AR810" s="10">
        <f t="shared" si="416"/>
        <v>0</v>
      </c>
      <c r="AS810" s="10">
        <f t="shared" si="416"/>
        <v>100</v>
      </c>
      <c r="AT810" s="142">
        <f t="shared" si="416"/>
        <v>0</v>
      </c>
      <c r="AU810" s="142">
        <f t="shared" si="416"/>
        <v>0</v>
      </c>
      <c r="AV810" s="142">
        <f t="shared" si="416"/>
        <v>0</v>
      </c>
      <c r="AW810" s="142">
        <f t="shared" si="416"/>
        <v>0</v>
      </c>
    </row>
    <row r="811" spans="1:49" ht="12.75" customHeight="1" x14ac:dyDescent="0.25">
      <c r="A811" s="133">
        <v>802</v>
      </c>
      <c r="B811" s="139" t="s">
        <v>2017</v>
      </c>
      <c r="C811" s="135">
        <f t="shared" si="411"/>
        <v>6014.5</v>
      </c>
      <c r="D811" s="140">
        <v>4616.8</v>
      </c>
      <c r="E811" s="140">
        <v>0</v>
      </c>
      <c r="F811" s="140">
        <v>0</v>
      </c>
      <c r="G811" s="140">
        <v>0</v>
      </c>
      <c r="H811" s="140">
        <v>1397.7</v>
      </c>
      <c r="I811" s="140">
        <v>0</v>
      </c>
      <c r="J811" s="135">
        <f t="shared" si="405"/>
        <v>7140.7</v>
      </c>
      <c r="K811" s="141">
        <v>5743</v>
      </c>
      <c r="L811" s="141">
        <v>0</v>
      </c>
      <c r="M811" s="141">
        <v>0</v>
      </c>
      <c r="N811" s="141">
        <v>0</v>
      </c>
      <c r="O811" s="141">
        <v>1397.7</v>
      </c>
      <c r="P811" s="141">
        <v>0</v>
      </c>
      <c r="Q811" s="141">
        <v>0</v>
      </c>
      <c r="R811" s="141">
        <v>0</v>
      </c>
      <c r="S811" s="141">
        <v>0</v>
      </c>
      <c r="T811" s="136">
        <f t="shared" si="406"/>
        <v>7140.7</v>
      </c>
      <c r="U811" s="141">
        <v>5743</v>
      </c>
      <c r="V811" s="141">
        <v>0</v>
      </c>
      <c r="W811" s="141">
        <v>0</v>
      </c>
      <c r="X811" s="141">
        <v>0</v>
      </c>
      <c r="Y811" s="10">
        <v>1397.7</v>
      </c>
      <c r="Z811" s="10">
        <v>0</v>
      </c>
      <c r="AA811" s="10">
        <v>0</v>
      </c>
      <c r="AB811" s="10">
        <v>0</v>
      </c>
      <c r="AC811" s="10">
        <v>0</v>
      </c>
      <c r="AD811" s="10">
        <f t="shared" si="415"/>
        <v>0</v>
      </c>
      <c r="AE811" s="10">
        <f t="shared" si="415"/>
        <v>0</v>
      </c>
      <c r="AF811" s="10">
        <f t="shared" si="415"/>
        <v>0</v>
      </c>
      <c r="AG811" s="10">
        <f t="shared" si="415"/>
        <v>0</v>
      </c>
      <c r="AH811" s="10">
        <f t="shared" si="415"/>
        <v>0</v>
      </c>
      <c r="AI811" s="13">
        <f t="shared" si="415"/>
        <v>0</v>
      </c>
      <c r="AJ811" s="13">
        <f t="shared" si="410"/>
        <v>0</v>
      </c>
      <c r="AK811" s="13">
        <f t="shared" si="407"/>
        <v>0</v>
      </c>
      <c r="AL811" s="13">
        <f t="shared" si="407"/>
        <v>0</v>
      </c>
      <c r="AM811" s="10">
        <f t="shared" si="407"/>
        <v>0</v>
      </c>
      <c r="AN811" s="10">
        <f t="shared" si="416"/>
        <v>100</v>
      </c>
      <c r="AO811" s="10">
        <f t="shared" si="416"/>
        <v>100</v>
      </c>
      <c r="AP811" s="10">
        <f t="shared" si="416"/>
        <v>0</v>
      </c>
      <c r="AQ811" s="10">
        <f t="shared" si="416"/>
        <v>0</v>
      </c>
      <c r="AR811" s="10">
        <f t="shared" si="416"/>
        <v>0</v>
      </c>
      <c r="AS811" s="10">
        <f t="shared" si="416"/>
        <v>100</v>
      </c>
      <c r="AT811" s="142">
        <f t="shared" si="416"/>
        <v>0</v>
      </c>
      <c r="AU811" s="142">
        <f t="shared" si="416"/>
        <v>0</v>
      </c>
      <c r="AV811" s="142">
        <f t="shared" si="416"/>
        <v>0</v>
      </c>
      <c r="AW811" s="142">
        <f t="shared" si="416"/>
        <v>0</v>
      </c>
    </row>
    <row r="812" spans="1:49" ht="12.75" customHeight="1" x14ac:dyDescent="0.25">
      <c r="A812" s="133">
        <v>803</v>
      </c>
      <c r="B812" s="139" t="s">
        <v>2018</v>
      </c>
      <c r="C812" s="135">
        <f t="shared" si="411"/>
        <v>1501.3</v>
      </c>
      <c r="D812" s="140">
        <v>1187</v>
      </c>
      <c r="E812" s="140">
        <v>0</v>
      </c>
      <c r="F812" s="140">
        <v>0</v>
      </c>
      <c r="G812" s="140">
        <v>0</v>
      </c>
      <c r="H812" s="140">
        <v>314.3</v>
      </c>
      <c r="I812" s="140">
        <v>0</v>
      </c>
      <c r="J812" s="135">
        <f t="shared" si="405"/>
        <v>1588.6</v>
      </c>
      <c r="K812" s="141">
        <v>1274.3</v>
      </c>
      <c r="L812" s="141">
        <v>0</v>
      </c>
      <c r="M812" s="141">
        <v>0</v>
      </c>
      <c r="N812" s="141">
        <v>0</v>
      </c>
      <c r="O812" s="141">
        <v>314.3</v>
      </c>
      <c r="P812" s="141">
        <v>0</v>
      </c>
      <c r="Q812" s="141">
        <v>0</v>
      </c>
      <c r="R812" s="141">
        <v>0</v>
      </c>
      <c r="S812" s="141">
        <v>0</v>
      </c>
      <c r="T812" s="136">
        <f t="shared" si="406"/>
        <v>1588.5992999999999</v>
      </c>
      <c r="U812" s="141">
        <v>1274.3</v>
      </c>
      <c r="V812" s="141">
        <v>0</v>
      </c>
      <c r="W812" s="141">
        <v>0</v>
      </c>
      <c r="X812" s="141">
        <v>0</v>
      </c>
      <c r="Y812" s="10">
        <v>314.29930000000002</v>
      </c>
      <c r="Z812" s="10">
        <v>0</v>
      </c>
      <c r="AA812" s="10">
        <v>0</v>
      </c>
      <c r="AB812" s="10">
        <v>0</v>
      </c>
      <c r="AC812" s="10">
        <v>0</v>
      </c>
      <c r="AD812" s="10">
        <f t="shared" si="415"/>
        <v>-7.000000000516593E-4</v>
      </c>
      <c r="AE812" s="10">
        <f t="shared" si="415"/>
        <v>0</v>
      </c>
      <c r="AF812" s="10">
        <f t="shared" si="415"/>
        <v>0</v>
      </c>
      <c r="AG812" s="10">
        <f t="shared" si="415"/>
        <v>0</v>
      </c>
      <c r="AH812" s="10">
        <f t="shared" si="415"/>
        <v>0</v>
      </c>
      <c r="AI812" s="13">
        <f t="shared" si="415"/>
        <v>-6.9999999999481588E-4</v>
      </c>
      <c r="AJ812" s="13">
        <f t="shared" si="410"/>
        <v>0</v>
      </c>
      <c r="AK812" s="13">
        <f t="shared" si="407"/>
        <v>0</v>
      </c>
      <c r="AL812" s="13">
        <f t="shared" si="407"/>
        <v>0</v>
      </c>
      <c r="AM812" s="10">
        <f t="shared" si="407"/>
        <v>0</v>
      </c>
      <c r="AN812" s="10">
        <f t="shared" si="416"/>
        <v>99.999955936044316</v>
      </c>
      <c r="AO812" s="10">
        <f t="shared" si="416"/>
        <v>100</v>
      </c>
      <c r="AP812" s="10">
        <f t="shared" si="416"/>
        <v>0</v>
      </c>
      <c r="AQ812" s="10">
        <f t="shared" si="416"/>
        <v>0</v>
      </c>
      <c r="AR812" s="10">
        <f t="shared" si="416"/>
        <v>0</v>
      </c>
      <c r="AS812" s="10">
        <f t="shared" si="416"/>
        <v>99.999777282850772</v>
      </c>
      <c r="AT812" s="142">
        <f t="shared" si="416"/>
        <v>0</v>
      </c>
      <c r="AU812" s="142">
        <f t="shared" si="416"/>
        <v>0</v>
      </c>
      <c r="AV812" s="142">
        <f t="shared" si="416"/>
        <v>0</v>
      </c>
      <c r="AW812" s="142">
        <f t="shared" si="416"/>
        <v>0</v>
      </c>
    </row>
    <row r="813" spans="1:49" ht="12.75" customHeight="1" x14ac:dyDescent="0.25">
      <c r="A813" s="133">
        <v>804</v>
      </c>
      <c r="B813" s="139" t="s">
        <v>2019</v>
      </c>
      <c r="C813" s="135">
        <f t="shared" si="411"/>
        <v>2847</v>
      </c>
      <c r="D813" s="140">
        <v>2108.5</v>
      </c>
      <c r="E813" s="140">
        <v>0</v>
      </c>
      <c r="F813" s="140">
        <v>0</v>
      </c>
      <c r="G813" s="140">
        <v>0</v>
      </c>
      <c r="H813" s="140">
        <v>738.5</v>
      </c>
      <c r="I813" s="140">
        <v>0</v>
      </c>
      <c r="J813" s="135">
        <f t="shared" si="405"/>
        <v>3329.9</v>
      </c>
      <c r="K813" s="141">
        <v>2591.4</v>
      </c>
      <c r="L813" s="141">
        <v>0</v>
      </c>
      <c r="M813" s="141">
        <v>0</v>
      </c>
      <c r="N813" s="141">
        <v>0</v>
      </c>
      <c r="O813" s="141">
        <v>738.5</v>
      </c>
      <c r="P813" s="141">
        <v>0</v>
      </c>
      <c r="Q813" s="141">
        <v>0</v>
      </c>
      <c r="R813" s="141">
        <v>0</v>
      </c>
      <c r="S813" s="141">
        <v>0</v>
      </c>
      <c r="T813" s="136">
        <f t="shared" si="406"/>
        <v>3315.5898000000002</v>
      </c>
      <c r="U813" s="141">
        <v>2577.0898000000002</v>
      </c>
      <c r="V813" s="141">
        <v>0</v>
      </c>
      <c r="W813" s="141">
        <v>0</v>
      </c>
      <c r="X813" s="141">
        <v>0</v>
      </c>
      <c r="Y813" s="10">
        <v>738.5</v>
      </c>
      <c r="Z813" s="10">
        <v>0</v>
      </c>
      <c r="AA813" s="10">
        <v>0</v>
      </c>
      <c r="AB813" s="10">
        <v>0</v>
      </c>
      <c r="AC813" s="10">
        <v>0</v>
      </c>
      <c r="AD813" s="10">
        <f t="shared" si="415"/>
        <v>-14.310199999999895</v>
      </c>
      <c r="AE813" s="10">
        <f t="shared" si="415"/>
        <v>-14.310199999999895</v>
      </c>
      <c r="AF813" s="10">
        <f t="shared" si="415"/>
        <v>0</v>
      </c>
      <c r="AG813" s="10">
        <f t="shared" si="415"/>
        <v>0</v>
      </c>
      <c r="AH813" s="10">
        <f t="shared" si="415"/>
        <v>0</v>
      </c>
      <c r="AI813" s="13">
        <f t="shared" si="415"/>
        <v>0</v>
      </c>
      <c r="AJ813" s="13">
        <f t="shared" si="410"/>
        <v>0</v>
      </c>
      <c r="AK813" s="13">
        <f t="shared" si="407"/>
        <v>0</v>
      </c>
      <c r="AL813" s="13">
        <f t="shared" si="407"/>
        <v>0</v>
      </c>
      <c r="AM813" s="10">
        <f t="shared" si="407"/>
        <v>0</v>
      </c>
      <c r="AN813" s="10">
        <f t="shared" si="416"/>
        <v>99.570251358899668</v>
      </c>
      <c r="AO813" s="10">
        <f t="shared" si="416"/>
        <v>99.447781122173353</v>
      </c>
      <c r="AP813" s="10">
        <f t="shared" si="416"/>
        <v>0</v>
      </c>
      <c r="AQ813" s="10">
        <f t="shared" si="416"/>
        <v>0</v>
      </c>
      <c r="AR813" s="10">
        <f t="shared" si="416"/>
        <v>0</v>
      </c>
      <c r="AS813" s="10">
        <f t="shared" si="416"/>
        <v>100</v>
      </c>
      <c r="AT813" s="142">
        <f t="shared" si="416"/>
        <v>0</v>
      </c>
      <c r="AU813" s="142">
        <f t="shared" si="416"/>
        <v>0</v>
      </c>
      <c r="AV813" s="142">
        <f t="shared" si="416"/>
        <v>0</v>
      </c>
      <c r="AW813" s="142">
        <f t="shared" si="416"/>
        <v>0</v>
      </c>
    </row>
    <row r="814" spans="1:49" ht="12.75" customHeight="1" x14ac:dyDescent="0.25">
      <c r="A814" s="133">
        <v>805</v>
      </c>
      <c r="B814" s="139" t="s">
        <v>2020</v>
      </c>
      <c r="C814" s="135">
        <f t="shared" si="411"/>
        <v>3101.6</v>
      </c>
      <c r="D814" s="140">
        <v>2424.1</v>
      </c>
      <c r="E814" s="140">
        <v>0</v>
      </c>
      <c r="F814" s="140">
        <v>0</v>
      </c>
      <c r="G814" s="140">
        <v>0</v>
      </c>
      <c r="H814" s="140">
        <v>677.5</v>
      </c>
      <c r="I814" s="140">
        <v>0</v>
      </c>
      <c r="J814" s="135">
        <f t="shared" si="405"/>
        <v>3461.9</v>
      </c>
      <c r="K814" s="141">
        <v>2784.4</v>
      </c>
      <c r="L814" s="141">
        <v>0</v>
      </c>
      <c r="M814" s="141">
        <v>0</v>
      </c>
      <c r="N814" s="141">
        <v>0</v>
      </c>
      <c r="O814" s="141">
        <v>677.5</v>
      </c>
      <c r="P814" s="141">
        <v>0</v>
      </c>
      <c r="Q814" s="141">
        <v>0</v>
      </c>
      <c r="R814" s="141">
        <v>0</v>
      </c>
      <c r="S814" s="141">
        <v>0</v>
      </c>
      <c r="T814" s="136">
        <f t="shared" si="406"/>
        <v>3376.6329000000001</v>
      </c>
      <c r="U814" s="141">
        <v>2699.3791000000001</v>
      </c>
      <c r="V814" s="141">
        <v>0</v>
      </c>
      <c r="W814" s="141">
        <v>0</v>
      </c>
      <c r="X814" s="141">
        <v>0</v>
      </c>
      <c r="Y814" s="10">
        <v>677.25379999999996</v>
      </c>
      <c r="Z814" s="10">
        <v>0</v>
      </c>
      <c r="AA814" s="10">
        <v>0</v>
      </c>
      <c r="AB814" s="10">
        <v>0</v>
      </c>
      <c r="AC814" s="10">
        <v>0</v>
      </c>
      <c r="AD814" s="10">
        <f t="shared" si="415"/>
        <v>-85.267100000000028</v>
      </c>
      <c r="AE814" s="10">
        <f t="shared" si="415"/>
        <v>-85.020899999999983</v>
      </c>
      <c r="AF814" s="10">
        <f t="shared" si="415"/>
        <v>0</v>
      </c>
      <c r="AG814" s="10">
        <f t="shared" si="415"/>
        <v>0</v>
      </c>
      <c r="AH814" s="10">
        <f t="shared" si="415"/>
        <v>0</v>
      </c>
      <c r="AI814" s="13">
        <f t="shared" si="415"/>
        <v>-0.24620000000004438</v>
      </c>
      <c r="AJ814" s="13">
        <f t="shared" si="410"/>
        <v>0</v>
      </c>
      <c r="AK814" s="13">
        <f t="shared" si="407"/>
        <v>0</v>
      </c>
      <c r="AL814" s="13">
        <f t="shared" si="407"/>
        <v>0</v>
      </c>
      <c r="AM814" s="10">
        <f t="shared" si="407"/>
        <v>0</v>
      </c>
      <c r="AN814" s="10">
        <f t="shared" si="416"/>
        <v>97.536985470406421</v>
      </c>
      <c r="AO814" s="10">
        <f t="shared" si="416"/>
        <v>96.946527079442617</v>
      </c>
      <c r="AP814" s="10">
        <f t="shared" si="416"/>
        <v>0</v>
      </c>
      <c r="AQ814" s="10">
        <f t="shared" si="416"/>
        <v>0</v>
      </c>
      <c r="AR814" s="10">
        <f t="shared" si="416"/>
        <v>0</v>
      </c>
      <c r="AS814" s="10">
        <f t="shared" si="416"/>
        <v>99.96366051660516</v>
      </c>
      <c r="AT814" s="142">
        <f t="shared" si="416"/>
        <v>0</v>
      </c>
      <c r="AU814" s="142">
        <f t="shared" si="416"/>
        <v>0</v>
      </c>
      <c r="AV814" s="142">
        <f t="shared" si="416"/>
        <v>0</v>
      </c>
      <c r="AW814" s="142">
        <f t="shared" si="416"/>
        <v>0</v>
      </c>
    </row>
    <row r="815" spans="1:49" ht="12.75" customHeight="1" x14ac:dyDescent="0.25">
      <c r="A815" s="133">
        <v>806</v>
      </c>
      <c r="B815" s="139" t="s">
        <v>2021</v>
      </c>
      <c r="C815" s="135">
        <f t="shared" si="411"/>
        <v>1309.4000000000001</v>
      </c>
      <c r="D815" s="140">
        <v>870.8</v>
      </c>
      <c r="E815" s="140">
        <v>0</v>
      </c>
      <c r="F815" s="140">
        <v>0</v>
      </c>
      <c r="G815" s="140">
        <v>0</v>
      </c>
      <c r="H815" s="140">
        <v>438.6</v>
      </c>
      <c r="I815" s="140">
        <v>0</v>
      </c>
      <c r="J815" s="135">
        <f t="shared" si="405"/>
        <v>1486.1999999999998</v>
      </c>
      <c r="K815" s="141">
        <v>1047.5999999999999</v>
      </c>
      <c r="L815" s="141">
        <v>0</v>
      </c>
      <c r="M815" s="141">
        <v>0</v>
      </c>
      <c r="N815" s="141">
        <v>0</v>
      </c>
      <c r="O815" s="141">
        <v>438.6</v>
      </c>
      <c r="P815" s="141">
        <v>0</v>
      </c>
      <c r="Q815" s="141">
        <v>0</v>
      </c>
      <c r="R815" s="141">
        <v>0</v>
      </c>
      <c r="S815" s="141">
        <v>0</v>
      </c>
      <c r="T815" s="136">
        <f t="shared" si="406"/>
        <v>1486.1999999999998</v>
      </c>
      <c r="U815" s="141">
        <v>1047.5999999999999</v>
      </c>
      <c r="V815" s="141">
        <v>0</v>
      </c>
      <c r="W815" s="141">
        <v>0</v>
      </c>
      <c r="X815" s="141">
        <v>0</v>
      </c>
      <c r="Y815" s="10">
        <v>438.6</v>
      </c>
      <c r="Z815" s="10">
        <v>0</v>
      </c>
      <c r="AA815" s="10">
        <v>0</v>
      </c>
      <c r="AB815" s="10">
        <v>0</v>
      </c>
      <c r="AC815" s="10">
        <v>0</v>
      </c>
      <c r="AD815" s="10">
        <f t="shared" si="415"/>
        <v>0</v>
      </c>
      <c r="AE815" s="10">
        <f t="shared" si="415"/>
        <v>0</v>
      </c>
      <c r="AF815" s="10">
        <f t="shared" si="415"/>
        <v>0</v>
      </c>
      <c r="AG815" s="10">
        <f t="shared" si="415"/>
        <v>0</v>
      </c>
      <c r="AH815" s="10">
        <f t="shared" si="415"/>
        <v>0</v>
      </c>
      <c r="AI815" s="13">
        <f t="shared" si="415"/>
        <v>0</v>
      </c>
      <c r="AJ815" s="13">
        <f t="shared" si="410"/>
        <v>0</v>
      </c>
      <c r="AK815" s="13">
        <f t="shared" si="407"/>
        <v>0</v>
      </c>
      <c r="AL815" s="13">
        <f t="shared" si="407"/>
        <v>0</v>
      </c>
      <c r="AM815" s="10">
        <f t="shared" si="407"/>
        <v>0</v>
      </c>
      <c r="AN815" s="10">
        <f t="shared" si="416"/>
        <v>100</v>
      </c>
      <c r="AO815" s="10">
        <f t="shared" si="416"/>
        <v>100</v>
      </c>
      <c r="AP815" s="10">
        <f t="shared" si="416"/>
        <v>0</v>
      </c>
      <c r="AQ815" s="10">
        <f t="shared" si="416"/>
        <v>0</v>
      </c>
      <c r="AR815" s="10">
        <f t="shared" si="416"/>
        <v>0</v>
      </c>
      <c r="AS815" s="10">
        <f t="shared" si="416"/>
        <v>100</v>
      </c>
      <c r="AT815" s="142">
        <f t="shared" si="416"/>
        <v>0</v>
      </c>
      <c r="AU815" s="142">
        <f t="shared" si="416"/>
        <v>0</v>
      </c>
      <c r="AV815" s="142">
        <f t="shared" si="416"/>
        <v>0</v>
      </c>
      <c r="AW815" s="142">
        <f t="shared" si="416"/>
        <v>0</v>
      </c>
    </row>
    <row r="816" spans="1:49" ht="12.75" customHeight="1" x14ac:dyDescent="0.25">
      <c r="A816" s="133">
        <v>807</v>
      </c>
      <c r="B816" s="139" t="s">
        <v>2022</v>
      </c>
      <c r="C816" s="135">
        <f t="shared" si="411"/>
        <v>2353.7999999999997</v>
      </c>
      <c r="D816" s="140">
        <v>1874.1</v>
      </c>
      <c r="E816" s="140">
        <v>0</v>
      </c>
      <c r="F816" s="140">
        <v>0</v>
      </c>
      <c r="G816" s="140">
        <v>0</v>
      </c>
      <c r="H816" s="140">
        <v>479.7</v>
      </c>
      <c r="I816" s="140">
        <v>0</v>
      </c>
      <c r="J816" s="135">
        <f t="shared" si="405"/>
        <v>2599.5</v>
      </c>
      <c r="K816" s="141">
        <v>2119.8000000000002</v>
      </c>
      <c r="L816" s="141">
        <v>0</v>
      </c>
      <c r="M816" s="141">
        <v>0</v>
      </c>
      <c r="N816" s="141">
        <v>0</v>
      </c>
      <c r="O816" s="141">
        <v>479.7</v>
      </c>
      <c r="P816" s="141">
        <v>0</v>
      </c>
      <c r="Q816" s="141">
        <v>0</v>
      </c>
      <c r="R816" s="141">
        <v>0</v>
      </c>
      <c r="S816" s="141">
        <v>0</v>
      </c>
      <c r="T816" s="136">
        <f t="shared" si="406"/>
        <v>2399.2433999999998</v>
      </c>
      <c r="U816" s="141">
        <v>1919.5434</v>
      </c>
      <c r="V816" s="141">
        <v>0</v>
      </c>
      <c r="W816" s="141">
        <v>0</v>
      </c>
      <c r="X816" s="141">
        <v>0</v>
      </c>
      <c r="Y816" s="10">
        <v>479.7</v>
      </c>
      <c r="Z816" s="10">
        <v>0</v>
      </c>
      <c r="AA816" s="10">
        <v>0</v>
      </c>
      <c r="AB816" s="10">
        <v>0</v>
      </c>
      <c r="AC816" s="10">
        <v>0</v>
      </c>
      <c r="AD816" s="10">
        <f t="shared" si="415"/>
        <v>-200.25660000000016</v>
      </c>
      <c r="AE816" s="10">
        <f t="shared" si="415"/>
        <v>-200.25660000000016</v>
      </c>
      <c r="AF816" s="10">
        <f t="shared" si="415"/>
        <v>0</v>
      </c>
      <c r="AG816" s="10">
        <f t="shared" si="415"/>
        <v>0</v>
      </c>
      <c r="AH816" s="10">
        <f t="shared" si="415"/>
        <v>0</v>
      </c>
      <c r="AI816" s="13">
        <f t="shared" si="415"/>
        <v>0</v>
      </c>
      <c r="AJ816" s="13">
        <f t="shared" si="410"/>
        <v>0</v>
      </c>
      <c r="AK816" s="13">
        <f t="shared" si="407"/>
        <v>0</v>
      </c>
      <c r="AL816" s="13">
        <f t="shared" si="407"/>
        <v>0</v>
      </c>
      <c r="AM816" s="10">
        <f t="shared" si="407"/>
        <v>0</v>
      </c>
      <c r="AN816" s="10">
        <f t="shared" si="416"/>
        <v>92.296341604154648</v>
      </c>
      <c r="AO816" s="10">
        <f t="shared" si="416"/>
        <v>90.553042739881121</v>
      </c>
      <c r="AP816" s="10">
        <f t="shared" si="416"/>
        <v>0</v>
      </c>
      <c r="AQ816" s="10">
        <f t="shared" si="416"/>
        <v>0</v>
      </c>
      <c r="AR816" s="10">
        <f t="shared" si="416"/>
        <v>0</v>
      </c>
      <c r="AS816" s="10">
        <f t="shared" si="416"/>
        <v>100</v>
      </c>
      <c r="AT816" s="142">
        <f t="shared" si="416"/>
        <v>0</v>
      </c>
      <c r="AU816" s="142">
        <f t="shared" si="416"/>
        <v>0</v>
      </c>
      <c r="AV816" s="142">
        <f t="shared" si="416"/>
        <v>0</v>
      </c>
      <c r="AW816" s="142">
        <f t="shared" si="416"/>
        <v>0</v>
      </c>
    </row>
    <row r="817" spans="1:49" ht="12.75" customHeight="1" x14ac:dyDescent="0.25">
      <c r="A817" s="133">
        <v>808</v>
      </c>
      <c r="B817" s="139" t="s">
        <v>2023</v>
      </c>
      <c r="C817" s="135">
        <f t="shared" si="411"/>
        <v>2417.7000000000003</v>
      </c>
      <c r="D817" s="140">
        <v>1983.4</v>
      </c>
      <c r="E817" s="140">
        <v>0</v>
      </c>
      <c r="F817" s="140">
        <v>0</v>
      </c>
      <c r="G817" s="140">
        <v>0</v>
      </c>
      <c r="H817" s="140">
        <v>434.3</v>
      </c>
      <c r="I817" s="140">
        <v>0</v>
      </c>
      <c r="J817" s="135">
        <f t="shared" si="405"/>
        <v>2613.9</v>
      </c>
      <c r="K817" s="141">
        <v>2179.6</v>
      </c>
      <c r="L817" s="141">
        <v>0</v>
      </c>
      <c r="M817" s="141">
        <v>0</v>
      </c>
      <c r="N817" s="141">
        <v>0</v>
      </c>
      <c r="O817" s="141">
        <v>434.3</v>
      </c>
      <c r="P817" s="141">
        <v>0</v>
      </c>
      <c r="Q817" s="141">
        <v>0</v>
      </c>
      <c r="R817" s="141">
        <v>0</v>
      </c>
      <c r="S817" s="141">
        <v>0</v>
      </c>
      <c r="T817" s="136">
        <f t="shared" si="406"/>
        <v>2613.9</v>
      </c>
      <c r="U817" s="141">
        <v>2179.6</v>
      </c>
      <c r="V817" s="141">
        <v>0</v>
      </c>
      <c r="W817" s="141">
        <v>0</v>
      </c>
      <c r="X817" s="141">
        <v>0</v>
      </c>
      <c r="Y817" s="10">
        <v>434.3</v>
      </c>
      <c r="Z817" s="10">
        <v>0</v>
      </c>
      <c r="AA817" s="10">
        <v>0</v>
      </c>
      <c r="AB817" s="10">
        <v>0</v>
      </c>
      <c r="AC817" s="10">
        <v>0</v>
      </c>
      <c r="AD817" s="10">
        <f t="shared" si="415"/>
        <v>0</v>
      </c>
      <c r="AE817" s="10">
        <f t="shared" si="415"/>
        <v>0</v>
      </c>
      <c r="AF817" s="10">
        <f t="shared" si="415"/>
        <v>0</v>
      </c>
      <c r="AG817" s="10">
        <f t="shared" si="415"/>
        <v>0</v>
      </c>
      <c r="AH817" s="10">
        <f t="shared" si="415"/>
        <v>0</v>
      </c>
      <c r="AI817" s="13">
        <f t="shared" si="415"/>
        <v>0</v>
      </c>
      <c r="AJ817" s="13">
        <f t="shared" si="410"/>
        <v>0</v>
      </c>
      <c r="AK817" s="13">
        <f t="shared" si="407"/>
        <v>0</v>
      </c>
      <c r="AL817" s="13">
        <f t="shared" si="407"/>
        <v>0</v>
      </c>
      <c r="AM817" s="10">
        <f t="shared" si="407"/>
        <v>0</v>
      </c>
      <c r="AN817" s="10">
        <f t="shared" si="416"/>
        <v>100</v>
      </c>
      <c r="AO817" s="10">
        <f t="shared" si="416"/>
        <v>100</v>
      </c>
      <c r="AP817" s="10">
        <f t="shared" si="416"/>
        <v>0</v>
      </c>
      <c r="AQ817" s="10">
        <f t="shared" si="416"/>
        <v>0</v>
      </c>
      <c r="AR817" s="10">
        <f t="shared" si="416"/>
        <v>0</v>
      </c>
      <c r="AS817" s="10">
        <f t="shared" si="416"/>
        <v>100</v>
      </c>
      <c r="AT817" s="142">
        <f t="shared" si="416"/>
        <v>0</v>
      </c>
      <c r="AU817" s="142">
        <f t="shared" si="416"/>
        <v>0</v>
      </c>
      <c r="AV817" s="142">
        <f t="shared" si="416"/>
        <v>0</v>
      </c>
      <c r="AW817" s="142">
        <f t="shared" si="416"/>
        <v>0</v>
      </c>
    </row>
    <row r="818" spans="1:49" ht="12.75" customHeight="1" x14ac:dyDescent="0.25">
      <c r="A818" s="133">
        <v>809</v>
      </c>
      <c r="B818" s="139" t="s">
        <v>2024</v>
      </c>
      <c r="C818" s="135">
        <f t="shared" si="411"/>
        <v>3843.3999999999996</v>
      </c>
      <c r="D818" s="140">
        <v>3068.2</v>
      </c>
      <c r="E818" s="140">
        <v>0</v>
      </c>
      <c r="F818" s="140">
        <v>0</v>
      </c>
      <c r="G818" s="140">
        <v>0</v>
      </c>
      <c r="H818" s="140">
        <v>775.2</v>
      </c>
      <c r="I818" s="140">
        <v>0</v>
      </c>
      <c r="J818" s="135">
        <f t="shared" si="405"/>
        <v>4171.5</v>
      </c>
      <c r="K818" s="141">
        <v>3396.3</v>
      </c>
      <c r="L818" s="141">
        <v>0</v>
      </c>
      <c r="M818" s="141">
        <v>0</v>
      </c>
      <c r="N818" s="141">
        <v>0</v>
      </c>
      <c r="O818" s="141">
        <v>775.2</v>
      </c>
      <c r="P818" s="141">
        <v>0</v>
      </c>
      <c r="Q818" s="141">
        <v>0</v>
      </c>
      <c r="R818" s="141">
        <v>0</v>
      </c>
      <c r="S818" s="141">
        <v>0</v>
      </c>
      <c r="T818" s="136">
        <f t="shared" si="406"/>
        <v>4113.2286000000004</v>
      </c>
      <c r="U818" s="141">
        <v>3338.0286000000001</v>
      </c>
      <c r="V818" s="141">
        <v>0</v>
      </c>
      <c r="W818" s="141">
        <v>0</v>
      </c>
      <c r="X818" s="141">
        <v>0</v>
      </c>
      <c r="Y818" s="10">
        <v>775.2</v>
      </c>
      <c r="Z818" s="10">
        <v>0</v>
      </c>
      <c r="AA818" s="10">
        <v>0</v>
      </c>
      <c r="AB818" s="10">
        <v>0</v>
      </c>
      <c r="AC818" s="10">
        <v>0</v>
      </c>
      <c r="AD818" s="10">
        <f t="shared" si="415"/>
        <v>-58.27139999999963</v>
      </c>
      <c r="AE818" s="10">
        <f t="shared" si="415"/>
        <v>-58.271400000000085</v>
      </c>
      <c r="AF818" s="10">
        <f t="shared" si="415"/>
        <v>0</v>
      </c>
      <c r="AG818" s="10">
        <f t="shared" si="415"/>
        <v>0</v>
      </c>
      <c r="AH818" s="10">
        <f t="shared" si="415"/>
        <v>0</v>
      </c>
      <c r="AI818" s="13">
        <f t="shared" si="415"/>
        <v>0</v>
      </c>
      <c r="AJ818" s="13">
        <f t="shared" si="410"/>
        <v>0</v>
      </c>
      <c r="AK818" s="13">
        <f t="shared" si="407"/>
        <v>0</v>
      </c>
      <c r="AL818" s="13">
        <f t="shared" si="407"/>
        <v>0</v>
      </c>
      <c r="AM818" s="10">
        <f t="shared" si="407"/>
        <v>0</v>
      </c>
      <c r="AN818" s="10">
        <f t="shared" si="416"/>
        <v>98.603106796116506</v>
      </c>
      <c r="AO818" s="10">
        <f t="shared" si="416"/>
        <v>98.284268174189563</v>
      </c>
      <c r="AP818" s="10">
        <f t="shared" si="416"/>
        <v>0</v>
      </c>
      <c r="AQ818" s="10">
        <f t="shared" si="416"/>
        <v>0</v>
      </c>
      <c r="AR818" s="10">
        <f t="shared" si="416"/>
        <v>0</v>
      </c>
      <c r="AS818" s="10">
        <f t="shared" si="416"/>
        <v>100</v>
      </c>
      <c r="AT818" s="142">
        <f t="shared" si="416"/>
        <v>0</v>
      </c>
      <c r="AU818" s="142">
        <f t="shared" si="416"/>
        <v>0</v>
      </c>
      <c r="AV818" s="142">
        <f t="shared" si="416"/>
        <v>0</v>
      </c>
      <c r="AW818" s="142">
        <f t="shared" si="416"/>
        <v>0</v>
      </c>
    </row>
    <row r="819" spans="1:49" ht="12.75" customHeight="1" x14ac:dyDescent="0.25">
      <c r="A819" s="133">
        <v>810</v>
      </c>
      <c r="B819" s="139" t="s">
        <v>2025</v>
      </c>
      <c r="C819" s="135">
        <f t="shared" si="411"/>
        <v>2694.2</v>
      </c>
      <c r="D819" s="140">
        <v>2096.6</v>
      </c>
      <c r="E819" s="140">
        <v>0</v>
      </c>
      <c r="F819" s="140">
        <v>0</v>
      </c>
      <c r="G819" s="140">
        <v>0</v>
      </c>
      <c r="H819" s="140">
        <v>597.6</v>
      </c>
      <c r="I819" s="140">
        <v>0</v>
      </c>
      <c r="J819" s="135">
        <f t="shared" si="405"/>
        <v>2980.5</v>
      </c>
      <c r="K819" s="141">
        <v>2382.9</v>
      </c>
      <c r="L819" s="141">
        <v>0</v>
      </c>
      <c r="M819" s="141">
        <v>0</v>
      </c>
      <c r="N819" s="141">
        <v>0</v>
      </c>
      <c r="O819" s="141">
        <v>597.6</v>
      </c>
      <c r="P819" s="141">
        <v>0</v>
      </c>
      <c r="Q819" s="141">
        <v>0</v>
      </c>
      <c r="R819" s="141">
        <v>0</v>
      </c>
      <c r="S819" s="141">
        <v>0</v>
      </c>
      <c r="T819" s="136">
        <f t="shared" si="406"/>
        <v>2979.5782999999997</v>
      </c>
      <c r="U819" s="141">
        <v>2381.9789999999998</v>
      </c>
      <c r="V819" s="141">
        <v>0</v>
      </c>
      <c r="W819" s="141">
        <v>0</v>
      </c>
      <c r="X819" s="141">
        <v>0</v>
      </c>
      <c r="Y819" s="10">
        <v>597.59929999999997</v>
      </c>
      <c r="Z819" s="10">
        <v>0</v>
      </c>
      <c r="AA819" s="10">
        <v>0</v>
      </c>
      <c r="AB819" s="10">
        <v>0</v>
      </c>
      <c r="AC819" s="10">
        <v>0</v>
      </c>
      <c r="AD819" s="10">
        <f t="shared" si="415"/>
        <v>-0.92170000000032815</v>
      </c>
      <c r="AE819" s="10">
        <f t="shared" si="415"/>
        <v>-0.92100000000027649</v>
      </c>
      <c r="AF819" s="10">
        <f t="shared" si="415"/>
        <v>0</v>
      </c>
      <c r="AG819" s="10">
        <f t="shared" si="415"/>
        <v>0</v>
      </c>
      <c r="AH819" s="10">
        <f t="shared" si="415"/>
        <v>0</v>
      </c>
      <c r="AI819" s="13">
        <f t="shared" si="415"/>
        <v>-7.000000000516593E-4</v>
      </c>
      <c r="AJ819" s="13">
        <f t="shared" si="410"/>
        <v>0</v>
      </c>
      <c r="AK819" s="13">
        <f t="shared" si="407"/>
        <v>0</v>
      </c>
      <c r="AL819" s="13">
        <f t="shared" si="407"/>
        <v>0</v>
      </c>
      <c r="AM819" s="10">
        <f t="shared" si="407"/>
        <v>0</v>
      </c>
      <c r="AN819" s="10">
        <f t="shared" si="416"/>
        <v>99.969075658446556</v>
      </c>
      <c r="AO819" s="10">
        <f t="shared" si="416"/>
        <v>99.96134961601409</v>
      </c>
      <c r="AP819" s="10">
        <f t="shared" si="416"/>
        <v>0</v>
      </c>
      <c r="AQ819" s="10">
        <f t="shared" si="416"/>
        <v>0</v>
      </c>
      <c r="AR819" s="10">
        <f t="shared" si="416"/>
        <v>0</v>
      </c>
      <c r="AS819" s="10">
        <f t="shared" si="416"/>
        <v>99.999882864792497</v>
      </c>
      <c r="AT819" s="142">
        <f t="shared" si="416"/>
        <v>0</v>
      </c>
      <c r="AU819" s="142">
        <f t="shared" si="416"/>
        <v>0</v>
      </c>
      <c r="AV819" s="142">
        <f t="shared" si="416"/>
        <v>0</v>
      </c>
      <c r="AW819" s="142">
        <f t="shared" si="416"/>
        <v>0</v>
      </c>
    </row>
    <row r="820" spans="1:49" ht="12.75" customHeight="1" x14ac:dyDescent="0.25">
      <c r="A820" s="133">
        <v>811</v>
      </c>
      <c r="B820" s="139" t="s">
        <v>2026</v>
      </c>
      <c r="C820" s="135">
        <f t="shared" si="411"/>
        <v>3928.1</v>
      </c>
      <c r="D820" s="140">
        <v>3297.1</v>
      </c>
      <c r="E820" s="140">
        <v>0</v>
      </c>
      <c r="F820" s="140">
        <v>0</v>
      </c>
      <c r="G820" s="140">
        <v>0</v>
      </c>
      <c r="H820" s="140">
        <v>631</v>
      </c>
      <c r="I820" s="140">
        <v>0</v>
      </c>
      <c r="J820" s="135">
        <f t="shared" si="405"/>
        <v>4399.8999999999996</v>
      </c>
      <c r="K820" s="141">
        <v>3768.9</v>
      </c>
      <c r="L820" s="141">
        <v>0</v>
      </c>
      <c r="M820" s="141">
        <v>0</v>
      </c>
      <c r="N820" s="141">
        <v>0</v>
      </c>
      <c r="O820" s="141">
        <v>631</v>
      </c>
      <c r="P820" s="141">
        <v>0</v>
      </c>
      <c r="Q820" s="141">
        <v>0</v>
      </c>
      <c r="R820" s="141">
        <v>0</v>
      </c>
      <c r="S820" s="141">
        <v>0</v>
      </c>
      <c r="T820" s="136">
        <f t="shared" si="406"/>
        <v>4399.8999999999996</v>
      </c>
      <c r="U820" s="141">
        <v>3768.9</v>
      </c>
      <c r="V820" s="141">
        <v>0</v>
      </c>
      <c r="W820" s="141">
        <v>0</v>
      </c>
      <c r="X820" s="141">
        <v>0</v>
      </c>
      <c r="Y820" s="10">
        <v>631</v>
      </c>
      <c r="Z820" s="10">
        <v>0</v>
      </c>
      <c r="AA820" s="10">
        <v>0</v>
      </c>
      <c r="AB820" s="10">
        <v>0</v>
      </c>
      <c r="AC820" s="10">
        <v>0</v>
      </c>
      <c r="AD820" s="10">
        <f t="shared" si="415"/>
        <v>0</v>
      </c>
      <c r="AE820" s="10">
        <f t="shared" si="415"/>
        <v>0</v>
      </c>
      <c r="AF820" s="10">
        <f t="shared" si="415"/>
        <v>0</v>
      </c>
      <c r="AG820" s="10">
        <f t="shared" si="415"/>
        <v>0</v>
      </c>
      <c r="AH820" s="10">
        <f t="shared" si="415"/>
        <v>0</v>
      </c>
      <c r="AI820" s="13">
        <f t="shared" si="415"/>
        <v>0</v>
      </c>
      <c r="AJ820" s="13">
        <f t="shared" si="410"/>
        <v>0</v>
      </c>
      <c r="AK820" s="13">
        <f t="shared" si="407"/>
        <v>0</v>
      </c>
      <c r="AL820" s="13">
        <f t="shared" si="407"/>
        <v>0</v>
      </c>
      <c r="AM820" s="10">
        <f t="shared" si="407"/>
        <v>0</v>
      </c>
      <c r="AN820" s="10">
        <f t="shared" si="416"/>
        <v>100</v>
      </c>
      <c r="AO820" s="10">
        <f t="shared" si="416"/>
        <v>100</v>
      </c>
      <c r="AP820" s="10">
        <f t="shared" si="416"/>
        <v>0</v>
      </c>
      <c r="AQ820" s="10">
        <f t="shared" si="416"/>
        <v>0</v>
      </c>
      <c r="AR820" s="10">
        <f t="shared" si="416"/>
        <v>0</v>
      </c>
      <c r="AS820" s="10">
        <f t="shared" si="416"/>
        <v>100</v>
      </c>
      <c r="AT820" s="142">
        <f t="shared" si="416"/>
        <v>0</v>
      </c>
      <c r="AU820" s="142">
        <f t="shared" si="416"/>
        <v>0</v>
      </c>
      <c r="AV820" s="142">
        <f t="shared" si="416"/>
        <v>0</v>
      </c>
      <c r="AW820" s="142">
        <f t="shared" si="416"/>
        <v>0</v>
      </c>
    </row>
    <row r="821" spans="1:49" ht="12.75" customHeight="1" x14ac:dyDescent="0.25">
      <c r="A821" s="133">
        <v>812</v>
      </c>
      <c r="B821" s="139" t="s">
        <v>2027</v>
      </c>
      <c r="C821" s="135">
        <f t="shared" si="411"/>
        <v>3973.8</v>
      </c>
      <c r="D821" s="140">
        <v>3308.5</v>
      </c>
      <c r="E821" s="140">
        <v>0</v>
      </c>
      <c r="F821" s="140">
        <v>0</v>
      </c>
      <c r="G821" s="140">
        <v>0</v>
      </c>
      <c r="H821" s="140">
        <v>665.3</v>
      </c>
      <c r="I821" s="140">
        <v>0</v>
      </c>
      <c r="J821" s="135">
        <f t="shared" si="405"/>
        <v>4300.8</v>
      </c>
      <c r="K821" s="141">
        <v>3635.5</v>
      </c>
      <c r="L821" s="141">
        <v>0</v>
      </c>
      <c r="M821" s="141">
        <v>0</v>
      </c>
      <c r="N821" s="141">
        <v>0</v>
      </c>
      <c r="O821" s="141">
        <v>665.3</v>
      </c>
      <c r="P821" s="141">
        <v>0</v>
      </c>
      <c r="Q821" s="141">
        <v>0</v>
      </c>
      <c r="R821" s="141">
        <v>0</v>
      </c>
      <c r="S821" s="141">
        <v>0</v>
      </c>
      <c r="T821" s="136">
        <f t="shared" si="406"/>
        <v>4150.6445999999996</v>
      </c>
      <c r="U821" s="141">
        <v>3485.3573999999999</v>
      </c>
      <c r="V821" s="141">
        <v>0</v>
      </c>
      <c r="W821" s="141">
        <v>0</v>
      </c>
      <c r="X821" s="141">
        <v>0</v>
      </c>
      <c r="Y821" s="10">
        <v>665.28719999999998</v>
      </c>
      <c r="Z821" s="10">
        <v>0</v>
      </c>
      <c r="AA821" s="10">
        <v>0</v>
      </c>
      <c r="AB821" s="10">
        <v>0</v>
      </c>
      <c r="AC821" s="10">
        <v>0</v>
      </c>
      <c r="AD821" s="10">
        <f t="shared" si="415"/>
        <v>-150.15540000000055</v>
      </c>
      <c r="AE821" s="10">
        <f t="shared" si="415"/>
        <v>-150.14260000000013</v>
      </c>
      <c r="AF821" s="10">
        <f t="shared" si="415"/>
        <v>0</v>
      </c>
      <c r="AG821" s="10">
        <f t="shared" si="415"/>
        <v>0</v>
      </c>
      <c r="AH821" s="10">
        <f t="shared" si="415"/>
        <v>0</v>
      </c>
      <c r="AI821" s="13">
        <f t="shared" si="415"/>
        <v>-1.2799999999970169E-2</v>
      </c>
      <c r="AJ821" s="13">
        <f t="shared" si="410"/>
        <v>0</v>
      </c>
      <c r="AK821" s="13">
        <f t="shared" si="407"/>
        <v>0</v>
      </c>
      <c r="AL821" s="13">
        <f t="shared" si="407"/>
        <v>0</v>
      </c>
      <c r="AM821" s="10">
        <f t="shared" si="407"/>
        <v>0</v>
      </c>
      <c r="AN821" s="10">
        <f t="shared" si="416"/>
        <v>96.50866350446428</v>
      </c>
      <c r="AO821" s="10">
        <f t="shared" si="416"/>
        <v>95.870097648191447</v>
      </c>
      <c r="AP821" s="10">
        <f t="shared" si="416"/>
        <v>0</v>
      </c>
      <c r="AQ821" s="10">
        <f t="shared" si="416"/>
        <v>0</v>
      </c>
      <c r="AR821" s="10">
        <f t="shared" si="416"/>
        <v>0</v>
      </c>
      <c r="AS821" s="10">
        <f t="shared" si="416"/>
        <v>99.998076055914638</v>
      </c>
      <c r="AT821" s="142">
        <f t="shared" si="416"/>
        <v>0</v>
      </c>
      <c r="AU821" s="142">
        <f t="shared" si="416"/>
        <v>0</v>
      </c>
      <c r="AV821" s="142">
        <f t="shared" si="416"/>
        <v>0</v>
      </c>
      <c r="AW821" s="142">
        <f t="shared" si="416"/>
        <v>0</v>
      </c>
    </row>
    <row r="822" spans="1:49" ht="12.75" customHeight="1" x14ac:dyDescent="0.25">
      <c r="A822" s="133">
        <v>813</v>
      </c>
      <c r="B822" s="139" t="s">
        <v>2028</v>
      </c>
      <c r="C822" s="135">
        <f t="shared" si="411"/>
        <v>2287.3000000000002</v>
      </c>
      <c r="D822" s="140">
        <v>1819</v>
      </c>
      <c r="E822" s="140">
        <v>0</v>
      </c>
      <c r="F822" s="140">
        <v>0</v>
      </c>
      <c r="G822" s="140">
        <v>0</v>
      </c>
      <c r="H822" s="140">
        <v>468.3</v>
      </c>
      <c r="I822" s="140">
        <v>0</v>
      </c>
      <c r="J822" s="135">
        <f t="shared" si="405"/>
        <v>2537.8000000000002</v>
      </c>
      <c r="K822" s="141">
        <v>2069.5</v>
      </c>
      <c r="L822" s="141">
        <v>0</v>
      </c>
      <c r="M822" s="141">
        <v>0</v>
      </c>
      <c r="N822" s="141">
        <v>0</v>
      </c>
      <c r="O822" s="141">
        <v>468.3</v>
      </c>
      <c r="P822" s="141">
        <v>0</v>
      </c>
      <c r="Q822" s="141">
        <v>0</v>
      </c>
      <c r="R822" s="141">
        <v>0</v>
      </c>
      <c r="S822" s="141">
        <v>0</v>
      </c>
      <c r="T822" s="136">
        <f t="shared" si="406"/>
        <v>2508.8863000000001</v>
      </c>
      <c r="U822" s="141">
        <v>2040.5862999999999</v>
      </c>
      <c r="V822" s="141">
        <v>0</v>
      </c>
      <c r="W822" s="141">
        <v>0</v>
      </c>
      <c r="X822" s="141">
        <v>0</v>
      </c>
      <c r="Y822" s="10">
        <v>468.3</v>
      </c>
      <c r="Z822" s="10">
        <v>0</v>
      </c>
      <c r="AA822" s="10">
        <v>0</v>
      </c>
      <c r="AB822" s="10">
        <v>0</v>
      </c>
      <c r="AC822" s="10">
        <v>0</v>
      </c>
      <c r="AD822" s="10">
        <f t="shared" si="415"/>
        <v>-28.913700000000063</v>
      </c>
      <c r="AE822" s="10">
        <f t="shared" si="415"/>
        <v>-28.913700000000063</v>
      </c>
      <c r="AF822" s="10">
        <f t="shared" si="415"/>
        <v>0</v>
      </c>
      <c r="AG822" s="10">
        <f t="shared" si="415"/>
        <v>0</v>
      </c>
      <c r="AH822" s="10">
        <f t="shared" si="415"/>
        <v>0</v>
      </c>
      <c r="AI822" s="13">
        <f t="shared" si="415"/>
        <v>0</v>
      </c>
      <c r="AJ822" s="13">
        <f t="shared" si="410"/>
        <v>0</v>
      </c>
      <c r="AK822" s="13">
        <f t="shared" si="407"/>
        <v>0</v>
      </c>
      <c r="AL822" s="13">
        <f t="shared" si="407"/>
        <v>0</v>
      </c>
      <c r="AM822" s="10">
        <f t="shared" si="407"/>
        <v>0</v>
      </c>
      <c r="AN822" s="10">
        <f t="shared" si="416"/>
        <v>98.860678540468115</v>
      </c>
      <c r="AO822" s="10">
        <f t="shared" si="416"/>
        <v>98.602865426431507</v>
      </c>
      <c r="AP822" s="10">
        <f t="shared" si="416"/>
        <v>0</v>
      </c>
      <c r="AQ822" s="10">
        <f t="shared" si="416"/>
        <v>0</v>
      </c>
      <c r="AR822" s="10">
        <f t="shared" si="416"/>
        <v>0</v>
      </c>
      <c r="AS822" s="10">
        <f t="shared" si="416"/>
        <v>100</v>
      </c>
      <c r="AT822" s="142">
        <f t="shared" si="416"/>
        <v>0</v>
      </c>
      <c r="AU822" s="142">
        <f t="shared" si="416"/>
        <v>0</v>
      </c>
      <c r="AV822" s="142">
        <f t="shared" si="416"/>
        <v>0</v>
      </c>
      <c r="AW822" s="142">
        <f t="shared" si="416"/>
        <v>0</v>
      </c>
    </row>
    <row r="823" spans="1:49" ht="12.75" customHeight="1" x14ac:dyDescent="0.25">
      <c r="A823" s="133">
        <v>814</v>
      </c>
      <c r="B823" s="139" t="s">
        <v>1731</v>
      </c>
      <c r="C823" s="135">
        <f t="shared" si="411"/>
        <v>1202.7</v>
      </c>
      <c r="D823" s="140">
        <v>1010.5</v>
      </c>
      <c r="E823" s="140">
        <v>0</v>
      </c>
      <c r="F823" s="140">
        <v>0</v>
      </c>
      <c r="G823" s="140">
        <v>0</v>
      </c>
      <c r="H823" s="140">
        <v>192.2</v>
      </c>
      <c r="I823" s="140">
        <v>0</v>
      </c>
      <c r="J823" s="135">
        <f t="shared" si="405"/>
        <v>1441.4</v>
      </c>
      <c r="K823" s="141">
        <v>1249.2</v>
      </c>
      <c r="L823" s="141">
        <v>0</v>
      </c>
      <c r="M823" s="141">
        <v>0</v>
      </c>
      <c r="N823" s="141">
        <v>0</v>
      </c>
      <c r="O823" s="141">
        <v>192.2</v>
      </c>
      <c r="P823" s="141">
        <v>0</v>
      </c>
      <c r="Q823" s="141">
        <v>0</v>
      </c>
      <c r="R823" s="141">
        <v>0</v>
      </c>
      <c r="S823" s="141">
        <v>0</v>
      </c>
      <c r="T823" s="136">
        <f t="shared" si="406"/>
        <v>1441.3083000000001</v>
      </c>
      <c r="U823" s="141">
        <v>1249.2</v>
      </c>
      <c r="V823" s="141">
        <v>0</v>
      </c>
      <c r="W823" s="141">
        <v>0</v>
      </c>
      <c r="X823" s="141">
        <v>0</v>
      </c>
      <c r="Y823" s="10">
        <v>192.10830000000001</v>
      </c>
      <c r="Z823" s="10">
        <v>0</v>
      </c>
      <c r="AA823" s="10">
        <v>0</v>
      </c>
      <c r="AB823" s="10">
        <v>0</v>
      </c>
      <c r="AC823" s="10">
        <v>0</v>
      </c>
      <c r="AD823" s="10">
        <f t="shared" si="415"/>
        <v>-9.1699999999946158E-2</v>
      </c>
      <c r="AE823" s="10">
        <f t="shared" si="415"/>
        <v>0</v>
      </c>
      <c r="AF823" s="10">
        <f t="shared" si="415"/>
        <v>0</v>
      </c>
      <c r="AG823" s="10">
        <f t="shared" si="415"/>
        <v>0</v>
      </c>
      <c r="AH823" s="10">
        <f t="shared" si="415"/>
        <v>0</v>
      </c>
      <c r="AI823" s="13">
        <f t="shared" si="415"/>
        <v>-9.169999999997458E-2</v>
      </c>
      <c r="AJ823" s="13">
        <f t="shared" si="410"/>
        <v>0</v>
      </c>
      <c r="AK823" s="13">
        <f t="shared" si="407"/>
        <v>0</v>
      </c>
      <c r="AL823" s="13">
        <f t="shared" si="407"/>
        <v>0</v>
      </c>
      <c r="AM823" s="10">
        <f t="shared" si="407"/>
        <v>0</v>
      </c>
      <c r="AN823" s="10">
        <f t="shared" si="416"/>
        <v>99.993638129596235</v>
      </c>
      <c r="AO823" s="10">
        <f t="shared" si="416"/>
        <v>100</v>
      </c>
      <c r="AP823" s="10">
        <f t="shared" si="416"/>
        <v>0</v>
      </c>
      <c r="AQ823" s="10">
        <f t="shared" si="416"/>
        <v>0</v>
      </c>
      <c r="AR823" s="10">
        <f t="shared" si="416"/>
        <v>0</v>
      </c>
      <c r="AS823" s="10">
        <f t="shared" si="416"/>
        <v>99.952289281997935</v>
      </c>
      <c r="AT823" s="142">
        <f t="shared" si="416"/>
        <v>0</v>
      </c>
      <c r="AU823" s="142">
        <f t="shared" si="416"/>
        <v>0</v>
      </c>
      <c r="AV823" s="142">
        <f t="shared" si="416"/>
        <v>0</v>
      </c>
      <c r="AW823" s="142">
        <f t="shared" si="416"/>
        <v>0</v>
      </c>
    </row>
    <row r="824" spans="1:49" ht="12.75" customHeight="1" x14ac:dyDescent="0.25">
      <c r="A824" s="133">
        <v>815</v>
      </c>
      <c r="B824" s="139" t="s">
        <v>2029</v>
      </c>
      <c r="C824" s="135">
        <f t="shared" si="411"/>
        <v>7938.3</v>
      </c>
      <c r="D824" s="140">
        <v>6411.3</v>
      </c>
      <c r="E824" s="140">
        <v>0</v>
      </c>
      <c r="F824" s="140">
        <v>0</v>
      </c>
      <c r="G824" s="140">
        <v>0</v>
      </c>
      <c r="H824" s="140">
        <v>1527</v>
      </c>
      <c r="I824" s="140">
        <v>0</v>
      </c>
      <c r="J824" s="135">
        <f t="shared" si="405"/>
        <v>9015.7999999999993</v>
      </c>
      <c r="K824" s="141">
        <v>7488.8</v>
      </c>
      <c r="L824" s="141">
        <v>0</v>
      </c>
      <c r="M824" s="141">
        <v>0</v>
      </c>
      <c r="N824" s="141">
        <v>0</v>
      </c>
      <c r="O824" s="141">
        <v>1527</v>
      </c>
      <c r="P824" s="141">
        <v>0</v>
      </c>
      <c r="Q824" s="141">
        <v>0</v>
      </c>
      <c r="R824" s="141">
        <v>0</v>
      </c>
      <c r="S824" s="141">
        <v>0</v>
      </c>
      <c r="T824" s="136">
        <f t="shared" si="406"/>
        <v>9004.4197000000004</v>
      </c>
      <c r="U824" s="141">
        <v>7477.4285</v>
      </c>
      <c r="V824" s="141">
        <v>0</v>
      </c>
      <c r="W824" s="141">
        <v>0</v>
      </c>
      <c r="X824" s="141">
        <v>0</v>
      </c>
      <c r="Y824" s="10">
        <v>1526.9911999999999</v>
      </c>
      <c r="Z824" s="10">
        <v>0</v>
      </c>
      <c r="AA824" s="10">
        <v>0</v>
      </c>
      <c r="AB824" s="10">
        <v>0</v>
      </c>
      <c r="AC824" s="10">
        <v>0</v>
      </c>
      <c r="AD824" s="10">
        <f t="shared" si="415"/>
        <v>-11.380299999998897</v>
      </c>
      <c r="AE824" s="10">
        <f t="shared" si="415"/>
        <v>-11.371500000000196</v>
      </c>
      <c r="AF824" s="10">
        <f t="shared" si="415"/>
        <v>0</v>
      </c>
      <c r="AG824" s="10">
        <f t="shared" si="415"/>
        <v>0</v>
      </c>
      <c r="AH824" s="10">
        <f t="shared" si="415"/>
        <v>0</v>
      </c>
      <c r="AI824" s="13">
        <f t="shared" si="415"/>
        <v>-8.800000000064756E-3</v>
      </c>
      <c r="AJ824" s="13">
        <f t="shared" si="410"/>
        <v>0</v>
      </c>
      <c r="AK824" s="13">
        <f t="shared" si="407"/>
        <v>0</v>
      </c>
      <c r="AL824" s="13">
        <f t="shared" si="407"/>
        <v>0</v>
      </c>
      <c r="AM824" s="10">
        <f t="shared" si="407"/>
        <v>0</v>
      </c>
      <c r="AN824" s="10">
        <f t="shared" si="416"/>
        <v>99.873773819295025</v>
      </c>
      <c r="AO824" s="10">
        <f t="shared" si="416"/>
        <v>99.848153242174973</v>
      </c>
      <c r="AP824" s="10">
        <f t="shared" si="416"/>
        <v>0</v>
      </c>
      <c r="AQ824" s="10">
        <f t="shared" si="416"/>
        <v>0</v>
      </c>
      <c r="AR824" s="10">
        <f t="shared" si="416"/>
        <v>0</v>
      </c>
      <c r="AS824" s="10">
        <f t="shared" si="416"/>
        <v>99.99942370661428</v>
      </c>
      <c r="AT824" s="142">
        <f t="shared" si="416"/>
        <v>0</v>
      </c>
      <c r="AU824" s="142">
        <f t="shared" si="416"/>
        <v>0</v>
      </c>
      <c r="AV824" s="142">
        <f t="shared" si="416"/>
        <v>0</v>
      </c>
      <c r="AW824" s="142">
        <f t="shared" si="416"/>
        <v>0</v>
      </c>
    </row>
    <row r="825" spans="1:49" ht="12.75" customHeight="1" x14ac:dyDescent="0.25">
      <c r="A825" s="133">
        <v>816</v>
      </c>
      <c r="B825" s="139" t="s">
        <v>2030</v>
      </c>
      <c r="C825" s="135">
        <f t="shared" si="411"/>
        <v>4199.7</v>
      </c>
      <c r="D825" s="140">
        <v>3308.3</v>
      </c>
      <c r="E825" s="140">
        <v>0</v>
      </c>
      <c r="F825" s="140">
        <v>0</v>
      </c>
      <c r="G825" s="140">
        <v>0</v>
      </c>
      <c r="H825" s="140">
        <v>891.4</v>
      </c>
      <c r="I825" s="140">
        <v>0</v>
      </c>
      <c r="J825" s="135">
        <f t="shared" si="405"/>
        <v>4459.2</v>
      </c>
      <c r="K825" s="141">
        <v>3567.8</v>
      </c>
      <c r="L825" s="141">
        <v>0</v>
      </c>
      <c r="M825" s="141">
        <v>0</v>
      </c>
      <c r="N825" s="141">
        <v>0</v>
      </c>
      <c r="O825" s="141">
        <v>891.4</v>
      </c>
      <c r="P825" s="141">
        <v>0</v>
      </c>
      <c r="Q825" s="141">
        <v>0</v>
      </c>
      <c r="R825" s="141">
        <v>0</v>
      </c>
      <c r="S825" s="141">
        <v>0</v>
      </c>
      <c r="T825" s="136">
        <f t="shared" si="406"/>
        <v>4350.6455999999998</v>
      </c>
      <c r="U825" s="141">
        <v>3459.4124000000002</v>
      </c>
      <c r="V825" s="141">
        <v>0</v>
      </c>
      <c r="W825" s="141">
        <v>0</v>
      </c>
      <c r="X825" s="141">
        <v>0</v>
      </c>
      <c r="Y825" s="10">
        <v>891.23320000000001</v>
      </c>
      <c r="Z825" s="10">
        <v>0</v>
      </c>
      <c r="AA825" s="10">
        <v>0</v>
      </c>
      <c r="AB825" s="10">
        <v>0</v>
      </c>
      <c r="AC825" s="10">
        <v>0</v>
      </c>
      <c r="AD825" s="10">
        <f t="shared" si="415"/>
        <v>-108.55439999999999</v>
      </c>
      <c r="AE825" s="10">
        <f t="shared" si="415"/>
        <v>-108.38760000000002</v>
      </c>
      <c r="AF825" s="10">
        <f t="shared" si="415"/>
        <v>0</v>
      </c>
      <c r="AG825" s="10">
        <f t="shared" si="415"/>
        <v>0</v>
      </c>
      <c r="AH825" s="10">
        <f t="shared" si="415"/>
        <v>0</v>
      </c>
      <c r="AI825" s="13">
        <f t="shared" si="415"/>
        <v>-0.16679999999996653</v>
      </c>
      <c r="AJ825" s="13">
        <f t="shared" si="410"/>
        <v>0</v>
      </c>
      <c r="AK825" s="13">
        <f t="shared" si="407"/>
        <v>0</v>
      </c>
      <c r="AL825" s="13">
        <f t="shared" si="407"/>
        <v>0</v>
      </c>
      <c r="AM825" s="10">
        <f t="shared" si="407"/>
        <v>0</v>
      </c>
      <c r="AN825" s="10">
        <f t="shared" si="416"/>
        <v>97.565608180839618</v>
      </c>
      <c r="AO825" s="10">
        <f t="shared" si="416"/>
        <v>96.962060653624079</v>
      </c>
      <c r="AP825" s="10">
        <f t="shared" si="416"/>
        <v>0</v>
      </c>
      <c r="AQ825" s="10">
        <f t="shared" si="416"/>
        <v>0</v>
      </c>
      <c r="AR825" s="10">
        <f t="shared" si="416"/>
        <v>0</v>
      </c>
      <c r="AS825" s="10">
        <f t="shared" si="416"/>
        <v>99.981287861790449</v>
      </c>
      <c r="AT825" s="142">
        <f t="shared" si="416"/>
        <v>0</v>
      </c>
      <c r="AU825" s="142">
        <f t="shared" si="416"/>
        <v>0</v>
      </c>
      <c r="AV825" s="142">
        <f t="shared" si="416"/>
        <v>0</v>
      </c>
      <c r="AW825" s="142">
        <f t="shared" si="416"/>
        <v>0</v>
      </c>
    </row>
    <row r="826" spans="1:49" ht="12.75" customHeight="1" x14ac:dyDescent="0.25">
      <c r="A826" s="133">
        <v>817</v>
      </c>
      <c r="B826" s="139" t="s">
        <v>2031</v>
      </c>
      <c r="C826" s="135">
        <f t="shared" si="411"/>
        <v>6603.8</v>
      </c>
      <c r="D826" s="140">
        <v>5182.5</v>
      </c>
      <c r="E826" s="140">
        <v>0</v>
      </c>
      <c r="F826" s="140">
        <v>0</v>
      </c>
      <c r="G826" s="140">
        <v>0</v>
      </c>
      <c r="H826" s="140">
        <v>1421.3</v>
      </c>
      <c r="I826" s="140">
        <v>0</v>
      </c>
      <c r="J826" s="135">
        <f t="shared" si="405"/>
        <v>7526.9000000000005</v>
      </c>
      <c r="K826" s="141">
        <v>6105.6</v>
      </c>
      <c r="L826" s="141">
        <v>0</v>
      </c>
      <c r="M826" s="141">
        <v>0</v>
      </c>
      <c r="N826" s="141">
        <v>0</v>
      </c>
      <c r="O826" s="141">
        <v>1421.3</v>
      </c>
      <c r="P826" s="141">
        <v>0</v>
      </c>
      <c r="Q826" s="141">
        <v>0</v>
      </c>
      <c r="R826" s="141">
        <v>0</v>
      </c>
      <c r="S826" s="141">
        <v>0</v>
      </c>
      <c r="T826" s="136">
        <f t="shared" si="406"/>
        <v>7320.4735999999994</v>
      </c>
      <c r="U826" s="141">
        <v>5899.1801999999998</v>
      </c>
      <c r="V826" s="141">
        <v>0</v>
      </c>
      <c r="W826" s="141">
        <v>0</v>
      </c>
      <c r="X826" s="141">
        <v>0</v>
      </c>
      <c r="Y826" s="10">
        <v>1421.2934</v>
      </c>
      <c r="Z826" s="10">
        <v>0</v>
      </c>
      <c r="AA826" s="10">
        <v>0</v>
      </c>
      <c r="AB826" s="10">
        <v>0</v>
      </c>
      <c r="AC826" s="10">
        <v>0</v>
      </c>
      <c r="AD826" s="10">
        <f t="shared" si="415"/>
        <v>-206.42640000000119</v>
      </c>
      <c r="AE826" s="10">
        <f t="shared" si="415"/>
        <v>-206.41980000000058</v>
      </c>
      <c r="AF826" s="10">
        <f t="shared" si="415"/>
        <v>0</v>
      </c>
      <c r="AG826" s="10">
        <f t="shared" si="415"/>
        <v>0</v>
      </c>
      <c r="AH826" s="10">
        <f t="shared" si="415"/>
        <v>0</v>
      </c>
      <c r="AI826" s="13">
        <f t="shared" si="415"/>
        <v>-6.5999999999348802E-3</v>
      </c>
      <c r="AJ826" s="13">
        <f t="shared" si="410"/>
        <v>0</v>
      </c>
      <c r="AK826" s="13">
        <f t="shared" si="407"/>
        <v>0</v>
      </c>
      <c r="AL826" s="13">
        <f t="shared" si="407"/>
        <v>0</v>
      </c>
      <c r="AM826" s="10">
        <f t="shared" si="407"/>
        <v>0</v>
      </c>
      <c r="AN826" s="10">
        <f t="shared" si="416"/>
        <v>97.257484488966227</v>
      </c>
      <c r="AO826" s="10">
        <f t="shared" si="416"/>
        <v>96.61917256289307</v>
      </c>
      <c r="AP826" s="10">
        <f t="shared" si="416"/>
        <v>0</v>
      </c>
      <c r="AQ826" s="10">
        <f t="shared" si="416"/>
        <v>0</v>
      </c>
      <c r="AR826" s="10">
        <f t="shared" si="416"/>
        <v>0</v>
      </c>
      <c r="AS826" s="10">
        <f t="shared" ref="AS826:AW830" si="423">IF(O826=0,0,Y826/O826*100)</f>
        <v>99.999535636389226</v>
      </c>
      <c r="AT826" s="142">
        <f t="shared" si="423"/>
        <v>0</v>
      </c>
      <c r="AU826" s="142">
        <f t="shared" si="423"/>
        <v>0</v>
      </c>
      <c r="AV826" s="142">
        <f t="shared" si="423"/>
        <v>0</v>
      </c>
      <c r="AW826" s="142">
        <f t="shared" si="423"/>
        <v>0</v>
      </c>
    </row>
    <row r="827" spans="1:49" ht="12.75" customHeight="1" x14ac:dyDescent="0.25">
      <c r="A827" s="133">
        <v>818</v>
      </c>
      <c r="B827" s="139" t="s">
        <v>2010</v>
      </c>
      <c r="C827" s="135">
        <f t="shared" si="411"/>
        <v>19153.8</v>
      </c>
      <c r="D827" s="140">
        <v>15559.5</v>
      </c>
      <c r="E827" s="140">
        <v>0</v>
      </c>
      <c r="F827" s="140">
        <v>74.2</v>
      </c>
      <c r="G827" s="140">
        <v>0</v>
      </c>
      <c r="H827" s="140">
        <v>3520.1</v>
      </c>
      <c r="I827" s="140">
        <v>0</v>
      </c>
      <c r="J827" s="135">
        <f t="shared" si="405"/>
        <v>21481.8</v>
      </c>
      <c r="K827" s="141">
        <v>17878.5</v>
      </c>
      <c r="L827" s="141">
        <v>0</v>
      </c>
      <c r="M827" s="141">
        <v>83.2</v>
      </c>
      <c r="N827" s="141">
        <v>0</v>
      </c>
      <c r="O827" s="141">
        <v>3520.1</v>
      </c>
      <c r="P827" s="141">
        <v>0</v>
      </c>
      <c r="Q827" s="141">
        <v>0</v>
      </c>
      <c r="R827" s="141">
        <v>0</v>
      </c>
      <c r="S827" s="141">
        <v>0</v>
      </c>
      <c r="T827" s="136">
        <f t="shared" si="406"/>
        <v>21472.724099999999</v>
      </c>
      <c r="U827" s="141">
        <v>17878.5</v>
      </c>
      <c r="V827" s="141">
        <v>0</v>
      </c>
      <c r="W827" s="141">
        <v>74.124099999999999</v>
      </c>
      <c r="X827" s="141">
        <v>0</v>
      </c>
      <c r="Y827" s="10">
        <v>3520.1</v>
      </c>
      <c r="Z827" s="10">
        <v>0</v>
      </c>
      <c r="AA827" s="10">
        <v>0</v>
      </c>
      <c r="AB827" s="10">
        <v>0</v>
      </c>
      <c r="AC827" s="10">
        <v>0</v>
      </c>
      <c r="AD827" s="10">
        <f t="shared" si="415"/>
        <v>-9.0758999999998196</v>
      </c>
      <c r="AE827" s="10">
        <f t="shared" si="415"/>
        <v>0</v>
      </c>
      <c r="AF827" s="10">
        <f t="shared" si="415"/>
        <v>0</v>
      </c>
      <c r="AG827" s="10">
        <f t="shared" si="415"/>
        <v>-9.0759000000000043</v>
      </c>
      <c r="AH827" s="10">
        <f t="shared" si="415"/>
        <v>0</v>
      </c>
      <c r="AI827" s="13">
        <f t="shared" si="415"/>
        <v>0</v>
      </c>
      <c r="AJ827" s="13">
        <f t="shared" si="410"/>
        <v>0</v>
      </c>
      <c r="AK827" s="13">
        <f t="shared" si="407"/>
        <v>0</v>
      </c>
      <c r="AL827" s="13">
        <f t="shared" si="407"/>
        <v>0</v>
      </c>
      <c r="AM827" s="10">
        <f t="shared" si="407"/>
        <v>0</v>
      </c>
      <c r="AN827" s="10">
        <f t="shared" ref="AN827:AR830" si="424">IF(J827=0,0,T827/J827*100)</f>
        <v>99.95775074714409</v>
      </c>
      <c r="AO827" s="10">
        <f t="shared" si="424"/>
        <v>100</v>
      </c>
      <c r="AP827" s="10">
        <f t="shared" si="424"/>
        <v>0</v>
      </c>
      <c r="AQ827" s="10">
        <f t="shared" si="424"/>
        <v>89.091466346153837</v>
      </c>
      <c r="AR827" s="10">
        <f t="shared" si="424"/>
        <v>0</v>
      </c>
      <c r="AS827" s="10">
        <f t="shared" si="423"/>
        <v>100</v>
      </c>
      <c r="AT827" s="142">
        <f t="shared" si="423"/>
        <v>0</v>
      </c>
      <c r="AU827" s="142">
        <f t="shared" si="423"/>
        <v>0</v>
      </c>
      <c r="AV827" s="142">
        <f t="shared" si="423"/>
        <v>0</v>
      </c>
      <c r="AW827" s="142">
        <f t="shared" si="423"/>
        <v>0</v>
      </c>
    </row>
    <row r="828" spans="1:49" ht="12.75" customHeight="1" x14ac:dyDescent="0.25">
      <c r="A828" s="133">
        <v>819</v>
      </c>
      <c r="B828" s="139" t="s">
        <v>2032</v>
      </c>
      <c r="C828" s="135">
        <f t="shared" si="411"/>
        <v>6059</v>
      </c>
      <c r="D828" s="140">
        <v>4692.6000000000004</v>
      </c>
      <c r="E828" s="140">
        <v>0</v>
      </c>
      <c r="F828" s="140">
        <v>0</v>
      </c>
      <c r="G828" s="140">
        <v>0</v>
      </c>
      <c r="H828" s="140">
        <v>1366.4</v>
      </c>
      <c r="I828" s="140">
        <v>0</v>
      </c>
      <c r="J828" s="135">
        <f t="shared" si="405"/>
        <v>6623.2999999999993</v>
      </c>
      <c r="K828" s="141">
        <v>5256.9</v>
      </c>
      <c r="L828" s="141">
        <v>0</v>
      </c>
      <c r="M828" s="141">
        <v>0</v>
      </c>
      <c r="N828" s="141">
        <v>0</v>
      </c>
      <c r="O828" s="141">
        <v>1366.4</v>
      </c>
      <c r="P828" s="141">
        <v>0</v>
      </c>
      <c r="Q828" s="141">
        <v>0</v>
      </c>
      <c r="R828" s="141">
        <v>0</v>
      </c>
      <c r="S828" s="141">
        <v>0</v>
      </c>
      <c r="T828" s="136">
        <f t="shared" si="406"/>
        <v>6024.0506999999998</v>
      </c>
      <c r="U828" s="141">
        <v>4657.6507000000001</v>
      </c>
      <c r="V828" s="141">
        <v>0</v>
      </c>
      <c r="W828" s="141">
        <v>0</v>
      </c>
      <c r="X828" s="141">
        <v>0</v>
      </c>
      <c r="Y828" s="10">
        <v>1366.4</v>
      </c>
      <c r="Z828" s="10">
        <v>0</v>
      </c>
      <c r="AA828" s="10">
        <v>0</v>
      </c>
      <c r="AB828" s="10">
        <v>0</v>
      </c>
      <c r="AC828" s="10">
        <v>0</v>
      </c>
      <c r="AD828" s="10">
        <f t="shared" si="415"/>
        <v>-599.24929999999949</v>
      </c>
      <c r="AE828" s="10">
        <f t="shared" si="415"/>
        <v>-599.24929999999949</v>
      </c>
      <c r="AF828" s="10">
        <f t="shared" si="415"/>
        <v>0</v>
      </c>
      <c r="AG828" s="10">
        <f t="shared" si="415"/>
        <v>0</v>
      </c>
      <c r="AH828" s="10">
        <f t="shared" si="415"/>
        <v>0</v>
      </c>
      <c r="AI828" s="13">
        <f t="shared" si="415"/>
        <v>0</v>
      </c>
      <c r="AJ828" s="13">
        <f t="shared" si="410"/>
        <v>0</v>
      </c>
      <c r="AK828" s="13">
        <f t="shared" si="407"/>
        <v>0</v>
      </c>
      <c r="AL828" s="13">
        <f t="shared" si="407"/>
        <v>0</v>
      </c>
      <c r="AM828" s="10">
        <f t="shared" si="407"/>
        <v>0</v>
      </c>
      <c r="AN828" s="10">
        <f t="shared" si="424"/>
        <v>90.95240590038199</v>
      </c>
      <c r="AO828" s="10">
        <f t="shared" si="424"/>
        <v>88.600709543647412</v>
      </c>
      <c r="AP828" s="10">
        <f t="shared" si="424"/>
        <v>0</v>
      </c>
      <c r="AQ828" s="10">
        <f t="shared" si="424"/>
        <v>0</v>
      </c>
      <c r="AR828" s="10">
        <f t="shared" si="424"/>
        <v>0</v>
      </c>
      <c r="AS828" s="10">
        <f t="shared" si="423"/>
        <v>100</v>
      </c>
      <c r="AT828" s="142">
        <f t="shared" si="423"/>
        <v>0</v>
      </c>
      <c r="AU828" s="142">
        <f t="shared" si="423"/>
        <v>0</v>
      </c>
      <c r="AV828" s="142">
        <f t="shared" si="423"/>
        <v>0</v>
      </c>
      <c r="AW828" s="142">
        <f t="shared" si="423"/>
        <v>0</v>
      </c>
    </row>
    <row r="829" spans="1:49" ht="12.75" customHeight="1" x14ac:dyDescent="0.25">
      <c r="A829" s="133">
        <v>820</v>
      </c>
      <c r="B829" s="139" t="s">
        <v>2033</v>
      </c>
      <c r="C829" s="135">
        <f t="shared" si="411"/>
        <v>1419.4</v>
      </c>
      <c r="D829" s="140">
        <v>1015.4</v>
      </c>
      <c r="E829" s="140">
        <v>0</v>
      </c>
      <c r="F829" s="140">
        <v>0</v>
      </c>
      <c r="G829" s="140">
        <v>0</v>
      </c>
      <c r="H829" s="140">
        <v>404</v>
      </c>
      <c r="I829" s="140">
        <v>0</v>
      </c>
      <c r="J829" s="135">
        <f t="shared" si="405"/>
        <v>1513.6</v>
      </c>
      <c r="K829" s="141">
        <v>1109.5999999999999</v>
      </c>
      <c r="L829" s="141">
        <v>0</v>
      </c>
      <c r="M829" s="141">
        <v>0</v>
      </c>
      <c r="N829" s="141">
        <v>0</v>
      </c>
      <c r="O829" s="141">
        <v>404</v>
      </c>
      <c r="P829" s="141">
        <v>0</v>
      </c>
      <c r="Q829" s="141">
        <v>0</v>
      </c>
      <c r="R829" s="141">
        <v>0</v>
      </c>
      <c r="S829" s="141">
        <v>0</v>
      </c>
      <c r="T829" s="136">
        <f t="shared" si="406"/>
        <v>1504.5543</v>
      </c>
      <c r="U829" s="141">
        <v>1106.5726</v>
      </c>
      <c r="V829" s="141">
        <v>0</v>
      </c>
      <c r="W829" s="141">
        <v>0</v>
      </c>
      <c r="X829" s="141">
        <v>0</v>
      </c>
      <c r="Y829" s="10">
        <v>397.98169999999999</v>
      </c>
      <c r="Z829" s="10">
        <v>0</v>
      </c>
      <c r="AA829" s="10">
        <v>0</v>
      </c>
      <c r="AB829" s="10">
        <v>0</v>
      </c>
      <c r="AC829" s="10">
        <v>0</v>
      </c>
      <c r="AD829" s="10">
        <f t="shared" si="415"/>
        <v>-9.045699999999897</v>
      </c>
      <c r="AE829" s="10">
        <f t="shared" si="415"/>
        <v>-3.0273999999999432</v>
      </c>
      <c r="AF829" s="10">
        <f t="shared" si="415"/>
        <v>0</v>
      </c>
      <c r="AG829" s="10">
        <f t="shared" si="415"/>
        <v>0</v>
      </c>
      <c r="AH829" s="10">
        <f t="shared" si="415"/>
        <v>0</v>
      </c>
      <c r="AI829" s="13">
        <f t="shared" si="415"/>
        <v>-6.0183000000000106</v>
      </c>
      <c r="AJ829" s="13">
        <f t="shared" si="410"/>
        <v>0</v>
      </c>
      <c r="AK829" s="13">
        <f t="shared" si="407"/>
        <v>0</v>
      </c>
      <c r="AL829" s="13">
        <f t="shared" si="407"/>
        <v>0</v>
      </c>
      <c r="AM829" s="10">
        <f t="shared" si="407"/>
        <v>0</v>
      </c>
      <c r="AN829" s="10">
        <f t="shared" si="424"/>
        <v>99.402371828752649</v>
      </c>
      <c r="AO829" s="10">
        <f t="shared" si="424"/>
        <v>99.727162941600582</v>
      </c>
      <c r="AP829" s="10">
        <f t="shared" si="424"/>
        <v>0</v>
      </c>
      <c r="AQ829" s="10">
        <f t="shared" si="424"/>
        <v>0</v>
      </c>
      <c r="AR829" s="10">
        <f t="shared" si="424"/>
        <v>0</v>
      </c>
      <c r="AS829" s="10">
        <f t="shared" si="423"/>
        <v>98.51032178217821</v>
      </c>
      <c r="AT829" s="142">
        <f t="shared" si="423"/>
        <v>0</v>
      </c>
      <c r="AU829" s="142">
        <f t="shared" si="423"/>
        <v>0</v>
      </c>
      <c r="AV829" s="142">
        <f t="shared" si="423"/>
        <v>0</v>
      </c>
      <c r="AW829" s="142">
        <f t="shared" si="423"/>
        <v>0</v>
      </c>
    </row>
    <row r="830" spans="1:49" ht="12.75" customHeight="1" x14ac:dyDescent="0.25">
      <c r="A830" s="133">
        <v>821</v>
      </c>
      <c r="B830" s="139" t="s">
        <v>2034</v>
      </c>
      <c r="C830" s="135">
        <f t="shared" si="411"/>
        <v>790.7</v>
      </c>
      <c r="D830" s="140">
        <v>628</v>
      </c>
      <c r="E830" s="140">
        <v>0</v>
      </c>
      <c r="F830" s="140">
        <v>0</v>
      </c>
      <c r="G830" s="140">
        <v>0</v>
      </c>
      <c r="H830" s="140">
        <v>162.69999999999999</v>
      </c>
      <c r="I830" s="140">
        <v>0</v>
      </c>
      <c r="J830" s="135">
        <f t="shared" si="405"/>
        <v>887.40000000000009</v>
      </c>
      <c r="K830" s="141">
        <v>724.7</v>
      </c>
      <c r="L830" s="141">
        <v>0</v>
      </c>
      <c r="M830" s="141">
        <v>0</v>
      </c>
      <c r="N830" s="141">
        <v>0</v>
      </c>
      <c r="O830" s="141">
        <v>162.69999999999999</v>
      </c>
      <c r="P830" s="141">
        <v>0</v>
      </c>
      <c r="Q830" s="141">
        <v>0</v>
      </c>
      <c r="R830" s="141">
        <v>0</v>
      </c>
      <c r="S830" s="141">
        <v>0</v>
      </c>
      <c r="T830" s="136">
        <f t="shared" si="406"/>
        <v>886.90110000000004</v>
      </c>
      <c r="U830" s="141">
        <v>724.20320000000004</v>
      </c>
      <c r="V830" s="141">
        <v>0</v>
      </c>
      <c r="W830" s="141">
        <v>0</v>
      </c>
      <c r="X830" s="141">
        <v>0</v>
      </c>
      <c r="Y830" s="10">
        <v>162.6979</v>
      </c>
      <c r="Z830" s="10">
        <v>0</v>
      </c>
      <c r="AA830" s="10">
        <v>0</v>
      </c>
      <c r="AB830" s="10">
        <v>0</v>
      </c>
      <c r="AC830" s="10">
        <v>0</v>
      </c>
      <c r="AD830" s="10">
        <f t="shared" si="415"/>
        <v>-0.49890000000004875</v>
      </c>
      <c r="AE830" s="10">
        <f t="shared" si="415"/>
        <v>-0.49680000000000746</v>
      </c>
      <c r="AF830" s="10">
        <f t="shared" si="415"/>
        <v>0</v>
      </c>
      <c r="AG830" s="10">
        <f t="shared" si="415"/>
        <v>0</v>
      </c>
      <c r="AH830" s="10">
        <f t="shared" si="415"/>
        <v>0</v>
      </c>
      <c r="AI830" s="13">
        <f t="shared" si="415"/>
        <v>-2.0999999999844476E-3</v>
      </c>
      <c r="AJ830" s="13">
        <f t="shared" si="410"/>
        <v>0</v>
      </c>
      <c r="AK830" s="13">
        <f t="shared" si="407"/>
        <v>0</v>
      </c>
      <c r="AL830" s="13">
        <f t="shared" si="407"/>
        <v>0</v>
      </c>
      <c r="AM830" s="10">
        <f t="shared" si="407"/>
        <v>0</v>
      </c>
      <c r="AN830" s="10">
        <f t="shared" si="424"/>
        <v>99.943779580797838</v>
      </c>
      <c r="AO830" s="10">
        <f t="shared" si="424"/>
        <v>99.931447495515386</v>
      </c>
      <c r="AP830" s="10">
        <f t="shared" si="424"/>
        <v>0</v>
      </c>
      <c r="AQ830" s="10">
        <f t="shared" si="424"/>
        <v>0</v>
      </c>
      <c r="AR830" s="10">
        <f t="shared" si="424"/>
        <v>0</v>
      </c>
      <c r="AS830" s="10">
        <f t="shared" si="423"/>
        <v>99.99870928088508</v>
      </c>
      <c r="AT830" s="142">
        <f t="shared" si="423"/>
        <v>0</v>
      </c>
      <c r="AU830" s="142">
        <f t="shared" si="423"/>
        <v>0</v>
      </c>
      <c r="AV830" s="142">
        <f t="shared" si="423"/>
        <v>0</v>
      </c>
      <c r="AW830" s="142">
        <f t="shared" si="423"/>
        <v>0</v>
      </c>
    </row>
    <row r="831" spans="1:49" ht="12.75" customHeight="1" x14ac:dyDescent="0.25">
      <c r="A831" s="133">
        <v>822</v>
      </c>
      <c r="B831" s="139"/>
      <c r="C831" s="140"/>
      <c r="D831" s="140"/>
      <c r="E831" s="140"/>
      <c r="F831" s="140"/>
      <c r="G831" s="140"/>
      <c r="H831" s="140"/>
      <c r="I831" s="140"/>
      <c r="J831" s="135"/>
      <c r="K831" s="141"/>
      <c r="L831" s="141"/>
      <c r="M831" s="141"/>
      <c r="N831" s="141"/>
      <c r="O831" s="141"/>
      <c r="P831" s="141"/>
      <c r="Q831" s="141"/>
      <c r="R831" s="141"/>
      <c r="S831" s="141"/>
      <c r="T831" s="136"/>
      <c r="U831" s="141"/>
      <c r="V831" s="141"/>
      <c r="W831" s="141"/>
      <c r="X831" s="141"/>
      <c r="Y831" s="10"/>
      <c r="Z831" s="10"/>
      <c r="AA831" s="10"/>
      <c r="AB831" s="10"/>
      <c r="AC831" s="10"/>
      <c r="AD831" s="10"/>
      <c r="AE831" s="10"/>
      <c r="AF831" s="10"/>
      <c r="AG831" s="10"/>
      <c r="AH831" s="10"/>
      <c r="AI831" s="13">
        <f t="shared" ref="AI831:AM894" si="425">Y831-O831</f>
        <v>0</v>
      </c>
      <c r="AJ831" s="13">
        <f t="shared" si="410"/>
        <v>0</v>
      </c>
      <c r="AK831" s="13">
        <f t="shared" si="407"/>
        <v>0</v>
      </c>
      <c r="AL831" s="13">
        <f t="shared" si="407"/>
        <v>0</v>
      </c>
      <c r="AM831" s="10"/>
      <c r="AN831" s="10"/>
      <c r="AO831" s="10"/>
      <c r="AP831" s="10"/>
      <c r="AQ831" s="10"/>
      <c r="AR831" s="10"/>
      <c r="AS831" s="10"/>
      <c r="AT831" s="142"/>
      <c r="AU831" s="142"/>
      <c r="AV831" s="142"/>
      <c r="AW831" s="142"/>
    </row>
    <row r="832" spans="1:49" ht="12.75" customHeight="1" x14ac:dyDescent="0.25">
      <c r="A832" s="133">
        <v>823</v>
      </c>
      <c r="B832" s="134" t="s">
        <v>2035</v>
      </c>
      <c r="C832" s="135">
        <f t="shared" ref="C832:C870" si="426">SUM(D832:I832)</f>
        <v>331106.89999999997</v>
      </c>
      <c r="D832" s="135">
        <f t="shared" ref="D832:I832" si="427">D833+D834</f>
        <v>265596.09999999998</v>
      </c>
      <c r="E832" s="135">
        <f t="shared" si="427"/>
        <v>5639.2999999999993</v>
      </c>
      <c r="F832" s="135">
        <f t="shared" si="427"/>
        <v>6867.3</v>
      </c>
      <c r="G832" s="135">
        <f t="shared" si="427"/>
        <v>0</v>
      </c>
      <c r="H832" s="135">
        <f t="shared" si="427"/>
        <v>49433.2</v>
      </c>
      <c r="I832" s="135">
        <f t="shared" si="427"/>
        <v>3571</v>
      </c>
      <c r="J832" s="135">
        <f t="shared" si="405"/>
        <v>373023</v>
      </c>
      <c r="K832" s="135">
        <f t="shared" ref="K832:S832" si="428">K833+K834</f>
        <v>300473.7</v>
      </c>
      <c r="L832" s="135">
        <f t="shared" si="428"/>
        <v>6178.1</v>
      </c>
      <c r="M832" s="135">
        <f t="shared" si="428"/>
        <v>8849.1</v>
      </c>
      <c r="N832" s="135">
        <f t="shared" si="428"/>
        <v>0</v>
      </c>
      <c r="O832" s="135">
        <f t="shared" si="428"/>
        <v>49433.2</v>
      </c>
      <c r="P832" s="135">
        <f t="shared" si="428"/>
        <v>5612.9</v>
      </c>
      <c r="Q832" s="135">
        <f t="shared" si="428"/>
        <v>4299.8</v>
      </c>
      <c r="R832" s="135">
        <f t="shared" si="428"/>
        <v>2409.9</v>
      </c>
      <c r="S832" s="135">
        <f t="shared" si="428"/>
        <v>66.099999999999994</v>
      </c>
      <c r="T832" s="136">
        <f t="shared" si="406"/>
        <v>362997.61869999999</v>
      </c>
      <c r="U832" s="135">
        <f t="shared" ref="U832:AC832" si="429">U833+U834</f>
        <v>296934.7352</v>
      </c>
      <c r="V832" s="135">
        <f t="shared" si="429"/>
        <v>6140.7782000000007</v>
      </c>
      <c r="W832" s="135">
        <f t="shared" si="429"/>
        <v>7678.8085999999994</v>
      </c>
      <c r="X832" s="135">
        <f t="shared" si="429"/>
        <v>0</v>
      </c>
      <c r="Y832" s="135">
        <f t="shared" si="429"/>
        <v>44756.944399999993</v>
      </c>
      <c r="Z832" s="135">
        <f t="shared" si="429"/>
        <v>5010.3522999999996</v>
      </c>
      <c r="AA832" s="135">
        <f t="shared" si="429"/>
        <v>3820.0165999999999</v>
      </c>
      <c r="AB832" s="135">
        <f t="shared" si="429"/>
        <v>2409.9</v>
      </c>
      <c r="AC832" s="135">
        <f t="shared" si="429"/>
        <v>66.099999999999994</v>
      </c>
      <c r="AD832" s="13">
        <f t="shared" ref="AD832:AH870" si="430">T832-J832</f>
        <v>-10025.381300000008</v>
      </c>
      <c r="AE832" s="13">
        <f t="shared" si="430"/>
        <v>-3538.9648000000161</v>
      </c>
      <c r="AF832" s="13">
        <f t="shared" si="430"/>
        <v>-37.321799999999712</v>
      </c>
      <c r="AG832" s="13">
        <f t="shared" si="430"/>
        <v>-1170.291400000001</v>
      </c>
      <c r="AH832" s="13">
        <f t="shared" si="430"/>
        <v>0</v>
      </c>
      <c r="AI832" s="13">
        <f t="shared" si="425"/>
        <v>-4676.2556000000041</v>
      </c>
      <c r="AJ832" s="13">
        <f t="shared" si="410"/>
        <v>-602.54770000000008</v>
      </c>
      <c r="AK832" s="13">
        <f t="shared" si="407"/>
        <v>-479.78340000000026</v>
      </c>
      <c r="AL832" s="13">
        <f t="shared" si="407"/>
        <v>0</v>
      </c>
      <c r="AM832" s="13">
        <f t="shared" si="407"/>
        <v>0</v>
      </c>
      <c r="AN832" s="13">
        <f t="shared" ref="AN832:AW857" si="431">IF(J832=0,0,T832/J832*100)</f>
        <v>97.312395938052077</v>
      </c>
      <c r="AO832" s="13">
        <f t="shared" si="431"/>
        <v>98.822204805279128</v>
      </c>
      <c r="AP832" s="13">
        <f t="shared" si="431"/>
        <v>99.395901652611656</v>
      </c>
      <c r="AQ832" s="13">
        <f t="shared" si="431"/>
        <v>86.77502344871229</v>
      </c>
      <c r="AR832" s="13">
        <f t="shared" si="431"/>
        <v>0</v>
      </c>
      <c r="AS832" s="13">
        <f t="shared" si="431"/>
        <v>90.540253109246407</v>
      </c>
      <c r="AT832" s="137">
        <f t="shared" si="431"/>
        <v>89.264948600545168</v>
      </c>
      <c r="AU832" s="137">
        <f t="shared" si="431"/>
        <v>88.841727522210334</v>
      </c>
      <c r="AV832" s="137">
        <f t="shared" si="431"/>
        <v>100</v>
      </c>
      <c r="AW832" s="137">
        <f t="shared" si="431"/>
        <v>100</v>
      </c>
    </row>
    <row r="833" spans="1:49" s="138" customFormat="1" ht="12.75" customHeight="1" x14ac:dyDescent="0.2">
      <c r="A833" s="133">
        <v>824</v>
      </c>
      <c r="B833" s="134" t="s">
        <v>1374</v>
      </c>
      <c r="C833" s="135">
        <f t="shared" si="426"/>
        <v>217550.2</v>
      </c>
      <c r="D833" s="135">
        <f t="shared" ref="D833:I833" si="432">D835</f>
        <v>178881.5</v>
      </c>
      <c r="E833" s="135">
        <f t="shared" si="432"/>
        <v>3162.6</v>
      </c>
      <c r="F833" s="135">
        <f t="shared" si="432"/>
        <v>6655</v>
      </c>
      <c r="G833" s="135">
        <f t="shared" si="432"/>
        <v>0</v>
      </c>
      <c r="H833" s="135">
        <f t="shared" si="432"/>
        <v>25280.1</v>
      </c>
      <c r="I833" s="135">
        <f t="shared" si="432"/>
        <v>3571</v>
      </c>
      <c r="J833" s="135">
        <f t="shared" si="405"/>
        <v>245755.69999999998</v>
      </c>
      <c r="K833" s="135">
        <f t="shared" ref="K833:S833" si="433">K835</f>
        <v>200402.9</v>
      </c>
      <c r="L833" s="135">
        <f t="shared" si="433"/>
        <v>3358.8</v>
      </c>
      <c r="M833" s="135">
        <f t="shared" si="433"/>
        <v>8625</v>
      </c>
      <c r="N833" s="135">
        <f t="shared" si="433"/>
        <v>0</v>
      </c>
      <c r="O833" s="135">
        <f t="shared" si="433"/>
        <v>25280.1</v>
      </c>
      <c r="P833" s="135">
        <f t="shared" si="433"/>
        <v>5612.9</v>
      </c>
      <c r="Q833" s="135">
        <f t="shared" si="433"/>
        <v>4299.8</v>
      </c>
      <c r="R833" s="135">
        <f t="shared" si="433"/>
        <v>2409.9</v>
      </c>
      <c r="S833" s="135">
        <f t="shared" si="433"/>
        <v>66.099999999999994</v>
      </c>
      <c r="T833" s="136">
        <f t="shared" si="406"/>
        <v>237337.56170000002</v>
      </c>
      <c r="U833" s="135">
        <f t="shared" ref="U833:AC833" si="434">U835</f>
        <v>198303.4479</v>
      </c>
      <c r="V833" s="135">
        <f t="shared" si="434"/>
        <v>3321.4782</v>
      </c>
      <c r="W833" s="135">
        <f t="shared" si="434"/>
        <v>7499.7444999999998</v>
      </c>
      <c r="X833" s="135">
        <f t="shared" si="434"/>
        <v>0</v>
      </c>
      <c r="Y833" s="135">
        <f t="shared" si="434"/>
        <v>20726.538799999998</v>
      </c>
      <c r="Z833" s="135">
        <f t="shared" si="434"/>
        <v>5010.3522999999996</v>
      </c>
      <c r="AA833" s="135">
        <f t="shared" si="434"/>
        <v>3820.0165999999999</v>
      </c>
      <c r="AB833" s="135">
        <f t="shared" si="434"/>
        <v>2409.9</v>
      </c>
      <c r="AC833" s="135">
        <f t="shared" si="434"/>
        <v>66.099999999999994</v>
      </c>
      <c r="AD833" s="13">
        <f t="shared" si="430"/>
        <v>-8418.1382999999623</v>
      </c>
      <c r="AE833" s="13">
        <f t="shared" si="430"/>
        <v>-2099.452099999995</v>
      </c>
      <c r="AF833" s="13">
        <f t="shared" si="430"/>
        <v>-37.321800000000167</v>
      </c>
      <c r="AG833" s="13">
        <f t="shared" si="430"/>
        <v>-1125.2555000000002</v>
      </c>
      <c r="AH833" s="13">
        <f t="shared" si="430"/>
        <v>0</v>
      </c>
      <c r="AI833" s="13">
        <f t="shared" si="425"/>
        <v>-4553.5612000000001</v>
      </c>
      <c r="AJ833" s="13">
        <f t="shared" si="410"/>
        <v>-602.54770000000008</v>
      </c>
      <c r="AK833" s="13">
        <f t="shared" si="407"/>
        <v>-479.78340000000026</v>
      </c>
      <c r="AL833" s="13">
        <f t="shared" si="407"/>
        <v>0</v>
      </c>
      <c r="AM833" s="13">
        <f t="shared" si="407"/>
        <v>0</v>
      </c>
      <c r="AN833" s="13">
        <f t="shared" si="431"/>
        <v>96.574590823325778</v>
      </c>
      <c r="AO833" s="13">
        <f t="shared" si="431"/>
        <v>98.952384371683237</v>
      </c>
      <c r="AP833" s="13">
        <f t="shared" si="431"/>
        <v>98.888835298320828</v>
      </c>
      <c r="AQ833" s="13">
        <f t="shared" si="431"/>
        <v>86.953559420289849</v>
      </c>
      <c r="AR833" s="13">
        <f t="shared" si="431"/>
        <v>0</v>
      </c>
      <c r="AS833" s="13">
        <f t="shared" si="431"/>
        <v>81.987566504879325</v>
      </c>
      <c r="AT833" s="137">
        <f t="shared" si="431"/>
        <v>89.264948600545168</v>
      </c>
      <c r="AU833" s="137">
        <f t="shared" si="431"/>
        <v>88.841727522210334</v>
      </c>
      <c r="AV833" s="137">
        <f t="shared" si="431"/>
        <v>100</v>
      </c>
      <c r="AW833" s="137">
        <f t="shared" si="431"/>
        <v>100</v>
      </c>
    </row>
    <row r="834" spans="1:49" s="138" customFormat="1" ht="12.75" customHeight="1" x14ac:dyDescent="0.2">
      <c r="A834" s="133">
        <v>825</v>
      </c>
      <c r="B834" s="134" t="s">
        <v>1375</v>
      </c>
      <c r="C834" s="135">
        <f t="shared" si="426"/>
        <v>113556.70000000001</v>
      </c>
      <c r="D834" s="135">
        <f t="shared" ref="D834:I834" si="435">SUBTOTAL(9,D836:D870)</f>
        <v>86714.6</v>
      </c>
      <c r="E834" s="135">
        <f t="shared" si="435"/>
        <v>2476.6999999999998</v>
      </c>
      <c r="F834" s="135">
        <f t="shared" si="435"/>
        <v>212.3</v>
      </c>
      <c r="G834" s="135">
        <f t="shared" si="435"/>
        <v>0</v>
      </c>
      <c r="H834" s="135">
        <f t="shared" si="435"/>
        <v>24153.1</v>
      </c>
      <c r="I834" s="135">
        <f t="shared" si="435"/>
        <v>0</v>
      </c>
      <c r="J834" s="135">
        <f t="shared" si="405"/>
        <v>127267.30000000002</v>
      </c>
      <c r="K834" s="135">
        <f t="shared" ref="K834:S834" si="436">SUBTOTAL(9,K836:K870)</f>
        <v>100070.8</v>
      </c>
      <c r="L834" s="135">
        <f t="shared" si="436"/>
        <v>2819.3</v>
      </c>
      <c r="M834" s="135">
        <f t="shared" si="436"/>
        <v>224.1</v>
      </c>
      <c r="N834" s="135">
        <f t="shared" si="436"/>
        <v>0</v>
      </c>
      <c r="O834" s="135">
        <f t="shared" si="436"/>
        <v>24153.1</v>
      </c>
      <c r="P834" s="135">
        <f t="shared" si="436"/>
        <v>0</v>
      </c>
      <c r="Q834" s="135">
        <f t="shared" si="436"/>
        <v>0</v>
      </c>
      <c r="R834" s="135">
        <f t="shared" si="436"/>
        <v>0</v>
      </c>
      <c r="S834" s="135">
        <f t="shared" si="436"/>
        <v>0</v>
      </c>
      <c r="T834" s="136">
        <f t="shared" si="406"/>
        <v>125660.05700000003</v>
      </c>
      <c r="U834" s="135">
        <f t="shared" ref="U834:AC834" si="437">SUBTOTAL(9,U836:U870)</f>
        <v>98631.287300000025</v>
      </c>
      <c r="V834" s="135">
        <f t="shared" si="437"/>
        <v>2819.3</v>
      </c>
      <c r="W834" s="135">
        <f t="shared" si="437"/>
        <v>179.0641</v>
      </c>
      <c r="X834" s="135">
        <f t="shared" si="437"/>
        <v>0</v>
      </c>
      <c r="Y834" s="135">
        <f t="shared" si="437"/>
        <v>24030.405599999998</v>
      </c>
      <c r="Z834" s="135">
        <f t="shared" si="437"/>
        <v>0</v>
      </c>
      <c r="AA834" s="135">
        <f t="shared" si="437"/>
        <v>0</v>
      </c>
      <c r="AB834" s="135">
        <f t="shared" si="437"/>
        <v>0</v>
      </c>
      <c r="AC834" s="135">
        <f t="shared" si="437"/>
        <v>0</v>
      </c>
      <c r="AD834" s="13">
        <f t="shared" si="430"/>
        <v>-1607.2429999999877</v>
      </c>
      <c r="AE834" s="13">
        <f t="shared" si="430"/>
        <v>-1439.5126999999775</v>
      </c>
      <c r="AF834" s="13">
        <f t="shared" si="430"/>
        <v>0</v>
      </c>
      <c r="AG834" s="13">
        <f t="shared" si="430"/>
        <v>-45.035899999999998</v>
      </c>
      <c r="AH834" s="13">
        <f t="shared" si="430"/>
        <v>0</v>
      </c>
      <c r="AI834" s="13">
        <f t="shared" si="425"/>
        <v>-122.69440000000031</v>
      </c>
      <c r="AJ834" s="13">
        <f t="shared" si="410"/>
        <v>0</v>
      </c>
      <c r="AK834" s="13">
        <f t="shared" si="407"/>
        <v>0</v>
      </c>
      <c r="AL834" s="13">
        <f t="shared" si="407"/>
        <v>0</v>
      </c>
      <c r="AM834" s="13">
        <f t="shared" si="407"/>
        <v>0</v>
      </c>
      <c r="AN834" s="13">
        <f t="shared" si="431"/>
        <v>98.737112361148547</v>
      </c>
      <c r="AO834" s="13">
        <f t="shared" si="431"/>
        <v>98.561505753926241</v>
      </c>
      <c r="AP834" s="13">
        <f t="shared" si="431"/>
        <v>100</v>
      </c>
      <c r="AQ834" s="13">
        <f t="shared" si="431"/>
        <v>79.903659080767525</v>
      </c>
      <c r="AR834" s="13">
        <f t="shared" si="431"/>
        <v>0</v>
      </c>
      <c r="AS834" s="13">
        <f t="shared" si="431"/>
        <v>99.492013861574705</v>
      </c>
      <c r="AT834" s="137">
        <f t="shared" si="431"/>
        <v>0</v>
      </c>
      <c r="AU834" s="137">
        <f t="shared" si="431"/>
        <v>0</v>
      </c>
      <c r="AV834" s="137">
        <f t="shared" si="431"/>
        <v>0</v>
      </c>
      <c r="AW834" s="137">
        <f t="shared" si="431"/>
        <v>0</v>
      </c>
    </row>
    <row r="835" spans="1:49" ht="12.75" customHeight="1" x14ac:dyDescent="0.25">
      <c r="A835" s="133">
        <v>826</v>
      </c>
      <c r="B835" s="139" t="s">
        <v>1400</v>
      </c>
      <c r="C835" s="135">
        <f t="shared" si="426"/>
        <v>217550.2</v>
      </c>
      <c r="D835" s="140">
        <v>178881.5</v>
      </c>
      <c r="E835" s="140">
        <v>3162.6</v>
      </c>
      <c r="F835" s="140">
        <v>6655</v>
      </c>
      <c r="G835" s="140">
        <v>0</v>
      </c>
      <c r="H835" s="140">
        <v>25280.1</v>
      </c>
      <c r="I835" s="140">
        <v>3571</v>
      </c>
      <c r="J835" s="135">
        <f t="shared" si="405"/>
        <v>245755.69999999998</v>
      </c>
      <c r="K835" s="141">
        <v>200402.9</v>
      </c>
      <c r="L835" s="141">
        <v>3358.8</v>
      </c>
      <c r="M835" s="141">
        <v>8625</v>
      </c>
      <c r="N835" s="141">
        <v>0</v>
      </c>
      <c r="O835" s="141">
        <v>25280.1</v>
      </c>
      <c r="P835" s="141">
        <v>5612.9</v>
      </c>
      <c r="Q835" s="141">
        <v>4299.8</v>
      </c>
      <c r="R835" s="141">
        <v>2409.9</v>
      </c>
      <c r="S835" s="141">
        <v>66.099999999999994</v>
      </c>
      <c r="T835" s="136">
        <f t="shared" si="406"/>
        <v>237337.56170000002</v>
      </c>
      <c r="U835" s="141">
        <v>198303.4479</v>
      </c>
      <c r="V835" s="141">
        <v>3321.4782</v>
      </c>
      <c r="W835" s="141">
        <v>7499.7444999999998</v>
      </c>
      <c r="X835" s="141">
        <v>0</v>
      </c>
      <c r="Y835" s="10">
        <v>20726.538799999998</v>
      </c>
      <c r="Z835" s="10">
        <v>5010.3522999999996</v>
      </c>
      <c r="AA835" s="10">
        <v>3820.0165999999999</v>
      </c>
      <c r="AB835" s="10">
        <v>2409.9</v>
      </c>
      <c r="AC835" s="10">
        <v>66.099999999999994</v>
      </c>
      <c r="AD835" s="10">
        <f t="shared" si="430"/>
        <v>-8418.1382999999623</v>
      </c>
      <c r="AE835" s="10">
        <f t="shared" si="430"/>
        <v>-2099.452099999995</v>
      </c>
      <c r="AF835" s="10">
        <f t="shared" si="430"/>
        <v>-37.321800000000167</v>
      </c>
      <c r="AG835" s="10">
        <f t="shared" si="430"/>
        <v>-1125.2555000000002</v>
      </c>
      <c r="AH835" s="10">
        <f t="shared" si="430"/>
        <v>0</v>
      </c>
      <c r="AI835" s="13">
        <f t="shared" si="425"/>
        <v>-4553.5612000000001</v>
      </c>
      <c r="AJ835" s="13">
        <f t="shared" si="410"/>
        <v>-602.54770000000008</v>
      </c>
      <c r="AK835" s="13">
        <f t="shared" si="407"/>
        <v>-479.78340000000026</v>
      </c>
      <c r="AL835" s="13">
        <f t="shared" si="407"/>
        <v>0</v>
      </c>
      <c r="AM835" s="10">
        <f t="shared" si="407"/>
        <v>0</v>
      </c>
      <c r="AN835" s="10">
        <f t="shared" si="431"/>
        <v>96.574590823325778</v>
      </c>
      <c r="AO835" s="10">
        <f t="shared" si="431"/>
        <v>98.952384371683237</v>
      </c>
      <c r="AP835" s="10">
        <f t="shared" si="431"/>
        <v>98.888835298320828</v>
      </c>
      <c r="AQ835" s="10">
        <f t="shared" si="431"/>
        <v>86.953559420289849</v>
      </c>
      <c r="AR835" s="10">
        <f t="shared" si="431"/>
        <v>0</v>
      </c>
      <c r="AS835" s="10">
        <f t="shared" si="431"/>
        <v>81.987566504879325</v>
      </c>
      <c r="AT835" s="142">
        <f t="shared" si="431"/>
        <v>89.264948600545168</v>
      </c>
      <c r="AU835" s="142">
        <f t="shared" si="431"/>
        <v>88.841727522210334</v>
      </c>
      <c r="AV835" s="142">
        <f t="shared" si="431"/>
        <v>100</v>
      </c>
      <c r="AW835" s="142">
        <f t="shared" si="431"/>
        <v>100</v>
      </c>
    </row>
    <row r="836" spans="1:49" ht="12.75" customHeight="1" x14ac:dyDescent="0.25">
      <c r="A836" s="133">
        <v>827</v>
      </c>
      <c r="B836" s="139" t="s">
        <v>2036</v>
      </c>
      <c r="C836" s="135">
        <f t="shared" si="426"/>
        <v>1229.2</v>
      </c>
      <c r="D836" s="140">
        <v>1028.3</v>
      </c>
      <c r="E836" s="140">
        <v>0</v>
      </c>
      <c r="F836" s="140">
        <v>0</v>
      </c>
      <c r="G836" s="140">
        <v>0</v>
      </c>
      <c r="H836" s="140">
        <v>200.9</v>
      </c>
      <c r="I836" s="140">
        <v>0</v>
      </c>
      <c r="J836" s="135">
        <f t="shared" si="405"/>
        <v>1675.2</v>
      </c>
      <c r="K836" s="141">
        <v>1474.3</v>
      </c>
      <c r="L836" s="141">
        <v>0</v>
      </c>
      <c r="M836" s="141">
        <v>0</v>
      </c>
      <c r="N836" s="141">
        <v>0</v>
      </c>
      <c r="O836" s="141">
        <v>200.9</v>
      </c>
      <c r="P836" s="141">
        <v>0</v>
      </c>
      <c r="Q836" s="141">
        <v>0</v>
      </c>
      <c r="R836" s="141">
        <v>0</v>
      </c>
      <c r="S836" s="141">
        <v>0</v>
      </c>
      <c r="T836" s="136">
        <f t="shared" si="406"/>
        <v>1670.5691000000002</v>
      </c>
      <c r="U836" s="141">
        <v>1469.6819</v>
      </c>
      <c r="V836" s="141">
        <v>0</v>
      </c>
      <c r="W836" s="141">
        <v>0</v>
      </c>
      <c r="X836" s="141">
        <v>0</v>
      </c>
      <c r="Y836" s="10">
        <v>200.88720000000001</v>
      </c>
      <c r="Z836" s="10">
        <v>0</v>
      </c>
      <c r="AA836" s="10">
        <v>0</v>
      </c>
      <c r="AB836" s="10">
        <v>0</v>
      </c>
      <c r="AC836" s="10">
        <v>0</v>
      </c>
      <c r="AD836" s="10">
        <f t="shared" si="430"/>
        <v>-4.6308999999998832</v>
      </c>
      <c r="AE836" s="10">
        <f t="shared" si="430"/>
        <v>-4.6180999999999131</v>
      </c>
      <c r="AF836" s="10">
        <f t="shared" si="430"/>
        <v>0</v>
      </c>
      <c r="AG836" s="10">
        <f t="shared" si="430"/>
        <v>0</v>
      </c>
      <c r="AH836" s="10">
        <f t="shared" si="430"/>
        <v>0</v>
      </c>
      <c r="AI836" s="13">
        <f t="shared" si="425"/>
        <v>-1.279999999999859E-2</v>
      </c>
      <c r="AJ836" s="13">
        <f t="shared" si="410"/>
        <v>0</v>
      </c>
      <c r="AK836" s="13">
        <f t="shared" si="407"/>
        <v>0</v>
      </c>
      <c r="AL836" s="13">
        <f t="shared" si="407"/>
        <v>0</v>
      </c>
      <c r="AM836" s="10">
        <f t="shared" si="407"/>
        <v>0</v>
      </c>
      <c r="AN836" s="10">
        <f t="shared" si="431"/>
        <v>99.723561365807072</v>
      </c>
      <c r="AO836" s="10">
        <f t="shared" si="431"/>
        <v>99.686759818218817</v>
      </c>
      <c r="AP836" s="10">
        <f t="shared" si="431"/>
        <v>0</v>
      </c>
      <c r="AQ836" s="10">
        <f t="shared" si="431"/>
        <v>0</v>
      </c>
      <c r="AR836" s="10">
        <f t="shared" si="431"/>
        <v>0</v>
      </c>
      <c r="AS836" s="10">
        <f t="shared" si="431"/>
        <v>99.993628670980584</v>
      </c>
      <c r="AT836" s="142">
        <f t="shared" si="431"/>
        <v>0</v>
      </c>
      <c r="AU836" s="142">
        <f t="shared" si="431"/>
        <v>0</v>
      </c>
      <c r="AV836" s="142">
        <f t="shared" si="431"/>
        <v>0</v>
      </c>
      <c r="AW836" s="142">
        <f t="shared" si="431"/>
        <v>0</v>
      </c>
    </row>
    <row r="837" spans="1:49" ht="12.75" customHeight="1" x14ac:dyDescent="0.25">
      <c r="A837" s="133">
        <v>828</v>
      </c>
      <c r="B837" s="139" t="s">
        <v>2037</v>
      </c>
      <c r="C837" s="135">
        <f t="shared" si="426"/>
        <v>3206.6000000000004</v>
      </c>
      <c r="D837" s="140">
        <v>2445.8000000000002</v>
      </c>
      <c r="E837" s="140">
        <v>0</v>
      </c>
      <c r="F837" s="140">
        <v>0</v>
      </c>
      <c r="G837" s="140">
        <v>0</v>
      </c>
      <c r="H837" s="140">
        <v>760.8</v>
      </c>
      <c r="I837" s="140">
        <v>0</v>
      </c>
      <c r="J837" s="135">
        <f t="shared" si="405"/>
        <v>3519.1000000000004</v>
      </c>
      <c r="K837" s="141">
        <v>2758.3</v>
      </c>
      <c r="L837" s="141">
        <v>0</v>
      </c>
      <c r="M837" s="141">
        <v>0</v>
      </c>
      <c r="N837" s="141">
        <v>0</v>
      </c>
      <c r="O837" s="141">
        <v>760.8</v>
      </c>
      <c r="P837" s="141">
        <v>0</v>
      </c>
      <c r="Q837" s="141">
        <v>0</v>
      </c>
      <c r="R837" s="141">
        <v>0</v>
      </c>
      <c r="S837" s="141">
        <v>0</v>
      </c>
      <c r="T837" s="136">
        <f t="shared" si="406"/>
        <v>3506.2772999999997</v>
      </c>
      <c r="U837" s="141">
        <v>2748.6529999999998</v>
      </c>
      <c r="V837" s="141">
        <v>0</v>
      </c>
      <c r="W837" s="141">
        <v>0</v>
      </c>
      <c r="X837" s="141">
        <v>0</v>
      </c>
      <c r="Y837" s="10">
        <v>757.62429999999995</v>
      </c>
      <c r="Z837" s="10">
        <v>0</v>
      </c>
      <c r="AA837" s="10">
        <v>0</v>
      </c>
      <c r="AB837" s="10">
        <v>0</v>
      </c>
      <c r="AC837" s="10">
        <v>0</v>
      </c>
      <c r="AD837" s="10">
        <f t="shared" si="430"/>
        <v>-12.822700000000623</v>
      </c>
      <c r="AE837" s="10">
        <f t="shared" si="430"/>
        <v>-9.6470000000003893</v>
      </c>
      <c r="AF837" s="10">
        <f t="shared" si="430"/>
        <v>0</v>
      </c>
      <c r="AG837" s="10">
        <f t="shared" si="430"/>
        <v>0</v>
      </c>
      <c r="AH837" s="10">
        <f t="shared" si="430"/>
        <v>0</v>
      </c>
      <c r="AI837" s="13">
        <f t="shared" si="425"/>
        <v>-3.1757000000000062</v>
      </c>
      <c r="AJ837" s="13">
        <f t="shared" si="410"/>
        <v>0</v>
      </c>
      <c r="AK837" s="13">
        <f t="shared" si="407"/>
        <v>0</v>
      </c>
      <c r="AL837" s="13">
        <f t="shared" si="407"/>
        <v>0</v>
      </c>
      <c r="AM837" s="10">
        <f t="shared" si="407"/>
        <v>0</v>
      </c>
      <c r="AN837" s="10">
        <f t="shared" si="431"/>
        <v>99.635625586087343</v>
      </c>
      <c r="AO837" s="10">
        <f t="shared" si="431"/>
        <v>99.650255592212574</v>
      </c>
      <c r="AP837" s="10">
        <f t="shared" si="431"/>
        <v>0</v>
      </c>
      <c r="AQ837" s="10">
        <f t="shared" si="431"/>
        <v>0</v>
      </c>
      <c r="AR837" s="10">
        <f t="shared" si="431"/>
        <v>0</v>
      </c>
      <c r="AS837" s="10">
        <f t="shared" si="431"/>
        <v>99.582584121976865</v>
      </c>
      <c r="AT837" s="142">
        <f t="shared" si="431"/>
        <v>0</v>
      </c>
      <c r="AU837" s="142">
        <f t="shared" si="431"/>
        <v>0</v>
      </c>
      <c r="AV837" s="142">
        <f t="shared" si="431"/>
        <v>0</v>
      </c>
      <c r="AW837" s="142">
        <f t="shared" si="431"/>
        <v>0</v>
      </c>
    </row>
    <row r="838" spans="1:49" ht="12.75" customHeight="1" x14ac:dyDescent="0.25">
      <c r="A838" s="133">
        <v>829</v>
      </c>
      <c r="B838" s="139" t="s">
        <v>2038</v>
      </c>
      <c r="C838" s="135">
        <f t="shared" si="426"/>
        <v>2329.1</v>
      </c>
      <c r="D838" s="140">
        <v>1812.5</v>
      </c>
      <c r="E838" s="140">
        <v>0</v>
      </c>
      <c r="F838" s="140">
        <v>0</v>
      </c>
      <c r="G838" s="140">
        <v>0</v>
      </c>
      <c r="H838" s="140">
        <v>516.6</v>
      </c>
      <c r="I838" s="140">
        <v>0</v>
      </c>
      <c r="J838" s="135">
        <f t="shared" si="405"/>
        <v>2552.1999999999998</v>
      </c>
      <c r="K838" s="141">
        <v>2035.6</v>
      </c>
      <c r="L838" s="141">
        <v>0</v>
      </c>
      <c r="M838" s="141">
        <v>0</v>
      </c>
      <c r="N838" s="141">
        <v>0</v>
      </c>
      <c r="O838" s="141">
        <v>516.6</v>
      </c>
      <c r="P838" s="141">
        <v>0</v>
      </c>
      <c r="Q838" s="141">
        <v>0</v>
      </c>
      <c r="R838" s="141">
        <v>0</v>
      </c>
      <c r="S838" s="141">
        <v>0</v>
      </c>
      <c r="T838" s="136">
        <f t="shared" si="406"/>
        <v>2486.0511999999999</v>
      </c>
      <c r="U838" s="141">
        <v>1970.0231000000001</v>
      </c>
      <c r="V838" s="141">
        <v>0</v>
      </c>
      <c r="W838" s="141">
        <v>0</v>
      </c>
      <c r="X838" s="141">
        <v>0</v>
      </c>
      <c r="Y838" s="10">
        <v>516.02809999999999</v>
      </c>
      <c r="Z838" s="10">
        <v>0</v>
      </c>
      <c r="AA838" s="10">
        <v>0</v>
      </c>
      <c r="AB838" s="10">
        <v>0</v>
      </c>
      <c r="AC838" s="10">
        <v>0</v>
      </c>
      <c r="AD838" s="10">
        <f t="shared" si="430"/>
        <v>-66.148799999999937</v>
      </c>
      <c r="AE838" s="10">
        <f t="shared" si="430"/>
        <v>-65.576899999999796</v>
      </c>
      <c r="AF838" s="10">
        <f t="shared" si="430"/>
        <v>0</v>
      </c>
      <c r="AG838" s="10">
        <f t="shared" si="430"/>
        <v>0</v>
      </c>
      <c r="AH838" s="10">
        <f t="shared" si="430"/>
        <v>0</v>
      </c>
      <c r="AI838" s="13">
        <f t="shared" si="425"/>
        <v>-0.57190000000002783</v>
      </c>
      <c r="AJ838" s="13">
        <f t="shared" si="410"/>
        <v>0</v>
      </c>
      <c r="AK838" s="13">
        <f t="shared" si="407"/>
        <v>0</v>
      </c>
      <c r="AL838" s="13">
        <f t="shared" si="407"/>
        <v>0</v>
      </c>
      <c r="AM838" s="10">
        <f t="shared" si="407"/>
        <v>0</v>
      </c>
      <c r="AN838" s="10">
        <f t="shared" si="431"/>
        <v>97.408165504270826</v>
      </c>
      <c r="AO838" s="10">
        <f t="shared" si="431"/>
        <v>96.778497740224026</v>
      </c>
      <c r="AP838" s="10">
        <f t="shared" si="431"/>
        <v>0</v>
      </c>
      <c r="AQ838" s="10">
        <f t="shared" si="431"/>
        <v>0</v>
      </c>
      <c r="AR838" s="10">
        <f t="shared" si="431"/>
        <v>0</v>
      </c>
      <c r="AS838" s="10">
        <f t="shared" si="431"/>
        <v>99.889295392953926</v>
      </c>
      <c r="AT838" s="142">
        <f t="shared" si="431"/>
        <v>0</v>
      </c>
      <c r="AU838" s="142">
        <f t="shared" si="431"/>
        <v>0</v>
      </c>
      <c r="AV838" s="142">
        <f t="shared" si="431"/>
        <v>0</v>
      </c>
      <c r="AW838" s="142">
        <f t="shared" si="431"/>
        <v>0</v>
      </c>
    </row>
    <row r="839" spans="1:49" ht="12.75" customHeight="1" x14ac:dyDescent="0.25">
      <c r="A839" s="133">
        <v>830</v>
      </c>
      <c r="B839" s="139" t="s">
        <v>2039</v>
      </c>
      <c r="C839" s="135">
        <f t="shared" si="426"/>
        <v>2572.1999999999998</v>
      </c>
      <c r="D839" s="140">
        <v>1862.6</v>
      </c>
      <c r="E839" s="140">
        <v>0</v>
      </c>
      <c r="F839" s="140">
        <v>0</v>
      </c>
      <c r="G839" s="140">
        <v>0</v>
      </c>
      <c r="H839" s="140">
        <v>709.6</v>
      </c>
      <c r="I839" s="140">
        <v>0</v>
      </c>
      <c r="J839" s="135">
        <f t="shared" si="405"/>
        <v>2802.2999999999997</v>
      </c>
      <c r="K839" s="141">
        <v>2092.6999999999998</v>
      </c>
      <c r="L839" s="141">
        <v>0</v>
      </c>
      <c r="M839" s="141">
        <v>0</v>
      </c>
      <c r="N839" s="141">
        <v>0</v>
      </c>
      <c r="O839" s="141">
        <v>709.6</v>
      </c>
      <c r="P839" s="141">
        <v>0</v>
      </c>
      <c r="Q839" s="141">
        <v>0</v>
      </c>
      <c r="R839" s="141">
        <v>0</v>
      </c>
      <c r="S839" s="141">
        <v>0</v>
      </c>
      <c r="T839" s="136">
        <f t="shared" si="406"/>
        <v>2574.3051</v>
      </c>
      <c r="U839" s="141">
        <v>1868.6821</v>
      </c>
      <c r="V839" s="141">
        <v>0</v>
      </c>
      <c r="W839" s="141">
        <v>0</v>
      </c>
      <c r="X839" s="141">
        <v>0</v>
      </c>
      <c r="Y839" s="10">
        <v>705.62300000000005</v>
      </c>
      <c r="Z839" s="10">
        <v>0</v>
      </c>
      <c r="AA839" s="10">
        <v>0</v>
      </c>
      <c r="AB839" s="10">
        <v>0</v>
      </c>
      <c r="AC839" s="10">
        <v>0</v>
      </c>
      <c r="AD839" s="10">
        <f t="shared" si="430"/>
        <v>-227.99489999999969</v>
      </c>
      <c r="AE839" s="10">
        <f t="shared" si="430"/>
        <v>-224.01789999999983</v>
      </c>
      <c r="AF839" s="10">
        <f t="shared" si="430"/>
        <v>0</v>
      </c>
      <c r="AG839" s="10">
        <f t="shared" si="430"/>
        <v>0</v>
      </c>
      <c r="AH839" s="10">
        <f t="shared" si="430"/>
        <v>0</v>
      </c>
      <c r="AI839" s="13">
        <f t="shared" si="425"/>
        <v>-3.9769999999999754</v>
      </c>
      <c r="AJ839" s="13">
        <f t="shared" si="410"/>
        <v>0</v>
      </c>
      <c r="AK839" s="13">
        <f t="shared" si="407"/>
        <v>0</v>
      </c>
      <c r="AL839" s="13">
        <f t="shared" si="407"/>
        <v>0</v>
      </c>
      <c r="AM839" s="10">
        <f t="shared" si="407"/>
        <v>0</v>
      </c>
      <c r="AN839" s="10">
        <f t="shared" si="431"/>
        <v>91.864008136173865</v>
      </c>
      <c r="AO839" s="10">
        <f t="shared" si="431"/>
        <v>89.295269269364937</v>
      </c>
      <c r="AP839" s="10">
        <f t="shared" si="431"/>
        <v>0</v>
      </c>
      <c r="AQ839" s="10">
        <f t="shared" si="431"/>
        <v>0</v>
      </c>
      <c r="AR839" s="10">
        <f t="shared" si="431"/>
        <v>0</v>
      </c>
      <c r="AS839" s="10">
        <f t="shared" si="431"/>
        <v>99.439543404735062</v>
      </c>
      <c r="AT839" s="142">
        <f t="shared" si="431"/>
        <v>0</v>
      </c>
      <c r="AU839" s="142">
        <f t="shared" si="431"/>
        <v>0</v>
      </c>
      <c r="AV839" s="142">
        <f t="shared" si="431"/>
        <v>0</v>
      </c>
      <c r="AW839" s="142">
        <f t="shared" si="431"/>
        <v>0</v>
      </c>
    </row>
    <row r="840" spans="1:49" ht="12.75" customHeight="1" x14ac:dyDescent="0.25">
      <c r="A840" s="133">
        <v>831</v>
      </c>
      <c r="B840" s="139" t="s">
        <v>2040</v>
      </c>
      <c r="C840" s="135">
        <f t="shared" si="426"/>
        <v>3515.2</v>
      </c>
      <c r="D840" s="140">
        <v>2664.1</v>
      </c>
      <c r="E840" s="140">
        <v>0</v>
      </c>
      <c r="F840" s="140">
        <v>0</v>
      </c>
      <c r="G840" s="140">
        <v>0</v>
      </c>
      <c r="H840" s="140">
        <v>851.1</v>
      </c>
      <c r="I840" s="140">
        <v>0</v>
      </c>
      <c r="J840" s="135">
        <f t="shared" si="405"/>
        <v>3714</v>
      </c>
      <c r="K840" s="141">
        <v>2862.9</v>
      </c>
      <c r="L840" s="141">
        <v>0</v>
      </c>
      <c r="M840" s="141">
        <v>0</v>
      </c>
      <c r="N840" s="141">
        <v>0</v>
      </c>
      <c r="O840" s="141">
        <v>851.1</v>
      </c>
      <c r="P840" s="141">
        <v>0</v>
      </c>
      <c r="Q840" s="141">
        <v>0</v>
      </c>
      <c r="R840" s="141">
        <v>0</v>
      </c>
      <c r="S840" s="141">
        <v>0</v>
      </c>
      <c r="T840" s="136">
        <f t="shared" si="406"/>
        <v>3714</v>
      </c>
      <c r="U840" s="141">
        <v>2862.9</v>
      </c>
      <c r="V840" s="141">
        <v>0</v>
      </c>
      <c r="W840" s="141">
        <v>0</v>
      </c>
      <c r="X840" s="141">
        <v>0</v>
      </c>
      <c r="Y840" s="10">
        <v>851.1</v>
      </c>
      <c r="Z840" s="10">
        <v>0</v>
      </c>
      <c r="AA840" s="10">
        <v>0</v>
      </c>
      <c r="AB840" s="10">
        <v>0</v>
      </c>
      <c r="AC840" s="10">
        <v>0</v>
      </c>
      <c r="AD840" s="10">
        <f t="shared" si="430"/>
        <v>0</v>
      </c>
      <c r="AE840" s="10">
        <f t="shared" si="430"/>
        <v>0</v>
      </c>
      <c r="AF840" s="10">
        <f t="shared" si="430"/>
        <v>0</v>
      </c>
      <c r="AG840" s="10">
        <f t="shared" si="430"/>
        <v>0</v>
      </c>
      <c r="AH840" s="10">
        <f t="shared" si="430"/>
        <v>0</v>
      </c>
      <c r="AI840" s="13">
        <f t="shared" si="425"/>
        <v>0</v>
      </c>
      <c r="AJ840" s="13">
        <f t="shared" si="410"/>
        <v>0</v>
      </c>
      <c r="AK840" s="13">
        <f t="shared" si="407"/>
        <v>0</v>
      </c>
      <c r="AL840" s="13">
        <f t="shared" si="407"/>
        <v>0</v>
      </c>
      <c r="AM840" s="10">
        <f t="shared" si="407"/>
        <v>0</v>
      </c>
      <c r="AN840" s="10">
        <f t="shared" si="431"/>
        <v>100</v>
      </c>
      <c r="AO840" s="10">
        <f t="shared" si="431"/>
        <v>100</v>
      </c>
      <c r="AP840" s="10">
        <f t="shared" si="431"/>
        <v>0</v>
      </c>
      <c r="AQ840" s="10">
        <f t="shared" si="431"/>
        <v>0</v>
      </c>
      <c r="AR840" s="10">
        <f t="shared" si="431"/>
        <v>0</v>
      </c>
      <c r="AS840" s="10">
        <f t="shared" si="431"/>
        <v>100</v>
      </c>
      <c r="AT840" s="142">
        <f t="shared" si="431"/>
        <v>0</v>
      </c>
      <c r="AU840" s="142">
        <f t="shared" si="431"/>
        <v>0</v>
      </c>
      <c r="AV840" s="142">
        <f t="shared" si="431"/>
        <v>0</v>
      </c>
      <c r="AW840" s="142">
        <f t="shared" si="431"/>
        <v>0</v>
      </c>
    </row>
    <row r="841" spans="1:49" ht="12.75" customHeight="1" x14ac:dyDescent="0.25">
      <c r="A841" s="133">
        <v>832</v>
      </c>
      <c r="B841" s="139" t="s">
        <v>2041</v>
      </c>
      <c r="C841" s="135">
        <f t="shared" si="426"/>
        <v>1363.7</v>
      </c>
      <c r="D841" s="140">
        <v>1133.8</v>
      </c>
      <c r="E841" s="140">
        <v>0</v>
      </c>
      <c r="F841" s="140">
        <v>0</v>
      </c>
      <c r="G841" s="140">
        <v>0</v>
      </c>
      <c r="H841" s="140">
        <v>229.9</v>
      </c>
      <c r="I841" s="140">
        <v>0</v>
      </c>
      <c r="J841" s="135">
        <f t="shared" si="405"/>
        <v>1499.3000000000002</v>
      </c>
      <c r="K841" s="141">
        <v>1269.4000000000001</v>
      </c>
      <c r="L841" s="141">
        <v>0</v>
      </c>
      <c r="M841" s="141">
        <v>0</v>
      </c>
      <c r="N841" s="141">
        <v>0</v>
      </c>
      <c r="O841" s="141">
        <v>229.9</v>
      </c>
      <c r="P841" s="141">
        <v>0</v>
      </c>
      <c r="Q841" s="141">
        <v>0</v>
      </c>
      <c r="R841" s="141">
        <v>0</v>
      </c>
      <c r="S841" s="141">
        <v>0</v>
      </c>
      <c r="T841" s="136">
        <f t="shared" si="406"/>
        <v>1473.4024999999999</v>
      </c>
      <c r="U841" s="141">
        <v>1244.4375</v>
      </c>
      <c r="V841" s="141">
        <v>0</v>
      </c>
      <c r="W841" s="141">
        <v>0</v>
      </c>
      <c r="X841" s="141">
        <v>0</v>
      </c>
      <c r="Y841" s="10">
        <v>228.965</v>
      </c>
      <c r="Z841" s="10">
        <v>0</v>
      </c>
      <c r="AA841" s="10">
        <v>0</v>
      </c>
      <c r="AB841" s="10">
        <v>0</v>
      </c>
      <c r="AC841" s="10">
        <v>0</v>
      </c>
      <c r="AD841" s="10">
        <f t="shared" si="430"/>
        <v>-25.897500000000264</v>
      </c>
      <c r="AE841" s="10">
        <f t="shared" si="430"/>
        <v>-24.962500000000091</v>
      </c>
      <c r="AF841" s="10">
        <f t="shared" si="430"/>
        <v>0</v>
      </c>
      <c r="AG841" s="10">
        <f t="shared" si="430"/>
        <v>0</v>
      </c>
      <c r="AH841" s="10">
        <f t="shared" si="430"/>
        <v>0</v>
      </c>
      <c r="AI841" s="13">
        <f t="shared" si="425"/>
        <v>-0.93500000000000227</v>
      </c>
      <c r="AJ841" s="13">
        <f t="shared" si="410"/>
        <v>0</v>
      </c>
      <c r="AK841" s="13">
        <f t="shared" si="407"/>
        <v>0</v>
      </c>
      <c r="AL841" s="13">
        <f t="shared" si="407"/>
        <v>0</v>
      </c>
      <c r="AM841" s="10">
        <f t="shared" si="407"/>
        <v>0</v>
      </c>
      <c r="AN841" s="10">
        <f t="shared" si="431"/>
        <v>98.272693923831099</v>
      </c>
      <c r="AO841" s="10">
        <f t="shared" si="431"/>
        <v>98.033519773121142</v>
      </c>
      <c r="AP841" s="10">
        <f t="shared" si="431"/>
        <v>0</v>
      </c>
      <c r="AQ841" s="10">
        <f t="shared" si="431"/>
        <v>0</v>
      </c>
      <c r="AR841" s="10">
        <f t="shared" si="431"/>
        <v>0</v>
      </c>
      <c r="AS841" s="10">
        <f t="shared" si="431"/>
        <v>99.593301435406701</v>
      </c>
      <c r="AT841" s="142">
        <f t="shared" si="431"/>
        <v>0</v>
      </c>
      <c r="AU841" s="142">
        <f t="shared" si="431"/>
        <v>0</v>
      </c>
      <c r="AV841" s="142">
        <f t="shared" si="431"/>
        <v>0</v>
      </c>
      <c r="AW841" s="142">
        <f t="shared" si="431"/>
        <v>0</v>
      </c>
    </row>
    <row r="842" spans="1:49" ht="12.75" customHeight="1" x14ac:dyDescent="0.25">
      <c r="A842" s="133">
        <v>833</v>
      </c>
      <c r="B842" s="139" t="s">
        <v>2042</v>
      </c>
      <c r="C842" s="135">
        <f t="shared" si="426"/>
        <v>2239.2999999999997</v>
      </c>
      <c r="D842" s="140">
        <v>1905.6</v>
      </c>
      <c r="E842" s="140">
        <v>0</v>
      </c>
      <c r="F842" s="140">
        <v>0</v>
      </c>
      <c r="G842" s="140">
        <v>0</v>
      </c>
      <c r="H842" s="140">
        <v>333.7</v>
      </c>
      <c r="I842" s="140">
        <v>0</v>
      </c>
      <c r="J842" s="135">
        <f t="shared" si="405"/>
        <v>2536.1999999999998</v>
      </c>
      <c r="K842" s="141">
        <v>2202.5</v>
      </c>
      <c r="L842" s="141">
        <v>0</v>
      </c>
      <c r="M842" s="141">
        <v>0</v>
      </c>
      <c r="N842" s="141">
        <v>0</v>
      </c>
      <c r="O842" s="141">
        <v>333.7</v>
      </c>
      <c r="P842" s="141">
        <v>0</v>
      </c>
      <c r="Q842" s="141">
        <v>0</v>
      </c>
      <c r="R842" s="141">
        <v>0</v>
      </c>
      <c r="S842" s="141">
        <v>0</v>
      </c>
      <c r="T842" s="136">
        <f t="shared" si="406"/>
        <v>2514.0000999999997</v>
      </c>
      <c r="U842" s="141">
        <v>2180.3000999999999</v>
      </c>
      <c r="V842" s="141">
        <v>0</v>
      </c>
      <c r="W842" s="141">
        <v>0</v>
      </c>
      <c r="X842" s="141">
        <v>0</v>
      </c>
      <c r="Y842" s="10">
        <v>333.7</v>
      </c>
      <c r="Z842" s="10">
        <v>0</v>
      </c>
      <c r="AA842" s="10">
        <v>0</v>
      </c>
      <c r="AB842" s="10">
        <v>0</v>
      </c>
      <c r="AC842" s="10">
        <v>0</v>
      </c>
      <c r="AD842" s="10">
        <f t="shared" si="430"/>
        <v>-22.199900000000071</v>
      </c>
      <c r="AE842" s="10">
        <f t="shared" si="430"/>
        <v>-22.199900000000071</v>
      </c>
      <c r="AF842" s="10">
        <f t="shared" si="430"/>
        <v>0</v>
      </c>
      <c r="AG842" s="10">
        <f t="shared" si="430"/>
        <v>0</v>
      </c>
      <c r="AH842" s="10">
        <f t="shared" si="430"/>
        <v>0</v>
      </c>
      <c r="AI842" s="13">
        <f t="shared" si="425"/>
        <v>0</v>
      </c>
      <c r="AJ842" s="13">
        <f t="shared" si="410"/>
        <v>0</v>
      </c>
      <c r="AK842" s="13">
        <f t="shared" si="407"/>
        <v>0</v>
      </c>
      <c r="AL842" s="13">
        <f t="shared" si="407"/>
        <v>0</v>
      </c>
      <c r="AM842" s="10">
        <f t="shared" si="407"/>
        <v>0</v>
      </c>
      <c r="AN842" s="10">
        <f t="shared" si="431"/>
        <v>99.124678653103061</v>
      </c>
      <c r="AO842" s="10">
        <f t="shared" si="431"/>
        <v>98.992059023836546</v>
      </c>
      <c r="AP842" s="10">
        <f t="shared" si="431"/>
        <v>0</v>
      </c>
      <c r="AQ842" s="10">
        <f t="shared" si="431"/>
        <v>0</v>
      </c>
      <c r="AR842" s="10">
        <f t="shared" si="431"/>
        <v>0</v>
      </c>
      <c r="AS842" s="10">
        <f t="shared" si="431"/>
        <v>100</v>
      </c>
      <c r="AT842" s="142">
        <f t="shared" si="431"/>
        <v>0</v>
      </c>
      <c r="AU842" s="142">
        <f t="shared" si="431"/>
        <v>0</v>
      </c>
      <c r="AV842" s="142">
        <f t="shared" si="431"/>
        <v>0</v>
      </c>
      <c r="AW842" s="142">
        <f t="shared" si="431"/>
        <v>0</v>
      </c>
    </row>
    <row r="843" spans="1:49" ht="12.75" customHeight="1" x14ac:dyDescent="0.25">
      <c r="A843" s="133">
        <v>834</v>
      </c>
      <c r="B843" s="139" t="s">
        <v>2043</v>
      </c>
      <c r="C843" s="135">
        <f t="shared" si="426"/>
        <v>179.5</v>
      </c>
      <c r="D843" s="140">
        <v>0</v>
      </c>
      <c r="E843" s="140">
        <v>0</v>
      </c>
      <c r="F843" s="140">
        <v>0</v>
      </c>
      <c r="G843" s="140">
        <v>0</v>
      </c>
      <c r="H843" s="140">
        <v>179.5</v>
      </c>
      <c r="I843" s="140">
        <v>0</v>
      </c>
      <c r="J843" s="135">
        <f t="shared" ref="J843:J906" si="438">SUM(K843:P843)+SUM(R843:S843)</f>
        <v>179.5</v>
      </c>
      <c r="K843" s="141">
        <v>0</v>
      </c>
      <c r="L843" s="141">
        <v>0</v>
      </c>
      <c r="M843" s="141">
        <v>0</v>
      </c>
      <c r="N843" s="141">
        <v>0</v>
      </c>
      <c r="O843" s="141">
        <v>179.5</v>
      </c>
      <c r="P843" s="141">
        <v>0</v>
      </c>
      <c r="Q843" s="141">
        <v>0</v>
      </c>
      <c r="R843" s="141">
        <v>0</v>
      </c>
      <c r="S843" s="141">
        <v>0</v>
      </c>
      <c r="T843" s="136">
        <f t="shared" ref="T843:T906" si="439">SUM(U843:Z843) +SUM( AB843:AC843)</f>
        <v>179.5</v>
      </c>
      <c r="U843" s="141">
        <v>0</v>
      </c>
      <c r="V843" s="141">
        <v>0</v>
      </c>
      <c r="W843" s="141">
        <v>0</v>
      </c>
      <c r="X843" s="141">
        <v>0</v>
      </c>
      <c r="Y843" s="10">
        <v>179.5</v>
      </c>
      <c r="Z843" s="10">
        <v>0</v>
      </c>
      <c r="AA843" s="10">
        <v>0</v>
      </c>
      <c r="AB843" s="10">
        <v>0</v>
      </c>
      <c r="AC843" s="10">
        <v>0</v>
      </c>
      <c r="AD843" s="10">
        <f t="shared" si="430"/>
        <v>0</v>
      </c>
      <c r="AE843" s="10">
        <f t="shared" si="430"/>
        <v>0</v>
      </c>
      <c r="AF843" s="10">
        <f t="shared" si="430"/>
        <v>0</v>
      </c>
      <c r="AG843" s="10">
        <f t="shared" si="430"/>
        <v>0</v>
      </c>
      <c r="AH843" s="10">
        <f t="shared" si="430"/>
        <v>0</v>
      </c>
      <c r="AI843" s="13">
        <f t="shared" si="425"/>
        <v>0</v>
      </c>
      <c r="AJ843" s="13">
        <f t="shared" si="410"/>
        <v>0</v>
      </c>
      <c r="AK843" s="13">
        <f t="shared" si="407"/>
        <v>0</v>
      </c>
      <c r="AL843" s="13">
        <f t="shared" si="407"/>
        <v>0</v>
      </c>
      <c r="AM843" s="10">
        <f t="shared" si="407"/>
        <v>0</v>
      </c>
      <c r="AN843" s="10">
        <f t="shared" si="431"/>
        <v>100</v>
      </c>
      <c r="AO843" s="10">
        <f t="shared" si="431"/>
        <v>0</v>
      </c>
      <c r="AP843" s="10">
        <f t="shared" si="431"/>
        <v>0</v>
      </c>
      <c r="AQ843" s="10">
        <f t="shared" si="431"/>
        <v>0</v>
      </c>
      <c r="AR843" s="10">
        <f t="shared" si="431"/>
        <v>0</v>
      </c>
      <c r="AS843" s="10">
        <f t="shared" si="431"/>
        <v>100</v>
      </c>
      <c r="AT843" s="142">
        <f t="shared" si="431"/>
        <v>0</v>
      </c>
      <c r="AU843" s="142">
        <f t="shared" si="431"/>
        <v>0</v>
      </c>
      <c r="AV843" s="142">
        <f t="shared" si="431"/>
        <v>0</v>
      </c>
      <c r="AW843" s="142">
        <f t="shared" si="431"/>
        <v>0</v>
      </c>
    </row>
    <row r="844" spans="1:49" ht="12.75" customHeight="1" x14ac:dyDescent="0.25">
      <c r="A844" s="133">
        <v>835</v>
      </c>
      <c r="B844" s="139" t="s">
        <v>2044</v>
      </c>
      <c r="C844" s="135">
        <f t="shared" si="426"/>
        <v>1411.1</v>
      </c>
      <c r="D844" s="140">
        <v>1162.0999999999999</v>
      </c>
      <c r="E844" s="140">
        <v>0</v>
      </c>
      <c r="F844" s="140">
        <v>0</v>
      </c>
      <c r="G844" s="140">
        <v>0</v>
      </c>
      <c r="H844" s="140">
        <v>249</v>
      </c>
      <c r="I844" s="140">
        <v>0</v>
      </c>
      <c r="J844" s="135">
        <f t="shared" si="438"/>
        <v>1546.9</v>
      </c>
      <c r="K844" s="141">
        <v>1297.9000000000001</v>
      </c>
      <c r="L844" s="141">
        <v>0</v>
      </c>
      <c r="M844" s="141">
        <v>0</v>
      </c>
      <c r="N844" s="141">
        <v>0</v>
      </c>
      <c r="O844" s="141">
        <v>249</v>
      </c>
      <c r="P844" s="141">
        <v>0</v>
      </c>
      <c r="Q844" s="141">
        <v>0</v>
      </c>
      <c r="R844" s="141">
        <v>0</v>
      </c>
      <c r="S844" s="141">
        <v>0</v>
      </c>
      <c r="T844" s="136">
        <f t="shared" si="439"/>
        <v>1546.8967</v>
      </c>
      <c r="U844" s="141">
        <v>1297.9000000000001</v>
      </c>
      <c r="V844" s="141">
        <v>0</v>
      </c>
      <c r="W844" s="141">
        <v>0</v>
      </c>
      <c r="X844" s="141">
        <v>0</v>
      </c>
      <c r="Y844" s="10">
        <v>248.9967</v>
      </c>
      <c r="Z844" s="10">
        <v>0</v>
      </c>
      <c r="AA844" s="10">
        <v>0</v>
      </c>
      <c r="AB844" s="10">
        <v>0</v>
      </c>
      <c r="AC844" s="10">
        <v>0</v>
      </c>
      <c r="AD844" s="10">
        <f t="shared" si="430"/>
        <v>-3.3000000000811269E-3</v>
      </c>
      <c r="AE844" s="10">
        <f t="shared" si="430"/>
        <v>0</v>
      </c>
      <c r="AF844" s="10">
        <f t="shared" si="430"/>
        <v>0</v>
      </c>
      <c r="AG844" s="10">
        <f t="shared" si="430"/>
        <v>0</v>
      </c>
      <c r="AH844" s="10">
        <f t="shared" si="430"/>
        <v>0</v>
      </c>
      <c r="AI844" s="13">
        <f t="shared" si="425"/>
        <v>-3.2999999999958618E-3</v>
      </c>
      <c r="AJ844" s="13">
        <f t="shared" si="410"/>
        <v>0</v>
      </c>
      <c r="AK844" s="13">
        <f t="shared" si="407"/>
        <v>0</v>
      </c>
      <c r="AL844" s="13">
        <f t="shared" si="407"/>
        <v>0</v>
      </c>
      <c r="AM844" s="10">
        <f t="shared" si="407"/>
        <v>0</v>
      </c>
      <c r="AN844" s="10">
        <f t="shared" si="431"/>
        <v>99.999786670114418</v>
      </c>
      <c r="AO844" s="10">
        <f t="shared" si="431"/>
        <v>100</v>
      </c>
      <c r="AP844" s="10">
        <f t="shared" si="431"/>
        <v>0</v>
      </c>
      <c r="AQ844" s="10">
        <f t="shared" si="431"/>
        <v>0</v>
      </c>
      <c r="AR844" s="10">
        <f t="shared" si="431"/>
        <v>0</v>
      </c>
      <c r="AS844" s="10">
        <f t="shared" si="431"/>
        <v>99.998674698795185</v>
      </c>
      <c r="AT844" s="142">
        <f t="shared" si="431"/>
        <v>0</v>
      </c>
      <c r="AU844" s="142">
        <f t="shared" si="431"/>
        <v>0</v>
      </c>
      <c r="AV844" s="142">
        <f t="shared" si="431"/>
        <v>0</v>
      </c>
      <c r="AW844" s="142">
        <f t="shared" si="431"/>
        <v>0</v>
      </c>
    </row>
    <row r="845" spans="1:49" ht="12.75" customHeight="1" x14ac:dyDescent="0.25">
      <c r="A845" s="133">
        <v>836</v>
      </c>
      <c r="B845" s="139" t="s">
        <v>2045</v>
      </c>
      <c r="C845" s="135">
        <f t="shared" si="426"/>
        <v>1971.9</v>
      </c>
      <c r="D845" s="140">
        <v>1643</v>
      </c>
      <c r="E845" s="140">
        <v>0</v>
      </c>
      <c r="F845" s="140">
        <v>0</v>
      </c>
      <c r="G845" s="140">
        <v>0</v>
      </c>
      <c r="H845" s="140">
        <v>328.9</v>
      </c>
      <c r="I845" s="140">
        <v>0</v>
      </c>
      <c r="J845" s="135">
        <f t="shared" si="438"/>
        <v>2509.7000000000003</v>
      </c>
      <c r="K845" s="141">
        <v>2180.8000000000002</v>
      </c>
      <c r="L845" s="141">
        <v>0</v>
      </c>
      <c r="M845" s="141">
        <v>0</v>
      </c>
      <c r="N845" s="141">
        <v>0</v>
      </c>
      <c r="O845" s="141">
        <v>328.9</v>
      </c>
      <c r="P845" s="141">
        <v>0</v>
      </c>
      <c r="Q845" s="141">
        <v>0</v>
      </c>
      <c r="R845" s="141">
        <v>0</v>
      </c>
      <c r="S845" s="141">
        <v>0</v>
      </c>
      <c r="T845" s="136">
        <f t="shared" si="439"/>
        <v>2506.5057000000002</v>
      </c>
      <c r="U845" s="141">
        <v>2180.8000000000002</v>
      </c>
      <c r="V845" s="141">
        <v>0</v>
      </c>
      <c r="W845" s="141">
        <v>0</v>
      </c>
      <c r="X845" s="141">
        <v>0</v>
      </c>
      <c r="Y845" s="10">
        <v>325.70569999999998</v>
      </c>
      <c r="Z845" s="10">
        <v>0</v>
      </c>
      <c r="AA845" s="10">
        <v>0</v>
      </c>
      <c r="AB845" s="10">
        <v>0</v>
      </c>
      <c r="AC845" s="10">
        <v>0</v>
      </c>
      <c r="AD845" s="10">
        <f t="shared" si="430"/>
        <v>-3.194300000000112</v>
      </c>
      <c r="AE845" s="10">
        <f t="shared" si="430"/>
        <v>0</v>
      </c>
      <c r="AF845" s="10">
        <f t="shared" si="430"/>
        <v>0</v>
      </c>
      <c r="AG845" s="10">
        <f t="shared" si="430"/>
        <v>0</v>
      </c>
      <c r="AH845" s="10">
        <f t="shared" si="430"/>
        <v>0</v>
      </c>
      <c r="AI845" s="13">
        <f t="shared" si="425"/>
        <v>-3.1942999999999984</v>
      </c>
      <c r="AJ845" s="13">
        <f t="shared" si="410"/>
        <v>0</v>
      </c>
      <c r="AK845" s="13">
        <f t="shared" si="407"/>
        <v>0</v>
      </c>
      <c r="AL845" s="13">
        <f t="shared" si="407"/>
        <v>0</v>
      </c>
      <c r="AM845" s="10">
        <f t="shared" si="407"/>
        <v>0</v>
      </c>
      <c r="AN845" s="10">
        <f t="shared" si="431"/>
        <v>99.872721839263662</v>
      </c>
      <c r="AO845" s="10">
        <f t="shared" si="431"/>
        <v>100</v>
      </c>
      <c r="AP845" s="10">
        <f t="shared" si="431"/>
        <v>0</v>
      </c>
      <c r="AQ845" s="10">
        <f t="shared" si="431"/>
        <v>0</v>
      </c>
      <c r="AR845" s="10">
        <f t="shared" si="431"/>
        <v>0</v>
      </c>
      <c r="AS845" s="10">
        <f t="shared" si="431"/>
        <v>99.028792946184254</v>
      </c>
      <c r="AT845" s="142">
        <f t="shared" si="431"/>
        <v>0</v>
      </c>
      <c r="AU845" s="142">
        <f t="shared" si="431"/>
        <v>0</v>
      </c>
      <c r="AV845" s="142">
        <f t="shared" si="431"/>
        <v>0</v>
      </c>
      <c r="AW845" s="142">
        <f t="shared" si="431"/>
        <v>0</v>
      </c>
    </row>
    <row r="846" spans="1:49" ht="12.75" customHeight="1" x14ac:dyDescent="0.25">
      <c r="A846" s="133">
        <v>837</v>
      </c>
      <c r="B846" s="139" t="s">
        <v>2046</v>
      </c>
      <c r="C846" s="135">
        <f t="shared" si="426"/>
        <v>1377.6</v>
      </c>
      <c r="D846" s="140">
        <v>1090.5999999999999</v>
      </c>
      <c r="E846" s="140">
        <v>0</v>
      </c>
      <c r="F846" s="140">
        <v>0</v>
      </c>
      <c r="G846" s="140">
        <v>0</v>
      </c>
      <c r="H846" s="140">
        <v>287</v>
      </c>
      <c r="I846" s="140">
        <v>0</v>
      </c>
      <c r="J846" s="135">
        <f t="shared" si="438"/>
        <v>1449</v>
      </c>
      <c r="K846" s="141">
        <v>1162</v>
      </c>
      <c r="L846" s="141">
        <v>0</v>
      </c>
      <c r="M846" s="141">
        <v>0</v>
      </c>
      <c r="N846" s="141">
        <v>0</v>
      </c>
      <c r="O846" s="141">
        <v>287</v>
      </c>
      <c r="P846" s="141">
        <v>0</v>
      </c>
      <c r="Q846" s="141">
        <v>0</v>
      </c>
      <c r="R846" s="141">
        <v>0</v>
      </c>
      <c r="S846" s="141">
        <v>0</v>
      </c>
      <c r="T846" s="136">
        <f t="shared" si="439"/>
        <v>1415.2642999999998</v>
      </c>
      <c r="U846" s="141">
        <v>1128.2847999999999</v>
      </c>
      <c r="V846" s="141">
        <v>0</v>
      </c>
      <c r="W846" s="141">
        <v>0</v>
      </c>
      <c r="X846" s="141">
        <v>0</v>
      </c>
      <c r="Y846" s="10">
        <v>286.97949999999997</v>
      </c>
      <c r="Z846" s="10">
        <v>0</v>
      </c>
      <c r="AA846" s="10">
        <v>0</v>
      </c>
      <c r="AB846" s="10">
        <v>0</v>
      </c>
      <c r="AC846" s="10">
        <v>0</v>
      </c>
      <c r="AD846" s="10">
        <f t="shared" si="430"/>
        <v>-33.735700000000179</v>
      </c>
      <c r="AE846" s="10">
        <f t="shared" si="430"/>
        <v>-33.715200000000095</v>
      </c>
      <c r="AF846" s="10">
        <f t="shared" si="430"/>
        <v>0</v>
      </c>
      <c r="AG846" s="10">
        <f t="shared" si="430"/>
        <v>0</v>
      </c>
      <c r="AH846" s="10">
        <f t="shared" si="430"/>
        <v>0</v>
      </c>
      <c r="AI846" s="13">
        <f t="shared" si="425"/>
        <v>-2.050000000002683E-2</v>
      </c>
      <c r="AJ846" s="13">
        <f t="shared" si="410"/>
        <v>0</v>
      </c>
      <c r="AK846" s="13">
        <f t="shared" si="407"/>
        <v>0</v>
      </c>
      <c r="AL846" s="13">
        <f t="shared" si="407"/>
        <v>0</v>
      </c>
      <c r="AM846" s="10">
        <f t="shared" si="407"/>
        <v>0</v>
      </c>
      <c r="AN846" s="10">
        <f t="shared" si="431"/>
        <v>97.671794340924762</v>
      </c>
      <c r="AO846" s="10">
        <f t="shared" si="431"/>
        <v>97.098519793459545</v>
      </c>
      <c r="AP846" s="10">
        <f t="shared" si="431"/>
        <v>0</v>
      </c>
      <c r="AQ846" s="10">
        <f t="shared" si="431"/>
        <v>0</v>
      </c>
      <c r="AR846" s="10">
        <f t="shared" si="431"/>
        <v>0</v>
      </c>
      <c r="AS846" s="10">
        <f t="shared" si="431"/>
        <v>99.992857142857133</v>
      </c>
      <c r="AT846" s="142">
        <f t="shared" si="431"/>
        <v>0</v>
      </c>
      <c r="AU846" s="142">
        <f t="shared" si="431"/>
        <v>0</v>
      </c>
      <c r="AV846" s="142">
        <f t="shared" si="431"/>
        <v>0</v>
      </c>
      <c r="AW846" s="142">
        <f t="shared" si="431"/>
        <v>0</v>
      </c>
    </row>
    <row r="847" spans="1:49" ht="12.75" customHeight="1" x14ac:dyDescent="0.25">
      <c r="A847" s="133">
        <v>838</v>
      </c>
      <c r="B847" s="139" t="s">
        <v>2047</v>
      </c>
      <c r="C847" s="135">
        <f t="shared" si="426"/>
        <v>204.9</v>
      </c>
      <c r="D847" s="140">
        <v>0</v>
      </c>
      <c r="E847" s="140">
        <v>0</v>
      </c>
      <c r="F847" s="140">
        <v>0</v>
      </c>
      <c r="G847" s="140">
        <v>0</v>
      </c>
      <c r="H847" s="140">
        <v>204.9</v>
      </c>
      <c r="I847" s="140">
        <v>0</v>
      </c>
      <c r="J847" s="135">
        <f t="shared" si="438"/>
        <v>204.9</v>
      </c>
      <c r="K847" s="141">
        <v>0</v>
      </c>
      <c r="L847" s="141">
        <v>0</v>
      </c>
      <c r="M847" s="141">
        <v>0</v>
      </c>
      <c r="N847" s="141">
        <v>0</v>
      </c>
      <c r="O847" s="141">
        <v>204.9</v>
      </c>
      <c r="P847" s="141">
        <v>0</v>
      </c>
      <c r="Q847" s="141">
        <v>0</v>
      </c>
      <c r="R847" s="141">
        <v>0</v>
      </c>
      <c r="S847" s="141">
        <v>0</v>
      </c>
      <c r="T847" s="136">
        <f t="shared" si="439"/>
        <v>204.89580000000001</v>
      </c>
      <c r="U847" s="141">
        <v>0</v>
      </c>
      <c r="V847" s="141">
        <v>0</v>
      </c>
      <c r="W847" s="141">
        <v>0</v>
      </c>
      <c r="X847" s="141">
        <v>0</v>
      </c>
      <c r="Y847" s="10">
        <v>204.89580000000001</v>
      </c>
      <c r="Z847" s="10">
        <v>0</v>
      </c>
      <c r="AA847" s="10">
        <v>0</v>
      </c>
      <c r="AB847" s="10">
        <v>0</v>
      </c>
      <c r="AC847" s="10">
        <v>0</v>
      </c>
      <c r="AD847" s="10">
        <f t="shared" si="430"/>
        <v>-4.199999999997317E-3</v>
      </c>
      <c r="AE847" s="10">
        <f t="shared" si="430"/>
        <v>0</v>
      </c>
      <c r="AF847" s="10">
        <f t="shared" si="430"/>
        <v>0</v>
      </c>
      <c r="AG847" s="10">
        <f t="shared" si="430"/>
        <v>0</v>
      </c>
      <c r="AH847" s="10">
        <f t="shared" si="430"/>
        <v>0</v>
      </c>
      <c r="AI847" s="13">
        <f t="shared" si="425"/>
        <v>-4.199999999997317E-3</v>
      </c>
      <c r="AJ847" s="13">
        <f t="shared" si="410"/>
        <v>0</v>
      </c>
      <c r="AK847" s="13">
        <f t="shared" si="407"/>
        <v>0</v>
      </c>
      <c r="AL847" s="13">
        <f t="shared" si="407"/>
        <v>0</v>
      </c>
      <c r="AM847" s="10">
        <f t="shared" si="407"/>
        <v>0</v>
      </c>
      <c r="AN847" s="10">
        <f t="shared" si="431"/>
        <v>99.997950219619327</v>
      </c>
      <c r="AO847" s="10">
        <f t="shared" si="431"/>
        <v>0</v>
      </c>
      <c r="AP847" s="10">
        <f t="shared" si="431"/>
        <v>0</v>
      </c>
      <c r="AQ847" s="10">
        <f t="shared" si="431"/>
        <v>0</v>
      </c>
      <c r="AR847" s="10">
        <f t="shared" si="431"/>
        <v>0</v>
      </c>
      <c r="AS847" s="10">
        <f t="shared" si="431"/>
        <v>99.997950219619327</v>
      </c>
      <c r="AT847" s="142">
        <f t="shared" si="431"/>
        <v>0</v>
      </c>
      <c r="AU847" s="142">
        <f t="shared" si="431"/>
        <v>0</v>
      </c>
      <c r="AV847" s="142">
        <f t="shared" si="431"/>
        <v>0</v>
      </c>
      <c r="AW847" s="142">
        <f t="shared" si="431"/>
        <v>0</v>
      </c>
    </row>
    <row r="848" spans="1:49" ht="12.75" customHeight="1" x14ac:dyDescent="0.25">
      <c r="A848" s="133">
        <v>839</v>
      </c>
      <c r="B848" s="139" t="s">
        <v>2048</v>
      </c>
      <c r="C848" s="135">
        <f t="shared" si="426"/>
        <v>3488.2</v>
      </c>
      <c r="D848" s="140">
        <v>2656.5</v>
      </c>
      <c r="E848" s="140">
        <v>0</v>
      </c>
      <c r="F848" s="140">
        <v>0</v>
      </c>
      <c r="G848" s="140">
        <v>0</v>
      </c>
      <c r="H848" s="140">
        <v>831.7</v>
      </c>
      <c r="I848" s="140">
        <v>0</v>
      </c>
      <c r="J848" s="135">
        <f t="shared" si="438"/>
        <v>3924.1000000000004</v>
      </c>
      <c r="K848" s="141">
        <v>3092.4</v>
      </c>
      <c r="L848" s="141">
        <v>0</v>
      </c>
      <c r="M848" s="141">
        <v>0</v>
      </c>
      <c r="N848" s="141">
        <v>0</v>
      </c>
      <c r="O848" s="141">
        <v>831.7</v>
      </c>
      <c r="P848" s="141">
        <v>0</v>
      </c>
      <c r="Q848" s="141">
        <v>0</v>
      </c>
      <c r="R848" s="141">
        <v>0</v>
      </c>
      <c r="S848" s="141">
        <v>0</v>
      </c>
      <c r="T848" s="136">
        <f t="shared" si="439"/>
        <v>3705.0425999999998</v>
      </c>
      <c r="U848" s="141">
        <v>2874.7028</v>
      </c>
      <c r="V848" s="141">
        <v>0</v>
      </c>
      <c r="W848" s="141">
        <v>0</v>
      </c>
      <c r="X848" s="141">
        <v>0</v>
      </c>
      <c r="Y848" s="10">
        <v>830.33979999999997</v>
      </c>
      <c r="Z848" s="10">
        <v>0</v>
      </c>
      <c r="AA848" s="10">
        <v>0</v>
      </c>
      <c r="AB848" s="10">
        <v>0</v>
      </c>
      <c r="AC848" s="10">
        <v>0</v>
      </c>
      <c r="AD848" s="10">
        <f t="shared" si="430"/>
        <v>-219.0574000000006</v>
      </c>
      <c r="AE848" s="10">
        <f t="shared" si="430"/>
        <v>-217.69720000000007</v>
      </c>
      <c r="AF848" s="10">
        <f t="shared" si="430"/>
        <v>0</v>
      </c>
      <c r="AG848" s="10">
        <f t="shared" si="430"/>
        <v>0</v>
      </c>
      <c r="AH848" s="10">
        <f t="shared" si="430"/>
        <v>0</v>
      </c>
      <c r="AI848" s="13">
        <f t="shared" si="425"/>
        <v>-1.3602000000000771</v>
      </c>
      <c r="AJ848" s="13">
        <f t="shared" si="410"/>
        <v>0</v>
      </c>
      <c r="AK848" s="13">
        <f t="shared" si="407"/>
        <v>0</v>
      </c>
      <c r="AL848" s="13">
        <f t="shared" si="407"/>
        <v>0</v>
      </c>
      <c r="AM848" s="10">
        <f t="shared" si="407"/>
        <v>0</v>
      </c>
      <c r="AN848" s="10">
        <f t="shared" si="431"/>
        <v>94.417639713564881</v>
      </c>
      <c r="AO848" s="10">
        <f t="shared" si="431"/>
        <v>92.960250937782945</v>
      </c>
      <c r="AP848" s="10">
        <f t="shared" si="431"/>
        <v>0</v>
      </c>
      <c r="AQ848" s="10">
        <f t="shared" si="431"/>
        <v>0</v>
      </c>
      <c r="AR848" s="10">
        <f t="shared" si="431"/>
        <v>0</v>
      </c>
      <c r="AS848" s="10">
        <f t="shared" si="431"/>
        <v>99.836455452687261</v>
      </c>
      <c r="AT848" s="142">
        <f t="shared" si="431"/>
        <v>0</v>
      </c>
      <c r="AU848" s="142">
        <f t="shared" si="431"/>
        <v>0</v>
      </c>
      <c r="AV848" s="142">
        <f t="shared" si="431"/>
        <v>0</v>
      </c>
      <c r="AW848" s="142">
        <f t="shared" si="431"/>
        <v>0</v>
      </c>
    </row>
    <row r="849" spans="1:49" ht="12.75" customHeight="1" x14ac:dyDescent="0.25">
      <c r="A849" s="133">
        <v>840</v>
      </c>
      <c r="B849" s="139" t="s">
        <v>2049</v>
      </c>
      <c r="C849" s="135">
        <f t="shared" si="426"/>
        <v>136.19999999999999</v>
      </c>
      <c r="D849" s="140">
        <v>0</v>
      </c>
      <c r="E849" s="140">
        <v>0</v>
      </c>
      <c r="F849" s="140">
        <v>0</v>
      </c>
      <c r="G849" s="140">
        <v>0</v>
      </c>
      <c r="H849" s="140">
        <v>136.19999999999999</v>
      </c>
      <c r="I849" s="140">
        <v>0</v>
      </c>
      <c r="J849" s="135">
        <f t="shared" si="438"/>
        <v>136.19999999999999</v>
      </c>
      <c r="K849" s="141">
        <v>0</v>
      </c>
      <c r="L849" s="141">
        <v>0</v>
      </c>
      <c r="M849" s="141">
        <v>0</v>
      </c>
      <c r="N849" s="141">
        <v>0</v>
      </c>
      <c r="O849" s="141">
        <v>136.19999999999999</v>
      </c>
      <c r="P849" s="141">
        <v>0</v>
      </c>
      <c r="Q849" s="141">
        <v>0</v>
      </c>
      <c r="R849" s="141">
        <v>0</v>
      </c>
      <c r="S849" s="141">
        <v>0</v>
      </c>
      <c r="T849" s="136">
        <f t="shared" si="439"/>
        <v>136.19569999999999</v>
      </c>
      <c r="U849" s="141">
        <v>0</v>
      </c>
      <c r="V849" s="141">
        <v>0</v>
      </c>
      <c r="W849" s="141">
        <v>0</v>
      </c>
      <c r="X849" s="141">
        <v>0</v>
      </c>
      <c r="Y849" s="10">
        <v>136.19569999999999</v>
      </c>
      <c r="Z849" s="10">
        <v>0</v>
      </c>
      <c r="AA849" s="10">
        <v>0</v>
      </c>
      <c r="AB849" s="10">
        <v>0</v>
      </c>
      <c r="AC849" s="10">
        <v>0</v>
      </c>
      <c r="AD849" s="10">
        <f t="shared" si="430"/>
        <v>-4.3000000000006366E-3</v>
      </c>
      <c r="AE849" s="10">
        <f t="shared" si="430"/>
        <v>0</v>
      </c>
      <c r="AF849" s="10">
        <f t="shared" si="430"/>
        <v>0</v>
      </c>
      <c r="AG849" s="10">
        <f t="shared" si="430"/>
        <v>0</v>
      </c>
      <c r="AH849" s="10">
        <f t="shared" si="430"/>
        <v>0</v>
      </c>
      <c r="AI849" s="13">
        <f t="shared" si="425"/>
        <v>-4.3000000000006366E-3</v>
      </c>
      <c r="AJ849" s="13">
        <f t="shared" si="410"/>
        <v>0</v>
      </c>
      <c r="AK849" s="13">
        <f t="shared" si="407"/>
        <v>0</v>
      </c>
      <c r="AL849" s="13">
        <f t="shared" si="407"/>
        <v>0</v>
      </c>
      <c r="AM849" s="10">
        <f t="shared" si="407"/>
        <v>0</v>
      </c>
      <c r="AN849" s="10">
        <f t="shared" si="431"/>
        <v>99.996842878120404</v>
      </c>
      <c r="AO849" s="10">
        <f t="shared" si="431"/>
        <v>0</v>
      </c>
      <c r="AP849" s="10">
        <f t="shared" si="431"/>
        <v>0</v>
      </c>
      <c r="AQ849" s="10">
        <f t="shared" si="431"/>
        <v>0</v>
      </c>
      <c r="AR849" s="10">
        <f t="shared" si="431"/>
        <v>0</v>
      </c>
      <c r="AS849" s="10">
        <f t="shared" si="431"/>
        <v>99.996842878120404</v>
      </c>
      <c r="AT849" s="142">
        <f t="shared" si="431"/>
        <v>0</v>
      </c>
      <c r="AU849" s="142">
        <f t="shared" si="431"/>
        <v>0</v>
      </c>
      <c r="AV849" s="142">
        <f t="shared" si="431"/>
        <v>0</v>
      </c>
      <c r="AW849" s="142">
        <f t="shared" si="431"/>
        <v>0</v>
      </c>
    </row>
    <row r="850" spans="1:49" ht="12.75" customHeight="1" x14ac:dyDescent="0.25">
      <c r="A850" s="133">
        <v>841</v>
      </c>
      <c r="B850" s="139" t="s">
        <v>2050</v>
      </c>
      <c r="C850" s="135">
        <f t="shared" si="426"/>
        <v>2867.2999999999997</v>
      </c>
      <c r="D850" s="140">
        <v>2432.6999999999998</v>
      </c>
      <c r="E850" s="140">
        <v>0</v>
      </c>
      <c r="F850" s="140">
        <v>0</v>
      </c>
      <c r="G850" s="140">
        <v>0</v>
      </c>
      <c r="H850" s="140">
        <v>434.6</v>
      </c>
      <c r="I850" s="140">
        <v>0</v>
      </c>
      <c r="J850" s="135">
        <f t="shared" si="438"/>
        <v>3215.2</v>
      </c>
      <c r="K850" s="141">
        <v>2780.6</v>
      </c>
      <c r="L850" s="141">
        <v>0</v>
      </c>
      <c r="M850" s="141">
        <v>0</v>
      </c>
      <c r="N850" s="141">
        <v>0</v>
      </c>
      <c r="O850" s="141">
        <v>434.6</v>
      </c>
      <c r="P850" s="141">
        <v>0</v>
      </c>
      <c r="Q850" s="141">
        <v>0</v>
      </c>
      <c r="R850" s="141">
        <v>0</v>
      </c>
      <c r="S850" s="141">
        <v>0</v>
      </c>
      <c r="T850" s="136">
        <f t="shared" si="439"/>
        <v>3215.1947</v>
      </c>
      <c r="U850" s="141">
        <v>2780.5947000000001</v>
      </c>
      <c r="V850" s="141">
        <v>0</v>
      </c>
      <c r="W850" s="141">
        <v>0</v>
      </c>
      <c r="X850" s="141">
        <v>0</v>
      </c>
      <c r="Y850" s="10">
        <v>434.6</v>
      </c>
      <c r="Z850" s="10">
        <v>0</v>
      </c>
      <c r="AA850" s="10">
        <v>0</v>
      </c>
      <c r="AB850" s="10">
        <v>0</v>
      </c>
      <c r="AC850" s="10">
        <v>0</v>
      </c>
      <c r="AD850" s="10">
        <f t="shared" si="430"/>
        <v>-5.2999999998064595E-3</v>
      </c>
      <c r="AE850" s="10">
        <f t="shared" si="430"/>
        <v>-5.2999999998064595E-3</v>
      </c>
      <c r="AF850" s="10">
        <f t="shared" si="430"/>
        <v>0</v>
      </c>
      <c r="AG850" s="10">
        <f t="shared" si="430"/>
        <v>0</v>
      </c>
      <c r="AH850" s="10">
        <f t="shared" si="430"/>
        <v>0</v>
      </c>
      <c r="AI850" s="13">
        <f t="shared" si="425"/>
        <v>0</v>
      </c>
      <c r="AJ850" s="13">
        <f t="shared" si="410"/>
        <v>0</v>
      </c>
      <c r="AK850" s="13">
        <f t="shared" si="407"/>
        <v>0</v>
      </c>
      <c r="AL850" s="13">
        <f t="shared" si="407"/>
        <v>0</v>
      </c>
      <c r="AM850" s="10">
        <f t="shared" si="407"/>
        <v>0</v>
      </c>
      <c r="AN850" s="10">
        <f t="shared" si="431"/>
        <v>99.999835157999513</v>
      </c>
      <c r="AO850" s="10">
        <f t="shared" si="431"/>
        <v>99.999809393656051</v>
      </c>
      <c r="AP850" s="10">
        <f t="shared" si="431"/>
        <v>0</v>
      </c>
      <c r="AQ850" s="10">
        <f t="shared" si="431"/>
        <v>0</v>
      </c>
      <c r="AR850" s="10">
        <f t="shared" si="431"/>
        <v>0</v>
      </c>
      <c r="AS850" s="10">
        <f t="shared" si="431"/>
        <v>100</v>
      </c>
      <c r="AT850" s="142">
        <f t="shared" si="431"/>
        <v>0</v>
      </c>
      <c r="AU850" s="142">
        <f t="shared" si="431"/>
        <v>0</v>
      </c>
      <c r="AV850" s="142">
        <f t="shared" si="431"/>
        <v>0</v>
      </c>
      <c r="AW850" s="142">
        <f t="shared" si="431"/>
        <v>0</v>
      </c>
    </row>
    <row r="851" spans="1:49" ht="12.75" customHeight="1" x14ac:dyDescent="0.25">
      <c r="A851" s="133">
        <v>842</v>
      </c>
      <c r="B851" s="139" t="s">
        <v>2051</v>
      </c>
      <c r="C851" s="135">
        <f t="shared" si="426"/>
        <v>1542.9</v>
      </c>
      <c r="D851" s="140">
        <v>1094</v>
      </c>
      <c r="E851" s="140">
        <v>0</v>
      </c>
      <c r="F851" s="140">
        <v>0</v>
      </c>
      <c r="G851" s="140">
        <v>0</v>
      </c>
      <c r="H851" s="140">
        <v>448.9</v>
      </c>
      <c r="I851" s="140">
        <v>0</v>
      </c>
      <c r="J851" s="135">
        <f t="shared" si="438"/>
        <v>1880</v>
      </c>
      <c r="K851" s="141">
        <v>1431.1</v>
      </c>
      <c r="L851" s="141">
        <v>0</v>
      </c>
      <c r="M851" s="141">
        <v>0</v>
      </c>
      <c r="N851" s="141">
        <v>0</v>
      </c>
      <c r="O851" s="141">
        <v>448.9</v>
      </c>
      <c r="P851" s="141">
        <v>0</v>
      </c>
      <c r="Q851" s="141">
        <v>0</v>
      </c>
      <c r="R851" s="141">
        <v>0</v>
      </c>
      <c r="S851" s="141">
        <v>0</v>
      </c>
      <c r="T851" s="136">
        <f t="shared" si="439"/>
        <v>1879.9008000000001</v>
      </c>
      <c r="U851" s="141">
        <v>1431.0604000000001</v>
      </c>
      <c r="V851" s="141">
        <v>0</v>
      </c>
      <c r="W851" s="141">
        <v>0</v>
      </c>
      <c r="X851" s="141">
        <v>0</v>
      </c>
      <c r="Y851" s="10">
        <v>448.84039999999999</v>
      </c>
      <c r="Z851" s="10">
        <v>0</v>
      </c>
      <c r="AA851" s="10">
        <v>0</v>
      </c>
      <c r="AB851" s="10">
        <v>0</v>
      </c>
      <c r="AC851" s="10">
        <v>0</v>
      </c>
      <c r="AD851" s="10">
        <f t="shared" si="430"/>
        <v>-9.9199999999882493E-2</v>
      </c>
      <c r="AE851" s="10">
        <f t="shared" si="430"/>
        <v>-3.9599999999836655E-2</v>
      </c>
      <c r="AF851" s="10">
        <f t="shared" si="430"/>
        <v>0</v>
      </c>
      <c r="AG851" s="10">
        <f t="shared" si="430"/>
        <v>0</v>
      </c>
      <c r="AH851" s="10">
        <f t="shared" si="430"/>
        <v>0</v>
      </c>
      <c r="AI851" s="13">
        <f t="shared" si="425"/>
        <v>-5.9599999999988995E-2</v>
      </c>
      <c r="AJ851" s="13">
        <f t="shared" si="410"/>
        <v>0</v>
      </c>
      <c r="AK851" s="13">
        <f t="shared" si="407"/>
        <v>0</v>
      </c>
      <c r="AL851" s="13">
        <f t="shared" si="407"/>
        <v>0</v>
      </c>
      <c r="AM851" s="10">
        <f t="shared" si="407"/>
        <v>0</v>
      </c>
      <c r="AN851" s="10">
        <f t="shared" si="431"/>
        <v>99.994723404255325</v>
      </c>
      <c r="AO851" s="10">
        <f t="shared" si="431"/>
        <v>99.997232897770957</v>
      </c>
      <c r="AP851" s="10">
        <f t="shared" si="431"/>
        <v>0</v>
      </c>
      <c r="AQ851" s="10">
        <f t="shared" si="431"/>
        <v>0</v>
      </c>
      <c r="AR851" s="10">
        <f t="shared" si="431"/>
        <v>0</v>
      </c>
      <c r="AS851" s="10">
        <f t="shared" si="431"/>
        <v>99.986723100913338</v>
      </c>
      <c r="AT851" s="142">
        <f t="shared" si="431"/>
        <v>0</v>
      </c>
      <c r="AU851" s="142">
        <f t="shared" si="431"/>
        <v>0</v>
      </c>
      <c r="AV851" s="142">
        <f t="shared" si="431"/>
        <v>0</v>
      </c>
      <c r="AW851" s="142">
        <f t="shared" si="431"/>
        <v>0</v>
      </c>
    </row>
    <row r="852" spans="1:49" ht="12.75" customHeight="1" x14ac:dyDescent="0.25">
      <c r="A852" s="133">
        <v>843</v>
      </c>
      <c r="B852" s="139" t="s">
        <v>2052</v>
      </c>
      <c r="C852" s="135">
        <f t="shared" si="426"/>
        <v>916.09999999999991</v>
      </c>
      <c r="D852" s="140">
        <v>735.3</v>
      </c>
      <c r="E852" s="140">
        <v>0</v>
      </c>
      <c r="F852" s="140">
        <v>0</v>
      </c>
      <c r="G852" s="140">
        <v>0</v>
      </c>
      <c r="H852" s="140">
        <v>180.8</v>
      </c>
      <c r="I852" s="140">
        <v>0</v>
      </c>
      <c r="J852" s="135">
        <f t="shared" si="438"/>
        <v>1122.2</v>
      </c>
      <c r="K852" s="141">
        <v>941.4</v>
      </c>
      <c r="L852" s="141">
        <v>0</v>
      </c>
      <c r="M852" s="141">
        <v>0</v>
      </c>
      <c r="N852" s="141">
        <v>0</v>
      </c>
      <c r="O852" s="141">
        <v>180.8</v>
      </c>
      <c r="P852" s="141">
        <v>0</v>
      </c>
      <c r="Q852" s="141">
        <v>0</v>
      </c>
      <c r="R852" s="141">
        <v>0</v>
      </c>
      <c r="S852" s="141">
        <v>0</v>
      </c>
      <c r="T852" s="136">
        <f t="shared" si="439"/>
        <v>1122.2</v>
      </c>
      <c r="U852" s="141">
        <v>941.4</v>
      </c>
      <c r="V852" s="141">
        <v>0</v>
      </c>
      <c r="W852" s="141">
        <v>0</v>
      </c>
      <c r="X852" s="141">
        <v>0</v>
      </c>
      <c r="Y852" s="10">
        <v>180.8</v>
      </c>
      <c r="Z852" s="10">
        <v>0</v>
      </c>
      <c r="AA852" s="10">
        <v>0</v>
      </c>
      <c r="AB852" s="10">
        <v>0</v>
      </c>
      <c r="AC852" s="10">
        <v>0</v>
      </c>
      <c r="AD852" s="10">
        <f t="shared" si="430"/>
        <v>0</v>
      </c>
      <c r="AE852" s="10">
        <f t="shared" si="430"/>
        <v>0</v>
      </c>
      <c r="AF852" s="10">
        <f t="shared" si="430"/>
        <v>0</v>
      </c>
      <c r="AG852" s="10">
        <f t="shared" si="430"/>
        <v>0</v>
      </c>
      <c r="AH852" s="10">
        <f t="shared" si="430"/>
        <v>0</v>
      </c>
      <c r="AI852" s="13">
        <f t="shared" si="425"/>
        <v>0</v>
      </c>
      <c r="AJ852" s="13">
        <f t="shared" si="410"/>
        <v>0</v>
      </c>
      <c r="AK852" s="13">
        <f t="shared" si="410"/>
        <v>0</v>
      </c>
      <c r="AL852" s="13">
        <f t="shared" si="410"/>
        <v>0</v>
      </c>
      <c r="AM852" s="10">
        <f t="shared" si="410"/>
        <v>0</v>
      </c>
      <c r="AN852" s="10">
        <f t="shared" si="431"/>
        <v>100</v>
      </c>
      <c r="AO852" s="10">
        <f t="shared" si="431"/>
        <v>100</v>
      </c>
      <c r="AP852" s="10">
        <f t="shared" si="431"/>
        <v>0</v>
      </c>
      <c r="AQ852" s="10">
        <f t="shared" si="431"/>
        <v>0</v>
      </c>
      <c r="AR852" s="10">
        <f t="shared" si="431"/>
        <v>0</v>
      </c>
      <c r="AS852" s="10">
        <f t="shared" si="431"/>
        <v>100</v>
      </c>
      <c r="AT852" s="142">
        <f t="shared" si="431"/>
        <v>0</v>
      </c>
      <c r="AU852" s="142">
        <f t="shared" si="431"/>
        <v>0</v>
      </c>
      <c r="AV852" s="142">
        <f t="shared" si="431"/>
        <v>0</v>
      </c>
      <c r="AW852" s="142">
        <f t="shared" si="431"/>
        <v>0</v>
      </c>
    </row>
    <row r="853" spans="1:49" ht="12.75" customHeight="1" x14ac:dyDescent="0.25">
      <c r="A853" s="133">
        <v>844</v>
      </c>
      <c r="B853" s="139" t="s">
        <v>2053</v>
      </c>
      <c r="C853" s="135">
        <f t="shared" si="426"/>
        <v>4458.3999999999996</v>
      </c>
      <c r="D853" s="140">
        <v>3575.2</v>
      </c>
      <c r="E853" s="140">
        <v>0</v>
      </c>
      <c r="F853" s="140">
        <v>0</v>
      </c>
      <c r="G853" s="140">
        <v>0</v>
      </c>
      <c r="H853" s="140">
        <v>883.2</v>
      </c>
      <c r="I853" s="140">
        <v>0</v>
      </c>
      <c r="J853" s="135">
        <f t="shared" si="438"/>
        <v>4864.3</v>
      </c>
      <c r="K853" s="141">
        <v>3981.1</v>
      </c>
      <c r="L853" s="141">
        <v>0</v>
      </c>
      <c r="M853" s="141">
        <v>0</v>
      </c>
      <c r="N853" s="141">
        <v>0</v>
      </c>
      <c r="O853" s="141">
        <v>883.2</v>
      </c>
      <c r="P853" s="141">
        <v>0</v>
      </c>
      <c r="Q853" s="141">
        <v>0</v>
      </c>
      <c r="R853" s="141">
        <v>0</v>
      </c>
      <c r="S853" s="141">
        <v>0</v>
      </c>
      <c r="T853" s="136">
        <f t="shared" si="439"/>
        <v>4554.6395000000002</v>
      </c>
      <c r="U853" s="141">
        <v>3754.6390000000001</v>
      </c>
      <c r="V853" s="141">
        <v>0</v>
      </c>
      <c r="W853" s="141">
        <v>0</v>
      </c>
      <c r="X853" s="141">
        <v>0</v>
      </c>
      <c r="Y853" s="10">
        <v>800.00049999999999</v>
      </c>
      <c r="Z853" s="10">
        <v>0</v>
      </c>
      <c r="AA853" s="10">
        <v>0</v>
      </c>
      <c r="AB853" s="10">
        <v>0</v>
      </c>
      <c r="AC853" s="10">
        <v>0</v>
      </c>
      <c r="AD853" s="10">
        <f t="shared" si="430"/>
        <v>-309.66049999999996</v>
      </c>
      <c r="AE853" s="10">
        <f t="shared" si="430"/>
        <v>-226.46099999999979</v>
      </c>
      <c r="AF853" s="10">
        <f t="shared" si="430"/>
        <v>0</v>
      </c>
      <c r="AG853" s="10">
        <f t="shared" si="430"/>
        <v>0</v>
      </c>
      <c r="AH853" s="10">
        <f t="shared" si="430"/>
        <v>0</v>
      </c>
      <c r="AI853" s="13">
        <f t="shared" si="425"/>
        <v>-83.199500000000057</v>
      </c>
      <c r="AJ853" s="13">
        <f t="shared" si="410"/>
        <v>0</v>
      </c>
      <c r="AK853" s="13">
        <f t="shared" si="410"/>
        <v>0</v>
      </c>
      <c r="AL853" s="13">
        <f t="shared" si="410"/>
        <v>0</v>
      </c>
      <c r="AM853" s="10">
        <f t="shared" si="410"/>
        <v>0</v>
      </c>
      <c r="AN853" s="10">
        <f t="shared" si="431"/>
        <v>93.634017227555859</v>
      </c>
      <c r="AO853" s="10">
        <f t="shared" si="431"/>
        <v>94.311597297229412</v>
      </c>
      <c r="AP853" s="10">
        <f t="shared" si="431"/>
        <v>0</v>
      </c>
      <c r="AQ853" s="10">
        <f t="shared" si="431"/>
        <v>0</v>
      </c>
      <c r="AR853" s="10">
        <f t="shared" si="431"/>
        <v>0</v>
      </c>
      <c r="AS853" s="10">
        <f t="shared" si="431"/>
        <v>90.579766757246375</v>
      </c>
      <c r="AT853" s="142">
        <f t="shared" si="431"/>
        <v>0</v>
      </c>
      <c r="AU853" s="142">
        <f t="shared" si="431"/>
        <v>0</v>
      </c>
      <c r="AV853" s="142">
        <f t="shared" si="431"/>
        <v>0</v>
      </c>
      <c r="AW853" s="142">
        <f t="shared" si="431"/>
        <v>0</v>
      </c>
    </row>
    <row r="854" spans="1:49" ht="12.75" customHeight="1" x14ac:dyDescent="0.25">
      <c r="A854" s="133">
        <v>845</v>
      </c>
      <c r="B854" s="139" t="s">
        <v>2054</v>
      </c>
      <c r="C854" s="135">
        <f t="shared" si="426"/>
        <v>1506.5</v>
      </c>
      <c r="D854" s="140">
        <v>1330</v>
      </c>
      <c r="E854" s="140">
        <v>0</v>
      </c>
      <c r="F854" s="140">
        <v>0</v>
      </c>
      <c r="G854" s="140">
        <v>0</v>
      </c>
      <c r="H854" s="140">
        <v>176.5</v>
      </c>
      <c r="I854" s="140">
        <v>0</v>
      </c>
      <c r="J854" s="135">
        <f t="shared" si="438"/>
        <v>1707.4</v>
      </c>
      <c r="K854" s="141">
        <v>1530.9</v>
      </c>
      <c r="L854" s="141">
        <v>0</v>
      </c>
      <c r="M854" s="141">
        <v>0</v>
      </c>
      <c r="N854" s="141">
        <v>0</v>
      </c>
      <c r="O854" s="141">
        <v>176.5</v>
      </c>
      <c r="P854" s="141">
        <v>0</v>
      </c>
      <c r="Q854" s="141">
        <v>0</v>
      </c>
      <c r="R854" s="141">
        <v>0</v>
      </c>
      <c r="S854" s="141">
        <v>0</v>
      </c>
      <c r="T854" s="136">
        <f t="shared" si="439"/>
        <v>1706.24</v>
      </c>
      <c r="U854" s="141">
        <v>1530.9</v>
      </c>
      <c r="V854" s="141">
        <v>0</v>
      </c>
      <c r="W854" s="141">
        <v>0</v>
      </c>
      <c r="X854" s="141">
        <v>0</v>
      </c>
      <c r="Y854" s="10">
        <v>175.34</v>
      </c>
      <c r="Z854" s="10">
        <v>0</v>
      </c>
      <c r="AA854" s="10">
        <v>0</v>
      </c>
      <c r="AB854" s="10">
        <v>0</v>
      </c>
      <c r="AC854" s="10">
        <v>0</v>
      </c>
      <c r="AD854" s="10">
        <f t="shared" si="430"/>
        <v>-1.1600000000000819</v>
      </c>
      <c r="AE854" s="10">
        <f t="shared" si="430"/>
        <v>0</v>
      </c>
      <c r="AF854" s="10">
        <f t="shared" si="430"/>
        <v>0</v>
      </c>
      <c r="AG854" s="10">
        <f t="shared" si="430"/>
        <v>0</v>
      </c>
      <c r="AH854" s="10">
        <f t="shared" si="430"/>
        <v>0</v>
      </c>
      <c r="AI854" s="13">
        <f t="shared" si="425"/>
        <v>-1.1599999999999966</v>
      </c>
      <c r="AJ854" s="13">
        <f t="shared" si="410"/>
        <v>0</v>
      </c>
      <c r="AK854" s="13">
        <f t="shared" si="410"/>
        <v>0</v>
      </c>
      <c r="AL854" s="13">
        <f t="shared" si="410"/>
        <v>0</v>
      </c>
      <c r="AM854" s="10">
        <f t="shared" si="410"/>
        <v>0</v>
      </c>
      <c r="AN854" s="10">
        <f t="shared" si="431"/>
        <v>99.932060442778493</v>
      </c>
      <c r="AO854" s="10">
        <f t="shared" si="431"/>
        <v>100</v>
      </c>
      <c r="AP854" s="10">
        <f t="shared" si="431"/>
        <v>0</v>
      </c>
      <c r="AQ854" s="10">
        <f t="shared" si="431"/>
        <v>0</v>
      </c>
      <c r="AR854" s="10">
        <f t="shared" si="431"/>
        <v>0</v>
      </c>
      <c r="AS854" s="10">
        <f t="shared" si="431"/>
        <v>99.342776203966011</v>
      </c>
      <c r="AT854" s="142">
        <f t="shared" si="431"/>
        <v>0</v>
      </c>
      <c r="AU854" s="142">
        <f t="shared" si="431"/>
        <v>0</v>
      </c>
      <c r="AV854" s="142">
        <f t="shared" si="431"/>
        <v>0</v>
      </c>
      <c r="AW854" s="142">
        <f t="shared" si="431"/>
        <v>0</v>
      </c>
    </row>
    <row r="855" spans="1:49" ht="12.75" customHeight="1" x14ac:dyDescent="0.25">
      <c r="A855" s="133">
        <v>846</v>
      </c>
      <c r="B855" s="139" t="s">
        <v>2055</v>
      </c>
      <c r="C855" s="135">
        <f t="shared" si="426"/>
        <v>820.90000000000009</v>
      </c>
      <c r="D855" s="140">
        <v>609.6</v>
      </c>
      <c r="E855" s="140">
        <v>0</v>
      </c>
      <c r="F855" s="140">
        <v>0</v>
      </c>
      <c r="G855" s="140">
        <v>0</v>
      </c>
      <c r="H855" s="140">
        <v>211.3</v>
      </c>
      <c r="I855" s="140">
        <v>0</v>
      </c>
      <c r="J855" s="135">
        <f t="shared" si="438"/>
        <v>871.3</v>
      </c>
      <c r="K855" s="141">
        <v>660</v>
      </c>
      <c r="L855" s="141">
        <v>0</v>
      </c>
      <c r="M855" s="141">
        <v>0</v>
      </c>
      <c r="N855" s="141">
        <v>0</v>
      </c>
      <c r="O855" s="141">
        <v>211.3</v>
      </c>
      <c r="P855" s="141">
        <v>0</v>
      </c>
      <c r="Q855" s="141">
        <v>0</v>
      </c>
      <c r="R855" s="141">
        <v>0</v>
      </c>
      <c r="S855" s="141">
        <v>0</v>
      </c>
      <c r="T855" s="136">
        <f t="shared" si="439"/>
        <v>871.28409999999997</v>
      </c>
      <c r="U855" s="141">
        <v>660</v>
      </c>
      <c r="V855" s="141">
        <v>0</v>
      </c>
      <c r="W855" s="141">
        <v>0</v>
      </c>
      <c r="X855" s="141">
        <v>0</v>
      </c>
      <c r="Y855" s="10">
        <v>211.2841</v>
      </c>
      <c r="Z855" s="10">
        <v>0</v>
      </c>
      <c r="AA855" s="10">
        <v>0</v>
      </c>
      <c r="AB855" s="10">
        <v>0</v>
      </c>
      <c r="AC855" s="10">
        <v>0</v>
      </c>
      <c r="AD855" s="10">
        <f t="shared" si="430"/>
        <v>-1.5899999999987813E-2</v>
      </c>
      <c r="AE855" s="10">
        <f t="shared" si="430"/>
        <v>0</v>
      </c>
      <c r="AF855" s="10">
        <f t="shared" si="430"/>
        <v>0</v>
      </c>
      <c r="AG855" s="10">
        <f t="shared" si="430"/>
        <v>0</v>
      </c>
      <c r="AH855" s="10">
        <f t="shared" si="430"/>
        <v>0</v>
      </c>
      <c r="AI855" s="13">
        <f t="shared" si="425"/>
        <v>-1.5900000000016234E-2</v>
      </c>
      <c r="AJ855" s="13">
        <f t="shared" si="410"/>
        <v>0</v>
      </c>
      <c r="AK855" s="13">
        <f t="shared" si="410"/>
        <v>0</v>
      </c>
      <c r="AL855" s="13">
        <f t="shared" si="410"/>
        <v>0</v>
      </c>
      <c r="AM855" s="10">
        <f t="shared" si="410"/>
        <v>0</v>
      </c>
      <c r="AN855" s="10">
        <f t="shared" si="431"/>
        <v>99.998175140594512</v>
      </c>
      <c r="AO855" s="10">
        <f t="shared" si="431"/>
        <v>100</v>
      </c>
      <c r="AP855" s="10">
        <f t="shared" si="431"/>
        <v>0</v>
      </c>
      <c r="AQ855" s="10">
        <f t="shared" si="431"/>
        <v>0</v>
      </c>
      <c r="AR855" s="10">
        <f t="shared" si="431"/>
        <v>0</v>
      </c>
      <c r="AS855" s="10">
        <f t="shared" si="431"/>
        <v>99.99247515380975</v>
      </c>
      <c r="AT855" s="142">
        <f t="shared" si="431"/>
        <v>0</v>
      </c>
      <c r="AU855" s="142">
        <f t="shared" si="431"/>
        <v>0</v>
      </c>
      <c r="AV855" s="142">
        <f t="shared" si="431"/>
        <v>0</v>
      </c>
      <c r="AW855" s="142">
        <f t="shared" si="431"/>
        <v>0</v>
      </c>
    </row>
    <row r="856" spans="1:49" ht="12.75" customHeight="1" x14ac:dyDescent="0.25">
      <c r="A856" s="133">
        <v>847</v>
      </c>
      <c r="B856" s="139" t="s">
        <v>2056</v>
      </c>
      <c r="C856" s="135">
        <f t="shared" si="426"/>
        <v>3911.5</v>
      </c>
      <c r="D856" s="140">
        <v>2976</v>
      </c>
      <c r="E856" s="140">
        <v>0</v>
      </c>
      <c r="F856" s="140">
        <v>0</v>
      </c>
      <c r="G856" s="140">
        <v>0</v>
      </c>
      <c r="H856" s="140">
        <v>935.5</v>
      </c>
      <c r="I856" s="140">
        <v>0</v>
      </c>
      <c r="J856" s="135">
        <f t="shared" si="438"/>
        <v>4267.8</v>
      </c>
      <c r="K856" s="141">
        <v>3332.3</v>
      </c>
      <c r="L856" s="141">
        <v>0</v>
      </c>
      <c r="M856" s="141">
        <v>0</v>
      </c>
      <c r="N856" s="141">
        <v>0</v>
      </c>
      <c r="O856" s="141">
        <v>935.5</v>
      </c>
      <c r="P856" s="141">
        <v>0</v>
      </c>
      <c r="Q856" s="141">
        <v>0</v>
      </c>
      <c r="R856" s="141">
        <v>0</v>
      </c>
      <c r="S856" s="141">
        <v>0</v>
      </c>
      <c r="T856" s="136">
        <f t="shared" si="439"/>
        <v>4267.8</v>
      </c>
      <c r="U856" s="141">
        <v>3332.3</v>
      </c>
      <c r="V856" s="141">
        <v>0</v>
      </c>
      <c r="W856" s="141">
        <v>0</v>
      </c>
      <c r="X856" s="141">
        <v>0</v>
      </c>
      <c r="Y856" s="10">
        <v>935.5</v>
      </c>
      <c r="Z856" s="10">
        <v>0</v>
      </c>
      <c r="AA856" s="10">
        <v>0</v>
      </c>
      <c r="AB856" s="10">
        <v>0</v>
      </c>
      <c r="AC856" s="10">
        <v>0</v>
      </c>
      <c r="AD856" s="10">
        <f t="shared" si="430"/>
        <v>0</v>
      </c>
      <c r="AE856" s="10">
        <f t="shared" si="430"/>
        <v>0</v>
      </c>
      <c r="AF856" s="10">
        <f t="shared" si="430"/>
        <v>0</v>
      </c>
      <c r="AG856" s="10">
        <f t="shared" si="430"/>
        <v>0</v>
      </c>
      <c r="AH856" s="10">
        <f t="shared" si="430"/>
        <v>0</v>
      </c>
      <c r="AI856" s="13">
        <f t="shared" si="425"/>
        <v>0</v>
      </c>
      <c r="AJ856" s="13">
        <f t="shared" si="410"/>
        <v>0</v>
      </c>
      <c r="AK856" s="13">
        <f t="shared" si="410"/>
        <v>0</v>
      </c>
      <c r="AL856" s="13">
        <f t="shared" si="410"/>
        <v>0</v>
      </c>
      <c r="AM856" s="10">
        <f t="shared" si="410"/>
        <v>0</v>
      </c>
      <c r="AN856" s="10">
        <f t="shared" si="431"/>
        <v>100</v>
      </c>
      <c r="AO856" s="10">
        <f t="shared" si="431"/>
        <v>100</v>
      </c>
      <c r="AP856" s="10">
        <f t="shared" si="431"/>
        <v>0</v>
      </c>
      <c r="AQ856" s="10">
        <f t="shared" si="431"/>
        <v>0</v>
      </c>
      <c r="AR856" s="10">
        <f t="shared" si="431"/>
        <v>0</v>
      </c>
      <c r="AS856" s="10">
        <f t="shared" si="431"/>
        <v>100</v>
      </c>
      <c r="AT856" s="142">
        <f t="shared" si="431"/>
        <v>0</v>
      </c>
      <c r="AU856" s="142">
        <f t="shared" si="431"/>
        <v>0</v>
      </c>
      <c r="AV856" s="142">
        <f t="shared" si="431"/>
        <v>0</v>
      </c>
      <c r="AW856" s="142">
        <f t="shared" si="431"/>
        <v>0</v>
      </c>
    </row>
    <row r="857" spans="1:49" ht="12.75" customHeight="1" x14ac:dyDescent="0.25">
      <c r="A857" s="133">
        <v>848</v>
      </c>
      <c r="B857" s="139" t="s">
        <v>2057</v>
      </c>
      <c r="C857" s="135">
        <f t="shared" si="426"/>
        <v>1496.8000000000002</v>
      </c>
      <c r="D857" s="140">
        <v>1236.9000000000001</v>
      </c>
      <c r="E857" s="140">
        <v>0</v>
      </c>
      <c r="F857" s="140">
        <v>0</v>
      </c>
      <c r="G857" s="140">
        <v>0</v>
      </c>
      <c r="H857" s="140">
        <v>259.89999999999998</v>
      </c>
      <c r="I857" s="140">
        <v>0</v>
      </c>
      <c r="J857" s="135">
        <f t="shared" si="438"/>
        <v>1582.1999999999998</v>
      </c>
      <c r="K857" s="141">
        <v>1322.3</v>
      </c>
      <c r="L857" s="141">
        <v>0</v>
      </c>
      <c r="M857" s="141">
        <v>0</v>
      </c>
      <c r="N857" s="141">
        <v>0</v>
      </c>
      <c r="O857" s="141">
        <v>259.89999999999998</v>
      </c>
      <c r="P857" s="141">
        <v>0</v>
      </c>
      <c r="Q857" s="141">
        <v>0</v>
      </c>
      <c r="R857" s="141">
        <v>0</v>
      </c>
      <c r="S857" s="141">
        <v>0</v>
      </c>
      <c r="T857" s="136">
        <f t="shared" si="439"/>
        <v>1581.5018999999998</v>
      </c>
      <c r="U857" s="141">
        <v>1321.6018999999999</v>
      </c>
      <c r="V857" s="141">
        <v>0</v>
      </c>
      <c r="W857" s="141">
        <v>0</v>
      </c>
      <c r="X857" s="141">
        <v>0</v>
      </c>
      <c r="Y857" s="10">
        <v>259.89999999999998</v>
      </c>
      <c r="Z857" s="10">
        <v>0</v>
      </c>
      <c r="AA857" s="10">
        <v>0</v>
      </c>
      <c r="AB857" s="10">
        <v>0</v>
      </c>
      <c r="AC857" s="10">
        <v>0</v>
      </c>
      <c r="AD857" s="10">
        <f t="shared" si="430"/>
        <v>-0.69810000000006767</v>
      </c>
      <c r="AE857" s="10">
        <f t="shared" si="430"/>
        <v>-0.69810000000006767</v>
      </c>
      <c r="AF857" s="10">
        <f t="shared" si="430"/>
        <v>0</v>
      </c>
      <c r="AG857" s="10">
        <f t="shared" si="430"/>
        <v>0</v>
      </c>
      <c r="AH857" s="10">
        <f t="shared" si="430"/>
        <v>0</v>
      </c>
      <c r="AI857" s="13">
        <f t="shared" si="425"/>
        <v>0</v>
      </c>
      <c r="AJ857" s="13">
        <f t="shared" si="410"/>
        <v>0</v>
      </c>
      <c r="AK857" s="13">
        <f t="shared" si="410"/>
        <v>0</v>
      </c>
      <c r="AL857" s="13">
        <f t="shared" si="410"/>
        <v>0</v>
      </c>
      <c r="AM857" s="10">
        <f t="shared" si="410"/>
        <v>0</v>
      </c>
      <c r="AN857" s="10">
        <f t="shared" si="431"/>
        <v>99.955877891543423</v>
      </c>
      <c r="AO857" s="10">
        <f t="shared" si="431"/>
        <v>99.947205626559779</v>
      </c>
      <c r="AP857" s="10">
        <f t="shared" si="431"/>
        <v>0</v>
      </c>
      <c r="AQ857" s="10">
        <f t="shared" si="431"/>
        <v>0</v>
      </c>
      <c r="AR857" s="10">
        <f t="shared" si="431"/>
        <v>0</v>
      </c>
      <c r="AS857" s="10">
        <f t="shared" ref="AS857:AW870" si="440">IF(O857=0,0,Y857/O857*100)</f>
        <v>100</v>
      </c>
      <c r="AT857" s="142">
        <f t="shared" si="440"/>
        <v>0</v>
      </c>
      <c r="AU857" s="142">
        <f t="shared" si="440"/>
        <v>0</v>
      </c>
      <c r="AV857" s="142">
        <f t="shared" si="440"/>
        <v>0</v>
      </c>
      <c r="AW857" s="142">
        <f t="shared" si="440"/>
        <v>0</v>
      </c>
    </row>
    <row r="858" spans="1:49" ht="12.75" customHeight="1" x14ac:dyDescent="0.25">
      <c r="A858" s="133">
        <v>849</v>
      </c>
      <c r="B858" s="139" t="s">
        <v>2058</v>
      </c>
      <c r="C858" s="135">
        <f t="shared" si="426"/>
        <v>2405.6</v>
      </c>
      <c r="D858" s="140">
        <v>2031.8</v>
      </c>
      <c r="E858" s="140">
        <v>0</v>
      </c>
      <c r="F858" s="140">
        <v>0</v>
      </c>
      <c r="G858" s="140">
        <v>0</v>
      </c>
      <c r="H858" s="140">
        <v>373.8</v>
      </c>
      <c r="I858" s="140">
        <v>0</v>
      </c>
      <c r="J858" s="135">
        <f t="shared" si="438"/>
        <v>2765</v>
      </c>
      <c r="K858" s="141">
        <v>2391.1999999999998</v>
      </c>
      <c r="L858" s="141">
        <v>0</v>
      </c>
      <c r="M858" s="141">
        <v>0</v>
      </c>
      <c r="N858" s="141">
        <v>0</v>
      </c>
      <c r="O858" s="141">
        <v>373.8</v>
      </c>
      <c r="P858" s="141">
        <v>0</v>
      </c>
      <c r="Q858" s="141">
        <v>0</v>
      </c>
      <c r="R858" s="141">
        <v>0</v>
      </c>
      <c r="S858" s="141">
        <v>0</v>
      </c>
      <c r="T858" s="136">
        <f t="shared" si="439"/>
        <v>2749.7453</v>
      </c>
      <c r="U858" s="141">
        <v>2380.0154000000002</v>
      </c>
      <c r="V858" s="141">
        <v>0</v>
      </c>
      <c r="W858" s="141">
        <v>0</v>
      </c>
      <c r="X858" s="141">
        <v>0</v>
      </c>
      <c r="Y858" s="10">
        <v>369.72989999999999</v>
      </c>
      <c r="Z858" s="10">
        <v>0</v>
      </c>
      <c r="AA858" s="10">
        <v>0</v>
      </c>
      <c r="AB858" s="10">
        <v>0</v>
      </c>
      <c r="AC858" s="10">
        <v>0</v>
      </c>
      <c r="AD858" s="10">
        <f t="shared" si="430"/>
        <v>-15.254699999999957</v>
      </c>
      <c r="AE858" s="10">
        <f t="shared" si="430"/>
        <v>-11.184599999999591</v>
      </c>
      <c r="AF858" s="10">
        <f t="shared" si="430"/>
        <v>0</v>
      </c>
      <c r="AG858" s="10">
        <f t="shared" si="430"/>
        <v>0</v>
      </c>
      <c r="AH858" s="10">
        <f t="shared" si="430"/>
        <v>0</v>
      </c>
      <c r="AI858" s="13">
        <f t="shared" si="425"/>
        <v>-4.0701000000000249</v>
      </c>
      <c r="AJ858" s="13">
        <f t="shared" si="410"/>
        <v>0</v>
      </c>
      <c r="AK858" s="13">
        <f t="shared" si="410"/>
        <v>0</v>
      </c>
      <c r="AL858" s="13">
        <f t="shared" si="410"/>
        <v>0</v>
      </c>
      <c r="AM858" s="10">
        <f t="shared" si="410"/>
        <v>0</v>
      </c>
      <c r="AN858" s="10">
        <f t="shared" ref="AN858:AR870" si="441">IF(J858=0,0,T858/J858*100)</f>
        <v>99.44829294755877</v>
      </c>
      <c r="AO858" s="10">
        <f t="shared" si="441"/>
        <v>99.532259953161599</v>
      </c>
      <c r="AP858" s="10">
        <f t="shared" si="441"/>
        <v>0</v>
      </c>
      <c r="AQ858" s="10">
        <f t="shared" si="441"/>
        <v>0</v>
      </c>
      <c r="AR858" s="10">
        <f t="shared" si="441"/>
        <v>0</v>
      </c>
      <c r="AS858" s="10">
        <f t="shared" si="440"/>
        <v>98.911155698234339</v>
      </c>
      <c r="AT858" s="142">
        <f t="shared" si="440"/>
        <v>0</v>
      </c>
      <c r="AU858" s="142">
        <f t="shared" si="440"/>
        <v>0</v>
      </c>
      <c r="AV858" s="142">
        <f t="shared" si="440"/>
        <v>0</v>
      </c>
      <c r="AW858" s="142">
        <f t="shared" si="440"/>
        <v>0</v>
      </c>
    </row>
    <row r="859" spans="1:49" ht="12.75" customHeight="1" x14ac:dyDescent="0.25">
      <c r="A859" s="133">
        <v>850</v>
      </c>
      <c r="B859" s="139" t="s">
        <v>2059</v>
      </c>
      <c r="C859" s="135">
        <f t="shared" si="426"/>
        <v>2420.8000000000002</v>
      </c>
      <c r="D859" s="140">
        <v>2105.4</v>
      </c>
      <c r="E859" s="140">
        <v>0</v>
      </c>
      <c r="F859" s="140">
        <v>0</v>
      </c>
      <c r="G859" s="140">
        <v>0</v>
      </c>
      <c r="H859" s="140">
        <v>315.39999999999998</v>
      </c>
      <c r="I859" s="140">
        <v>0</v>
      </c>
      <c r="J859" s="135">
        <f t="shared" si="438"/>
        <v>2777.4</v>
      </c>
      <c r="K859" s="141">
        <v>2462</v>
      </c>
      <c r="L859" s="141">
        <v>0</v>
      </c>
      <c r="M859" s="141">
        <v>0</v>
      </c>
      <c r="N859" s="141">
        <v>0</v>
      </c>
      <c r="O859" s="141">
        <v>315.39999999999998</v>
      </c>
      <c r="P859" s="141">
        <v>0</v>
      </c>
      <c r="Q859" s="141">
        <v>0</v>
      </c>
      <c r="R859" s="141">
        <v>0</v>
      </c>
      <c r="S859" s="141">
        <v>0</v>
      </c>
      <c r="T859" s="136">
        <f t="shared" si="439"/>
        <v>2666.8809999999999</v>
      </c>
      <c r="U859" s="141">
        <v>2369.3175999999999</v>
      </c>
      <c r="V859" s="141">
        <v>0</v>
      </c>
      <c r="W859" s="141">
        <v>0</v>
      </c>
      <c r="X859" s="141">
        <v>0</v>
      </c>
      <c r="Y859" s="10">
        <v>297.5634</v>
      </c>
      <c r="Z859" s="10">
        <v>0</v>
      </c>
      <c r="AA859" s="10">
        <v>0</v>
      </c>
      <c r="AB859" s="10">
        <v>0</v>
      </c>
      <c r="AC859" s="10">
        <v>0</v>
      </c>
      <c r="AD859" s="10">
        <f t="shared" si="430"/>
        <v>-110.51900000000023</v>
      </c>
      <c r="AE859" s="10">
        <f t="shared" si="430"/>
        <v>-92.682400000000143</v>
      </c>
      <c r="AF859" s="10">
        <f t="shared" si="430"/>
        <v>0</v>
      </c>
      <c r="AG859" s="10">
        <f t="shared" si="430"/>
        <v>0</v>
      </c>
      <c r="AH859" s="10">
        <f t="shared" si="430"/>
        <v>0</v>
      </c>
      <c r="AI859" s="13">
        <f t="shared" si="425"/>
        <v>-17.836599999999976</v>
      </c>
      <c r="AJ859" s="13">
        <f t="shared" si="410"/>
        <v>0</v>
      </c>
      <c r="AK859" s="13">
        <f t="shared" si="410"/>
        <v>0</v>
      </c>
      <c r="AL859" s="13">
        <f t="shared" si="410"/>
        <v>0</v>
      </c>
      <c r="AM859" s="10">
        <f t="shared" si="410"/>
        <v>0</v>
      </c>
      <c r="AN859" s="10">
        <f t="shared" si="441"/>
        <v>96.020774825376236</v>
      </c>
      <c r="AO859" s="10">
        <f t="shared" si="441"/>
        <v>96.235483346872456</v>
      </c>
      <c r="AP859" s="10">
        <f t="shared" si="441"/>
        <v>0</v>
      </c>
      <c r="AQ859" s="10">
        <f t="shared" si="441"/>
        <v>0</v>
      </c>
      <c r="AR859" s="10">
        <f t="shared" si="441"/>
        <v>0</v>
      </c>
      <c r="AS859" s="10">
        <f t="shared" si="440"/>
        <v>94.344768547875731</v>
      </c>
      <c r="AT859" s="142">
        <f t="shared" si="440"/>
        <v>0</v>
      </c>
      <c r="AU859" s="142">
        <f t="shared" si="440"/>
        <v>0</v>
      </c>
      <c r="AV859" s="142">
        <f t="shared" si="440"/>
        <v>0</v>
      </c>
      <c r="AW859" s="142">
        <f t="shared" si="440"/>
        <v>0</v>
      </c>
    </row>
    <row r="860" spans="1:49" ht="12.75" customHeight="1" x14ac:dyDescent="0.25">
      <c r="A860" s="133">
        <v>851</v>
      </c>
      <c r="B860" s="139" t="s">
        <v>2035</v>
      </c>
      <c r="C860" s="135">
        <f t="shared" si="426"/>
        <v>41625.4</v>
      </c>
      <c r="D860" s="140">
        <v>29731.5</v>
      </c>
      <c r="E860" s="140">
        <v>2476.6999999999998</v>
      </c>
      <c r="F860" s="140">
        <v>212.3</v>
      </c>
      <c r="G860" s="140">
        <v>0</v>
      </c>
      <c r="H860" s="140">
        <v>9204.9</v>
      </c>
      <c r="I860" s="140">
        <v>0</v>
      </c>
      <c r="J860" s="135">
        <f t="shared" si="438"/>
        <v>47342.5</v>
      </c>
      <c r="K860" s="141">
        <v>35094.199999999997</v>
      </c>
      <c r="L860" s="141">
        <v>2819.3</v>
      </c>
      <c r="M860" s="141">
        <v>224.1</v>
      </c>
      <c r="N860" s="141">
        <v>0</v>
      </c>
      <c r="O860" s="141">
        <v>9204.9</v>
      </c>
      <c r="P860" s="141">
        <v>0</v>
      </c>
      <c r="Q860" s="141">
        <v>0</v>
      </c>
      <c r="R860" s="141">
        <v>0</v>
      </c>
      <c r="S860" s="141">
        <v>0</v>
      </c>
      <c r="T860" s="136">
        <f t="shared" si="439"/>
        <v>47297.464100000005</v>
      </c>
      <c r="U860" s="141">
        <v>35094.199999999997</v>
      </c>
      <c r="V860" s="141">
        <v>2819.3</v>
      </c>
      <c r="W860" s="141">
        <v>179.0641</v>
      </c>
      <c r="X860" s="141">
        <v>0</v>
      </c>
      <c r="Y860" s="10">
        <v>9204.9</v>
      </c>
      <c r="Z860" s="10">
        <v>0</v>
      </c>
      <c r="AA860" s="10">
        <v>0</v>
      </c>
      <c r="AB860" s="10">
        <v>0</v>
      </c>
      <c r="AC860" s="10">
        <v>0</v>
      </c>
      <c r="AD860" s="10">
        <f t="shared" si="430"/>
        <v>-45.035899999995308</v>
      </c>
      <c r="AE860" s="10">
        <f t="shared" si="430"/>
        <v>0</v>
      </c>
      <c r="AF860" s="10">
        <f t="shared" si="430"/>
        <v>0</v>
      </c>
      <c r="AG860" s="10">
        <f t="shared" si="430"/>
        <v>-45.035899999999998</v>
      </c>
      <c r="AH860" s="10">
        <f t="shared" si="430"/>
        <v>0</v>
      </c>
      <c r="AI860" s="13">
        <f t="shared" si="425"/>
        <v>0</v>
      </c>
      <c r="AJ860" s="13">
        <f t="shared" si="410"/>
        <v>0</v>
      </c>
      <c r="AK860" s="13">
        <f t="shared" si="410"/>
        <v>0</v>
      </c>
      <c r="AL860" s="13">
        <f t="shared" si="410"/>
        <v>0</v>
      </c>
      <c r="AM860" s="10">
        <f t="shared" si="410"/>
        <v>0</v>
      </c>
      <c r="AN860" s="10">
        <f t="shared" si="441"/>
        <v>99.904872155040408</v>
      </c>
      <c r="AO860" s="10">
        <f t="shared" si="441"/>
        <v>100</v>
      </c>
      <c r="AP860" s="10">
        <f t="shared" si="441"/>
        <v>100</v>
      </c>
      <c r="AQ860" s="10">
        <f t="shared" si="441"/>
        <v>79.903659080767525</v>
      </c>
      <c r="AR860" s="10">
        <f t="shared" si="441"/>
        <v>0</v>
      </c>
      <c r="AS860" s="10">
        <f t="shared" si="440"/>
        <v>100</v>
      </c>
      <c r="AT860" s="142">
        <f t="shared" si="440"/>
        <v>0</v>
      </c>
      <c r="AU860" s="142">
        <f t="shared" si="440"/>
        <v>0</v>
      </c>
      <c r="AV860" s="142">
        <f t="shared" si="440"/>
        <v>0</v>
      </c>
      <c r="AW860" s="142">
        <f t="shared" si="440"/>
        <v>0</v>
      </c>
    </row>
    <row r="861" spans="1:49" ht="12.75" customHeight="1" x14ac:dyDescent="0.25">
      <c r="A861" s="133">
        <v>852</v>
      </c>
      <c r="B861" s="139" t="s">
        <v>2060</v>
      </c>
      <c r="C861" s="135">
        <f t="shared" si="426"/>
        <v>2132.4</v>
      </c>
      <c r="D861" s="140">
        <v>1761</v>
      </c>
      <c r="E861" s="140">
        <v>0</v>
      </c>
      <c r="F861" s="140">
        <v>0</v>
      </c>
      <c r="G861" s="140">
        <v>0</v>
      </c>
      <c r="H861" s="140">
        <v>371.4</v>
      </c>
      <c r="I861" s="140">
        <v>0</v>
      </c>
      <c r="J861" s="135">
        <f t="shared" si="438"/>
        <v>2332.6999999999998</v>
      </c>
      <c r="K861" s="141">
        <v>1961.3</v>
      </c>
      <c r="L861" s="141">
        <v>0</v>
      </c>
      <c r="M861" s="141">
        <v>0</v>
      </c>
      <c r="N861" s="141">
        <v>0</v>
      </c>
      <c r="O861" s="141">
        <v>371.4</v>
      </c>
      <c r="P861" s="141">
        <v>0</v>
      </c>
      <c r="Q861" s="141">
        <v>0</v>
      </c>
      <c r="R861" s="141">
        <v>0</v>
      </c>
      <c r="S861" s="141">
        <v>0</v>
      </c>
      <c r="T861" s="136">
        <f t="shared" si="439"/>
        <v>2332.3833999999997</v>
      </c>
      <c r="U861" s="141">
        <v>1961.3</v>
      </c>
      <c r="V861" s="141">
        <v>0</v>
      </c>
      <c r="W861" s="141">
        <v>0</v>
      </c>
      <c r="X861" s="141">
        <v>0</v>
      </c>
      <c r="Y861" s="10">
        <v>371.08339999999998</v>
      </c>
      <c r="Z861" s="10">
        <v>0</v>
      </c>
      <c r="AA861" s="10">
        <v>0</v>
      </c>
      <c r="AB861" s="10">
        <v>0</v>
      </c>
      <c r="AC861" s="10">
        <v>0</v>
      </c>
      <c r="AD861" s="10">
        <f t="shared" si="430"/>
        <v>-0.31660000000010768</v>
      </c>
      <c r="AE861" s="10">
        <f t="shared" si="430"/>
        <v>0</v>
      </c>
      <c r="AF861" s="10">
        <f t="shared" si="430"/>
        <v>0</v>
      </c>
      <c r="AG861" s="10">
        <f t="shared" si="430"/>
        <v>0</v>
      </c>
      <c r="AH861" s="10">
        <f t="shared" si="430"/>
        <v>0</v>
      </c>
      <c r="AI861" s="13">
        <f t="shared" si="425"/>
        <v>-0.316599999999994</v>
      </c>
      <c r="AJ861" s="13">
        <f t="shared" si="410"/>
        <v>0</v>
      </c>
      <c r="AK861" s="13">
        <f t="shared" si="410"/>
        <v>0</v>
      </c>
      <c r="AL861" s="13">
        <f t="shared" si="410"/>
        <v>0</v>
      </c>
      <c r="AM861" s="10">
        <f t="shared" si="410"/>
        <v>0</v>
      </c>
      <c r="AN861" s="10">
        <f t="shared" si="441"/>
        <v>99.986427744673549</v>
      </c>
      <c r="AO861" s="10">
        <f t="shared" si="441"/>
        <v>100</v>
      </c>
      <c r="AP861" s="10">
        <f t="shared" si="441"/>
        <v>0</v>
      </c>
      <c r="AQ861" s="10">
        <f t="shared" si="441"/>
        <v>0</v>
      </c>
      <c r="AR861" s="10">
        <f t="shared" si="441"/>
        <v>0</v>
      </c>
      <c r="AS861" s="10">
        <f t="shared" si="440"/>
        <v>99.914754981152399</v>
      </c>
      <c r="AT861" s="142">
        <f t="shared" si="440"/>
        <v>0</v>
      </c>
      <c r="AU861" s="142">
        <f t="shared" si="440"/>
        <v>0</v>
      </c>
      <c r="AV861" s="142">
        <f t="shared" si="440"/>
        <v>0</v>
      </c>
      <c r="AW861" s="142">
        <f t="shared" si="440"/>
        <v>0</v>
      </c>
    </row>
    <row r="862" spans="1:49" ht="12.75" customHeight="1" x14ac:dyDescent="0.25">
      <c r="A862" s="133">
        <v>853</v>
      </c>
      <c r="B862" s="139" t="s">
        <v>2061</v>
      </c>
      <c r="C862" s="135">
        <f t="shared" si="426"/>
        <v>1663.8</v>
      </c>
      <c r="D862" s="140">
        <v>1407.1</v>
      </c>
      <c r="E862" s="140">
        <v>0</v>
      </c>
      <c r="F862" s="140">
        <v>0</v>
      </c>
      <c r="G862" s="140">
        <v>0</v>
      </c>
      <c r="H862" s="140">
        <v>256.7</v>
      </c>
      <c r="I862" s="140">
        <v>0</v>
      </c>
      <c r="J862" s="135">
        <f t="shared" si="438"/>
        <v>1785.5</v>
      </c>
      <c r="K862" s="141">
        <v>1528.8</v>
      </c>
      <c r="L862" s="141">
        <v>0</v>
      </c>
      <c r="M862" s="141">
        <v>0</v>
      </c>
      <c r="N862" s="141">
        <v>0</v>
      </c>
      <c r="O862" s="141">
        <v>256.7</v>
      </c>
      <c r="P862" s="141">
        <v>0</v>
      </c>
      <c r="Q862" s="141">
        <v>0</v>
      </c>
      <c r="R862" s="141">
        <v>0</v>
      </c>
      <c r="S862" s="141">
        <v>0</v>
      </c>
      <c r="T862" s="136">
        <f t="shared" si="439"/>
        <v>1777.9099000000001</v>
      </c>
      <c r="U862" s="141">
        <v>1521.2550000000001</v>
      </c>
      <c r="V862" s="141">
        <v>0</v>
      </c>
      <c r="W862" s="141">
        <v>0</v>
      </c>
      <c r="X862" s="141">
        <v>0</v>
      </c>
      <c r="Y862" s="10">
        <v>256.6549</v>
      </c>
      <c r="Z862" s="10">
        <v>0</v>
      </c>
      <c r="AA862" s="10">
        <v>0</v>
      </c>
      <c r="AB862" s="10">
        <v>0</v>
      </c>
      <c r="AC862" s="10">
        <v>0</v>
      </c>
      <c r="AD862" s="10">
        <f t="shared" si="430"/>
        <v>-7.590099999999893</v>
      </c>
      <c r="AE862" s="10">
        <f t="shared" si="430"/>
        <v>-7.5449999999998454</v>
      </c>
      <c r="AF862" s="10">
        <f t="shared" si="430"/>
        <v>0</v>
      </c>
      <c r="AG862" s="10">
        <f t="shared" si="430"/>
        <v>0</v>
      </c>
      <c r="AH862" s="10">
        <f t="shared" si="430"/>
        <v>0</v>
      </c>
      <c r="AI862" s="13">
        <f t="shared" si="425"/>
        <v>-4.5099999999990814E-2</v>
      </c>
      <c r="AJ862" s="13">
        <f t="shared" si="410"/>
        <v>0</v>
      </c>
      <c r="AK862" s="13">
        <f t="shared" si="410"/>
        <v>0</v>
      </c>
      <c r="AL862" s="13">
        <f t="shared" si="410"/>
        <v>0</v>
      </c>
      <c r="AM862" s="10">
        <f t="shared" si="410"/>
        <v>0</v>
      </c>
      <c r="AN862" s="10">
        <f t="shared" si="441"/>
        <v>99.574903388406611</v>
      </c>
      <c r="AO862" s="10">
        <f t="shared" si="441"/>
        <v>99.50647566718996</v>
      </c>
      <c r="AP862" s="10">
        <f t="shared" si="441"/>
        <v>0</v>
      </c>
      <c r="AQ862" s="10">
        <f t="shared" si="441"/>
        <v>0</v>
      </c>
      <c r="AR862" s="10">
        <f t="shared" si="441"/>
        <v>0</v>
      </c>
      <c r="AS862" s="10">
        <f t="shared" si="440"/>
        <v>99.982430853135966</v>
      </c>
      <c r="AT862" s="142">
        <f t="shared" si="440"/>
        <v>0</v>
      </c>
      <c r="AU862" s="142">
        <f t="shared" si="440"/>
        <v>0</v>
      </c>
      <c r="AV862" s="142">
        <f t="shared" si="440"/>
        <v>0</v>
      </c>
      <c r="AW862" s="142">
        <f t="shared" si="440"/>
        <v>0</v>
      </c>
    </row>
    <row r="863" spans="1:49" ht="12.75" customHeight="1" x14ac:dyDescent="0.25">
      <c r="A863" s="133">
        <v>854</v>
      </c>
      <c r="B863" s="139" t="s">
        <v>2062</v>
      </c>
      <c r="C863" s="135">
        <f t="shared" si="426"/>
        <v>1806.1</v>
      </c>
      <c r="D863" s="140">
        <v>1350</v>
      </c>
      <c r="E863" s="140">
        <v>0</v>
      </c>
      <c r="F863" s="140">
        <v>0</v>
      </c>
      <c r="G863" s="140">
        <v>0</v>
      </c>
      <c r="H863" s="140">
        <v>456.1</v>
      </c>
      <c r="I863" s="140">
        <v>0</v>
      </c>
      <c r="J863" s="135">
        <f t="shared" si="438"/>
        <v>1865.6</v>
      </c>
      <c r="K863" s="141">
        <v>1409.5</v>
      </c>
      <c r="L863" s="141">
        <v>0</v>
      </c>
      <c r="M863" s="141">
        <v>0</v>
      </c>
      <c r="N863" s="141">
        <v>0</v>
      </c>
      <c r="O863" s="141">
        <v>456.1</v>
      </c>
      <c r="P863" s="141">
        <v>0</v>
      </c>
      <c r="Q863" s="141">
        <v>0</v>
      </c>
      <c r="R863" s="141">
        <v>0</v>
      </c>
      <c r="S863" s="141">
        <v>0</v>
      </c>
      <c r="T863" s="136">
        <f t="shared" si="439"/>
        <v>1651.5427</v>
      </c>
      <c r="U863" s="141">
        <v>1195.7715000000001</v>
      </c>
      <c r="V863" s="141">
        <v>0</v>
      </c>
      <c r="W863" s="141">
        <v>0</v>
      </c>
      <c r="X863" s="141">
        <v>0</v>
      </c>
      <c r="Y863" s="10">
        <v>455.77120000000002</v>
      </c>
      <c r="Z863" s="10">
        <v>0</v>
      </c>
      <c r="AA863" s="10">
        <v>0</v>
      </c>
      <c r="AB863" s="10">
        <v>0</v>
      </c>
      <c r="AC863" s="10">
        <v>0</v>
      </c>
      <c r="AD863" s="10">
        <f t="shared" si="430"/>
        <v>-214.05729999999994</v>
      </c>
      <c r="AE863" s="10">
        <f t="shared" si="430"/>
        <v>-213.72849999999994</v>
      </c>
      <c r="AF863" s="10">
        <f t="shared" si="430"/>
        <v>0</v>
      </c>
      <c r="AG863" s="10">
        <f t="shared" si="430"/>
        <v>0</v>
      </c>
      <c r="AH863" s="10">
        <f t="shared" si="430"/>
        <v>0</v>
      </c>
      <c r="AI863" s="13">
        <f t="shared" si="425"/>
        <v>-0.32880000000000109</v>
      </c>
      <c r="AJ863" s="13">
        <f t="shared" si="410"/>
        <v>0</v>
      </c>
      <c r="AK863" s="13">
        <f t="shared" si="410"/>
        <v>0</v>
      </c>
      <c r="AL863" s="13">
        <f t="shared" si="410"/>
        <v>0</v>
      </c>
      <c r="AM863" s="10">
        <f t="shared" si="410"/>
        <v>0</v>
      </c>
      <c r="AN863" s="10">
        <f t="shared" si="441"/>
        <v>88.526088121783872</v>
      </c>
      <c r="AO863" s="10">
        <f t="shared" si="441"/>
        <v>84.83657325292657</v>
      </c>
      <c r="AP863" s="10">
        <f t="shared" si="441"/>
        <v>0</v>
      </c>
      <c r="AQ863" s="10">
        <f t="shared" si="441"/>
        <v>0</v>
      </c>
      <c r="AR863" s="10">
        <f t="shared" si="441"/>
        <v>0</v>
      </c>
      <c r="AS863" s="10">
        <f t="shared" si="440"/>
        <v>99.927910545932903</v>
      </c>
      <c r="AT863" s="142">
        <f t="shared" si="440"/>
        <v>0</v>
      </c>
      <c r="AU863" s="142">
        <f t="shared" si="440"/>
        <v>0</v>
      </c>
      <c r="AV863" s="142">
        <f t="shared" si="440"/>
        <v>0</v>
      </c>
      <c r="AW863" s="142">
        <f t="shared" si="440"/>
        <v>0</v>
      </c>
    </row>
    <row r="864" spans="1:49" ht="12.75" customHeight="1" x14ac:dyDescent="0.25">
      <c r="A864" s="133">
        <v>855</v>
      </c>
      <c r="B864" s="139" t="s">
        <v>2063</v>
      </c>
      <c r="C864" s="135">
        <f t="shared" si="426"/>
        <v>1524</v>
      </c>
      <c r="D864" s="140">
        <v>1282.4000000000001</v>
      </c>
      <c r="E864" s="140">
        <v>0</v>
      </c>
      <c r="F864" s="140">
        <v>0</v>
      </c>
      <c r="G864" s="140">
        <v>0</v>
      </c>
      <c r="H864" s="140">
        <v>241.6</v>
      </c>
      <c r="I864" s="140">
        <v>0</v>
      </c>
      <c r="J864" s="135">
        <f t="shared" si="438"/>
        <v>1639.3</v>
      </c>
      <c r="K864" s="141">
        <v>1397.7</v>
      </c>
      <c r="L864" s="141">
        <v>0</v>
      </c>
      <c r="M864" s="141">
        <v>0</v>
      </c>
      <c r="N864" s="141">
        <v>0</v>
      </c>
      <c r="O864" s="141">
        <v>241.6</v>
      </c>
      <c r="P864" s="141">
        <v>0</v>
      </c>
      <c r="Q864" s="141">
        <v>0</v>
      </c>
      <c r="R864" s="141">
        <v>0</v>
      </c>
      <c r="S864" s="141">
        <v>0</v>
      </c>
      <c r="T864" s="136">
        <f t="shared" si="439"/>
        <v>1638.7236</v>
      </c>
      <c r="U864" s="141">
        <v>1397.1975</v>
      </c>
      <c r="V864" s="141">
        <v>0</v>
      </c>
      <c r="W864" s="141">
        <v>0</v>
      </c>
      <c r="X864" s="141">
        <v>0</v>
      </c>
      <c r="Y864" s="10">
        <v>241.52610000000001</v>
      </c>
      <c r="Z864" s="10">
        <v>0</v>
      </c>
      <c r="AA864" s="10">
        <v>0</v>
      </c>
      <c r="AB864" s="10">
        <v>0</v>
      </c>
      <c r="AC864" s="10">
        <v>0</v>
      </c>
      <c r="AD864" s="10">
        <f t="shared" si="430"/>
        <v>-0.57639999999992142</v>
      </c>
      <c r="AE864" s="10">
        <f t="shared" si="430"/>
        <v>-0.50250000000005457</v>
      </c>
      <c r="AF864" s="10">
        <f t="shared" si="430"/>
        <v>0</v>
      </c>
      <c r="AG864" s="10">
        <f t="shared" si="430"/>
        <v>0</v>
      </c>
      <c r="AH864" s="10">
        <f t="shared" si="430"/>
        <v>0</v>
      </c>
      <c r="AI864" s="13">
        <f t="shared" si="425"/>
        <v>-7.3899999999980537E-2</v>
      </c>
      <c r="AJ864" s="13">
        <f t="shared" si="425"/>
        <v>0</v>
      </c>
      <c r="AK864" s="13">
        <f t="shared" si="425"/>
        <v>0</v>
      </c>
      <c r="AL864" s="13">
        <f t="shared" si="425"/>
        <v>0</v>
      </c>
      <c r="AM864" s="10">
        <f t="shared" si="425"/>
        <v>0</v>
      </c>
      <c r="AN864" s="10">
        <f t="shared" si="441"/>
        <v>99.964838650643571</v>
      </c>
      <c r="AO864" s="10">
        <f t="shared" si="441"/>
        <v>99.964048078986906</v>
      </c>
      <c r="AP864" s="10">
        <f t="shared" si="441"/>
        <v>0</v>
      </c>
      <c r="AQ864" s="10">
        <f t="shared" si="441"/>
        <v>0</v>
      </c>
      <c r="AR864" s="10">
        <f t="shared" si="441"/>
        <v>0</v>
      </c>
      <c r="AS864" s="10">
        <f t="shared" si="440"/>
        <v>99.96941225165564</v>
      </c>
      <c r="AT864" s="142">
        <f t="shared" si="440"/>
        <v>0</v>
      </c>
      <c r="AU864" s="142">
        <f t="shared" si="440"/>
        <v>0</v>
      </c>
      <c r="AV864" s="142">
        <f t="shared" si="440"/>
        <v>0</v>
      </c>
      <c r="AW864" s="142">
        <f t="shared" si="440"/>
        <v>0</v>
      </c>
    </row>
    <row r="865" spans="1:49" ht="12.75" customHeight="1" x14ac:dyDescent="0.25">
      <c r="A865" s="133">
        <v>856</v>
      </c>
      <c r="B865" s="139" t="s">
        <v>2064</v>
      </c>
      <c r="C865" s="135">
        <f t="shared" si="426"/>
        <v>3266.3</v>
      </c>
      <c r="D865" s="140">
        <v>2619.1</v>
      </c>
      <c r="E865" s="140">
        <v>0</v>
      </c>
      <c r="F865" s="140">
        <v>0</v>
      </c>
      <c r="G865" s="140">
        <v>0</v>
      </c>
      <c r="H865" s="140">
        <v>647.20000000000005</v>
      </c>
      <c r="I865" s="140">
        <v>0</v>
      </c>
      <c r="J865" s="135">
        <f t="shared" si="438"/>
        <v>3534.2</v>
      </c>
      <c r="K865" s="141">
        <v>2887</v>
      </c>
      <c r="L865" s="141">
        <v>0</v>
      </c>
      <c r="M865" s="141">
        <v>0</v>
      </c>
      <c r="N865" s="141">
        <v>0</v>
      </c>
      <c r="O865" s="141">
        <v>647.20000000000005</v>
      </c>
      <c r="P865" s="141">
        <v>0</v>
      </c>
      <c r="Q865" s="141">
        <v>0</v>
      </c>
      <c r="R865" s="141">
        <v>0</v>
      </c>
      <c r="S865" s="141">
        <v>0</v>
      </c>
      <c r="T865" s="136">
        <f t="shared" si="439"/>
        <v>3534.2</v>
      </c>
      <c r="U865" s="141">
        <v>2887</v>
      </c>
      <c r="V865" s="141">
        <v>0</v>
      </c>
      <c r="W865" s="141">
        <v>0</v>
      </c>
      <c r="X865" s="141">
        <v>0</v>
      </c>
      <c r="Y865" s="10">
        <v>647.20000000000005</v>
      </c>
      <c r="Z865" s="10">
        <v>0</v>
      </c>
      <c r="AA865" s="10">
        <v>0</v>
      </c>
      <c r="AB865" s="10">
        <v>0</v>
      </c>
      <c r="AC865" s="10">
        <v>0</v>
      </c>
      <c r="AD865" s="10">
        <f t="shared" si="430"/>
        <v>0</v>
      </c>
      <c r="AE865" s="10">
        <f t="shared" si="430"/>
        <v>0</v>
      </c>
      <c r="AF865" s="10">
        <f t="shared" si="430"/>
        <v>0</v>
      </c>
      <c r="AG865" s="10">
        <f t="shared" si="430"/>
        <v>0</v>
      </c>
      <c r="AH865" s="10">
        <f t="shared" si="430"/>
        <v>0</v>
      </c>
      <c r="AI865" s="13">
        <f t="shared" si="425"/>
        <v>0</v>
      </c>
      <c r="AJ865" s="13">
        <f t="shared" si="425"/>
        <v>0</v>
      </c>
      <c r="AK865" s="13">
        <f t="shared" si="425"/>
        <v>0</v>
      </c>
      <c r="AL865" s="13">
        <f t="shared" si="425"/>
        <v>0</v>
      </c>
      <c r="AM865" s="10">
        <f t="shared" si="425"/>
        <v>0</v>
      </c>
      <c r="AN865" s="10">
        <f t="shared" si="441"/>
        <v>100</v>
      </c>
      <c r="AO865" s="10">
        <f t="shared" si="441"/>
        <v>100</v>
      </c>
      <c r="AP865" s="10">
        <f t="shared" si="441"/>
        <v>0</v>
      </c>
      <c r="AQ865" s="10">
        <f t="shared" si="441"/>
        <v>0</v>
      </c>
      <c r="AR865" s="10">
        <f t="shared" si="441"/>
        <v>0</v>
      </c>
      <c r="AS865" s="10">
        <f t="shared" si="440"/>
        <v>100</v>
      </c>
      <c r="AT865" s="142">
        <f t="shared" si="440"/>
        <v>0</v>
      </c>
      <c r="AU865" s="142">
        <f t="shared" si="440"/>
        <v>0</v>
      </c>
      <c r="AV865" s="142">
        <f t="shared" si="440"/>
        <v>0</v>
      </c>
      <c r="AW865" s="142">
        <f t="shared" si="440"/>
        <v>0</v>
      </c>
    </row>
    <row r="866" spans="1:49" ht="12.75" customHeight="1" x14ac:dyDescent="0.25">
      <c r="A866" s="133">
        <v>857</v>
      </c>
      <c r="B866" s="139" t="s">
        <v>2065</v>
      </c>
      <c r="C866" s="135">
        <f t="shared" si="426"/>
        <v>2414.5</v>
      </c>
      <c r="D866" s="140">
        <v>1818.3</v>
      </c>
      <c r="E866" s="140">
        <v>0</v>
      </c>
      <c r="F866" s="140">
        <v>0</v>
      </c>
      <c r="G866" s="140">
        <v>0</v>
      </c>
      <c r="H866" s="140">
        <v>596.20000000000005</v>
      </c>
      <c r="I866" s="140">
        <v>0</v>
      </c>
      <c r="J866" s="135">
        <f t="shared" si="438"/>
        <v>2539.1999999999998</v>
      </c>
      <c r="K866" s="141">
        <v>1943</v>
      </c>
      <c r="L866" s="141">
        <v>0</v>
      </c>
      <c r="M866" s="141">
        <v>0</v>
      </c>
      <c r="N866" s="141">
        <v>0</v>
      </c>
      <c r="O866" s="141">
        <v>596.20000000000005</v>
      </c>
      <c r="P866" s="141">
        <v>0</v>
      </c>
      <c r="Q866" s="141">
        <v>0</v>
      </c>
      <c r="R866" s="141">
        <v>0</v>
      </c>
      <c r="S866" s="141">
        <v>0</v>
      </c>
      <c r="T866" s="136">
        <f t="shared" si="439"/>
        <v>2383.6557000000003</v>
      </c>
      <c r="U866" s="141">
        <v>1787.8158000000001</v>
      </c>
      <c r="V866" s="141">
        <v>0</v>
      </c>
      <c r="W866" s="141">
        <v>0</v>
      </c>
      <c r="X866" s="141">
        <v>0</v>
      </c>
      <c r="Y866" s="10">
        <v>595.83989999999994</v>
      </c>
      <c r="Z866" s="10">
        <v>0</v>
      </c>
      <c r="AA866" s="10">
        <v>0</v>
      </c>
      <c r="AB866" s="10">
        <v>0</v>
      </c>
      <c r="AC866" s="10">
        <v>0</v>
      </c>
      <c r="AD866" s="10">
        <f t="shared" si="430"/>
        <v>-155.54429999999957</v>
      </c>
      <c r="AE866" s="10">
        <f t="shared" si="430"/>
        <v>-155.18419999999992</v>
      </c>
      <c r="AF866" s="10">
        <f t="shared" si="430"/>
        <v>0</v>
      </c>
      <c r="AG866" s="10">
        <f t="shared" si="430"/>
        <v>0</v>
      </c>
      <c r="AH866" s="10">
        <f t="shared" si="430"/>
        <v>0</v>
      </c>
      <c r="AI866" s="13">
        <f t="shared" si="425"/>
        <v>-0.36010000000010223</v>
      </c>
      <c r="AJ866" s="13">
        <f t="shared" si="425"/>
        <v>0</v>
      </c>
      <c r="AK866" s="13">
        <f t="shared" si="425"/>
        <v>0</v>
      </c>
      <c r="AL866" s="13">
        <f t="shared" si="425"/>
        <v>0</v>
      </c>
      <c r="AM866" s="10">
        <f t="shared" si="425"/>
        <v>0</v>
      </c>
      <c r="AN866" s="10">
        <f t="shared" si="441"/>
        <v>93.874279300567125</v>
      </c>
      <c r="AO866" s="10">
        <f t="shared" si="441"/>
        <v>92.013165208440569</v>
      </c>
      <c r="AP866" s="10">
        <f t="shared" si="441"/>
        <v>0</v>
      </c>
      <c r="AQ866" s="10">
        <f t="shared" si="441"/>
        <v>0</v>
      </c>
      <c r="AR866" s="10">
        <f t="shared" si="441"/>
        <v>0</v>
      </c>
      <c r="AS866" s="10">
        <f t="shared" si="440"/>
        <v>99.939600805098934</v>
      </c>
      <c r="AT866" s="142">
        <f t="shared" si="440"/>
        <v>0</v>
      </c>
      <c r="AU866" s="142">
        <f t="shared" si="440"/>
        <v>0</v>
      </c>
      <c r="AV866" s="142">
        <f t="shared" si="440"/>
        <v>0</v>
      </c>
      <c r="AW866" s="142">
        <f t="shared" si="440"/>
        <v>0</v>
      </c>
    </row>
    <row r="867" spans="1:49" ht="12.75" customHeight="1" x14ac:dyDescent="0.25">
      <c r="A867" s="133">
        <v>858</v>
      </c>
      <c r="B867" s="139" t="s">
        <v>2066</v>
      </c>
      <c r="C867" s="135">
        <f t="shared" si="426"/>
        <v>3857.8</v>
      </c>
      <c r="D867" s="140">
        <v>3016.5</v>
      </c>
      <c r="E867" s="140">
        <v>0</v>
      </c>
      <c r="F867" s="140">
        <v>0</v>
      </c>
      <c r="G867" s="140">
        <v>0</v>
      </c>
      <c r="H867" s="140">
        <v>841.3</v>
      </c>
      <c r="I867" s="140">
        <v>0</v>
      </c>
      <c r="J867" s="135">
        <f t="shared" si="438"/>
        <v>4497.6000000000004</v>
      </c>
      <c r="K867" s="141">
        <v>3656.3</v>
      </c>
      <c r="L867" s="141">
        <v>0</v>
      </c>
      <c r="M867" s="141">
        <v>0</v>
      </c>
      <c r="N867" s="141">
        <v>0</v>
      </c>
      <c r="O867" s="141">
        <v>841.3</v>
      </c>
      <c r="P867" s="141">
        <v>0</v>
      </c>
      <c r="Q867" s="141">
        <v>0</v>
      </c>
      <c r="R867" s="141">
        <v>0</v>
      </c>
      <c r="S867" s="141">
        <v>0</v>
      </c>
      <c r="T867" s="136">
        <f t="shared" si="439"/>
        <v>4372.6295</v>
      </c>
      <c r="U867" s="141">
        <v>3531.3294999999998</v>
      </c>
      <c r="V867" s="141">
        <v>0</v>
      </c>
      <c r="W867" s="141">
        <v>0</v>
      </c>
      <c r="X867" s="141">
        <v>0</v>
      </c>
      <c r="Y867" s="10">
        <v>841.3</v>
      </c>
      <c r="Z867" s="10">
        <v>0</v>
      </c>
      <c r="AA867" s="10">
        <v>0</v>
      </c>
      <c r="AB867" s="10">
        <v>0</v>
      </c>
      <c r="AC867" s="10">
        <v>0</v>
      </c>
      <c r="AD867" s="10">
        <f t="shared" si="430"/>
        <v>-124.97050000000036</v>
      </c>
      <c r="AE867" s="10">
        <f t="shared" si="430"/>
        <v>-124.97050000000036</v>
      </c>
      <c r="AF867" s="10">
        <f t="shared" si="430"/>
        <v>0</v>
      </c>
      <c r="AG867" s="10">
        <f t="shared" si="430"/>
        <v>0</v>
      </c>
      <c r="AH867" s="10">
        <f t="shared" si="430"/>
        <v>0</v>
      </c>
      <c r="AI867" s="13">
        <f t="shared" si="425"/>
        <v>0</v>
      </c>
      <c r="AJ867" s="13">
        <f t="shared" si="425"/>
        <v>0</v>
      </c>
      <c r="AK867" s="13">
        <f t="shared" si="425"/>
        <v>0</v>
      </c>
      <c r="AL867" s="13">
        <f t="shared" si="425"/>
        <v>0</v>
      </c>
      <c r="AM867" s="10">
        <f t="shared" si="425"/>
        <v>0</v>
      </c>
      <c r="AN867" s="10">
        <f t="shared" si="441"/>
        <v>97.221395855567408</v>
      </c>
      <c r="AO867" s="10">
        <f t="shared" si="441"/>
        <v>96.582050159997806</v>
      </c>
      <c r="AP867" s="10">
        <f t="shared" si="441"/>
        <v>0</v>
      </c>
      <c r="AQ867" s="10">
        <f t="shared" si="441"/>
        <v>0</v>
      </c>
      <c r="AR867" s="10">
        <f t="shared" si="441"/>
        <v>0</v>
      </c>
      <c r="AS867" s="10">
        <f t="shared" si="440"/>
        <v>100</v>
      </c>
      <c r="AT867" s="142">
        <f t="shared" si="440"/>
        <v>0</v>
      </c>
      <c r="AU867" s="142">
        <f t="shared" si="440"/>
        <v>0</v>
      </c>
      <c r="AV867" s="142">
        <f t="shared" si="440"/>
        <v>0</v>
      </c>
      <c r="AW867" s="142">
        <f t="shared" si="440"/>
        <v>0</v>
      </c>
    </row>
    <row r="868" spans="1:49" ht="12.75" customHeight="1" x14ac:dyDescent="0.25">
      <c r="A868" s="133">
        <v>859</v>
      </c>
      <c r="B868" s="139" t="s">
        <v>2067</v>
      </c>
      <c r="C868" s="135">
        <f t="shared" si="426"/>
        <v>2801.9</v>
      </c>
      <c r="D868" s="140">
        <v>2342.9</v>
      </c>
      <c r="E868" s="140">
        <v>0</v>
      </c>
      <c r="F868" s="140">
        <v>0</v>
      </c>
      <c r="G868" s="140">
        <v>0</v>
      </c>
      <c r="H868" s="140">
        <v>459</v>
      </c>
      <c r="I868" s="140">
        <v>0</v>
      </c>
      <c r="J868" s="135">
        <f t="shared" si="438"/>
        <v>3044.1</v>
      </c>
      <c r="K868" s="141">
        <v>2585.1</v>
      </c>
      <c r="L868" s="141">
        <v>0</v>
      </c>
      <c r="M868" s="141">
        <v>0</v>
      </c>
      <c r="N868" s="141">
        <v>0</v>
      </c>
      <c r="O868" s="141">
        <v>459</v>
      </c>
      <c r="P868" s="141">
        <v>0</v>
      </c>
      <c r="Q868" s="141">
        <v>0</v>
      </c>
      <c r="R868" s="141">
        <v>0</v>
      </c>
      <c r="S868" s="141">
        <v>0</v>
      </c>
      <c r="T868" s="136">
        <f t="shared" si="439"/>
        <v>3041.8858</v>
      </c>
      <c r="U868" s="141">
        <v>2582.8858</v>
      </c>
      <c r="V868" s="141">
        <v>0</v>
      </c>
      <c r="W868" s="141">
        <v>0</v>
      </c>
      <c r="X868" s="141">
        <v>0</v>
      </c>
      <c r="Y868" s="10">
        <v>459</v>
      </c>
      <c r="Z868" s="10">
        <v>0</v>
      </c>
      <c r="AA868" s="10">
        <v>0</v>
      </c>
      <c r="AB868" s="10">
        <v>0</v>
      </c>
      <c r="AC868" s="10">
        <v>0</v>
      </c>
      <c r="AD868" s="10">
        <f t="shared" si="430"/>
        <v>-2.2141999999998916</v>
      </c>
      <c r="AE868" s="10">
        <f t="shared" si="430"/>
        <v>-2.2141999999998916</v>
      </c>
      <c r="AF868" s="10">
        <f t="shared" si="430"/>
        <v>0</v>
      </c>
      <c r="AG868" s="10">
        <f t="shared" si="430"/>
        <v>0</v>
      </c>
      <c r="AH868" s="10">
        <f t="shared" si="430"/>
        <v>0</v>
      </c>
      <c r="AI868" s="13">
        <f t="shared" si="425"/>
        <v>0</v>
      </c>
      <c r="AJ868" s="13">
        <f t="shared" si="425"/>
        <v>0</v>
      </c>
      <c r="AK868" s="13">
        <f t="shared" si="425"/>
        <v>0</v>
      </c>
      <c r="AL868" s="13">
        <f t="shared" si="425"/>
        <v>0</v>
      </c>
      <c r="AM868" s="10">
        <f t="shared" si="425"/>
        <v>0</v>
      </c>
      <c r="AN868" s="10">
        <f t="shared" si="441"/>
        <v>99.927262573502844</v>
      </c>
      <c r="AO868" s="10">
        <f t="shared" si="441"/>
        <v>99.91434760744265</v>
      </c>
      <c r="AP868" s="10">
        <f t="shared" si="441"/>
        <v>0</v>
      </c>
      <c r="AQ868" s="10">
        <f t="shared" si="441"/>
        <v>0</v>
      </c>
      <c r="AR868" s="10">
        <f t="shared" si="441"/>
        <v>0</v>
      </c>
      <c r="AS868" s="10">
        <f t="shared" si="440"/>
        <v>100</v>
      </c>
      <c r="AT868" s="142">
        <f t="shared" si="440"/>
        <v>0</v>
      </c>
      <c r="AU868" s="142">
        <f t="shared" si="440"/>
        <v>0</v>
      </c>
      <c r="AV868" s="142">
        <f t="shared" si="440"/>
        <v>0</v>
      </c>
      <c r="AW868" s="142">
        <f t="shared" si="440"/>
        <v>0</v>
      </c>
    </row>
    <row r="869" spans="1:49" ht="12.75" customHeight="1" x14ac:dyDescent="0.25">
      <c r="A869" s="133">
        <v>860</v>
      </c>
      <c r="B869" s="139" t="s">
        <v>2068</v>
      </c>
      <c r="C869" s="135">
        <f t="shared" si="426"/>
        <v>2613.6</v>
      </c>
      <c r="D869" s="140">
        <v>2120.9</v>
      </c>
      <c r="E869" s="140">
        <v>0</v>
      </c>
      <c r="F869" s="140">
        <v>0</v>
      </c>
      <c r="G869" s="140">
        <v>0</v>
      </c>
      <c r="H869" s="140">
        <v>492.7</v>
      </c>
      <c r="I869" s="140">
        <v>0</v>
      </c>
      <c r="J869" s="135">
        <f t="shared" si="438"/>
        <v>2886.6</v>
      </c>
      <c r="K869" s="141">
        <v>2393.9</v>
      </c>
      <c r="L869" s="141">
        <v>0</v>
      </c>
      <c r="M869" s="141">
        <v>0</v>
      </c>
      <c r="N869" s="141">
        <v>0</v>
      </c>
      <c r="O869" s="141">
        <v>492.7</v>
      </c>
      <c r="P869" s="141">
        <v>0</v>
      </c>
      <c r="Q869" s="141">
        <v>0</v>
      </c>
      <c r="R869" s="141">
        <v>0</v>
      </c>
      <c r="S869" s="141">
        <v>0</v>
      </c>
      <c r="T869" s="136">
        <f t="shared" si="439"/>
        <v>2884.7378999999996</v>
      </c>
      <c r="U869" s="141">
        <v>2392.0378999999998</v>
      </c>
      <c r="V869" s="141">
        <v>0</v>
      </c>
      <c r="W869" s="141">
        <v>0</v>
      </c>
      <c r="X869" s="141">
        <v>0</v>
      </c>
      <c r="Y869" s="10">
        <v>492.7</v>
      </c>
      <c r="Z869" s="10">
        <v>0</v>
      </c>
      <c r="AA869" s="10">
        <v>0</v>
      </c>
      <c r="AB869" s="10">
        <v>0</v>
      </c>
      <c r="AC869" s="10">
        <v>0</v>
      </c>
      <c r="AD869" s="10">
        <f t="shared" si="430"/>
        <v>-1.8621000000002823</v>
      </c>
      <c r="AE869" s="10">
        <f t="shared" si="430"/>
        <v>-1.8621000000002823</v>
      </c>
      <c r="AF869" s="10">
        <f t="shared" si="430"/>
        <v>0</v>
      </c>
      <c r="AG869" s="10">
        <f t="shared" si="430"/>
        <v>0</v>
      </c>
      <c r="AH869" s="10">
        <f t="shared" si="430"/>
        <v>0</v>
      </c>
      <c r="AI869" s="13">
        <f t="shared" si="425"/>
        <v>0</v>
      </c>
      <c r="AJ869" s="13">
        <f t="shared" si="425"/>
        <v>0</v>
      </c>
      <c r="AK869" s="13">
        <f t="shared" si="425"/>
        <v>0</v>
      </c>
      <c r="AL869" s="13">
        <f t="shared" si="425"/>
        <v>0</v>
      </c>
      <c r="AM869" s="10">
        <f t="shared" si="425"/>
        <v>0</v>
      </c>
      <c r="AN869" s="10">
        <f t="shared" si="441"/>
        <v>99.935491581791709</v>
      </c>
      <c r="AO869" s="10">
        <f t="shared" si="441"/>
        <v>99.922214795939666</v>
      </c>
      <c r="AP869" s="10">
        <f t="shared" si="441"/>
        <v>0</v>
      </c>
      <c r="AQ869" s="10">
        <f t="shared" si="441"/>
        <v>0</v>
      </c>
      <c r="AR869" s="10">
        <f t="shared" si="441"/>
        <v>0</v>
      </c>
      <c r="AS869" s="10">
        <f t="shared" si="440"/>
        <v>100</v>
      </c>
      <c r="AT869" s="142">
        <f t="shared" si="440"/>
        <v>0</v>
      </c>
      <c r="AU869" s="142">
        <f t="shared" si="440"/>
        <v>0</v>
      </c>
      <c r="AV869" s="142">
        <f t="shared" si="440"/>
        <v>0</v>
      </c>
      <c r="AW869" s="142">
        <f t="shared" si="440"/>
        <v>0</v>
      </c>
    </row>
    <row r="870" spans="1:49" ht="12.75" customHeight="1" x14ac:dyDescent="0.25">
      <c r="A870" s="133">
        <v>861</v>
      </c>
      <c r="B870" s="139" t="s">
        <v>2069</v>
      </c>
      <c r="C870" s="135">
        <f t="shared" si="426"/>
        <v>2279.3999999999996</v>
      </c>
      <c r="D870" s="140">
        <v>1733.1</v>
      </c>
      <c r="E870" s="140">
        <v>0</v>
      </c>
      <c r="F870" s="140">
        <v>0</v>
      </c>
      <c r="G870" s="140">
        <v>0</v>
      </c>
      <c r="H870" s="140">
        <v>546.29999999999995</v>
      </c>
      <c r="I870" s="140">
        <v>0</v>
      </c>
      <c r="J870" s="135">
        <f t="shared" si="438"/>
        <v>2498.6</v>
      </c>
      <c r="K870" s="141">
        <v>1952.3</v>
      </c>
      <c r="L870" s="141">
        <v>0</v>
      </c>
      <c r="M870" s="141">
        <v>0</v>
      </c>
      <c r="N870" s="141">
        <v>0</v>
      </c>
      <c r="O870" s="141">
        <v>546.29999999999995</v>
      </c>
      <c r="P870" s="141">
        <v>0</v>
      </c>
      <c r="Q870" s="141">
        <v>0</v>
      </c>
      <c r="R870" s="141">
        <v>0</v>
      </c>
      <c r="S870" s="141">
        <v>0</v>
      </c>
      <c r="T870" s="136">
        <f t="shared" si="439"/>
        <v>2496.6309999999999</v>
      </c>
      <c r="U870" s="141">
        <v>1952.3</v>
      </c>
      <c r="V870" s="141">
        <v>0</v>
      </c>
      <c r="W870" s="141">
        <v>0</v>
      </c>
      <c r="X870" s="141">
        <v>0</v>
      </c>
      <c r="Y870" s="10">
        <v>544.33100000000002</v>
      </c>
      <c r="Z870" s="10">
        <v>0</v>
      </c>
      <c r="AA870" s="10">
        <v>0</v>
      </c>
      <c r="AB870" s="10">
        <v>0</v>
      </c>
      <c r="AC870" s="10">
        <v>0</v>
      </c>
      <c r="AD870" s="10">
        <f t="shared" si="430"/>
        <v>-1.9690000000000509</v>
      </c>
      <c r="AE870" s="10">
        <f t="shared" si="430"/>
        <v>0</v>
      </c>
      <c r="AF870" s="10">
        <f t="shared" si="430"/>
        <v>0</v>
      </c>
      <c r="AG870" s="10">
        <f t="shared" si="430"/>
        <v>0</v>
      </c>
      <c r="AH870" s="10">
        <f t="shared" si="430"/>
        <v>0</v>
      </c>
      <c r="AI870" s="13">
        <f t="shared" si="425"/>
        <v>-1.9689999999999372</v>
      </c>
      <c r="AJ870" s="13">
        <f t="shared" si="425"/>
        <v>0</v>
      </c>
      <c r="AK870" s="13">
        <f t="shared" si="425"/>
        <v>0</v>
      </c>
      <c r="AL870" s="13">
        <f t="shared" si="425"/>
        <v>0</v>
      </c>
      <c r="AM870" s="10">
        <f t="shared" si="425"/>
        <v>0</v>
      </c>
      <c r="AN870" s="10">
        <f t="shared" si="441"/>
        <v>99.921195869687011</v>
      </c>
      <c r="AO870" s="10">
        <f t="shared" si="441"/>
        <v>100</v>
      </c>
      <c r="AP870" s="10">
        <f t="shared" si="441"/>
        <v>0</v>
      </c>
      <c r="AQ870" s="10">
        <f t="shared" si="441"/>
        <v>0</v>
      </c>
      <c r="AR870" s="10">
        <f t="shared" si="441"/>
        <v>0</v>
      </c>
      <c r="AS870" s="10">
        <f t="shared" si="440"/>
        <v>99.639575324913068</v>
      </c>
      <c r="AT870" s="142">
        <f t="shared" si="440"/>
        <v>0</v>
      </c>
      <c r="AU870" s="142">
        <f t="shared" si="440"/>
        <v>0</v>
      </c>
      <c r="AV870" s="142">
        <f t="shared" si="440"/>
        <v>0</v>
      </c>
      <c r="AW870" s="142">
        <f t="shared" si="440"/>
        <v>0</v>
      </c>
    </row>
    <row r="871" spans="1:49" ht="12.75" customHeight="1" x14ac:dyDescent="0.25">
      <c r="A871" s="133">
        <v>862</v>
      </c>
      <c r="B871" s="139"/>
      <c r="C871" s="140"/>
      <c r="D871" s="140"/>
      <c r="E871" s="140"/>
      <c r="F871" s="140"/>
      <c r="G871" s="140"/>
      <c r="H871" s="140"/>
      <c r="I871" s="140"/>
      <c r="J871" s="135"/>
      <c r="K871" s="141"/>
      <c r="L871" s="141"/>
      <c r="M871" s="141"/>
      <c r="N871" s="141"/>
      <c r="O871" s="141"/>
      <c r="P871" s="141"/>
      <c r="Q871" s="141"/>
      <c r="R871" s="141"/>
      <c r="S871" s="141"/>
      <c r="T871" s="136"/>
      <c r="U871" s="141"/>
      <c r="V871" s="141"/>
      <c r="W871" s="141"/>
      <c r="X871" s="141"/>
      <c r="Y871" s="10"/>
      <c r="Z871" s="10"/>
      <c r="AA871" s="10"/>
      <c r="AB871" s="10"/>
      <c r="AC871" s="10"/>
      <c r="AD871" s="10"/>
      <c r="AE871" s="10"/>
      <c r="AF871" s="10"/>
      <c r="AG871" s="10"/>
      <c r="AH871" s="10"/>
      <c r="AI871" s="13">
        <f t="shared" si="425"/>
        <v>0</v>
      </c>
      <c r="AJ871" s="13">
        <f t="shared" si="425"/>
        <v>0</v>
      </c>
      <c r="AK871" s="13">
        <f t="shared" si="425"/>
        <v>0</v>
      </c>
      <c r="AL871" s="13">
        <f t="shared" si="425"/>
        <v>0</v>
      </c>
      <c r="AM871" s="10"/>
      <c r="AN871" s="10"/>
      <c r="AO871" s="10"/>
      <c r="AP871" s="10"/>
      <c r="AQ871" s="10"/>
      <c r="AR871" s="10"/>
      <c r="AS871" s="10"/>
      <c r="AT871" s="142"/>
      <c r="AU871" s="142"/>
      <c r="AV871" s="142"/>
      <c r="AW871" s="142"/>
    </row>
    <row r="872" spans="1:49" ht="12.75" customHeight="1" x14ac:dyDescent="0.25">
      <c r="A872" s="133">
        <v>863</v>
      </c>
      <c r="B872" s="134" t="s">
        <v>2070</v>
      </c>
      <c r="C872" s="135">
        <f t="shared" ref="C872:C902" si="442">SUM(D872:I872)</f>
        <v>344338.2</v>
      </c>
      <c r="D872" s="135">
        <f t="shared" ref="D872:I872" si="443">D873+D874</f>
        <v>294632.59999999998</v>
      </c>
      <c r="E872" s="135">
        <f t="shared" si="443"/>
        <v>3209.2</v>
      </c>
      <c r="F872" s="135">
        <f t="shared" si="443"/>
        <v>8271.5</v>
      </c>
      <c r="G872" s="135">
        <f t="shared" si="443"/>
        <v>0</v>
      </c>
      <c r="H872" s="135">
        <f t="shared" si="443"/>
        <v>35002</v>
      </c>
      <c r="I872" s="135">
        <f t="shared" si="443"/>
        <v>3222.9</v>
      </c>
      <c r="J872" s="135">
        <f t="shared" si="438"/>
        <v>391796.3</v>
      </c>
      <c r="K872" s="135">
        <f t="shared" ref="K872:S872" si="444">K873+K874</f>
        <v>336194</v>
      </c>
      <c r="L872" s="135">
        <f t="shared" si="444"/>
        <v>3327.6</v>
      </c>
      <c r="M872" s="135">
        <f t="shared" si="444"/>
        <v>9921.8000000000011</v>
      </c>
      <c r="N872" s="135">
        <f t="shared" si="444"/>
        <v>0</v>
      </c>
      <c r="O872" s="135">
        <f t="shared" si="444"/>
        <v>35002</v>
      </c>
      <c r="P872" s="135">
        <f t="shared" si="444"/>
        <v>4934.3999999999996</v>
      </c>
      <c r="Q872" s="135">
        <f t="shared" si="444"/>
        <v>3717.7</v>
      </c>
      <c r="R872" s="135">
        <f t="shared" si="444"/>
        <v>2364.9</v>
      </c>
      <c r="S872" s="135">
        <f t="shared" si="444"/>
        <v>51.6</v>
      </c>
      <c r="T872" s="136">
        <f t="shared" si="439"/>
        <v>382110.69049999997</v>
      </c>
      <c r="U872" s="135">
        <f t="shared" ref="U872:AC872" si="445">U873+U874</f>
        <v>330766.3996</v>
      </c>
      <c r="V872" s="135">
        <f t="shared" si="445"/>
        <v>3285.5075000000002</v>
      </c>
      <c r="W872" s="135">
        <f t="shared" si="445"/>
        <v>7082.3334000000004</v>
      </c>
      <c r="X872" s="135">
        <f t="shared" si="445"/>
        <v>0</v>
      </c>
      <c r="Y872" s="135">
        <f t="shared" si="445"/>
        <v>34851.8966</v>
      </c>
      <c r="Z872" s="135">
        <f t="shared" si="445"/>
        <v>3708.0533999999998</v>
      </c>
      <c r="AA872" s="135">
        <f t="shared" si="445"/>
        <v>2647.6274999999996</v>
      </c>
      <c r="AB872" s="135">
        <f t="shared" si="445"/>
        <v>2364.9</v>
      </c>
      <c r="AC872" s="135">
        <f t="shared" si="445"/>
        <v>51.6</v>
      </c>
      <c r="AD872" s="13">
        <f t="shared" ref="AD872:AM902" si="446">T872-J872</f>
        <v>-9685.6095000000205</v>
      </c>
      <c r="AE872" s="13">
        <f t="shared" si="446"/>
        <v>-5427.6003999999957</v>
      </c>
      <c r="AF872" s="13">
        <f t="shared" si="446"/>
        <v>-42.092499999999745</v>
      </c>
      <c r="AG872" s="13">
        <f t="shared" si="446"/>
        <v>-2839.4666000000007</v>
      </c>
      <c r="AH872" s="13">
        <f t="shared" si="446"/>
        <v>0</v>
      </c>
      <c r="AI872" s="13">
        <f t="shared" si="425"/>
        <v>-150.10339999999997</v>
      </c>
      <c r="AJ872" s="13">
        <f t="shared" si="425"/>
        <v>-1226.3465999999999</v>
      </c>
      <c r="AK872" s="13">
        <f t="shared" si="425"/>
        <v>-1070.0725000000002</v>
      </c>
      <c r="AL872" s="13">
        <f t="shared" si="425"/>
        <v>0</v>
      </c>
      <c r="AM872" s="13">
        <f t="shared" si="425"/>
        <v>0</v>
      </c>
      <c r="AN872" s="13">
        <f t="shared" ref="AN872:AW897" si="447">IF(J872=0,0,T872/J872*100)</f>
        <v>97.527896639146405</v>
      </c>
      <c r="AO872" s="13">
        <f t="shared" si="447"/>
        <v>98.385574876410644</v>
      </c>
      <c r="AP872" s="13">
        <f t="shared" si="447"/>
        <v>98.735049284769815</v>
      </c>
      <c r="AQ872" s="13">
        <f t="shared" si="447"/>
        <v>71.381537624221409</v>
      </c>
      <c r="AR872" s="13">
        <f t="shared" si="447"/>
        <v>0</v>
      </c>
      <c r="AS872" s="13">
        <f t="shared" si="447"/>
        <v>99.571157648134388</v>
      </c>
      <c r="AT872" s="137">
        <f t="shared" si="447"/>
        <v>75.146996595330734</v>
      </c>
      <c r="AU872" s="137">
        <f t="shared" si="447"/>
        <v>71.216814159292028</v>
      </c>
      <c r="AV872" s="137">
        <f t="shared" si="447"/>
        <v>100</v>
      </c>
      <c r="AW872" s="137">
        <f t="shared" si="447"/>
        <v>100</v>
      </c>
    </row>
    <row r="873" spans="1:49" s="138" customFormat="1" ht="12.75" customHeight="1" x14ac:dyDescent="0.2">
      <c r="A873" s="133">
        <v>864</v>
      </c>
      <c r="B873" s="134" t="s">
        <v>1374</v>
      </c>
      <c r="C873" s="135">
        <f t="shared" si="442"/>
        <v>215570.19999999998</v>
      </c>
      <c r="D873" s="135">
        <f t="shared" ref="D873:I873" si="448">D875</f>
        <v>188896.5</v>
      </c>
      <c r="E873" s="135">
        <f t="shared" si="448"/>
        <v>3209.2</v>
      </c>
      <c r="F873" s="135">
        <f t="shared" si="448"/>
        <v>8230.7999999999993</v>
      </c>
      <c r="G873" s="135">
        <f t="shared" si="448"/>
        <v>0</v>
      </c>
      <c r="H873" s="135">
        <f t="shared" si="448"/>
        <v>12010.8</v>
      </c>
      <c r="I873" s="135">
        <f t="shared" si="448"/>
        <v>3222.9</v>
      </c>
      <c r="J873" s="135">
        <f t="shared" si="438"/>
        <v>243190.3</v>
      </c>
      <c r="K873" s="135">
        <f t="shared" ref="K873:S873" si="449">K875</f>
        <v>210619.9</v>
      </c>
      <c r="L873" s="135">
        <f t="shared" si="449"/>
        <v>3327.6</v>
      </c>
      <c r="M873" s="135">
        <f t="shared" si="449"/>
        <v>9881.1</v>
      </c>
      <c r="N873" s="135">
        <f t="shared" si="449"/>
        <v>0</v>
      </c>
      <c r="O873" s="135">
        <f t="shared" si="449"/>
        <v>12010.8</v>
      </c>
      <c r="P873" s="135">
        <f t="shared" si="449"/>
        <v>4934.3999999999996</v>
      </c>
      <c r="Q873" s="135">
        <f t="shared" si="449"/>
        <v>3717.7</v>
      </c>
      <c r="R873" s="135">
        <f t="shared" si="449"/>
        <v>2364.9</v>
      </c>
      <c r="S873" s="135">
        <f t="shared" si="449"/>
        <v>51.6</v>
      </c>
      <c r="T873" s="136">
        <f t="shared" si="439"/>
        <v>235185.25380000003</v>
      </c>
      <c r="U873" s="135">
        <f t="shared" ref="U873:AC873" si="450">U875</f>
        <v>206795.47200000001</v>
      </c>
      <c r="V873" s="135">
        <f t="shared" si="450"/>
        <v>3285.5075000000002</v>
      </c>
      <c r="W873" s="135">
        <f t="shared" si="450"/>
        <v>7082.3334000000004</v>
      </c>
      <c r="X873" s="135">
        <f t="shared" si="450"/>
        <v>0</v>
      </c>
      <c r="Y873" s="135">
        <f t="shared" si="450"/>
        <v>11897.387500000001</v>
      </c>
      <c r="Z873" s="135">
        <f t="shared" si="450"/>
        <v>3708.0533999999998</v>
      </c>
      <c r="AA873" s="135">
        <f t="shared" si="450"/>
        <v>2647.6274999999996</v>
      </c>
      <c r="AB873" s="135">
        <f t="shared" si="450"/>
        <v>2364.9</v>
      </c>
      <c r="AC873" s="135">
        <f t="shared" si="450"/>
        <v>51.6</v>
      </c>
      <c r="AD873" s="13">
        <f t="shared" si="446"/>
        <v>-8005.0461999999534</v>
      </c>
      <c r="AE873" s="13">
        <f t="shared" si="446"/>
        <v>-3824.4279999999853</v>
      </c>
      <c r="AF873" s="13">
        <f t="shared" si="446"/>
        <v>-42.092499999999745</v>
      </c>
      <c r="AG873" s="13">
        <f t="shared" si="446"/>
        <v>-2798.7665999999999</v>
      </c>
      <c r="AH873" s="13">
        <f t="shared" si="446"/>
        <v>0</v>
      </c>
      <c r="AI873" s="13">
        <f t="shared" si="425"/>
        <v>-113.41249999999854</v>
      </c>
      <c r="AJ873" s="13">
        <f t="shared" si="425"/>
        <v>-1226.3465999999999</v>
      </c>
      <c r="AK873" s="13">
        <f t="shared" si="425"/>
        <v>-1070.0725000000002</v>
      </c>
      <c r="AL873" s="13">
        <f t="shared" si="425"/>
        <v>0</v>
      </c>
      <c r="AM873" s="13">
        <f t="shared" si="425"/>
        <v>0</v>
      </c>
      <c r="AN873" s="13">
        <f t="shared" si="447"/>
        <v>96.708320109807033</v>
      </c>
      <c r="AO873" s="13">
        <f t="shared" si="447"/>
        <v>98.18420386677613</v>
      </c>
      <c r="AP873" s="13">
        <f t="shared" si="447"/>
        <v>98.735049284769815</v>
      </c>
      <c r="AQ873" s="13">
        <f t="shared" si="447"/>
        <v>71.675556365182018</v>
      </c>
      <c r="AR873" s="13">
        <f t="shared" si="447"/>
        <v>0</v>
      </c>
      <c r="AS873" s="13">
        <f t="shared" si="447"/>
        <v>99.055745662237328</v>
      </c>
      <c r="AT873" s="137">
        <f t="shared" si="447"/>
        <v>75.146996595330734</v>
      </c>
      <c r="AU873" s="137">
        <f t="shared" si="447"/>
        <v>71.216814159292028</v>
      </c>
      <c r="AV873" s="137">
        <f t="shared" si="447"/>
        <v>100</v>
      </c>
      <c r="AW873" s="137">
        <f t="shared" si="447"/>
        <v>100</v>
      </c>
    </row>
    <row r="874" spans="1:49" s="138" customFormat="1" ht="12.75" customHeight="1" x14ac:dyDescent="0.2">
      <c r="A874" s="133">
        <v>865</v>
      </c>
      <c r="B874" s="134" t="s">
        <v>1375</v>
      </c>
      <c r="C874" s="135">
        <f t="shared" si="442"/>
        <v>128767.99999999999</v>
      </c>
      <c r="D874" s="135">
        <f t="shared" ref="D874:I874" si="451">SUBTOTAL(9,D876:D902)</f>
        <v>105736.09999999999</v>
      </c>
      <c r="E874" s="135">
        <f t="shared" si="451"/>
        <v>0</v>
      </c>
      <c r="F874" s="135">
        <f t="shared" si="451"/>
        <v>40.700000000000003</v>
      </c>
      <c r="G874" s="135">
        <f t="shared" si="451"/>
        <v>0</v>
      </c>
      <c r="H874" s="135">
        <f t="shared" si="451"/>
        <v>22991.199999999997</v>
      </c>
      <c r="I874" s="135">
        <f t="shared" si="451"/>
        <v>0</v>
      </c>
      <c r="J874" s="135">
        <f t="shared" si="438"/>
        <v>148606</v>
      </c>
      <c r="K874" s="135">
        <f t="shared" ref="K874:S874" si="452">SUBTOTAL(9,K876:K902)</f>
        <v>125574.10000000002</v>
      </c>
      <c r="L874" s="135">
        <f t="shared" si="452"/>
        <v>0</v>
      </c>
      <c r="M874" s="135">
        <f t="shared" si="452"/>
        <v>40.700000000000003</v>
      </c>
      <c r="N874" s="135">
        <f t="shared" si="452"/>
        <v>0</v>
      </c>
      <c r="O874" s="135">
        <f t="shared" si="452"/>
        <v>22991.199999999997</v>
      </c>
      <c r="P874" s="135">
        <f t="shared" si="452"/>
        <v>0</v>
      </c>
      <c r="Q874" s="135">
        <f t="shared" si="452"/>
        <v>0</v>
      </c>
      <c r="R874" s="135">
        <f t="shared" si="452"/>
        <v>0</v>
      </c>
      <c r="S874" s="135">
        <f t="shared" si="452"/>
        <v>0</v>
      </c>
      <c r="T874" s="136">
        <f t="shared" si="439"/>
        <v>146925.43670000002</v>
      </c>
      <c r="U874" s="135">
        <f t="shared" ref="U874:AC874" si="453">SUBTOTAL(9,U876:U902)</f>
        <v>123970.92760000002</v>
      </c>
      <c r="V874" s="135">
        <f t="shared" si="453"/>
        <v>0</v>
      </c>
      <c r="W874" s="135">
        <f t="shared" si="453"/>
        <v>0</v>
      </c>
      <c r="X874" s="135">
        <f t="shared" si="453"/>
        <v>0</v>
      </c>
      <c r="Y874" s="135">
        <f t="shared" si="453"/>
        <v>22954.509099999999</v>
      </c>
      <c r="Z874" s="135">
        <f t="shared" si="453"/>
        <v>0</v>
      </c>
      <c r="AA874" s="135">
        <f t="shared" si="453"/>
        <v>0</v>
      </c>
      <c r="AB874" s="135">
        <f t="shared" si="453"/>
        <v>0</v>
      </c>
      <c r="AC874" s="135">
        <f t="shared" si="453"/>
        <v>0</v>
      </c>
      <c r="AD874" s="13">
        <f t="shared" si="446"/>
        <v>-1680.5632999999798</v>
      </c>
      <c r="AE874" s="13">
        <f t="shared" si="446"/>
        <v>-1603.1723999999958</v>
      </c>
      <c r="AF874" s="13">
        <f t="shared" si="446"/>
        <v>0</v>
      </c>
      <c r="AG874" s="13">
        <f t="shared" si="446"/>
        <v>-40.700000000000003</v>
      </c>
      <c r="AH874" s="13">
        <f t="shared" si="446"/>
        <v>0</v>
      </c>
      <c r="AI874" s="13">
        <f t="shared" si="425"/>
        <v>-36.690899999997782</v>
      </c>
      <c r="AJ874" s="13">
        <f t="shared" si="425"/>
        <v>0</v>
      </c>
      <c r="AK874" s="13">
        <f t="shared" si="425"/>
        <v>0</v>
      </c>
      <c r="AL874" s="13">
        <f t="shared" si="425"/>
        <v>0</v>
      </c>
      <c r="AM874" s="13">
        <f t="shared" si="425"/>
        <v>0</v>
      </c>
      <c r="AN874" s="13">
        <f t="shared" si="447"/>
        <v>98.869114773293148</v>
      </c>
      <c r="AO874" s="13">
        <f t="shared" si="447"/>
        <v>98.723325590229194</v>
      </c>
      <c r="AP874" s="13">
        <f t="shared" si="447"/>
        <v>0</v>
      </c>
      <c r="AQ874" s="13">
        <f t="shared" si="447"/>
        <v>0</v>
      </c>
      <c r="AR874" s="13">
        <f t="shared" si="447"/>
        <v>0</v>
      </c>
      <c r="AS874" s="13">
        <f t="shared" si="447"/>
        <v>99.840413288562587</v>
      </c>
      <c r="AT874" s="137">
        <f t="shared" si="447"/>
        <v>0</v>
      </c>
      <c r="AU874" s="137">
        <f t="shared" si="447"/>
        <v>0</v>
      </c>
      <c r="AV874" s="137">
        <f t="shared" si="447"/>
        <v>0</v>
      </c>
      <c r="AW874" s="137">
        <f t="shared" si="447"/>
        <v>0</v>
      </c>
    </row>
    <row r="875" spans="1:49" ht="12.75" customHeight="1" x14ac:dyDescent="0.25">
      <c r="A875" s="133">
        <v>866</v>
      </c>
      <c r="B875" s="139" t="s">
        <v>1400</v>
      </c>
      <c r="C875" s="135">
        <f t="shared" si="442"/>
        <v>215570.19999999998</v>
      </c>
      <c r="D875" s="140">
        <v>188896.5</v>
      </c>
      <c r="E875" s="140">
        <v>3209.2</v>
      </c>
      <c r="F875" s="140">
        <v>8230.7999999999993</v>
      </c>
      <c r="G875" s="140">
        <v>0</v>
      </c>
      <c r="H875" s="140">
        <v>12010.8</v>
      </c>
      <c r="I875" s="140">
        <v>3222.9</v>
      </c>
      <c r="J875" s="135">
        <f t="shared" si="438"/>
        <v>243190.3</v>
      </c>
      <c r="K875" s="141">
        <v>210619.9</v>
      </c>
      <c r="L875" s="141">
        <v>3327.6</v>
      </c>
      <c r="M875" s="141">
        <v>9881.1</v>
      </c>
      <c r="N875" s="141">
        <v>0</v>
      </c>
      <c r="O875" s="141">
        <v>12010.8</v>
      </c>
      <c r="P875" s="141">
        <v>4934.3999999999996</v>
      </c>
      <c r="Q875" s="141">
        <v>3717.7</v>
      </c>
      <c r="R875" s="141">
        <v>2364.9</v>
      </c>
      <c r="S875" s="141">
        <v>51.6</v>
      </c>
      <c r="T875" s="136">
        <f t="shared" si="439"/>
        <v>235185.25380000003</v>
      </c>
      <c r="U875" s="141">
        <v>206795.47200000001</v>
      </c>
      <c r="V875" s="141">
        <v>3285.5075000000002</v>
      </c>
      <c r="W875" s="141">
        <v>7082.3334000000004</v>
      </c>
      <c r="X875" s="141">
        <v>0</v>
      </c>
      <c r="Y875" s="10">
        <v>11897.387500000001</v>
      </c>
      <c r="Z875" s="10">
        <v>3708.0533999999998</v>
      </c>
      <c r="AA875" s="10">
        <f>2574.6575+72.97</f>
        <v>2647.6274999999996</v>
      </c>
      <c r="AB875" s="10">
        <v>2364.9</v>
      </c>
      <c r="AC875" s="10">
        <v>51.6</v>
      </c>
      <c r="AD875" s="10">
        <f t="shared" si="446"/>
        <v>-8005.0461999999534</v>
      </c>
      <c r="AE875" s="10">
        <f t="shared" si="446"/>
        <v>-3824.4279999999853</v>
      </c>
      <c r="AF875" s="10">
        <f t="shared" si="446"/>
        <v>-42.092499999999745</v>
      </c>
      <c r="AG875" s="10">
        <f t="shared" si="446"/>
        <v>-2798.7665999999999</v>
      </c>
      <c r="AH875" s="10">
        <f t="shared" si="446"/>
        <v>0</v>
      </c>
      <c r="AI875" s="13">
        <f t="shared" si="425"/>
        <v>-113.41249999999854</v>
      </c>
      <c r="AJ875" s="13">
        <f t="shared" si="425"/>
        <v>-1226.3465999999999</v>
      </c>
      <c r="AK875" s="13">
        <f t="shared" si="425"/>
        <v>-1070.0725000000002</v>
      </c>
      <c r="AL875" s="13">
        <f t="shared" si="425"/>
        <v>0</v>
      </c>
      <c r="AM875" s="10">
        <f t="shared" si="425"/>
        <v>0</v>
      </c>
      <c r="AN875" s="10">
        <f t="shared" si="447"/>
        <v>96.708320109807033</v>
      </c>
      <c r="AO875" s="10">
        <f t="shared" si="447"/>
        <v>98.18420386677613</v>
      </c>
      <c r="AP875" s="10">
        <f t="shared" si="447"/>
        <v>98.735049284769815</v>
      </c>
      <c r="AQ875" s="10">
        <f t="shared" si="447"/>
        <v>71.675556365182018</v>
      </c>
      <c r="AR875" s="10">
        <f t="shared" si="447"/>
        <v>0</v>
      </c>
      <c r="AS875" s="10">
        <f t="shared" si="447"/>
        <v>99.055745662237328</v>
      </c>
      <c r="AT875" s="142">
        <f t="shared" si="447"/>
        <v>75.146996595330734</v>
      </c>
      <c r="AU875" s="142">
        <f t="shared" si="447"/>
        <v>71.216814159292028</v>
      </c>
      <c r="AV875" s="142">
        <f t="shared" si="447"/>
        <v>100</v>
      </c>
      <c r="AW875" s="142">
        <f t="shared" si="447"/>
        <v>100</v>
      </c>
    </row>
    <row r="876" spans="1:49" ht="12.75" customHeight="1" x14ac:dyDescent="0.25">
      <c r="A876" s="133">
        <v>867</v>
      </c>
      <c r="B876" s="139" t="s">
        <v>2071</v>
      </c>
      <c r="C876" s="135">
        <f t="shared" si="442"/>
        <v>1512.1999999999998</v>
      </c>
      <c r="D876" s="140">
        <v>1026.0999999999999</v>
      </c>
      <c r="E876" s="140">
        <v>0</v>
      </c>
      <c r="F876" s="140">
        <v>0</v>
      </c>
      <c r="G876" s="140">
        <v>0</v>
      </c>
      <c r="H876" s="140">
        <v>486.1</v>
      </c>
      <c r="I876" s="140">
        <v>0</v>
      </c>
      <c r="J876" s="135">
        <f t="shared" si="438"/>
        <v>1696.5</v>
      </c>
      <c r="K876" s="141">
        <v>1210.4000000000001</v>
      </c>
      <c r="L876" s="141">
        <v>0</v>
      </c>
      <c r="M876" s="141">
        <v>0</v>
      </c>
      <c r="N876" s="141">
        <v>0</v>
      </c>
      <c r="O876" s="141">
        <v>486.1</v>
      </c>
      <c r="P876" s="141">
        <v>0</v>
      </c>
      <c r="Q876" s="141">
        <v>0</v>
      </c>
      <c r="R876" s="141">
        <v>0</v>
      </c>
      <c r="S876" s="141">
        <v>0</v>
      </c>
      <c r="T876" s="136">
        <f t="shared" si="439"/>
        <v>1696.5</v>
      </c>
      <c r="U876" s="141">
        <v>1210.4000000000001</v>
      </c>
      <c r="V876" s="141">
        <v>0</v>
      </c>
      <c r="W876" s="141">
        <v>0</v>
      </c>
      <c r="X876" s="141">
        <v>0</v>
      </c>
      <c r="Y876" s="10">
        <v>486.1</v>
      </c>
      <c r="Z876" s="10">
        <v>0</v>
      </c>
      <c r="AA876" s="10">
        <v>0</v>
      </c>
      <c r="AB876" s="10">
        <v>0</v>
      </c>
      <c r="AC876" s="10">
        <v>0</v>
      </c>
      <c r="AD876" s="10">
        <f t="shared" si="446"/>
        <v>0</v>
      </c>
      <c r="AE876" s="10">
        <f t="shared" si="446"/>
        <v>0</v>
      </c>
      <c r="AF876" s="10">
        <f t="shared" si="446"/>
        <v>0</v>
      </c>
      <c r="AG876" s="10">
        <f t="shared" si="446"/>
        <v>0</v>
      </c>
      <c r="AH876" s="10">
        <f t="shared" si="446"/>
        <v>0</v>
      </c>
      <c r="AI876" s="13">
        <f t="shared" si="425"/>
        <v>0</v>
      </c>
      <c r="AJ876" s="13">
        <f t="shared" si="425"/>
        <v>0</v>
      </c>
      <c r="AK876" s="13">
        <f t="shared" si="425"/>
        <v>0</v>
      </c>
      <c r="AL876" s="13">
        <f t="shared" si="425"/>
        <v>0</v>
      </c>
      <c r="AM876" s="10">
        <f t="shared" si="425"/>
        <v>0</v>
      </c>
      <c r="AN876" s="10">
        <f t="shared" si="447"/>
        <v>100</v>
      </c>
      <c r="AO876" s="10">
        <f t="shared" si="447"/>
        <v>100</v>
      </c>
      <c r="AP876" s="10">
        <f t="shared" si="447"/>
        <v>0</v>
      </c>
      <c r="AQ876" s="10">
        <f t="shared" si="447"/>
        <v>0</v>
      </c>
      <c r="AR876" s="10">
        <f t="shared" si="447"/>
        <v>0</v>
      </c>
      <c r="AS876" s="10">
        <f t="shared" si="447"/>
        <v>100</v>
      </c>
      <c r="AT876" s="142">
        <f t="shared" si="447"/>
        <v>0</v>
      </c>
      <c r="AU876" s="142">
        <f t="shared" si="447"/>
        <v>0</v>
      </c>
      <c r="AV876" s="142">
        <f t="shared" si="447"/>
        <v>0</v>
      </c>
      <c r="AW876" s="142">
        <f t="shared" si="447"/>
        <v>0</v>
      </c>
    </row>
    <row r="877" spans="1:49" ht="12.75" customHeight="1" x14ac:dyDescent="0.25">
      <c r="A877" s="133">
        <v>868</v>
      </c>
      <c r="B877" s="139" t="s">
        <v>2072</v>
      </c>
      <c r="C877" s="135">
        <f t="shared" si="442"/>
        <v>4287.3999999999996</v>
      </c>
      <c r="D877" s="140">
        <v>3663.5</v>
      </c>
      <c r="E877" s="140">
        <v>0</v>
      </c>
      <c r="F877" s="140">
        <v>0</v>
      </c>
      <c r="G877" s="140">
        <v>0</v>
      </c>
      <c r="H877" s="140">
        <v>623.9</v>
      </c>
      <c r="I877" s="140">
        <v>0</v>
      </c>
      <c r="J877" s="135">
        <f t="shared" si="438"/>
        <v>5050.7</v>
      </c>
      <c r="K877" s="141">
        <v>4426.8</v>
      </c>
      <c r="L877" s="141">
        <v>0</v>
      </c>
      <c r="M877" s="141">
        <v>0</v>
      </c>
      <c r="N877" s="141">
        <v>0</v>
      </c>
      <c r="O877" s="141">
        <v>623.9</v>
      </c>
      <c r="P877" s="141">
        <v>0</v>
      </c>
      <c r="Q877" s="141">
        <v>0</v>
      </c>
      <c r="R877" s="141">
        <v>0</v>
      </c>
      <c r="S877" s="141">
        <v>0</v>
      </c>
      <c r="T877" s="136">
        <f t="shared" si="439"/>
        <v>5050.7</v>
      </c>
      <c r="U877" s="141">
        <v>4426.8</v>
      </c>
      <c r="V877" s="141">
        <v>0</v>
      </c>
      <c r="W877" s="141">
        <v>0</v>
      </c>
      <c r="X877" s="141">
        <v>0</v>
      </c>
      <c r="Y877" s="10">
        <v>623.9</v>
      </c>
      <c r="Z877" s="10">
        <v>0</v>
      </c>
      <c r="AA877" s="10">
        <v>0</v>
      </c>
      <c r="AB877" s="10">
        <v>0</v>
      </c>
      <c r="AC877" s="10">
        <v>0</v>
      </c>
      <c r="AD877" s="10">
        <f t="shared" si="446"/>
        <v>0</v>
      </c>
      <c r="AE877" s="10">
        <f t="shared" si="446"/>
        <v>0</v>
      </c>
      <c r="AF877" s="10">
        <f t="shared" si="446"/>
        <v>0</v>
      </c>
      <c r="AG877" s="10">
        <f t="shared" si="446"/>
        <v>0</v>
      </c>
      <c r="AH877" s="10">
        <f t="shared" si="446"/>
        <v>0</v>
      </c>
      <c r="AI877" s="13">
        <f t="shared" si="425"/>
        <v>0</v>
      </c>
      <c r="AJ877" s="13">
        <f t="shared" si="425"/>
        <v>0</v>
      </c>
      <c r="AK877" s="13">
        <f t="shared" si="425"/>
        <v>0</v>
      </c>
      <c r="AL877" s="13">
        <f t="shared" si="425"/>
        <v>0</v>
      </c>
      <c r="AM877" s="10">
        <f t="shared" si="425"/>
        <v>0</v>
      </c>
      <c r="AN877" s="10">
        <f t="shared" si="447"/>
        <v>100</v>
      </c>
      <c r="AO877" s="10">
        <f t="shared" si="447"/>
        <v>100</v>
      </c>
      <c r="AP877" s="10">
        <f t="shared" si="447"/>
        <v>0</v>
      </c>
      <c r="AQ877" s="10">
        <f t="shared" si="447"/>
        <v>0</v>
      </c>
      <c r="AR877" s="10">
        <f t="shared" si="447"/>
        <v>0</v>
      </c>
      <c r="AS877" s="10">
        <f t="shared" si="447"/>
        <v>100</v>
      </c>
      <c r="AT877" s="142">
        <f t="shared" si="447"/>
        <v>0</v>
      </c>
      <c r="AU877" s="142">
        <f t="shared" si="447"/>
        <v>0</v>
      </c>
      <c r="AV877" s="142">
        <f t="shared" si="447"/>
        <v>0</v>
      </c>
      <c r="AW877" s="142">
        <f t="shared" si="447"/>
        <v>0</v>
      </c>
    </row>
    <row r="878" spans="1:49" ht="12.75" customHeight="1" x14ac:dyDescent="0.25">
      <c r="A878" s="133">
        <v>869</v>
      </c>
      <c r="B878" s="139" t="s">
        <v>2073</v>
      </c>
      <c r="C878" s="135">
        <f t="shared" si="442"/>
        <v>1369.3999999999999</v>
      </c>
      <c r="D878" s="140">
        <v>1106.5999999999999</v>
      </c>
      <c r="E878" s="140">
        <v>0</v>
      </c>
      <c r="F878" s="140">
        <v>0</v>
      </c>
      <c r="G878" s="140">
        <v>0</v>
      </c>
      <c r="H878" s="140">
        <v>262.8</v>
      </c>
      <c r="I878" s="140">
        <v>0</v>
      </c>
      <c r="J878" s="135">
        <f t="shared" si="438"/>
        <v>1599.1</v>
      </c>
      <c r="K878" s="141">
        <v>1336.3</v>
      </c>
      <c r="L878" s="141">
        <v>0</v>
      </c>
      <c r="M878" s="141">
        <v>0</v>
      </c>
      <c r="N878" s="141">
        <v>0</v>
      </c>
      <c r="O878" s="141">
        <v>262.8</v>
      </c>
      <c r="P878" s="141">
        <v>0</v>
      </c>
      <c r="Q878" s="141">
        <v>0</v>
      </c>
      <c r="R878" s="141">
        <v>0</v>
      </c>
      <c r="S878" s="141">
        <v>0</v>
      </c>
      <c r="T878" s="136">
        <f t="shared" si="439"/>
        <v>1549.2984999999999</v>
      </c>
      <c r="U878" s="141">
        <v>1286.4984999999999</v>
      </c>
      <c r="V878" s="141">
        <v>0</v>
      </c>
      <c r="W878" s="141">
        <v>0</v>
      </c>
      <c r="X878" s="141">
        <v>0</v>
      </c>
      <c r="Y878" s="10">
        <v>262.8</v>
      </c>
      <c r="Z878" s="10">
        <v>0</v>
      </c>
      <c r="AA878" s="10">
        <v>0</v>
      </c>
      <c r="AB878" s="10">
        <v>0</v>
      </c>
      <c r="AC878" s="10">
        <v>0</v>
      </c>
      <c r="AD878" s="10">
        <f t="shared" si="446"/>
        <v>-49.801500000000033</v>
      </c>
      <c r="AE878" s="10">
        <f t="shared" si="446"/>
        <v>-49.801500000000033</v>
      </c>
      <c r="AF878" s="10">
        <f t="shared" si="446"/>
        <v>0</v>
      </c>
      <c r="AG878" s="10">
        <f t="shared" si="446"/>
        <v>0</v>
      </c>
      <c r="AH878" s="10">
        <f t="shared" si="446"/>
        <v>0</v>
      </c>
      <c r="AI878" s="13">
        <f t="shared" si="425"/>
        <v>0</v>
      </c>
      <c r="AJ878" s="13">
        <f t="shared" si="425"/>
        <v>0</v>
      </c>
      <c r="AK878" s="13">
        <f t="shared" si="425"/>
        <v>0</v>
      </c>
      <c r="AL878" s="13">
        <f t="shared" si="425"/>
        <v>0</v>
      </c>
      <c r="AM878" s="10">
        <f t="shared" si="425"/>
        <v>0</v>
      </c>
      <c r="AN878" s="10">
        <f t="shared" si="447"/>
        <v>96.885654430617222</v>
      </c>
      <c r="AO878" s="10">
        <f t="shared" si="447"/>
        <v>96.273179675222636</v>
      </c>
      <c r="AP878" s="10">
        <f t="shared" si="447"/>
        <v>0</v>
      </c>
      <c r="AQ878" s="10">
        <f t="shared" si="447"/>
        <v>0</v>
      </c>
      <c r="AR878" s="10">
        <f t="shared" si="447"/>
        <v>0</v>
      </c>
      <c r="AS878" s="10">
        <f t="shared" si="447"/>
        <v>100</v>
      </c>
      <c r="AT878" s="142">
        <f t="shared" si="447"/>
        <v>0</v>
      </c>
      <c r="AU878" s="142">
        <f t="shared" si="447"/>
        <v>0</v>
      </c>
      <c r="AV878" s="142">
        <f t="shared" si="447"/>
        <v>0</v>
      </c>
      <c r="AW878" s="142">
        <f t="shared" si="447"/>
        <v>0</v>
      </c>
    </row>
    <row r="879" spans="1:49" ht="12.75" customHeight="1" x14ac:dyDescent="0.25">
      <c r="A879" s="133">
        <v>870</v>
      </c>
      <c r="B879" s="139" t="s">
        <v>2074</v>
      </c>
      <c r="C879" s="135">
        <f t="shared" si="442"/>
        <v>3115.5</v>
      </c>
      <c r="D879" s="140">
        <v>2513.6999999999998</v>
      </c>
      <c r="E879" s="140">
        <v>0</v>
      </c>
      <c r="F879" s="140">
        <v>0</v>
      </c>
      <c r="G879" s="140">
        <v>0</v>
      </c>
      <c r="H879" s="140">
        <v>601.79999999999995</v>
      </c>
      <c r="I879" s="140">
        <v>0</v>
      </c>
      <c r="J879" s="135">
        <f t="shared" si="438"/>
        <v>4015.3999999999996</v>
      </c>
      <c r="K879" s="141">
        <v>3413.6</v>
      </c>
      <c r="L879" s="141">
        <v>0</v>
      </c>
      <c r="M879" s="141">
        <v>0</v>
      </c>
      <c r="N879" s="141">
        <v>0</v>
      </c>
      <c r="O879" s="141">
        <v>601.79999999999995</v>
      </c>
      <c r="P879" s="141">
        <v>0</v>
      </c>
      <c r="Q879" s="141">
        <v>0</v>
      </c>
      <c r="R879" s="141">
        <v>0</v>
      </c>
      <c r="S879" s="141">
        <v>0</v>
      </c>
      <c r="T879" s="136">
        <f t="shared" si="439"/>
        <v>3955.0772000000002</v>
      </c>
      <c r="U879" s="141">
        <v>3353.3173000000002</v>
      </c>
      <c r="V879" s="141">
        <v>0</v>
      </c>
      <c r="W879" s="141">
        <v>0</v>
      </c>
      <c r="X879" s="141">
        <v>0</v>
      </c>
      <c r="Y879" s="10">
        <v>601.75990000000002</v>
      </c>
      <c r="Z879" s="10">
        <v>0</v>
      </c>
      <c r="AA879" s="10">
        <v>0</v>
      </c>
      <c r="AB879" s="10">
        <v>0</v>
      </c>
      <c r="AC879" s="10">
        <v>0</v>
      </c>
      <c r="AD879" s="10">
        <f t="shared" si="446"/>
        <v>-60.322799999999461</v>
      </c>
      <c r="AE879" s="10">
        <f t="shared" si="446"/>
        <v>-60.28269999999975</v>
      </c>
      <c r="AF879" s="10">
        <f t="shared" si="446"/>
        <v>0</v>
      </c>
      <c r="AG879" s="10">
        <f t="shared" si="446"/>
        <v>0</v>
      </c>
      <c r="AH879" s="10">
        <f t="shared" si="446"/>
        <v>0</v>
      </c>
      <c r="AI879" s="13">
        <f t="shared" si="425"/>
        <v>-4.0099999999938518E-2</v>
      </c>
      <c r="AJ879" s="13">
        <f t="shared" si="425"/>
        <v>0</v>
      </c>
      <c r="AK879" s="13">
        <f t="shared" si="425"/>
        <v>0</v>
      </c>
      <c r="AL879" s="13">
        <f t="shared" si="425"/>
        <v>0</v>
      </c>
      <c r="AM879" s="10">
        <f t="shared" si="425"/>
        <v>0</v>
      </c>
      <c r="AN879" s="10">
        <f t="shared" si="447"/>
        <v>98.497713801862844</v>
      </c>
      <c r="AO879" s="10">
        <f t="shared" si="447"/>
        <v>98.234043238809477</v>
      </c>
      <c r="AP879" s="10">
        <f t="shared" si="447"/>
        <v>0</v>
      </c>
      <c r="AQ879" s="10">
        <f t="shared" si="447"/>
        <v>0</v>
      </c>
      <c r="AR879" s="10">
        <f t="shared" si="447"/>
        <v>0</v>
      </c>
      <c r="AS879" s="10">
        <f t="shared" si="447"/>
        <v>99.993336656696584</v>
      </c>
      <c r="AT879" s="142">
        <f t="shared" si="447"/>
        <v>0</v>
      </c>
      <c r="AU879" s="142">
        <f t="shared" si="447"/>
        <v>0</v>
      </c>
      <c r="AV879" s="142">
        <f t="shared" si="447"/>
        <v>0</v>
      </c>
      <c r="AW879" s="142">
        <f t="shared" si="447"/>
        <v>0</v>
      </c>
    </row>
    <row r="880" spans="1:49" ht="12.75" customHeight="1" x14ac:dyDescent="0.25">
      <c r="A880" s="133">
        <v>871</v>
      </c>
      <c r="B880" s="139" t="s">
        <v>2075</v>
      </c>
      <c r="C880" s="135">
        <f t="shared" si="442"/>
        <v>10646.7</v>
      </c>
      <c r="D880" s="140">
        <v>8919.6</v>
      </c>
      <c r="E880" s="140">
        <v>0</v>
      </c>
      <c r="F880" s="140">
        <v>0</v>
      </c>
      <c r="G880" s="140">
        <v>0</v>
      </c>
      <c r="H880" s="140">
        <v>1727.1</v>
      </c>
      <c r="I880" s="140">
        <v>0</v>
      </c>
      <c r="J880" s="135">
        <f t="shared" si="438"/>
        <v>11974.7</v>
      </c>
      <c r="K880" s="141">
        <v>10247.6</v>
      </c>
      <c r="L880" s="141">
        <v>0</v>
      </c>
      <c r="M880" s="141">
        <v>0</v>
      </c>
      <c r="N880" s="141">
        <v>0</v>
      </c>
      <c r="O880" s="141">
        <v>1727.1</v>
      </c>
      <c r="P880" s="141">
        <v>0</v>
      </c>
      <c r="Q880" s="141">
        <v>0</v>
      </c>
      <c r="R880" s="141">
        <v>0</v>
      </c>
      <c r="S880" s="141">
        <v>0</v>
      </c>
      <c r="T880" s="136">
        <f t="shared" si="439"/>
        <v>11974.7</v>
      </c>
      <c r="U880" s="141">
        <v>10247.6</v>
      </c>
      <c r="V880" s="141">
        <v>0</v>
      </c>
      <c r="W880" s="141">
        <v>0</v>
      </c>
      <c r="X880" s="141">
        <v>0</v>
      </c>
      <c r="Y880" s="10">
        <v>1727.1</v>
      </c>
      <c r="Z880" s="10">
        <v>0</v>
      </c>
      <c r="AA880" s="10">
        <v>0</v>
      </c>
      <c r="AB880" s="10">
        <v>0</v>
      </c>
      <c r="AC880" s="10">
        <v>0</v>
      </c>
      <c r="AD880" s="10">
        <f t="shared" si="446"/>
        <v>0</v>
      </c>
      <c r="AE880" s="10">
        <f t="shared" si="446"/>
        <v>0</v>
      </c>
      <c r="AF880" s="10">
        <f t="shared" si="446"/>
        <v>0</v>
      </c>
      <c r="AG880" s="10">
        <f t="shared" si="446"/>
        <v>0</v>
      </c>
      <c r="AH880" s="10">
        <f t="shared" si="446"/>
        <v>0</v>
      </c>
      <c r="AI880" s="13">
        <f t="shared" si="425"/>
        <v>0</v>
      </c>
      <c r="AJ880" s="13">
        <f t="shared" si="425"/>
        <v>0</v>
      </c>
      <c r="AK880" s="13">
        <f t="shared" si="425"/>
        <v>0</v>
      </c>
      <c r="AL880" s="13">
        <f t="shared" si="425"/>
        <v>0</v>
      </c>
      <c r="AM880" s="10">
        <f t="shared" si="425"/>
        <v>0</v>
      </c>
      <c r="AN880" s="10">
        <f t="shared" si="447"/>
        <v>100</v>
      </c>
      <c r="AO880" s="10">
        <f t="shared" si="447"/>
        <v>100</v>
      </c>
      <c r="AP880" s="10">
        <f t="shared" si="447"/>
        <v>0</v>
      </c>
      <c r="AQ880" s="10">
        <f t="shared" si="447"/>
        <v>0</v>
      </c>
      <c r="AR880" s="10">
        <f t="shared" si="447"/>
        <v>0</v>
      </c>
      <c r="AS880" s="10">
        <f t="shared" si="447"/>
        <v>100</v>
      </c>
      <c r="AT880" s="142">
        <f t="shared" si="447"/>
        <v>0</v>
      </c>
      <c r="AU880" s="142">
        <f t="shared" si="447"/>
        <v>0</v>
      </c>
      <c r="AV880" s="142">
        <f t="shared" si="447"/>
        <v>0</v>
      </c>
      <c r="AW880" s="142">
        <f t="shared" si="447"/>
        <v>0</v>
      </c>
    </row>
    <row r="881" spans="1:49" ht="12.75" customHeight="1" x14ac:dyDescent="0.25">
      <c r="A881" s="133">
        <v>872</v>
      </c>
      <c r="B881" s="139" t="s">
        <v>2076</v>
      </c>
      <c r="C881" s="135">
        <f t="shared" si="442"/>
        <v>1602.9</v>
      </c>
      <c r="D881" s="140">
        <v>1322.3</v>
      </c>
      <c r="E881" s="140">
        <v>0</v>
      </c>
      <c r="F881" s="140">
        <v>0</v>
      </c>
      <c r="G881" s="140">
        <v>0</v>
      </c>
      <c r="H881" s="140">
        <v>280.60000000000002</v>
      </c>
      <c r="I881" s="140">
        <v>0</v>
      </c>
      <c r="J881" s="135">
        <f t="shared" si="438"/>
        <v>1828.3000000000002</v>
      </c>
      <c r="K881" s="141">
        <v>1547.7</v>
      </c>
      <c r="L881" s="141">
        <v>0</v>
      </c>
      <c r="M881" s="141">
        <v>0</v>
      </c>
      <c r="N881" s="141">
        <v>0</v>
      </c>
      <c r="O881" s="141">
        <v>280.60000000000002</v>
      </c>
      <c r="P881" s="141">
        <v>0</v>
      </c>
      <c r="Q881" s="141">
        <v>0</v>
      </c>
      <c r="R881" s="141">
        <v>0</v>
      </c>
      <c r="S881" s="141">
        <v>0</v>
      </c>
      <c r="T881" s="136">
        <f t="shared" si="439"/>
        <v>1812.8679000000002</v>
      </c>
      <c r="U881" s="141">
        <v>1532.2679000000001</v>
      </c>
      <c r="V881" s="141">
        <v>0</v>
      </c>
      <c r="W881" s="141">
        <v>0</v>
      </c>
      <c r="X881" s="141">
        <v>0</v>
      </c>
      <c r="Y881" s="10">
        <v>280.60000000000002</v>
      </c>
      <c r="Z881" s="10">
        <v>0</v>
      </c>
      <c r="AA881" s="10">
        <v>0</v>
      </c>
      <c r="AB881" s="10">
        <v>0</v>
      </c>
      <c r="AC881" s="10">
        <v>0</v>
      </c>
      <c r="AD881" s="10">
        <f t="shared" si="446"/>
        <v>-15.432099999999991</v>
      </c>
      <c r="AE881" s="10">
        <f t="shared" si="446"/>
        <v>-15.432099999999991</v>
      </c>
      <c r="AF881" s="10">
        <f t="shared" si="446"/>
        <v>0</v>
      </c>
      <c r="AG881" s="10">
        <f t="shared" si="446"/>
        <v>0</v>
      </c>
      <c r="AH881" s="10">
        <f t="shared" si="446"/>
        <v>0</v>
      </c>
      <c r="AI881" s="13">
        <f t="shared" si="425"/>
        <v>0</v>
      </c>
      <c r="AJ881" s="13">
        <f t="shared" si="425"/>
        <v>0</v>
      </c>
      <c r="AK881" s="13">
        <f t="shared" si="425"/>
        <v>0</v>
      </c>
      <c r="AL881" s="13">
        <f t="shared" si="425"/>
        <v>0</v>
      </c>
      <c r="AM881" s="10">
        <f t="shared" si="425"/>
        <v>0</v>
      </c>
      <c r="AN881" s="10">
        <f t="shared" si="447"/>
        <v>99.15593173986764</v>
      </c>
      <c r="AO881" s="10">
        <f t="shared" si="447"/>
        <v>99.002901079020475</v>
      </c>
      <c r="AP881" s="10">
        <f t="shared" si="447"/>
        <v>0</v>
      </c>
      <c r="AQ881" s="10">
        <f t="shared" si="447"/>
        <v>0</v>
      </c>
      <c r="AR881" s="10">
        <f t="shared" si="447"/>
        <v>0</v>
      </c>
      <c r="AS881" s="10">
        <f t="shared" si="447"/>
        <v>100</v>
      </c>
      <c r="AT881" s="142">
        <f t="shared" si="447"/>
        <v>0</v>
      </c>
      <c r="AU881" s="142">
        <f t="shared" si="447"/>
        <v>0</v>
      </c>
      <c r="AV881" s="142">
        <f t="shared" si="447"/>
        <v>0</v>
      </c>
      <c r="AW881" s="142">
        <f t="shared" si="447"/>
        <v>0</v>
      </c>
    </row>
    <row r="882" spans="1:49" ht="12.75" customHeight="1" x14ac:dyDescent="0.25">
      <c r="A882" s="133">
        <v>873</v>
      </c>
      <c r="B882" s="139" t="s">
        <v>2077</v>
      </c>
      <c r="C882" s="135">
        <f t="shared" si="442"/>
        <v>2644.7</v>
      </c>
      <c r="D882" s="140">
        <v>1899.2</v>
      </c>
      <c r="E882" s="140">
        <v>0</v>
      </c>
      <c r="F882" s="140">
        <v>0</v>
      </c>
      <c r="G882" s="140">
        <v>0</v>
      </c>
      <c r="H882" s="140">
        <v>745.5</v>
      </c>
      <c r="I882" s="140">
        <v>0</v>
      </c>
      <c r="J882" s="135">
        <f t="shared" si="438"/>
        <v>3003.9</v>
      </c>
      <c r="K882" s="141">
        <v>2258.4</v>
      </c>
      <c r="L882" s="141">
        <v>0</v>
      </c>
      <c r="M882" s="141">
        <v>0</v>
      </c>
      <c r="N882" s="141">
        <v>0</v>
      </c>
      <c r="O882" s="141">
        <v>745.5</v>
      </c>
      <c r="P882" s="141">
        <v>0</v>
      </c>
      <c r="Q882" s="141">
        <v>0</v>
      </c>
      <c r="R882" s="141">
        <v>0</v>
      </c>
      <c r="S882" s="141">
        <v>0</v>
      </c>
      <c r="T882" s="136">
        <f t="shared" si="439"/>
        <v>3003.8972000000003</v>
      </c>
      <c r="U882" s="141">
        <v>2258.3987000000002</v>
      </c>
      <c r="V882" s="141">
        <v>0</v>
      </c>
      <c r="W882" s="141">
        <v>0</v>
      </c>
      <c r="X882" s="141">
        <v>0</v>
      </c>
      <c r="Y882" s="10">
        <v>745.49850000000004</v>
      </c>
      <c r="Z882" s="10">
        <v>0</v>
      </c>
      <c r="AA882" s="10">
        <v>0</v>
      </c>
      <c r="AB882" s="10">
        <v>0</v>
      </c>
      <c r="AC882" s="10">
        <v>0</v>
      </c>
      <c r="AD882" s="10">
        <f t="shared" si="446"/>
        <v>-2.7999999997518898E-3</v>
      </c>
      <c r="AE882" s="10">
        <f t="shared" si="446"/>
        <v>-1.299999999901047E-3</v>
      </c>
      <c r="AF882" s="10">
        <f t="shared" si="446"/>
        <v>0</v>
      </c>
      <c r="AG882" s="10">
        <f t="shared" si="446"/>
        <v>0</v>
      </c>
      <c r="AH882" s="10">
        <f t="shared" si="446"/>
        <v>0</v>
      </c>
      <c r="AI882" s="13">
        <f t="shared" si="425"/>
        <v>-1.4999999999645297E-3</v>
      </c>
      <c r="AJ882" s="13">
        <f t="shared" si="425"/>
        <v>0</v>
      </c>
      <c r="AK882" s="13">
        <f t="shared" si="425"/>
        <v>0</v>
      </c>
      <c r="AL882" s="13">
        <f t="shared" si="425"/>
        <v>0</v>
      </c>
      <c r="AM882" s="10">
        <f t="shared" si="425"/>
        <v>0</v>
      </c>
      <c r="AN882" s="10">
        <f t="shared" si="447"/>
        <v>99.999906787842491</v>
      </c>
      <c r="AO882" s="10">
        <f t="shared" si="447"/>
        <v>99.999942437123636</v>
      </c>
      <c r="AP882" s="10">
        <f t="shared" si="447"/>
        <v>0</v>
      </c>
      <c r="AQ882" s="10">
        <f t="shared" si="447"/>
        <v>0</v>
      </c>
      <c r="AR882" s="10">
        <f t="shared" si="447"/>
        <v>0</v>
      </c>
      <c r="AS882" s="10">
        <f t="shared" si="447"/>
        <v>99.99979879275655</v>
      </c>
      <c r="AT882" s="142">
        <f t="shared" si="447"/>
        <v>0</v>
      </c>
      <c r="AU882" s="142">
        <f t="shared" si="447"/>
        <v>0</v>
      </c>
      <c r="AV882" s="142">
        <f t="shared" si="447"/>
        <v>0</v>
      </c>
      <c r="AW882" s="142">
        <f t="shared" si="447"/>
        <v>0</v>
      </c>
    </row>
    <row r="883" spans="1:49" ht="12.75" customHeight="1" x14ac:dyDescent="0.25">
      <c r="A883" s="133">
        <v>874</v>
      </c>
      <c r="B883" s="139" t="s">
        <v>2078</v>
      </c>
      <c r="C883" s="135">
        <f t="shared" si="442"/>
        <v>2762.1000000000004</v>
      </c>
      <c r="D883" s="140">
        <v>2434.8000000000002</v>
      </c>
      <c r="E883" s="140">
        <v>0</v>
      </c>
      <c r="F883" s="140">
        <v>0</v>
      </c>
      <c r="G883" s="140">
        <v>0</v>
      </c>
      <c r="H883" s="140">
        <v>327.3</v>
      </c>
      <c r="I883" s="140">
        <v>0</v>
      </c>
      <c r="J883" s="135">
        <f t="shared" si="438"/>
        <v>3103.6000000000004</v>
      </c>
      <c r="K883" s="141">
        <v>2776.3</v>
      </c>
      <c r="L883" s="141">
        <v>0</v>
      </c>
      <c r="M883" s="141">
        <v>0</v>
      </c>
      <c r="N883" s="141">
        <v>0</v>
      </c>
      <c r="O883" s="141">
        <v>327.3</v>
      </c>
      <c r="P883" s="141">
        <v>0</v>
      </c>
      <c r="Q883" s="141">
        <v>0</v>
      </c>
      <c r="R883" s="141">
        <v>0</v>
      </c>
      <c r="S883" s="141">
        <v>0</v>
      </c>
      <c r="T883" s="136">
        <f t="shared" si="439"/>
        <v>3048.4009000000001</v>
      </c>
      <c r="U883" s="141">
        <v>2721.1015000000002</v>
      </c>
      <c r="V883" s="141">
        <v>0</v>
      </c>
      <c r="W883" s="141">
        <v>0</v>
      </c>
      <c r="X883" s="141">
        <v>0</v>
      </c>
      <c r="Y883" s="10">
        <v>327.29939999999999</v>
      </c>
      <c r="Z883" s="10">
        <v>0</v>
      </c>
      <c r="AA883" s="10">
        <v>0</v>
      </c>
      <c r="AB883" s="10">
        <v>0</v>
      </c>
      <c r="AC883" s="10">
        <v>0</v>
      </c>
      <c r="AD883" s="10">
        <f t="shared" si="446"/>
        <v>-55.199100000000271</v>
      </c>
      <c r="AE883" s="10">
        <f t="shared" si="446"/>
        <v>-55.198499999999967</v>
      </c>
      <c r="AF883" s="10">
        <f t="shared" si="446"/>
        <v>0</v>
      </c>
      <c r="AG883" s="10">
        <f t="shared" si="446"/>
        <v>0</v>
      </c>
      <c r="AH883" s="10">
        <f t="shared" si="446"/>
        <v>0</v>
      </c>
      <c r="AI883" s="13">
        <f t="shared" si="425"/>
        <v>-6.0000000001991793E-4</v>
      </c>
      <c r="AJ883" s="13">
        <f t="shared" si="425"/>
        <v>0</v>
      </c>
      <c r="AK883" s="13">
        <f t="shared" si="425"/>
        <v>0</v>
      </c>
      <c r="AL883" s="13">
        <f t="shared" si="425"/>
        <v>0</v>
      </c>
      <c r="AM883" s="10">
        <f t="shared" si="425"/>
        <v>0</v>
      </c>
      <c r="AN883" s="10">
        <f t="shared" si="447"/>
        <v>98.22144928470162</v>
      </c>
      <c r="AO883" s="10">
        <f t="shared" si="447"/>
        <v>98.011796275618636</v>
      </c>
      <c r="AP883" s="10">
        <f t="shared" si="447"/>
        <v>0</v>
      </c>
      <c r="AQ883" s="10">
        <f t="shared" si="447"/>
        <v>0</v>
      </c>
      <c r="AR883" s="10">
        <f t="shared" si="447"/>
        <v>0</v>
      </c>
      <c r="AS883" s="10">
        <f t="shared" si="447"/>
        <v>99.999816681943159</v>
      </c>
      <c r="AT883" s="142">
        <f t="shared" si="447"/>
        <v>0</v>
      </c>
      <c r="AU883" s="142">
        <f t="shared" si="447"/>
        <v>0</v>
      </c>
      <c r="AV883" s="142">
        <f t="shared" si="447"/>
        <v>0</v>
      </c>
      <c r="AW883" s="142">
        <f t="shared" si="447"/>
        <v>0</v>
      </c>
    </row>
    <row r="884" spans="1:49" ht="12.75" customHeight="1" x14ac:dyDescent="0.25">
      <c r="A884" s="133">
        <v>875</v>
      </c>
      <c r="B884" s="139" t="s">
        <v>2079</v>
      </c>
      <c r="C884" s="135">
        <f t="shared" si="442"/>
        <v>1104.8</v>
      </c>
      <c r="D884" s="140">
        <v>916.3</v>
      </c>
      <c r="E884" s="140">
        <v>0</v>
      </c>
      <c r="F884" s="140">
        <v>0</v>
      </c>
      <c r="G884" s="140">
        <v>0</v>
      </c>
      <c r="H884" s="140">
        <v>188.5</v>
      </c>
      <c r="I884" s="140">
        <v>0</v>
      </c>
      <c r="J884" s="135">
        <f t="shared" si="438"/>
        <v>1287.2</v>
      </c>
      <c r="K884" s="141">
        <v>1098.7</v>
      </c>
      <c r="L884" s="141">
        <v>0</v>
      </c>
      <c r="M884" s="141">
        <v>0</v>
      </c>
      <c r="N884" s="141">
        <v>0</v>
      </c>
      <c r="O884" s="141">
        <v>188.5</v>
      </c>
      <c r="P884" s="141">
        <v>0</v>
      </c>
      <c r="Q884" s="141">
        <v>0</v>
      </c>
      <c r="R884" s="141">
        <v>0</v>
      </c>
      <c r="S884" s="141">
        <v>0</v>
      </c>
      <c r="T884" s="136">
        <f t="shared" si="439"/>
        <v>1235.7292</v>
      </c>
      <c r="U884" s="141">
        <v>1047.2292</v>
      </c>
      <c r="V884" s="141">
        <v>0</v>
      </c>
      <c r="W884" s="141">
        <v>0</v>
      </c>
      <c r="X884" s="141">
        <v>0</v>
      </c>
      <c r="Y884" s="10">
        <v>188.5</v>
      </c>
      <c r="Z884" s="10">
        <v>0</v>
      </c>
      <c r="AA884" s="10">
        <v>0</v>
      </c>
      <c r="AB884" s="10">
        <v>0</v>
      </c>
      <c r="AC884" s="10">
        <v>0</v>
      </c>
      <c r="AD884" s="10">
        <f t="shared" si="446"/>
        <v>-51.470800000000054</v>
      </c>
      <c r="AE884" s="10">
        <f t="shared" si="446"/>
        <v>-51.470800000000054</v>
      </c>
      <c r="AF884" s="10">
        <f t="shared" si="446"/>
        <v>0</v>
      </c>
      <c r="AG884" s="10">
        <f t="shared" si="446"/>
        <v>0</v>
      </c>
      <c r="AH884" s="10">
        <f t="shared" si="446"/>
        <v>0</v>
      </c>
      <c r="AI884" s="13">
        <f t="shared" si="425"/>
        <v>0</v>
      </c>
      <c r="AJ884" s="13">
        <f t="shared" si="425"/>
        <v>0</v>
      </c>
      <c r="AK884" s="13">
        <f t="shared" si="425"/>
        <v>0</v>
      </c>
      <c r="AL884" s="13">
        <f t="shared" si="425"/>
        <v>0</v>
      </c>
      <c r="AM884" s="10">
        <f t="shared" si="425"/>
        <v>0</v>
      </c>
      <c r="AN884" s="10">
        <f t="shared" si="447"/>
        <v>96.001336233685521</v>
      </c>
      <c r="AO884" s="10">
        <f t="shared" si="447"/>
        <v>95.31529989988168</v>
      </c>
      <c r="AP884" s="10">
        <f t="shared" si="447"/>
        <v>0</v>
      </c>
      <c r="AQ884" s="10">
        <f t="shared" si="447"/>
        <v>0</v>
      </c>
      <c r="AR884" s="10">
        <f t="shared" si="447"/>
        <v>0</v>
      </c>
      <c r="AS884" s="10">
        <f t="shared" si="447"/>
        <v>100</v>
      </c>
      <c r="AT884" s="142">
        <f t="shared" si="447"/>
        <v>0</v>
      </c>
      <c r="AU884" s="142">
        <f t="shared" si="447"/>
        <v>0</v>
      </c>
      <c r="AV884" s="142">
        <f t="shared" si="447"/>
        <v>0</v>
      </c>
      <c r="AW884" s="142">
        <f t="shared" si="447"/>
        <v>0</v>
      </c>
    </row>
    <row r="885" spans="1:49" ht="12.75" customHeight="1" x14ac:dyDescent="0.25">
      <c r="A885" s="133">
        <v>876</v>
      </c>
      <c r="B885" s="139" t="s">
        <v>2080</v>
      </c>
      <c r="C885" s="135">
        <f t="shared" si="442"/>
        <v>6408.7999999999993</v>
      </c>
      <c r="D885" s="140">
        <v>4725.7</v>
      </c>
      <c r="E885" s="140">
        <v>0</v>
      </c>
      <c r="F885" s="140">
        <v>0</v>
      </c>
      <c r="G885" s="140">
        <v>0</v>
      </c>
      <c r="H885" s="140">
        <v>1683.1</v>
      </c>
      <c r="I885" s="140">
        <v>0</v>
      </c>
      <c r="J885" s="135">
        <f t="shared" si="438"/>
        <v>7312.7000000000007</v>
      </c>
      <c r="K885" s="141">
        <v>5629.6</v>
      </c>
      <c r="L885" s="141">
        <v>0</v>
      </c>
      <c r="M885" s="141">
        <v>0</v>
      </c>
      <c r="N885" s="141">
        <v>0</v>
      </c>
      <c r="O885" s="141">
        <v>1683.1</v>
      </c>
      <c r="P885" s="141">
        <v>0</v>
      </c>
      <c r="Q885" s="141">
        <v>0</v>
      </c>
      <c r="R885" s="141">
        <v>0</v>
      </c>
      <c r="S885" s="141">
        <v>0</v>
      </c>
      <c r="T885" s="136">
        <f t="shared" si="439"/>
        <v>7110.0232999999998</v>
      </c>
      <c r="U885" s="141">
        <v>5426.9519</v>
      </c>
      <c r="V885" s="141">
        <v>0</v>
      </c>
      <c r="W885" s="141">
        <v>0</v>
      </c>
      <c r="X885" s="141">
        <v>0</v>
      </c>
      <c r="Y885" s="10">
        <v>1683.0714</v>
      </c>
      <c r="Z885" s="10">
        <v>0</v>
      </c>
      <c r="AA885" s="10">
        <v>0</v>
      </c>
      <c r="AB885" s="10">
        <v>0</v>
      </c>
      <c r="AC885" s="10">
        <v>0</v>
      </c>
      <c r="AD885" s="10">
        <f t="shared" si="446"/>
        <v>-202.67670000000089</v>
      </c>
      <c r="AE885" s="10">
        <f t="shared" si="446"/>
        <v>-202.64810000000034</v>
      </c>
      <c r="AF885" s="10">
        <f t="shared" si="446"/>
        <v>0</v>
      </c>
      <c r="AG885" s="10">
        <f t="shared" si="446"/>
        <v>0</v>
      </c>
      <c r="AH885" s="10">
        <f t="shared" si="446"/>
        <v>0</v>
      </c>
      <c r="AI885" s="13">
        <f t="shared" si="425"/>
        <v>-2.8599999999869397E-2</v>
      </c>
      <c r="AJ885" s="13">
        <f t="shared" si="425"/>
        <v>0</v>
      </c>
      <c r="AK885" s="13">
        <f t="shared" si="425"/>
        <v>0</v>
      </c>
      <c r="AL885" s="13">
        <f t="shared" si="425"/>
        <v>0</v>
      </c>
      <c r="AM885" s="10">
        <f t="shared" si="425"/>
        <v>0</v>
      </c>
      <c r="AN885" s="10">
        <f t="shared" si="447"/>
        <v>97.22842862417437</v>
      </c>
      <c r="AO885" s="10">
        <f t="shared" si="447"/>
        <v>96.400310856899239</v>
      </c>
      <c r="AP885" s="10">
        <f t="shared" si="447"/>
        <v>0</v>
      </c>
      <c r="AQ885" s="10">
        <f t="shared" si="447"/>
        <v>0</v>
      </c>
      <c r="AR885" s="10">
        <f t="shared" si="447"/>
        <v>0</v>
      </c>
      <c r="AS885" s="10">
        <f t="shared" si="447"/>
        <v>99.998300754560049</v>
      </c>
      <c r="AT885" s="142">
        <f t="shared" si="447"/>
        <v>0</v>
      </c>
      <c r="AU885" s="142">
        <f t="shared" si="447"/>
        <v>0</v>
      </c>
      <c r="AV885" s="142">
        <f t="shared" si="447"/>
        <v>0</v>
      </c>
      <c r="AW885" s="142">
        <f t="shared" si="447"/>
        <v>0</v>
      </c>
    </row>
    <row r="886" spans="1:49" ht="12.75" customHeight="1" x14ac:dyDescent="0.25">
      <c r="A886" s="133">
        <v>877</v>
      </c>
      <c r="B886" s="139" t="s">
        <v>2081</v>
      </c>
      <c r="C886" s="135">
        <f t="shared" si="442"/>
        <v>4451</v>
      </c>
      <c r="D886" s="140">
        <v>3664.7</v>
      </c>
      <c r="E886" s="140">
        <v>0</v>
      </c>
      <c r="F886" s="140">
        <v>0</v>
      </c>
      <c r="G886" s="140">
        <v>0</v>
      </c>
      <c r="H886" s="140">
        <v>786.3</v>
      </c>
      <c r="I886" s="140">
        <v>0</v>
      </c>
      <c r="J886" s="135">
        <f t="shared" si="438"/>
        <v>4995.1000000000004</v>
      </c>
      <c r="K886" s="141">
        <v>4208.8</v>
      </c>
      <c r="L886" s="141">
        <v>0</v>
      </c>
      <c r="M886" s="141">
        <v>0</v>
      </c>
      <c r="N886" s="141">
        <v>0</v>
      </c>
      <c r="O886" s="141">
        <v>786.3</v>
      </c>
      <c r="P886" s="141">
        <v>0</v>
      </c>
      <c r="Q886" s="141">
        <v>0</v>
      </c>
      <c r="R886" s="141">
        <v>0</v>
      </c>
      <c r="S886" s="141">
        <v>0</v>
      </c>
      <c r="T886" s="136">
        <f t="shared" si="439"/>
        <v>4920.6293000000005</v>
      </c>
      <c r="U886" s="141">
        <v>4134.3298000000004</v>
      </c>
      <c r="V886" s="141">
        <v>0</v>
      </c>
      <c r="W886" s="141">
        <v>0</v>
      </c>
      <c r="X886" s="141">
        <v>0</v>
      </c>
      <c r="Y886" s="10">
        <v>786.29949999999997</v>
      </c>
      <c r="Z886" s="10">
        <v>0</v>
      </c>
      <c r="AA886" s="10">
        <v>0</v>
      </c>
      <c r="AB886" s="10">
        <v>0</v>
      </c>
      <c r="AC886" s="10">
        <v>0</v>
      </c>
      <c r="AD886" s="10">
        <f t="shared" si="446"/>
        <v>-74.470699999999852</v>
      </c>
      <c r="AE886" s="10">
        <f t="shared" si="446"/>
        <v>-74.47019999999975</v>
      </c>
      <c r="AF886" s="10">
        <f t="shared" si="446"/>
        <v>0</v>
      </c>
      <c r="AG886" s="10">
        <f t="shared" si="446"/>
        <v>0</v>
      </c>
      <c r="AH886" s="10">
        <f t="shared" si="446"/>
        <v>0</v>
      </c>
      <c r="AI886" s="13">
        <f t="shared" si="425"/>
        <v>-4.9999999998817657E-4</v>
      </c>
      <c r="AJ886" s="13">
        <f t="shared" si="425"/>
        <v>0</v>
      </c>
      <c r="AK886" s="13">
        <f t="shared" si="425"/>
        <v>0</v>
      </c>
      <c r="AL886" s="13">
        <f t="shared" si="425"/>
        <v>0</v>
      </c>
      <c r="AM886" s="10">
        <f t="shared" si="425"/>
        <v>0</v>
      </c>
      <c r="AN886" s="10">
        <f t="shared" si="447"/>
        <v>98.509124942443592</v>
      </c>
      <c r="AO886" s="10">
        <f t="shared" si="447"/>
        <v>98.230607298992595</v>
      </c>
      <c r="AP886" s="10">
        <f t="shared" si="447"/>
        <v>0</v>
      </c>
      <c r="AQ886" s="10">
        <f t="shared" si="447"/>
        <v>0</v>
      </c>
      <c r="AR886" s="10">
        <f t="shared" si="447"/>
        <v>0</v>
      </c>
      <c r="AS886" s="10">
        <f t="shared" si="447"/>
        <v>99.999936411039045</v>
      </c>
      <c r="AT886" s="142">
        <f t="shared" si="447"/>
        <v>0</v>
      </c>
      <c r="AU886" s="142">
        <f t="shared" si="447"/>
        <v>0</v>
      </c>
      <c r="AV886" s="142">
        <f t="shared" si="447"/>
        <v>0</v>
      </c>
      <c r="AW886" s="142">
        <f t="shared" si="447"/>
        <v>0</v>
      </c>
    </row>
    <row r="887" spans="1:49" ht="12.75" customHeight="1" x14ac:dyDescent="0.25">
      <c r="A887" s="133">
        <v>878</v>
      </c>
      <c r="B887" s="139" t="s">
        <v>2082</v>
      </c>
      <c r="C887" s="135">
        <f t="shared" si="442"/>
        <v>2281</v>
      </c>
      <c r="D887" s="140">
        <v>1662.2</v>
      </c>
      <c r="E887" s="140">
        <v>0</v>
      </c>
      <c r="F887" s="140">
        <v>0</v>
      </c>
      <c r="G887" s="140">
        <v>0</v>
      </c>
      <c r="H887" s="140">
        <v>618.79999999999995</v>
      </c>
      <c r="I887" s="140">
        <v>0</v>
      </c>
      <c r="J887" s="135">
        <f t="shared" si="438"/>
        <v>2400.6</v>
      </c>
      <c r="K887" s="141">
        <v>1781.8</v>
      </c>
      <c r="L887" s="141">
        <v>0</v>
      </c>
      <c r="M887" s="141">
        <v>0</v>
      </c>
      <c r="N887" s="141">
        <v>0</v>
      </c>
      <c r="O887" s="141">
        <v>618.79999999999995</v>
      </c>
      <c r="P887" s="141">
        <v>0</v>
      </c>
      <c r="Q887" s="141">
        <v>0</v>
      </c>
      <c r="R887" s="141">
        <v>0</v>
      </c>
      <c r="S887" s="141">
        <v>0</v>
      </c>
      <c r="T887" s="136">
        <f t="shared" si="439"/>
        <v>2378.5228000000002</v>
      </c>
      <c r="U887" s="141">
        <v>1762.8140000000001</v>
      </c>
      <c r="V887" s="141">
        <v>0</v>
      </c>
      <c r="W887" s="141">
        <v>0</v>
      </c>
      <c r="X887" s="141">
        <v>0</v>
      </c>
      <c r="Y887" s="10">
        <v>615.7088</v>
      </c>
      <c r="Z887" s="10">
        <v>0</v>
      </c>
      <c r="AA887" s="10">
        <v>0</v>
      </c>
      <c r="AB887" s="10">
        <v>0</v>
      </c>
      <c r="AC887" s="10">
        <v>0</v>
      </c>
      <c r="AD887" s="10">
        <f t="shared" si="446"/>
        <v>-22.077199999999721</v>
      </c>
      <c r="AE887" s="10">
        <f t="shared" si="446"/>
        <v>-18.985999999999876</v>
      </c>
      <c r="AF887" s="10">
        <f t="shared" si="446"/>
        <v>0</v>
      </c>
      <c r="AG887" s="10">
        <f t="shared" si="446"/>
        <v>0</v>
      </c>
      <c r="AH887" s="10">
        <f t="shared" si="446"/>
        <v>0</v>
      </c>
      <c r="AI887" s="13">
        <f t="shared" si="425"/>
        <v>-3.091199999999958</v>
      </c>
      <c r="AJ887" s="13">
        <f t="shared" si="425"/>
        <v>0</v>
      </c>
      <c r="AK887" s="13">
        <f t="shared" si="425"/>
        <v>0</v>
      </c>
      <c r="AL887" s="13">
        <f t="shared" si="425"/>
        <v>0</v>
      </c>
      <c r="AM887" s="10">
        <f t="shared" si="425"/>
        <v>0</v>
      </c>
      <c r="AN887" s="10">
        <f t="shared" si="447"/>
        <v>99.080346580021669</v>
      </c>
      <c r="AO887" s="10">
        <f t="shared" si="447"/>
        <v>98.93444831069705</v>
      </c>
      <c r="AP887" s="10">
        <f t="shared" si="447"/>
        <v>0</v>
      </c>
      <c r="AQ887" s="10">
        <f t="shared" si="447"/>
        <v>0</v>
      </c>
      <c r="AR887" s="10">
        <f t="shared" si="447"/>
        <v>0</v>
      </c>
      <c r="AS887" s="10">
        <f t="shared" si="447"/>
        <v>99.500452488687785</v>
      </c>
      <c r="AT887" s="142">
        <f t="shared" si="447"/>
        <v>0</v>
      </c>
      <c r="AU887" s="142">
        <f t="shared" si="447"/>
        <v>0</v>
      </c>
      <c r="AV887" s="142">
        <f t="shared" si="447"/>
        <v>0</v>
      </c>
      <c r="AW887" s="142">
        <f t="shared" si="447"/>
        <v>0</v>
      </c>
    </row>
    <row r="888" spans="1:49" ht="12.75" customHeight="1" x14ac:dyDescent="0.25">
      <c r="A888" s="133">
        <v>879</v>
      </c>
      <c r="B888" s="139" t="s">
        <v>2083</v>
      </c>
      <c r="C888" s="135">
        <f t="shared" si="442"/>
        <v>2562</v>
      </c>
      <c r="D888" s="140">
        <v>2206.8000000000002</v>
      </c>
      <c r="E888" s="140">
        <v>0</v>
      </c>
      <c r="F888" s="140">
        <v>0</v>
      </c>
      <c r="G888" s="140">
        <v>0</v>
      </c>
      <c r="H888" s="140">
        <v>355.2</v>
      </c>
      <c r="I888" s="140">
        <v>0</v>
      </c>
      <c r="J888" s="135">
        <f t="shared" si="438"/>
        <v>3031.7</v>
      </c>
      <c r="K888" s="141">
        <v>2676.5</v>
      </c>
      <c r="L888" s="141">
        <v>0</v>
      </c>
      <c r="M888" s="141">
        <v>0</v>
      </c>
      <c r="N888" s="141">
        <v>0</v>
      </c>
      <c r="O888" s="141">
        <v>355.2</v>
      </c>
      <c r="P888" s="141">
        <v>0</v>
      </c>
      <c r="Q888" s="141">
        <v>0</v>
      </c>
      <c r="R888" s="141">
        <v>0</v>
      </c>
      <c r="S888" s="141">
        <v>0</v>
      </c>
      <c r="T888" s="136">
        <f t="shared" si="439"/>
        <v>2980.2997</v>
      </c>
      <c r="U888" s="141">
        <v>2625.1001999999999</v>
      </c>
      <c r="V888" s="141">
        <v>0</v>
      </c>
      <c r="W888" s="141">
        <v>0</v>
      </c>
      <c r="X888" s="141">
        <v>0</v>
      </c>
      <c r="Y888" s="10">
        <v>355.1995</v>
      </c>
      <c r="Z888" s="10">
        <v>0</v>
      </c>
      <c r="AA888" s="10">
        <v>0</v>
      </c>
      <c r="AB888" s="10">
        <v>0</v>
      </c>
      <c r="AC888" s="10">
        <v>0</v>
      </c>
      <c r="AD888" s="10">
        <f t="shared" si="446"/>
        <v>-51.400299999999788</v>
      </c>
      <c r="AE888" s="10">
        <f t="shared" si="446"/>
        <v>-51.399800000000141</v>
      </c>
      <c r="AF888" s="10">
        <f t="shared" si="446"/>
        <v>0</v>
      </c>
      <c r="AG888" s="10">
        <f t="shared" si="446"/>
        <v>0</v>
      </c>
      <c r="AH888" s="10">
        <f t="shared" si="446"/>
        <v>0</v>
      </c>
      <c r="AI888" s="13">
        <f t="shared" si="425"/>
        <v>-4.9999999998817657E-4</v>
      </c>
      <c r="AJ888" s="13">
        <f t="shared" si="425"/>
        <v>0</v>
      </c>
      <c r="AK888" s="13">
        <f t="shared" si="425"/>
        <v>0</v>
      </c>
      <c r="AL888" s="13">
        <f t="shared" si="425"/>
        <v>0</v>
      </c>
      <c r="AM888" s="10">
        <f t="shared" si="425"/>
        <v>0</v>
      </c>
      <c r="AN888" s="10">
        <f t="shared" si="447"/>
        <v>98.304571692449784</v>
      </c>
      <c r="AO888" s="10">
        <f t="shared" si="447"/>
        <v>98.07958901550532</v>
      </c>
      <c r="AP888" s="10">
        <f t="shared" si="447"/>
        <v>0</v>
      </c>
      <c r="AQ888" s="10">
        <f t="shared" si="447"/>
        <v>0</v>
      </c>
      <c r="AR888" s="10">
        <f t="shared" si="447"/>
        <v>0</v>
      </c>
      <c r="AS888" s="10">
        <f t="shared" si="447"/>
        <v>99.999859234234236</v>
      </c>
      <c r="AT888" s="142">
        <f t="shared" si="447"/>
        <v>0</v>
      </c>
      <c r="AU888" s="142">
        <f t="shared" si="447"/>
        <v>0</v>
      </c>
      <c r="AV888" s="142">
        <f t="shared" si="447"/>
        <v>0</v>
      </c>
      <c r="AW888" s="142">
        <f t="shared" si="447"/>
        <v>0</v>
      </c>
    </row>
    <row r="889" spans="1:49" ht="12.75" customHeight="1" x14ac:dyDescent="0.25">
      <c r="A889" s="133">
        <v>880</v>
      </c>
      <c r="B889" s="139" t="s">
        <v>1828</v>
      </c>
      <c r="C889" s="135">
        <f t="shared" si="442"/>
        <v>1318.2</v>
      </c>
      <c r="D889" s="140">
        <v>1102.4000000000001</v>
      </c>
      <c r="E889" s="140">
        <v>0</v>
      </c>
      <c r="F889" s="140">
        <v>0</v>
      </c>
      <c r="G889" s="140">
        <v>0</v>
      </c>
      <c r="H889" s="140">
        <v>215.8</v>
      </c>
      <c r="I889" s="140">
        <v>0</v>
      </c>
      <c r="J889" s="135">
        <f t="shared" si="438"/>
        <v>1426.6</v>
      </c>
      <c r="K889" s="141">
        <v>1210.8</v>
      </c>
      <c r="L889" s="141">
        <v>0</v>
      </c>
      <c r="M889" s="141">
        <v>0</v>
      </c>
      <c r="N889" s="141">
        <v>0</v>
      </c>
      <c r="O889" s="141">
        <v>215.8</v>
      </c>
      <c r="P889" s="141">
        <v>0</v>
      </c>
      <c r="Q889" s="141">
        <v>0</v>
      </c>
      <c r="R889" s="141">
        <v>0</v>
      </c>
      <c r="S889" s="141">
        <v>0</v>
      </c>
      <c r="T889" s="136">
        <f t="shared" si="439"/>
        <v>1370.1416999999999</v>
      </c>
      <c r="U889" s="141">
        <v>1154.6361999999999</v>
      </c>
      <c r="V889" s="141">
        <v>0</v>
      </c>
      <c r="W889" s="141">
        <v>0</v>
      </c>
      <c r="X889" s="141">
        <v>0</v>
      </c>
      <c r="Y889" s="10">
        <v>215.50550000000001</v>
      </c>
      <c r="Z889" s="10">
        <v>0</v>
      </c>
      <c r="AA889" s="10">
        <v>0</v>
      </c>
      <c r="AB889" s="10">
        <v>0</v>
      </c>
      <c r="AC889" s="10">
        <v>0</v>
      </c>
      <c r="AD889" s="10">
        <f t="shared" si="446"/>
        <v>-56.458300000000008</v>
      </c>
      <c r="AE889" s="10">
        <f t="shared" si="446"/>
        <v>-56.163800000000037</v>
      </c>
      <c r="AF889" s="10">
        <f t="shared" si="446"/>
        <v>0</v>
      </c>
      <c r="AG889" s="10">
        <f t="shared" si="446"/>
        <v>0</v>
      </c>
      <c r="AH889" s="10">
        <f t="shared" si="446"/>
        <v>0</v>
      </c>
      <c r="AI889" s="13">
        <f t="shared" si="425"/>
        <v>-0.29449999999999932</v>
      </c>
      <c r="AJ889" s="13">
        <f t="shared" si="425"/>
        <v>0</v>
      </c>
      <c r="AK889" s="13">
        <f t="shared" si="425"/>
        <v>0</v>
      </c>
      <c r="AL889" s="13">
        <f t="shared" si="425"/>
        <v>0</v>
      </c>
      <c r="AM889" s="10">
        <f t="shared" si="425"/>
        <v>0</v>
      </c>
      <c r="AN889" s="10">
        <f t="shared" si="447"/>
        <v>96.042457591476236</v>
      </c>
      <c r="AO889" s="10">
        <f t="shared" si="447"/>
        <v>95.36143045920052</v>
      </c>
      <c r="AP889" s="10">
        <f t="shared" si="447"/>
        <v>0</v>
      </c>
      <c r="AQ889" s="10">
        <f t="shared" si="447"/>
        <v>0</v>
      </c>
      <c r="AR889" s="10">
        <f t="shared" si="447"/>
        <v>0</v>
      </c>
      <c r="AS889" s="10">
        <f t="shared" si="447"/>
        <v>99.86353104726598</v>
      </c>
      <c r="AT889" s="142">
        <f t="shared" si="447"/>
        <v>0</v>
      </c>
      <c r="AU889" s="142">
        <f t="shared" si="447"/>
        <v>0</v>
      </c>
      <c r="AV889" s="142">
        <f t="shared" si="447"/>
        <v>0</v>
      </c>
      <c r="AW889" s="142">
        <f t="shared" si="447"/>
        <v>0</v>
      </c>
    </row>
    <row r="890" spans="1:49" ht="12.75" customHeight="1" x14ac:dyDescent="0.25">
      <c r="A890" s="133">
        <v>881</v>
      </c>
      <c r="B890" s="139" t="s">
        <v>2084</v>
      </c>
      <c r="C890" s="135">
        <f t="shared" si="442"/>
        <v>5095.1000000000004</v>
      </c>
      <c r="D890" s="140">
        <v>4282.8</v>
      </c>
      <c r="E890" s="140">
        <v>0</v>
      </c>
      <c r="F890" s="140">
        <v>0</v>
      </c>
      <c r="G890" s="140">
        <v>0</v>
      </c>
      <c r="H890" s="140">
        <v>812.3</v>
      </c>
      <c r="I890" s="140">
        <v>0</v>
      </c>
      <c r="J890" s="135">
        <f t="shared" si="438"/>
        <v>6080.9000000000005</v>
      </c>
      <c r="K890" s="141">
        <v>5268.6</v>
      </c>
      <c r="L890" s="141">
        <v>0</v>
      </c>
      <c r="M890" s="141">
        <v>0</v>
      </c>
      <c r="N890" s="141">
        <v>0</v>
      </c>
      <c r="O890" s="141">
        <v>812.3</v>
      </c>
      <c r="P890" s="141">
        <v>0</v>
      </c>
      <c r="Q890" s="141">
        <v>0</v>
      </c>
      <c r="R890" s="141">
        <v>0</v>
      </c>
      <c r="S890" s="141">
        <v>0</v>
      </c>
      <c r="T890" s="136">
        <f t="shared" si="439"/>
        <v>6080.7772000000004</v>
      </c>
      <c r="U890" s="141">
        <v>5268.6</v>
      </c>
      <c r="V890" s="141">
        <v>0</v>
      </c>
      <c r="W890" s="141">
        <v>0</v>
      </c>
      <c r="X890" s="141">
        <v>0</v>
      </c>
      <c r="Y890" s="10">
        <v>812.17719999999997</v>
      </c>
      <c r="Z890" s="10">
        <v>0</v>
      </c>
      <c r="AA890" s="10">
        <v>0</v>
      </c>
      <c r="AB890" s="10">
        <v>0</v>
      </c>
      <c r="AC890" s="10">
        <v>0</v>
      </c>
      <c r="AD890" s="10">
        <f t="shared" si="446"/>
        <v>-0.1228000000000975</v>
      </c>
      <c r="AE890" s="10">
        <f t="shared" si="446"/>
        <v>0</v>
      </c>
      <c r="AF890" s="10">
        <f t="shared" si="446"/>
        <v>0</v>
      </c>
      <c r="AG890" s="10">
        <f t="shared" si="446"/>
        <v>0</v>
      </c>
      <c r="AH890" s="10">
        <f t="shared" si="446"/>
        <v>0</v>
      </c>
      <c r="AI890" s="13">
        <f t="shared" si="425"/>
        <v>-0.12279999999998381</v>
      </c>
      <c r="AJ890" s="13">
        <f t="shared" si="425"/>
        <v>0</v>
      </c>
      <c r="AK890" s="13">
        <f t="shared" si="425"/>
        <v>0</v>
      </c>
      <c r="AL890" s="13">
        <f t="shared" si="425"/>
        <v>0</v>
      </c>
      <c r="AM890" s="10">
        <f t="shared" si="425"/>
        <v>0</v>
      </c>
      <c r="AN890" s="10">
        <f t="shared" si="447"/>
        <v>99.997980562087847</v>
      </c>
      <c r="AO890" s="10">
        <f t="shared" si="447"/>
        <v>100</v>
      </c>
      <c r="AP890" s="10">
        <f t="shared" si="447"/>
        <v>0</v>
      </c>
      <c r="AQ890" s="10">
        <f t="shared" si="447"/>
        <v>0</v>
      </c>
      <c r="AR890" s="10">
        <f t="shared" si="447"/>
        <v>0</v>
      </c>
      <c r="AS890" s="10">
        <f t="shared" si="447"/>
        <v>99.984882432598795</v>
      </c>
      <c r="AT890" s="142">
        <f t="shared" si="447"/>
        <v>0</v>
      </c>
      <c r="AU890" s="142">
        <f t="shared" si="447"/>
        <v>0</v>
      </c>
      <c r="AV890" s="142">
        <f t="shared" si="447"/>
        <v>0</v>
      </c>
      <c r="AW890" s="142">
        <f t="shared" si="447"/>
        <v>0</v>
      </c>
    </row>
    <row r="891" spans="1:49" ht="12.75" customHeight="1" x14ac:dyDescent="0.25">
      <c r="A891" s="133">
        <v>882</v>
      </c>
      <c r="B891" s="139" t="s">
        <v>1543</v>
      </c>
      <c r="C891" s="135">
        <f t="shared" si="442"/>
        <v>5084.5999999999995</v>
      </c>
      <c r="D891" s="140">
        <v>4245.7</v>
      </c>
      <c r="E891" s="140">
        <v>0</v>
      </c>
      <c r="F891" s="140">
        <v>0</v>
      </c>
      <c r="G891" s="140">
        <v>0</v>
      </c>
      <c r="H891" s="140">
        <v>838.9</v>
      </c>
      <c r="I891" s="140">
        <v>0</v>
      </c>
      <c r="J891" s="135">
        <f t="shared" si="438"/>
        <v>6351.9</v>
      </c>
      <c r="K891" s="141">
        <v>5513</v>
      </c>
      <c r="L891" s="141">
        <v>0</v>
      </c>
      <c r="M891" s="141">
        <v>0</v>
      </c>
      <c r="N891" s="141">
        <v>0</v>
      </c>
      <c r="O891" s="141">
        <v>838.9</v>
      </c>
      <c r="P891" s="141">
        <v>0</v>
      </c>
      <c r="Q891" s="141">
        <v>0</v>
      </c>
      <c r="R891" s="141">
        <v>0</v>
      </c>
      <c r="S891" s="141">
        <v>0</v>
      </c>
      <c r="T891" s="136">
        <f t="shared" si="439"/>
        <v>6344.7143999999998</v>
      </c>
      <c r="U891" s="141">
        <v>5505.8144000000002</v>
      </c>
      <c r="V891" s="141">
        <v>0</v>
      </c>
      <c r="W891" s="141">
        <v>0</v>
      </c>
      <c r="X891" s="141">
        <v>0</v>
      </c>
      <c r="Y891" s="10">
        <v>838.9</v>
      </c>
      <c r="Z891" s="10">
        <v>0</v>
      </c>
      <c r="AA891" s="10">
        <v>0</v>
      </c>
      <c r="AB891" s="10">
        <v>0</v>
      </c>
      <c r="AC891" s="10">
        <v>0</v>
      </c>
      <c r="AD891" s="10">
        <f t="shared" si="446"/>
        <v>-7.1855999999997948</v>
      </c>
      <c r="AE891" s="10">
        <f t="shared" si="446"/>
        <v>-7.1855999999997948</v>
      </c>
      <c r="AF891" s="10">
        <f t="shared" si="446"/>
        <v>0</v>
      </c>
      <c r="AG891" s="10">
        <f t="shared" si="446"/>
        <v>0</v>
      </c>
      <c r="AH891" s="10">
        <f t="shared" si="446"/>
        <v>0</v>
      </c>
      <c r="AI891" s="13">
        <f t="shared" si="425"/>
        <v>0</v>
      </c>
      <c r="AJ891" s="13">
        <f t="shared" si="425"/>
        <v>0</v>
      </c>
      <c r="AK891" s="13">
        <f t="shared" si="425"/>
        <v>0</v>
      </c>
      <c r="AL891" s="13">
        <f t="shared" si="425"/>
        <v>0</v>
      </c>
      <c r="AM891" s="10">
        <f t="shared" si="425"/>
        <v>0</v>
      </c>
      <c r="AN891" s="10">
        <f t="shared" si="447"/>
        <v>99.886874793368918</v>
      </c>
      <c r="AO891" s="10">
        <f t="shared" si="447"/>
        <v>99.869660801741347</v>
      </c>
      <c r="AP891" s="10">
        <f t="shared" si="447"/>
        <v>0</v>
      </c>
      <c r="AQ891" s="10">
        <f t="shared" si="447"/>
        <v>0</v>
      </c>
      <c r="AR891" s="10">
        <f t="shared" si="447"/>
        <v>0</v>
      </c>
      <c r="AS891" s="10">
        <f t="shared" si="447"/>
        <v>100</v>
      </c>
      <c r="AT891" s="142">
        <f t="shared" si="447"/>
        <v>0</v>
      </c>
      <c r="AU891" s="142">
        <f t="shared" si="447"/>
        <v>0</v>
      </c>
      <c r="AV891" s="142">
        <f t="shared" si="447"/>
        <v>0</v>
      </c>
      <c r="AW891" s="142">
        <f t="shared" si="447"/>
        <v>0</v>
      </c>
    </row>
    <row r="892" spans="1:49" ht="12.75" customHeight="1" x14ac:dyDescent="0.25">
      <c r="A892" s="133">
        <v>883</v>
      </c>
      <c r="B892" s="139" t="s">
        <v>2002</v>
      </c>
      <c r="C892" s="135">
        <f t="shared" si="442"/>
        <v>2983.8</v>
      </c>
      <c r="D892" s="140">
        <v>2333.9</v>
      </c>
      <c r="E892" s="140">
        <v>0</v>
      </c>
      <c r="F892" s="140">
        <v>0</v>
      </c>
      <c r="G892" s="140">
        <v>0</v>
      </c>
      <c r="H892" s="140">
        <v>649.9</v>
      </c>
      <c r="I892" s="140">
        <v>0</v>
      </c>
      <c r="J892" s="135">
        <f t="shared" si="438"/>
        <v>3350.2000000000003</v>
      </c>
      <c r="K892" s="141">
        <v>2700.3</v>
      </c>
      <c r="L892" s="141">
        <v>0</v>
      </c>
      <c r="M892" s="141">
        <v>0</v>
      </c>
      <c r="N892" s="141">
        <v>0</v>
      </c>
      <c r="O892" s="141">
        <v>649.9</v>
      </c>
      <c r="P892" s="141">
        <v>0</v>
      </c>
      <c r="Q892" s="141">
        <v>0</v>
      </c>
      <c r="R892" s="141">
        <v>0</v>
      </c>
      <c r="S892" s="141">
        <v>0</v>
      </c>
      <c r="T892" s="136">
        <f t="shared" si="439"/>
        <v>3350.1979999999999</v>
      </c>
      <c r="U892" s="141">
        <v>2700.2995999999998</v>
      </c>
      <c r="V892" s="141">
        <v>0</v>
      </c>
      <c r="W892" s="141">
        <v>0</v>
      </c>
      <c r="X892" s="141">
        <v>0</v>
      </c>
      <c r="Y892" s="10">
        <v>649.89840000000004</v>
      </c>
      <c r="Z892" s="10">
        <v>0</v>
      </c>
      <c r="AA892" s="10">
        <v>0</v>
      </c>
      <c r="AB892" s="10">
        <v>0</v>
      </c>
      <c r="AC892" s="10">
        <v>0</v>
      </c>
      <c r="AD892" s="10">
        <f t="shared" si="446"/>
        <v>-2.0000000004074536E-3</v>
      </c>
      <c r="AE892" s="10">
        <f t="shared" si="446"/>
        <v>-4.0000000035433914E-4</v>
      </c>
      <c r="AF892" s="10">
        <f t="shared" si="446"/>
        <v>0</v>
      </c>
      <c r="AG892" s="10">
        <f t="shared" si="446"/>
        <v>0</v>
      </c>
      <c r="AH892" s="10">
        <f t="shared" si="446"/>
        <v>0</v>
      </c>
      <c r="AI892" s="13">
        <f t="shared" si="425"/>
        <v>-1.5999999999394277E-3</v>
      </c>
      <c r="AJ892" s="13">
        <f t="shared" si="425"/>
        <v>0</v>
      </c>
      <c r="AK892" s="13">
        <f t="shared" si="425"/>
        <v>0</v>
      </c>
      <c r="AL892" s="13">
        <f t="shared" si="425"/>
        <v>0</v>
      </c>
      <c r="AM892" s="10">
        <f t="shared" si="425"/>
        <v>0</v>
      </c>
      <c r="AN892" s="10">
        <f t="shared" si="447"/>
        <v>99.999940302071508</v>
      </c>
      <c r="AO892" s="10">
        <f t="shared" si="447"/>
        <v>99.999985186831069</v>
      </c>
      <c r="AP892" s="10">
        <f t="shared" si="447"/>
        <v>0</v>
      </c>
      <c r="AQ892" s="10">
        <f t="shared" si="447"/>
        <v>0</v>
      </c>
      <c r="AR892" s="10">
        <f t="shared" si="447"/>
        <v>0</v>
      </c>
      <c r="AS892" s="10">
        <f t="shared" si="447"/>
        <v>99.9997538082782</v>
      </c>
      <c r="AT892" s="142">
        <f t="shared" si="447"/>
        <v>0</v>
      </c>
      <c r="AU892" s="142">
        <f t="shared" si="447"/>
        <v>0</v>
      </c>
      <c r="AV892" s="142">
        <f t="shared" si="447"/>
        <v>0</v>
      </c>
      <c r="AW892" s="142">
        <f t="shared" si="447"/>
        <v>0</v>
      </c>
    </row>
    <row r="893" spans="1:49" ht="12.75" customHeight="1" x14ac:dyDescent="0.25">
      <c r="A893" s="133">
        <v>884</v>
      </c>
      <c r="B893" s="139" t="s">
        <v>2085</v>
      </c>
      <c r="C893" s="135">
        <f t="shared" si="442"/>
        <v>2433.6</v>
      </c>
      <c r="D893" s="140">
        <v>2087.1999999999998</v>
      </c>
      <c r="E893" s="140">
        <v>0</v>
      </c>
      <c r="F893" s="140">
        <v>0</v>
      </c>
      <c r="G893" s="140">
        <v>0</v>
      </c>
      <c r="H893" s="140">
        <v>346.4</v>
      </c>
      <c r="I893" s="140">
        <v>0</v>
      </c>
      <c r="J893" s="135">
        <f t="shared" si="438"/>
        <v>2736.4</v>
      </c>
      <c r="K893" s="141">
        <v>2390</v>
      </c>
      <c r="L893" s="141">
        <v>0</v>
      </c>
      <c r="M893" s="141">
        <v>0</v>
      </c>
      <c r="N893" s="141">
        <v>0</v>
      </c>
      <c r="O893" s="141">
        <v>346.4</v>
      </c>
      <c r="P893" s="141">
        <v>0</v>
      </c>
      <c r="Q893" s="141">
        <v>0</v>
      </c>
      <c r="R893" s="141">
        <v>0</v>
      </c>
      <c r="S893" s="141">
        <v>0</v>
      </c>
      <c r="T893" s="136">
        <f t="shared" si="439"/>
        <v>2626.8294999999998</v>
      </c>
      <c r="U893" s="141">
        <v>2280.5045</v>
      </c>
      <c r="V893" s="141">
        <v>0</v>
      </c>
      <c r="W893" s="141">
        <v>0</v>
      </c>
      <c r="X893" s="141">
        <v>0</v>
      </c>
      <c r="Y893" s="10">
        <v>346.32499999999999</v>
      </c>
      <c r="Z893" s="10">
        <v>0</v>
      </c>
      <c r="AA893" s="10">
        <v>0</v>
      </c>
      <c r="AB893" s="10">
        <v>0</v>
      </c>
      <c r="AC893" s="10">
        <v>0</v>
      </c>
      <c r="AD893" s="10">
        <f t="shared" si="446"/>
        <v>-109.57050000000027</v>
      </c>
      <c r="AE893" s="10">
        <f t="shared" si="446"/>
        <v>-109.49549999999999</v>
      </c>
      <c r="AF893" s="10">
        <f t="shared" si="446"/>
        <v>0</v>
      </c>
      <c r="AG893" s="10">
        <f t="shared" si="446"/>
        <v>0</v>
      </c>
      <c r="AH893" s="10">
        <f t="shared" si="446"/>
        <v>0</v>
      </c>
      <c r="AI893" s="13">
        <f t="shared" si="425"/>
        <v>-7.4999999999988631E-2</v>
      </c>
      <c r="AJ893" s="13">
        <f t="shared" si="425"/>
        <v>0</v>
      </c>
      <c r="AK893" s="13">
        <f t="shared" si="425"/>
        <v>0</v>
      </c>
      <c r="AL893" s="13">
        <f t="shared" si="425"/>
        <v>0</v>
      </c>
      <c r="AM893" s="10">
        <f t="shared" si="425"/>
        <v>0</v>
      </c>
      <c r="AN893" s="10">
        <f t="shared" si="447"/>
        <v>95.995815670223635</v>
      </c>
      <c r="AO893" s="10">
        <f t="shared" si="447"/>
        <v>95.418598326359842</v>
      </c>
      <c r="AP893" s="10">
        <f t="shared" si="447"/>
        <v>0</v>
      </c>
      <c r="AQ893" s="10">
        <f t="shared" si="447"/>
        <v>0</v>
      </c>
      <c r="AR893" s="10">
        <f t="shared" si="447"/>
        <v>0</v>
      </c>
      <c r="AS893" s="10">
        <f t="shared" si="447"/>
        <v>99.97834872979216</v>
      </c>
      <c r="AT893" s="142">
        <f t="shared" si="447"/>
        <v>0</v>
      </c>
      <c r="AU893" s="142">
        <f t="shared" si="447"/>
        <v>0</v>
      </c>
      <c r="AV893" s="142">
        <f t="shared" si="447"/>
        <v>0</v>
      </c>
      <c r="AW893" s="142">
        <f t="shared" si="447"/>
        <v>0</v>
      </c>
    </row>
    <row r="894" spans="1:49" ht="12.75" customHeight="1" x14ac:dyDescent="0.25">
      <c r="A894" s="133">
        <v>885</v>
      </c>
      <c r="B894" s="139" t="s">
        <v>1419</v>
      </c>
      <c r="C894" s="135">
        <f t="shared" si="442"/>
        <v>2066.4</v>
      </c>
      <c r="D894" s="140">
        <v>1626.8</v>
      </c>
      <c r="E894" s="140">
        <v>0</v>
      </c>
      <c r="F894" s="140">
        <v>0</v>
      </c>
      <c r="G894" s="140">
        <v>0</v>
      </c>
      <c r="H894" s="140">
        <v>439.6</v>
      </c>
      <c r="I894" s="140">
        <v>0</v>
      </c>
      <c r="J894" s="135">
        <f t="shared" si="438"/>
        <v>2431.3000000000002</v>
      </c>
      <c r="K894" s="141">
        <v>1991.7</v>
      </c>
      <c r="L894" s="141">
        <v>0</v>
      </c>
      <c r="M894" s="141">
        <v>0</v>
      </c>
      <c r="N894" s="141">
        <v>0</v>
      </c>
      <c r="O894" s="141">
        <v>439.6</v>
      </c>
      <c r="P894" s="141">
        <v>0</v>
      </c>
      <c r="Q894" s="141">
        <v>0</v>
      </c>
      <c r="R894" s="141">
        <v>0</v>
      </c>
      <c r="S894" s="141">
        <v>0</v>
      </c>
      <c r="T894" s="136">
        <f t="shared" si="439"/>
        <v>2415.9836999999998</v>
      </c>
      <c r="U894" s="141">
        <v>1977.4737</v>
      </c>
      <c r="V894" s="141">
        <v>0</v>
      </c>
      <c r="W894" s="141">
        <v>0</v>
      </c>
      <c r="X894" s="141">
        <v>0</v>
      </c>
      <c r="Y894" s="10">
        <v>438.51</v>
      </c>
      <c r="Z894" s="10">
        <v>0</v>
      </c>
      <c r="AA894" s="10">
        <v>0</v>
      </c>
      <c r="AB894" s="10">
        <v>0</v>
      </c>
      <c r="AC894" s="10">
        <v>0</v>
      </c>
      <c r="AD894" s="10">
        <f t="shared" si="446"/>
        <v>-15.31630000000041</v>
      </c>
      <c r="AE894" s="10">
        <f t="shared" si="446"/>
        <v>-14.226300000000037</v>
      </c>
      <c r="AF894" s="10">
        <f t="shared" si="446"/>
        <v>0</v>
      </c>
      <c r="AG894" s="10">
        <f t="shared" si="446"/>
        <v>0</v>
      </c>
      <c r="AH894" s="10">
        <f t="shared" si="446"/>
        <v>0</v>
      </c>
      <c r="AI894" s="13">
        <f t="shared" si="425"/>
        <v>-1.0900000000000318</v>
      </c>
      <c r="AJ894" s="13">
        <f t="shared" si="425"/>
        <v>0</v>
      </c>
      <c r="AK894" s="13">
        <f t="shared" si="425"/>
        <v>0</v>
      </c>
      <c r="AL894" s="13">
        <f t="shared" si="425"/>
        <v>0</v>
      </c>
      <c r="AM894" s="10">
        <f t="shared" si="425"/>
        <v>0</v>
      </c>
      <c r="AN894" s="10">
        <f t="shared" si="447"/>
        <v>99.370036605930963</v>
      </c>
      <c r="AO894" s="10">
        <f t="shared" si="447"/>
        <v>99.285720741075451</v>
      </c>
      <c r="AP894" s="10">
        <f t="shared" si="447"/>
        <v>0</v>
      </c>
      <c r="AQ894" s="10">
        <f t="shared" si="447"/>
        <v>0</v>
      </c>
      <c r="AR894" s="10">
        <f t="shared" si="447"/>
        <v>0</v>
      </c>
      <c r="AS894" s="10">
        <f t="shared" si="447"/>
        <v>99.752047315741578</v>
      </c>
      <c r="AT894" s="142">
        <f t="shared" si="447"/>
        <v>0</v>
      </c>
      <c r="AU894" s="142">
        <f t="shared" si="447"/>
        <v>0</v>
      </c>
      <c r="AV894" s="142">
        <f t="shared" si="447"/>
        <v>0</v>
      </c>
      <c r="AW894" s="142">
        <f t="shared" si="447"/>
        <v>0</v>
      </c>
    </row>
    <row r="895" spans="1:49" ht="12.75" customHeight="1" x14ac:dyDescent="0.25">
      <c r="A895" s="133">
        <v>886</v>
      </c>
      <c r="B895" s="139" t="s">
        <v>2086</v>
      </c>
      <c r="C895" s="135">
        <f t="shared" si="442"/>
        <v>3907.8</v>
      </c>
      <c r="D895" s="140">
        <v>2920.5</v>
      </c>
      <c r="E895" s="140">
        <v>0</v>
      </c>
      <c r="F895" s="140">
        <v>0</v>
      </c>
      <c r="G895" s="140">
        <v>0</v>
      </c>
      <c r="H895" s="140">
        <v>987.3</v>
      </c>
      <c r="I895" s="140">
        <v>0</v>
      </c>
      <c r="J895" s="135">
        <f t="shared" si="438"/>
        <v>4028.3</v>
      </c>
      <c r="K895" s="141">
        <v>3041</v>
      </c>
      <c r="L895" s="141">
        <v>0</v>
      </c>
      <c r="M895" s="141">
        <v>0</v>
      </c>
      <c r="N895" s="141">
        <v>0</v>
      </c>
      <c r="O895" s="141">
        <v>987.3</v>
      </c>
      <c r="P895" s="141">
        <v>0</v>
      </c>
      <c r="Q895" s="141">
        <v>0</v>
      </c>
      <c r="R895" s="141">
        <v>0</v>
      </c>
      <c r="S895" s="141">
        <v>0</v>
      </c>
      <c r="T895" s="136">
        <f t="shared" si="439"/>
        <v>3995.9692999999997</v>
      </c>
      <c r="U895" s="141">
        <v>3008.6693</v>
      </c>
      <c r="V895" s="141">
        <v>0</v>
      </c>
      <c r="W895" s="141">
        <v>0</v>
      </c>
      <c r="X895" s="141">
        <v>0</v>
      </c>
      <c r="Y895" s="10">
        <v>987.3</v>
      </c>
      <c r="Z895" s="10">
        <v>0</v>
      </c>
      <c r="AA895" s="10">
        <v>0</v>
      </c>
      <c r="AB895" s="10">
        <v>0</v>
      </c>
      <c r="AC895" s="10">
        <v>0</v>
      </c>
      <c r="AD895" s="10">
        <f t="shared" si="446"/>
        <v>-32.330700000000434</v>
      </c>
      <c r="AE895" s="10">
        <f t="shared" si="446"/>
        <v>-32.330699999999979</v>
      </c>
      <c r="AF895" s="10">
        <f t="shared" si="446"/>
        <v>0</v>
      </c>
      <c r="AG895" s="10">
        <f t="shared" si="446"/>
        <v>0</v>
      </c>
      <c r="AH895" s="10">
        <f t="shared" si="446"/>
        <v>0</v>
      </c>
      <c r="AI895" s="13">
        <f t="shared" si="446"/>
        <v>0</v>
      </c>
      <c r="AJ895" s="13">
        <f t="shared" si="446"/>
        <v>0</v>
      </c>
      <c r="AK895" s="13">
        <f t="shared" si="446"/>
        <v>0</v>
      </c>
      <c r="AL895" s="13">
        <f t="shared" si="446"/>
        <v>0</v>
      </c>
      <c r="AM895" s="10">
        <f t="shared" si="446"/>
        <v>0</v>
      </c>
      <c r="AN895" s="10">
        <f t="shared" si="447"/>
        <v>99.197410818459389</v>
      </c>
      <c r="AO895" s="10">
        <f t="shared" si="447"/>
        <v>98.936839855310751</v>
      </c>
      <c r="AP895" s="10">
        <f t="shared" si="447"/>
        <v>0</v>
      </c>
      <c r="AQ895" s="10">
        <f t="shared" si="447"/>
        <v>0</v>
      </c>
      <c r="AR895" s="10">
        <f t="shared" si="447"/>
        <v>0</v>
      </c>
      <c r="AS895" s="10">
        <f t="shared" si="447"/>
        <v>100</v>
      </c>
      <c r="AT895" s="142">
        <f t="shared" si="447"/>
        <v>0</v>
      </c>
      <c r="AU895" s="142">
        <f t="shared" si="447"/>
        <v>0</v>
      </c>
      <c r="AV895" s="142">
        <f t="shared" si="447"/>
        <v>0</v>
      </c>
      <c r="AW895" s="142">
        <f t="shared" si="447"/>
        <v>0</v>
      </c>
    </row>
    <row r="896" spans="1:49" ht="12.75" customHeight="1" x14ac:dyDescent="0.25">
      <c r="A896" s="133">
        <v>887</v>
      </c>
      <c r="B896" s="139" t="s">
        <v>2070</v>
      </c>
      <c r="C896" s="135">
        <f t="shared" si="442"/>
        <v>36895.5</v>
      </c>
      <c r="D896" s="140">
        <v>31602</v>
      </c>
      <c r="E896" s="140">
        <v>0</v>
      </c>
      <c r="F896" s="140">
        <v>40.700000000000003</v>
      </c>
      <c r="G896" s="140">
        <v>0</v>
      </c>
      <c r="H896" s="140">
        <v>5252.8</v>
      </c>
      <c r="I896" s="140">
        <v>0</v>
      </c>
      <c r="J896" s="135">
        <f t="shared" si="438"/>
        <v>43666.6</v>
      </c>
      <c r="K896" s="141">
        <v>38373.1</v>
      </c>
      <c r="L896" s="141">
        <v>0</v>
      </c>
      <c r="M896" s="141">
        <v>40.700000000000003</v>
      </c>
      <c r="N896" s="141">
        <v>0</v>
      </c>
      <c r="O896" s="141">
        <v>5252.8</v>
      </c>
      <c r="P896" s="141">
        <v>0</v>
      </c>
      <c r="Q896" s="141">
        <v>0</v>
      </c>
      <c r="R896" s="141">
        <v>0</v>
      </c>
      <c r="S896" s="141">
        <v>0</v>
      </c>
      <c r="T896" s="136">
        <f t="shared" si="439"/>
        <v>43625.9</v>
      </c>
      <c r="U896" s="141">
        <v>38373.1</v>
      </c>
      <c r="V896" s="141">
        <v>0</v>
      </c>
      <c r="W896" s="141">
        <v>0</v>
      </c>
      <c r="X896" s="141">
        <v>0</v>
      </c>
      <c r="Y896" s="10">
        <v>5252.8</v>
      </c>
      <c r="Z896" s="10">
        <v>0</v>
      </c>
      <c r="AA896" s="10">
        <v>0</v>
      </c>
      <c r="AB896" s="10">
        <v>0</v>
      </c>
      <c r="AC896" s="10">
        <v>0</v>
      </c>
      <c r="AD896" s="10">
        <f t="shared" si="446"/>
        <v>-40.69999999999709</v>
      </c>
      <c r="AE896" s="10">
        <f t="shared" si="446"/>
        <v>0</v>
      </c>
      <c r="AF896" s="10">
        <f t="shared" si="446"/>
        <v>0</v>
      </c>
      <c r="AG896" s="10">
        <f t="shared" si="446"/>
        <v>-40.700000000000003</v>
      </c>
      <c r="AH896" s="10">
        <f t="shared" si="446"/>
        <v>0</v>
      </c>
      <c r="AI896" s="13">
        <f t="shared" si="446"/>
        <v>0</v>
      </c>
      <c r="AJ896" s="13">
        <f t="shared" si="446"/>
        <v>0</v>
      </c>
      <c r="AK896" s="13">
        <f t="shared" si="446"/>
        <v>0</v>
      </c>
      <c r="AL896" s="13">
        <f t="shared" si="446"/>
        <v>0</v>
      </c>
      <c r="AM896" s="10">
        <f t="shared" si="446"/>
        <v>0</v>
      </c>
      <c r="AN896" s="10">
        <f t="shared" si="447"/>
        <v>99.906793750830161</v>
      </c>
      <c r="AO896" s="10">
        <f t="shared" si="447"/>
        <v>100</v>
      </c>
      <c r="AP896" s="10">
        <f t="shared" si="447"/>
        <v>0</v>
      </c>
      <c r="AQ896" s="10">
        <f t="shared" si="447"/>
        <v>0</v>
      </c>
      <c r="AR896" s="10">
        <f t="shared" si="447"/>
        <v>0</v>
      </c>
      <c r="AS896" s="10">
        <f t="shared" si="447"/>
        <v>100</v>
      </c>
      <c r="AT896" s="142">
        <f t="shared" si="447"/>
        <v>0</v>
      </c>
      <c r="AU896" s="142">
        <f t="shared" si="447"/>
        <v>0</v>
      </c>
      <c r="AV896" s="142">
        <f t="shared" si="447"/>
        <v>0</v>
      </c>
      <c r="AW896" s="142">
        <f t="shared" si="447"/>
        <v>0</v>
      </c>
    </row>
    <row r="897" spans="1:49" ht="12.75" customHeight="1" x14ac:dyDescent="0.25">
      <c r="A897" s="133">
        <v>888</v>
      </c>
      <c r="B897" s="139" t="s">
        <v>2087</v>
      </c>
      <c r="C897" s="135">
        <f t="shared" si="442"/>
        <v>8347.1</v>
      </c>
      <c r="D897" s="140">
        <v>6782.4</v>
      </c>
      <c r="E897" s="140">
        <v>0</v>
      </c>
      <c r="F897" s="140">
        <v>0</v>
      </c>
      <c r="G897" s="140">
        <v>0</v>
      </c>
      <c r="H897" s="140">
        <v>1564.7</v>
      </c>
      <c r="I897" s="140">
        <v>0</v>
      </c>
      <c r="J897" s="135">
        <f t="shared" si="438"/>
        <v>9412</v>
      </c>
      <c r="K897" s="141">
        <v>7847.3</v>
      </c>
      <c r="L897" s="141">
        <v>0</v>
      </c>
      <c r="M897" s="141">
        <v>0</v>
      </c>
      <c r="N897" s="141">
        <v>0</v>
      </c>
      <c r="O897" s="141">
        <v>1564.7</v>
      </c>
      <c r="P897" s="141">
        <v>0</v>
      </c>
      <c r="Q897" s="141">
        <v>0</v>
      </c>
      <c r="R897" s="141">
        <v>0</v>
      </c>
      <c r="S897" s="141">
        <v>0</v>
      </c>
      <c r="T897" s="136">
        <f t="shared" si="439"/>
        <v>8987.0397000000012</v>
      </c>
      <c r="U897" s="141">
        <v>7450.5609000000004</v>
      </c>
      <c r="V897" s="141">
        <v>0</v>
      </c>
      <c r="W897" s="141">
        <v>0</v>
      </c>
      <c r="X897" s="141">
        <v>0</v>
      </c>
      <c r="Y897" s="10">
        <v>1536.4788000000001</v>
      </c>
      <c r="Z897" s="10">
        <v>0</v>
      </c>
      <c r="AA897" s="10">
        <v>0</v>
      </c>
      <c r="AB897" s="10">
        <v>0</v>
      </c>
      <c r="AC897" s="10">
        <v>0</v>
      </c>
      <c r="AD897" s="10">
        <f t="shared" si="446"/>
        <v>-424.96029999999882</v>
      </c>
      <c r="AE897" s="10">
        <f t="shared" si="446"/>
        <v>-396.73909999999978</v>
      </c>
      <c r="AF897" s="10">
        <f t="shared" si="446"/>
        <v>0</v>
      </c>
      <c r="AG897" s="10">
        <f t="shared" si="446"/>
        <v>0</v>
      </c>
      <c r="AH897" s="10">
        <f t="shared" si="446"/>
        <v>0</v>
      </c>
      <c r="AI897" s="13">
        <f t="shared" si="446"/>
        <v>-28.221199999999953</v>
      </c>
      <c r="AJ897" s="13">
        <f t="shared" si="446"/>
        <v>0</v>
      </c>
      <c r="AK897" s="13">
        <f t="shared" si="446"/>
        <v>0</v>
      </c>
      <c r="AL897" s="13">
        <f t="shared" si="446"/>
        <v>0</v>
      </c>
      <c r="AM897" s="10">
        <f t="shared" si="446"/>
        <v>0</v>
      </c>
      <c r="AN897" s="10">
        <f t="shared" si="447"/>
        <v>95.484909689757771</v>
      </c>
      <c r="AO897" s="10">
        <f t="shared" si="447"/>
        <v>94.944259809106327</v>
      </c>
      <c r="AP897" s="10">
        <f t="shared" si="447"/>
        <v>0</v>
      </c>
      <c r="AQ897" s="10">
        <f t="shared" si="447"/>
        <v>0</v>
      </c>
      <c r="AR897" s="10">
        <f t="shared" si="447"/>
        <v>0</v>
      </c>
      <c r="AS897" s="10">
        <f t="shared" ref="AS897:AW902" si="454">IF(O897=0,0,Y897/O897*100)</f>
        <v>98.196382693168033</v>
      </c>
      <c r="AT897" s="142">
        <f t="shared" si="454"/>
        <v>0</v>
      </c>
      <c r="AU897" s="142">
        <f t="shared" si="454"/>
        <v>0</v>
      </c>
      <c r="AV897" s="142">
        <f t="shared" si="454"/>
        <v>0</v>
      </c>
      <c r="AW897" s="142">
        <f t="shared" si="454"/>
        <v>0</v>
      </c>
    </row>
    <row r="898" spans="1:49" ht="12.75" customHeight="1" x14ac:dyDescent="0.25">
      <c r="A898" s="133">
        <v>889</v>
      </c>
      <c r="B898" s="139" t="s">
        <v>1493</v>
      </c>
      <c r="C898" s="135">
        <f t="shared" si="442"/>
        <v>2428</v>
      </c>
      <c r="D898" s="140">
        <v>2044.7</v>
      </c>
      <c r="E898" s="140">
        <v>0</v>
      </c>
      <c r="F898" s="140">
        <v>0</v>
      </c>
      <c r="G898" s="140">
        <v>0</v>
      </c>
      <c r="H898" s="140">
        <v>383.3</v>
      </c>
      <c r="I898" s="140">
        <v>0</v>
      </c>
      <c r="J898" s="135">
        <f t="shared" si="438"/>
        <v>2867.9</v>
      </c>
      <c r="K898" s="141">
        <v>2484.6</v>
      </c>
      <c r="L898" s="141">
        <v>0</v>
      </c>
      <c r="M898" s="141">
        <v>0</v>
      </c>
      <c r="N898" s="141">
        <v>0</v>
      </c>
      <c r="O898" s="141">
        <v>383.3</v>
      </c>
      <c r="P898" s="141">
        <v>0</v>
      </c>
      <c r="Q898" s="141">
        <v>0</v>
      </c>
      <c r="R898" s="141">
        <v>0</v>
      </c>
      <c r="S898" s="141">
        <v>0</v>
      </c>
      <c r="T898" s="136">
        <f t="shared" si="439"/>
        <v>2823.1408000000001</v>
      </c>
      <c r="U898" s="141">
        <v>2439.8407999999999</v>
      </c>
      <c r="V898" s="141">
        <v>0</v>
      </c>
      <c r="W898" s="141">
        <v>0</v>
      </c>
      <c r="X898" s="141">
        <v>0</v>
      </c>
      <c r="Y898" s="10">
        <v>383.3</v>
      </c>
      <c r="Z898" s="10">
        <v>0</v>
      </c>
      <c r="AA898" s="10">
        <v>0</v>
      </c>
      <c r="AB898" s="10">
        <v>0</v>
      </c>
      <c r="AC898" s="10">
        <v>0</v>
      </c>
      <c r="AD898" s="10">
        <f t="shared" si="446"/>
        <v>-44.759199999999964</v>
      </c>
      <c r="AE898" s="10">
        <f t="shared" si="446"/>
        <v>-44.759199999999964</v>
      </c>
      <c r="AF898" s="10">
        <f t="shared" si="446"/>
        <v>0</v>
      </c>
      <c r="AG898" s="10">
        <f t="shared" si="446"/>
        <v>0</v>
      </c>
      <c r="AH898" s="10">
        <f t="shared" si="446"/>
        <v>0</v>
      </c>
      <c r="AI898" s="13">
        <f t="shared" si="446"/>
        <v>0</v>
      </c>
      <c r="AJ898" s="13">
        <f t="shared" si="446"/>
        <v>0</v>
      </c>
      <c r="AK898" s="13">
        <f t="shared" si="446"/>
        <v>0</v>
      </c>
      <c r="AL898" s="13">
        <f t="shared" si="446"/>
        <v>0</v>
      </c>
      <c r="AM898" s="10">
        <f t="shared" si="446"/>
        <v>0</v>
      </c>
      <c r="AN898" s="10">
        <f t="shared" ref="AN898:AR902" si="455">IF(J898=0,0,T898/J898*100)</f>
        <v>98.439304020363338</v>
      </c>
      <c r="AO898" s="10">
        <f t="shared" si="455"/>
        <v>98.198534975448766</v>
      </c>
      <c r="AP898" s="10">
        <f t="shared" si="455"/>
        <v>0</v>
      </c>
      <c r="AQ898" s="10">
        <f t="shared" si="455"/>
        <v>0</v>
      </c>
      <c r="AR898" s="10">
        <f t="shared" si="455"/>
        <v>0</v>
      </c>
      <c r="AS898" s="10">
        <f t="shared" si="454"/>
        <v>100</v>
      </c>
      <c r="AT898" s="142">
        <f t="shared" si="454"/>
        <v>0</v>
      </c>
      <c r="AU898" s="142">
        <f t="shared" si="454"/>
        <v>0</v>
      </c>
      <c r="AV898" s="142">
        <f t="shared" si="454"/>
        <v>0</v>
      </c>
      <c r="AW898" s="142">
        <f t="shared" si="454"/>
        <v>0</v>
      </c>
    </row>
    <row r="899" spans="1:49" ht="12.75" customHeight="1" x14ac:dyDescent="0.25">
      <c r="A899" s="133">
        <v>890</v>
      </c>
      <c r="B899" s="139" t="s">
        <v>2088</v>
      </c>
      <c r="C899" s="135">
        <f t="shared" si="442"/>
        <v>1774.1</v>
      </c>
      <c r="D899" s="140">
        <v>1455.3</v>
      </c>
      <c r="E899" s="140">
        <v>0</v>
      </c>
      <c r="F899" s="140">
        <v>0</v>
      </c>
      <c r="G899" s="140">
        <v>0</v>
      </c>
      <c r="H899" s="140">
        <v>318.8</v>
      </c>
      <c r="I899" s="140">
        <v>0</v>
      </c>
      <c r="J899" s="135">
        <f t="shared" si="438"/>
        <v>1929.1</v>
      </c>
      <c r="K899" s="141">
        <v>1610.3</v>
      </c>
      <c r="L899" s="141">
        <v>0</v>
      </c>
      <c r="M899" s="141">
        <v>0</v>
      </c>
      <c r="N899" s="141">
        <v>0</v>
      </c>
      <c r="O899" s="141">
        <v>318.8</v>
      </c>
      <c r="P899" s="141">
        <v>0</v>
      </c>
      <c r="Q899" s="141">
        <v>0</v>
      </c>
      <c r="R899" s="141">
        <v>0</v>
      </c>
      <c r="S899" s="141">
        <v>0</v>
      </c>
      <c r="T899" s="136">
        <f t="shared" si="439"/>
        <v>1929.0940000000001</v>
      </c>
      <c r="U899" s="141">
        <v>1610.3</v>
      </c>
      <c r="V899" s="141">
        <v>0</v>
      </c>
      <c r="W899" s="141">
        <v>0</v>
      </c>
      <c r="X899" s="141">
        <v>0</v>
      </c>
      <c r="Y899" s="10">
        <v>318.79399999999998</v>
      </c>
      <c r="Z899" s="10">
        <v>0</v>
      </c>
      <c r="AA899" s="10">
        <v>0</v>
      </c>
      <c r="AB899" s="10">
        <v>0</v>
      </c>
      <c r="AC899" s="10">
        <v>0</v>
      </c>
      <c r="AD899" s="10">
        <f t="shared" si="446"/>
        <v>-5.9999999998581188E-3</v>
      </c>
      <c r="AE899" s="10">
        <f t="shared" si="446"/>
        <v>0</v>
      </c>
      <c r="AF899" s="10">
        <f t="shared" si="446"/>
        <v>0</v>
      </c>
      <c r="AG899" s="10">
        <f t="shared" si="446"/>
        <v>0</v>
      </c>
      <c r="AH899" s="10">
        <f t="shared" si="446"/>
        <v>0</v>
      </c>
      <c r="AI899" s="13">
        <f t="shared" si="446"/>
        <v>-6.0000000000286491E-3</v>
      </c>
      <c r="AJ899" s="13">
        <f t="shared" si="446"/>
        <v>0</v>
      </c>
      <c r="AK899" s="13">
        <f t="shared" si="446"/>
        <v>0</v>
      </c>
      <c r="AL899" s="13">
        <f t="shared" si="446"/>
        <v>0</v>
      </c>
      <c r="AM899" s="10">
        <f t="shared" si="446"/>
        <v>0</v>
      </c>
      <c r="AN899" s="10">
        <f t="shared" si="455"/>
        <v>99.999688974133022</v>
      </c>
      <c r="AO899" s="10">
        <f t="shared" si="455"/>
        <v>100</v>
      </c>
      <c r="AP899" s="10">
        <f t="shared" si="455"/>
        <v>0</v>
      </c>
      <c r="AQ899" s="10">
        <f t="shared" si="455"/>
        <v>0</v>
      </c>
      <c r="AR899" s="10">
        <f t="shared" si="455"/>
        <v>0</v>
      </c>
      <c r="AS899" s="10">
        <f t="shared" si="454"/>
        <v>99.998117942283557</v>
      </c>
      <c r="AT899" s="142">
        <f t="shared" si="454"/>
        <v>0</v>
      </c>
      <c r="AU899" s="142">
        <f t="shared" si="454"/>
        <v>0</v>
      </c>
      <c r="AV899" s="142">
        <f t="shared" si="454"/>
        <v>0</v>
      </c>
      <c r="AW899" s="142">
        <f t="shared" si="454"/>
        <v>0</v>
      </c>
    </row>
    <row r="900" spans="1:49" ht="12.75" customHeight="1" x14ac:dyDescent="0.25">
      <c r="A900" s="133">
        <v>891</v>
      </c>
      <c r="B900" s="139" t="s">
        <v>2089</v>
      </c>
      <c r="C900" s="135">
        <f t="shared" si="442"/>
        <v>2058.1</v>
      </c>
      <c r="D900" s="140">
        <v>1659.4</v>
      </c>
      <c r="E900" s="140">
        <v>0</v>
      </c>
      <c r="F900" s="140">
        <v>0</v>
      </c>
      <c r="G900" s="140">
        <v>0</v>
      </c>
      <c r="H900" s="140">
        <v>398.7</v>
      </c>
      <c r="I900" s="140">
        <v>0</v>
      </c>
      <c r="J900" s="135">
        <f t="shared" si="438"/>
        <v>2318.4</v>
      </c>
      <c r="K900" s="141">
        <v>1919.7</v>
      </c>
      <c r="L900" s="141">
        <v>0</v>
      </c>
      <c r="M900" s="141">
        <v>0</v>
      </c>
      <c r="N900" s="141">
        <v>0</v>
      </c>
      <c r="O900" s="141">
        <v>398.7</v>
      </c>
      <c r="P900" s="141">
        <v>0</v>
      </c>
      <c r="Q900" s="141">
        <v>0</v>
      </c>
      <c r="R900" s="141">
        <v>0</v>
      </c>
      <c r="S900" s="141">
        <v>0</v>
      </c>
      <c r="T900" s="136">
        <f t="shared" si="439"/>
        <v>1952.182</v>
      </c>
      <c r="U900" s="141">
        <v>1557.1192000000001</v>
      </c>
      <c r="V900" s="141">
        <v>0</v>
      </c>
      <c r="W900" s="141">
        <v>0</v>
      </c>
      <c r="X900" s="141">
        <v>0</v>
      </c>
      <c r="Y900" s="10">
        <v>395.06279999999998</v>
      </c>
      <c r="Z900" s="10">
        <v>0</v>
      </c>
      <c r="AA900" s="10">
        <v>0</v>
      </c>
      <c r="AB900" s="10">
        <v>0</v>
      </c>
      <c r="AC900" s="10">
        <v>0</v>
      </c>
      <c r="AD900" s="10">
        <f t="shared" si="446"/>
        <v>-366.21800000000007</v>
      </c>
      <c r="AE900" s="10">
        <f t="shared" si="446"/>
        <v>-362.58079999999995</v>
      </c>
      <c r="AF900" s="10">
        <f t="shared" si="446"/>
        <v>0</v>
      </c>
      <c r="AG900" s="10">
        <f t="shared" si="446"/>
        <v>0</v>
      </c>
      <c r="AH900" s="10">
        <f t="shared" si="446"/>
        <v>0</v>
      </c>
      <c r="AI900" s="13">
        <f t="shared" si="446"/>
        <v>-3.6372000000000071</v>
      </c>
      <c r="AJ900" s="13">
        <f t="shared" si="446"/>
        <v>0</v>
      </c>
      <c r="AK900" s="13">
        <f t="shared" si="446"/>
        <v>0</v>
      </c>
      <c r="AL900" s="13">
        <f t="shared" si="446"/>
        <v>0</v>
      </c>
      <c r="AM900" s="10">
        <f t="shared" si="446"/>
        <v>0</v>
      </c>
      <c r="AN900" s="10">
        <f t="shared" si="455"/>
        <v>84.203847481021384</v>
      </c>
      <c r="AO900" s="10">
        <f t="shared" si="455"/>
        <v>81.112632182111781</v>
      </c>
      <c r="AP900" s="10">
        <f t="shared" si="455"/>
        <v>0</v>
      </c>
      <c r="AQ900" s="10">
        <f t="shared" si="455"/>
        <v>0</v>
      </c>
      <c r="AR900" s="10">
        <f t="shared" si="455"/>
        <v>0</v>
      </c>
      <c r="AS900" s="10">
        <f t="shared" si="454"/>
        <v>99.087735139202408</v>
      </c>
      <c r="AT900" s="142">
        <f t="shared" si="454"/>
        <v>0</v>
      </c>
      <c r="AU900" s="142">
        <f t="shared" si="454"/>
        <v>0</v>
      </c>
      <c r="AV900" s="142">
        <f t="shared" si="454"/>
        <v>0</v>
      </c>
      <c r="AW900" s="142">
        <f t="shared" si="454"/>
        <v>0</v>
      </c>
    </row>
    <row r="901" spans="1:49" ht="12.75" customHeight="1" x14ac:dyDescent="0.25">
      <c r="A901" s="133">
        <v>892</v>
      </c>
      <c r="B901" s="139" t="s">
        <v>2090</v>
      </c>
      <c r="C901" s="135">
        <f t="shared" si="442"/>
        <v>6052.6</v>
      </c>
      <c r="D901" s="140">
        <v>4739.8</v>
      </c>
      <c r="E901" s="140">
        <v>0</v>
      </c>
      <c r="F901" s="140">
        <v>0</v>
      </c>
      <c r="G901" s="140">
        <v>0</v>
      </c>
      <c r="H901" s="140">
        <v>1312.8</v>
      </c>
      <c r="I901" s="140">
        <v>0</v>
      </c>
      <c r="J901" s="135">
        <f t="shared" si="438"/>
        <v>6730.4000000000005</v>
      </c>
      <c r="K901" s="141">
        <v>5417.6</v>
      </c>
      <c r="L901" s="141">
        <v>0</v>
      </c>
      <c r="M901" s="141">
        <v>0</v>
      </c>
      <c r="N901" s="141">
        <v>0</v>
      </c>
      <c r="O901" s="141">
        <v>1312.8</v>
      </c>
      <c r="P901" s="141">
        <v>0</v>
      </c>
      <c r="Q901" s="141">
        <v>0</v>
      </c>
      <c r="R901" s="141">
        <v>0</v>
      </c>
      <c r="S901" s="141">
        <v>0</v>
      </c>
      <c r="T901" s="136">
        <f t="shared" si="439"/>
        <v>6730.4000000000005</v>
      </c>
      <c r="U901" s="141">
        <v>5417.6</v>
      </c>
      <c r="V901" s="141">
        <v>0</v>
      </c>
      <c r="W901" s="141">
        <v>0</v>
      </c>
      <c r="X901" s="141">
        <v>0</v>
      </c>
      <c r="Y901" s="10">
        <v>1312.8</v>
      </c>
      <c r="Z901" s="10">
        <v>0</v>
      </c>
      <c r="AA901" s="10">
        <v>0</v>
      </c>
      <c r="AB901" s="10">
        <v>0</v>
      </c>
      <c r="AC901" s="10">
        <v>0</v>
      </c>
      <c r="AD901" s="10">
        <f t="shared" si="446"/>
        <v>0</v>
      </c>
      <c r="AE901" s="10">
        <f t="shared" si="446"/>
        <v>0</v>
      </c>
      <c r="AF901" s="10">
        <f t="shared" si="446"/>
        <v>0</v>
      </c>
      <c r="AG901" s="10">
        <f t="shared" si="446"/>
        <v>0</v>
      </c>
      <c r="AH901" s="10">
        <f t="shared" si="446"/>
        <v>0</v>
      </c>
      <c r="AI901" s="13">
        <f t="shared" si="446"/>
        <v>0</v>
      </c>
      <c r="AJ901" s="13">
        <f t="shared" si="446"/>
        <v>0</v>
      </c>
      <c r="AK901" s="13">
        <f t="shared" si="446"/>
        <v>0</v>
      </c>
      <c r="AL901" s="13">
        <f t="shared" si="446"/>
        <v>0</v>
      </c>
      <c r="AM901" s="10">
        <f t="shared" si="446"/>
        <v>0</v>
      </c>
      <c r="AN901" s="10">
        <f t="shared" si="455"/>
        <v>100</v>
      </c>
      <c r="AO901" s="10">
        <f t="shared" si="455"/>
        <v>100</v>
      </c>
      <c r="AP901" s="10">
        <f t="shared" si="455"/>
        <v>0</v>
      </c>
      <c r="AQ901" s="10">
        <f t="shared" si="455"/>
        <v>0</v>
      </c>
      <c r="AR901" s="10">
        <f t="shared" si="455"/>
        <v>0</v>
      </c>
      <c r="AS901" s="10">
        <f t="shared" si="454"/>
        <v>100</v>
      </c>
      <c r="AT901" s="142">
        <f t="shared" si="454"/>
        <v>0</v>
      </c>
      <c r="AU901" s="142">
        <f t="shared" si="454"/>
        <v>0</v>
      </c>
      <c r="AV901" s="142">
        <f t="shared" si="454"/>
        <v>0</v>
      </c>
      <c r="AW901" s="142">
        <f t="shared" si="454"/>
        <v>0</v>
      </c>
    </row>
    <row r="902" spans="1:49" ht="12.75" customHeight="1" x14ac:dyDescent="0.25">
      <c r="A902" s="133">
        <v>893</v>
      </c>
      <c r="B902" s="139" t="s">
        <v>2091</v>
      </c>
      <c r="C902" s="135">
        <f t="shared" si="442"/>
        <v>3574.6</v>
      </c>
      <c r="D902" s="140">
        <v>2791.7</v>
      </c>
      <c r="E902" s="140">
        <v>0</v>
      </c>
      <c r="F902" s="140">
        <v>0</v>
      </c>
      <c r="G902" s="140">
        <v>0</v>
      </c>
      <c r="H902" s="140">
        <v>782.9</v>
      </c>
      <c r="I902" s="140">
        <v>0</v>
      </c>
      <c r="J902" s="135">
        <f t="shared" si="438"/>
        <v>3976.5</v>
      </c>
      <c r="K902" s="141">
        <v>3193.6</v>
      </c>
      <c r="L902" s="141">
        <v>0</v>
      </c>
      <c r="M902" s="141">
        <v>0</v>
      </c>
      <c r="N902" s="141">
        <v>0</v>
      </c>
      <c r="O902" s="141">
        <v>782.9</v>
      </c>
      <c r="P902" s="141">
        <v>0</v>
      </c>
      <c r="Q902" s="141">
        <v>0</v>
      </c>
      <c r="R902" s="141">
        <v>0</v>
      </c>
      <c r="S902" s="141">
        <v>0</v>
      </c>
      <c r="T902" s="136">
        <f t="shared" si="439"/>
        <v>3976.4204</v>
      </c>
      <c r="U902" s="141">
        <v>3193.6</v>
      </c>
      <c r="V902" s="141">
        <v>0</v>
      </c>
      <c r="W902" s="141">
        <v>0</v>
      </c>
      <c r="X902" s="141">
        <v>0</v>
      </c>
      <c r="Y902" s="10">
        <v>782.82039999999995</v>
      </c>
      <c r="Z902" s="10">
        <v>0</v>
      </c>
      <c r="AA902" s="10">
        <v>0</v>
      </c>
      <c r="AB902" s="10">
        <v>0</v>
      </c>
      <c r="AC902" s="10">
        <v>0</v>
      </c>
      <c r="AD902" s="10">
        <f t="shared" si="446"/>
        <v>-7.9600000000027649E-2</v>
      </c>
      <c r="AE902" s="10">
        <f t="shared" si="446"/>
        <v>0</v>
      </c>
      <c r="AF902" s="10">
        <f t="shared" si="446"/>
        <v>0</v>
      </c>
      <c r="AG902" s="10">
        <f t="shared" si="446"/>
        <v>0</v>
      </c>
      <c r="AH902" s="10">
        <f t="shared" si="446"/>
        <v>0</v>
      </c>
      <c r="AI902" s="13">
        <f t="shared" si="446"/>
        <v>-7.9600000000027649E-2</v>
      </c>
      <c r="AJ902" s="13">
        <f t="shared" si="446"/>
        <v>0</v>
      </c>
      <c r="AK902" s="13">
        <f t="shared" si="446"/>
        <v>0</v>
      </c>
      <c r="AL902" s="13">
        <f t="shared" si="446"/>
        <v>0</v>
      </c>
      <c r="AM902" s="10">
        <f t="shared" si="446"/>
        <v>0</v>
      </c>
      <c r="AN902" s="10">
        <f t="shared" si="455"/>
        <v>99.997998239657989</v>
      </c>
      <c r="AO902" s="10">
        <f t="shared" si="455"/>
        <v>100</v>
      </c>
      <c r="AP902" s="10">
        <f t="shared" si="455"/>
        <v>0</v>
      </c>
      <c r="AQ902" s="10">
        <f t="shared" si="455"/>
        <v>0</v>
      </c>
      <c r="AR902" s="10">
        <f t="shared" si="455"/>
        <v>0</v>
      </c>
      <c r="AS902" s="10">
        <f t="shared" si="454"/>
        <v>99.989832673393792</v>
      </c>
      <c r="AT902" s="142">
        <f t="shared" si="454"/>
        <v>0</v>
      </c>
      <c r="AU902" s="142">
        <f t="shared" si="454"/>
        <v>0</v>
      </c>
      <c r="AV902" s="142">
        <f t="shared" si="454"/>
        <v>0</v>
      </c>
      <c r="AW902" s="142">
        <f t="shared" si="454"/>
        <v>0</v>
      </c>
    </row>
    <row r="903" spans="1:49" ht="12.75" customHeight="1" x14ac:dyDescent="0.25">
      <c r="A903" s="133">
        <v>894</v>
      </c>
      <c r="B903" s="139"/>
      <c r="C903" s="140"/>
      <c r="D903" s="140"/>
      <c r="E903" s="140"/>
      <c r="F903" s="140"/>
      <c r="G903" s="140"/>
      <c r="H903" s="140"/>
      <c r="I903" s="140"/>
      <c r="J903" s="135"/>
      <c r="K903" s="141"/>
      <c r="L903" s="141"/>
      <c r="M903" s="141"/>
      <c r="N903" s="141"/>
      <c r="O903" s="141"/>
      <c r="P903" s="141"/>
      <c r="Q903" s="141"/>
      <c r="R903" s="141"/>
      <c r="S903" s="141"/>
      <c r="T903" s="136"/>
      <c r="U903" s="141"/>
      <c r="V903" s="141"/>
      <c r="W903" s="141"/>
      <c r="X903" s="141"/>
      <c r="Y903" s="10"/>
      <c r="Z903" s="10"/>
      <c r="AA903" s="10"/>
      <c r="AB903" s="10"/>
      <c r="AC903" s="10"/>
      <c r="AD903" s="10"/>
      <c r="AE903" s="10"/>
      <c r="AF903" s="10"/>
      <c r="AG903" s="10"/>
      <c r="AH903" s="10"/>
      <c r="AI903" s="13">
        <f t="shared" ref="AI903:AM954" si="456">Y903-O903</f>
        <v>0</v>
      </c>
      <c r="AJ903" s="13">
        <f t="shared" si="456"/>
        <v>0</v>
      </c>
      <c r="AK903" s="13">
        <f t="shared" si="456"/>
        <v>0</v>
      </c>
      <c r="AL903" s="13">
        <f t="shared" si="456"/>
        <v>0</v>
      </c>
      <c r="AM903" s="10"/>
      <c r="AN903" s="10"/>
      <c r="AO903" s="10"/>
      <c r="AP903" s="10"/>
      <c r="AQ903" s="10"/>
      <c r="AR903" s="10"/>
      <c r="AS903" s="10"/>
      <c r="AT903" s="142"/>
      <c r="AU903" s="142"/>
      <c r="AV903" s="142"/>
      <c r="AW903" s="142"/>
    </row>
    <row r="904" spans="1:49" ht="12.75" customHeight="1" x14ac:dyDescent="0.25">
      <c r="A904" s="133">
        <v>895</v>
      </c>
      <c r="B904" s="134" t="s">
        <v>2092</v>
      </c>
      <c r="C904" s="135">
        <f t="shared" ref="C904:C930" si="457">SUM(D904:I904)</f>
        <v>164198.39999999997</v>
      </c>
      <c r="D904" s="135">
        <f t="shared" ref="D904:I904" si="458">D905+D906</f>
        <v>135834.29999999999</v>
      </c>
      <c r="E904" s="135">
        <f t="shared" si="458"/>
        <v>878.3</v>
      </c>
      <c r="F904" s="135">
        <f t="shared" si="458"/>
        <v>5886.2999999999993</v>
      </c>
      <c r="G904" s="135">
        <f t="shared" si="458"/>
        <v>0</v>
      </c>
      <c r="H904" s="135">
        <f t="shared" si="458"/>
        <v>19870.3</v>
      </c>
      <c r="I904" s="135">
        <f t="shared" si="458"/>
        <v>1729.2</v>
      </c>
      <c r="J904" s="135">
        <f t="shared" si="438"/>
        <v>189730.09999999998</v>
      </c>
      <c r="K904" s="135">
        <f t="shared" ref="K904:S904" si="459">K905+K906</f>
        <v>157103.70000000001</v>
      </c>
      <c r="L904" s="135">
        <f t="shared" si="459"/>
        <v>941.9</v>
      </c>
      <c r="M904" s="135">
        <f t="shared" si="459"/>
        <v>7851.5</v>
      </c>
      <c r="N904" s="135">
        <f t="shared" si="459"/>
        <v>0</v>
      </c>
      <c r="O904" s="135">
        <f t="shared" si="459"/>
        <v>19870.3</v>
      </c>
      <c r="P904" s="135">
        <f t="shared" si="459"/>
        <v>2652.3</v>
      </c>
      <c r="Q904" s="135">
        <f t="shared" si="459"/>
        <v>1867</v>
      </c>
      <c r="R904" s="135">
        <f t="shared" si="459"/>
        <v>1271.7</v>
      </c>
      <c r="S904" s="135">
        <f t="shared" si="459"/>
        <v>38.700000000000003</v>
      </c>
      <c r="T904" s="136">
        <f t="shared" si="439"/>
        <v>183649.40580000001</v>
      </c>
      <c r="U904" s="135">
        <f t="shared" ref="U904:AC904" si="460">U905+U906</f>
        <v>152605.06719999999</v>
      </c>
      <c r="V904" s="135">
        <f t="shared" si="460"/>
        <v>941.20060000000001</v>
      </c>
      <c r="W904" s="135">
        <f t="shared" si="460"/>
        <v>6850.5577000000003</v>
      </c>
      <c r="X904" s="135">
        <f t="shared" si="460"/>
        <v>0</v>
      </c>
      <c r="Y904" s="135">
        <f t="shared" si="460"/>
        <v>19607.703300000001</v>
      </c>
      <c r="Z904" s="135">
        <f t="shared" si="460"/>
        <v>2334.4769999999999</v>
      </c>
      <c r="AA904" s="135">
        <f t="shared" si="460"/>
        <v>1573.0056</v>
      </c>
      <c r="AB904" s="135">
        <f t="shared" si="460"/>
        <v>1271.7</v>
      </c>
      <c r="AC904" s="135">
        <f t="shared" si="460"/>
        <v>38.700000000000003</v>
      </c>
      <c r="AD904" s="13">
        <f t="shared" ref="AD904:AH930" si="461">T904-J904</f>
        <v>-6080.694199999969</v>
      </c>
      <c r="AE904" s="13">
        <f t="shared" si="461"/>
        <v>-4498.6328000000212</v>
      </c>
      <c r="AF904" s="13">
        <f t="shared" si="461"/>
        <v>-0.69939999999996871</v>
      </c>
      <c r="AG904" s="13">
        <f t="shared" si="461"/>
        <v>-1000.9422999999997</v>
      </c>
      <c r="AH904" s="13">
        <f t="shared" si="461"/>
        <v>0</v>
      </c>
      <c r="AI904" s="13">
        <f t="shared" si="456"/>
        <v>-262.59669999999824</v>
      </c>
      <c r="AJ904" s="13">
        <f t="shared" si="456"/>
        <v>-317.82300000000032</v>
      </c>
      <c r="AK904" s="13">
        <f t="shared" si="456"/>
        <v>-293.99440000000004</v>
      </c>
      <c r="AL904" s="13">
        <f t="shared" si="456"/>
        <v>0</v>
      </c>
      <c r="AM904" s="13">
        <f t="shared" si="456"/>
        <v>0</v>
      </c>
      <c r="AN904" s="13">
        <f t="shared" ref="AN904:AW929" si="462">IF(J904=0,0,T904/J904*100)</f>
        <v>96.795081961164854</v>
      </c>
      <c r="AO904" s="13">
        <f t="shared" si="462"/>
        <v>97.136520145610817</v>
      </c>
      <c r="AP904" s="13">
        <f t="shared" si="462"/>
        <v>99.925745832890968</v>
      </c>
      <c r="AQ904" s="13">
        <f t="shared" si="462"/>
        <v>87.251578679233262</v>
      </c>
      <c r="AR904" s="13">
        <f t="shared" si="462"/>
        <v>0</v>
      </c>
      <c r="AS904" s="13">
        <f t="shared" si="462"/>
        <v>98.6784462237611</v>
      </c>
      <c r="AT904" s="137">
        <f t="shared" si="462"/>
        <v>88.017079515891865</v>
      </c>
      <c r="AU904" s="137">
        <f t="shared" si="462"/>
        <v>84.253111944295654</v>
      </c>
      <c r="AV904" s="137">
        <f t="shared" si="462"/>
        <v>100</v>
      </c>
      <c r="AW904" s="137">
        <f t="shared" si="462"/>
        <v>100</v>
      </c>
    </row>
    <row r="905" spans="1:49" s="138" customFormat="1" ht="12.75" customHeight="1" x14ac:dyDescent="0.2">
      <c r="A905" s="133">
        <v>896</v>
      </c>
      <c r="B905" s="134" t="s">
        <v>1374</v>
      </c>
      <c r="C905" s="135">
        <f t="shared" si="457"/>
        <v>107095.9</v>
      </c>
      <c r="D905" s="135">
        <f t="shared" ref="D905:I905" si="463">D907</f>
        <v>88700.800000000003</v>
      </c>
      <c r="E905" s="135">
        <f t="shared" si="463"/>
        <v>878.3</v>
      </c>
      <c r="F905" s="135">
        <f t="shared" si="463"/>
        <v>5821.4</v>
      </c>
      <c r="G905" s="135">
        <f t="shared" si="463"/>
        <v>0</v>
      </c>
      <c r="H905" s="135">
        <f t="shared" si="463"/>
        <v>9966.2000000000007</v>
      </c>
      <c r="I905" s="135">
        <f t="shared" si="463"/>
        <v>1729.2</v>
      </c>
      <c r="J905" s="135">
        <f t="shared" si="438"/>
        <v>125835.09999999999</v>
      </c>
      <c r="K905" s="135">
        <f t="shared" ref="K905:S905" si="464">K907</f>
        <v>103181.6</v>
      </c>
      <c r="L905" s="135">
        <f t="shared" si="464"/>
        <v>941.9</v>
      </c>
      <c r="M905" s="135">
        <f t="shared" si="464"/>
        <v>7782.7</v>
      </c>
      <c r="N905" s="135">
        <f t="shared" si="464"/>
        <v>0</v>
      </c>
      <c r="O905" s="135">
        <f t="shared" si="464"/>
        <v>9966.2000000000007</v>
      </c>
      <c r="P905" s="135">
        <f t="shared" si="464"/>
        <v>2652.3</v>
      </c>
      <c r="Q905" s="135">
        <f t="shared" si="464"/>
        <v>1867</v>
      </c>
      <c r="R905" s="135">
        <f t="shared" si="464"/>
        <v>1271.7</v>
      </c>
      <c r="S905" s="135">
        <f t="shared" si="464"/>
        <v>38.700000000000003</v>
      </c>
      <c r="T905" s="136">
        <f t="shared" si="439"/>
        <v>122326.99769999999</v>
      </c>
      <c r="U905" s="135">
        <f t="shared" ref="U905:AC905" si="465">U907</f>
        <v>101204.577</v>
      </c>
      <c r="V905" s="135">
        <f t="shared" si="465"/>
        <v>941.20060000000001</v>
      </c>
      <c r="W905" s="135">
        <f t="shared" si="465"/>
        <v>6781.7622000000001</v>
      </c>
      <c r="X905" s="135">
        <f t="shared" si="465"/>
        <v>0</v>
      </c>
      <c r="Y905" s="135">
        <f t="shared" si="465"/>
        <v>9754.5809000000008</v>
      </c>
      <c r="Z905" s="135">
        <f t="shared" si="465"/>
        <v>2334.4769999999999</v>
      </c>
      <c r="AA905" s="135">
        <f t="shared" si="465"/>
        <v>1573.0056</v>
      </c>
      <c r="AB905" s="135">
        <f t="shared" si="465"/>
        <v>1271.7</v>
      </c>
      <c r="AC905" s="135">
        <f t="shared" si="465"/>
        <v>38.700000000000003</v>
      </c>
      <c r="AD905" s="13">
        <f t="shared" si="461"/>
        <v>-3508.1022999999986</v>
      </c>
      <c r="AE905" s="13">
        <f t="shared" si="461"/>
        <v>-1977.023000000001</v>
      </c>
      <c r="AF905" s="13">
        <f t="shared" si="461"/>
        <v>-0.69939999999996871</v>
      </c>
      <c r="AG905" s="13">
        <f t="shared" si="461"/>
        <v>-1000.9377999999997</v>
      </c>
      <c r="AH905" s="13">
        <f t="shared" si="461"/>
        <v>0</v>
      </c>
      <c r="AI905" s="13">
        <f t="shared" si="456"/>
        <v>-211.61909999999989</v>
      </c>
      <c r="AJ905" s="13">
        <f t="shared" si="456"/>
        <v>-317.82300000000032</v>
      </c>
      <c r="AK905" s="13">
        <f t="shared" si="456"/>
        <v>-293.99440000000004</v>
      </c>
      <c r="AL905" s="13">
        <f t="shared" si="456"/>
        <v>0</v>
      </c>
      <c r="AM905" s="13">
        <f t="shared" si="456"/>
        <v>0</v>
      </c>
      <c r="AN905" s="13">
        <f t="shared" si="462"/>
        <v>97.212143273220278</v>
      </c>
      <c r="AO905" s="13">
        <f t="shared" si="462"/>
        <v>98.08393841537638</v>
      </c>
      <c r="AP905" s="13">
        <f t="shared" si="462"/>
        <v>99.925745832890968</v>
      </c>
      <c r="AQ905" s="13">
        <f t="shared" si="462"/>
        <v>87.138938928649452</v>
      </c>
      <c r="AR905" s="13">
        <f t="shared" si="462"/>
        <v>0</v>
      </c>
      <c r="AS905" s="13">
        <f t="shared" si="462"/>
        <v>97.876632016214799</v>
      </c>
      <c r="AT905" s="137">
        <f t="shared" si="462"/>
        <v>88.017079515891865</v>
      </c>
      <c r="AU905" s="137">
        <f t="shared" si="462"/>
        <v>84.253111944295654</v>
      </c>
      <c r="AV905" s="137">
        <f t="shared" si="462"/>
        <v>100</v>
      </c>
      <c r="AW905" s="137">
        <f t="shared" si="462"/>
        <v>100</v>
      </c>
    </row>
    <row r="906" spans="1:49" s="138" customFormat="1" ht="12.75" customHeight="1" x14ac:dyDescent="0.2">
      <c r="A906" s="133">
        <v>897</v>
      </c>
      <c r="B906" s="134" t="s">
        <v>1375</v>
      </c>
      <c r="C906" s="135">
        <f t="shared" si="457"/>
        <v>57102.5</v>
      </c>
      <c r="D906" s="135">
        <f t="shared" ref="D906:I906" si="466">SUBTOTAL(9,D908:D930)</f>
        <v>47133.5</v>
      </c>
      <c r="E906" s="135">
        <f t="shared" si="466"/>
        <v>0</v>
      </c>
      <c r="F906" s="135">
        <f t="shared" si="466"/>
        <v>64.900000000000006</v>
      </c>
      <c r="G906" s="135">
        <f t="shared" si="466"/>
        <v>0</v>
      </c>
      <c r="H906" s="135">
        <f t="shared" si="466"/>
        <v>9904.0999999999985</v>
      </c>
      <c r="I906" s="135">
        <f t="shared" si="466"/>
        <v>0</v>
      </c>
      <c r="J906" s="135">
        <f t="shared" si="438"/>
        <v>63895</v>
      </c>
      <c r="K906" s="135">
        <f t="shared" ref="K906:S906" si="467">SUBTOTAL(9,K908:K930)</f>
        <v>53922.1</v>
      </c>
      <c r="L906" s="135">
        <f t="shared" si="467"/>
        <v>0</v>
      </c>
      <c r="M906" s="135">
        <f t="shared" si="467"/>
        <v>68.8</v>
      </c>
      <c r="N906" s="135">
        <f t="shared" si="467"/>
        <v>0</v>
      </c>
      <c r="O906" s="135">
        <f t="shared" si="467"/>
        <v>9904.0999999999985</v>
      </c>
      <c r="P906" s="135">
        <f t="shared" si="467"/>
        <v>0</v>
      </c>
      <c r="Q906" s="135">
        <f t="shared" si="467"/>
        <v>0</v>
      </c>
      <c r="R906" s="135">
        <f t="shared" si="467"/>
        <v>0</v>
      </c>
      <c r="S906" s="135">
        <f t="shared" si="467"/>
        <v>0</v>
      </c>
      <c r="T906" s="136">
        <f t="shared" si="439"/>
        <v>61322.408100000001</v>
      </c>
      <c r="U906" s="135">
        <f t="shared" ref="U906:AC906" si="468">SUBTOTAL(9,U908:U930)</f>
        <v>51400.4902</v>
      </c>
      <c r="V906" s="135">
        <f t="shared" si="468"/>
        <v>0</v>
      </c>
      <c r="W906" s="135">
        <f t="shared" si="468"/>
        <v>68.795500000000004</v>
      </c>
      <c r="X906" s="135">
        <f t="shared" si="468"/>
        <v>0</v>
      </c>
      <c r="Y906" s="135">
        <f t="shared" si="468"/>
        <v>9853.1224000000002</v>
      </c>
      <c r="Z906" s="135">
        <f t="shared" si="468"/>
        <v>0</v>
      </c>
      <c r="AA906" s="135">
        <f t="shared" si="468"/>
        <v>0</v>
      </c>
      <c r="AB906" s="135">
        <f t="shared" si="468"/>
        <v>0</v>
      </c>
      <c r="AC906" s="135">
        <f t="shared" si="468"/>
        <v>0</v>
      </c>
      <c r="AD906" s="13">
        <f t="shared" si="461"/>
        <v>-2572.5918999999994</v>
      </c>
      <c r="AE906" s="13">
        <f t="shared" si="461"/>
        <v>-2521.6097999999984</v>
      </c>
      <c r="AF906" s="13">
        <f t="shared" si="461"/>
        <v>0</v>
      </c>
      <c r="AG906" s="13">
        <f t="shared" si="461"/>
        <v>-4.4999999999930651E-3</v>
      </c>
      <c r="AH906" s="13">
        <f t="shared" si="461"/>
        <v>0</v>
      </c>
      <c r="AI906" s="13">
        <f t="shared" si="456"/>
        <v>-50.977599999998347</v>
      </c>
      <c r="AJ906" s="13">
        <f t="shared" si="456"/>
        <v>0</v>
      </c>
      <c r="AK906" s="13">
        <f t="shared" si="456"/>
        <v>0</v>
      </c>
      <c r="AL906" s="13">
        <f t="shared" si="456"/>
        <v>0</v>
      </c>
      <c r="AM906" s="13">
        <f t="shared" si="456"/>
        <v>0</v>
      </c>
      <c r="AN906" s="13">
        <f t="shared" si="462"/>
        <v>95.973719539870089</v>
      </c>
      <c r="AO906" s="13">
        <f t="shared" si="462"/>
        <v>95.323606091009069</v>
      </c>
      <c r="AP906" s="13">
        <f t="shared" si="462"/>
        <v>0</v>
      </c>
      <c r="AQ906" s="13">
        <f t="shared" si="462"/>
        <v>99.99345930232559</v>
      </c>
      <c r="AR906" s="13">
        <f t="shared" si="462"/>
        <v>0</v>
      </c>
      <c r="AS906" s="13">
        <f t="shared" si="462"/>
        <v>99.485287911067161</v>
      </c>
      <c r="AT906" s="137">
        <f t="shared" si="462"/>
        <v>0</v>
      </c>
      <c r="AU906" s="137">
        <f t="shared" si="462"/>
        <v>0</v>
      </c>
      <c r="AV906" s="137">
        <f t="shared" si="462"/>
        <v>0</v>
      </c>
      <c r="AW906" s="137">
        <f t="shared" si="462"/>
        <v>0</v>
      </c>
    </row>
    <row r="907" spans="1:49" ht="12.75" customHeight="1" x14ac:dyDescent="0.25">
      <c r="A907" s="133">
        <v>898</v>
      </c>
      <c r="B907" s="139" t="s">
        <v>1400</v>
      </c>
      <c r="C907" s="135">
        <f t="shared" si="457"/>
        <v>107095.9</v>
      </c>
      <c r="D907" s="140">
        <v>88700.800000000003</v>
      </c>
      <c r="E907" s="140">
        <v>878.3</v>
      </c>
      <c r="F907" s="140">
        <v>5821.4</v>
      </c>
      <c r="G907" s="140">
        <v>0</v>
      </c>
      <c r="H907" s="140">
        <v>9966.2000000000007</v>
      </c>
      <c r="I907" s="140">
        <v>1729.2</v>
      </c>
      <c r="J907" s="135">
        <f t="shared" ref="J907:J970" si="469">SUM(K907:P907)+SUM(R907:S907)</f>
        <v>125835.09999999999</v>
      </c>
      <c r="K907" s="141">
        <v>103181.6</v>
      </c>
      <c r="L907" s="141">
        <v>941.9</v>
      </c>
      <c r="M907" s="141">
        <v>7782.7</v>
      </c>
      <c r="N907" s="141">
        <v>0</v>
      </c>
      <c r="O907" s="141">
        <v>9966.2000000000007</v>
      </c>
      <c r="P907" s="141">
        <v>2652.3</v>
      </c>
      <c r="Q907" s="141">
        <v>1867</v>
      </c>
      <c r="R907" s="141">
        <v>1271.7</v>
      </c>
      <c r="S907" s="141">
        <v>38.700000000000003</v>
      </c>
      <c r="T907" s="136">
        <f t="shared" ref="T907:T970" si="470">SUM(U907:Z907) +SUM( AB907:AC907)</f>
        <v>122326.99769999999</v>
      </c>
      <c r="U907" s="141">
        <v>101204.577</v>
      </c>
      <c r="V907" s="141">
        <v>941.20060000000001</v>
      </c>
      <c r="W907" s="141">
        <v>6781.7622000000001</v>
      </c>
      <c r="X907" s="141">
        <v>0</v>
      </c>
      <c r="Y907" s="10">
        <v>9754.5809000000008</v>
      </c>
      <c r="Z907" s="10">
        <v>2334.4769999999999</v>
      </c>
      <c r="AA907" s="10">
        <v>1573.0056</v>
      </c>
      <c r="AB907" s="10">
        <v>1271.7</v>
      </c>
      <c r="AC907" s="10">
        <v>38.700000000000003</v>
      </c>
      <c r="AD907" s="10">
        <f t="shared" si="461"/>
        <v>-3508.1022999999986</v>
      </c>
      <c r="AE907" s="10">
        <f t="shared" si="461"/>
        <v>-1977.023000000001</v>
      </c>
      <c r="AF907" s="10">
        <f t="shared" si="461"/>
        <v>-0.69939999999996871</v>
      </c>
      <c r="AG907" s="10">
        <f t="shared" si="461"/>
        <v>-1000.9377999999997</v>
      </c>
      <c r="AH907" s="10">
        <f t="shared" si="461"/>
        <v>0</v>
      </c>
      <c r="AI907" s="13">
        <f t="shared" si="456"/>
        <v>-211.61909999999989</v>
      </c>
      <c r="AJ907" s="13">
        <f t="shared" si="456"/>
        <v>-317.82300000000032</v>
      </c>
      <c r="AK907" s="13">
        <f t="shared" si="456"/>
        <v>-293.99440000000004</v>
      </c>
      <c r="AL907" s="13">
        <f t="shared" si="456"/>
        <v>0</v>
      </c>
      <c r="AM907" s="10">
        <f t="shared" si="456"/>
        <v>0</v>
      </c>
      <c r="AN907" s="10">
        <f t="shared" si="462"/>
        <v>97.212143273220278</v>
      </c>
      <c r="AO907" s="10">
        <f t="shared" si="462"/>
        <v>98.08393841537638</v>
      </c>
      <c r="AP907" s="10">
        <f t="shared" si="462"/>
        <v>99.925745832890968</v>
      </c>
      <c r="AQ907" s="10">
        <f t="shared" si="462"/>
        <v>87.138938928649452</v>
      </c>
      <c r="AR907" s="10">
        <f t="shared" si="462"/>
        <v>0</v>
      </c>
      <c r="AS907" s="10">
        <f t="shared" si="462"/>
        <v>97.876632016214799</v>
      </c>
      <c r="AT907" s="142">
        <f t="shared" si="462"/>
        <v>88.017079515891865</v>
      </c>
      <c r="AU907" s="142">
        <f t="shared" si="462"/>
        <v>84.253111944295654</v>
      </c>
      <c r="AV907" s="142">
        <f t="shared" si="462"/>
        <v>100</v>
      </c>
      <c r="AW907" s="142">
        <f t="shared" si="462"/>
        <v>100</v>
      </c>
    </row>
    <row r="908" spans="1:49" ht="12.75" customHeight="1" x14ac:dyDescent="0.25">
      <c r="A908" s="133">
        <v>899</v>
      </c>
      <c r="B908" s="139" t="s">
        <v>2093</v>
      </c>
      <c r="C908" s="135">
        <f t="shared" si="457"/>
        <v>2115.1</v>
      </c>
      <c r="D908" s="140">
        <v>1780.6</v>
      </c>
      <c r="E908" s="140">
        <v>0</v>
      </c>
      <c r="F908" s="140">
        <v>0</v>
      </c>
      <c r="G908" s="140">
        <v>0</v>
      </c>
      <c r="H908" s="140">
        <v>334.5</v>
      </c>
      <c r="I908" s="140">
        <v>0</v>
      </c>
      <c r="J908" s="135">
        <f t="shared" si="469"/>
        <v>2267.1</v>
      </c>
      <c r="K908" s="141">
        <v>1932.6</v>
      </c>
      <c r="L908" s="141">
        <v>0</v>
      </c>
      <c r="M908" s="141">
        <v>0</v>
      </c>
      <c r="N908" s="141">
        <v>0</v>
      </c>
      <c r="O908" s="141">
        <v>334.5</v>
      </c>
      <c r="P908" s="141">
        <v>0</v>
      </c>
      <c r="Q908" s="141">
        <v>0</v>
      </c>
      <c r="R908" s="141">
        <v>0</v>
      </c>
      <c r="S908" s="141">
        <v>0</v>
      </c>
      <c r="T908" s="136">
        <f t="shared" si="470"/>
        <v>2189.6756</v>
      </c>
      <c r="U908" s="141">
        <v>1855.1758</v>
      </c>
      <c r="V908" s="141">
        <v>0</v>
      </c>
      <c r="W908" s="141">
        <v>0</v>
      </c>
      <c r="X908" s="141">
        <v>0</v>
      </c>
      <c r="Y908" s="10">
        <v>334.49979999999999</v>
      </c>
      <c r="Z908" s="10">
        <v>0</v>
      </c>
      <c r="AA908" s="10">
        <v>0</v>
      </c>
      <c r="AB908" s="10">
        <v>0</v>
      </c>
      <c r="AC908" s="10">
        <v>0</v>
      </c>
      <c r="AD908" s="10">
        <f t="shared" si="461"/>
        <v>-77.424399999999878</v>
      </c>
      <c r="AE908" s="10">
        <f t="shared" si="461"/>
        <v>-77.424199999999928</v>
      </c>
      <c r="AF908" s="10">
        <f t="shared" si="461"/>
        <v>0</v>
      </c>
      <c r="AG908" s="10">
        <f t="shared" si="461"/>
        <v>0</v>
      </c>
      <c r="AH908" s="10">
        <f t="shared" si="461"/>
        <v>0</v>
      </c>
      <c r="AI908" s="13">
        <f t="shared" si="456"/>
        <v>-2.0000000000663931E-4</v>
      </c>
      <c r="AJ908" s="13">
        <f t="shared" si="456"/>
        <v>0</v>
      </c>
      <c r="AK908" s="13">
        <f t="shared" si="456"/>
        <v>0</v>
      </c>
      <c r="AL908" s="13">
        <f t="shared" si="456"/>
        <v>0</v>
      </c>
      <c r="AM908" s="10">
        <f t="shared" si="456"/>
        <v>0</v>
      </c>
      <c r="AN908" s="10">
        <f t="shared" si="462"/>
        <v>96.584870539455707</v>
      </c>
      <c r="AO908" s="10">
        <f t="shared" si="462"/>
        <v>95.993780399461869</v>
      </c>
      <c r="AP908" s="10">
        <f t="shared" si="462"/>
        <v>0</v>
      </c>
      <c r="AQ908" s="10">
        <f t="shared" si="462"/>
        <v>0</v>
      </c>
      <c r="AR908" s="10">
        <f t="shared" si="462"/>
        <v>0</v>
      </c>
      <c r="AS908" s="10">
        <f t="shared" si="462"/>
        <v>99.999940209267564</v>
      </c>
      <c r="AT908" s="142">
        <f t="shared" si="462"/>
        <v>0</v>
      </c>
      <c r="AU908" s="142">
        <f t="shared" si="462"/>
        <v>0</v>
      </c>
      <c r="AV908" s="142">
        <f t="shared" si="462"/>
        <v>0</v>
      </c>
      <c r="AW908" s="142">
        <f t="shared" si="462"/>
        <v>0</v>
      </c>
    </row>
    <row r="909" spans="1:49" ht="12.75" customHeight="1" x14ac:dyDescent="0.25">
      <c r="A909" s="133">
        <v>900</v>
      </c>
      <c r="B909" s="139" t="s">
        <v>2094</v>
      </c>
      <c r="C909" s="135">
        <f t="shared" si="457"/>
        <v>1916.2</v>
      </c>
      <c r="D909" s="140">
        <v>1590.2</v>
      </c>
      <c r="E909" s="140">
        <v>0</v>
      </c>
      <c r="F909" s="140">
        <v>0</v>
      </c>
      <c r="G909" s="140">
        <v>0</v>
      </c>
      <c r="H909" s="140">
        <v>326</v>
      </c>
      <c r="I909" s="140">
        <v>0</v>
      </c>
      <c r="J909" s="135">
        <f t="shared" si="469"/>
        <v>2066.1999999999998</v>
      </c>
      <c r="K909" s="141">
        <v>1740.2</v>
      </c>
      <c r="L909" s="141">
        <v>0</v>
      </c>
      <c r="M909" s="141">
        <v>0</v>
      </c>
      <c r="N909" s="141">
        <v>0</v>
      </c>
      <c r="O909" s="141">
        <v>326</v>
      </c>
      <c r="P909" s="141">
        <v>0</v>
      </c>
      <c r="Q909" s="141">
        <v>0</v>
      </c>
      <c r="R909" s="141">
        <v>0</v>
      </c>
      <c r="S909" s="141">
        <v>0</v>
      </c>
      <c r="T909" s="136">
        <f t="shared" si="470"/>
        <v>1934.2006999999999</v>
      </c>
      <c r="U909" s="141">
        <v>1634.5283999999999</v>
      </c>
      <c r="V909" s="141">
        <v>0</v>
      </c>
      <c r="W909" s="141">
        <v>0</v>
      </c>
      <c r="X909" s="141">
        <v>0</v>
      </c>
      <c r="Y909" s="10">
        <v>299.67230000000001</v>
      </c>
      <c r="Z909" s="10">
        <v>0</v>
      </c>
      <c r="AA909" s="10">
        <v>0</v>
      </c>
      <c r="AB909" s="10">
        <v>0</v>
      </c>
      <c r="AC909" s="10">
        <v>0</v>
      </c>
      <c r="AD909" s="10">
        <f t="shared" si="461"/>
        <v>-131.99929999999995</v>
      </c>
      <c r="AE909" s="10">
        <f t="shared" si="461"/>
        <v>-105.67160000000013</v>
      </c>
      <c r="AF909" s="10">
        <f t="shared" si="461"/>
        <v>0</v>
      </c>
      <c r="AG909" s="10">
        <f t="shared" si="461"/>
        <v>0</v>
      </c>
      <c r="AH909" s="10">
        <f t="shared" si="461"/>
        <v>0</v>
      </c>
      <c r="AI909" s="13">
        <f t="shared" si="456"/>
        <v>-26.327699999999993</v>
      </c>
      <c r="AJ909" s="13">
        <f t="shared" si="456"/>
        <v>0</v>
      </c>
      <c r="AK909" s="13">
        <f t="shared" si="456"/>
        <v>0</v>
      </c>
      <c r="AL909" s="13">
        <f t="shared" si="456"/>
        <v>0</v>
      </c>
      <c r="AM909" s="10">
        <f t="shared" si="456"/>
        <v>0</v>
      </c>
      <c r="AN909" s="10">
        <f t="shared" si="462"/>
        <v>93.611494531023126</v>
      </c>
      <c r="AO909" s="10">
        <f t="shared" si="462"/>
        <v>93.927617515228121</v>
      </c>
      <c r="AP909" s="10">
        <f t="shared" si="462"/>
        <v>0</v>
      </c>
      <c r="AQ909" s="10">
        <f t="shared" si="462"/>
        <v>0</v>
      </c>
      <c r="AR909" s="10">
        <f t="shared" si="462"/>
        <v>0</v>
      </c>
      <c r="AS909" s="10">
        <f t="shared" si="462"/>
        <v>91.924018404907983</v>
      </c>
      <c r="AT909" s="142">
        <f t="shared" si="462"/>
        <v>0</v>
      </c>
      <c r="AU909" s="142">
        <f t="shared" si="462"/>
        <v>0</v>
      </c>
      <c r="AV909" s="142">
        <f t="shared" si="462"/>
        <v>0</v>
      </c>
      <c r="AW909" s="142">
        <f t="shared" si="462"/>
        <v>0</v>
      </c>
    </row>
    <row r="910" spans="1:49" ht="12.75" customHeight="1" x14ac:dyDescent="0.25">
      <c r="A910" s="133">
        <v>901</v>
      </c>
      <c r="B910" s="139" t="s">
        <v>2095</v>
      </c>
      <c r="C910" s="135">
        <f t="shared" si="457"/>
        <v>2102.5</v>
      </c>
      <c r="D910" s="140">
        <v>1728.2</v>
      </c>
      <c r="E910" s="140">
        <v>0</v>
      </c>
      <c r="F910" s="140">
        <v>0</v>
      </c>
      <c r="G910" s="140">
        <v>0</v>
      </c>
      <c r="H910" s="140">
        <v>374.3</v>
      </c>
      <c r="I910" s="140">
        <v>0</v>
      </c>
      <c r="J910" s="135">
        <f t="shared" si="469"/>
        <v>2377.3000000000002</v>
      </c>
      <c r="K910" s="141">
        <v>2003</v>
      </c>
      <c r="L910" s="141">
        <v>0</v>
      </c>
      <c r="M910" s="141">
        <v>0</v>
      </c>
      <c r="N910" s="141">
        <v>0</v>
      </c>
      <c r="O910" s="141">
        <v>374.3</v>
      </c>
      <c r="P910" s="141">
        <v>0</v>
      </c>
      <c r="Q910" s="141">
        <v>0</v>
      </c>
      <c r="R910" s="141">
        <v>0</v>
      </c>
      <c r="S910" s="141">
        <v>0</v>
      </c>
      <c r="T910" s="136">
        <f t="shared" si="470"/>
        <v>2283.5336000000002</v>
      </c>
      <c r="U910" s="141">
        <v>1909.2336</v>
      </c>
      <c r="V910" s="141">
        <v>0</v>
      </c>
      <c r="W910" s="141">
        <v>0</v>
      </c>
      <c r="X910" s="141">
        <v>0</v>
      </c>
      <c r="Y910" s="10">
        <v>374.3</v>
      </c>
      <c r="Z910" s="10">
        <v>0</v>
      </c>
      <c r="AA910" s="10">
        <v>0</v>
      </c>
      <c r="AB910" s="10">
        <v>0</v>
      </c>
      <c r="AC910" s="10">
        <v>0</v>
      </c>
      <c r="AD910" s="10">
        <f t="shared" si="461"/>
        <v>-93.766399999999976</v>
      </c>
      <c r="AE910" s="10">
        <f t="shared" si="461"/>
        <v>-93.766399999999976</v>
      </c>
      <c r="AF910" s="10">
        <f t="shared" si="461"/>
        <v>0</v>
      </c>
      <c r="AG910" s="10">
        <f t="shared" si="461"/>
        <v>0</v>
      </c>
      <c r="AH910" s="10">
        <f t="shared" si="461"/>
        <v>0</v>
      </c>
      <c r="AI910" s="13">
        <f t="shared" si="456"/>
        <v>0</v>
      </c>
      <c r="AJ910" s="13">
        <f t="shared" si="456"/>
        <v>0</v>
      </c>
      <c r="AK910" s="13">
        <f t="shared" si="456"/>
        <v>0</v>
      </c>
      <c r="AL910" s="13">
        <f t="shared" si="456"/>
        <v>0</v>
      </c>
      <c r="AM910" s="10">
        <f t="shared" si="456"/>
        <v>0</v>
      </c>
      <c r="AN910" s="10">
        <f t="shared" si="462"/>
        <v>96.055760736970512</v>
      </c>
      <c r="AO910" s="10">
        <f t="shared" si="462"/>
        <v>95.31870194707939</v>
      </c>
      <c r="AP910" s="10">
        <f t="shared" si="462"/>
        <v>0</v>
      </c>
      <c r="AQ910" s="10">
        <f t="shared" si="462"/>
        <v>0</v>
      </c>
      <c r="AR910" s="10">
        <f t="shared" si="462"/>
        <v>0</v>
      </c>
      <c r="AS910" s="10">
        <f t="shared" si="462"/>
        <v>100</v>
      </c>
      <c r="AT910" s="142">
        <f t="shared" si="462"/>
        <v>0</v>
      </c>
      <c r="AU910" s="142">
        <f t="shared" si="462"/>
        <v>0</v>
      </c>
      <c r="AV910" s="142">
        <f t="shared" si="462"/>
        <v>0</v>
      </c>
      <c r="AW910" s="142">
        <f t="shared" si="462"/>
        <v>0</v>
      </c>
    </row>
    <row r="911" spans="1:49" ht="12.75" customHeight="1" x14ac:dyDescent="0.25">
      <c r="A911" s="133">
        <v>902</v>
      </c>
      <c r="B911" s="139" t="s">
        <v>2096</v>
      </c>
      <c r="C911" s="135">
        <f t="shared" si="457"/>
        <v>2273.3000000000002</v>
      </c>
      <c r="D911" s="140">
        <v>1622.4</v>
      </c>
      <c r="E911" s="140">
        <v>0</v>
      </c>
      <c r="F911" s="140">
        <v>0</v>
      </c>
      <c r="G911" s="140">
        <v>0</v>
      </c>
      <c r="H911" s="140">
        <v>650.9</v>
      </c>
      <c r="I911" s="140">
        <v>0</v>
      </c>
      <c r="J911" s="135">
        <f t="shared" si="469"/>
        <v>2497.4</v>
      </c>
      <c r="K911" s="141">
        <v>1846.5</v>
      </c>
      <c r="L911" s="141">
        <v>0</v>
      </c>
      <c r="M911" s="141">
        <v>0</v>
      </c>
      <c r="N911" s="141">
        <v>0</v>
      </c>
      <c r="O911" s="141">
        <v>650.9</v>
      </c>
      <c r="P911" s="141">
        <v>0</v>
      </c>
      <c r="Q911" s="141">
        <v>0</v>
      </c>
      <c r="R911" s="141">
        <v>0</v>
      </c>
      <c r="S911" s="141">
        <v>0</v>
      </c>
      <c r="T911" s="136">
        <f t="shared" si="470"/>
        <v>2497.3991999999998</v>
      </c>
      <c r="U911" s="141">
        <v>1846.5</v>
      </c>
      <c r="V911" s="141">
        <v>0</v>
      </c>
      <c r="W911" s="141">
        <v>0</v>
      </c>
      <c r="X911" s="141">
        <v>0</v>
      </c>
      <c r="Y911" s="10">
        <v>650.89919999999995</v>
      </c>
      <c r="Z911" s="10">
        <v>0</v>
      </c>
      <c r="AA911" s="10">
        <v>0</v>
      </c>
      <c r="AB911" s="10">
        <v>0</v>
      </c>
      <c r="AC911" s="10">
        <v>0</v>
      </c>
      <c r="AD911" s="10">
        <f t="shared" si="461"/>
        <v>-8.0000000025393092E-4</v>
      </c>
      <c r="AE911" s="10">
        <f t="shared" si="461"/>
        <v>0</v>
      </c>
      <c r="AF911" s="10">
        <f t="shared" si="461"/>
        <v>0</v>
      </c>
      <c r="AG911" s="10">
        <f t="shared" si="461"/>
        <v>0</v>
      </c>
      <c r="AH911" s="10">
        <f t="shared" si="461"/>
        <v>0</v>
      </c>
      <c r="AI911" s="13">
        <f t="shared" si="456"/>
        <v>-8.0000000002655725E-4</v>
      </c>
      <c r="AJ911" s="13">
        <f t="shared" si="456"/>
        <v>0</v>
      </c>
      <c r="AK911" s="13">
        <f t="shared" si="456"/>
        <v>0</v>
      </c>
      <c r="AL911" s="13">
        <f t="shared" si="456"/>
        <v>0</v>
      </c>
      <c r="AM911" s="10">
        <f t="shared" si="456"/>
        <v>0</v>
      </c>
      <c r="AN911" s="10">
        <f t="shared" si="462"/>
        <v>99.999967966685347</v>
      </c>
      <c r="AO911" s="10">
        <f t="shared" si="462"/>
        <v>100</v>
      </c>
      <c r="AP911" s="10">
        <f t="shared" si="462"/>
        <v>0</v>
      </c>
      <c r="AQ911" s="10">
        <f t="shared" si="462"/>
        <v>0</v>
      </c>
      <c r="AR911" s="10">
        <f t="shared" si="462"/>
        <v>0</v>
      </c>
      <c r="AS911" s="10">
        <f t="shared" si="462"/>
        <v>99.999877093255492</v>
      </c>
      <c r="AT911" s="142">
        <f t="shared" si="462"/>
        <v>0</v>
      </c>
      <c r="AU911" s="142">
        <f t="shared" si="462"/>
        <v>0</v>
      </c>
      <c r="AV911" s="142">
        <f t="shared" si="462"/>
        <v>0</v>
      </c>
      <c r="AW911" s="142">
        <f t="shared" si="462"/>
        <v>0</v>
      </c>
    </row>
    <row r="912" spans="1:49" ht="12.75" customHeight="1" x14ac:dyDescent="0.25">
      <c r="A912" s="133">
        <v>903</v>
      </c>
      <c r="B912" s="139" t="s">
        <v>2097</v>
      </c>
      <c r="C912" s="135">
        <f t="shared" si="457"/>
        <v>6793.3</v>
      </c>
      <c r="D912" s="140">
        <v>5943.8</v>
      </c>
      <c r="E912" s="140">
        <v>0</v>
      </c>
      <c r="F912" s="140">
        <v>0</v>
      </c>
      <c r="G912" s="140">
        <v>0</v>
      </c>
      <c r="H912" s="140">
        <v>849.5</v>
      </c>
      <c r="I912" s="140">
        <v>0</v>
      </c>
      <c r="J912" s="135">
        <f t="shared" si="469"/>
        <v>7588</v>
      </c>
      <c r="K912" s="141">
        <v>6738.5</v>
      </c>
      <c r="L912" s="141">
        <v>0</v>
      </c>
      <c r="M912" s="141">
        <v>0</v>
      </c>
      <c r="N912" s="141">
        <v>0</v>
      </c>
      <c r="O912" s="141">
        <v>849.5</v>
      </c>
      <c r="P912" s="141">
        <v>0</v>
      </c>
      <c r="Q912" s="141">
        <v>0</v>
      </c>
      <c r="R912" s="141">
        <v>0</v>
      </c>
      <c r="S912" s="141">
        <v>0</v>
      </c>
      <c r="T912" s="136">
        <f t="shared" si="470"/>
        <v>6916.1968999999999</v>
      </c>
      <c r="U912" s="141">
        <v>6067.1338999999998</v>
      </c>
      <c r="V912" s="141">
        <v>0</v>
      </c>
      <c r="W912" s="141">
        <v>0</v>
      </c>
      <c r="X912" s="141">
        <v>0</v>
      </c>
      <c r="Y912" s="10">
        <v>849.06299999999999</v>
      </c>
      <c r="Z912" s="10">
        <v>0</v>
      </c>
      <c r="AA912" s="10">
        <v>0</v>
      </c>
      <c r="AB912" s="10">
        <v>0</v>
      </c>
      <c r="AC912" s="10">
        <v>0</v>
      </c>
      <c r="AD912" s="10">
        <f t="shared" si="461"/>
        <v>-671.80310000000009</v>
      </c>
      <c r="AE912" s="10">
        <f t="shared" si="461"/>
        <v>-671.36610000000019</v>
      </c>
      <c r="AF912" s="10">
        <f t="shared" si="461"/>
        <v>0</v>
      </c>
      <c r="AG912" s="10">
        <f t="shared" si="461"/>
        <v>0</v>
      </c>
      <c r="AH912" s="10">
        <f t="shared" si="461"/>
        <v>0</v>
      </c>
      <c r="AI912" s="13">
        <f t="shared" si="456"/>
        <v>-0.43700000000001182</v>
      </c>
      <c r="AJ912" s="13">
        <f t="shared" si="456"/>
        <v>0</v>
      </c>
      <c r="AK912" s="13">
        <f t="shared" si="456"/>
        <v>0</v>
      </c>
      <c r="AL912" s="13">
        <f t="shared" si="456"/>
        <v>0</v>
      </c>
      <c r="AM912" s="10">
        <f t="shared" si="456"/>
        <v>0</v>
      </c>
      <c r="AN912" s="10">
        <f t="shared" si="462"/>
        <v>91.146506325777537</v>
      </c>
      <c r="AO912" s="10">
        <f t="shared" si="462"/>
        <v>90.036861319284696</v>
      </c>
      <c r="AP912" s="10">
        <f t="shared" si="462"/>
        <v>0</v>
      </c>
      <c r="AQ912" s="10">
        <f t="shared" si="462"/>
        <v>0</v>
      </c>
      <c r="AR912" s="10">
        <f t="shared" si="462"/>
        <v>0</v>
      </c>
      <c r="AS912" s="10">
        <f t="shared" si="462"/>
        <v>99.94855797527957</v>
      </c>
      <c r="AT912" s="142">
        <f t="shared" si="462"/>
        <v>0</v>
      </c>
      <c r="AU912" s="142">
        <f t="shared" si="462"/>
        <v>0</v>
      </c>
      <c r="AV912" s="142">
        <f t="shared" si="462"/>
        <v>0</v>
      </c>
      <c r="AW912" s="142">
        <f t="shared" si="462"/>
        <v>0</v>
      </c>
    </row>
    <row r="913" spans="1:49" ht="12.75" customHeight="1" x14ac:dyDescent="0.25">
      <c r="A913" s="133">
        <v>904</v>
      </c>
      <c r="B913" s="139" t="s">
        <v>2098</v>
      </c>
      <c r="C913" s="135">
        <f t="shared" si="457"/>
        <v>2225.1999999999998</v>
      </c>
      <c r="D913" s="140">
        <v>1674.6</v>
      </c>
      <c r="E913" s="140">
        <v>0</v>
      </c>
      <c r="F913" s="140">
        <v>0</v>
      </c>
      <c r="G913" s="140">
        <v>0</v>
      </c>
      <c r="H913" s="140">
        <v>550.6</v>
      </c>
      <c r="I913" s="140">
        <v>0</v>
      </c>
      <c r="J913" s="135">
        <f t="shared" si="469"/>
        <v>2424.1</v>
      </c>
      <c r="K913" s="141">
        <v>1873.5</v>
      </c>
      <c r="L913" s="141">
        <v>0</v>
      </c>
      <c r="M913" s="141">
        <v>0</v>
      </c>
      <c r="N913" s="141">
        <v>0</v>
      </c>
      <c r="O913" s="141">
        <v>550.6</v>
      </c>
      <c r="P913" s="141">
        <v>0</v>
      </c>
      <c r="Q913" s="141">
        <v>0</v>
      </c>
      <c r="R913" s="141">
        <v>0</v>
      </c>
      <c r="S913" s="141">
        <v>0</v>
      </c>
      <c r="T913" s="136">
        <f t="shared" si="470"/>
        <v>2372.4329000000002</v>
      </c>
      <c r="U913" s="141">
        <v>1821.8329000000001</v>
      </c>
      <c r="V913" s="141">
        <v>0</v>
      </c>
      <c r="W913" s="141">
        <v>0</v>
      </c>
      <c r="X913" s="141">
        <v>0</v>
      </c>
      <c r="Y913" s="10">
        <v>550.6</v>
      </c>
      <c r="Z913" s="10">
        <v>0</v>
      </c>
      <c r="AA913" s="10">
        <v>0</v>
      </c>
      <c r="AB913" s="10">
        <v>0</v>
      </c>
      <c r="AC913" s="10">
        <v>0</v>
      </c>
      <c r="AD913" s="10">
        <f t="shared" si="461"/>
        <v>-51.667099999999664</v>
      </c>
      <c r="AE913" s="10">
        <f t="shared" si="461"/>
        <v>-51.667099999999891</v>
      </c>
      <c r="AF913" s="10">
        <f t="shared" si="461"/>
        <v>0</v>
      </c>
      <c r="AG913" s="10">
        <f t="shared" si="461"/>
        <v>0</v>
      </c>
      <c r="AH913" s="10">
        <f t="shared" si="461"/>
        <v>0</v>
      </c>
      <c r="AI913" s="13">
        <f t="shared" si="456"/>
        <v>0</v>
      </c>
      <c r="AJ913" s="13">
        <f t="shared" si="456"/>
        <v>0</v>
      </c>
      <c r="AK913" s="13">
        <f t="shared" si="456"/>
        <v>0</v>
      </c>
      <c r="AL913" s="13">
        <f t="shared" si="456"/>
        <v>0</v>
      </c>
      <c r="AM913" s="10">
        <f t="shared" si="456"/>
        <v>0</v>
      </c>
      <c r="AN913" s="10">
        <f t="shared" si="462"/>
        <v>97.868606905655724</v>
      </c>
      <c r="AO913" s="10">
        <f t="shared" si="462"/>
        <v>97.242215105417671</v>
      </c>
      <c r="AP913" s="10">
        <f t="shared" si="462"/>
        <v>0</v>
      </c>
      <c r="AQ913" s="10">
        <f t="shared" si="462"/>
        <v>0</v>
      </c>
      <c r="AR913" s="10">
        <f t="shared" si="462"/>
        <v>0</v>
      </c>
      <c r="AS913" s="10">
        <f t="shared" si="462"/>
        <v>100</v>
      </c>
      <c r="AT913" s="142">
        <f t="shared" si="462"/>
        <v>0</v>
      </c>
      <c r="AU913" s="142">
        <f t="shared" si="462"/>
        <v>0</v>
      </c>
      <c r="AV913" s="142">
        <f t="shared" si="462"/>
        <v>0</v>
      </c>
      <c r="AW913" s="142">
        <f t="shared" si="462"/>
        <v>0</v>
      </c>
    </row>
    <row r="914" spans="1:49" ht="12.75" customHeight="1" x14ac:dyDescent="0.25">
      <c r="A914" s="133">
        <v>905</v>
      </c>
      <c r="B914" s="139" t="s">
        <v>2099</v>
      </c>
      <c r="C914" s="135">
        <f t="shared" si="457"/>
        <v>2181.9</v>
      </c>
      <c r="D914" s="140">
        <v>1833.9</v>
      </c>
      <c r="E914" s="140">
        <v>0</v>
      </c>
      <c r="F914" s="140">
        <v>0</v>
      </c>
      <c r="G914" s="140">
        <v>0</v>
      </c>
      <c r="H914" s="140">
        <v>348</v>
      </c>
      <c r="I914" s="140">
        <v>0</v>
      </c>
      <c r="J914" s="135">
        <f t="shared" si="469"/>
        <v>2459.8000000000002</v>
      </c>
      <c r="K914" s="141">
        <v>2111.8000000000002</v>
      </c>
      <c r="L914" s="141">
        <v>0</v>
      </c>
      <c r="M914" s="141">
        <v>0</v>
      </c>
      <c r="N914" s="141">
        <v>0</v>
      </c>
      <c r="O914" s="141">
        <v>348</v>
      </c>
      <c r="P914" s="141">
        <v>0</v>
      </c>
      <c r="Q914" s="141">
        <v>0</v>
      </c>
      <c r="R914" s="141">
        <v>0</v>
      </c>
      <c r="S914" s="141">
        <v>0</v>
      </c>
      <c r="T914" s="136">
        <f t="shared" si="470"/>
        <v>2429.5259999999998</v>
      </c>
      <c r="U914" s="141">
        <v>2081.6967</v>
      </c>
      <c r="V914" s="141">
        <v>0</v>
      </c>
      <c r="W914" s="141">
        <v>0</v>
      </c>
      <c r="X914" s="141">
        <v>0</v>
      </c>
      <c r="Y914" s="10">
        <v>347.82929999999999</v>
      </c>
      <c r="Z914" s="10">
        <v>0</v>
      </c>
      <c r="AA914" s="10">
        <v>0</v>
      </c>
      <c r="AB914" s="10">
        <v>0</v>
      </c>
      <c r="AC914" s="10">
        <v>0</v>
      </c>
      <c r="AD914" s="10">
        <f t="shared" si="461"/>
        <v>-30.274000000000342</v>
      </c>
      <c r="AE914" s="10">
        <f t="shared" si="461"/>
        <v>-30.103300000000218</v>
      </c>
      <c r="AF914" s="10">
        <f t="shared" si="461"/>
        <v>0</v>
      </c>
      <c r="AG914" s="10">
        <f t="shared" si="461"/>
        <v>0</v>
      </c>
      <c r="AH914" s="10">
        <f t="shared" si="461"/>
        <v>0</v>
      </c>
      <c r="AI914" s="13">
        <f t="shared" si="456"/>
        <v>-0.17070000000001073</v>
      </c>
      <c r="AJ914" s="13">
        <f t="shared" si="456"/>
        <v>0</v>
      </c>
      <c r="AK914" s="13">
        <f t="shared" si="456"/>
        <v>0</v>
      </c>
      <c r="AL914" s="13">
        <f t="shared" si="456"/>
        <v>0</v>
      </c>
      <c r="AM914" s="10">
        <f t="shared" si="456"/>
        <v>0</v>
      </c>
      <c r="AN914" s="10">
        <f t="shared" si="462"/>
        <v>98.769249532482306</v>
      </c>
      <c r="AO914" s="10">
        <f t="shared" si="462"/>
        <v>98.574519367364317</v>
      </c>
      <c r="AP914" s="10">
        <f t="shared" si="462"/>
        <v>0</v>
      </c>
      <c r="AQ914" s="10">
        <f t="shared" si="462"/>
        <v>0</v>
      </c>
      <c r="AR914" s="10">
        <f t="shared" si="462"/>
        <v>0</v>
      </c>
      <c r="AS914" s="10">
        <f t="shared" si="462"/>
        <v>99.950948275862061</v>
      </c>
      <c r="AT914" s="142">
        <f t="shared" si="462"/>
        <v>0</v>
      </c>
      <c r="AU914" s="142">
        <f t="shared" si="462"/>
        <v>0</v>
      </c>
      <c r="AV914" s="142">
        <f t="shared" si="462"/>
        <v>0</v>
      </c>
      <c r="AW914" s="142">
        <f t="shared" si="462"/>
        <v>0</v>
      </c>
    </row>
    <row r="915" spans="1:49" ht="12.75" customHeight="1" x14ac:dyDescent="0.25">
      <c r="A915" s="133">
        <v>906</v>
      </c>
      <c r="B915" s="139" t="s">
        <v>2100</v>
      </c>
      <c r="C915" s="135">
        <f t="shared" si="457"/>
        <v>1106.3</v>
      </c>
      <c r="D915" s="140">
        <v>919.7</v>
      </c>
      <c r="E915" s="140">
        <v>0</v>
      </c>
      <c r="F915" s="140">
        <v>0</v>
      </c>
      <c r="G915" s="140">
        <v>0</v>
      </c>
      <c r="H915" s="140">
        <v>186.6</v>
      </c>
      <c r="I915" s="140">
        <v>0</v>
      </c>
      <c r="J915" s="135">
        <f t="shared" si="469"/>
        <v>1211</v>
      </c>
      <c r="K915" s="141">
        <v>1024.4000000000001</v>
      </c>
      <c r="L915" s="141">
        <v>0</v>
      </c>
      <c r="M915" s="141">
        <v>0</v>
      </c>
      <c r="N915" s="141">
        <v>0</v>
      </c>
      <c r="O915" s="141">
        <v>186.6</v>
      </c>
      <c r="P915" s="141">
        <v>0</v>
      </c>
      <c r="Q915" s="141">
        <v>0</v>
      </c>
      <c r="R915" s="141">
        <v>0</v>
      </c>
      <c r="S915" s="141">
        <v>0</v>
      </c>
      <c r="T915" s="136">
        <f t="shared" si="470"/>
        <v>1210.9987999999998</v>
      </c>
      <c r="U915" s="141">
        <v>1024.3996</v>
      </c>
      <c r="V915" s="141">
        <v>0</v>
      </c>
      <c r="W915" s="141">
        <v>0</v>
      </c>
      <c r="X915" s="141">
        <v>0</v>
      </c>
      <c r="Y915" s="10">
        <v>186.5992</v>
      </c>
      <c r="Z915" s="10">
        <v>0</v>
      </c>
      <c r="AA915" s="10">
        <v>0</v>
      </c>
      <c r="AB915" s="10">
        <v>0</v>
      </c>
      <c r="AC915" s="10">
        <v>0</v>
      </c>
      <c r="AD915" s="10">
        <f t="shared" si="461"/>
        <v>-1.2000000001535227E-3</v>
      </c>
      <c r="AE915" s="10">
        <f t="shared" si="461"/>
        <v>-4.0000000012696546E-4</v>
      </c>
      <c r="AF915" s="10">
        <f t="shared" si="461"/>
        <v>0</v>
      </c>
      <c r="AG915" s="10">
        <f t="shared" si="461"/>
        <v>0</v>
      </c>
      <c r="AH915" s="10">
        <f t="shared" si="461"/>
        <v>0</v>
      </c>
      <c r="AI915" s="13">
        <f t="shared" si="456"/>
        <v>-7.9999999999813554E-4</v>
      </c>
      <c r="AJ915" s="13">
        <f t="shared" si="456"/>
        <v>0</v>
      </c>
      <c r="AK915" s="13">
        <f t="shared" si="456"/>
        <v>0</v>
      </c>
      <c r="AL915" s="13">
        <f t="shared" si="456"/>
        <v>0</v>
      </c>
      <c r="AM915" s="10">
        <f t="shared" si="456"/>
        <v>0</v>
      </c>
      <c r="AN915" s="10">
        <f t="shared" si="462"/>
        <v>99.999900908340194</v>
      </c>
      <c r="AO915" s="10">
        <f t="shared" si="462"/>
        <v>99.999960952752815</v>
      </c>
      <c r="AP915" s="10">
        <f t="shared" si="462"/>
        <v>0</v>
      </c>
      <c r="AQ915" s="10">
        <f t="shared" si="462"/>
        <v>0</v>
      </c>
      <c r="AR915" s="10">
        <f t="shared" si="462"/>
        <v>0</v>
      </c>
      <c r="AS915" s="10">
        <f t="shared" si="462"/>
        <v>99.999571275455523</v>
      </c>
      <c r="AT915" s="142">
        <f t="shared" si="462"/>
        <v>0</v>
      </c>
      <c r="AU915" s="142">
        <f t="shared" si="462"/>
        <v>0</v>
      </c>
      <c r="AV915" s="142">
        <f t="shared" si="462"/>
        <v>0</v>
      </c>
      <c r="AW915" s="142">
        <f t="shared" si="462"/>
        <v>0</v>
      </c>
    </row>
    <row r="916" spans="1:49" ht="12.75" customHeight="1" x14ac:dyDescent="0.25">
      <c r="A916" s="133">
        <v>907</v>
      </c>
      <c r="B916" s="139" t="s">
        <v>2101</v>
      </c>
      <c r="C916" s="135">
        <f t="shared" si="457"/>
        <v>2746.6</v>
      </c>
      <c r="D916" s="140">
        <v>2402</v>
      </c>
      <c r="E916" s="140">
        <v>0</v>
      </c>
      <c r="F916" s="140">
        <v>0</v>
      </c>
      <c r="G916" s="140">
        <v>0</v>
      </c>
      <c r="H916" s="140">
        <v>344.6</v>
      </c>
      <c r="I916" s="140">
        <v>0</v>
      </c>
      <c r="J916" s="135">
        <f t="shared" si="469"/>
        <v>3016.9</v>
      </c>
      <c r="K916" s="141">
        <v>2672.3</v>
      </c>
      <c r="L916" s="141">
        <v>0</v>
      </c>
      <c r="M916" s="141">
        <v>0</v>
      </c>
      <c r="N916" s="141">
        <v>0</v>
      </c>
      <c r="O916" s="141">
        <v>344.6</v>
      </c>
      <c r="P916" s="141">
        <v>0</v>
      </c>
      <c r="Q916" s="141">
        <v>0</v>
      </c>
      <c r="R916" s="141">
        <v>0</v>
      </c>
      <c r="S916" s="141">
        <v>0</v>
      </c>
      <c r="T916" s="136">
        <f t="shared" si="470"/>
        <v>2877.2871999999998</v>
      </c>
      <c r="U916" s="141">
        <v>2533.2489999999998</v>
      </c>
      <c r="V916" s="141">
        <v>0</v>
      </c>
      <c r="W916" s="141">
        <v>0</v>
      </c>
      <c r="X916" s="141">
        <v>0</v>
      </c>
      <c r="Y916" s="10">
        <v>344.03820000000002</v>
      </c>
      <c r="Z916" s="10">
        <v>0</v>
      </c>
      <c r="AA916" s="10">
        <v>0</v>
      </c>
      <c r="AB916" s="10">
        <v>0</v>
      </c>
      <c r="AC916" s="10">
        <v>0</v>
      </c>
      <c r="AD916" s="10">
        <f t="shared" si="461"/>
        <v>-139.61280000000033</v>
      </c>
      <c r="AE916" s="10">
        <f t="shared" si="461"/>
        <v>-139.05100000000039</v>
      </c>
      <c r="AF916" s="10">
        <f t="shared" si="461"/>
        <v>0</v>
      </c>
      <c r="AG916" s="10">
        <f t="shared" si="461"/>
        <v>0</v>
      </c>
      <c r="AH916" s="10">
        <f t="shared" si="461"/>
        <v>0</v>
      </c>
      <c r="AI916" s="13">
        <f t="shared" si="456"/>
        <v>-0.56180000000000518</v>
      </c>
      <c r="AJ916" s="13">
        <f t="shared" si="456"/>
        <v>0</v>
      </c>
      <c r="AK916" s="13">
        <f t="shared" si="456"/>
        <v>0</v>
      </c>
      <c r="AL916" s="13">
        <f t="shared" si="456"/>
        <v>0</v>
      </c>
      <c r="AM916" s="10">
        <f t="shared" si="456"/>
        <v>0</v>
      </c>
      <c r="AN916" s="10">
        <f t="shared" si="462"/>
        <v>95.372309324140659</v>
      </c>
      <c r="AO916" s="10">
        <f t="shared" si="462"/>
        <v>94.796579725330218</v>
      </c>
      <c r="AP916" s="10">
        <f t="shared" si="462"/>
        <v>0</v>
      </c>
      <c r="AQ916" s="10">
        <f t="shared" si="462"/>
        <v>0</v>
      </c>
      <c r="AR916" s="10">
        <f t="shared" si="462"/>
        <v>0</v>
      </c>
      <c r="AS916" s="10">
        <f t="shared" si="462"/>
        <v>99.83697040046431</v>
      </c>
      <c r="AT916" s="142">
        <f t="shared" si="462"/>
        <v>0</v>
      </c>
      <c r="AU916" s="142">
        <f t="shared" si="462"/>
        <v>0</v>
      </c>
      <c r="AV916" s="142">
        <f t="shared" si="462"/>
        <v>0</v>
      </c>
      <c r="AW916" s="142">
        <f t="shared" si="462"/>
        <v>0</v>
      </c>
    </row>
    <row r="917" spans="1:49" ht="12.75" customHeight="1" x14ac:dyDescent="0.25">
      <c r="A917" s="133">
        <v>908</v>
      </c>
      <c r="B917" s="139" t="s">
        <v>1725</v>
      </c>
      <c r="C917" s="135">
        <f t="shared" si="457"/>
        <v>223.8</v>
      </c>
      <c r="D917" s="140">
        <v>0</v>
      </c>
      <c r="E917" s="140">
        <v>0</v>
      </c>
      <c r="F917" s="140">
        <v>0</v>
      </c>
      <c r="G917" s="140">
        <v>0</v>
      </c>
      <c r="H917" s="140">
        <v>223.8</v>
      </c>
      <c r="I917" s="140">
        <v>0</v>
      </c>
      <c r="J917" s="135">
        <f t="shared" si="469"/>
        <v>223.8</v>
      </c>
      <c r="K917" s="141">
        <v>0</v>
      </c>
      <c r="L917" s="141">
        <v>0</v>
      </c>
      <c r="M917" s="141">
        <v>0</v>
      </c>
      <c r="N917" s="141">
        <v>0</v>
      </c>
      <c r="O917" s="141">
        <v>223.8</v>
      </c>
      <c r="P917" s="141">
        <v>0</v>
      </c>
      <c r="Q917" s="141">
        <v>0</v>
      </c>
      <c r="R917" s="141">
        <v>0</v>
      </c>
      <c r="S917" s="141">
        <v>0</v>
      </c>
      <c r="T917" s="136">
        <f t="shared" si="470"/>
        <v>223.7998</v>
      </c>
      <c r="U917" s="141">
        <v>0</v>
      </c>
      <c r="V917" s="141">
        <v>0</v>
      </c>
      <c r="W917" s="141">
        <v>0</v>
      </c>
      <c r="X917" s="141">
        <v>0</v>
      </c>
      <c r="Y917" s="10">
        <v>223.7998</v>
      </c>
      <c r="Z917" s="10">
        <v>0</v>
      </c>
      <c r="AA917" s="10">
        <v>0</v>
      </c>
      <c r="AB917" s="10">
        <v>0</v>
      </c>
      <c r="AC917" s="10">
        <v>0</v>
      </c>
      <c r="AD917" s="10">
        <f t="shared" si="461"/>
        <v>-2.0000000000663931E-4</v>
      </c>
      <c r="AE917" s="10">
        <f t="shared" si="461"/>
        <v>0</v>
      </c>
      <c r="AF917" s="10">
        <f t="shared" si="461"/>
        <v>0</v>
      </c>
      <c r="AG917" s="10">
        <f t="shared" si="461"/>
        <v>0</v>
      </c>
      <c r="AH917" s="10">
        <f t="shared" si="461"/>
        <v>0</v>
      </c>
      <c r="AI917" s="13">
        <f t="shared" si="456"/>
        <v>-2.0000000000663931E-4</v>
      </c>
      <c r="AJ917" s="13">
        <f t="shared" si="456"/>
        <v>0</v>
      </c>
      <c r="AK917" s="13">
        <f t="shared" si="456"/>
        <v>0</v>
      </c>
      <c r="AL917" s="13">
        <f t="shared" si="456"/>
        <v>0</v>
      </c>
      <c r="AM917" s="10">
        <f t="shared" si="456"/>
        <v>0</v>
      </c>
      <c r="AN917" s="10">
        <f t="shared" si="462"/>
        <v>99.99991063449508</v>
      </c>
      <c r="AO917" s="10">
        <f t="shared" si="462"/>
        <v>0</v>
      </c>
      <c r="AP917" s="10">
        <f t="shared" si="462"/>
        <v>0</v>
      </c>
      <c r="AQ917" s="10">
        <f t="shared" si="462"/>
        <v>0</v>
      </c>
      <c r="AR917" s="10">
        <f t="shared" si="462"/>
        <v>0</v>
      </c>
      <c r="AS917" s="10">
        <f t="shared" si="462"/>
        <v>99.99991063449508</v>
      </c>
      <c r="AT917" s="142">
        <f t="shared" si="462"/>
        <v>0</v>
      </c>
      <c r="AU917" s="142">
        <f t="shared" si="462"/>
        <v>0</v>
      </c>
      <c r="AV917" s="142">
        <f t="shared" si="462"/>
        <v>0</v>
      </c>
      <c r="AW917" s="142">
        <f t="shared" si="462"/>
        <v>0</v>
      </c>
    </row>
    <row r="918" spans="1:49" ht="12.75" customHeight="1" x14ac:dyDescent="0.25">
      <c r="A918" s="133">
        <v>909</v>
      </c>
      <c r="B918" s="139" t="s">
        <v>2102</v>
      </c>
      <c r="C918" s="135">
        <f t="shared" si="457"/>
        <v>928.3</v>
      </c>
      <c r="D918" s="140">
        <v>778.3</v>
      </c>
      <c r="E918" s="140">
        <v>0</v>
      </c>
      <c r="F918" s="140">
        <v>0</v>
      </c>
      <c r="G918" s="140">
        <v>0</v>
      </c>
      <c r="H918" s="140">
        <v>150</v>
      </c>
      <c r="I918" s="140">
        <v>0</v>
      </c>
      <c r="J918" s="135">
        <f t="shared" si="469"/>
        <v>1027.9000000000001</v>
      </c>
      <c r="K918" s="141">
        <v>877.9</v>
      </c>
      <c r="L918" s="141">
        <v>0</v>
      </c>
      <c r="M918" s="141">
        <v>0</v>
      </c>
      <c r="N918" s="141">
        <v>0</v>
      </c>
      <c r="O918" s="141">
        <v>150</v>
      </c>
      <c r="P918" s="141">
        <v>0</v>
      </c>
      <c r="Q918" s="141">
        <v>0</v>
      </c>
      <c r="R918" s="141">
        <v>0</v>
      </c>
      <c r="S918" s="141">
        <v>0</v>
      </c>
      <c r="T918" s="136">
        <f t="shared" si="470"/>
        <v>953.3094000000001</v>
      </c>
      <c r="U918" s="141">
        <v>803.31010000000003</v>
      </c>
      <c r="V918" s="141">
        <v>0</v>
      </c>
      <c r="W918" s="141">
        <v>0</v>
      </c>
      <c r="X918" s="141">
        <v>0</v>
      </c>
      <c r="Y918" s="10">
        <v>149.99930000000001</v>
      </c>
      <c r="Z918" s="10">
        <v>0</v>
      </c>
      <c r="AA918" s="10">
        <v>0</v>
      </c>
      <c r="AB918" s="10">
        <v>0</v>
      </c>
      <c r="AC918" s="10">
        <v>0</v>
      </c>
      <c r="AD918" s="10">
        <f t="shared" si="461"/>
        <v>-74.590599999999995</v>
      </c>
      <c r="AE918" s="10">
        <f t="shared" si="461"/>
        <v>-74.589899999999943</v>
      </c>
      <c r="AF918" s="10">
        <f t="shared" si="461"/>
        <v>0</v>
      </c>
      <c r="AG918" s="10">
        <f t="shared" si="461"/>
        <v>0</v>
      </c>
      <c r="AH918" s="10">
        <f t="shared" si="461"/>
        <v>0</v>
      </c>
      <c r="AI918" s="13">
        <f t="shared" si="456"/>
        <v>-6.9999999999481588E-4</v>
      </c>
      <c r="AJ918" s="13">
        <f t="shared" si="456"/>
        <v>0</v>
      </c>
      <c r="AK918" s="13">
        <f t="shared" si="456"/>
        <v>0</v>
      </c>
      <c r="AL918" s="13">
        <f t="shared" si="456"/>
        <v>0</v>
      </c>
      <c r="AM918" s="10">
        <f t="shared" si="456"/>
        <v>0</v>
      </c>
      <c r="AN918" s="10">
        <f t="shared" si="462"/>
        <v>92.743399163342744</v>
      </c>
      <c r="AO918" s="10">
        <f t="shared" si="462"/>
        <v>91.503599498803965</v>
      </c>
      <c r="AP918" s="10">
        <f t="shared" si="462"/>
        <v>0</v>
      </c>
      <c r="AQ918" s="10">
        <f t="shared" si="462"/>
        <v>0</v>
      </c>
      <c r="AR918" s="10">
        <f t="shared" si="462"/>
        <v>0</v>
      </c>
      <c r="AS918" s="10">
        <f t="shared" si="462"/>
        <v>99.999533333333332</v>
      </c>
      <c r="AT918" s="142">
        <f t="shared" si="462"/>
        <v>0</v>
      </c>
      <c r="AU918" s="142">
        <f t="shared" si="462"/>
        <v>0</v>
      </c>
      <c r="AV918" s="142">
        <f t="shared" si="462"/>
        <v>0</v>
      </c>
      <c r="AW918" s="142">
        <f t="shared" si="462"/>
        <v>0</v>
      </c>
    </row>
    <row r="919" spans="1:49" ht="12.75" customHeight="1" x14ac:dyDescent="0.25">
      <c r="A919" s="133">
        <v>910</v>
      </c>
      <c r="B919" s="139" t="s">
        <v>2103</v>
      </c>
      <c r="C919" s="135">
        <f t="shared" si="457"/>
        <v>3646.1</v>
      </c>
      <c r="D919" s="140">
        <v>2941</v>
      </c>
      <c r="E919" s="140">
        <v>0</v>
      </c>
      <c r="F919" s="140">
        <v>0</v>
      </c>
      <c r="G919" s="140">
        <v>0</v>
      </c>
      <c r="H919" s="140">
        <v>705.1</v>
      </c>
      <c r="I919" s="140">
        <v>0</v>
      </c>
      <c r="J919" s="135">
        <f t="shared" si="469"/>
        <v>3962.1</v>
      </c>
      <c r="K919" s="141">
        <v>3257</v>
      </c>
      <c r="L919" s="141">
        <v>0</v>
      </c>
      <c r="M919" s="141">
        <v>0</v>
      </c>
      <c r="N919" s="141">
        <v>0</v>
      </c>
      <c r="O919" s="141">
        <v>705.1</v>
      </c>
      <c r="P919" s="141">
        <v>0</v>
      </c>
      <c r="Q919" s="141">
        <v>0</v>
      </c>
      <c r="R919" s="141">
        <v>0</v>
      </c>
      <c r="S919" s="141">
        <v>0</v>
      </c>
      <c r="T919" s="136">
        <f t="shared" si="470"/>
        <v>3254.7714000000001</v>
      </c>
      <c r="U919" s="141">
        <v>2549.7123000000001</v>
      </c>
      <c r="V919" s="141">
        <v>0</v>
      </c>
      <c r="W919" s="141">
        <v>0</v>
      </c>
      <c r="X919" s="141">
        <v>0</v>
      </c>
      <c r="Y919" s="10">
        <v>705.05909999999994</v>
      </c>
      <c r="Z919" s="10">
        <v>0</v>
      </c>
      <c r="AA919" s="10">
        <v>0</v>
      </c>
      <c r="AB919" s="10">
        <v>0</v>
      </c>
      <c r="AC919" s="10">
        <v>0</v>
      </c>
      <c r="AD919" s="10">
        <f t="shared" si="461"/>
        <v>-707.32859999999982</v>
      </c>
      <c r="AE919" s="10">
        <f t="shared" si="461"/>
        <v>-707.28769999999986</v>
      </c>
      <c r="AF919" s="10">
        <f t="shared" si="461"/>
        <v>0</v>
      </c>
      <c r="AG919" s="10">
        <f t="shared" si="461"/>
        <v>0</v>
      </c>
      <c r="AH919" s="10">
        <f t="shared" si="461"/>
        <v>0</v>
      </c>
      <c r="AI919" s="13">
        <f t="shared" si="456"/>
        <v>-4.0900000000078762E-2</v>
      </c>
      <c r="AJ919" s="13">
        <f t="shared" si="456"/>
        <v>0</v>
      </c>
      <c r="AK919" s="13">
        <f t="shared" si="456"/>
        <v>0</v>
      </c>
      <c r="AL919" s="13">
        <f t="shared" si="456"/>
        <v>0</v>
      </c>
      <c r="AM919" s="10">
        <f t="shared" si="456"/>
        <v>0</v>
      </c>
      <c r="AN919" s="10">
        <f t="shared" si="462"/>
        <v>82.147633830544407</v>
      </c>
      <c r="AO919" s="10">
        <f t="shared" si="462"/>
        <v>78.284074301504461</v>
      </c>
      <c r="AP919" s="10">
        <f t="shared" si="462"/>
        <v>0</v>
      </c>
      <c r="AQ919" s="10">
        <f t="shared" si="462"/>
        <v>0</v>
      </c>
      <c r="AR919" s="10">
        <f t="shared" si="462"/>
        <v>0</v>
      </c>
      <c r="AS919" s="10">
        <f t="shared" si="462"/>
        <v>99.994199404339795</v>
      </c>
      <c r="AT919" s="142">
        <f t="shared" si="462"/>
        <v>0</v>
      </c>
      <c r="AU919" s="142">
        <f t="shared" si="462"/>
        <v>0</v>
      </c>
      <c r="AV919" s="142">
        <f t="shared" si="462"/>
        <v>0</v>
      </c>
      <c r="AW919" s="142">
        <f t="shared" si="462"/>
        <v>0</v>
      </c>
    </row>
    <row r="920" spans="1:49" ht="12.75" customHeight="1" x14ac:dyDescent="0.25">
      <c r="A920" s="133">
        <v>911</v>
      </c>
      <c r="B920" s="139" t="s">
        <v>2051</v>
      </c>
      <c r="C920" s="135">
        <f t="shared" si="457"/>
        <v>1318.8</v>
      </c>
      <c r="D920" s="140">
        <v>1121</v>
      </c>
      <c r="E920" s="140">
        <v>0</v>
      </c>
      <c r="F920" s="140">
        <v>0</v>
      </c>
      <c r="G920" s="140">
        <v>0</v>
      </c>
      <c r="H920" s="140">
        <v>197.8</v>
      </c>
      <c r="I920" s="140">
        <v>0</v>
      </c>
      <c r="J920" s="135">
        <f t="shared" si="469"/>
        <v>1447.8</v>
      </c>
      <c r="K920" s="141">
        <v>1250</v>
      </c>
      <c r="L920" s="141">
        <v>0</v>
      </c>
      <c r="M920" s="141">
        <v>0</v>
      </c>
      <c r="N920" s="141">
        <v>0</v>
      </c>
      <c r="O920" s="141">
        <v>197.8</v>
      </c>
      <c r="P920" s="141">
        <v>0</v>
      </c>
      <c r="Q920" s="141">
        <v>0</v>
      </c>
      <c r="R920" s="141">
        <v>0</v>
      </c>
      <c r="S920" s="141">
        <v>0</v>
      </c>
      <c r="T920" s="136">
        <f t="shared" si="470"/>
        <v>1447.8</v>
      </c>
      <c r="U920" s="141">
        <v>1250</v>
      </c>
      <c r="V920" s="141">
        <v>0</v>
      </c>
      <c r="W920" s="141">
        <v>0</v>
      </c>
      <c r="X920" s="141">
        <v>0</v>
      </c>
      <c r="Y920" s="10">
        <v>197.8</v>
      </c>
      <c r="Z920" s="10">
        <v>0</v>
      </c>
      <c r="AA920" s="10">
        <v>0</v>
      </c>
      <c r="AB920" s="10">
        <v>0</v>
      </c>
      <c r="AC920" s="10">
        <v>0</v>
      </c>
      <c r="AD920" s="10">
        <f t="shared" si="461"/>
        <v>0</v>
      </c>
      <c r="AE920" s="10">
        <f t="shared" si="461"/>
        <v>0</v>
      </c>
      <c r="AF920" s="10">
        <f t="shared" si="461"/>
        <v>0</v>
      </c>
      <c r="AG920" s="10">
        <f t="shared" si="461"/>
        <v>0</v>
      </c>
      <c r="AH920" s="10">
        <f t="shared" si="461"/>
        <v>0</v>
      </c>
      <c r="AI920" s="13">
        <f t="shared" si="456"/>
        <v>0</v>
      </c>
      <c r="AJ920" s="13">
        <f t="shared" si="456"/>
        <v>0</v>
      </c>
      <c r="AK920" s="13">
        <f t="shared" si="456"/>
        <v>0</v>
      </c>
      <c r="AL920" s="13">
        <f t="shared" si="456"/>
        <v>0</v>
      </c>
      <c r="AM920" s="10">
        <f t="shared" si="456"/>
        <v>0</v>
      </c>
      <c r="AN920" s="10">
        <f t="shared" si="462"/>
        <v>100</v>
      </c>
      <c r="AO920" s="10">
        <f t="shared" si="462"/>
        <v>100</v>
      </c>
      <c r="AP920" s="10">
        <f t="shared" si="462"/>
        <v>0</v>
      </c>
      <c r="AQ920" s="10">
        <f t="shared" si="462"/>
        <v>0</v>
      </c>
      <c r="AR920" s="10">
        <f t="shared" si="462"/>
        <v>0</v>
      </c>
      <c r="AS920" s="10">
        <f t="shared" si="462"/>
        <v>100</v>
      </c>
      <c r="AT920" s="142">
        <f t="shared" si="462"/>
        <v>0</v>
      </c>
      <c r="AU920" s="142">
        <f t="shared" si="462"/>
        <v>0</v>
      </c>
      <c r="AV920" s="142">
        <f t="shared" si="462"/>
        <v>0</v>
      </c>
      <c r="AW920" s="142">
        <f t="shared" si="462"/>
        <v>0</v>
      </c>
    </row>
    <row r="921" spans="1:49" ht="12.75" customHeight="1" x14ac:dyDescent="0.25">
      <c r="A921" s="133">
        <v>912</v>
      </c>
      <c r="B921" s="139" t="s">
        <v>2104</v>
      </c>
      <c r="C921" s="135">
        <f t="shared" si="457"/>
        <v>2275.6</v>
      </c>
      <c r="D921" s="140">
        <v>1838.6</v>
      </c>
      <c r="E921" s="140">
        <v>0</v>
      </c>
      <c r="F921" s="140">
        <v>0</v>
      </c>
      <c r="G921" s="140">
        <v>0</v>
      </c>
      <c r="H921" s="140">
        <v>437</v>
      </c>
      <c r="I921" s="140">
        <v>0</v>
      </c>
      <c r="J921" s="135">
        <f t="shared" si="469"/>
        <v>2521.4</v>
      </c>
      <c r="K921" s="141">
        <v>2084.4</v>
      </c>
      <c r="L921" s="141">
        <v>0</v>
      </c>
      <c r="M921" s="141">
        <v>0</v>
      </c>
      <c r="N921" s="141">
        <v>0</v>
      </c>
      <c r="O921" s="141">
        <v>437</v>
      </c>
      <c r="P921" s="141">
        <v>0</v>
      </c>
      <c r="Q921" s="141">
        <v>0</v>
      </c>
      <c r="R921" s="141">
        <v>0</v>
      </c>
      <c r="S921" s="141">
        <v>0</v>
      </c>
      <c r="T921" s="136">
        <f t="shared" si="470"/>
        <v>2366.3263999999999</v>
      </c>
      <c r="U921" s="141">
        <v>1929.3263999999999</v>
      </c>
      <c r="V921" s="141">
        <v>0</v>
      </c>
      <c r="W921" s="141">
        <v>0</v>
      </c>
      <c r="X921" s="141">
        <v>0</v>
      </c>
      <c r="Y921" s="10">
        <v>437</v>
      </c>
      <c r="Z921" s="10">
        <v>0</v>
      </c>
      <c r="AA921" s="10">
        <v>0</v>
      </c>
      <c r="AB921" s="10">
        <v>0</v>
      </c>
      <c r="AC921" s="10">
        <v>0</v>
      </c>
      <c r="AD921" s="10">
        <f t="shared" si="461"/>
        <v>-155.07360000000017</v>
      </c>
      <c r="AE921" s="10">
        <f t="shared" si="461"/>
        <v>-155.07360000000017</v>
      </c>
      <c r="AF921" s="10">
        <f t="shared" si="461"/>
        <v>0</v>
      </c>
      <c r="AG921" s="10">
        <f t="shared" si="461"/>
        <v>0</v>
      </c>
      <c r="AH921" s="10">
        <f t="shared" si="461"/>
        <v>0</v>
      </c>
      <c r="AI921" s="13">
        <f t="shared" si="456"/>
        <v>0</v>
      </c>
      <c r="AJ921" s="13">
        <f t="shared" si="456"/>
        <v>0</v>
      </c>
      <c r="AK921" s="13">
        <f t="shared" si="456"/>
        <v>0</v>
      </c>
      <c r="AL921" s="13">
        <f t="shared" si="456"/>
        <v>0</v>
      </c>
      <c r="AM921" s="10">
        <f t="shared" si="456"/>
        <v>0</v>
      </c>
      <c r="AN921" s="10">
        <f t="shared" si="462"/>
        <v>93.849702546204483</v>
      </c>
      <c r="AO921" s="10">
        <f t="shared" si="462"/>
        <v>92.560276338514669</v>
      </c>
      <c r="AP921" s="10">
        <f t="shared" si="462"/>
        <v>0</v>
      </c>
      <c r="AQ921" s="10">
        <f t="shared" si="462"/>
        <v>0</v>
      </c>
      <c r="AR921" s="10">
        <f t="shared" si="462"/>
        <v>0</v>
      </c>
      <c r="AS921" s="10">
        <f t="shared" si="462"/>
        <v>100</v>
      </c>
      <c r="AT921" s="142">
        <f t="shared" si="462"/>
        <v>0</v>
      </c>
      <c r="AU921" s="142">
        <f t="shared" si="462"/>
        <v>0</v>
      </c>
      <c r="AV921" s="142">
        <f t="shared" si="462"/>
        <v>0</v>
      </c>
      <c r="AW921" s="142">
        <f t="shared" si="462"/>
        <v>0</v>
      </c>
    </row>
    <row r="922" spans="1:49" ht="12.75" customHeight="1" x14ac:dyDescent="0.25">
      <c r="A922" s="133">
        <v>913</v>
      </c>
      <c r="B922" s="139" t="s">
        <v>2105</v>
      </c>
      <c r="C922" s="135">
        <f t="shared" si="457"/>
        <v>215.8</v>
      </c>
      <c r="D922" s="140">
        <v>0</v>
      </c>
      <c r="E922" s="140">
        <v>0</v>
      </c>
      <c r="F922" s="140">
        <v>0</v>
      </c>
      <c r="G922" s="140">
        <v>0</v>
      </c>
      <c r="H922" s="140">
        <v>215.8</v>
      </c>
      <c r="I922" s="140">
        <v>0</v>
      </c>
      <c r="J922" s="135">
        <f t="shared" si="469"/>
        <v>215.8</v>
      </c>
      <c r="K922" s="141">
        <v>0</v>
      </c>
      <c r="L922" s="141">
        <v>0</v>
      </c>
      <c r="M922" s="141">
        <v>0</v>
      </c>
      <c r="N922" s="141">
        <v>0</v>
      </c>
      <c r="O922" s="141">
        <v>215.8</v>
      </c>
      <c r="P922" s="141">
        <v>0</v>
      </c>
      <c r="Q922" s="141">
        <v>0</v>
      </c>
      <c r="R922" s="141">
        <v>0</v>
      </c>
      <c r="S922" s="141">
        <v>0</v>
      </c>
      <c r="T922" s="136">
        <f t="shared" si="470"/>
        <v>210.721</v>
      </c>
      <c r="U922" s="141">
        <v>0</v>
      </c>
      <c r="V922" s="141">
        <v>0</v>
      </c>
      <c r="W922" s="141">
        <v>0</v>
      </c>
      <c r="X922" s="141">
        <v>0</v>
      </c>
      <c r="Y922" s="10">
        <v>210.721</v>
      </c>
      <c r="Z922" s="10">
        <v>0</v>
      </c>
      <c r="AA922" s="10">
        <v>0</v>
      </c>
      <c r="AB922" s="10">
        <v>0</v>
      </c>
      <c r="AC922" s="10">
        <v>0</v>
      </c>
      <c r="AD922" s="10">
        <f t="shared" si="461"/>
        <v>-5.0790000000000077</v>
      </c>
      <c r="AE922" s="10">
        <f t="shared" si="461"/>
        <v>0</v>
      </c>
      <c r="AF922" s="10">
        <f t="shared" si="461"/>
        <v>0</v>
      </c>
      <c r="AG922" s="10">
        <f t="shared" si="461"/>
        <v>0</v>
      </c>
      <c r="AH922" s="10">
        <f t="shared" si="461"/>
        <v>0</v>
      </c>
      <c r="AI922" s="13">
        <f t="shared" si="456"/>
        <v>-5.0790000000000077</v>
      </c>
      <c r="AJ922" s="13">
        <f t="shared" si="456"/>
        <v>0</v>
      </c>
      <c r="AK922" s="13">
        <f t="shared" si="456"/>
        <v>0</v>
      </c>
      <c r="AL922" s="13">
        <f t="shared" si="456"/>
        <v>0</v>
      </c>
      <c r="AM922" s="10">
        <f t="shared" si="456"/>
        <v>0</v>
      </c>
      <c r="AN922" s="10">
        <f t="shared" si="462"/>
        <v>97.646431881371626</v>
      </c>
      <c r="AO922" s="10">
        <f t="shared" si="462"/>
        <v>0</v>
      </c>
      <c r="AP922" s="10">
        <f t="shared" si="462"/>
        <v>0</v>
      </c>
      <c r="AQ922" s="10">
        <f t="shared" si="462"/>
        <v>0</v>
      </c>
      <c r="AR922" s="10">
        <f t="shared" si="462"/>
        <v>0</v>
      </c>
      <c r="AS922" s="10">
        <f t="shared" si="462"/>
        <v>97.646431881371626</v>
      </c>
      <c r="AT922" s="142">
        <f t="shared" si="462"/>
        <v>0</v>
      </c>
      <c r="AU922" s="142">
        <f t="shared" si="462"/>
        <v>0</v>
      </c>
      <c r="AV922" s="142">
        <f t="shared" si="462"/>
        <v>0</v>
      </c>
      <c r="AW922" s="142">
        <f t="shared" si="462"/>
        <v>0</v>
      </c>
    </row>
    <row r="923" spans="1:49" ht="12.75" customHeight="1" x14ac:dyDescent="0.25">
      <c r="A923" s="133">
        <v>914</v>
      </c>
      <c r="B923" s="139" t="s">
        <v>2106</v>
      </c>
      <c r="C923" s="135">
        <f t="shared" si="457"/>
        <v>3645.3999999999996</v>
      </c>
      <c r="D923" s="140">
        <v>2914.7</v>
      </c>
      <c r="E923" s="140">
        <v>0</v>
      </c>
      <c r="F923" s="140">
        <v>64.900000000000006</v>
      </c>
      <c r="G923" s="140">
        <v>0</v>
      </c>
      <c r="H923" s="140">
        <v>665.8</v>
      </c>
      <c r="I923" s="140">
        <v>0</v>
      </c>
      <c r="J923" s="135">
        <f t="shared" si="469"/>
        <v>4031.7</v>
      </c>
      <c r="K923" s="141">
        <v>3297.1</v>
      </c>
      <c r="L923" s="141">
        <v>0</v>
      </c>
      <c r="M923" s="141">
        <v>68.8</v>
      </c>
      <c r="N923" s="141">
        <v>0</v>
      </c>
      <c r="O923" s="141">
        <v>665.8</v>
      </c>
      <c r="P923" s="141">
        <v>0</v>
      </c>
      <c r="Q923" s="141">
        <v>0</v>
      </c>
      <c r="R923" s="141">
        <v>0</v>
      </c>
      <c r="S923" s="141">
        <v>0</v>
      </c>
      <c r="T923" s="136">
        <f t="shared" si="470"/>
        <v>4031.6952000000001</v>
      </c>
      <c r="U923" s="141">
        <v>3297.1</v>
      </c>
      <c r="V923" s="141">
        <v>0</v>
      </c>
      <c r="W923" s="141">
        <v>68.795500000000004</v>
      </c>
      <c r="X923" s="141">
        <v>0</v>
      </c>
      <c r="Y923" s="10">
        <v>665.79970000000003</v>
      </c>
      <c r="Z923" s="10">
        <v>0</v>
      </c>
      <c r="AA923" s="10">
        <v>0</v>
      </c>
      <c r="AB923" s="10">
        <v>0</v>
      </c>
      <c r="AC923" s="10">
        <v>0</v>
      </c>
      <c r="AD923" s="10">
        <f t="shared" si="461"/>
        <v>-4.7999999997045961E-3</v>
      </c>
      <c r="AE923" s="10">
        <f t="shared" si="461"/>
        <v>0</v>
      </c>
      <c r="AF923" s="10">
        <f t="shared" si="461"/>
        <v>0</v>
      </c>
      <c r="AG923" s="10">
        <f t="shared" si="461"/>
        <v>-4.4999999999930651E-3</v>
      </c>
      <c r="AH923" s="10">
        <f t="shared" si="461"/>
        <v>0</v>
      </c>
      <c r="AI923" s="13">
        <f t="shared" si="456"/>
        <v>-2.9999999992469384E-4</v>
      </c>
      <c r="AJ923" s="13">
        <f t="shared" si="456"/>
        <v>0</v>
      </c>
      <c r="AK923" s="13">
        <f t="shared" si="456"/>
        <v>0</v>
      </c>
      <c r="AL923" s="13">
        <f t="shared" si="456"/>
        <v>0</v>
      </c>
      <c r="AM923" s="10">
        <f t="shared" si="456"/>
        <v>0</v>
      </c>
      <c r="AN923" s="10">
        <f t="shared" si="462"/>
        <v>99.999880943522584</v>
      </c>
      <c r="AO923" s="10">
        <f t="shared" si="462"/>
        <v>100</v>
      </c>
      <c r="AP923" s="10">
        <f t="shared" si="462"/>
        <v>0</v>
      </c>
      <c r="AQ923" s="10">
        <f t="shared" si="462"/>
        <v>99.99345930232559</v>
      </c>
      <c r="AR923" s="10">
        <f t="shared" si="462"/>
        <v>0</v>
      </c>
      <c r="AS923" s="10">
        <f t="shared" si="462"/>
        <v>99.999954941423866</v>
      </c>
      <c r="AT923" s="142">
        <f t="shared" si="462"/>
        <v>0</v>
      </c>
      <c r="AU923" s="142">
        <f t="shared" si="462"/>
        <v>0</v>
      </c>
      <c r="AV923" s="142">
        <f t="shared" si="462"/>
        <v>0</v>
      </c>
      <c r="AW923" s="142">
        <f t="shared" si="462"/>
        <v>0</v>
      </c>
    </row>
    <row r="924" spans="1:49" ht="12.75" customHeight="1" x14ac:dyDescent="0.25">
      <c r="A924" s="133">
        <v>915</v>
      </c>
      <c r="B924" s="139" t="s">
        <v>2107</v>
      </c>
      <c r="C924" s="135">
        <f t="shared" si="457"/>
        <v>181</v>
      </c>
      <c r="D924" s="140">
        <v>0</v>
      </c>
      <c r="E924" s="140">
        <v>0</v>
      </c>
      <c r="F924" s="140">
        <v>0</v>
      </c>
      <c r="G924" s="140">
        <v>0</v>
      </c>
      <c r="H924" s="140">
        <v>181</v>
      </c>
      <c r="I924" s="140">
        <v>0</v>
      </c>
      <c r="J924" s="135">
        <f t="shared" si="469"/>
        <v>181</v>
      </c>
      <c r="K924" s="141">
        <v>0</v>
      </c>
      <c r="L924" s="141">
        <v>0</v>
      </c>
      <c r="M924" s="141">
        <v>0</v>
      </c>
      <c r="N924" s="141">
        <v>0</v>
      </c>
      <c r="O924" s="141">
        <v>181</v>
      </c>
      <c r="P924" s="141">
        <v>0</v>
      </c>
      <c r="Q924" s="141">
        <v>0</v>
      </c>
      <c r="R924" s="141">
        <v>0</v>
      </c>
      <c r="S924" s="141">
        <v>0</v>
      </c>
      <c r="T924" s="136">
        <f t="shared" si="470"/>
        <v>180.99879999999999</v>
      </c>
      <c r="U924" s="141">
        <v>0</v>
      </c>
      <c r="V924" s="141">
        <v>0</v>
      </c>
      <c r="W924" s="141">
        <v>0</v>
      </c>
      <c r="X924" s="141">
        <v>0</v>
      </c>
      <c r="Y924" s="10">
        <v>180.99879999999999</v>
      </c>
      <c r="Z924" s="10">
        <v>0</v>
      </c>
      <c r="AA924" s="10">
        <v>0</v>
      </c>
      <c r="AB924" s="10">
        <v>0</v>
      </c>
      <c r="AC924" s="10">
        <v>0</v>
      </c>
      <c r="AD924" s="10">
        <f t="shared" si="461"/>
        <v>-1.2000000000114142E-3</v>
      </c>
      <c r="AE924" s="10">
        <f t="shared" si="461"/>
        <v>0</v>
      </c>
      <c r="AF924" s="10">
        <f t="shared" si="461"/>
        <v>0</v>
      </c>
      <c r="AG924" s="10">
        <f t="shared" si="461"/>
        <v>0</v>
      </c>
      <c r="AH924" s="10">
        <f t="shared" si="461"/>
        <v>0</v>
      </c>
      <c r="AI924" s="13">
        <f t="shared" si="456"/>
        <v>-1.2000000000114142E-3</v>
      </c>
      <c r="AJ924" s="13">
        <f t="shared" si="456"/>
        <v>0</v>
      </c>
      <c r="AK924" s="13">
        <f t="shared" si="456"/>
        <v>0</v>
      </c>
      <c r="AL924" s="13">
        <f t="shared" si="456"/>
        <v>0</v>
      </c>
      <c r="AM924" s="10">
        <f t="shared" si="456"/>
        <v>0</v>
      </c>
      <c r="AN924" s="10">
        <f t="shared" si="462"/>
        <v>99.999337016574572</v>
      </c>
      <c r="AO924" s="10">
        <f t="shared" si="462"/>
        <v>0</v>
      </c>
      <c r="AP924" s="10">
        <f t="shared" si="462"/>
        <v>0</v>
      </c>
      <c r="AQ924" s="10">
        <f t="shared" si="462"/>
        <v>0</v>
      </c>
      <c r="AR924" s="10">
        <f t="shared" si="462"/>
        <v>0</v>
      </c>
      <c r="AS924" s="10">
        <f t="shared" si="462"/>
        <v>99.999337016574572</v>
      </c>
      <c r="AT924" s="142">
        <f t="shared" si="462"/>
        <v>0</v>
      </c>
      <c r="AU924" s="142">
        <f t="shared" si="462"/>
        <v>0</v>
      </c>
      <c r="AV924" s="142">
        <f t="shared" si="462"/>
        <v>0</v>
      </c>
      <c r="AW924" s="142">
        <f t="shared" si="462"/>
        <v>0</v>
      </c>
    </row>
    <row r="925" spans="1:49" ht="12.75" customHeight="1" x14ac:dyDescent="0.25">
      <c r="A925" s="133">
        <v>916</v>
      </c>
      <c r="B925" s="139" t="s">
        <v>2108</v>
      </c>
      <c r="C925" s="135">
        <f t="shared" si="457"/>
        <v>253</v>
      </c>
      <c r="D925" s="140">
        <v>0</v>
      </c>
      <c r="E925" s="140">
        <v>0</v>
      </c>
      <c r="F925" s="140">
        <v>0</v>
      </c>
      <c r="G925" s="140">
        <v>0</v>
      </c>
      <c r="H925" s="140">
        <v>253</v>
      </c>
      <c r="I925" s="140">
        <v>0</v>
      </c>
      <c r="J925" s="135">
        <f t="shared" si="469"/>
        <v>253</v>
      </c>
      <c r="K925" s="141">
        <v>0</v>
      </c>
      <c r="L925" s="141">
        <v>0</v>
      </c>
      <c r="M925" s="141">
        <v>0</v>
      </c>
      <c r="N925" s="141">
        <v>0</v>
      </c>
      <c r="O925" s="141">
        <v>253</v>
      </c>
      <c r="P925" s="141">
        <v>0</v>
      </c>
      <c r="Q925" s="141">
        <v>0</v>
      </c>
      <c r="R925" s="141">
        <v>0</v>
      </c>
      <c r="S925" s="141">
        <v>0</v>
      </c>
      <c r="T925" s="136">
        <f t="shared" si="470"/>
        <v>249.9572</v>
      </c>
      <c r="U925" s="141">
        <v>0</v>
      </c>
      <c r="V925" s="141">
        <v>0</v>
      </c>
      <c r="W925" s="141">
        <v>0</v>
      </c>
      <c r="X925" s="141">
        <v>0</v>
      </c>
      <c r="Y925" s="10">
        <v>249.9572</v>
      </c>
      <c r="Z925" s="10">
        <v>0</v>
      </c>
      <c r="AA925" s="10">
        <v>0</v>
      </c>
      <c r="AB925" s="10">
        <v>0</v>
      </c>
      <c r="AC925" s="10">
        <v>0</v>
      </c>
      <c r="AD925" s="10">
        <f t="shared" si="461"/>
        <v>-3.0427999999999997</v>
      </c>
      <c r="AE925" s="10">
        <f t="shared" si="461"/>
        <v>0</v>
      </c>
      <c r="AF925" s="10">
        <f t="shared" si="461"/>
        <v>0</v>
      </c>
      <c r="AG925" s="10">
        <f t="shared" si="461"/>
        <v>0</v>
      </c>
      <c r="AH925" s="10">
        <f t="shared" si="461"/>
        <v>0</v>
      </c>
      <c r="AI925" s="13">
        <f t="shared" si="456"/>
        <v>-3.0427999999999997</v>
      </c>
      <c r="AJ925" s="13">
        <f t="shared" si="456"/>
        <v>0</v>
      </c>
      <c r="AK925" s="13">
        <f t="shared" si="456"/>
        <v>0</v>
      </c>
      <c r="AL925" s="13">
        <f t="shared" si="456"/>
        <v>0</v>
      </c>
      <c r="AM925" s="10">
        <f t="shared" si="456"/>
        <v>0</v>
      </c>
      <c r="AN925" s="10">
        <f t="shared" si="462"/>
        <v>98.797312252964431</v>
      </c>
      <c r="AO925" s="10">
        <f t="shared" si="462"/>
        <v>0</v>
      </c>
      <c r="AP925" s="10">
        <f t="shared" si="462"/>
        <v>0</v>
      </c>
      <c r="AQ925" s="10">
        <f t="shared" si="462"/>
        <v>0</v>
      </c>
      <c r="AR925" s="10">
        <f t="shared" si="462"/>
        <v>0</v>
      </c>
      <c r="AS925" s="10">
        <f t="shared" si="462"/>
        <v>98.797312252964431</v>
      </c>
      <c r="AT925" s="142">
        <f t="shared" si="462"/>
        <v>0</v>
      </c>
      <c r="AU925" s="142">
        <f t="shared" si="462"/>
        <v>0</v>
      </c>
      <c r="AV925" s="142">
        <f t="shared" si="462"/>
        <v>0</v>
      </c>
      <c r="AW925" s="142">
        <f t="shared" si="462"/>
        <v>0</v>
      </c>
    </row>
    <row r="926" spans="1:49" ht="12.75" customHeight="1" x14ac:dyDescent="0.25">
      <c r="A926" s="133">
        <v>917</v>
      </c>
      <c r="B926" s="139" t="s">
        <v>2109</v>
      </c>
      <c r="C926" s="135">
        <f t="shared" si="457"/>
        <v>1853.5</v>
      </c>
      <c r="D926" s="140">
        <v>1501</v>
      </c>
      <c r="E926" s="140">
        <v>0</v>
      </c>
      <c r="F926" s="140">
        <v>0</v>
      </c>
      <c r="G926" s="140">
        <v>0</v>
      </c>
      <c r="H926" s="140">
        <v>352.5</v>
      </c>
      <c r="I926" s="140">
        <v>0</v>
      </c>
      <c r="J926" s="135">
        <f t="shared" si="469"/>
        <v>2013.2</v>
      </c>
      <c r="K926" s="141">
        <v>1660.7</v>
      </c>
      <c r="L926" s="141">
        <v>0</v>
      </c>
      <c r="M926" s="141">
        <v>0</v>
      </c>
      <c r="N926" s="141">
        <v>0</v>
      </c>
      <c r="O926" s="141">
        <v>352.5</v>
      </c>
      <c r="P926" s="141">
        <v>0</v>
      </c>
      <c r="Q926" s="141">
        <v>0</v>
      </c>
      <c r="R926" s="141">
        <v>0</v>
      </c>
      <c r="S926" s="141">
        <v>0</v>
      </c>
      <c r="T926" s="136">
        <f t="shared" si="470"/>
        <v>2000.1433999999999</v>
      </c>
      <c r="U926" s="141">
        <v>1647.6433999999999</v>
      </c>
      <c r="V926" s="141">
        <v>0</v>
      </c>
      <c r="W926" s="141">
        <v>0</v>
      </c>
      <c r="X926" s="141">
        <v>0</v>
      </c>
      <c r="Y926" s="10">
        <v>352.5</v>
      </c>
      <c r="Z926" s="10">
        <v>0</v>
      </c>
      <c r="AA926" s="10">
        <v>0</v>
      </c>
      <c r="AB926" s="10">
        <v>0</v>
      </c>
      <c r="AC926" s="10">
        <v>0</v>
      </c>
      <c r="AD926" s="10">
        <f t="shared" si="461"/>
        <v>-13.056600000000117</v>
      </c>
      <c r="AE926" s="10">
        <f t="shared" si="461"/>
        <v>-13.056600000000117</v>
      </c>
      <c r="AF926" s="10">
        <f t="shared" si="461"/>
        <v>0</v>
      </c>
      <c r="AG926" s="10">
        <f t="shared" si="461"/>
        <v>0</v>
      </c>
      <c r="AH926" s="10">
        <f t="shared" si="461"/>
        <v>0</v>
      </c>
      <c r="AI926" s="13">
        <f t="shared" si="456"/>
        <v>0</v>
      </c>
      <c r="AJ926" s="13">
        <f t="shared" si="456"/>
        <v>0</v>
      </c>
      <c r="AK926" s="13">
        <f t="shared" si="456"/>
        <v>0</v>
      </c>
      <c r="AL926" s="13">
        <f t="shared" si="456"/>
        <v>0</v>
      </c>
      <c r="AM926" s="10">
        <f t="shared" si="456"/>
        <v>0</v>
      </c>
      <c r="AN926" s="10">
        <f t="shared" si="462"/>
        <v>99.351450427180595</v>
      </c>
      <c r="AO926" s="10">
        <f t="shared" si="462"/>
        <v>99.213789365930026</v>
      </c>
      <c r="AP926" s="10">
        <f t="shared" si="462"/>
        <v>0</v>
      </c>
      <c r="AQ926" s="10">
        <f t="shared" si="462"/>
        <v>0</v>
      </c>
      <c r="AR926" s="10">
        <f t="shared" si="462"/>
        <v>0</v>
      </c>
      <c r="AS926" s="10">
        <f t="shared" si="462"/>
        <v>100</v>
      </c>
      <c r="AT926" s="142">
        <f t="shared" si="462"/>
        <v>0</v>
      </c>
      <c r="AU926" s="142">
        <f t="shared" si="462"/>
        <v>0</v>
      </c>
      <c r="AV926" s="142">
        <f t="shared" si="462"/>
        <v>0</v>
      </c>
      <c r="AW926" s="142">
        <f t="shared" si="462"/>
        <v>0</v>
      </c>
    </row>
    <row r="927" spans="1:49" ht="12.75" customHeight="1" x14ac:dyDescent="0.25">
      <c r="A927" s="133">
        <v>918</v>
      </c>
      <c r="B927" s="139" t="s">
        <v>2110</v>
      </c>
      <c r="C927" s="135">
        <f t="shared" si="457"/>
        <v>1447.2</v>
      </c>
      <c r="D927" s="140">
        <v>1169.5</v>
      </c>
      <c r="E927" s="140">
        <v>0</v>
      </c>
      <c r="F927" s="140">
        <v>0</v>
      </c>
      <c r="G927" s="140">
        <v>0</v>
      </c>
      <c r="H927" s="140">
        <v>277.7</v>
      </c>
      <c r="I927" s="140">
        <v>0</v>
      </c>
      <c r="J927" s="135">
        <f t="shared" si="469"/>
        <v>1690.2</v>
      </c>
      <c r="K927" s="141">
        <v>1412.5</v>
      </c>
      <c r="L927" s="141">
        <v>0</v>
      </c>
      <c r="M927" s="141">
        <v>0</v>
      </c>
      <c r="N927" s="141">
        <v>0</v>
      </c>
      <c r="O927" s="141">
        <v>277.7</v>
      </c>
      <c r="P927" s="141">
        <v>0</v>
      </c>
      <c r="Q927" s="141">
        <v>0</v>
      </c>
      <c r="R927" s="141">
        <v>0</v>
      </c>
      <c r="S927" s="141">
        <v>0</v>
      </c>
      <c r="T927" s="136">
        <f t="shared" si="470"/>
        <v>1678.1997999999999</v>
      </c>
      <c r="U927" s="141">
        <v>1412.5</v>
      </c>
      <c r="V927" s="141">
        <v>0</v>
      </c>
      <c r="W927" s="141">
        <v>0</v>
      </c>
      <c r="X927" s="141">
        <v>0</v>
      </c>
      <c r="Y927" s="10">
        <v>265.69979999999998</v>
      </c>
      <c r="Z927" s="10">
        <v>0</v>
      </c>
      <c r="AA927" s="10">
        <v>0</v>
      </c>
      <c r="AB927" s="10">
        <v>0</v>
      </c>
      <c r="AC927" s="10">
        <v>0</v>
      </c>
      <c r="AD927" s="10">
        <f t="shared" si="461"/>
        <v>-12.000200000000177</v>
      </c>
      <c r="AE927" s="10">
        <f t="shared" si="461"/>
        <v>0</v>
      </c>
      <c r="AF927" s="10">
        <f t="shared" si="461"/>
        <v>0</v>
      </c>
      <c r="AG927" s="10">
        <f t="shared" si="461"/>
        <v>0</v>
      </c>
      <c r="AH927" s="10">
        <f t="shared" si="461"/>
        <v>0</v>
      </c>
      <c r="AI927" s="13">
        <f t="shared" si="456"/>
        <v>-12.000200000000007</v>
      </c>
      <c r="AJ927" s="13">
        <f t="shared" si="456"/>
        <v>0</v>
      </c>
      <c r="AK927" s="13">
        <f t="shared" si="456"/>
        <v>0</v>
      </c>
      <c r="AL927" s="13">
        <f t="shared" si="456"/>
        <v>0</v>
      </c>
      <c r="AM927" s="10">
        <f t="shared" si="456"/>
        <v>0</v>
      </c>
      <c r="AN927" s="10">
        <f t="shared" si="462"/>
        <v>99.290013016211091</v>
      </c>
      <c r="AO927" s="10">
        <f t="shared" si="462"/>
        <v>100</v>
      </c>
      <c r="AP927" s="10">
        <f t="shared" si="462"/>
        <v>0</v>
      </c>
      <c r="AQ927" s="10">
        <f t="shared" si="462"/>
        <v>0</v>
      </c>
      <c r="AR927" s="10">
        <f t="shared" si="462"/>
        <v>0</v>
      </c>
      <c r="AS927" s="10">
        <f t="shared" si="462"/>
        <v>95.678718041051496</v>
      </c>
      <c r="AT927" s="142">
        <f t="shared" si="462"/>
        <v>0</v>
      </c>
      <c r="AU927" s="142">
        <f t="shared" si="462"/>
        <v>0</v>
      </c>
      <c r="AV927" s="142">
        <f t="shared" si="462"/>
        <v>0</v>
      </c>
      <c r="AW927" s="142">
        <f t="shared" si="462"/>
        <v>0</v>
      </c>
    </row>
    <row r="928" spans="1:49" ht="12.75" customHeight="1" x14ac:dyDescent="0.25">
      <c r="A928" s="133">
        <v>919</v>
      </c>
      <c r="B928" s="139" t="s">
        <v>2111</v>
      </c>
      <c r="C928" s="135">
        <f t="shared" si="457"/>
        <v>179.5</v>
      </c>
      <c r="D928" s="140">
        <v>0</v>
      </c>
      <c r="E928" s="140">
        <v>0</v>
      </c>
      <c r="F928" s="140">
        <v>0</v>
      </c>
      <c r="G928" s="140">
        <v>0</v>
      </c>
      <c r="H928" s="140">
        <v>179.5</v>
      </c>
      <c r="I928" s="140">
        <v>0</v>
      </c>
      <c r="J928" s="135">
        <f t="shared" si="469"/>
        <v>179.5</v>
      </c>
      <c r="K928" s="141">
        <v>0</v>
      </c>
      <c r="L928" s="141">
        <v>0</v>
      </c>
      <c r="M928" s="141">
        <v>0</v>
      </c>
      <c r="N928" s="141">
        <v>0</v>
      </c>
      <c r="O928" s="141">
        <v>179.5</v>
      </c>
      <c r="P928" s="141">
        <v>0</v>
      </c>
      <c r="Q928" s="141">
        <v>0</v>
      </c>
      <c r="R928" s="141">
        <v>0</v>
      </c>
      <c r="S928" s="141">
        <v>0</v>
      </c>
      <c r="T928" s="136">
        <f t="shared" si="470"/>
        <v>179.47829999999999</v>
      </c>
      <c r="U928" s="141">
        <v>0</v>
      </c>
      <c r="V928" s="141">
        <v>0</v>
      </c>
      <c r="W928" s="141">
        <v>0</v>
      </c>
      <c r="X928" s="141">
        <v>0</v>
      </c>
      <c r="Y928" s="10">
        <v>179.47829999999999</v>
      </c>
      <c r="Z928" s="10">
        <v>0</v>
      </c>
      <c r="AA928" s="10">
        <v>0</v>
      </c>
      <c r="AB928" s="10">
        <v>0</v>
      </c>
      <c r="AC928" s="10">
        <v>0</v>
      </c>
      <c r="AD928" s="10">
        <f t="shared" si="461"/>
        <v>-2.1700000000009823E-2</v>
      </c>
      <c r="AE928" s="10">
        <f t="shared" si="461"/>
        <v>0</v>
      </c>
      <c r="AF928" s="10">
        <f t="shared" si="461"/>
        <v>0</v>
      </c>
      <c r="AG928" s="10">
        <f t="shared" si="461"/>
        <v>0</v>
      </c>
      <c r="AH928" s="10">
        <f t="shared" si="461"/>
        <v>0</v>
      </c>
      <c r="AI928" s="13">
        <f t="shared" si="456"/>
        <v>-2.1700000000009823E-2</v>
      </c>
      <c r="AJ928" s="13">
        <f t="shared" si="456"/>
        <v>0</v>
      </c>
      <c r="AK928" s="13">
        <f t="shared" si="456"/>
        <v>0</v>
      </c>
      <c r="AL928" s="13">
        <f t="shared" si="456"/>
        <v>0</v>
      </c>
      <c r="AM928" s="10">
        <f t="shared" si="456"/>
        <v>0</v>
      </c>
      <c r="AN928" s="10">
        <f t="shared" si="462"/>
        <v>99.98791086350974</v>
      </c>
      <c r="AO928" s="10">
        <f t="shared" si="462"/>
        <v>0</v>
      </c>
      <c r="AP928" s="10">
        <f t="shared" si="462"/>
        <v>0</v>
      </c>
      <c r="AQ928" s="10">
        <f t="shared" si="462"/>
        <v>0</v>
      </c>
      <c r="AR928" s="10">
        <f t="shared" si="462"/>
        <v>0</v>
      </c>
      <c r="AS928" s="10">
        <f t="shared" si="462"/>
        <v>99.98791086350974</v>
      </c>
      <c r="AT928" s="142">
        <f t="shared" si="462"/>
        <v>0</v>
      </c>
      <c r="AU928" s="142">
        <f t="shared" si="462"/>
        <v>0</v>
      </c>
      <c r="AV928" s="142">
        <f t="shared" si="462"/>
        <v>0</v>
      </c>
      <c r="AW928" s="142">
        <f t="shared" si="462"/>
        <v>0</v>
      </c>
    </row>
    <row r="929" spans="1:49" ht="12.75" customHeight="1" x14ac:dyDescent="0.25">
      <c r="A929" s="133">
        <v>920</v>
      </c>
      <c r="B929" s="139" t="s">
        <v>2092</v>
      </c>
      <c r="C929" s="135">
        <f t="shared" si="457"/>
        <v>13864.599999999999</v>
      </c>
      <c r="D929" s="140">
        <v>12309.8</v>
      </c>
      <c r="E929" s="140">
        <v>0</v>
      </c>
      <c r="F929" s="140">
        <v>0</v>
      </c>
      <c r="G929" s="140">
        <v>0</v>
      </c>
      <c r="H929" s="140">
        <v>1554.8</v>
      </c>
      <c r="I929" s="140">
        <v>0</v>
      </c>
      <c r="J929" s="135">
        <f t="shared" si="469"/>
        <v>16369.4</v>
      </c>
      <c r="K929" s="141">
        <v>14814.6</v>
      </c>
      <c r="L929" s="141">
        <v>0</v>
      </c>
      <c r="M929" s="141">
        <v>0</v>
      </c>
      <c r="N929" s="141">
        <v>0</v>
      </c>
      <c r="O929" s="141">
        <v>1554.8</v>
      </c>
      <c r="P929" s="141">
        <v>0</v>
      </c>
      <c r="Q929" s="141">
        <v>0</v>
      </c>
      <c r="R929" s="141">
        <v>0</v>
      </c>
      <c r="S929" s="141">
        <v>0</v>
      </c>
      <c r="T929" s="136">
        <f t="shared" si="470"/>
        <v>16317.695100000001</v>
      </c>
      <c r="U929" s="141">
        <v>14764.148800000001</v>
      </c>
      <c r="V929" s="141">
        <v>0</v>
      </c>
      <c r="W929" s="141">
        <v>0</v>
      </c>
      <c r="X929" s="141">
        <v>0</v>
      </c>
      <c r="Y929" s="10">
        <v>1553.5463</v>
      </c>
      <c r="Z929" s="10">
        <v>0</v>
      </c>
      <c r="AA929" s="10">
        <v>0</v>
      </c>
      <c r="AB929" s="10">
        <v>0</v>
      </c>
      <c r="AC929" s="10">
        <v>0</v>
      </c>
      <c r="AD929" s="10">
        <f t="shared" si="461"/>
        <v>-51.704899999998815</v>
      </c>
      <c r="AE929" s="10">
        <f t="shared" si="461"/>
        <v>-50.451199999999517</v>
      </c>
      <c r="AF929" s="10">
        <f t="shared" si="461"/>
        <v>0</v>
      </c>
      <c r="AG929" s="10">
        <f t="shared" si="461"/>
        <v>0</v>
      </c>
      <c r="AH929" s="10">
        <f t="shared" si="461"/>
        <v>0</v>
      </c>
      <c r="AI929" s="13">
        <f t="shared" si="456"/>
        <v>-1.2536999999999807</v>
      </c>
      <c r="AJ929" s="13">
        <f t="shared" si="456"/>
        <v>0</v>
      </c>
      <c r="AK929" s="13">
        <f t="shared" si="456"/>
        <v>0</v>
      </c>
      <c r="AL929" s="13">
        <f t="shared" si="456"/>
        <v>0</v>
      </c>
      <c r="AM929" s="10">
        <f t="shared" si="456"/>
        <v>0</v>
      </c>
      <c r="AN929" s="10">
        <f t="shared" si="462"/>
        <v>99.684136865126405</v>
      </c>
      <c r="AO929" s="10">
        <f t="shared" si="462"/>
        <v>99.659449462017207</v>
      </c>
      <c r="AP929" s="10">
        <f t="shared" si="462"/>
        <v>0</v>
      </c>
      <c r="AQ929" s="10">
        <f t="shared" si="462"/>
        <v>0</v>
      </c>
      <c r="AR929" s="10">
        <f t="shared" si="462"/>
        <v>0</v>
      </c>
      <c r="AS929" s="10">
        <f t="shared" ref="AS929:AW930" si="471">IF(O929=0,0,Y929/O929*100)</f>
        <v>99.919365834834068</v>
      </c>
      <c r="AT929" s="142">
        <f t="shared" si="471"/>
        <v>0</v>
      </c>
      <c r="AU929" s="142">
        <f t="shared" si="471"/>
        <v>0</v>
      </c>
      <c r="AV929" s="142">
        <f t="shared" si="471"/>
        <v>0</v>
      </c>
      <c r="AW929" s="142">
        <f t="shared" si="471"/>
        <v>0</v>
      </c>
    </row>
    <row r="930" spans="1:49" ht="12.75" customHeight="1" x14ac:dyDescent="0.25">
      <c r="A930" s="133">
        <v>921</v>
      </c>
      <c r="B930" s="139" t="s">
        <v>2112</v>
      </c>
      <c r="C930" s="135">
        <f t="shared" si="457"/>
        <v>3609.5</v>
      </c>
      <c r="D930" s="140">
        <v>3064.2</v>
      </c>
      <c r="E930" s="140">
        <v>0</v>
      </c>
      <c r="F930" s="140">
        <v>0</v>
      </c>
      <c r="G930" s="140">
        <v>0</v>
      </c>
      <c r="H930" s="140">
        <v>545.29999999999995</v>
      </c>
      <c r="I930" s="140">
        <v>0</v>
      </c>
      <c r="J930" s="135">
        <f t="shared" si="469"/>
        <v>3870.3999999999996</v>
      </c>
      <c r="K930" s="141">
        <v>3325.1</v>
      </c>
      <c r="L930" s="141">
        <v>0</v>
      </c>
      <c r="M930" s="141">
        <v>0</v>
      </c>
      <c r="N930" s="141">
        <v>0</v>
      </c>
      <c r="O930" s="141">
        <v>545.29999999999995</v>
      </c>
      <c r="P930" s="141">
        <v>0</v>
      </c>
      <c r="Q930" s="141">
        <v>0</v>
      </c>
      <c r="R930" s="141">
        <v>0</v>
      </c>
      <c r="S930" s="141">
        <v>0</v>
      </c>
      <c r="T930" s="136">
        <f t="shared" si="470"/>
        <v>3516.2613999999999</v>
      </c>
      <c r="U930" s="141">
        <v>2972.9992999999999</v>
      </c>
      <c r="V930" s="141">
        <v>0</v>
      </c>
      <c r="W930" s="141">
        <v>0</v>
      </c>
      <c r="X930" s="141">
        <v>0</v>
      </c>
      <c r="Y930" s="10">
        <v>543.26210000000003</v>
      </c>
      <c r="Z930" s="10">
        <v>0</v>
      </c>
      <c r="AA930" s="10">
        <v>0</v>
      </c>
      <c r="AB930" s="10">
        <v>0</v>
      </c>
      <c r="AC930" s="10">
        <v>0</v>
      </c>
      <c r="AD930" s="10">
        <f t="shared" si="461"/>
        <v>-354.13859999999977</v>
      </c>
      <c r="AE930" s="10">
        <f t="shared" si="461"/>
        <v>-352.10069999999996</v>
      </c>
      <c r="AF930" s="10">
        <f t="shared" si="461"/>
        <v>0</v>
      </c>
      <c r="AG930" s="10">
        <f t="shared" si="461"/>
        <v>0</v>
      </c>
      <c r="AH930" s="10">
        <f t="shared" si="461"/>
        <v>0</v>
      </c>
      <c r="AI930" s="13">
        <f t="shared" si="456"/>
        <v>-2.0378999999999223</v>
      </c>
      <c r="AJ930" s="13">
        <f t="shared" si="456"/>
        <v>0</v>
      </c>
      <c r="AK930" s="13">
        <f t="shared" si="456"/>
        <v>0</v>
      </c>
      <c r="AL930" s="13">
        <f t="shared" si="456"/>
        <v>0</v>
      </c>
      <c r="AM930" s="10">
        <f t="shared" si="456"/>
        <v>0</v>
      </c>
      <c r="AN930" s="10">
        <f t="shared" ref="AN930:AR930" si="472">IF(J930=0,0,T930/J930*100)</f>
        <v>90.85007751136834</v>
      </c>
      <c r="AO930" s="10">
        <f t="shared" si="472"/>
        <v>89.410823734624529</v>
      </c>
      <c r="AP930" s="10">
        <f t="shared" si="472"/>
        <v>0</v>
      </c>
      <c r="AQ930" s="10">
        <f t="shared" si="472"/>
        <v>0</v>
      </c>
      <c r="AR930" s="10">
        <f t="shared" si="472"/>
        <v>0</v>
      </c>
      <c r="AS930" s="10">
        <f t="shared" si="471"/>
        <v>99.62627911241519</v>
      </c>
      <c r="AT930" s="142">
        <f t="shared" si="471"/>
        <v>0</v>
      </c>
      <c r="AU930" s="142">
        <f t="shared" si="471"/>
        <v>0</v>
      </c>
      <c r="AV930" s="142">
        <f t="shared" si="471"/>
        <v>0</v>
      </c>
      <c r="AW930" s="142">
        <f t="shared" si="471"/>
        <v>0</v>
      </c>
    </row>
    <row r="931" spans="1:49" ht="12.75" customHeight="1" x14ac:dyDescent="0.25">
      <c r="A931" s="133">
        <v>922</v>
      </c>
      <c r="B931" s="139"/>
      <c r="C931" s="140"/>
      <c r="D931" s="140"/>
      <c r="E931" s="140"/>
      <c r="F931" s="140"/>
      <c r="G931" s="140"/>
      <c r="H931" s="140"/>
      <c r="I931" s="140"/>
      <c r="J931" s="135"/>
      <c r="K931" s="141"/>
      <c r="L931" s="141"/>
      <c r="M931" s="141"/>
      <c r="N931" s="141"/>
      <c r="O931" s="141"/>
      <c r="P931" s="141"/>
      <c r="Q931" s="141"/>
      <c r="R931" s="141"/>
      <c r="S931" s="141"/>
      <c r="T931" s="136"/>
      <c r="U931" s="141"/>
      <c r="V931" s="141"/>
      <c r="W931" s="141"/>
      <c r="X931" s="141"/>
      <c r="Y931" s="10"/>
      <c r="Z931" s="10"/>
      <c r="AA931" s="10"/>
      <c r="AB931" s="10"/>
      <c r="AC931" s="10"/>
      <c r="AD931" s="10"/>
      <c r="AE931" s="10"/>
      <c r="AF931" s="10"/>
      <c r="AG931" s="10"/>
      <c r="AH931" s="10"/>
      <c r="AI931" s="13">
        <f t="shared" si="456"/>
        <v>0</v>
      </c>
      <c r="AJ931" s="13">
        <f t="shared" si="456"/>
        <v>0</v>
      </c>
      <c r="AK931" s="13">
        <f t="shared" si="456"/>
        <v>0</v>
      </c>
      <c r="AL931" s="13">
        <f t="shared" si="456"/>
        <v>0</v>
      </c>
      <c r="AM931" s="10"/>
      <c r="AN931" s="10"/>
      <c r="AO931" s="10"/>
      <c r="AP931" s="10"/>
      <c r="AQ931" s="10"/>
      <c r="AR931" s="10"/>
      <c r="AS931" s="10"/>
      <c r="AT931" s="142"/>
      <c r="AU931" s="142"/>
      <c r="AV931" s="142"/>
      <c r="AW931" s="142"/>
    </row>
    <row r="932" spans="1:49" ht="12.75" customHeight="1" x14ac:dyDescent="0.25">
      <c r="A932" s="133">
        <v>923</v>
      </c>
      <c r="B932" s="134" t="s">
        <v>2113</v>
      </c>
      <c r="C932" s="135">
        <f t="shared" ref="C932:C958" si="473">SUM(D932:I932)</f>
        <v>253197.3</v>
      </c>
      <c r="D932" s="135">
        <f t="shared" ref="D932:I932" si="474">D933+D934</f>
        <v>209977.1</v>
      </c>
      <c r="E932" s="135">
        <f t="shared" si="474"/>
        <v>4193.8</v>
      </c>
      <c r="F932" s="135">
        <f t="shared" si="474"/>
        <v>5940.0999999999995</v>
      </c>
      <c r="G932" s="135">
        <f t="shared" si="474"/>
        <v>0</v>
      </c>
      <c r="H932" s="135">
        <f t="shared" si="474"/>
        <v>31612.400000000001</v>
      </c>
      <c r="I932" s="135">
        <f t="shared" si="474"/>
        <v>1473.9</v>
      </c>
      <c r="J932" s="135">
        <f t="shared" si="469"/>
        <v>299451.00000000006</v>
      </c>
      <c r="K932" s="135">
        <f t="shared" ref="K932:S932" si="475">K933+K934</f>
        <v>251526.2</v>
      </c>
      <c r="L932" s="135">
        <f t="shared" si="475"/>
        <v>4654.5</v>
      </c>
      <c r="M932" s="135">
        <f t="shared" si="475"/>
        <v>6999.7</v>
      </c>
      <c r="N932" s="135">
        <f t="shared" si="475"/>
        <v>0</v>
      </c>
      <c r="O932" s="135">
        <f t="shared" si="475"/>
        <v>31612.400000000001</v>
      </c>
      <c r="P932" s="135">
        <f t="shared" si="475"/>
        <v>2220.5</v>
      </c>
      <c r="Q932" s="135">
        <f t="shared" si="475"/>
        <v>2113</v>
      </c>
      <c r="R932" s="135">
        <f t="shared" si="475"/>
        <v>2397.4</v>
      </c>
      <c r="S932" s="135">
        <f t="shared" si="475"/>
        <v>40.299999999999997</v>
      </c>
      <c r="T932" s="136">
        <f t="shared" si="470"/>
        <v>290056.01630000002</v>
      </c>
      <c r="U932" s="135">
        <f t="shared" ref="U932:AC932" si="476">U933+U934</f>
        <v>244153.7053</v>
      </c>
      <c r="V932" s="135">
        <f t="shared" si="476"/>
        <v>4575.3914000000004</v>
      </c>
      <c r="W932" s="135">
        <f t="shared" si="476"/>
        <v>5907.7037</v>
      </c>
      <c r="X932" s="135">
        <f t="shared" si="476"/>
        <v>0</v>
      </c>
      <c r="Y932" s="135">
        <f t="shared" si="476"/>
        <v>30868.567900000002</v>
      </c>
      <c r="Z932" s="135">
        <f t="shared" si="476"/>
        <v>2113</v>
      </c>
      <c r="AA932" s="135">
        <f t="shared" si="476"/>
        <v>2113</v>
      </c>
      <c r="AB932" s="135">
        <f t="shared" si="476"/>
        <v>2397.4</v>
      </c>
      <c r="AC932" s="135">
        <f t="shared" si="476"/>
        <v>40.247999999999998</v>
      </c>
      <c r="AD932" s="13">
        <f t="shared" ref="AD932:AJ958" si="477">T932-J932</f>
        <v>-9394.9837000000407</v>
      </c>
      <c r="AE932" s="13">
        <f t="shared" si="477"/>
        <v>-7372.4947000000102</v>
      </c>
      <c r="AF932" s="13">
        <f t="shared" si="477"/>
        <v>-79.108599999999569</v>
      </c>
      <c r="AG932" s="13">
        <f t="shared" si="477"/>
        <v>-1091.9962999999998</v>
      </c>
      <c r="AH932" s="13">
        <f t="shared" si="477"/>
        <v>0</v>
      </c>
      <c r="AI932" s="13">
        <f t="shared" si="456"/>
        <v>-743.83209999999963</v>
      </c>
      <c r="AJ932" s="13">
        <f t="shared" si="456"/>
        <v>-107.5</v>
      </c>
      <c r="AK932" s="13">
        <f t="shared" si="456"/>
        <v>0</v>
      </c>
      <c r="AL932" s="13">
        <f t="shared" si="456"/>
        <v>0</v>
      </c>
      <c r="AM932" s="13">
        <f t="shared" si="456"/>
        <v>-5.1999999999999602E-2</v>
      </c>
      <c r="AN932" s="13">
        <f t="shared" ref="AN932:AW957" si="478">IF(J932=0,0,T932/J932*100)</f>
        <v>96.862597319761818</v>
      </c>
      <c r="AO932" s="13">
        <f t="shared" si="478"/>
        <v>97.068895924162163</v>
      </c>
      <c r="AP932" s="13">
        <f t="shared" si="478"/>
        <v>98.300384574068119</v>
      </c>
      <c r="AQ932" s="13">
        <f t="shared" si="478"/>
        <v>84.399384259325402</v>
      </c>
      <c r="AR932" s="13">
        <f t="shared" si="478"/>
        <v>0</v>
      </c>
      <c r="AS932" s="13">
        <f t="shared" si="478"/>
        <v>97.64702426895775</v>
      </c>
      <c r="AT932" s="137">
        <f t="shared" si="478"/>
        <v>95.158748029723043</v>
      </c>
      <c r="AU932" s="137">
        <f t="shared" si="478"/>
        <v>100</v>
      </c>
      <c r="AV932" s="137">
        <f t="shared" si="478"/>
        <v>100</v>
      </c>
      <c r="AW932" s="137">
        <f t="shared" si="478"/>
        <v>99.870967741935488</v>
      </c>
    </row>
    <row r="933" spans="1:49" s="138" customFormat="1" ht="12.75" customHeight="1" x14ac:dyDescent="0.2">
      <c r="A933" s="133">
        <v>924</v>
      </c>
      <c r="B933" s="134" t="s">
        <v>1374</v>
      </c>
      <c r="C933" s="135">
        <f t="shared" si="473"/>
        <v>158960.4</v>
      </c>
      <c r="D933" s="135">
        <f t="shared" ref="D933:I933" si="479">D935</f>
        <v>132708.6</v>
      </c>
      <c r="E933" s="135">
        <f t="shared" si="479"/>
        <v>4193.8</v>
      </c>
      <c r="F933" s="135">
        <f t="shared" si="479"/>
        <v>5875.2</v>
      </c>
      <c r="G933" s="135">
        <f t="shared" si="479"/>
        <v>0</v>
      </c>
      <c r="H933" s="135">
        <f t="shared" si="479"/>
        <v>14708.9</v>
      </c>
      <c r="I933" s="135">
        <f t="shared" si="479"/>
        <v>1473.9</v>
      </c>
      <c r="J933" s="135">
        <f t="shared" si="469"/>
        <v>194738</v>
      </c>
      <c r="K933" s="135">
        <f t="shared" ref="K933:S933" si="480">K935</f>
        <v>163785.4</v>
      </c>
      <c r="L933" s="135">
        <f t="shared" si="480"/>
        <v>4654.5</v>
      </c>
      <c r="M933" s="135">
        <f t="shared" si="480"/>
        <v>6931</v>
      </c>
      <c r="N933" s="135">
        <f t="shared" si="480"/>
        <v>0</v>
      </c>
      <c r="O933" s="135">
        <f t="shared" si="480"/>
        <v>14708.9</v>
      </c>
      <c r="P933" s="135">
        <f t="shared" si="480"/>
        <v>2220.5</v>
      </c>
      <c r="Q933" s="135">
        <f t="shared" si="480"/>
        <v>2113</v>
      </c>
      <c r="R933" s="135">
        <f t="shared" si="480"/>
        <v>2397.4</v>
      </c>
      <c r="S933" s="135">
        <f t="shared" si="480"/>
        <v>40.299999999999997</v>
      </c>
      <c r="T933" s="136">
        <f t="shared" si="470"/>
        <v>187863.31609999997</v>
      </c>
      <c r="U933" s="135">
        <f t="shared" ref="U933:AC933" si="481">U935</f>
        <v>158642.2788</v>
      </c>
      <c r="V933" s="135">
        <f t="shared" si="481"/>
        <v>4575.3914000000004</v>
      </c>
      <c r="W933" s="135">
        <f t="shared" si="481"/>
        <v>5842.5999000000002</v>
      </c>
      <c r="X933" s="135">
        <f t="shared" si="481"/>
        <v>0</v>
      </c>
      <c r="Y933" s="135">
        <f t="shared" si="481"/>
        <v>14252.397999999999</v>
      </c>
      <c r="Z933" s="135">
        <f t="shared" si="481"/>
        <v>2113</v>
      </c>
      <c r="AA933" s="135">
        <f t="shared" si="481"/>
        <v>2113</v>
      </c>
      <c r="AB933" s="135">
        <f t="shared" si="481"/>
        <v>2397.4</v>
      </c>
      <c r="AC933" s="135">
        <f t="shared" si="481"/>
        <v>40.247999999999998</v>
      </c>
      <c r="AD933" s="13">
        <f t="shared" si="477"/>
        <v>-6874.6839000000327</v>
      </c>
      <c r="AE933" s="13">
        <f t="shared" si="477"/>
        <v>-5143.1211999999941</v>
      </c>
      <c r="AF933" s="13">
        <f t="shared" si="477"/>
        <v>-79.108599999999569</v>
      </c>
      <c r="AG933" s="13">
        <f t="shared" si="477"/>
        <v>-1088.4000999999998</v>
      </c>
      <c r="AH933" s="13">
        <f t="shared" si="477"/>
        <v>0</v>
      </c>
      <c r="AI933" s="13">
        <f t="shared" si="456"/>
        <v>-456.50200000000041</v>
      </c>
      <c r="AJ933" s="13">
        <f t="shared" si="456"/>
        <v>-107.5</v>
      </c>
      <c r="AK933" s="13">
        <f t="shared" si="456"/>
        <v>0</v>
      </c>
      <c r="AL933" s="13">
        <f t="shared" si="456"/>
        <v>0</v>
      </c>
      <c r="AM933" s="13">
        <f t="shared" si="456"/>
        <v>-5.1999999999999602E-2</v>
      </c>
      <c r="AN933" s="13">
        <f t="shared" si="478"/>
        <v>96.469777906725938</v>
      </c>
      <c r="AO933" s="13">
        <f t="shared" si="478"/>
        <v>96.85984147549172</v>
      </c>
      <c r="AP933" s="13">
        <f t="shared" si="478"/>
        <v>98.300384574068119</v>
      </c>
      <c r="AQ933" s="13">
        <f t="shared" si="478"/>
        <v>84.296636848939556</v>
      </c>
      <c r="AR933" s="13">
        <f t="shared" si="478"/>
        <v>0</v>
      </c>
      <c r="AS933" s="13">
        <f t="shared" si="478"/>
        <v>96.896423253948285</v>
      </c>
      <c r="AT933" s="137">
        <f t="shared" si="478"/>
        <v>95.158748029723043</v>
      </c>
      <c r="AU933" s="137">
        <f t="shared" si="478"/>
        <v>100</v>
      </c>
      <c r="AV933" s="137">
        <f t="shared" si="478"/>
        <v>100</v>
      </c>
      <c r="AW933" s="137">
        <f t="shared" si="478"/>
        <v>99.870967741935488</v>
      </c>
    </row>
    <row r="934" spans="1:49" s="138" customFormat="1" ht="12.75" customHeight="1" x14ac:dyDescent="0.2">
      <c r="A934" s="133">
        <v>925</v>
      </c>
      <c r="B934" s="134" t="s">
        <v>1375</v>
      </c>
      <c r="C934" s="135">
        <f t="shared" si="473"/>
        <v>94236.9</v>
      </c>
      <c r="D934" s="135">
        <f t="shared" ref="D934:I934" si="482">SUBTOTAL(9,D936:D958)</f>
        <v>77268.5</v>
      </c>
      <c r="E934" s="135">
        <f t="shared" si="482"/>
        <v>0</v>
      </c>
      <c r="F934" s="135">
        <f t="shared" si="482"/>
        <v>64.900000000000006</v>
      </c>
      <c r="G934" s="135">
        <f t="shared" si="482"/>
        <v>0</v>
      </c>
      <c r="H934" s="135">
        <f t="shared" si="482"/>
        <v>16903.5</v>
      </c>
      <c r="I934" s="135">
        <f t="shared" si="482"/>
        <v>0</v>
      </c>
      <c r="J934" s="135">
        <f t="shared" si="469"/>
        <v>104713</v>
      </c>
      <c r="K934" s="135">
        <f t="shared" ref="K934:S934" si="483">SUBTOTAL(9,K936:K958)</f>
        <v>87740.800000000003</v>
      </c>
      <c r="L934" s="135">
        <f t="shared" si="483"/>
        <v>0</v>
      </c>
      <c r="M934" s="135">
        <f t="shared" si="483"/>
        <v>68.7</v>
      </c>
      <c r="N934" s="135">
        <f t="shared" si="483"/>
        <v>0</v>
      </c>
      <c r="O934" s="135">
        <f t="shared" si="483"/>
        <v>16903.5</v>
      </c>
      <c r="P934" s="135">
        <f t="shared" si="483"/>
        <v>0</v>
      </c>
      <c r="Q934" s="135">
        <f t="shared" si="483"/>
        <v>0</v>
      </c>
      <c r="R934" s="135">
        <f t="shared" si="483"/>
        <v>0</v>
      </c>
      <c r="S934" s="135">
        <f t="shared" si="483"/>
        <v>0</v>
      </c>
      <c r="T934" s="136">
        <f t="shared" si="470"/>
        <v>102192.70019999999</v>
      </c>
      <c r="U934" s="135">
        <f t="shared" ref="U934:AC934" si="484">SUBTOTAL(9,U936:U958)</f>
        <v>85511.426500000001</v>
      </c>
      <c r="V934" s="135">
        <f t="shared" si="484"/>
        <v>0</v>
      </c>
      <c r="W934" s="135">
        <f t="shared" si="484"/>
        <v>65.103800000000007</v>
      </c>
      <c r="X934" s="135">
        <f t="shared" si="484"/>
        <v>0</v>
      </c>
      <c r="Y934" s="135">
        <f t="shared" si="484"/>
        <v>16616.169900000001</v>
      </c>
      <c r="Z934" s="135">
        <f t="shared" si="484"/>
        <v>0</v>
      </c>
      <c r="AA934" s="135">
        <f t="shared" si="484"/>
        <v>0</v>
      </c>
      <c r="AB934" s="135">
        <f t="shared" si="484"/>
        <v>0</v>
      </c>
      <c r="AC934" s="135">
        <f t="shared" si="484"/>
        <v>0</v>
      </c>
      <c r="AD934" s="13">
        <f t="shared" si="477"/>
        <v>-2520.299800000008</v>
      </c>
      <c r="AE934" s="13">
        <f t="shared" si="477"/>
        <v>-2229.3735000000015</v>
      </c>
      <c r="AF934" s="13">
        <f t="shared" si="477"/>
        <v>0</v>
      </c>
      <c r="AG934" s="13">
        <f t="shared" si="477"/>
        <v>-3.5961999999999961</v>
      </c>
      <c r="AH934" s="13">
        <f t="shared" si="477"/>
        <v>0</v>
      </c>
      <c r="AI934" s="13">
        <f t="shared" si="456"/>
        <v>-287.33009999999922</v>
      </c>
      <c r="AJ934" s="13">
        <f t="shared" si="456"/>
        <v>0</v>
      </c>
      <c r="AK934" s="13">
        <f t="shared" si="456"/>
        <v>0</v>
      </c>
      <c r="AL934" s="13">
        <f t="shared" si="456"/>
        <v>0</v>
      </c>
      <c r="AM934" s="13">
        <f t="shared" si="456"/>
        <v>0</v>
      </c>
      <c r="AN934" s="13">
        <f t="shared" si="478"/>
        <v>97.593135713808209</v>
      </c>
      <c r="AO934" s="13">
        <f t="shared" si="478"/>
        <v>97.459137026332101</v>
      </c>
      <c r="AP934" s="13">
        <f t="shared" si="478"/>
        <v>0</v>
      </c>
      <c r="AQ934" s="13">
        <f t="shared" si="478"/>
        <v>94.765356622998553</v>
      </c>
      <c r="AR934" s="13">
        <f t="shared" si="478"/>
        <v>0</v>
      </c>
      <c r="AS934" s="13">
        <f t="shared" si="478"/>
        <v>98.300173928476354</v>
      </c>
      <c r="AT934" s="137">
        <f t="shared" si="478"/>
        <v>0</v>
      </c>
      <c r="AU934" s="137">
        <f t="shared" si="478"/>
        <v>0</v>
      </c>
      <c r="AV934" s="137">
        <f t="shared" si="478"/>
        <v>0</v>
      </c>
      <c r="AW934" s="137">
        <f t="shared" si="478"/>
        <v>0</v>
      </c>
    </row>
    <row r="935" spans="1:49" ht="12.75" customHeight="1" x14ac:dyDescent="0.25">
      <c r="A935" s="133">
        <v>926</v>
      </c>
      <c r="B935" s="139" t="s">
        <v>1400</v>
      </c>
      <c r="C935" s="135">
        <f t="shared" si="473"/>
        <v>158960.4</v>
      </c>
      <c r="D935" s="140">
        <v>132708.6</v>
      </c>
      <c r="E935" s="140">
        <v>4193.8</v>
      </c>
      <c r="F935" s="140">
        <v>5875.2</v>
      </c>
      <c r="G935" s="140">
        <v>0</v>
      </c>
      <c r="H935" s="140">
        <v>14708.9</v>
      </c>
      <c r="I935" s="140">
        <v>1473.9</v>
      </c>
      <c r="J935" s="135">
        <f t="shared" si="469"/>
        <v>194738</v>
      </c>
      <c r="K935" s="141">
        <v>163785.4</v>
      </c>
      <c r="L935" s="141">
        <v>4654.5</v>
      </c>
      <c r="M935" s="141">
        <v>6931</v>
      </c>
      <c r="N935" s="141">
        <v>0</v>
      </c>
      <c r="O935" s="141">
        <v>14708.9</v>
      </c>
      <c r="P935" s="141">
        <v>2220.5</v>
      </c>
      <c r="Q935" s="141">
        <v>2113</v>
      </c>
      <c r="R935" s="141">
        <v>2397.4</v>
      </c>
      <c r="S935" s="141">
        <v>40.299999999999997</v>
      </c>
      <c r="T935" s="136">
        <f t="shared" si="470"/>
        <v>187863.31609999997</v>
      </c>
      <c r="U935" s="141">
        <v>158642.2788</v>
      </c>
      <c r="V935" s="141">
        <v>4575.3914000000004</v>
      </c>
      <c r="W935" s="141">
        <v>5842.5999000000002</v>
      </c>
      <c r="X935" s="141">
        <v>0</v>
      </c>
      <c r="Y935" s="10">
        <v>14252.397999999999</v>
      </c>
      <c r="Z935" s="10">
        <v>2113</v>
      </c>
      <c r="AA935" s="10">
        <v>2113</v>
      </c>
      <c r="AB935" s="10">
        <v>2397.4</v>
      </c>
      <c r="AC935" s="10">
        <v>40.247999999999998</v>
      </c>
      <c r="AD935" s="10">
        <f t="shared" si="477"/>
        <v>-6874.6839000000327</v>
      </c>
      <c r="AE935" s="10">
        <f t="shared" si="477"/>
        <v>-5143.1211999999941</v>
      </c>
      <c r="AF935" s="10">
        <f t="shared" si="477"/>
        <v>-79.108599999999569</v>
      </c>
      <c r="AG935" s="10">
        <f t="shared" si="477"/>
        <v>-1088.4000999999998</v>
      </c>
      <c r="AH935" s="10">
        <f t="shared" si="477"/>
        <v>0</v>
      </c>
      <c r="AI935" s="13">
        <f t="shared" si="456"/>
        <v>-456.50200000000041</v>
      </c>
      <c r="AJ935" s="13">
        <f t="shared" si="456"/>
        <v>-107.5</v>
      </c>
      <c r="AK935" s="13">
        <f t="shared" si="456"/>
        <v>0</v>
      </c>
      <c r="AL935" s="13">
        <f t="shared" si="456"/>
        <v>0</v>
      </c>
      <c r="AM935" s="10">
        <f t="shared" si="456"/>
        <v>-5.1999999999999602E-2</v>
      </c>
      <c r="AN935" s="10">
        <f t="shared" si="478"/>
        <v>96.469777906725938</v>
      </c>
      <c r="AO935" s="10">
        <f t="shared" si="478"/>
        <v>96.85984147549172</v>
      </c>
      <c r="AP935" s="10">
        <f t="shared" si="478"/>
        <v>98.300384574068119</v>
      </c>
      <c r="AQ935" s="10">
        <f t="shared" si="478"/>
        <v>84.296636848939556</v>
      </c>
      <c r="AR935" s="10">
        <f t="shared" si="478"/>
        <v>0</v>
      </c>
      <c r="AS935" s="10">
        <f t="shared" si="478"/>
        <v>96.896423253948285</v>
      </c>
      <c r="AT935" s="142">
        <f t="shared" si="478"/>
        <v>95.158748029723043</v>
      </c>
      <c r="AU935" s="142">
        <f t="shared" si="478"/>
        <v>100</v>
      </c>
      <c r="AV935" s="142">
        <f t="shared" si="478"/>
        <v>100</v>
      </c>
      <c r="AW935" s="142">
        <f t="shared" si="478"/>
        <v>99.870967741935488</v>
      </c>
    </row>
    <row r="936" spans="1:49" ht="12.75" customHeight="1" x14ac:dyDescent="0.25">
      <c r="A936" s="133">
        <v>927</v>
      </c>
      <c r="B936" s="139" t="s">
        <v>2114</v>
      </c>
      <c r="C936" s="135">
        <f t="shared" si="473"/>
        <v>1237.2</v>
      </c>
      <c r="D936" s="140">
        <v>1124.9000000000001</v>
      </c>
      <c r="E936" s="140">
        <v>0</v>
      </c>
      <c r="F936" s="140">
        <v>0</v>
      </c>
      <c r="G936" s="140">
        <v>0</v>
      </c>
      <c r="H936" s="140">
        <v>112.3</v>
      </c>
      <c r="I936" s="140">
        <v>0</v>
      </c>
      <c r="J936" s="135">
        <f t="shared" si="469"/>
        <v>1403.5</v>
      </c>
      <c r="K936" s="141">
        <v>1291.2</v>
      </c>
      <c r="L936" s="141">
        <v>0</v>
      </c>
      <c r="M936" s="141">
        <v>0</v>
      </c>
      <c r="N936" s="141">
        <v>0</v>
      </c>
      <c r="O936" s="141">
        <v>112.3</v>
      </c>
      <c r="P936" s="141">
        <v>0</v>
      </c>
      <c r="Q936" s="141">
        <v>0</v>
      </c>
      <c r="R936" s="141">
        <v>0</v>
      </c>
      <c r="S936" s="141">
        <v>0</v>
      </c>
      <c r="T936" s="136">
        <f t="shared" si="470"/>
        <v>1318.7312999999999</v>
      </c>
      <c r="U936" s="141">
        <v>1208.7738999999999</v>
      </c>
      <c r="V936" s="141">
        <v>0</v>
      </c>
      <c r="W936" s="141">
        <v>0</v>
      </c>
      <c r="X936" s="141">
        <v>0</v>
      </c>
      <c r="Y936" s="10">
        <v>109.95740000000001</v>
      </c>
      <c r="Z936" s="10">
        <v>0</v>
      </c>
      <c r="AA936" s="10">
        <v>0</v>
      </c>
      <c r="AB936" s="10">
        <v>0</v>
      </c>
      <c r="AC936" s="10">
        <v>0</v>
      </c>
      <c r="AD936" s="10">
        <f t="shared" si="477"/>
        <v>-84.768700000000081</v>
      </c>
      <c r="AE936" s="10">
        <f t="shared" si="477"/>
        <v>-82.426100000000133</v>
      </c>
      <c r="AF936" s="10">
        <f t="shared" si="477"/>
        <v>0</v>
      </c>
      <c r="AG936" s="10">
        <f t="shared" si="477"/>
        <v>0</v>
      </c>
      <c r="AH936" s="10">
        <f t="shared" si="477"/>
        <v>0</v>
      </c>
      <c r="AI936" s="13">
        <f t="shared" si="456"/>
        <v>-2.3425999999999902</v>
      </c>
      <c r="AJ936" s="13">
        <f t="shared" si="456"/>
        <v>0</v>
      </c>
      <c r="AK936" s="13">
        <f t="shared" si="456"/>
        <v>0</v>
      </c>
      <c r="AL936" s="13">
        <f t="shared" si="456"/>
        <v>0</v>
      </c>
      <c r="AM936" s="10">
        <f t="shared" si="456"/>
        <v>0</v>
      </c>
      <c r="AN936" s="10">
        <f t="shared" si="478"/>
        <v>93.960192376202343</v>
      </c>
      <c r="AO936" s="10">
        <f t="shared" si="478"/>
        <v>93.616318153655513</v>
      </c>
      <c r="AP936" s="10">
        <f t="shared" si="478"/>
        <v>0</v>
      </c>
      <c r="AQ936" s="10">
        <f t="shared" si="478"/>
        <v>0</v>
      </c>
      <c r="AR936" s="10">
        <f t="shared" si="478"/>
        <v>0</v>
      </c>
      <c r="AS936" s="10">
        <f t="shared" si="478"/>
        <v>97.91398040961711</v>
      </c>
      <c r="AT936" s="142">
        <f t="shared" si="478"/>
        <v>0</v>
      </c>
      <c r="AU936" s="142">
        <f t="shared" si="478"/>
        <v>0</v>
      </c>
      <c r="AV936" s="142">
        <f t="shared" si="478"/>
        <v>0</v>
      </c>
      <c r="AW936" s="142">
        <f t="shared" si="478"/>
        <v>0</v>
      </c>
    </row>
    <row r="937" spans="1:49" ht="12.75" customHeight="1" x14ac:dyDescent="0.25">
      <c r="A937" s="133">
        <v>928</v>
      </c>
      <c r="B937" s="139" t="s">
        <v>1498</v>
      </c>
      <c r="C937" s="135">
        <f t="shared" si="473"/>
        <v>2873.2999999999997</v>
      </c>
      <c r="D937" s="140">
        <v>2201.6999999999998</v>
      </c>
      <c r="E937" s="140">
        <v>0</v>
      </c>
      <c r="F937" s="140">
        <v>0</v>
      </c>
      <c r="G937" s="140">
        <v>0</v>
      </c>
      <c r="H937" s="140">
        <v>671.6</v>
      </c>
      <c r="I937" s="140">
        <v>0</v>
      </c>
      <c r="J937" s="135">
        <f t="shared" si="469"/>
        <v>3068.7</v>
      </c>
      <c r="K937" s="141">
        <v>2397.1</v>
      </c>
      <c r="L937" s="141">
        <v>0</v>
      </c>
      <c r="M937" s="141">
        <v>0</v>
      </c>
      <c r="N937" s="141">
        <v>0</v>
      </c>
      <c r="O937" s="141">
        <v>671.6</v>
      </c>
      <c r="P937" s="141">
        <v>0</v>
      </c>
      <c r="Q937" s="141">
        <v>0</v>
      </c>
      <c r="R937" s="141">
        <v>0</v>
      </c>
      <c r="S937" s="141">
        <v>0</v>
      </c>
      <c r="T937" s="136">
        <f t="shared" si="470"/>
        <v>3064.6949999999997</v>
      </c>
      <c r="U937" s="141">
        <v>2393.0949999999998</v>
      </c>
      <c r="V937" s="141">
        <v>0</v>
      </c>
      <c r="W937" s="141">
        <v>0</v>
      </c>
      <c r="X937" s="141">
        <v>0</v>
      </c>
      <c r="Y937" s="10">
        <v>671.6</v>
      </c>
      <c r="Z937" s="10">
        <v>0</v>
      </c>
      <c r="AA937" s="10">
        <v>0</v>
      </c>
      <c r="AB937" s="10">
        <v>0</v>
      </c>
      <c r="AC937" s="10">
        <v>0</v>
      </c>
      <c r="AD937" s="10">
        <f t="shared" si="477"/>
        <v>-4.0050000000001091</v>
      </c>
      <c r="AE937" s="10">
        <f t="shared" si="477"/>
        <v>-4.0050000000001091</v>
      </c>
      <c r="AF937" s="10">
        <f t="shared" si="477"/>
        <v>0</v>
      </c>
      <c r="AG937" s="10">
        <f t="shared" si="477"/>
        <v>0</v>
      </c>
      <c r="AH937" s="10">
        <f t="shared" si="477"/>
        <v>0</v>
      </c>
      <c r="AI937" s="13">
        <f t="shared" si="456"/>
        <v>0</v>
      </c>
      <c r="AJ937" s="13">
        <f t="shared" si="456"/>
        <v>0</v>
      </c>
      <c r="AK937" s="13">
        <f t="shared" si="456"/>
        <v>0</v>
      </c>
      <c r="AL937" s="13">
        <f t="shared" si="456"/>
        <v>0</v>
      </c>
      <c r="AM937" s="10">
        <f t="shared" si="456"/>
        <v>0</v>
      </c>
      <c r="AN937" s="10">
        <f t="shared" si="478"/>
        <v>99.869488708573655</v>
      </c>
      <c r="AO937" s="10">
        <f t="shared" si="478"/>
        <v>99.832923115431143</v>
      </c>
      <c r="AP937" s="10">
        <f t="shared" si="478"/>
        <v>0</v>
      </c>
      <c r="AQ937" s="10">
        <f t="shared" si="478"/>
        <v>0</v>
      </c>
      <c r="AR937" s="10">
        <f t="shared" si="478"/>
        <v>0</v>
      </c>
      <c r="AS937" s="10">
        <f t="shared" si="478"/>
        <v>100</v>
      </c>
      <c r="AT937" s="142">
        <f t="shared" si="478"/>
        <v>0</v>
      </c>
      <c r="AU937" s="142">
        <f t="shared" si="478"/>
        <v>0</v>
      </c>
      <c r="AV937" s="142">
        <f t="shared" si="478"/>
        <v>0</v>
      </c>
      <c r="AW937" s="142">
        <f t="shared" si="478"/>
        <v>0</v>
      </c>
    </row>
    <row r="938" spans="1:49" ht="12.75" customHeight="1" x14ac:dyDescent="0.25">
      <c r="A938" s="133">
        <v>929</v>
      </c>
      <c r="B938" s="139" t="s">
        <v>2115</v>
      </c>
      <c r="C938" s="135">
        <f t="shared" si="473"/>
        <v>1669.1000000000001</v>
      </c>
      <c r="D938" s="140">
        <v>1430.7</v>
      </c>
      <c r="E938" s="140">
        <v>0</v>
      </c>
      <c r="F938" s="140">
        <v>0</v>
      </c>
      <c r="G938" s="140">
        <v>0</v>
      </c>
      <c r="H938" s="140">
        <v>238.4</v>
      </c>
      <c r="I938" s="140">
        <v>0</v>
      </c>
      <c r="J938" s="135">
        <f t="shared" si="469"/>
        <v>1850.8000000000002</v>
      </c>
      <c r="K938" s="141">
        <v>1612.4</v>
      </c>
      <c r="L938" s="141">
        <v>0</v>
      </c>
      <c r="M938" s="141">
        <v>0</v>
      </c>
      <c r="N938" s="141">
        <v>0</v>
      </c>
      <c r="O938" s="141">
        <v>238.4</v>
      </c>
      <c r="P938" s="141">
        <v>0</v>
      </c>
      <c r="Q938" s="141">
        <v>0</v>
      </c>
      <c r="R938" s="141">
        <v>0</v>
      </c>
      <c r="S938" s="141">
        <v>0</v>
      </c>
      <c r="T938" s="136">
        <f t="shared" si="470"/>
        <v>1850.7996000000001</v>
      </c>
      <c r="U938" s="141">
        <v>1612.4</v>
      </c>
      <c r="V938" s="141">
        <v>0</v>
      </c>
      <c r="W938" s="141">
        <v>0</v>
      </c>
      <c r="X938" s="141">
        <v>0</v>
      </c>
      <c r="Y938" s="10">
        <v>238.39959999999999</v>
      </c>
      <c r="Z938" s="10">
        <v>0</v>
      </c>
      <c r="AA938" s="10">
        <v>0</v>
      </c>
      <c r="AB938" s="10">
        <v>0</v>
      </c>
      <c r="AC938" s="10">
        <v>0</v>
      </c>
      <c r="AD938" s="10">
        <f t="shared" si="477"/>
        <v>-4.0000000012696546E-4</v>
      </c>
      <c r="AE938" s="10">
        <f t="shared" si="477"/>
        <v>0</v>
      </c>
      <c r="AF938" s="10">
        <f t="shared" si="477"/>
        <v>0</v>
      </c>
      <c r="AG938" s="10">
        <f t="shared" si="477"/>
        <v>0</v>
      </c>
      <c r="AH938" s="10">
        <f t="shared" si="477"/>
        <v>0</v>
      </c>
      <c r="AI938" s="13">
        <f t="shared" si="456"/>
        <v>-4.0000000001327862E-4</v>
      </c>
      <c r="AJ938" s="13">
        <f t="shared" si="456"/>
        <v>0</v>
      </c>
      <c r="AK938" s="13">
        <f t="shared" si="456"/>
        <v>0</v>
      </c>
      <c r="AL938" s="13">
        <f t="shared" si="456"/>
        <v>0</v>
      </c>
      <c r="AM938" s="10">
        <f t="shared" si="456"/>
        <v>0</v>
      </c>
      <c r="AN938" s="10">
        <f t="shared" si="478"/>
        <v>99.999978387724227</v>
      </c>
      <c r="AO938" s="10">
        <f t="shared" si="478"/>
        <v>100</v>
      </c>
      <c r="AP938" s="10">
        <f t="shared" si="478"/>
        <v>0</v>
      </c>
      <c r="AQ938" s="10">
        <f t="shared" si="478"/>
        <v>0</v>
      </c>
      <c r="AR938" s="10">
        <f t="shared" si="478"/>
        <v>0</v>
      </c>
      <c r="AS938" s="10">
        <f t="shared" si="478"/>
        <v>99.999832214765092</v>
      </c>
      <c r="AT938" s="142">
        <f t="shared" si="478"/>
        <v>0</v>
      </c>
      <c r="AU938" s="142">
        <f t="shared" si="478"/>
        <v>0</v>
      </c>
      <c r="AV938" s="142">
        <f t="shared" si="478"/>
        <v>0</v>
      </c>
      <c r="AW938" s="142">
        <f t="shared" si="478"/>
        <v>0</v>
      </c>
    </row>
    <row r="939" spans="1:49" ht="12.75" customHeight="1" x14ac:dyDescent="0.25">
      <c r="A939" s="133">
        <v>930</v>
      </c>
      <c r="B939" s="139" t="s">
        <v>2116</v>
      </c>
      <c r="C939" s="135">
        <f t="shared" si="473"/>
        <v>2989.1</v>
      </c>
      <c r="D939" s="140">
        <v>2291.6999999999998</v>
      </c>
      <c r="E939" s="140">
        <v>0</v>
      </c>
      <c r="F939" s="140">
        <v>0</v>
      </c>
      <c r="G939" s="140">
        <v>0</v>
      </c>
      <c r="H939" s="140">
        <v>697.4</v>
      </c>
      <c r="I939" s="140">
        <v>0</v>
      </c>
      <c r="J939" s="135">
        <f t="shared" si="469"/>
        <v>3300</v>
      </c>
      <c r="K939" s="141">
        <v>2602.6</v>
      </c>
      <c r="L939" s="141">
        <v>0</v>
      </c>
      <c r="M939" s="141">
        <v>0</v>
      </c>
      <c r="N939" s="141">
        <v>0</v>
      </c>
      <c r="O939" s="141">
        <v>697.4</v>
      </c>
      <c r="P939" s="141">
        <v>0</v>
      </c>
      <c r="Q939" s="141">
        <v>0</v>
      </c>
      <c r="R939" s="141">
        <v>0</v>
      </c>
      <c r="S939" s="141">
        <v>0</v>
      </c>
      <c r="T939" s="136">
        <f t="shared" si="470"/>
        <v>3279.2020000000002</v>
      </c>
      <c r="U939" s="141">
        <v>2581.8276000000001</v>
      </c>
      <c r="V939" s="141">
        <v>0</v>
      </c>
      <c r="W939" s="141">
        <v>0</v>
      </c>
      <c r="X939" s="141">
        <v>0</v>
      </c>
      <c r="Y939" s="10">
        <v>697.37440000000004</v>
      </c>
      <c r="Z939" s="10">
        <v>0</v>
      </c>
      <c r="AA939" s="10">
        <v>0</v>
      </c>
      <c r="AB939" s="10">
        <v>0</v>
      </c>
      <c r="AC939" s="10">
        <v>0</v>
      </c>
      <c r="AD939" s="10">
        <f t="shared" si="477"/>
        <v>-20.797999999999774</v>
      </c>
      <c r="AE939" s="10">
        <f t="shared" si="477"/>
        <v>-20.772399999999834</v>
      </c>
      <c r="AF939" s="10">
        <f t="shared" si="477"/>
        <v>0</v>
      </c>
      <c r="AG939" s="10">
        <f t="shared" si="477"/>
        <v>0</v>
      </c>
      <c r="AH939" s="10">
        <f t="shared" si="477"/>
        <v>0</v>
      </c>
      <c r="AI939" s="13">
        <f t="shared" si="456"/>
        <v>-2.5599999999940337E-2</v>
      </c>
      <c r="AJ939" s="13">
        <f t="shared" si="456"/>
        <v>0</v>
      </c>
      <c r="AK939" s="13">
        <f t="shared" si="456"/>
        <v>0</v>
      </c>
      <c r="AL939" s="13">
        <f t="shared" si="456"/>
        <v>0</v>
      </c>
      <c r="AM939" s="10">
        <f t="shared" si="456"/>
        <v>0</v>
      </c>
      <c r="AN939" s="10">
        <f t="shared" si="478"/>
        <v>99.369757575757575</v>
      </c>
      <c r="AO939" s="10">
        <f t="shared" si="478"/>
        <v>99.201859678782768</v>
      </c>
      <c r="AP939" s="10">
        <f t="shared" si="478"/>
        <v>0</v>
      </c>
      <c r="AQ939" s="10">
        <f t="shared" si="478"/>
        <v>0</v>
      </c>
      <c r="AR939" s="10">
        <f t="shared" si="478"/>
        <v>0</v>
      </c>
      <c r="AS939" s="10">
        <f t="shared" si="478"/>
        <v>99.996329222827654</v>
      </c>
      <c r="AT939" s="142">
        <f t="shared" si="478"/>
        <v>0</v>
      </c>
      <c r="AU939" s="142">
        <f t="shared" si="478"/>
        <v>0</v>
      </c>
      <c r="AV939" s="142">
        <f t="shared" si="478"/>
        <v>0</v>
      </c>
      <c r="AW939" s="142">
        <f t="shared" si="478"/>
        <v>0</v>
      </c>
    </row>
    <row r="940" spans="1:49" ht="12.75" customHeight="1" x14ac:dyDescent="0.25">
      <c r="A940" s="133">
        <v>931</v>
      </c>
      <c r="B940" s="139" t="s">
        <v>2117</v>
      </c>
      <c r="C940" s="135">
        <f t="shared" si="473"/>
        <v>3704.4</v>
      </c>
      <c r="D940" s="140">
        <v>2839</v>
      </c>
      <c r="E940" s="140">
        <v>0</v>
      </c>
      <c r="F940" s="140">
        <v>0</v>
      </c>
      <c r="G940" s="140">
        <v>0</v>
      </c>
      <c r="H940" s="140">
        <v>865.4</v>
      </c>
      <c r="I940" s="140">
        <v>0</v>
      </c>
      <c r="J940" s="135">
        <f t="shared" si="469"/>
        <v>4052.5</v>
      </c>
      <c r="K940" s="141">
        <v>3187.1</v>
      </c>
      <c r="L940" s="141">
        <v>0</v>
      </c>
      <c r="M940" s="141">
        <v>0</v>
      </c>
      <c r="N940" s="141">
        <v>0</v>
      </c>
      <c r="O940" s="141">
        <v>865.4</v>
      </c>
      <c r="P940" s="141">
        <v>0</v>
      </c>
      <c r="Q940" s="141">
        <v>0</v>
      </c>
      <c r="R940" s="141">
        <v>0</v>
      </c>
      <c r="S940" s="141">
        <v>0</v>
      </c>
      <c r="T940" s="136">
        <f t="shared" si="470"/>
        <v>3976.1475999999998</v>
      </c>
      <c r="U940" s="141">
        <v>3110.9886999999999</v>
      </c>
      <c r="V940" s="141">
        <v>0</v>
      </c>
      <c r="W940" s="141">
        <v>0</v>
      </c>
      <c r="X940" s="141">
        <v>0</v>
      </c>
      <c r="Y940" s="10">
        <v>865.15890000000002</v>
      </c>
      <c r="Z940" s="10">
        <v>0</v>
      </c>
      <c r="AA940" s="10">
        <v>0</v>
      </c>
      <c r="AB940" s="10">
        <v>0</v>
      </c>
      <c r="AC940" s="10">
        <v>0</v>
      </c>
      <c r="AD940" s="10">
        <f t="shared" si="477"/>
        <v>-76.352400000000216</v>
      </c>
      <c r="AE940" s="10">
        <f t="shared" si="477"/>
        <v>-76.111300000000028</v>
      </c>
      <c r="AF940" s="10">
        <f t="shared" si="477"/>
        <v>0</v>
      </c>
      <c r="AG940" s="10">
        <f t="shared" si="477"/>
        <v>0</v>
      </c>
      <c r="AH940" s="10">
        <f t="shared" si="477"/>
        <v>0</v>
      </c>
      <c r="AI940" s="13">
        <f t="shared" si="456"/>
        <v>-0.24109999999996035</v>
      </c>
      <c r="AJ940" s="13">
        <f t="shared" si="456"/>
        <v>0</v>
      </c>
      <c r="AK940" s="13">
        <f t="shared" si="456"/>
        <v>0</v>
      </c>
      <c r="AL940" s="13">
        <f t="shared" si="456"/>
        <v>0</v>
      </c>
      <c r="AM940" s="10">
        <f t="shared" si="456"/>
        <v>0</v>
      </c>
      <c r="AN940" s="10">
        <f t="shared" si="478"/>
        <v>98.115918568784693</v>
      </c>
      <c r="AO940" s="10">
        <f t="shared" si="478"/>
        <v>97.611894826017391</v>
      </c>
      <c r="AP940" s="10">
        <f t="shared" si="478"/>
        <v>0</v>
      </c>
      <c r="AQ940" s="10">
        <f t="shared" si="478"/>
        <v>0</v>
      </c>
      <c r="AR940" s="10">
        <f t="shared" si="478"/>
        <v>0</v>
      </c>
      <c r="AS940" s="10">
        <f t="shared" si="478"/>
        <v>99.972140050843549</v>
      </c>
      <c r="AT940" s="142">
        <f t="shared" si="478"/>
        <v>0</v>
      </c>
      <c r="AU940" s="142">
        <f t="shared" si="478"/>
        <v>0</v>
      </c>
      <c r="AV940" s="142">
        <f t="shared" si="478"/>
        <v>0</v>
      </c>
      <c r="AW940" s="142">
        <f t="shared" si="478"/>
        <v>0</v>
      </c>
    </row>
    <row r="941" spans="1:49" ht="12.75" customHeight="1" x14ac:dyDescent="0.25">
      <c r="A941" s="133">
        <v>932</v>
      </c>
      <c r="B941" s="139" t="s">
        <v>2118</v>
      </c>
      <c r="C941" s="135">
        <f t="shared" si="473"/>
        <v>5858</v>
      </c>
      <c r="D941" s="140">
        <v>5176.3</v>
      </c>
      <c r="E941" s="140">
        <v>0</v>
      </c>
      <c r="F941" s="140">
        <v>0</v>
      </c>
      <c r="G941" s="140">
        <v>0</v>
      </c>
      <c r="H941" s="140">
        <v>681.7</v>
      </c>
      <c r="I941" s="140">
        <v>0</v>
      </c>
      <c r="J941" s="135">
        <f t="shared" si="469"/>
        <v>6353.0999999999995</v>
      </c>
      <c r="K941" s="141">
        <v>5671.4</v>
      </c>
      <c r="L941" s="141">
        <v>0</v>
      </c>
      <c r="M941" s="141">
        <v>0</v>
      </c>
      <c r="N941" s="141">
        <v>0</v>
      </c>
      <c r="O941" s="141">
        <v>681.7</v>
      </c>
      <c r="P941" s="141">
        <v>0</v>
      </c>
      <c r="Q941" s="141">
        <v>0</v>
      </c>
      <c r="R941" s="141">
        <v>0</v>
      </c>
      <c r="S941" s="141">
        <v>0</v>
      </c>
      <c r="T941" s="136">
        <f t="shared" si="470"/>
        <v>5969.1896999999999</v>
      </c>
      <c r="U941" s="141">
        <v>5288.2930999999999</v>
      </c>
      <c r="V941" s="141">
        <v>0</v>
      </c>
      <c r="W941" s="141">
        <v>0</v>
      </c>
      <c r="X941" s="141">
        <v>0</v>
      </c>
      <c r="Y941" s="10">
        <v>680.89660000000003</v>
      </c>
      <c r="Z941" s="10">
        <v>0</v>
      </c>
      <c r="AA941" s="10">
        <v>0</v>
      </c>
      <c r="AB941" s="10">
        <v>0</v>
      </c>
      <c r="AC941" s="10">
        <v>0</v>
      </c>
      <c r="AD941" s="10">
        <f t="shared" si="477"/>
        <v>-383.91029999999955</v>
      </c>
      <c r="AE941" s="10">
        <f t="shared" si="477"/>
        <v>-383.10689999999977</v>
      </c>
      <c r="AF941" s="10">
        <f t="shared" si="477"/>
        <v>0</v>
      </c>
      <c r="AG941" s="10">
        <f t="shared" si="477"/>
        <v>0</v>
      </c>
      <c r="AH941" s="10">
        <f t="shared" si="477"/>
        <v>0</v>
      </c>
      <c r="AI941" s="13">
        <f t="shared" si="456"/>
        <v>-0.80340000000001055</v>
      </c>
      <c r="AJ941" s="13">
        <f t="shared" si="456"/>
        <v>0</v>
      </c>
      <c r="AK941" s="13">
        <f t="shared" si="456"/>
        <v>0</v>
      </c>
      <c r="AL941" s="13">
        <f t="shared" si="456"/>
        <v>0</v>
      </c>
      <c r="AM941" s="10">
        <f t="shared" si="456"/>
        <v>0</v>
      </c>
      <c r="AN941" s="10">
        <f t="shared" si="478"/>
        <v>93.957118572035697</v>
      </c>
      <c r="AO941" s="10">
        <f t="shared" si="478"/>
        <v>93.244932468173644</v>
      </c>
      <c r="AP941" s="10">
        <f t="shared" si="478"/>
        <v>0</v>
      </c>
      <c r="AQ941" s="10">
        <f t="shared" si="478"/>
        <v>0</v>
      </c>
      <c r="AR941" s="10">
        <f t="shared" si="478"/>
        <v>0</v>
      </c>
      <c r="AS941" s="10">
        <f t="shared" si="478"/>
        <v>99.882147572245856</v>
      </c>
      <c r="AT941" s="142">
        <f t="shared" si="478"/>
        <v>0</v>
      </c>
      <c r="AU941" s="142">
        <f t="shared" si="478"/>
        <v>0</v>
      </c>
      <c r="AV941" s="142">
        <f t="shared" si="478"/>
        <v>0</v>
      </c>
      <c r="AW941" s="142">
        <f t="shared" si="478"/>
        <v>0</v>
      </c>
    </row>
    <row r="942" spans="1:49" ht="12.75" customHeight="1" x14ac:dyDescent="0.25">
      <c r="A942" s="133">
        <v>933</v>
      </c>
      <c r="B942" s="139" t="s">
        <v>2119</v>
      </c>
      <c r="C942" s="135">
        <f t="shared" si="473"/>
        <v>3347.8</v>
      </c>
      <c r="D942" s="140">
        <v>2747.6</v>
      </c>
      <c r="E942" s="140">
        <v>0</v>
      </c>
      <c r="F942" s="140">
        <v>0</v>
      </c>
      <c r="G942" s="140">
        <v>0</v>
      </c>
      <c r="H942" s="140">
        <v>600.20000000000005</v>
      </c>
      <c r="I942" s="140">
        <v>0</v>
      </c>
      <c r="J942" s="135">
        <f t="shared" si="469"/>
        <v>3668.2</v>
      </c>
      <c r="K942" s="141">
        <v>3068</v>
      </c>
      <c r="L942" s="141">
        <v>0</v>
      </c>
      <c r="M942" s="141">
        <v>0</v>
      </c>
      <c r="N942" s="141">
        <v>0</v>
      </c>
      <c r="O942" s="141">
        <v>600.20000000000005</v>
      </c>
      <c r="P942" s="141">
        <v>0</v>
      </c>
      <c r="Q942" s="141">
        <v>0</v>
      </c>
      <c r="R942" s="141">
        <v>0</v>
      </c>
      <c r="S942" s="141">
        <v>0</v>
      </c>
      <c r="T942" s="136">
        <f t="shared" si="470"/>
        <v>3667.6780000000003</v>
      </c>
      <c r="U942" s="141">
        <v>3067.9187000000002</v>
      </c>
      <c r="V942" s="141">
        <v>0</v>
      </c>
      <c r="W942" s="141">
        <v>0</v>
      </c>
      <c r="X942" s="141">
        <v>0</v>
      </c>
      <c r="Y942" s="10">
        <v>599.75930000000005</v>
      </c>
      <c r="Z942" s="10">
        <v>0</v>
      </c>
      <c r="AA942" s="10">
        <v>0</v>
      </c>
      <c r="AB942" s="10">
        <v>0</v>
      </c>
      <c r="AC942" s="10">
        <v>0</v>
      </c>
      <c r="AD942" s="10">
        <f t="shared" si="477"/>
        <v>-0.52199999999947977</v>
      </c>
      <c r="AE942" s="10">
        <f t="shared" si="477"/>
        <v>-8.1299999999828287E-2</v>
      </c>
      <c r="AF942" s="10">
        <f t="shared" si="477"/>
        <v>0</v>
      </c>
      <c r="AG942" s="10">
        <f t="shared" si="477"/>
        <v>0</v>
      </c>
      <c r="AH942" s="10">
        <f t="shared" si="477"/>
        <v>0</v>
      </c>
      <c r="AI942" s="13">
        <f t="shared" si="456"/>
        <v>-0.44069999999999254</v>
      </c>
      <c r="AJ942" s="13">
        <f t="shared" si="456"/>
        <v>0</v>
      </c>
      <c r="AK942" s="13">
        <f t="shared" si="456"/>
        <v>0</v>
      </c>
      <c r="AL942" s="13">
        <f t="shared" si="456"/>
        <v>0</v>
      </c>
      <c r="AM942" s="10">
        <f t="shared" si="456"/>
        <v>0</v>
      </c>
      <c r="AN942" s="10">
        <f t="shared" si="478"/>
        <v>99.985769587263519</v>
      </c>
      <c r="AO942" s="10">
        <f t="shared" si="478"/>
        <v>99.997350065189053</v>
      </c>
      <c r="AP942" s="10">
        <f t="shared" si="478"/>
        <v>0</v>
      </c>
      <c r="AQ942" s="10">
        <f t="shared" si="478"/>
        <v>0</v>
      </c>
      <c r="AR942" s="10">
        <f t="shared" si="478"/>
        <v>0</v>
      </c>
      <c r="AS942" s="10">
        <f t="shared" si="478"/>
        <v>99.926574475174945</v>
      </c>
      <c r="AT942" s="142">
        <f t="shared" si="478"/>
        <v>0</v>
      </c>
      <c r="AU942" s="142">
        <f t="shared" si="478"/>
        <v>0</v>
      </c>
      <c r="AV942" s="142">
        <f t="shared" si="478"/>
        <v>0</v>
      </c>
      <c r="AW942" s="142">
        <f t="shared" si="478"/>
        <v>0</v>
      </c>
    </row>
    <row r="943" spans="1:49" ht="12.75" customHeight="1" x14ac:dyDescent="0.25">
      <c r="A943" s="133">
        <v>934</v>
      </c>
      <c r="B943" s="139" t="s">
        <v>2120</v>
      </c>
      <c r="C943" s="135">
        <f t="shared" si="473"/>
        <v>3952.6000000000004</v>
      </c>
      <c r="D943" s="140">
        <v>3265.8</v>
      </c>
      <c r="E943" s="140">
        <v>0</v>
      </c>
      <c r="F943" s="140">
        <v>0</v>
      </c>
      <c r="G943" s="140">
        <v>0</v>
      </c>
      <c r="H943" s="140">
        <v>686.8</v>
      </c>
      <c r="I943" s="140">
        <v>0</v>
      </c>
      <c r="J943" s="135">
        <f t="shared" si="469"/>
        <v>4371.8</v>
      </c>
      <c r="K943" s="141">
        <v>3685</v>
      </c>
      <c r="L943" s="141">
        <v>0</v>
      </c>
      <c r="M943" s="141">
        <v>0</v>
      </c>
      <c r="N943" s="141">
        <v>0</v>
      </c>
      <c r="O943" s="141">
        <v>686.8</v>
      </c>
      <c r="P943" s="141">
        <v>0</v>
      </c>
      <c r="Q943" s="141">
        <v>0</v>
      </c>
      <c r="R943" s="141">
        <v>0</v>
      </c>
      <c r="S943" s="141">
        <v>0</v>
      </c>
      <c r="T943" s="136">
        <f t="shared" si="470"/>
        <v>4245.4712</v>
      </c>
      <c r="U943" s="141">
        <v>3558.6712000000002</v>
      </c>
      <c r="V943" s="141">
        <v>0</v>
      </c>
      <c r="W943" s="141">
        <v>0</v>
      </c>
      <c r="X943" s="141">
        <v>0</v>
      </c>
      <c r="Y943" s="10">
        <v>686.8</v>
      </c>
      <c r="Z943" s="10">
        <v>0</v>
      </c>
      <c r="AA943" s="10">
        <v>0</v>
      </c>
      <c r="AB943" s="10">
        <v>0</v>
      </c>
      <c r="AC943" s="10">
        <v>0</v>
      </c>
      <c r="AD943" s="10">
        <f t="shared" si="477"/>
        <v>-126.32880000000023</v>
      </c>
      <c r="AE943" s="10">
        <f t="shared" si="477"/>
        <v>-126.32879999999977</v>
      </c>
      <c r="AF943" s="10">
        <f t="shared" si="477"/>
        <v>0</v>
      </c>
      <c r="AG943" s="10">
        <f t="shared" si="477"/>
        <v>0</v>
      </c>
      <c r="AH943" s="10">
        <f t="shared" si="477"/>
        <v>0</v>
      </c>
      <c r="AI943" s="13">
        <f t="shared" si="456"/>
        <v>0</v>
      </c>
      <c r="AJ943" s="13">
        <f t="shared" si="456"/>
        <v>0</v>
      </c>
      <c r="AK943" s="13">
        <f t="shared" si="456"/>
        <v>0</v>
      </c>
      <c r="AL943" s="13">
        <f t="shared" si="456"/>
        <v>0</v>
      </c>
      <c r="AM943" s="10">
        <f t="shared" si="456"/>
        <v>0</v>
      </c>
      <c r="AN943" s="10">
        <f t="shared" si="478"/>
        <v>97.110371014227553</v>
      </c>
      <c r="AO943" s="10">
        <f t="shared" si="478"/>
        <v>96.571810040705572</v>
      </c>
      <c r="AP943" s="10">
        <f t="shared" si="478"/>
        <v>0</v>
      </c>
      <c r="AQ943" s="10">
        <f t="shared" si="478"/>
        <v>0</v>
      </c>
      <c r="AR943" s="10">
        <f t="shared" si="478"/>
        <v>0</v>
      </c>
      <c r="AS943" s="10">
        <f t="shared" si="478"/>
        <v>100</v>
      </c>
      <c r="AT943" s="142">
        <f t="shared" si="478"/>
        <v>0</v>
      </c>
      <c r="AU943" s="142">
        <f t="shared" si="478"/>
        <v>0</v>
      </c>
      <c r="AV943" s="142">
        <f t="shared" si="478"/>
        <v>0</v>
      </c>
      <c r="AW943" s="142">
        <f t="shared" si="478"/>
        <v>0</v>
      </c>
    </row>
    <row r="944" spans="1:49" ht="12.75" customHeight="1" x14ac:dyDescent="0.25">
      <c r="A944" s="133">
        <v>935</v>
      </c>
      <c r="B944" s="139" t="s">
        <v>2121</v>
      </c>
      <c r="C944" s="135">
        <f t="shared" si="473"/>
        <v>5002.7</v>
      </c>
      <c r="D944" s="140">
        <v>3971.9</v>
      </c>
      <c r="E944" s="140">
        <v>0</v>
      </c>
      <c r="F944" s="140">
        <v>0</v>
      </c>
      <c r="G944" s="140">
        <v>0</v>
      </c>
      <c r="H944" s="140">
        <v>1030.8</v>
      </c>
      <c r="I944" s="140">
        <v>0</v>
      </c>
      <c r="J944" s="135">
        <f t="shared" si="469"/>
        <v>5733</v>
      </c>
      <c r="K944" s="141">
        <v>4702.2</v>
      </c>
      <c r="L944" s="141">
        <v>0</v>
      </c>
      <c r="M944" s="141">
        <v>0</v>
      </c>
      <c r="N944" s="141">
        <v>0</v>
      </c>
      <c r="O944" s="141">
        <v>1030.8</v>
      </c>
      <c r="P944" s="141">
        <v>0</v>
      </c>
      <c r="Q944" s="141">
        <v>0</v>
      </c>
      <c r="R944" s="141">
        <v>0</v>
      </c>
      <c r="S944" s="141">
        <v>0</v>
      </c>
      <c r="T944" s="136">
        <f t="shared" si="470"/>
        <v>5713.4360999999999</v>
      </c>
      <c r="U944" s="141">
        <v>4682.6360999999997</v>
      </c>
      <c r="V944" s="141">
        <v>0</v>
      </c>
      <c r="W944" s="141">
        <v>0</v>
      </c>
      <c r="X944" s="141">
        <v>0</v>
      </c>
      <c r="Y944" s="10">
        <v>1030.8</v>
      </c>
      <c r="Z944" s="10">
        <v>0</v>
      </c>
      <c r="AA944" s="10">
        <v>0</v>
      </c>
      <c r="AB944" s="10">
        <v>0</v>
      </c>
      <c r="AC944" s="10">
        <v>0</v>
      </c>
      <c r="AD944" s="10">
        <f t="shared" si="477"/>
        <v>-19.563900000000103</v>
      </c>
      <c r="AE944" s="10">
        <f t="shared" si="477"/>
        <v>-19.563900000000103</v>
      </c>
      <c r="AF944" s="10">
        <f t="shared" si="477"/>
        <v>0</v>
      </c>
      <c r="AG944" s="10">
        <f t="shared" si="477"/>
        <v>0</v>
      </c>
      <c r="AH944" s="10">
        <f t="shared" si="477"/>
        <v>0</v>
      </c>
      <c r="AI944" s="13">
        <f t="shared" si="456"/>
        <v>0</v>
      </c>
      <c r="AJ944" s="13">
        <f t="shared" si="456"/>
        <v>0</v>
      </c>
      <c r="AK944" s="13">
        <f t="shared" si="456"/>
        <v>0</v>
      </c>
      <c r="AL944" s="13">
        <f t="shared" si="456"/>
        <v>0</v>
      </c>
      <c r="AM944" s="10">
        <f t="shared" si="456"/>
        <v>0</v>
      </c>
      <c r="AN944" s="10">
        <f t="shared" si="478"/>
        <v>99.658749345892204</v>
      </c>
      <c r="AO944" s="10">
        <f t="shared" si="478"/>
        <v>99.58394155927013</v>
      </c>
      <c r="AP944" s="10">
        <f t="shared" si="478"/>
        <v>0</v>
      </c>
      <c r="AQ944" s="10">
        <f t="shared" si="478"/>
        <v>0</v>
      </c>
      <c r="AR944" s="10">
        <f t="shared" si="478"/>
        <v>0</v>
      </c>
      <c r="AS944" s="10">
        <f t="shared" si="478"/>
        <v>100</v>
      </c>
      <c r="AT944" s="142">
        <f t="shared" si="478"/>
        <v>0</v>
      </c>
      <c r="AU944" s="142">
        <f t="shared" si="478"/>
        <v>0</v>
      </c>
      <c r="AV944" s="142">
        <f t="shared" si="478"/>
        <v>0</v>
      </c>
      <c r="AW944" s="142">
        <f t="shared" si="478"/>
        <v>0</v>
      </c>
    </row>
    <row r="945" spans="1:49" ht="12.75" customHeight="1" x14ac:dyDescent="0.25">
      <c r="A945" s="133">
        <v>936</v>
      </c>
      <c r="B945" s="139" t="s">
        <v>2122</v>
      </c>
      <c r="C945" s="135">
        <f t="shared" si="473"/>
        <v>4392.6000000000004</v>
      </c>
      <c r="D945" s="140">
        <v>3625.4</v>
      </c>
      <c r="E945" s="140">
        <v>0</v>
      </c>
      <c r="F945" s="140">
        <v>0</v>
      </c>
      <c r="G945" s="140">
        <v>0</v>
      </c>
      <c r="H945" s="140">
        <v>767.2</v>
      </c>
      <c r="I945" s="140">
        <v>0</v>
      </c>
      <c r="J945" s="135">
        <f t="shared" si="469"/>
        <v>5224.7</v>
      </c>
      <c r="K945" s="141">
        <v>4457.5</v>
      </c>
      <c r="L945" s="141">
        <v>0</v>
      </c>
      <c r="M945" s="141">
        <v>0</v>
      </c>
      <c r="N945" s="141">
        <v>0</v>
      </c>
      <c r="O945" s="141">
        <v>767.2</v>
      </c>
      <c r="P945" s="141">
        <v>0</v>
      </c>
      <c r="Q945" s="141">
        <v>0</v>
      </c>
      <c r="R945" s="141">
        <v>0</v>
      </c>
      <c r="S945" s="141">
        <v>0</v>
      </c>
      <c r="T945" s="136">
        <f t="shared" si="470"/>
        <v>5202.1651999999995</v>
      </c>
      <c r="U945" s="141">
        <v>4435.0605999999998</v>
      </c>
      <c r="V945" s="141">
        <v>0</v>
      </c>
      <c r="W945" s="141">
        <v>0</v>
      </c>
      <c r="X945" s="141">
        <v>0</v>
      </c>
      <c r="Y945" s="10">
        <v>767.1046</v>
      </c>
      <c r="Z945" s="10">
        <v>0</v>
      </c>
      <c r="AA945" s="10">
        <v>0</v>
      </c>
      <c r="AB945" s="10">
        <v>0</v>
      </c>
      <c r="AC945" s="10">
        <v>0</v>
      </c>
      <c r="AD945" s="10">
        <f t="shared" si="477"/>
        <v>-22.534800000000359</v>
      </c>
      <c r="AE945" s="10">
        <f t="shared" si="477"/>
        <v>-22.439400000000205</v>
      </c>
      <c r="AF945" s="10">
        <f t="shared" si="477"/>
        <v>0</v>
      </c>
      <c r="AG945" s="10">
        <f t="shared" si="477"/>
        <v>0</v>
      </c>
      <c r="AH945" s="10">
        <f t="shared" si="477"/>
        <v>0</v>
      </c>
      <c r="AI945" s="13">
        <f t="shared" si="456"/>
        <v>-9.5400000000040563E-2</v>
      </c>
      <c r="AJ945" s="13">
        <f t="shared" si="456"/>
        <v>0</v>
      </c>
      <c r="AK945" s="13">
        <f t="shared" si="456"/>
        <v>0</v>
      </c>
      <c r="AL945" s="13">
        <f t="shared" si="456"/>
        <v>0</v>
      </c>
      <c r="AM945" s="10">
        <f t="shared" si="456"/>
        <v>0</v>
      </c>
      <c r="AN945" s="10">
        <f t="shared" si="478"/>
        <v>99.568687197351039</v>
      </c>
      <c r="AO945" s="10">
        <f t="shared" si="478"/>
        <v>99.496592260235545</v>
      </c>
      <c r="AP945" s="10">
        <f t="shared" si="478"/>
        <v>0</v>
      </c>
      <c r="AQ945" s="10">
        <f t="shared" si="478"/>
        <v>0</v>
      </c>
      <c r="AR945" s="10">
        <f t="shared" si="478"/>
        <v>0</v>
      </c>
      <c r="AS945" s="10">
        <f t="shared" si="478"/>
        <v>99.987565172054218</v>
      </c>
      <c r="AT945" s="142">
        <f t="shared" si="478"/>
        <v>0</v>
      </c>
      <c r="AU945" s="142">
        <f t="shared" si="478"/>
        <v>0</v>
      </c>
      <c r="AV945" s="142">
        <f t="shared" si="478"/>
        <v>0</v>
      </c>
      <c r="AW945" s="142">
        <f t="shared" si="478"/>
        <v>0</v>
      </c>
    </row>
    <row r="946" spans="1:49" ht="12.75" customHeight="1" x14ac:dyDescent="0.25">
      <c r="A946" s="133">
        <v>937</v>
      </c>
      <c r="B946" s="139" t="s">
        <v>2123</v>
      </c>
      <c r="C946" s="135">
        <f t="shared" si="473"/>
        <v>882.40000000000009</v>
      </c>
      <c r="D946" s="140">
        <v>742.2</v>
      </c>
      <c r="E946" s="140">
        <v>0</v>
      </c>
      <c r="F946" s="140">
        <v>0</v>
      </c>
      <c r="G946" s="140">
        <v>0</v>
      </c>
      <c r="H946" s="140">
        <v>140.19999999999999</v>
      </c>
      <c r="I946" s="140">
        <v>0</v>
      </c>
      <c r="J946" s="135">
        <f t="shared" si="469"/>
        <v>1018.5</v>
      </c>
      <c r="K946" s="141">
        <v>878.3</v>
      </c>
      <c r="L946" s="141">
        <v>0</v>
      </c>
      <c r="M946" s="141">
        <v>0</v>
      </c>
      <c r="N946" s="141">
        <v>0</v>
      </c>
      <c r="O946" s="141">
        <v>140.19999999999999</v>
      </c>
      <c r="P946" s="141">
        <v>0</v>
      </c>
      <c r="Q946" s="141">
        <v>0</v>
      </c>
      <c r="R946" s="141">
        <v>0</v>
      </c>
      <c r="S946" s="141">
        <v>0</v>
      </c>
      <c r="T946" s="136">
        <f t="shared" si="470"/>
        <v>1018.5</v>
      </c>
      <c r="U946" s="141">
        <v>878.3</v>
      </c>
      <c r="V946" s="141">
        <v>0</v>
      </c>
      <c r="W946" s="141">
        <v>0</v>
      </c>
      <c r="X946" s="141">
        <v>0</v>
      </c>
      <c r="Y946" s="10">
        <v>140.19999999999999</v>
      </c>
      <c r="Z946" s="10">
        <v>0</v>
      </c>
      <c r="AA946" s="10">
        <v>0</v>
      </c>
      <c r="AB946" s="10">
        <v>0</v>
      </c>
      <c r="AC946" s="10">
        <v>0</v>
      </c>
      <c r="AD946" s="10">
        <f t="shared" si="477"/>
        <v>0</v>
      </c>
      <c r="AE946" s="10">
        <f t="shared" si="477"/>
        <v>0</v>
      </c>
      <c r="AF946" s="10">
        <f t="shared" si="477"/>
        <v>0</v>
      </c>
      <c r="AG946" s="10">
        <f t="shared" si="477"/>
        <v>0</v>
      </c>
      <c r="AH946" s="10">
        <f t="shared" si="477"/>
        <v>0</v>
      </c>
      <c r="AI946" s="13">
        <f t="shared" si="456"/>
        <v>0</v>
      </c>
      <c r="AJ946" s="13">
        <f t="shared" si="456"/>
        <v>0</v>
      </c>
      <c r="AK946" s="13">
        <f t="shared" si="456"/>
        <v>0</v>
      </c>
      <c r="AL946" s="13">
        <f t="shared" si="456"/>
        <v>0</v>
      </c>
      <c r="AM946" s="10">
        <f t="shared" si="456"/>
        <v>0</v>
      </c>
      <c r="AN946" s="10">
        <f t="shared" si="478"/>
        <v>100</v>
      </c>
      <c r="AO946" s="10">
        <f t="shared" si="478"/>
        <v>100</v>
      </c>
      <c r="AP946" s="10">
        <f t="shared" si="478"/>
        <v>0</v>
      </c>
      <c r="AQ946" s="10">
        <f t="shared" si="478"/>
        <v>0</v>
      </c>
      <c r="AR946" s="10">
        <f t="shared" si="478"/>
        <v>0</v>
      </c>
      <c r="AS946" s="10">
        <f t="shared" si="478"/>
        <v>100</v>
      </c>
      <c r="AT946" s="142">
        <f t="shared" si="478"/>
        <v>0</v>
      </c>
      <c r="AU946" s="142">
        <f t="shared" si="478"/>
        <v>0</v>
      </c>
      <c r="AV946" s="142">
        <f t="shared" si="478"/>
        <v>0</v>
      </c>
      <c r="AW946" s="142">
        <f t="shared" si="478"/>
        <v>0</v>
      </c>
    </row>
    <row r="947" spans="1:49" ht="12.75" customHeight="1" x14ac:dyDescent="0.25">
      <c r="A947" s="133">
        <v>938</v>
      </c>
      <c r="B947" s="139" t="s">
        <v>2124</v>
      </c>
      <c r="C947" s="135">
        <f t="shared" si="473"/>
        <v>6629.6</v>
      </c>
      <c r="D947" s="140">
        <v>5352.1</v>
      </c>
      <c r="E947" s="140">
        <v>0</v>
      </c>
      <c r="F947" s="140">
        <v>0</v>
      </c>
      <c r="G947" s="140">
        <v>0</v>
      </c>
      <c r="H947" s="140">
        <v>1277.5</v>
      </c>
      <c r="I947" s="140">
        <v>0</v>
      </c>
      <c r="J947" s="135">
        <f t="shared" si="469"/>
        <v>7288.2</v>
      </c>
      <c r="K947" s="141">
        <v>6010.7</v>
      </c>
      <c r="L947" s="141">
        <v>0</v>
      </c>
      <c r="M947" s="141">
        <v>0</v>
      </c>
      <c r="N947" s="141">
        <v>0</v>
      </c>
      <c r="O947" s="141">
        <v>1277.5</v>
      </c>
      <c r="P947" s="141">
        <v>0</v>
      </c>
      <c r="Q947" s="141">
        <v>0</v>
      </c>
      <c r="R947" s="141">
        <v>0</v>
      </c>
      <c r="S947" s="141">
        <v>0</v>
      </c>
      <c r="T947" s="136">
        <f t="shared" si="470"/>
        <v>6816.9908999999998</v>
      </c>
      <c r="U947" s="141">
        <v>5539.4908999999998</v>
      </c>
      <c r="V947" s="141">
        <v>0</v>
      </c>
      <c r="W947" s="141">
        <v>0</v>
      </c>
      <c r="X947" s="141">
        <v>0</v>
      </c>
      <c r="Y947" s="10">
        <v>1277.5</v>
      </c>
      <c r="Z947" s="10">
        <v>0</v>
      </c>
      <c r="AA947" s="10">
        <v>0</v>
      </c>
      <c r="AB947" s="10">
        <v>0</v>
      </c>
      <c r="AC947" s="10">
        <v>0</v>
      </c>
      <c r="AD947" s="10">
        <f t="shared" si="477"/>
        <v>-471.20910000000003</v>
      </c>
      <c r="AE947" s="10">
        <f t="shared" si="477"/>
        <v>-471.20910000000003</v>
      </c>
      <c r="AF947" s="10">
        <f t="shared" si="477"/>
        <v>0</v>
      </c>
      <c r="AG947" s="10">
        <f t="shared" si="477"/>
        <v>0</v>
      </c>
      <c r="AH947" s="10">
        <f t="shared" si="477"/>
        <v>0</v>
      </c>
      <c r="AI947" s="13">
        <f t="shared" si="456"/>
        <v>0</v>
      </c>
      <c r="AJ947" s="13">
        <f t="shared" si="456"/>
        <v>0</v>
      </c>
      <c r="AK947" s="13">
        <f t="shared" si="456"/>
        <v>0</v>
      </c>
      <c r="AL947" s="13">
        <f t="shared" si="456"/>
        <v>0</v>
      </c>
      <c r="AM947" s="10">
        <f t="shared" si="456"/>
        <v>0</v>
      </c>
      <c r="AN947" s="10">
        <f t="shared" si="478"/>
        <v>93.534629949781831</v>
      </c>
      <c r="AO947" s="10">
        <f t="shared" si="478"/>
        <v>92.160495449781223</v>
      </c>
      <c r="AP947" s="10">
        <f t="shared" si="478"/>
        <v>0</v>
      </c>
      <c r="AQ947" s="10">
        <f t="shared" si="478"/>
        <v>0</v>
      </c>
      <c r="AR947" s="10">
        <f t="shared" si="478"/>
        <v>0</v>
      </c>
      <c r="AS947" s="10">
        <f t="shared" si="478"/>
        <v>100</v>
      </c>
      <c r="AT947" s="142">
        <f t="shared" si="478"/>
        <v>0</v>
      </c>
      <c r="AU947" s="142">
        <f t="shared" si="478"/>
        <v>0</v>
      </c>
      <c r="AV947" s="142">
        <f t="shared" si="478"/>
        <v>0</v>
      </c>
      <c r="AW947" s="142">
        <f t="shared" si="478"/>
        <v>0</v>
      </c>
    </row>
    <row r="948" spans="1:49" ht="12.75" customHeight="1" x14ac:dyDescent="0.25">
      <c r="A948" s="133">
        <v>939</v>
      </c>
      <c r="B948" s="139" t="s">
        <v>1662</v>
      </c>
      <c r="C948" s="135">
        <f t="shared" si="473"/>
        <v>2798</v>
      </c>
      <c r="D948" s="140">
        <v>2343.5</v>
      </c>
      <c r="E948" s="140">
        <v>0</v>
      </c>
      <c r="F948" s="140">
        <v>0</v>
      </c>
      <c r="G948" s="140">
        <v>0</v>
      </c>
      <c r="H948" s="140">
        <v>454.5</v>
      </c>
      <c r="I948" s="140">
        <v>0</v>
      </c>
      <c r="J948" s="135">
        <f t="shared" si="469"/>
        <v>3068.8</v>
      </c>
      <c r="K948" s="141">
        <v>2614.3000000000002</v>
      </c>
      <c r="L948" s="141">
        <v>0</v>
      </c>
      <c r="M948" s="141">
        <v>0</v>
      </c>
      <c r="N948" s="141">
        <v>0</v>
      </c>
      <c r="O948" s="141">
        <v>454.5</v>
      </c>
      <c r="P948" s="141">
        <v>0</v>
      </c>
      <c r="Q948" s="141">
        <v>0</v>
      </c>
      <c r="R948" s="141">
        <v>0</v>
      </c>
      <c r="S948" s="141">
        <v>0</v>
      </c>
      <c r="T948" s="136">
        <f t="shared" si="470"/>
        <v>2996.7701999999999</v>
      </c>
      <c r="U948" s="141">
        <v>2542.2701999999999</v>
      </c>
      <c r="V948" s="141">
        <v>0</v>
      </c>
      <c r="W948" s="141">
        <v>0</v>
      </c>
      <c r="X948" s="141">
        <v>0</v>
      </c>
      <c r="Y948" s="10">
        <v>454.5</v>
      </c>
      <c r="Z948" s="10">
        <v>0</v>
      </c>
      <c r="AA948" s="10">
        <v>0</v>
      </c>
      <c r="AB948" s="10">
        <v>0</v>
      </c>
      <c r="AC948" s="10">
        <v>0</v>
      </c>
      <c r="AD948" s="10">
        <f t="shared" si="477"/>
        <v>-72.02980000000025</v>
      </c>
      <c r="AE948" s="10">
        <f t="shared" si="477"/>
        <v>-72.02980000000025</v>
      </c>
      <c r="AF948" s="10">
        <f t="shared" si="477"/>
        <v>0</v>
      </c>
      <c r="AG948" s="10">
        <f t="shared" si="477"/>
        <v>0</v>
      </c>
      <c r="AH948" s="10">
        <f t="shared" si="477"/>
        <v>0</v>
      </c>
      <c r="AI948" s="13">
        <f t="shared" si="456"/>
        <v>0</v>
      </c>
      <c r="AJ948" s="13">
        <f t="shared" si="456"/>
        <v>0</v>
      </c>
      <c r="AK948" s="13">
        <f t="shared" si="456"/>
        <v>0</v>
      </c>
      <c r="AL948" s="13">
        <f t="shared" si="456"/>
        <v>0</v>
      </c>
      <c r="AM948" s="10">
        <f t="shared" si="456"/>
        <v>0</v>
      </c>
      <c r="AN948" s="10">
        <f t="shared" si="478"/>
        <v>97.652834984358691</v>
      </c>
      <c r="AO948" s="10">
        <f t="shared" si="478"/>
        <v>97.244776804498329</v>
      </c>
      <c r="AP948" s="10">
        <f t="shared" si="478"/>
        <v>0</v>
      </c>
      <c r="AQ948" s="10">
        <f t="shared" si="478"/>
        <v>0</v>
      </c>
      <c r="AR948" s="10">
        <f t="shared" si="478"/>
        <v>0</v>
      </c>
      <c r="AS948" s="10">
        <f t="shared" si="478"/>
        <v>100</v>
      </c>
      <c r="AT948" s="142">
        <f t="shared" si="478"/>
        <v>0</v>
      </c>
      <c r="AU948" s="142">
        <f t="shared" si="478"/>
        <v>0</v>
      </c>
      <c r="AV948" s="142">
        <f t="shared" si="478"/>
        <v>0</v>
      </c>
      <c r="AW948" s="142">
        <f t="shared" si="478"/>
        <v>0</v>
      </c>
    </row>
    <row r="949" spans="1:49" ht="12.75" customHeight="1" x14ac:dyDescent="0.25">
      <c r="A949" s="133">
        <v>940</v>
      </c>
      <c r="B949" s="139" t="s">
        <v>2125</v>
      </c>
      <c r="C949" s="135">
        <f t="shared" si="473"/>
        <v>4362.5</v>
      </c>
      <c r="D949" s="140">
        <v>3712.9</v>
      </c>
      <c r="E949" s="140">
        <v>0</v>
      </c>
      <c r="F949" s="140">
        <v>0</v>
      </c>
      <c r="G949" s="140">
        <v>0</v>
      </c>
      <c r="H949" s="140">
        <v>649.6</v>
      </c>
      <c r="I949" s="140">
        <v>0</v>
      </c>
      <c r="J949" s="135">
        <f t="shared" si="469"/>
        <v>4715.4000000000005</v>
      </c>
      <c r="K949" s="141">
        <v>4065.8</v>
      </c>
      <c r="L949" s="141">
        <v>0</v>
      </c>
      <c r="M949" s="141">
        <v>0</v>
      </c>
      <c r="N949" s="141">
        <v>0</v>
      </c>
      <c r="O949" s="141">
        <v>649.6</v>
      </c>
      <c r="P949" s="141">
        <v>0</v>
      </c>
      <c r="Q949" s="141">
        <v>0</v>
      </c>
      <c r="R949" s="141">
        <v>0</v>
      </c>
      <c r="S949" s="141">
        <v>0</v>
      </c>
      <c r="T949" s="136">
        <f t="shared" si="470"/>
        <v>4712.6716000000006</v>
      </c>
      <c r="U949" s="141">
        <v>4063.0716000000002</v>
      </c>
      <c r="V949" s="141">
        <v>0</v>
      </c>
      <c r="W949" s="141">
        <v>0</v>
      </c>
      <c r="X949" s="141">
        <v>0</v>
      </c>
      <c r="Y949" s="10">
        <v>649.6</v>
      </c>
      <c r="Z949" s="10">
        <v>0</v>
      </c>
      <c r="AA949" s="10">
        <v>0</v>
      </c>
      <c r="AB949" s="10">
        <v>0</v>
      </c>
      <c r="AC949" s="10">
        <v>0</v>
      </c>
      <c r="AD949" s="10">
        <f t="shared" si="477"/>
        <v>-2.7283999999999651</v>
      </c>
      <c r="AE949" s="10">
        <f t="shared" si="477"/>
        <v>-2.7283999999999651</v>
      </c>
      <c r="AF949" s="10">
        <f t="shared" si="477"/>
        <v>0</v>
      </c>
      <c r="AG949" s="10">
        <f t="shared" si="477"/>
        <v>0</v>
      </c>
      <c r="AH949" s="10">
        <f t="shared" si="477"/>
        <v>0</v>
      </c>
      <c r="AI949" s="13">
        <f t="shared" si="456"/>
        <v>0</v>
      </c>
      <c r="AJ949" s="13">
        <f t="shared" si="456"/>
        <v>0</v>
      </c>
      <c r="AK949" s="13">
        <f t="shared" si="456"/>
        <v>0</v>
      </c>
      <c r="AL949" s="13">
        <f t="shared" si="456"/>
        <v>0</v>
      </c>
      <c r="AM949" s="10">
        <f t="shared" si="456"/>
        <v>0</v>
      </c>
      <c r="AN949" s="10">
        <f t="shared" si="478"/>
        <v>99.942138524833524</v>
      </c>
      <c r="AO949" s="10">
        <f t="shared" si="478"/>
        <v>99.932893895420335</v>
      </c>
      <c r="AP949" s="10">
        <f t="shared" si="478"/>
        <v>0</v>
      </c>
      <c r="AQ949" s="10">
        <f t="shared" si="478"/>
        <v>0</v>
      </c>
      <c r="AR949" s="10">
        <f t="shared" si="478"/>
        <v>0</v>
      </c>
      <c r="AS949" s="10">
        <f t="shared" si="478"/>
        <v>100</v>
      </c>
      <c r="AT949" s="142">
        <f t="shared" si="478"/>
        <v>0</v>
      </c>
      <c r="AU949" s="142">
        <f t="shared" si="478"/>
        <v>0</v>
      </c>
      <c r="AV949" s="142">
        <f t="shared" si="478"/>
        <v>0</v>
      </c>
      <c r="AW949" s="142">
        <f t="shared" si="478"/>
        <v>0</v>
      </c>
    </row>
    <row r="950" spans="1:49" ht="12.75" customHeight="1" x14ac:dyDescent="0.25">
      <c r="A950" s="133">
        <v>941</v>
      </c>
      <c r="B950" s="139" t="s">
        <v>2126</v>
      </c>
      <c r="C950" s="135">
        <f t="shared" si="473"/>
        <v>3621.3</v>
      </c>
      <c r="D950" s="140">
        <v>2973.3</v>
      </c>
      <c r="E950" s="140">
        <v>0</v>
      </c>
      <c r="F950" s="140">
        <v>0</v>
      </c>
      <c r="G950" s="140">
        <v>0</v>
      </c>
      <c r="H950" s="140">
        <v>648</v>
      </c>
      <c r="I950" s="140">
        <v>0</v>
      </c>
      <c r="J950" s="135">
        <f t="shared" si="469"/>
        <v>4019.6</v>
      </c>
      <c r="K950" s="141">
        <v>3371.6</v>
      </c>
      <c r="L950" s="141">
        <v>0</v>
      </c>
      <c r="M950" s="141">
        <v>0</v>
      </c>
      <c r="N950" s="141">
        <v>0</v>
      </c>
      <c r="O950" s="141">
        <v>648</v>
      </c>
      <c r="P950" s="141">
        <v>0</v>
      </c>
      <c r="Q950" s="141">
        <v>0</v>
      </c>
      <c r="R950" s="141">
        <v>0</v>
      </c>
      <c r="S950" s="141">
        <v>0</v>
      </c>
      <c r="T950" s="136">
        <f t="shared" si="470"/>
        <v>4019.5810000000001</v>
      </c>
      <c r="U950" s="141">
        <v>3371.6</v>
      </c>
      <c r="V950" s="141">
        <v>0</v>
      </c>
      <c r="W950" s="141">
        <v>0</v>
      </c>
      <c r="X950" s="141">
        <v>0</v>
      </c>
      <c r="Y950" s="10">
        <v>647.98099999999999</v>
      </c>
      <c r="Z950" s="10">
        <v>0</v>
      </c>
      <c r="AA950" s="10">
        <v>0</v>
      </c>
      <c r="AB950" s="10">
        <v>0</v>
      </c>
      <c r="AC950" s="10">
        <v>0</v>
      </c>
      <c r="AD950" s="10">
        <f t="shared" si="477"/>
        <v>-1.8999999999778083E-2</v>
      </c>
      <c r="AE950" s="10">
        <f t="shared" si="477"/>
        <v>0</v>
      </c>
      <c r="AF950" s="10">
        <f t="shared" si="477"/>
        <v>0</v>
      </c>
      <c r="AG950" s="10">
        <f t="shared" si="477"/>
        <v>0</v>
      </c>
      <c r="AH950" s="10">
        <f t="shared" si="477"/>
        <v>0</v>
      </c>
      <c r="AI950" s="13">
        <f t="shared" si="456"/>
        <v>-1.9000000000005457E-2</v>
      </c>
      <c r="AJ950" s="13">
        <f t="shared" si="456"/>
        <v>0</v>
      </c>
      <c r="AK950" s="13">
        <f t="shared" si="456"/>
        <v>0</v>
      </c>
      <c r="AL950" s="13">
        <f t="shared" si="456"/>
        <v>0</v>
      </c>
      <c r="AM950" s="10">
        <f t="shared" si="456"/>
        <v>0</v>
      </c>
      <c r="AN950" s="10">
        <f t="shared" si="478"/>
        <v>99.999527316150875</v>
      </c>
      <c r="AO950" s="10">
        <f t="shared" si="478"/>
        <v>100</v>
      </c>
      <c r="AP950" s="10">
        <f t="shared" si="478"/>
        <v>0</v>
      </c>
      <c r="AQ950" s="10">
        <f t="shared" si="478"/>
        <v>0</v>
      </c>
      <c r="AR950" s="10">
        <f t="shared" si="478"/>
        <v>0</v>
      </c>
      <c r="AS950" s="10">
        <f t="shared" si="478"/>
        <v>99.997067901234573</v>
      </c>
      <c r="AT950" s="142">
        <f t="shared" si="478"/>
        <v>0</v>
      </c>
      <c r="AU950" s="142">
        <f t="shared" si="478"/>
        <v>0</v>
      </c>
      <c r="AV950" s="142">
        <f t="shared" si="478"/>
        <v>0</v>
      </c>
      <c r="AW950" s="142">
        <f t="shared" si="478"/>
        <v>0</v>
      </c>
    </row>
    <row r="951" spans="1:49" ht="12.75" customHeight="1" x14ac:dyDescent="0.25">
      <c r="A951" s="133">
        <v>942</v>
      </c>
      <c r="B951" s="139" t="s">
        <v>2127</v>
      </c>
      <c r="C951" s="135">
        <f t="shared" si="473"/>
        <v>4414.6000000000004</v>
      </c>
      <c r="D951" s="140">
        <v>3567.5</v>
      </c>
      <c r="E951" s="140">
        <v>0</v>
      </c>
      <c r="F951" s="140">
        <v>0</v>
      </c>
      <c r="G951" s="140">
        <v>0</v>
      </c>
      <c r="H951" s="140">
        <v>847.1</v>
      </c>
      <c r="I951" s="140">
        <v>0</v>
      </c>
      <c r="J951" s="135">
        <f t="shared" si="469"/>
        <v>4741.7</v>
      </c>
      <c r="K951" s="141">
        <v>3894.6</v>
      </c>
      <c r="L951" s="141">
        <v>0</v>
      </c>
      <c r="M951" s="141">
        <v>0</v>
      </c>
      <c r="N951" s="141">
        <v>0</v>
      </c>
      <c r="O951" s="141">
        <v>847.1</v>
      </c>
      <c r="P951" s="141">
        <v>0</v>
      </c>
      <c r="Q951" s="141">
        <v>0</v>
      </c>
      <c r="R951" s="141">
        <v>0</v>
      </c>
      <c r="S951" s="141">
        <v>0</v>
      </c>
      <c r="T951" s="136">
        <f t="shared" si="470"/>
        <v>4383.1162000000004</v>
      </c>
      <c r="U951" s="141">
        <v>3740.5212000000001</v>
      </c>
      <c r="V951" s="141">
        <v>0</v>
      </c>
      <c r="W951" s="141">
        <v>0</v>
      </c>
      <c r="X951" s="141">
        <v>0</v>
      </c>
      <c r="Y951" s="10">
        <v>642.59500000000003</v>
      </c>
      <c r="Z951" s="10">
        <v>0</v>
      </c>
      <c r="AA951" s="10">
        <v>0</v>
      </c>
      <c r="AB951" s="10">
        <v>0</v>
      </c>
      <c r="AC951" s="10">
        <v>0</v>
      </c>
      <c r="AD951" s="10">
        <f t="shared" si="477"/>
        <v>-358.58379999999943</v>
      </c>
      <c r="AE951" s="10">
        <f t="shared" si="477"/>
        <v>-154.07879999999977</v>
      </c>
      <c r="AF951" s="10">
        <f t="shared" si="477"/>
        <v>0</v>
      </c>
      <c r="AG951" s="10">
        <f t="shared" si="477"/>
        <v>0</v>
      </c>
      <c r="AH951" s="10">
        <f t="shared" si="477"/>
        <v>0</v>
      </c>
      <c r="AI951" s="13">
        <f t="shared" si="456"/>
        <v>-204.505</v>
      </c>
      <c r="AJ951" s="13">
        <f t="shared" si="456"/>
        <v>0</v>
      </c>
      <c r="AK951" s="13">
        <f t="shared" si="456"/>
        <v>0</v>
      </c>
      <c r="AL951" s="13">
        <f t="shared" si="456"/>
        <v>0</v>
      </c>
      <c r="AM951" s="10">
        <f t="shared" si="456"/>
        <v>0</v>
      </c>
      <c r="AN951" s="10">
        <f t="shared" si="478"/>
        <v>92.437653162367937</v>
      </c>
      <c r="AO951" s="10">
        <f t="shared" si="478"/>
        <v>96.043783700508399</v>
      </c>
      <c r="AP951" s="10">
        <f t="shared" si="478"/>
        <v>0</v>
      </c>
      <c r="AQ951" s="10">
        <f t="shared" si="478"/>
        <v>0</v>
      </c>
      <c r="AR951" s="10">
        <f t="shared" si="478"/>
        <v>0</v>
      </c>
      <c r="AS951" s="10">
        <f t="shared" si="478"/>
        <v>75.858222169755635</v>
      </c>
      <c r="AT951" s="142">
        <f t="shared" si="478"/>
        <v>0</v>
      </c>
      <c r="AU951" s="142">
        <f t="shared" si="478"/>
        <v>0</v>
      </c>
      <c r="AV951" s="142">
        <f t="shared" si="478"/>
        <v>0</v>
      </c>
      <c r="AW951" s="142">
        <f t="shared" si="478"/>
        <v>0</v>
      </c>
    </row>
    <row r="952" spans="1:49" ht="12.75" customHeight="1" x14ac:dyDescent="0.25">
      <c r="A952" s="133">
        <v>943</v>
      </c>
      <c r="B952" s="139" t="s">
        <v>2128</v>
      </c>
      <c r="C952" s="135">
        <f t="shared" si="473"/>
        <v>1394</v>
      </c>
      <c r="D952" s="140">
        <v>1211.5999999999999</v>
      </c>
      <c r="E952" s="140">
        <v>0</v>
      </c>
      <c r="F952" s="140">
        <v>0</v>
      </c>
      <c r="G952" s="140">
        <v>0</v>
      </c>
      <c r="H952" s="140">
        <v>182.4</v>
      </c>
      <c r="I952" s="140">
        <v>0</v>
      </c>
      <c r="J952" s="135">
        <f t="shared" si="469"/>
        <v>1614.2</v>
      </c>
      <c r="K952" s="141">
        <v>1431.8</v>
      </c>
      <c r="L952" s="141">
        <v>0</v>
      </c>
      <c r="M952" s="141">
        <v>0</v>
      </c>
      <c r="N952" s="141">
        <v>0</v>
      </c>
      <c r="O952" s="141">
        <v>182.4</v>
      </c>
      <c r="P952" s="141">
        <v>0</v>
      </c>
      <c r="Q952" s="141">
        <v>0</v>
      </c>
      <c r="R952" s="141">
        <v>0</v>
      </c>
      <c r="S952" s="141">
        <v>0</v>
      </c>
      <c r="T952" s="136">
        <f t="shared" si="470"/>
        <v>1436.6747</v>
      </c>
      <c r="U952" s="141">
        <v>1254.2746999999999</v>
      </c>
      <c r="V952" s="141">
        <v>0</v>
      </c>
      <c r="W952" s="141">
        <v>0</v>
      </c>
      <c r="X952" s="141">
        <v>0</v>
      </c>
      <c r="Y952" s="10">
        <v>182.4</v>
      </c>
      <c r="Z952" s="10">
        <v>0</v>
      </c>
      <c r="AA952" s="10">
        <v>0</v>
      </c>
      <c r="AB952" s="10">
        <v>0</v>
      </c>
      <c r="AC952" s="10">
        <v>0</v>
      </c>
      <c r="AD952" s="10">
        <f t="shared" si="477"/>
        <v>-177.52530000000002</v>
      </c>
      <c r="AE952" s="10">
        <f t="shared" si="477"/>
        <v>-177.52530000000002</v>
      </c>
      <c r="AF952" s="10">
        <f t="shared" si="477"/>
        <v>0</v>
      </c>
      <c r="AG952" s="10">
        <f t="shared" si="477"/>
        <v>0</v>
      </c>
      <c r="AH952" s="10">
        <f t="shared" si="477"/>
        <v>0</v>
      </c>
      <c r="AI952" s="13">
        <f t="shared" si="456"/>
        <v>0</v>
      </c>
      <c r="AJ952" s="13">
        <f t="shared" si="456"/>
        <v>0</v>
      </c>
      <c r="AK952" s="13">
        <f t="shared" si="456"/>
        <v>0</v>
      </c>
      <c r="AL952" s="13">
        <f t="shared" si="456"/>
        <v>0</v>
      </c>
      <c r="AM952" s="10">
        <f t="shared" si="456"/>
        <v>0</v>
      </c>
      <c r="AN952" s="10">
        <f t="shared" si="478"/>
        <v>89.002273572048068</v>
      </c>
      <c r="AO952" s="10">
        <f t="shared" si="478"/>
        <v>87.601250174605397</v>
      </c>
      <c r="AP952" s="10">
        <f t="shared" si="478"/>
        <v>0</v>
      </c>
      <c r="AQ952" s="10">
        <f t="shared" si="478"/>
        <v>0</v>
      </c>
      <c r="AR952" s="10">
        <f t="shared" si="478"/>
        <v>0</v>
      </c>
      <c r="AS952" s="10">
        <f t="shared" si="478"/>
        <v>100</v>
      </c>
      <c r="AT952" s="142">
        <f t="shared" si="478"/>
        <v>0</v>
      </c>
      <c r="AU952" s="142">
        <f t="shared" si="478"/>
        <v>0</v>
      </c>
      <c r="AV952" s="142">
        <f t="shared" si="478"/>
        <v>0</v>
      </c>
      <c r="AW952" s="142">
        <f t="shared" si="478"/>
        <v>0</v>
      </c>
    </row>
    <row r="953" spans="1:49" ht="12.75" customHeight="1" x14ac:dyDescent="0.25">
      <c r="A953" s="133">
        <v>944</v>
      </c>
      <c r="B953" s="139" t="s">
        <v>2129</v>
      </c>
      <c r="C953" s="135">
        <f t="shared" si="473"/>
        <v>4533.8</v>
      </c>
      <c r="D953" s="140">
        <v>3603.1</v>
      </c>
      <c r="E953" s="140">
        <v>0</v>
      </c>
      <c r="F953" s="140">
        <v>0</v>
      </c>
      <c r="G953" s="140">
        <v>0</v>
      </c>
      <c r="H953" s="140">
        <v>930.7</v>
      </c>
      <c r="I953" s="140">
        <v>0</v>
      </c>
      <c r="J953" s="135">
        <f t="shared" si="469"/>
        <v>4823.8999999999996</v>
      </c>
      <c r="K953" s="141">
        <v>3893.2</v>
      </c>
      <c r="L953" s="141">
        <v>0</v>
      </c>
      <c r="M953" s="141">
        <v>0</v>
      </c>
      <c r="N953" s="141">
        <v>0</v>
      </c>
      <c r="O953" s="141">
        <v>930.7</v>
      </c>
      <c r="P953" s="141">
        <v>0</v>
      </c>
      <c r="Q953" s="141">
        <v>0</v>
      </c>
      <c r="R953" s="141">
        <v>0</v>
      </c>
      <c r="S953" s="141">
        <v>0</v>
      </c>
      <c r="T953" s="136">
        <f t="shared" si="470"/>
        <v>4823.8999999999996</v>
      </c>
      <c r="U953" s="141">
        <v>3893.2</v>
      </c>
      <c r="V953" s="141">
        <v>0</v>
      </c>
      <c r="W953" s="141">
        <v>0</v>
      </c>
      <c r="X953" s="141">
        <v>0</v>
      </c>
      <c r="Y953" s="10">
        <v>930.7</v>
      </c>
      <c r="Z953" s="10">
        <v>0</v>
      </c>
      <c r="AA953" s="10">
        <v>0</v>
      </c>
      <c r="AB953" s="10">
        <v>0</v>
      </c>
      <c r="AC953" s="10">
        <v>0</v>
      </c>
      <c r="AD953" s="10">
        <f t="shared" si="477"/>
        <v>0</v>
      </c>
      <c r="AE953" s="10">
        <f t="shared" si="477"/>
        <v>0</v>
      </c>
      <c r="AF953" s="10">
        <f t="shared" si="477"/>
        <v>0</v>
      </c>
      <c r="AG953" s="10">
        <f t="shared" si="477"/>
        <v>0</v>
      </c>
      <c r="AH953" s="10">
        <f t="shared" si="477"/>
        <v>0</v>
      </c>
      <c r="AI953" s="13">
        <f t="shared" si="456"/>
        <v>0</v>
      </c>
      <c r="AJ953" s="13">
        <f t="shared" si="456"/>
        <v>0</v>
      </c>
      <c r="AK953" s="13">
        <f t="shared" si="456"/>
        <v>0</v>
      </c>
      <c r="AL953" s="13">
        <f t="shared" si="456"/>
        <v>0</v>
      </c>
      <c r="AM953" s="10">
        <f t="shared" si="456"/>
        <v>0</v>
      </c>
      <c r="AN953" s="10">
        <f t="shared" si="478"/>
        <v>100</v>
      </c>
      <c r="AO953" s="10">
        <f t="shared" si="478"/>
        <v>100</v>
      </c>
      <c r="AP953" s="10">
        <f t="shared" si="478"/>
        <v>0</v>
      </c>
      <c r="AQ953" s="10">
        <f t="shared" si="478"/>
        <v>0</v>
      </c>
      <c r="AR953" s="10">
        <f t="shared" si="478"/>
        <v>0</v>
      </c>
      <c r="AS953" s="10">
        <f t="shared" si="478"/>
        <v>100</v>
      </c>
      <c r="AT953" s="142">
        <f t="shared" si="478"/>
        <v>0</v>
      </c>
      <c r="AU953" s="142">
        <f t="shared" si="478"/>
        <v>0</v>
      </c>
      <c r="AV953" s="142">
        <f t="shared" si="478"/>
        <v>0</v>
      </c>
      <c r="AW953" s="142">
        <f t="shared" si="478"/>
        <v>0</v>
      </c>
    </row>
    <row r="954" spans="1:49" ht="12.75" customHeight="1" x14ac:dyDescent="0.25">
      <c r="A954" s="133">
        <v>945</v>
      </c>
      <c r="B954" s="139" t="s">
        <v>2113</v>
      </c>
      <c r="C954" s="135">
        <f t="shared" si="473"/>
        <v>12742.099999999999</v>
      </c>
      <c r="D954" s="140">
        <v>10840.8</v>
      </c>
      <c r="E954" s="140">
        <v>0</v>
      </c>
      <c r="F954" s="140">
        <v>0</v>
      </c>
      <c r="G954" s="140">
        <v>0</v>
      </c>
      <c r="H954" s="140">
        <v>1901.3</v>
      </c>
      <c r="I954" s="140">
        <v>0</v>
      </c>
      <c r="J954" s="135">
        <f t="shared" si="469"/>
        <v>14651.3</v>
      </c>
      <c r="K954" s="141">
        <v>12750</v>
      </c>
      <c r="L954" s="141">
        <v>0</v>
      </c>
      <c r="M954" s="141">
        <v>0</v>
      </c>
      <c r="N954" s="141">
        <v>0</v>
      </c>
      <c r="O954" s="141">
        <v>1901.3</v>
      </c>
      <c r="P954" s="141">
        <v>0</v>
      </c>
      <c r="Q954" s="141">
        <v>0</v>
      </c>
      <c r="R954" s="141">
        <v>0</v>
      </c>
      <c r="S954" s="141">
        <v>0</v>
      </c>
      <c r="T954" s="136">
        <f t="shared" si="470"/>
        <v>14486.516299999999</v>
      </c>
      <c r="U954" s="141">
        <v>12585.2163</v>
      </c>
      <c r="V954" s="141">
        <v>0</v>
      </c>
      <c r="W954" s="141">
        <v>0</v>
      </c>
      <c r="X954" s="141">
        <v>0</v>
      </c>
      <c r="Y954" s="10">
        <v>1901.3</v>
      </c>
      <c r="Z954" s="10">
        <v>0</v>
      </c>
      <c r="AA954" s="10">
        <v>0</v>
      </c>
      <c r="AB954" s="10">
        <v>0</v>
      </c>
      <c r="AC954" s="10">
        <v>0</v>
      </c>
      <c r="AD954" s="10">
        <f t="shared" si="477"/>
        <v>-164.78369999999995</v>
      </c>
      <c r="AE954" s="10">
        <f t="shared" si="477"/>
        <v>-164.78369999999995</v>
      </c>
      <c r="AF954" s="10">
        <f t="shared" si="477"/>
        <v>0</v>
      </c>
      <c r="AG954" s="10">
        <f t="shared" si="477"/>
        <v>0</v>
      </c>
      <c r="AH954" s="10">
        <f t="shared" si="477"/>
        <v>0</v>
      </c>
      <c r="AI954" s="13">
        <f t="shared" si="456"/>
        <v>0</v>
      </c>
      <c r="AJ954" s="13">
        <f t="shared" si="456"/>
        <v>0</v>
      </c>
      <c r="AK954" s="13">
        <f t="shared" ref="AK954:AM1017" si="485">AA954-Q954</f>
        <v>0</v>
      </c>
      <c r="AL954" s="13">
        <f t="shared" si="485"/>
        <v>0</v>
      </c>
      <c r="AM954" s="10">
        <f t="shared" si="485"/>
        <v>0</v>
      </c>
      <c r="AN954" s="10">
        <f t="shared" si="478"/>
        <v>98.875296390081431</v>
      </c>
      <c r="AO954" s="10">
        <f t="shared" si="478"/>
        <v>98.707578823529403</v>
      </c>
      <c r="AP954" s="10">
        <f t="shared" si="478"/>
        <v>0</v>
      </c>
      <c r="AQ954" s="10">
        <f t="shared" si="478"/>
        <v>0</v>
      </c>
      <c r="AR954" s="10">
        <f t="shared" si="478"/>
        <v>0</v>
      </c>
      <c r="AS954" s="10">
        <f t="shared" si="478"/>
        <v>100</v>
      </c>
      <c r="AT954" s="142">
        <f t="shared" si="478"/>
        <v>0</v>
      </c>
      <c r="AU954" s="142">
        <f t="shared" si="478"/>
        <v>0</v>
      </c>
      <c r="AV954" s="142">
        <f t="shared" si="478"/>
        <v>0</v>
      </c>
      <c r="AW954" s="142">
        <f t="shared" si="478"/>
        <v>0</v>
      </c>
    </row>
    <row r="955" spans="1:49" ht="12.75" customHeight="1" x14ac:dyDescent="0.25">
      <c r="A955" s="133">
        <v>946</v>
      </c>
      <c r="B955" s="139" t="s">
        <v>1777</v>
      </c>
      <c r="C955" s="135">
        <f t="shared" si="473"/>
        <v>2140.3000000000002</v>
      </c>
      <c r="D955" s="140">
        <v>1852</v>
      </c>
      <c r="E955" s="140">
        <v>0</v>
      </c>
      <c r="F955" s="140">
        <v>0</v>
      </c>
      <c r="G955" s="140">
        <v>0</v>
      </c>
      <c r="H955" s="140">
        <v>288.3</v>
      </c>
      <c r="I955" s="140">
        <v>0</v>
      </c>
      <c r="J955" s="135">
        <f t="shared" si="469"/>
        <v>2361.8000000000002</v>
      </c>
      <c r="K955" s="141">
        <v>2073.5</v>
      </c>
      <c r="L955" s="141">
        <v>0</v>
      </c>
      <c r="M955" s="141">
        <v>0</v>
      </c>
      <c r="N955" s="141">
        <v>0</v>
      </c>
      <c r="O955" s="141">
        <v>288.3</v>
      </c>
      <c r="P955" s="141">
        <v>0</v>
      </c>
      <c r="Q955" s="141">
        <v>0</v>
      </c>
      <c r="R955" s="141">
        <v>0</v>
      </c>
      <c r="S955" s="141">
        <v>0</v>
      </c>
      <c r="T955" s="136">
        <f t="shared" si="470"/>
        <v>2361.8000000000002</v>
      </c>
      <c r="U955" s="141">
        <v>2073.5</v>
      </c>
      <c r="V955" s="141">
        <v>0</v>
      </c>
      <c r="W955" s="141">
        <v>0</v>
      </c>
      <c r="X955" s="141">
        <v>0</v>
      </c>
      <c r="Y955" s="10">
        <v>288.3</v>
      </c>
      <c r="Z955" s="10">
        <v>0</v>
      </c>
      <c r="AA955" s="10">
        <v>0</v>
      </c>
      <c r="AB955" s="10">
        <v>0</v>
      </c>
      <c r="AC955" s="10">
        <v>0</v>
      </c>
      <c r="AD955" s="10">
        <f t="shared" si="477"/>
        <v>0</v>
      </c>
      <c r="AE955" s="10">
        <f t="shared" si="477"/>
        <v>0</v>
      </c>
      <c r="AF955" s="10">
        <f t="shared" si="477"/>
        <v>0</v>
      </c>
      <c r="AG955" s="10">
        <f t="shared" si="477"/>
        <v>0</v>
      </c>
      <c r="AH955" s="10">
        <f t="shared" si="477"/>
        <v>0</v>
      </c>
      <c r="AI955" s="13">
        <f t="shared" si="477"/>
        <v>0</v>
      </c>
      <c r="AJ955" s="13">
        <f t="shared" si="477"/>
        <v>0</v>
      </c>
      <c r="AK955" s="13">
        <f t="shared" si="485"/>
        <v>0</v>
      </c>
      <c r="AL955" s="13">
        <f t="shared" si="485"/>
        <v>0</v>
      </c>
      <c r="AM955" s="10">
        <f t="shared" si="485"/>
        <v>0</v>
      </c>
      <c r="AN955" s="10">
        <f t="shared" si="478"/>
        <v>100</v>
      </c>
      <c r="AO955" s="10">
        <f t="shared" si="478"/>
        <v>100</v>
      </c>
      <c r="AP955" s="10">
        <f t="shared" si="478"/>
        <v>0</v>
      </c>
      <c r="AQ955" s="10">
        <f t="shared" si="478"/>
        <v>0</v>
      </c>
      <c r="AR955" s="10">
        <f t="shared" si="478"/>
        <v>0</v>
      </c>
      <c r="AS955" s="10">
        <f t="shared" si="478"/>
        <v>100</v>
      </c>
      <c r="AT955" s="142">
        <f t="shared" si="478"/>
        <v>0</v>
      </c>
      <c r="AU955" s="142">
        <f t="shared" si="478"/>
        <v>0</v>
      </c>
      <c r="AV955" s="142">
        <f t="shared" si="478"/>
        <v>0</v>
      </c>
      <c r="AW955" s="142">
        <f t="shared" si="478"/>
        <v>0</v>
      </c>
    </row>
    <row r="956" spans="1:49" ht="12.75" customHeight="1" x14ac:dyDescent="0.25">
      <c r="A956" s="133">
        <v>947</v>
      </c>
      <c r="B956" s="139" t="s">
        <v>2130</v>
      </c>
      <c r="C956" s="135">
        <f t="shared" si="473"/>
        <v>8815.7999999999993</v>
      </c>
      <c r="D956" s="140">
        <v>6959.5</v>
      </c>
      <c r="E956" s="140">
        <v>0</v>
      </c>
      <c r="F956" s="140">
        <v>64.900000000000006</v>
      </c>
      <c r="G956" s="140">
        <v>0</v>
      </c>
      <c r="H956" s="140">
        <v>1791.4</v>
      </c>
      <c r="I956" s="140">
        <v>0</v>
      </c>
      <c r="J956" s="135">
        <f t="shared" si="469"/>
        <v>9759.2999999999993</v>
      </c>
      <c r="K956" s="141">
        <v>7899.2</v>
      </c>
      <c r="L956" s="141">
        <v>0</v>
      </c>
      <c r="M956" s="141">
        <v>68.7</v>
      </c>
      <c r="N956" s="141">
        <v>0</v>
      </c>
      <c r="O956" s="141">
        <v>1791.4</v>
      </c>
      <c r="P956" s="141">
        <v>0</v>
      </c>
      <c r="Q956" s="141">
        <v>0</v>
      </c>
      <c r="R956" s="141">
        <v>0</v>
      </c>
      <c r="S956" s="141">
        <v>0</v>
      </c>
      <c r="T956" s="136">
        <f t="shared" si="470"/>
        <v>9413.3297999999995</v>
      </c>
      <c r="U956" s="141">
        <v>7565.6039000000001</v>
      </c>
      <c r="V956" s="141">
        <v>0</v>
      </c>
      <c r="W956" s="141">
        <v>65.103800000000007</v>
      </c>
      <c r="X956" s="141">
        <v>0</v>
      </c>
      <c r="Y956" s="10">
        <v>1782.6221</v>
      </c>
      <c r="Z956" s="10">
        <v>0</v>
      </c>
      <c r="AA956" s="10">
        <v>0</v>
      </c>
      <c r="AB956" s="10">
        <v>0</v>
      </c>
      <c r="AC956" s="10">
        <v>0</v>
      </c>
      <c r="AD956" s="10">
        <f t="shared" si="477"/>
        <v>-345.97019999999975</v>
      </c>
      <c r="AE956" s="10">
        <f t="shared" si="477"/>
        <v>-333.59609999999975</v>
      </c>
      <c r="AF956" s="10">
        <f t="shared" si="477"/>
        <v>0</v>
      </c>
      <c r="AG956" s="10">
        <f t="shared" si="477"/>
        <v>-3.5961999999999961</v>
      </c>
      <c r="AH956" s="10">
        <f t="shared" si="477"/>
        <v>0</v>
      </c>
      <c r="AI956" s="13">
        <f t="shared" si="477"/>
        <v>-8.7779000000000451</v>
      </c>
      <c r="AJ956" s="13">
        <f t="shared" si="477"/>
        <v>0</v>
      </c>
      <c r="AK956" s="13">
        <f t="shared" si="485"/>
        <v>0</v>
      </c>
      <c r="AL956" s="13">
        <f t="shared" si="485"/>
        <v>0</v>
      </c>
      <c r="AM956" s="10">
        <f t="shared" si="485"/>
        <v>0</v>
      </c>
      <c r="AN956" s="10">
        <f t="shared" si="478"/>
        <v>96.454969106390834</v>
      </c>
      <c r="AO956" s="10">
        <f t="shared" si="478"/>
        <v>95.776836894875444</v>
      </c>
      <c r="AP956" s="10">
        <f t="shared" si="478"/>
        <v>0</v>
      </c>
      <c r="AQ956" s="10">
        <f t="shared" si="478"/>
        <v>94.765356622998553</v>
      </c>
      <c r="AR956" s="10">
        <f t="shared" si="478"/>
        <v>0</v>
      </c>
      <c r="AS956" s="10">
        <f t="shared" si="478"/>
        <v>99.509997767109525</v>
      </c>
      <c r="AT956" s="142">
        <f t="shared" si="478"/>
        <v>0</v>
      </c>
      <c r="AU956" s="142">
        <f t="shared" si="478"/>
        <v>0</v>
      </c>
      <c r="AV956" s="142">
        <f t="shared" si="478"/>
        <v>0</v>
      </c>
      <c r="AW956" s="142">
        <f t="shared" si="478"/>
        <v>0</v>
      </c>
    </row>
    <row r="957" spans="1:49" ht="12.75" customHeight="1" x14ac:dyDescent="0.25">
      <c r="A957" s="133">
        <v>948</v>
      </c>
      <c r="B957" s="139" t="s">
        <v>2131</v>
      </c>
      <c r="C957" s="135">
        <f t="shared" si="473"/>
        <v>2954.3</v>
      </c>
      <c r="D957" s="140">
        <v>2451.5</v>
      </c>
      <c r="E957" s="140">
        <v>0</v>
      </c>
      <c r="F957" s="140">
        <v>0</v>
      </c>
      <c r="G957" s="140">
        <v>0</v>
      </c>
      <c r="H957" s="140">
        <v>502.8</v>
      </c>
      <c r="I957" s="140">
        <v>0</v>
      </c>
      <c r="J957" s="135">
        <f t="shared" si="469"/>
        <v>3209.9</v>
      </c>
      <c r="K957" s="141">
        <v>2707.1</v>
      </c>
      <c r="L957" s="141">
        <v>0</v>
      </c>
      <c r="M957" s="141">
        <v>0</v>
      </c>
      <c r="N957" s="141">
        <v>0</v>
      </c>
      <c r="O957" s="141">
        <v>502.8</v>
      </c>
      <c r="P957" s="141">
        <v>0</v>
      </c>
      <c r="Q957" s="141">
        <v>0</v>
      </c>
      <c r="R957" s="141">
        <v>0</v>
      </c>
      <c r="S957" s="141">
        <v>0</v>
      </c>
      <c r="T957" s="136">
        <f t="shared" si="470"/>
        <v>3091.3128000000002</v>
      </c>
      <c r="U957" s="141">
        <v>2588.5128</v>
      </c>
      <c r="V957" s="141">
        <v>0</v>
      </c>
      <c r="W957" s="141">
        <v>0</v>
      </c>
      <c r="X957" s="141">
        <v>0</v>
      </c>
      <c r="Y957" s="10">
        <v>502.8</v>
      </c>
      <c r="Z957" s="10">
        <v>0</v>
      </c>
      <c r="AA957" s="10">
        <v>0</v>
      </c>
      <c r="AB957" s="10">
        <v>0</v>
      </c>
      <c r="AC957" s="10">
        <v>0</v>
      </c>
      <c r="AD957" s="10">
        <f t="shared" si="477"/>
        <v>-118.58719999999994</v>
      </c>
      <c r="AE957" s="10">
        <f t="shared" si="477"/>
        <v>-118.58719999999994</v>
      </c>
      <c r="AF957" s="10">
        <f t="shared" si="477"/>
        <v>0</v>
      </c>
      <c r="AG957" s="10">
        <f t="shared" si="477"/>
        <v>0</v>
      </c>
      <c r="AH957" s="10">
        <f t="shared" si="477"/>
        <v>0</v>
      </c>
      <c r="AI957" s="13">
        <f t="shared" si="477"/>
        <v>0</v>
      </c>
      <c r="AJ957" s="13">
        <f t="shared" si="477"/>
        <v>0</v>
      </c>
      <c r="AK957" s="13">
        <f t="shared" si="485"/>
        <v>0</v>
      </c>
      <c r="AL957" s="13">
        <f t="shared" si="485"/>
        <v>0</v>
      </c>
      <c r="AM957" s="10">
        <f t="shared" si="485"/>
        <v>0</v>
      </c>
      <c r="AN957" s="10">
        <f t="shared" si="478"/>
        <v>96.305579613072055</v>
      </c>
      <c r="AO957" s="10">
        <f t="shared" si="478"/>
        <v>95.619400834841713</v>
      </c>
      <c r="AP957" s="10">
        <f t="shared" si="478"/>
        <v>0</v>
      </c>
      <c r="AQ957" s="10">
        <f t="shared" si="478"/>
        <v>0</v>
      </c>
      <c r="AR957" s="10">
        <f t="shared" si="478"/>
        <v>0</v>
      </c>
      <c r="AS957" s="10">
        <f t="shared" ref="AS957:AW958" si="486">IF(O957=0,0,Y957/O957*100)</f>
        <v>100</v>
      </c>
      <c r="AT957" s="142">
        <f t="shared" si="486"/>
        <v>0</v>
      </c>
      <c r="AU957" s="142">
        <f t="shared" si="486"/>
        <v>0</v>
      </c>
      <c r="AV957" s="142">
        <f t="shared" si="486"/>
        <v>0</v>
      </c>
      <c r="AW957" s="142">
        <f t="shared" si="486"/>
        <v>0</v>
      </c>
    </row>
    <row r="958" spans="1:49" ht="12.75" customHeight="1" x14ac:dyDescent="0.25">
      <c r="A958" s="133">
        <v>949</v>
      </c>
      <c r="B958" s="139" t="s">
        <v>2132</v>
      </c>
      <c r="C958" s="135">
        <f t="shared" si="473"/>
        <v>3921.4</v>
      </c>
      <c r="D958" s="140">
        <v>2983.5</v>
      </c>
      <c r="E958" s="140">
        <v>0</v>
      </c>
      <c r="F958" s="140">
        <v>0</v>
      </c>
      <c r="G958" s="140">
        <v>0</v>
      </c>
      <c r="H958" s="140">
        <v>937.9</v>
      </c>
      <c r="I958" s="140">
        <v>0</v>
      </c>
      <c r="J958" s="135">
        <f t="shared" si="469"/>
        <v>4414.0999999999995</v>
      </c>
      <c r="K958" s="141">
        <v>3476.2</v>
      </c>
      <c r="L958" s="141">
        <v>0</v>
      </c>
      <c r="M958" s="141">
        <v>0</v>
      </c>
      <c r="N958" s="141">
        <v>0</v>
      </c>
      <c r="O958" s="141">
        <v>937.9</v>
      </c>
      <c r="P958" s="141">
        <v>0</v>
      </c>
      <c r="Q958" s="141">
        <v>0</v>
      </c>
      <c r="R958" s="141">
        <v>0</v>
      </c>
      <c r="S958" s="141">
        <v>0</v>
      </c>
      <c r="T958" s="136">
        <f t="shared" si="470"/>
        <v>4344.0209999999997</v>
      </c>
      <c r="U958" s="141">
        <v>3476.2</v>
      </c>
      <c r="V958" s="141">
        <v>0</v>
      </c>
      <c r="W958" s="141">
        <v>0</v>
      </c>
      <c r="X958" s="141">
        <v>0</v>
      </c>
      <c r="Y958" s="10">
        <v>867.82100000000003</v>
      </c>
      <c r="Z958" s="10">
        <v>0</v>
      </c>
      <c r="AA958" s="10">
        <v>0</v>
      </c>
      <c r="AB958" s="10">
        <v>0</v>
      </c>
      <c r="AC958" s="10">
        <v>0</v>
      </c>
      <c r="AD958" s="10">
        <f t="shared" si="477"/>
        <v>-70.078999999999724</v>
      </c>
      <c r="AE958" s="10">
        <f t="shared" si="477"/>
        <v>0</v>
      </c>
      <c r="AF958" s="10">
        <f t="shared" si="477"/>
        <v>0</v>
      </c>
      <c r="AG958" s="10">
        <f t="shared" si="477"/>
        <v>0</v>
      </c>
      <c r="AH958" s="10">
        <f t="shared" si="477"/>
        <v>0</v>
      </c>
      <c r="AI958" s="13">
        <f t="shared" si="477"/>
        <v>-70.078999999999951</v>
      </c>
      <c r="AJ958" s="13">
        <f t="shared" si="477"/>
        <v>0</v>
      </c>
      <c r="AK958" s="13">
        <f t="shared" si="485"/>
        <v>0</v>
      </c>
      <c r="AL958" s="13">
        <f t="shared" si="485"/>
        <v>0</v>
      </c>
      <c r="AM958" s="10">
        <f t="shared" si="485"/>
        <v>0</v>
      </c>
      <c r="AN958" s="10">
        <f t="shared" ref="AN958:AR958" si="487">IF(J958=0,0,T958/J958*100)</f>
        <v>98.412383045241398</v>
      </c>
      <c r="AO958" s="10">
        <f t="shared" si="487"/>
        <v>100</v>
      </c>
      <c r="AP958" s="10">
        <f t="shared" si="487"/>
        <v>0</v>
      </c>
      <c r="AQ958" s="10">
        <f t="shared" si="487"/>
        <v>0</v>
      </c>
      <c r="AR958" s="10">
        <f t="shared" si="487"/>
        <v>0</v>
      </c>
      <c r="AS958" s="10">
        <f t="shared" si="486"/>
        <v>92.528094679603385</v>
      </c>
      <c r="AT958" s="142">
        <f t="shared" si="486"/>
        <v>0</v>
      </c>
      <c r="AU958" s="142">
        <f t="shared" si="486"/>
        <v>0</v>
      </c>
      <c r="AV958" s="142">
        <f t="shared" si="486"/>
        <v>0</v>
      </c>
      <c r="AW958" s="142">
        <f t="shared" si="486"/>
        <v>0</v>
      </c>
    </row>
    <row r="959" spans="1:49" ht="12.75" customHeight="1" x14ac:dyDescent="0.25">
      <c r="A959" s="133">
        <v>950</v>
      </c>
      <c r="B959" s="139"/>
      <c r="C959" s="140"/>
      <c r="D959" s="140"/>
      <c r="E959" s="140"/>
      <c r="F959" s="140"/>
      <c r="G959" s="140"/>
      <c r="H959" s="140"/>
      <c r="I959" s="140"/>
      <c r="J959" s="135"/>
      <c r="K959" s="141"/>
      <c r="L959" s="141"/>
      <c r="M959" s="141"/>
      <c r="N959" s="141"/>
      <c r="O959" s="141"/>
      <c r="P959" s="141"/>
      <c r="Q959" s="141"/>
      <c r="R959" s="141"/>
      <c r="S959" s="141"/>
      <c r="T959" s="136"/>
      <c r="U959" s="141"/>
      <c r="V959" s="141"/>
      <c r="W959" s="141"/>
      <c r="X959" s="141"/>
      <c r="Y959" s="10"/>
      <c r="Z959" s="10"/>
      <c r="AA959" s="10"/>
      <c r="AB959" s="10"/>
      <c r="AC959" s="10"/>
      <c r="AD959" s="10"/>
      <c r="AE959" s="10"/>
      <c r="AF959" s="10"/>
      <c r="AG959" s="10"/>
      <c r="AH959" s="10"/>
      <c r="AI959" s="13">
        <f t="shared" ref="AI959:AM1022" si="488">Y959-O959</f>
        <v>0</v>
      </c>
      <c r="AJ959" s="13">
        <f t="shared" si="488"/>
        <v>0</v>
      </c>
      <c r="AK959" s="13">
        <f t="shared" si="485"/>
        <v>0</v>
      </c>
      <c r="AL959" s="13">
        <f t="shared" si="485"/>
        <v>0</v>
      </c>
      <c r="AM959" s="10"/>
      <c r="AN959" s="10"/>
      <c r="AO959" s="10"/>
      <c r="AP959" s="10"/>
      <c r="AQ959" s="10"/>
      <c r="AR959" s="10"/>
      <c r="AS959" s="10"/>
      <c r="AT959" s="142"/>
      <c r="AU959" s="142"/>
      <c r="AV959" s="142"/>
      <c r="AW959" s="142"/>
    </row>
    <row r="960" spans="1:49" ht="12.75" customHeight="1" x14ac:dyDescent="0.25">
      <c r="A960" s="133">
        <v>951</v>
      </c>
      <c r="B960" s="134" t="s">
        <v>1573</v>
      </c>
      <c r="C960" s="135">
        <f t="shared" ref="C960:C978" si="489">SUM(D960:I960)</f>
        <v>155817</v>
      </c>
      <c r="D960" s="135">
        <f t="shared" ref="D960:I960" si="490">D961+D962</f>
        <v>123351.8</v>
      </c>
      <c r="E960" s="135">
        <f t="shared" si="490"/>
        <v>3481.6</v>
      </c>
      <c r="F960" s="135">
        <f t="shared" si="490"/>
        <v>3739.2</v>
      </c>
      <c r="G960" s="135">
        <f t="shared" si="490"/>
        <v>0</v>
      </c>
      <c r="H960" s="135">
        <f t="shared" si="490"/>
        <v>22899</v>
      </c>
      <c r="I960" s="135">
        <f t="shared" si="490"/>
        <v>2345.4</v>
      </c>
      <c r="J960" s="135">
        <f t="shared" si="469"/>
        <v>183559.00000000003</v>
      </c>
      <c r="K960" s="135">
        <f t="shared" ref="K960:S960" si="491">K961+K962</f>
        <v>145886.70000000001</v>
      </c>
      <c r="L960" s="135">
        <f t="shared" si="491"/>
        <v>3987.7</v>
      </c>
      <c r="M960" s="135">
        <f t="shared" si="491"/>
        <v>4811</v>
      </c>
      <c r="N960" s="135">
        <f t="shared" si="491"/>
        <v>0</v>
      </c>
      <c r="O960" s="135">
        <f t="shared" si="491"/>
        <v>22899</v>
      </c>
      <c r="P960" s="135">
        <f t="shared" si="491"/>
        <v>3515.7</v>
      </c>
      <c r="Q960" s="135">
        <f t="shared" si="491"/>
        <v>2750.1</v>
      </c>
      <c r="R960" s="135">
        <f t="shared" si="491"/>
        <v>2429.9</v>
      </c>
      <c r="S960" s="135">
        <f t="shared" si="491"/>
        <v>29</v>
      </c>
      <c r="T960" s="136">
        <f t="shared" si="470"/>
        <v>179369.13890000002</v>
      </c>
      <c r="U960" s="135">
        <f t="shared" ref="U960:AC960" si="492">U961+U962</f>
        <v>142858.49780000001</v>
      </c>
      <c r="V960" s="135">
        <f t="shared" si="492"/>
        <v>3942.5030000000002</v>
      </c>
      <c r="W960" s="135">
        <f t="shared" si="492"/>
        <v>3804.268</v>
      </c>
      <c r="X960" s="135">
        <f t="shared" si="492"/>
        <v>0</v>
      </c>
      <c r="Y960" s="135">
        <f t="shared" si="492"/>
        <v>22789.270100000002</v>
      </c>
      <c r="Z960" s="135">
        <f t="shared" si="492"/>
        <v>3515.7</v>
      </c>
      <c r="AA960" s="135">
        <f t="shared" si="492"/>
        <v>2750.1</v>
      </c>
      <c r="AB960" s="135">
        <f t="shared" si="492"/>
        <v>2429.9</v>
      </c>
      <c r="AC960" s="135">
        <f t="shared" si="492"/>
        <v>29</v>
      </c>
      <c r="AD960" s="13">
        <f t="shared" ref="AD960:AI978" si="493">T960-J960</f>
        <v>-4189.8611000000092</v>
      </c>
      <c r="AE960" s="13">
        <f t="shared" si="493"/>
        <v>-3028.2021999999997</v>
      </c>
      <c r="AF960" s="13">
        <f t="shared" si="493"/>
        <v>-45.196999999999662</v>
      </c>
      <c r="AG960" s="13">
        <f t="shared" si="493"/>
        <v>-1006.732</v>
      </c>
      <c r="AH960" s="13">
        <f t="shared" si="493"/>
        <v>0</v>
      </c>
      <c r="AI960" s="13">
        <f t="shared" si="488"/>
        <v>-109.72989999999845</v>
      </c>
      <c r="AJ960" s="13">
        <f t="shared" si="488"/>
        <v>0</v>
      </c>
      <c r="AK960" s="13">
        <f t="shared" si="485"/>
        <v>0</v>
      </c>
      <c r="AL960" s="13">
        <f t="shared" si="485"/>
        <v>0</v>
      </c>
      <c r="AM960" s="13">
        <f t="shared" si="485"/>
        <v>0</v>
      </c>
      <c r="AN960" s="13">
        <f t="shared" ref="AN960:AW978" si="494">IF(J960=0,0,T960/J960*100)</f>
        <v>97.717430853295113</v>
      </c>
      <c r="AO960" s="13">
        <f t="shared" si="494"/>
        <v>97.924278087036029</v>
      </c>
      <c r="AP960" s="13">
        <f t="shared" si="494"/>
        <v>98.866589763522839</v>
      </c>
      <c r="AQ960" s="13">
        <f t="shared" si="494"/>
        <v>79.074371232591972</v>
      </c>
      <c r="AR960" s="13">
        <f t="shared" si="494"/>
        <v>0</v>
      </c>
      <c r="AS960" s="13">
        <f t="shared" si="494"/>
        <v>99.52080920564218</v>
      </c>
      <c r="AT960" s="137">
        <f t="shared" si="494"/>
        <v>100</v>
      </c>
      <c r="AU960" s="137">
        <f t="shared" si="494"/>
        <v>100</v>
      </c>
      <c r="AV960" s="137">
        <f t="shared" si="494"/>
        <v>100</v>
      </c>
      <c r="AW960" s="137">
        <f t="shared" si="494"/>
        <v>100</v>
      </c>
    </row>
    <row r="961" spans="1:49" s="138" customFormat="1" ht="12.75" customHeight="1" x14ac:dyDescent="0.2">
      <c r="A961" s="133">
        <v>952</v>
      </c>
      <c r="B961" s="134" t="s">
        <v>1374</v>
      </c>
      <c r="C961" s="135">
        <f t="shared" si="489"/>
        <v>103441.40000000001</v>
      </c>
      <c r="D961" s="135">
        <f t="shared" ref="D961:I961" si="495">D963</f>
        <v>81159.3</v>
      </c>
      <c r="E961" s="135">
        <f t="shared" si="495"/>
        <v>3481.6</v>
      </c>
      <c r="F961" s="135">
        <f t="shared" si="495"/>
        <v>3672.1</v>
      </c>
      <c r="G961" s="135">
        <f t="shared" si="495"/>
        <v>0</v>
      </c>
      <c r="H961" s="135">
        <f t="shared" si="495"/>
        <v>12783</v>
      </c>
      <c r="I961" s="135">
        <f t="shared" si="495"/>
        <v>2345.4</v>
      </c>
      <c r="J961" s="135">
        <f t="shared" si="469"/>
        <v>125707.5</v>
      </c>
      <c r="K961" s="135">
        <f t="shared" ref="K961:S961" si="496">K963</f>
        <v>98222.1</v>
      </c>
      <c r="L961" s="135">
        <f t="shared" si="496"/>
        <v>3987.7</v>
      </c>
      <c r="M961" s="135">
        <f t="shared" si="496"/>
        <v>4740.1000000000004</v>
      </c>
      <c r="N961" s="135">
        <f t="shared" si="496"/>
        <v>0</v>
      </c>
      <c r="O961" s="135">
        <f t="shared" si="496"/>
        <v>12783</v>
      </c>
      <c r="P961" s="135">
        <f t="shared" si="496"/>
        <v>3515.7</v>
      </c>
      <c r="Q961" s="135">
        <f t="shared" si="496"/>
        <v>2750.1</v>
      </c>
      <c r="R961" s="135">
        <f t="shared" si="496"/>
        <v>2429.9</v>
      </c>
      <c r="S961" s="135">
        <f t="shared" si="496"/>
        <v>29</v>
      </c>
      <c r="T961" s="136">
        <f t="shared" si="470"/>
        <v>123666.85679999999</v>
      </c>
      <c r="U961" s="135">
        <f t="shared" ref="U961:AC961" si="497">U963</f>
        <v>97340.103700000007</v>
      </c>
      <c r="V961" s="135">
        <f t="shared" si="497"/>
        <v>3942.5030000000002</v>
      </c>
      <c r="W961" s="135">
        <f t="shared" si="497"/>
        <v>3736.0778</v>
      </c>
      <c r="X961" s="135">
        <f t="shared" si="497"/>
        <v>0</v>
      </c>
      <c r="Y961" s="135">
        <f t="shared" si="497"/>
        <v>12673.5723</v>
      </c>
      <c r="Z961" s="135">
        <f t="shared" si="497"/>
        <v>3515.7</v>
      </c>
      <c r="AA961" s="135">
        <f t="shared" si="497"/>
        <v>2750.1</v>
      </c>
      <c r="AB961" s="135">
        <f t="shared" si="497"/>
        <v>2429.9</v>
      </c>
      <c r="AC961" s="135">
        <f t="shared" si="497"/>
        <v>29</v>
      </c>
      <c r="AD961" s="13">
        <f t="shared" si="493"/>
        <v>-2040.6432000000059</v>
      </c>
      <c r="AE961" s="13">
        <f t="shared" si="493"/>
        <v>-881.99629999999888</v>
      </c>
      <c r="AF961" s="13">
        <f t="shared" si="493"/>
        <v>-45.196999999999662</v>
      </c>
      <c r="AG961" s="13">
        <f t="shared" si="493"/>
        <v>-1004.0222000000003</v>
      </c>
      <c r="AH961" s="13">
        <f t="shared" si="493"/>
        <v>0</v>
      </c>
      <c r="AI961" s="13">
        <f t="shared" si="488"/>
        <v>-109.42770000000019</v>
      </c>
      <c r="AJ961" s="13">
        <f t="shared" si="488"/>
        <v>0</v>
      </c>
      <c r="AK961" s="13">
        <f t="shared" si="485"/>
        <v>0</v>
      </c>
      <c r="AL961" s="13">
        <f t="shared" si="485"/>
        <v>0</v>
      </c>
      <c r="AM961" s="13">
        <f t="shared" si="485"/>
        <v>0</v>
      </c>
      <c r="AN961" s="13">
        <f t="shared" si="494"/>
        <v>98.376673468170154</v>
      </c>
      <c r="AO961" s="13">
        <f t="shared" si="494"/>
        <v>99.102038848690881</v>
      </c>
      <c r="AP961" s="13">
        <f t="shared" si="494"/>
        <v>98.866589763522839</v>
      </c>
      <c r="AQ961" s="13">
        <f t="shared" si="494"/>
        <v>78.818543912575677</v>
      </c>
      <c r="AR961" s="13">
        <f t="shared" si="494"/>
        <v>0</v>
      </c>
      <c r="AS961" s="13">
        <f t="shared" si="494"/>
        <v>99.143959164515366</v>
      </c>
      <c r="AT961" s="137">
        <f t="shared" si="494"/>
        <v>100</v>
      </c>
      <c r="AU961" s="137">
        <f t="shared" si="494"/>
        <v>100</v>
      </c>
      <c r="AV961" s="137">
        <f t="shared" si="494"/>
        <v>100</v>
      </c>
      <c r="AW961" s="137">
        <f t="shared" si="494"/>
        <v>100</v>
      </c>
    </row>
    <row r="962" spans="1:49" s="138" customFormat="1" ht="12.75" customHeight="1" x14ac:dyDescent="0.2">
      <c r="A962" s="133">
        <v>953</v>
      </c>
      <c r="B962" s="134" t="s">
        <v>1375</v>
      </c>
      <c r="C962" s="135">
        <f t="shared" si="489"/>
        <v>52375.6</v>
      </c>
      <c r="D962" s="135">
        <f t="shared" ref="D962:I962" si="498">SUBTOTAL(9,D964:D978)</f>
        <v>42192.5</v>
      </c>
      <c r="E962" s="135">
        <f t="shared" si="498"/>
        <v>0</v>
      </c>
      <c r="F962" s="135">
        <f t="shared" si="498"/>
        <v>67.099999999999994</v>
      </c>
      <c r="G962" s="135">
        <f t="shared" si="498"/>
        <v>0</v>
      </c>
      <c r="H962" s="135">
        <f t="shared" si="498"/>
        <v>10116</v>
      </c>
      <c r="I962" s="135">
        <f t="shared" si="498"/>
        <v>0</v>
      </c>
      <c r="J962" s="135">
        <f t="shared" si="469"/>
        <v>57851.500000000007</v>
      </c>
      <c r="K962" s="135">
        <f t="shared" ref="K962:S962" si="499">SUBTOTAL(9,K964:K978)</f>
        <v>47664.600000000006</v>
      </c>
      <c r="L962" s="135">
        <f t="shared" si="499"/>
        <v>0</v>
      </c>
      <c r="M962" s="135">
        <f t="shared" si="499"/>
        <v>70.900000000000006</v>
      </c>
      <c r="N962" s="135">
        <f t="shared" si="499"/>
        <v>0</v>
      </c>
      <c r="O962" s="135">
        <f t="shared" si="499"/>
        <v>10116</v>
      </c>
      <c r="P962" s="135">
        <f t="shared" si="499"/>
        <v>0</v>
      </c>
      <c r="Q962" s="135">
        <f t="shared" si="499"/>
        <v>0</v>
      </c>
      <c r="R962" s="135">
        <f t="shared" si="499"/>
        <v>0</v>
      </c>
      <c r="S962" s="135">
        <f t="shared" si="499"/>
        <v>0</v>
      </c>
      <c r="T962" s="136">
        <f t="shared" si="470"/>
        <v>55702.282100000004</v>
      </c>
      <c r="U962" s="135">
        <f t="shared" ref="U962:AC962" si="500">SUBTOTAL(9,U964:U978)</f>
        <v>45518.394100000005</v>
      </c>
      <c r="V962" s="135">
        <f t="shared" si="500"/>
        <v>0</v>
      </c>
      <c r="W962" s="135">
        <f t="shared" si="500"/>
        <v>68.190200000000004</v>
      </c>
      <c r="X962" s="135">
        <f t="shared" si="500"/>
        <v>0</v>
      </c>
      <c r="Y962" s="135">
        <f t="shared" si="500"/>
        <v>10115.6978</v>
      </c>
      <c r="Z962" s="135">
        <f t="shared" si="500"/>
        <v>0</v>
      </c>
      <c r="AA962" s="135">
        <f t="shared" si="500"/>
        <v>0</v>
      </c>
      <c r="AB962" s="135">
        <f t="shared" si="500"/>
        <v>0</v>
      </c>
      <c r="AC962" s="135">
        <f t="shared" si="500"/>
        <v>0</v>
      </c>
      <c r="AD962" s="13">
        <f t="shared" si="493"/>
        <v>-2149.2179000000033</v>
      </c>
      <c r="AE962" s="13">
        <f t="shared" si="493"/>
        <v>-2146.2059000000008</v>
      </c>
      <c r="AF962" s="13">
        <f t="shared" si="493"/>
        <v>0</v>
      </c>
      <c r="AG962" s="13">
        <f t="shared" si="493"/>
        <v>-2.7098000000000013</v>
      </c>
      <c r="AH962" s="13">
        <f t="shared" si="493"/>
        <v>0</v>
      </c>
      <c r="AI962" s="13">
        <f t="shared" si="488"/>
        <v>-0.3022000000000844</v>
      </c>
      <c r="AJ962" s="13">
        <f t="shared" si="488"/>
        <v>0</v>
      </c>
      <c r="AK962" s="13">
        <f t="shared" si="485"/>
        <v>0</v>
      </c>
      <c r="AL962" s="13">
        <f t="shared" si="485"/>
        <v>0</v>
      </c>
      <c r="AM962" s="13">
        <f t="shared" si="485"/>
        <v>0</v>
      </c>
      <c r="AN962" s="13">
        <f t="shared" si="494"/>
        <v>96.284940062055441</v>
      </c>
      <c r="AO962" s="13">
        <f t="shared" si="494"/>
        <v>95.497274916814575</v>
      </c>
      <c r="AP962" s="13">
        <f t="shared" si="494"/>
        <v>0</v>
      </c>
      <c r="AQ962" s="13">
        <f t="shared" si="494"/>
        <v>96.177997179125526</v>
      </c>
      <c r="AR962" s="13">
        <f t="shared" si="494"/>
        <v>0</v>
      </c>
      <c r="AS962" s="13">
        <f t="shared" si="494"/>
        <v>99.997012653222612</v>
      </c>
      <c r="AT962" s="137">
        <f t="shared" si="494"/>
        <v>0</v>
      </c>
      <c r="AU962" s="137">
        <f t="shared" si="494"/>
        <v>0</v>
      </c>
      <c r="AV962" s="137">
        <f t="shared" si="494"/>
        <v>0</v>
      </c>
      <c r="AW962" s="137">
        <f t="shared" si="494"/>
        <v>0</v>
      </c>
    </row>
    <row r="963" spans="1:49" ht="12.75" customHeight="1" x14ac:dyDescent="0.25">
      <c r="A963" s="133">
        <v>954</v>
      </c>
      <c r="B963" s="139" t="s">
        <v>1400</v>
      </c>
      <c r="C963" s="135">
        <f t="shared" si="489"/>
        <v>103441.40000000001</v>
      </c>
      <c r="D963" s="140">
        <v>81159.3</v>
      </c>
      <c r="E963" s="140">
        <v>3481.6</v>
      </c>
      <c r="F963" s="140">
        <v>3672.1</v>
      </c>
      <c r="G963" s="140">
        <v>0</v>
      </c>
      <c r="H963" s="140">
        <v>12783</v>
      </c>
      <c r="I963" s="140">
        <v>2345.4</v>
      </c>
      <c r="J963" s="135">
        <f t="shared" si="469"/>
        <v>125707.5</v>
      </c>
      <c r="K963" s="141">
        <v>98222.1</v>
      </c>
      <c r="L963" s="141">
        <v>3987.7</v>
      </c>
      <c r="M963" s="141">
        <v>4740.1000000000004</v>
      </c>
      <c r="N963" s="141">
        <v>0</v>
      </c>
      <c r="O963" s="141">
        <v>12783</v>
      </c>
      <c r="P963" s="141">
        <v>3515.7</v>
      </c>
      <c r="Q963" s="141">
        <v>2750.1</v>
      </c>
      <c r="R963" s="141">
        <v>2429.9</v>
      </c>
      <c r="S963" s="141">
        <v>29</v>
      </c>
      <c r="T963" s="136">
        <f t="shared" si="470"/>
        <v>123666.85679999999</v>
      </c>
      <c r="U963" s="141">
        <v>97340.103700000007</v>
      </c>
      <c r="V963" s="141">
        <v>3942.5030000000002</v>
      </c>
      <c r="W963" s="141">
        <v>3736.0778</v>
      </c>
      <c r="X963" s="141">
        <v>0</v>
      </c>
      <c r="Y963" s="10">
        <v>12673.5723</v>
      </c>
      <c r="Z963" s="10">
        <v>3515.7</v>
      </c>
      <c r="AA963" s="10">
        <v>2750.1</v>
      </c>
      <c r="AB963" s="10">
        <v>2429.9</v>
      </c>
      <c r="AC963" s="10">
        <v>29</v>
      </c>
      <c r="AD963" s="10">
        <f t="shared" si="493"/>
        <v>-2040.6432000000059</v>
      </c>
      <c r="AE963" s="10">
        <f t="shared" si="493"/>
        <v>-881.99629999999888</v>
      </c>
      <c r="AF963" s="10">
        <f t="shared" si="493"/>
        <v>-45.196999999999662</v>
      </c>
      <c r="AG963" s="10">
        <f t="shared" si="493"/>
        <v>-1004.0222000000003</v>
      </c>
      <c r="AH963" s="10">
        <f t="shared" si="493"/>
        <v>0</v>
      </c>
      <c r="AI963" s="13">
        <f t="shared" si="488"/>
        <v>-109.42770000000019</v>
      </c>
      <c r="AJ963" s="13">
        <f t="shared" si="488"/>
        <v>0</v>
      </c>
      <c r="AK963" s="13">
        <f t="shared" si="485"/>
        <v>0</v>
      </c>
      <c r="AL963" s="13">
        <f t="shared" si="485"/>
        <v>0</v>
      </c>
      <c r="AM963" s="10">
        <f t="shared" si="485"/>
        <v>0</v>
      </c>
      <c r="AN963" s="10">
        <f t="shared" si="494"/>
        <v>98.376673468170154</v>
      </c>
      <c r="AO963" s="10">
        <f t="shared" si="494"/>
        <v>99.102038848690881</v>
      </c>
      <c r="AP963" s="10">
        <f t="shared" si="494"/>
        <v>98.866589763522839</v>
      </c>
      <c r="AQ963" s="10">
        <f t="shared" si="494"/>
        <v>78.818543912575677</v>
      </c>
      <c r="AR963" s="10">
        <f t="shared" si="494"/>
        <v>0</v>
      </c>
      <c r="AS963" s="10">
        <f t="shared" si="494"/>
        <v>99.143959164515366</v>
      </c>
      <c r="AT963" s="142">
        <f t="shared" si="494"/>
        <v>100</v>
      </c>
      <c r="AU963" s="142">
        <f t="shared" si="494"/>
        <v>100</v>
      </c>
      <c r="AV963" s="142">
        <f t="shared" si="494"/>
        <v>100</v>
      </c>
      <c r="AW963" s="142">
        <f t="shared" si="494"/>
        <v>100</v>
      </c>
    </row>
    <row r="964" spans="1:49" ht="12.75" customHeight="1" x14ac:dyDescent="0.25">
      <c r="A964" s="133">
        <v>955</v>
      </c>
      <c r="B964" s="139" t="s">
        <v>2133</v>
      </c>
      <c r="C964" s="135">
        <f t="shared" si="489"/>
        <v>2215.1999999999998</v>
      </c>
      <c r="D964" s="140">
        <v>1816.7</v>
      </c>
      <c r="E964" s="140">
        <v>0</v>
      </c>
      <c r="F964" s="140">
        <v>0</v>
      </c>
      <c r="G964" s="140">
        <v>0</v>
      </c>
      <c r="H964" s="140">
        <v>398.5</v>
      </c>
      <c r="I964" s="140">
        <v>0</v>
      </c>
      <c r="J964" s="135">
        <f t="shared" si="469"/>
        <v>2434.9</v>
      </c>
      <c r="K964" s="141">
        <v>2036.4</v>
      </c>
      <c r="L964" s="141">
        <v>0</v>
      </c>
      <c r="M964" s="141">
        <v>0</v>
      </c>
      <c r="N964" s="141">
        <v>0</v>
      </c>
      <c r="O964" s="141">
        <v>398.5</v>
      </c>
      <c r="P964" s="141">
        <v>0</v>
      </c>
      <c r="Q964" s="141">
        <v>0</v>
      </c>
      <c r="R964" s="141">
        <v>0</v>
      </c>
      <c r="S964" s="141">
        <v>0</v>
      </c>
      <c r="T964" s="136">
        <f t="shared" si="470"/>
        <v>2434.9</v>
      </c>
      <c r="U964" s="141">
        <v>2036.4</v>
      </c>
      <c r="V964" s="141">
        <v>0</v>
      </c>
      <c r="W964" s="141">
        <v>0</v>
      </c>
      <c r="X964" s="141">
        <v>0</v>
      </c>
      <c r="Y964" s="10">
        <v>398.5</v>
      </c>
      <c r="Z964" s="10">
        <v>0</v>
      </c>
      <c r="AA964" s="10">
        <v>0</v>
      </c>
      <c r="AB964" s="10">
        <v>0</v>
      </c>
      <c r="AC964" s="10">
        <v>0</v>
      </c>
      <c r="AD964" s="10">
        <f t="shared" si="493"/>
        <v>0</v>
      </c>
      <c r="AE964" s="10">
        <f t="shared" si="493"/>
        <v>0</v>
      </c>
      <c r="AF964" s="10">
        <f t="shared" si="493"/>
        <v>0</v>
      </c>
      <c r="AG964" s="10">
        <f t="shared" si="493"/>
        <v>0</v>
      </c>
      <c r="AH964" s="10">
        <f t="shared" si="493"/>
        <v>0</v>
      </c>
      <c r="AI964" s="13">
        <f t="shared" si="488"/>
        <v>0</v>
      </c>
      <c r="AJ964" s="13">
        <f t="shared" si="488"/>
        <v>0</v>
      </c>
      <c r="AK964" s="13">
        <f t="shared" si="485"/>
        <v>0</v>
      </c>
      <c r="AL964" s="13">
        <f t="shared" si="485"/>
        <v>0</v>
      </c>
      <c r="AM964" s="10">
        <f t="shared" si="485"/>
        <v>0</v>
      </c>
      <c r="AN964" s="10">
        <f t="shared" si="494"/>
        <v>100</v>
      </c>
      <c r="AO964" s="10">
        <f t="shared" si="494"/>
        <v>100</v>
      </c>
      <c r="AP964" s="10">
        <f t="shared" si="494"/>
        <v>0</v>
      </c>
      <c r="AQ964" s="10">
        <f t="shared" si="494"/>
        <v>0</v>
      </c>
      <c r="AR964" s="10">
        <f t="shared" si="494"/>
        <v>0</v>
      </c>
      <c r="AS964" s="10">
        <f t="shared" si="494"/>
        <v>100</v>
      </c>
      <c r="AT964" s="142">
        <f t="shared" si="494"/>
        <v>0</v>
      </c>
      <c r="AU964" s="142">
        <f t="shared" si="494"/>
        <v>0</v>
      </c>
      <c r="AV964" s="142">
        <f t="shared" si="494"/>
        <v>0</v>
      </c>
      <c r="AW964" s="142">
        <f t="shared" si="494"/>
        <v>0</v>
      </c>
    </row>
    <row r="965" spans="1:49" ht="12.75" customHeight="1" x14ac:dyDescent="0.25">
      <c r="A965" s="133">
        <v>956</v>
      </c>
      <c r="B965" s="139" t="s">
        <v>2134</v>
      </c>
      <c r="C965" s="135">
        <f t="shared" si="489"/>
        <v>3687.7</v>
      </c>
      <c r="D965" s="140">
        <v>3150.4</v>
      </c>
      <c r="E965" s="140">
        <v>0</v>
      </c>
      <c r="F965" s="140">
        <v>0</v>
      </c>
      <c r="G965" s="140">
        <v>0</v>
      </c>
      <c r="H965" s="140">
        <v>537.29999999999995</v>
      </c>
      <c r="I965" s="140">
        <v>0</v>
      </c>
      <c r="J965" s="135">
        <f t="shared" si="469"/>
        <v>4188.8999999999996</v>
      </c>
      <c r="K965" s="141">
        <v>3651.6</v>
      </c>
      <c r="L965" s="141">
        <v>0</v>
      </c>
      <c r="M965" s="141">
        <v>0</v>
      </c>
      <c r="N965" s="141">
        <v>0</v>
      </c>
      <c r="O965" s="141">
        <v>537.29999999999995</v>
      </c>
      <c r="P965" s="141">
        <v>0</v>
      </c>
      <c r="Q965" s="141">
        <v>0</v>
      </c>
      <c r="R965" s="141">
        <v>0</v>
      </c>
      <c r="S965" s="141">
        <v>0</v>
      </c>
      <c r="T965" s="136">
        <f t="shared" si="470"/>
        <v>4168.3</v>
      </c>
      <c r="U965" s="141">
        <v>3631</v>
      </c>
      <c r="V965" s="141">
        <v>0</v>
      </c>
      <c r="W965" s="141">
        <v>0</v>
      </c>
      <c r="X965" s="141">
        <v>0</v>
      </c>
      <c r="Y965" s="10">
        <v>537.29999999999995</v>
      </c>
      <c r="Z965" s="10">
        <v>0</v>
      </c>
      <c r="AA965" s="10">
        <v>0</v>
      </c>
      <c r="AB965" s="10">
        <v>0</v>
      </c>
      <c r="AC965" s="10">
        <v>0</v>
      </c>
      <c r="AD965" s="10">
        <f t="shared" si="493"/>
        <v>-20.599999999999454</v>
      </c>
      <c r="AE965" s="10">
        <f t="shared" si="493"/>
        <v>-20.599999999999909</v>
      </c>
      <c r="AF965" s="10">
        <f t="shared" si="493"/>
        <v>0</v>
      </c>
      <c r="AG965" s="10">
        <f t="shared" si="493"/>
        <v>0</v>
      </c>
      <c r="AH965" s="10">
        <f t="shared" si="493"/>
        <v>0</v>
      </c>
      <c r="AI965" s="13">
        <f t="shared" si="488"/>
        <v>0</v>
      </c>
      <c r="AJ965" s="13">
        <f t="shared" si="488"/>
        <v>0</v>
      </c>
      <c r="AK965" s="13">
        <f t="shared" si="485"/>
        <v>0</v>
      </c>
      <c r="AL965" s="13">
        <f t="shared" si="485"/>
        <v>0</v>
      </c>
      <c r="AM965" s="10">
        <f t="shared" si="485"/>
        <v>0</v>
      </c>
      <c r="AN965" s="10">
        <f t="shared" si="494"/>
        <v>99.508224116116423</v>
      </c>
      <c r="AO965" s="10">
        <f t="shared" si="494"/>
        <v>99.435863730967242</v>
      </c>
      <c r="AP965" s="10">
        <f t="shared" si="494"/>
        <v>0</v>
      </c>
      <c r="AQ965" s="10">
        <f t="shared" si="494"/>
        <v>0</v>
      </c>
      <c r="AR965" s="10">
        <f t="shared" si="494"/>
        <v>0</v>
      </c>
      <c r="AS965" s="10">
        <f t="shared" si="494"/>
        <v>100</v>
      </c>
      <c r="AT965" s="142">
        <f t="shared" si="494"/>
        <v>0</v>
      </c>
      <c r="AU965" s="142">
        <f t="shared" si="494"/>
        <v>0</v>
      </c>
      <c r="AV965" s="142">
        <f t="shared" si="494"/>
        <v>0</v>
      </c>
      <c r="AW965" s="142">
        <f t="shared" si="494"/>
        <v>0</v>
      </c>
    </row>
    <row r="966" spans="1:49" ht="12.75" customHeight="1" x14ac:dyDescent="0.25">
      <c r="A966" s="133">
        <v>957</v>
      </c>
      <c r="B966" s="139" t="s">
        <v>2135</v>
      </c>
      <c r="C966" s="135">
        <f t="shared" si="489"/>
        <v>194.1</v>
      </c>
      <c r="D966" s="140">
        <v>0</v>
      </c>
      <c r="E966" s="140">
        <v>0</v>
      </c>
      <c r="F966" s="140">
        <v>0</v>
      </c>
      <c r="G966" s="140">
        <v>0</v>
      </c>
      <c r="H966" s="140">
        <v>194.1</v>
      </c>
      <c r="I966" s="140">
        <v>0</v>
      </c>
      <c r="J966" s="135">
        <f t="shared" si="469"/>
        <v>194.1</v>
      </c>
      <c r="K966" s="141">
        <v>0</v>
      </c>
      <c r="L966" s="141">
        <v>0</v>
      </c>
      <c r="M966" s="141">
        <v>0</v>
      </c>
      <c r="N966" s="141">
        <v>0</v>
      </c>
      <c r="O966" s="141">
        <v>194.1</v>
      </c>
      <c r="P966" s="141">
        <v>0</v>
      </c>
      <c r="Q966" s="141">
        <v>0</v>
      </c>
      <c r="R966" s="141">
        <v>0</v>
      </c>
      <c r="S966" s="141">
        <v>0</v>
      </c>
      <c r="T966" s="136">
        <f t="shared" si="470"/>
        <v>194.1</v>
      </c>
      <c r="U966" s="141">
        <v>0</v>
      </c>
      <c r="V966" s="141">
        <v>0</v>
      </c>
      <c r="W966" s="141">
        <v>0</v>
      </c>
      <c r="X966" s="141">
        <v>0</v>
      </c>
      <c r="Y966" s="10">
        <v>194.1</v>
      </c>
      <c r="Z966" s="10">
        <v>0</v>
      </c>
      <c r="AA966" s="10">
        <v>0</v>
      </c>
      <c r="AB966" s="10">
        <v>0</v>
      </c>
      <c r="AC966" s="10">
        <v>0</v>
      </c>
      <c r="AD966" s="10">
        <f t="shared" si="493"/>
        <v>0</v>
      </c>
      <c r="AE966" s="10">
        <f t="shared" si="493"/>
        <v>0</v>
      </c>
      <c r="AF966" s="10">
        <f t="shared" si="493"/>
        <v>0</v>
      </c>
      <c r="AG966" s="10">
        <f t="shared" si="493"/>
        <v>0</v>
      </c>
      <c r="AH966" s="10">
        <f t="shared" si="493"/>
        <v>0</v>
      </c>
      <c r="AI966" s="13">
        <f t="shared" si="488"/>
        <v>0</v>
      </c>
      <c r="AJ966" s="13">
        <f t="shared" si="488"/>
        <v>0</v>
      </c>
      <c r="AK966" s="13">
        <f t="shared" si="485"/>
        <v>0</v>
      </c>
      <c r="AL966" s="13">
        <f t="shared" si="485"/>
        <v>0</v>
      </c>
      <c r="AM966" s="10">
        <f t="shared" si="485"/>
        <v>0</v>
      </c>
      <c r="AN966" s="10">
        <f t="shared" si="494"/>
        <v>100</v>
      </c>
      <c r="AO966" s="10">
        <f t="shared" si="494"/>
        <v>0</v>
      </c>
      <c r="AP966" s="10">
        <f t="shared" si="494"/>
        <v>0</v>
      </c>
      <c r="AQ966" s="10">
        <f t="shared" si="494"/>
        <v>0</v>
      </c>
      <c r="AR966" s="10">
        <f t="shared" si="494"/>
        <v>0</v>
      </c>
      <c r="AS966" s="10">
        <f t="shared" si="494"/>
        <v>100</v>
      </c>
      <c r="AT966" s="142">
        <f t="shared" si="494"/>
        <v>0</v>
      </c>
      <c r="AU966" s="142">
        <f t="shared" si="494"/>
        <v>0</v>
      </c>
      <c r="AV966" s="142">
        <f t="shared" si="494"/>
        <v>0</v>
      </c>
      <c r="AW966" s="142">
        <f t="shared" si="494"/>
        <v>0</v>
      </c>
    </row>
    <row r="967" spans="1:49" ht="12.75" customHeight="1" x14ac:dyDescent="0.25">
      <c r="A967" s="133">
        <v>958</v>
      </c>
      <c r="B967" s="139" t="s">
        <v>2136</v>
      </c>
      <c r="C967" s="135">
        <f t="shared" si="489"/>
        <v>1483.8</v>
      </c>
      <c r="D967" s="140">
        <v>1240.0999999999999</v>
      </c>
      <c r="E967" s="140">
        <v>0</v>
      </c>
      <c r="F967" s="140">
        <v>0</v>
      </c>
      <c r="G967" s="140">
        <v>0</v>
      </c>
      <c r="H967" s="140">
        <v>243.7</v>
      </c>
      <c r="I967" s="140">
        <v>0</v>
      </c>
      <c r="J967" s="135">
        <f t="shared" si="469"/>
        <v>1627.7</v>
      </c>
      <c r="K967" s="141">
        <v>1384</v>
      </c>
      <c r="L967" s="141">
        <v>0</v>
      </c>
      <c r="M967" s="141">
        <v>0</v>
      </c>
      <c r="N967" s="141">
        <v>0</v>
      </c>
      <c r="O967" s="141">
        <v>243.7</v>
      </c>
      <c r="P967" s="141">
        <v>0</v>
      </c>
      <c r="Q967" s="141">
        <v>0</v>
      </c>
      <c r="R967" s="141">
        <v>0</v>
      </c>
      <c r="S967" s="141">
        <v>0</v>
      </c>
      <c r="T967" s="136">
        <f t="shared" si="470"/>
        <v>1606.5708999999999</v>
      </c>
      <c r="U967" s="141">
        <v>1362.8708999999999</v>
      </c>
      <c r="V967" s="141">
        <v>0</v>
      </c>
      <c r="W967" s="141">
        <v>0</v>
      </c>
      <c r="X967" s="141">
        <v>0</v>
      </c>
      <c r="Y967" s="10">
        <v>243.7</v>
      </c>
      <c r="Z967" s="10">
        <v>0</v>
      </c>
      <c r="AA967" s="10">
        <v>0</v>
      </c>
      <c r="AB967" s="10">
        <v>0</v>
      </c>
      <c r="AC967" s="10">
        <v>0</v>
      </c>
      <c r="AD967" s="10">
        <f t="shared" si="493"/>
        <v>-21.129100000000108</v>
      </c>
      <c r="AE967" s="10">
        <f t="shared" si="493"/>
        <v>-21.129100000000108</v>
      </c>
      <c r="AF967" s="10">
        <f t="shared" si="493"/>
        <v>0</v>
      </c>
      <c r="AG967" s="10">
        <f t="shared" si="493"/>
        <v>0</v>
      </c>
      <c r="AH967" s="10">
        <f t="shared" si="493"/>
        <v>0</v>
      </c>
      <c r="AI967" s="13">
        <f t="shared" si="493"/>
        <v>0</v>
      </c>
      <c r="AJ967" s="13">
        <f t="shared" si="488"/>
        <v>0</v>
      </c>
      <c r="AK967" s="13">
        <f t="shared" si="485"/>
        <v>0</v>
      </c>
      <c r="AL967" s="13">
        <f t="shared" si="485"/>
        <v>0</v>
      </c>
      <c r="AM967" s="10">
        <f t="shared" si="485"/>
        <v>0</v>
      </c>
      <c r="AN967" s="10">
        <f t="shared" si="494"/>
        <v>98.701904527861402</v>
      </c>
      <c r="AO967" s="10">
        <f t="shared" si="494"/>
        <v>98.473330924855489</v>
      </c>
      <c r="AP967" s="10">
        <f t="shared" si="494"/>
        <v>0</v>
      </c>
      <c r="AQ967" s="10">
        <f t="shared" si="494"/>
        <v>0</v>
      </c>
      <c r="AR967" s="10">
        <f t="shared" si="494"/>
        <v>0</v>
      </c>
      <c r="AS967" s="10">
        <f t="shared" si="494"/>
        <v>100</v>
      </c>
      <c r="AT967" s="142">
        <f t="shared" si="494"/>
        <v>0</v>
      </c>
      <c r="AU967" s="142">
        <f t="shared" si="494"/>
        <v>0</v>
      </c>
      <c r="AV967" s="142">
        <f t="shared" si="494"/>
        <v>0</v>
      </c>
      <c r="AW967" s="142">
        <f t="shared" si="494"/>
        <v>0</v>
      </c>
    </row>
    <row r="968" spans="1:49" ht="12.75" customHeight="1" x14ac:dyDescent="0.25">
      <c r="A968" s="133">
        <v>959</v>
      </c>
      <c r="B968" s="139" t="s">
        <v>2137</v>
      </c>
      <c r="C968" s="135">
        <f t="shared" si="489"/>
        <v>1213.7</v>
      </c>
      <c r="D968" s="140">
        <v>989.4</v>
      </c>
      <c r="E968" s="140">
        <v>0</v>
      </c>
      <c r="F968" s="140">
        <v>0</v>
      </c>
      <c r="G968" s="140">
        <v>0</v>
      </c>
      <c r="H968" s="140">
        <v>224.3</v>
      </c>
      <c r="I968" s="140">
        <v>0</v>
      </c>
      <c r="J968" s="135">
        <f t="shared" si="469"/>
        <v>1297.7</v>
      </c>
      <c r="K968" s="141">
        <v>1073.4000000000001</v>
      </c>
      <c r="L968" s="141">
        <v>0</v>
      </c>
      <c r="M968" s="141">
        <v>0</v>
      </c>
      <c r="N968" s="141">
        <v>0</v>
      </c>
      <c r="O968" s="141">
        <v>224.3</v>
      </c>
      <c r="P968" s="141">
        <v>0</v>
      </c>
      <c r="Q968" s="141">
        <v>0</v>
      </c>
      <c r="R968" s="141">
        <v>0</v>
      </c>
      <c r="S968" s="141">
        <v>0</v>
      </c>
      <c r="T968" s="136">
        <f t="shared" si="470"/>
        <v>1292.5001999999999</v>
      </c>
      <c r="U968" s="141">
        <v>1068.2002</v>
      </c>
      <c r="V968" s="141">
        <v>0</v>
      </c>
      <c r="W968" s="141">
        <v>0</v>
      </c>
      <c r="X968" s="141">
        <v>0</v>
      </c>
      <c r="Y968" s="10">
        <v>224.3</v>
      </c>
      <c r="Z968" s="10">
        <v>0</v>
      </c>
      <c r="AA968" s="10">
        <v>0</v>
      </c>
      <c r="AB968" s="10">
        <v>0</v>
      </c>
      <c r="AC968" s="10">
        <v>0</v>
      </c>
      <c r="AD968" s="10">
        <f t="shared" si="493"/>
        <v>-5.1998000000000957</v>
      </c>
      <c r="AE968" s="10">
        <f t="shared" si="493"/>
        <v>-5.1998000000000957</v>
      </c>
      <c r="AF968" s="10">
        <f t="shared" si="493"/>
        <v>0</v>
      </c>
      <c r="AG968" s="10">
        <f t="shared" si="493"/>
        <v>0</v>
      </c>
      <c r="AH968" s="10">
        <f t="shared" si="493"/>
        <v>0</v>
      </c>
      <c r="AI968" s="13">
        <f t="shared" si="493"/>
        <v>0</v>
      </c>
      <c r="AJ968" s="13">
        <f t="shared" si="488"/>
        <v>0</v>
      </c>
      <c r="AK968" s="13">
        <f t="shared" si="485"/>
        <v>0</v>
      </c>
      <c r="AL968" s="13">
        <f t="shared" si="485"/>
        <v>0</v>
      </c>
      <c r="AM968" s="10">
        <f t="shared" si="485"/>
        <v>0</v>
      </c>
      <c r="AN968" s="10">
        <f t="shared" si="494"/>
        <v>99.599306465284727</v>
      </c>
      <c r="AO968" s="10">
        <f t="shared" si="494"/>
        <v>99.515576672256373</v>
      </c>
      <c r="AP968" s="10">
        <f t="shared" si="494"/>
        <v>0</v>
      </c>
      <c r="AQ968" s="10">
        <f t="shared" si="494"/>
        <v>0</v>
      </c>
      <c r="AR968" s="10">
        <f t="shared" si="494"/>
        <v>0</v>
      </c>
      <c r="AS968" s="10">
        <f t="shared" si="494"/>
        <v>100</v>
      </c>
      <c r="AT968" s="142">
        <f t="shared" si="494"/>
        <v>0</v>
      </c>
      <c r="AU968" s="142">
        <f t="shared" si="494"/>
        <v>0</v>
      </c>
      <c r="AV968" s="142">
        <f t="shared" si="494"/>
        <v>0</v>
      </c>
      <c r="AW968" s="142">
        <f t="shared" si="494"/>
        <v>0</v>
      </c>
    </row>
    <row r="969" spans="1:49" ht="12.75" customHeight="1" x14ac:dyDescent="0.25">
      <c r="A969" s="133">
        <v>960</v>
      </c>
      <c r="B969" s="139" t="s">
        <v>2138</v>
      </c>
      <c r="C969" s="135">
        <f t="shared" si="489"/>
        <v>2107.4</v>
      </c>
      <c r="D969" s="140">
        <v>1653.2</v>
      </c>
      <c r="E969" s="140">
        <v>0</v>
      </c>
      <c r="F969" s="140">
        <v>0</v>
      </c>
      <c r="G969" s="140">
        <v>0</v>
      </c>
      <c r="H969" s="140">
        <v>454.2</v>
      </c>
      <c r="I969" s="140">
        <v>0</v>
      </c>
      <c r="J969" s="135">
        <f t="shared" si="469"/>
        <v>2270.2999999999997</v>
      </c>
      <c r="K969" s="141">
        <v>1816.1</v>
      </c>
      <c r="L969" s="141">
        <v>0</v>
      </c>
      <c r="M969" s="141">
        <v>0</v>
      </c>
      <c r="N969" s="141">
        <v>0</v>
      </c>
      <c r="O969" s="141">
        <v>454.2</v>
      </c>
      <c r="P969" s="141">
        <v>0</v>
      </c>
      <c r="Q969" s="141">
        <v>0</v>
      </c>
      <c r="R969" s="141">
        <v>0</v>
      </c>
      <c r="S969" s="141">
        <v>0</v>
      </c>
      <c r="T969" s="136">
        <f t="shared" si="470"/>
        <v>2270.2999999999997</v>
      </c>
      <c r="U969" s="141">
        <v>1816.1</v>
      </c>
      <c r="V969" s="141">
        <v>0</v>
      </c>
      <c r="W969" s="141">
        <v>0</v>
      </c>
      <c r="X969" s="141">
        <v>0</v>
      </c>
      <c r="Y969" s="10">
        <v>454.2</v>
      </c>
      <c r="Z969" s="10">
        <v>0</v>
      </c>
      <c r="AA969" s="10">
        <v>0</v>
      </c>
      <c r="AB969" s="10">
        <v>0</v>
      </c>
      <c r="AC969" s="10">
        <v>0</v>
      </c>
      <c r="AD969" s="10">
        <f t="shared" si="493"/>
        <v>0</v>
      </c>
      <c r="AE969" s="10">
        <f t="shared" si="493"/>
        <v>0</v>
      </c>
      <c r="AF969" s="10">
        <f t="shared" si="493"/>
        <v>0</v>
      </c>
      <c r="AG969" s="10">
        <f t="shared" si="493"/>
        <v>0</v>
      </c>
      <c r="AH969" s="10">
        <f t="shared" si="493"/>
        <v>0</v>
      </c>
      <c r="AI969" s="13">
        <f t="shared" si="493"/>
        <v>0</v>
      </c>
      <c r="AJ969" s="13">
        <f t="shared" si="488"/>
        <v>0</v>
      </c>
      <c r="AK969" s="13">
        <f t="shared" si="485"/>
        <v>0</v>
      </c>
      <c r="AL969" s="13">
        <f t="shared" si="485"/>
        <v>0</v>
      </c>
      <c r="AM969" s="10">
        <f t="shared" si="485"/>
        <v>0</v>
      </c>
      <c r="AN969" s="10">
        <f t="shared" si="494"/>
        <v>100</v>
      </c>
      <c r="AO969" s="10">
        <f t="shared" si="494"/>
        <v>100</v>
      </c>
      <c r="AP969" s="10">
        <f t="shared" si="494"/>
        <v>0</v>
      </c>
      <c r="AQ969" s="10">
        <f t="shared" si="494"/>
        <v>0</v>
      </c>
      <c r="AR969" s="10">
        <f t="shared" si="494"/>
        <v>0</v>
      </c>
      <c r="AS969" s="10">
        <f t="shared" si="494"/>
        <v>100</v>
      </c>
      <c r="AT969" s="142">
        <f t="shared" si="494"/>
        <v>0</v>
      </c>
      <c r="AU969" s="142">
        <f t="shared" si="494"/>
        <v>0</v>
      </c>
      <c r="AV969" s="142">
        <f t="shared" si="494"/>
        <v>0</v>
      </c>
      <c r="AW969" s="142">
        <f t="shared" si="494"/>
        <v>0</v>
      </c>
    </row>
    <row r="970" spans="1:49" ht="12.75" customHeight="1" x14ac:dyDescent="0.25">
      <c r="A970" s="133">
        <v>961</v>
      </c>
      <c r="B970" s="139" t="s">
        <v>2139</v>
      </c>
      <c r="C970" s="135">
        <f t="shared" si="489"/>
        <v>1490.9</v>
      </c>
      <c r="D970" s="140">
        <v>1254.4000000000001</v>
      </c>
      <c r="E970" s="140">
        <v>0</v>
      </c>
      <c r="F970" s="140">
        <v>0</v>
      </c>
      <c r="G970" s="140">
        <v>0</v>
      </c>
      <c r="H970" s="140">
        <v>236.5</v>
      </c>
      <c r="I970" s="140">
        <v>0</v>
      </c>
      <c r="J970" s="135">
        <f t="shared" si="469"/>
        <v>1620.7</v>
      </c>
      <c r="K970" s="141">
        <v>1384.2</v>
      </c>
      <c r="L970" s="141">
        <v>0</v>
      </c>
      <c r="M970" s="141">
        <v>0</v>
      </c>
      <c r="N970" s="141">
        <v>0</v>
      </c>
      <c r="O970" s="141">
        <v>236.5</v>
      </c>
      <c r="P970" s="141">
        <v>0</v>
      </c>
      <c r="Q970" s="141">
        <v>0</v>
      </c>
      <c r="R970" s="141">
        <v>0</v>
      </c>
      <c r="S970" s="141">
        <v>0</v>
      </c>
      <c r="T970" s="136">
        <f t="shared" si="470"/>
        <v>1620.6000000000001</v>
      </c>
      <c r="U970" s="141">
        <v>1384.2</v>
      </c>
      <c r="V970" s="141">
        <v>0</v>
      </c>
      <c r="W970" s="141">
        <v>0</v>
      </c>
      <c r="X970" s="141">
        <v>0</v>
      </c>
      <c r="Y970" s="10">
        <v>236.4</v>
      </c>
      <c r="Z970" s="10">
        <v>0</v>
      </c>
      <c r="AA970" s="10">
        <v>0</v>
      </c>
      <c r="AB970" s="10">
        <v>0</v>
      </c>
      <c r="AC970" s="10">
        <v>0</v>
      </c>
      <c r="AD970" s="10">
        <f t="shared" si="493"/>
        <v>-9.9999999999909051E-2</v>
      </c>
      <c r="AE970" s="10">
        <f t="shared" si="493"/>
        <v>0</v>
      </c>
      <c r="AF970" s="10">
        <f t="shared" si="493"/>
        <v>0</v>
      </c>
      <c r="AG970" s="10">
        <f t="shared" si="493"/>
        <v>0</v>
      </c>
      <c r="AH970" s="10">
        <f t="shared" si="493"/>
        <v>0</v>
      </c>
      <c r="AI970" s="13">
        <f t="shared" si="493"/>
        <v>-9.9999999999994316E-2</v>
      </c>
      <c r="AJ970" s="13">
        <f t="shared" si="488"/>
        <v>0</v>
      </c>
      <c r="AK970" s="13">
        <f t="shared" si="485"/>
        <v>0</v>
      </c>
      <c r="AL970" s="13">
        <f t="shared" si="485"/>
        <v>0</v>
      </c>
      <c r="AM970" s="10">
        <f t="shared" si="485"/>
        <v>0</v>
      </c>
      <c r="AN970" s="10">
        <f t="shared" si="494"/>
        <v>99.993829826618125</v>
      </c>
      <c r="AO970" s="10">
        <f t="shared" si="494"/>
        <v>100</v>
      </c>
      <c r="AP970" s="10">
        <f t="shared" si="494"/>
        <v>0</v>
      </c>
      <c r="AQ970" s="10">
        <f t="shared" si="494"/>
        <v>0</v>
      </c>
      <c r="AR970" s="10">
        <f t="shared" si="494"/>
        <v>0</v>
      </c>
      <c r="AS970" s="10">
        <f t="shared" si="494"/>
        <v>99.957716701902754</v>
      </c>
      <c r="AT970" s="142">
        <f t="shared" si="494"/>
        <v>0</v>
      </c>
      <c r="AU970" s="142">
        <f t="shared" si="494"/>
        <v>0</v>
      </c>
      <c r="AV970" s="142">
        <f t="shared" si="494"/>
        <v>0</v>
      </c>
      <c r="AW970" s="142">
        <f t="shared" si="494"/>
        <v>0</v>
      </c>
    </row>
    <row r="971" spans="1:49" ht="12.75" customHeight="1" x14ac:dyDescent="0.25">
      <c r="A971" s="133">
        <v>962</v>
      </c>
      <c r="B971" s="139" t="s">
        <v>2140</v>
      </c>
      <c r="C971" s="135">
        <f t="shared" si="489"/>
        <v>3068.2</v>
      </c>
      <c r="D971" s="140">
        <v>2340</v>
      </c>
      <c r="E971" s="140">
        <v>0</v>
      </c>
      <c r="F971" s="140">
        <v>0</v>
      </c>
      <c r="G971" s="140">
        <v>0</v>
      </c>
      <c r="H971" s="140">
        <v>728.2</v>
      </c>
      <c r="I971" s="140">
        <v>0</v>
      </c>
      <c r="J971" s="135">
        <f t="shared" ref="J971:J1034" si="501">SUM(K971:P971)+SUM(R971:S971)</f>
        <v>3517.3</v>
      </c>
      <c r="K971" s="141">
        <v>2789.1</v>
      </c>
      <c r="L971" s="141">
        <v>0</v>
      </c>
      <c r="M971" s="141">
        <v>0</v>
      </c>
      <c r="N971" s="141">
        <v>0</v>
      </c>
      <c r="O971" s="141">
        <v>728.2</v>
      </c>
      <c r="P971" s="141">
        <v>0</v>
      </c>
      <c r="Q971" s="141">
        <v>0</v>
      </c>
      <c r="R971" s="141">
        <v>0</v>
      </c>
      <c r="S971" s="141">
        <v>0</v>
      </c>
      <c r="T971" s="136">
        <f t="shared" ref="T971:T1034" si="502">SUM(U971:Z971) +SUM( AB971:AC971)</f>
        <v>3186.4983000000002</v>
      </c>
      <c r="U971" s="141">
        <v>2458.3494000000001</v>
      </c>
      <c r="V971" s="141">
        <v>0</v>
      </c>
      <c r="W971" s="141">
        <v>0</v>
      </c>
      <c r="X971" s="141">
        <v>0</v>
      </c>
      <c r="Y971" s="10">
        <v>728.14890000000003</v>
      </c>
      <c r="Z971" s="10">
        <v>0</v>
      </c>
      <c r="AA971" s="10">
        <v>0</v>
      </c>
      <c r="AB971" s="10">
        <v>0</v>
      </c>
      <c r="AC971" s="10">
        <v>0</v>
      </c>
      <c r="AD971" s="10">
        <f t="shared" si="493"/>
        <v>-330.80169999999998</v>
      </c>
      <c r="AE971" s="10">
        <f t="shared" si="493"/>
        <v>-330.75059999999985</v>
      </c>
      <c r="AF971" s="10">
        <f t="shared" si="493"/>
        <v>0</v>
      </c>
      <c r="AG971" s="10">
        <f t="shared" si="493"/>
        <v>0</v>
      </c>
      <c r="AH971" s="10">
        <f t="shared" si="493"/>
        <v>0</v>
      </c>
      <c r="AI971" s="13">
        <f t="shared" si="493"/>
        <v>-5.1100000000019463E-2</v>
      </c>
      <c r="AJ971" s="13">
        <f t="shared" si="488"/>
        <v>0</v>
      </c>
      <c r="AK971" s="13">
        <f t="shared" si="485"/>
        <v>0</v>
      </c>
      <c r="AL971" s="13">
        <f t="shared" si="485"/>
        <v>0</v>
      </c>
      <c r="AM971" s="10">
        <f t="shared" si="485"/>
        <v>0</v>
      </c>
      <c r="AN971" s="10">
        <f t="shared" si="494"/>
        <v>90.59501037727803</v>
      </c>
      <c r="AO971" s="10">
        <f t="shared" si="494"/>
        <v>88.141314402495425</v>
      </c>
      <c r="AP971" s="10">
        <f t="shared" si="494"/>
        <v>0</v>
      </c>
      <c r="AQ971" s="10">
        <f t="shared" si="494"/>
        <v>0</v>
      </c>
      <c r="AR971" s="10">
        <f t="shared" si="494"/>
        <v>0</v>
      </c>
      <c r="AS971" s="10">
        <f t="shared" si="494"/>
        <v>99.992982697061237</v>
      </c>
      <c r="AT971" s="142">
        <f t="shared" si="494"/>
        <v>0</v>
      </c>
      <c r="AU971" s="142">
        <f t="shared" si="494"/>
        <v>0</v>
      </c>
      <c r="AV971" s="142">
        <f t="shared" si="494"/>
        <v>0</v>
      </c>
      <c r="AW971" s="142">
        <f t="shared" si="494"/>
        <v>0</v>
      </c>
    </row>
    <row r="972" spans="1:49" ht="12.75" customHeight="1" x14ac:dyDescent="0.25">
      <c r="A972" s="133">
        <v>963</v>
      </c>
      <c r="B972" s="139" t="s">
        <v>2141</v>
      </c>
      <c r="C972" s="135">
        <f t="shared" si="489"/>
        <v>218.2</v>
      </c>
      <c r="D972" s="140">
        <v>0</v>
      </c>
      <c r="E972" s="140">
        <v>0</v>
      </c>
      <c r="F972" s="140">
        <v>0</v>
      </c>
      <c r="G972" s="140">
        <v>0</v>
      </c>
      <c r="H972" s="140">
        <v>218.2</v>
      </c>
      <c r="I972" s="140">
        <v>0</v>
      </c>
      <c r="J972" s="135">
        <f t="shared" si="501"/>
        <v>218.2</v>
      </c>
      <c r="K972" s="141">
        <v>0</v>
      </c>
      <c r="L972" s="141">
        <v>0</v>
      </c>
      <c r="M972" s="141">
        <v>0</v>
      </c>
      <c r="N972" s="141">
        <v>0</v>
      </c>
      <c r="O972" s="141">
        <v>218.2</v>
      </c>
      <c r="P972" s="141">
        <v>0</v>
      </c>
      <c r="Q972" s="141">
        <v>0</v>
      </c>
      <c r="R972" s="141">
        <v>0</v>
      </c>
      <c r="S972" s="141">
        <v>0</v>
      </c>
      <c r="T972" s="136">
        <f t="shared" si="502"/>
        <v>218.2</v>
      </c>
      <c r="U972" s="141">
        <v>0</v>
      </c>
      <c r="V972" s="141">
        <v>0</v>
      </c>
      <c r="W972" s="141">
        <v>0</v>
      </c>
      <c r="X972" s="141">
        <v>0</v>
      </c>
      <c r="Y972" s="10">
        <v>218.2</v>
      </c>
      <c r="Z972" s="10">
        <v>0</v>
      </c>
      <c r="AA972" s="10">
        <v>0</v>
      </c>
      <c r="AB972" s="10">
        <v>0</v>
      </c>
      <c r="AC972" s="10">
        <v>0</v>
      </c>
      <c r="AD972" s="10">
        <f t="shared" si="493"/>
        <v>0</v>
      </c>
      <c r="AE972" s="10">
        <f t="shared" si="493"/>
        <v>0</v>
      </c>
      <c r="AF972" s="10">
        <f t="shared" si="493"/>
        <v>0</v>
      </c>
      <c r="AG972" s="10">
        <f t="shared" si="493"/>
        <v>0</v>
      </c>
      <c r="AH972" s="10">
        <f t="shared" si="493"/>
        <v>0</v>
      </c>
      <c r="AI972" s="13">
        <f t="shared" si="493"/>
        <v>0</v>
      </c>
      <c r="AJ972" s="13">
        <f t="shared" si="488"/>
        <v>0</v>
      </c>
      <c r="AK972" s="13">
        <f t="shared" si="485"/>
        <v>0</v>
      </c>
      <c r="AL972" s="13">
        <f t="shared" si="485"/>
        <v>0</v>
      </c>
      <c r="AM972" s="10">
        <f t="shared" si="485"/>
        <v>0</v>
      </c>
      <c r="AN972" s="10">
        <f t="shared" si="494"/>
        <v>100</v>
      </c>
      <c r="AO972" s="10">
        <f t="shared" si="494"/>
        <v>0</v>
      </c>
      <c r="AP972" s="10">
        <f t="shared" si="494"/>
        <v>0</v>
      </c>
      <c r="AQ972" s="10">
        <f t="shared" si="494"/>
        <v>0</v>
      </c>
      <c r="AR972" s="10">
        <f t="shared" si="494"/>
        <v>0</v>
      </c>
      <c r="AS972" s="10">
        <f t="shared" si="494"/>
        <v>100</v>
      </c>
      <c r="AT972" s="142">
        <f t="shared" si="494"/>
        <v>0</v>
      </c>
      <c r="AU972" s="142">
        <f t="shared" si="494"/>
        <v>0</v>
      </c>
      <c r="AV972" s="142">
        <f t="shared" si="494"/>
        <v>0</v>
      </c>
      <c r="AW972" s="142">
        <f t="shared" si="494"/>
        <v>0</v>
      </c>
    </row>
    <row r="973" spans="1:49" ht="12.75" customHeight="1" x14ac:dyDescent="0.25">
      <c r="A973" s="133">
        <v>964</v>
      </c>
      <c r="B973" s="139" t="s">
        <v>2142</v>
      </c>
      <c r="C973" s="135">
        <f t="shared" si="489"/>
        <v>2197.5</v>
      </c>
      <c r="D973" s="140">
        <v>1830.1</v>
      </c>
      <c r="E973" s="140">
        <v>0</v>
      </c>
      <c r="F973" s="140">
        <v>0</v>
      </c>
      <c r="G973" s="140">
        <v>0</v>
      </c>
      <c r="H973" s="140">
        <v>367.4</v>
      </c>
      <c r="I973" s="140">
        <v>0</v>
      </c>
      <c r="J973" s="135">
        <f t="shared" si="501"/>
        <v>2517.7000000000003</v>
      </c>
      <c r="K973" s="141">
        <v>2150.3000000000002</v>
      </c>
      <c r="L973" s="141">
        <v>0</v>
      </c>
      <c r="M973" s="141">
        <v>0</v>
      </c>
      <c r="N973" s="141">
        <v>0</v>
      </c>
      <c r="O973" s="141">
        <v>367.4</v>
      </c>
      <c r="P973" s="141">
        <v>0</v>
      </c>
      <c r="Q973" s="141">
        <v>0</v>
      </c>
      <c r="R973" s="141">
        <v>0</v>
      </c>
      <c r="S973" s="141">
        <v>0</v>
      </c>
      <c r="T973" s="136">
        <f t="shared" si="502"/>
        <v>2368.7210999999998</v>
      </c>
      <c r="U973" s="141">
        <v>2001.3210999999999</v>
      </c>
      <c r="V973" s="141">
        <v>0</v>
      </c>
      <c r="W973" s="141">
        <v>0</v>
      </c>
      <c r="X973" s="141">
        <v>0</v>
      </c>
      <c r="Y973" s="10">
        <v>367.4</v>
      </c>
      <c r="Z973" s="10">
        <v>0</v>
      </c>
      <c r="AA973" s="10">
        <v>0</v>
      </c>
      <c r="AB973" s="10">
        <v>0</v>
      </c>
      <c r="AC973" s="10">
        <v>0</v>
      </c>
      <c r="AD973" s="10">
        <f t="shared" si="493"/>
        <v>-148.97890000000052</v>
      </c>
      <c r="AE973" s="10">
        <f t="shared" si="493"/>
        <v>-148.97890000000029</v>
      </c>
      <c r="AF973" s="10">
        <f t="shared" si="493"/>
        <v>0</v>
      </c>
      <c r="AG973" s="10">
        <f t="shared" si="493"/>
        <v>0</v>
      </c>
      <c r="AH973" s="10">
        <f t="shared" si="493"/>
        <v>0</v>
      </c>
      <c r="AI973" s="13">
        <f t="shared" si="493"/>
        <v>0</v>
      </c>
      <c r="AJ973" s="13">
        <f t="shared" si="488"/>
        <v>0</v>
      </c>
      <c r="AK973" s="13">
        <f t="shared" si="485"/>
        <v>0</v>
      </c>
      <c r="AL973" s="13">
        <f t="shared" si="485"/>
        <v>0</v>
      </c>
      <c r="AM973" s="10">
        <f t="shared" si="485"/>
        <v>0</v>
      </c>
      <c r="AN973" s="10">
        <f t="shared" si="494"/>
        <v>94.082738213448764</v>
      </c>
      <c r="AO973" s="10">
        <f t="shared" si="494"/>
        <v>93.071715574570973</v>
      </c>
      <c r="AP973" s="10">
        <f t="shared" si="494"/>
        <v>0</v>
      </c>
      <c r="AQ973" s="10">
        <f t="shared" si="494"/>
        <v>0</v>
      </c>
      <c r="AR973" s="10">
        <f t="shared" si="494"/>
        <v>0</v>
      </c>
      <c r="AS973" s="10">
        <f t="shared" si="494"/>
        <v>100</v>
      </c>
      <c r="AT973" s="142">
        <f t="shared" si="494"/>
        <v>0</v>
      </c>
      <c r="AU973" s="142">
        <f t="shared" si="494"/>
        <v>0</v>
      </c>
      <c r="AV973" s="142">
        <f t="shared" si="494"/>
        <v>0</v>
      </c>
      <c r="AW973" s="142">
        <f t="shared" si="494"/>
        <v>0</v>
      </c>
    </row>
    <row r="974" spans="1:49" ht="12.75" customHeight="1" x14ac:dyDescent="0.25">
      <c r="A974" s="133">
        <v>965</v>
      </c>
      <c r="B974" s="139" t="s">
        <v>2108</v>
      </c>
      <c r="C974" s="135">
        <f t="shared" si="489"/>
        <v>74.900000000000006</v>
      </c>
      <c r="D974" s="140">
        <v>0</v>
      </c>
      <c r="E974" s="140">
        <v>0</v>
      </c>
      <c r="F974" s="140">
        <v>0</v>
      </c>
      <c r="G974" s="140">
        <v>0</v>
      </c>
      <c r="H974" s="140">
        <v>74.900000000000006</v>
      </c>
      <c r="I974" s="140">
        <v>0</v>
      </c>
      <c r="J974" s="135">
        <f t="shared" si="501"/>
        <v>74.900000000000006</v>
      </c>
      <c r="K974" s="141">
        <v>0</v>
      </c>
      <c r="L974" s="141">
        <v>0</v>
      </c>
      <c r="M974" s="141">
        <v>0</v>
      </c>
      <c r="N974" s="141">
        <v>0</v>
      </c>
      <c r="O974" s="141">
        <v>74.900000000000006</v>
      </c>
      <c r="P974" s="141">
        <v>0</v>
      </c>
      <c r="Q974" s="141">
        <v>0</v>
      </c>
      <c r="R974" s="141">
        <v>0</v>
      </c>
      <c r="S974" s="141">
        <v>0</v>
      </c>
      <c r="T974" s="136">
        <f t="shared" si="502"/>
        <v>74.900000000000006</v>
      </c>
      <c r="U974" s="141">
        <v>0</v>
      </c>
      <c r="V974" s="141">
        <v>0</v>
      </c>
      <c r="W974" s="141">
        <v>0</v>
      </c>
      <c r="X974" s="141">
        <v>0</v>
      </c>
      <c r="Y974" s="10">
        <v>74.900000000000006</v>
      </c>
      <c r="Z974" s="10">
        <v>0</v>
      </c>
      <c r="AA974" s="10">
        <v>0</v>
      </c>
      <c r="AB974" s="10">
        <v>0</v>
      </c>
      <c r="AC974" s="10">
        <v>0</v>
      </c>
      <c r="AD974" s="10">
        <f t="shared" si="493"/>
        <v>0</v>
      </c>
      <c r="AE974" s="10">
        <f t="shared" si="493"/>
        <v>0</v>
      </c>
      <c r="AF974" s="10">
        <f t="shared" si="493"/>
        <v>0</v>
      </c>
      <c r="AG974" s="10">
        <f t="shared" si="493"/>
        <v>0</v>
      </c>
      <c r="AH974" s="10">
        <f t="shared" si="493"/>
        <v>0</v>
      </c>
      <c r="AI974" s="13">
        <f t="shared" si="493"/>
        <v>0</v>
      </c>
      <c r="AJ974" s="13">
        <f t="shared" si="488"/>
        <v>0</v>
      </c>
      <c r="AK974" s="13">
        <f t="shared" si="485"/>
        <v>0</v>
      </c>
      <c r="AL974" s="13">
        <f t="shared" si="485"/>
        <v>0</v>
      </c>
      <c r="AM974" s="10">
        <f t="shared" si="485"/>
        <v>0</v>
      </c>
      <c r="AN974" s="10">
        <f t="shared" si="494"/>
        <v>100</v>
      </c>
      <c r="AO974" s="10">
        <f t="shared" si="494"/>
        <v>0</v>
      </c>
      <c r="AP974" s="10">
        <f t="shared" si="494"/>
        <v>0</v>
      </c>
      <c r="AQ974" s="10">
        <f t="shared" si="494"/>
        <v>0</v>
      </c>
      <c r="AR974" s="10">
        <f t="shared" si="494"/>
        <v>0</v>
      </c>
      <c r="AS974" s="10">
        <f t="shared" si="494"/>
        <v>100</v>
      </c>
      <c r="AT974" s="142">
        <f t="shared" si="494"/>
        <v>0</v>
      </c>
      <c r="AU974" s="142">
        <f t="shared" si="494"/>
        <v>0</v>
      </c>
      <c r="AV974" s="142">
        <f t="shared" si="494"/>
        <v>0</v>
      </c>
      <c r="AW974" s="142">
        <f t="shared" si="494"/>
        <v>0</v>
      </c>
    </row>
    <row r="975" spans="1:49" ht="12.75" customHeight="1" x14ac:dyDescent="0.25">
      <c r="A975" s="133">
        <v>966</v>
      </c>
      <c r="B975" s="139" t="s">
        <v>1573</v>
      </c>
      <c r="C975" s="135">
        <f t="shared" si="489"/>
        <v>19591.900000000001</v>
      </c>
      <c r="D975" s="140">
        <v>16089.6</v>
      </c>
      <c r="E975" s="140">
        <v>0</v>
      </c>
      <c r="F975" s="140">
        <v>67.099999999999994</v>
      </c>
      <c r="G975" s="140">
        <v>0</v>
      </c>
      <c r="H975" s="140">
        <v>3435.2</v>
      </c>
      <c r="I975" s="140">
        <v>0</v>
      </c>
      <c r="J975" s="135">
        <f t="shared" si="501"/>
        <v>21549.4</v>
      </c>
      <c r="K975" s="141">
        <v>18043.3</v>
      </c>
      <c r="L975" s="141">
        <v>0</v>
      </c>
      <c r="M975" s="141">
        <v>70.900000000000006</v>
      </c>
      <c r="N975" s="141">
        <v>0</v>
      </c>
      <c r="O975" s="141">
        <v>3435.2</v>
      </c>
      <c r="P975" s="141">
        <v>0</v>
      </c>
      <c r="Q975" s="141">
        <v>0</v>
      </c>
      <c r="R975" s="141">
        <v>0</v>
      </c>
      <c r="S975" s="141">
        <v>0</v>
      </c>
      <c r="T975" s="136">
        <f t="shared" si="502"/>
        <v>20068.7873</v>
      </c>
      <c r="U975" s="141">
        <v>16565.397099999998</v>
      </c>
      <c r="V975" s="141">
        <v>0</v>
      </c>
      <c r="W975" s="141">
        <v>68.190200000000004</v>
      </c>
      <c r="X975" s="141">
        <v>0</v>
      </c>
      <c r="Y975" s="10">
        <v>3435.2</v>
      </c>
      <c r="Z975" s="10">
        <v>0</v>
      </c>
      <c r="AA975" s="10">
        <v>0</v>
      </c>
      <c r="AB975" s="10">
        <v>0</v>
      </c>
      <c r="AC975" s="10">
        <v>0</v>
      </c>
      <c r="AD975" s="10">
        <f t="shared" si="493"/>
        <v>-1480.6127000000015</v>
      </c>
      <c r="AE975" s="10">
        <f t="shared" si="493"/>
        <v>-1477.902900000001</v>
      </c>
      <c r="AF975" s="10">
        <f t="shared" si="493"/>
        <v>0</v>
      </c>
      <c r="AG975" s="10">
        <f t="shared" si="493"/>
        <v>-2.7098000000000013</v>
      </c>
      <c r="AH975" s="10">
        <f t="shared" si="493"/>
        <v>0</v>
      </c>
      <c r="AI975" s="13">
        <f t="shared" si="493"/>
        <v>0</v>
      </c>
      <c r="AJ975" s="13">
        <f t="shared" si="488"/>
        <v>0</v>
      </c>
      <c r="AK975" s="13">
        <f t="shared" si="485"/>
        <v>0</v>
      </c>
      <c r="AL975" s="13">
        <f t="shared" si="485"/>
        <v>0</v>
      </c>
      <c r="AM975" s="10">
        <f t="shared" si="485"/>
        <v>0</v>
      </c>
      <c r="AN975" s="10">
        <f t="shared" si="494"/>
        <v>93.129216126667089</v>
      </c>
      <c r="AO975" s="10">
        <f t="shared" si="494"/>
        <v>91.809131921544278</v>
      </c>
      <c r="AP975" s="10">
        <f t="shared" si="494"/>
        <v>0</v>
      </c>
      <c r="AQ975" s="10">
        <f t="shared" si="494"/>
        <v>96.177997179125526</v>
      </c>
      <c r="AR975" s="10">
        <f t="shared" si="494"/>
        <v>0</v>
      </c>
      <c r="AS975" s="10">
        <f t="shared" si="494"/>
        <v>100</v>
      </c>
      <c r="AT975" s="142">
        <f t="shared" si="494"/>
        <v>0</v>
      </c>
      <c r="AU975" s="142">
        <f t="shared" si="494"/>
        <v>0</v>
      </c>
      <c r="AV975" s="142">
        <f t="shared" si="494"/>
        <v>0</v>
      </c>
      <c r="AW975" s="142">
        <f t="shared" si="494"/>
        <v>0</v>
      </c>
    </row>
    <row r="976" spans="1:49" ht="12.75" customHeight="1" x14ac:dyDescent="0.25">
      <c r="A976" s="133">
        <v>967</v>
      </c>
      <c r="B976" s="139" t="s">
        <v>2143</v>
      </c>
      <c r="C976" s="135">
        <f t="shared" si="489"/>
        <v>7511.4000000000005</v>
      </c>
      <c r="D976" s="140">
        <v>6107.6</v>
      </c>
      <c r="E976" s="140">
        <v>0</v>
      </c>
      <c r="F976" s="140">
        <v>0</v>
      </c>
      <c r="G976" s="140">
        <v>0</v>
      </c>
      <c r="H976" s="140">
        <v>1403.8</v>
      </c>
      <c r="I976" s="140">
        <v>0</v>
      </c>
      <c r="J976" s="135">
        <f t="shared" si="501"/>
        <v>8413.4</v>
      </c>
      <c r="K976" s="141">
        <v>7009.6</v>
      </c>
      <c r="L976" s="141">
        <v>0</v>
      </c>
      <c r="M976" s="141">
        <v>0</v>
      </c>
      <c r="N976" s="141">
        <v>0</v>
      </c>
      <c r="O976" s="141">
        <v>1403.8</v>
      </c>
      <c r="P976" s="141">
        <v>0</v>
      </c>
      <c r="Q976" s="141">
        <v>0</v>
      </c>
      <c r="R976" s="141">
        <v>0</v>
      </c>
      <c r="S976" s="141">
        <v>0</v>
      </c>
      <c r="T976" s="136">
        <f t="shared" si="502"/>
        <v>8311.9426000000003</v>
      </c>
      <c r="U976" s="141">
        <v>6908.2937000000002</v>
      </c>
      <c r="V976" s="141">
        <v>0</v>
      </c>
      <c r="W976" s="141">
        <v>0</v>
      </c>
      <c r="X976" s="141">
        <v>0</v>
      </c>
      <c r="Y976" s="10">
        <v>1403.6488999999999</v>
      </c>
      <c r="Z976" s="10">
        <v>0</v>
      </c>
      <c r="AA976" s="10">
        <v>0</v>
      </c>
      <c r="AB976" s="10">
        <v>0</v>
      </c>
      <c r="AC976" s="10">
        <v>0</v>
      </c>
      <c r="AD976" s="10">
        <f t="shared" si="493"/>
        <v>-101.45739999999932</v>
      </c>
      <c r="AE976" s="10">
        <f t="shared" si="493"/>
        <v>-101.30630000000019</v>
      </c>
      <c r="AF976" s="10">
        <f t="shared" si="493"/>
        <v>0</v>
      </c>
      <c r="AG976" s="10">
        <f t="shared" si="493"/>
        <v>0</v>
      </c>
      <c r="AH976" s="10">
        <f t="shared" si="493"/>
        <v>0</v>
      </c>
      <c r="AI976" s="13">
        <f t="shared" si="493"/>
        <v>-0.1511000000000422</v>
      </c>
      <c r="AJ976" s="13">
        <f t="shared" si="488"/>
        <v>0</v>
      </c>
      <c r="AK976" s="13">
        <f t="shared" si="485"/>
        <v>0</v>
      </c>
      <c r="AL976" s="13">
        <f t="shared" si="485"/>
        <v>0</v>
      </c>
      <c r="AM976" s="10">
        <f t="shared" si="485"/>
        <v>0</v>
      </c>
      <c r="AN976" s="10">
        <f t="shared" si="494"/>
        <v>98.794097511113236</v>
      </c>
      <c r="AO976" s="10">
        <f t="shared" si="494"/>
        <v>98.554749201095632</v>
      </c>
      <c r="AP976" s="10">
        <f t="shared" si="494"/>
        <v>0</v>
      </c>
      <c r="AQ976" s="10">
        <f t="shared" si="494"/>
        <v>0</v>
      </c>
      <c r="AR976" s="10">
        <f t="shared" si="494"/>
        <v>0</v>
      </c>
      <c r="AS976" s="10">
        <f t="shared" si="494"/>
        <v>99.989236358455614</v>
      </c>
      <c r="AT976" s="142">
        <f t="shared" si="494"/>
        <v>0</v>
      </c>
      <c r="AU976" s="142">
        <f t="shared" si="494"/>
        <v>0</v>
      </c>
      <c r="AV976" s="142">
        <f t="shared" si="494"/>
        <v>0</v>
      </c>
      <c r="AW976" s="142">
        <f t="shared" si="494"/>
        <v>0</v>
      </c>
    </row>
    <row r="977" spans="1:49" ht="12.75" customHeight="1" x14ac:dyDescent="0.25">
      <c r="A977" s="133">
        <v>968</v>
      </c>
      <c r="B977" s="139" t="s">
        <v>1600</v>
      </c>
      <c r="C977" s="135">
        <f t="shared" si="489"/>
        <v>4535.8999999999996</v>
      </c>
      <c r="D977" s="140">
        <v>3375.8</v>
      </c>
      <c r="E977" s="140">
        <v>0</v>
      </c>
      <c r="F977" s="140">
        <v>0</v>
      </c>
      <c r="G977" s="140">
        <v>0</v>
      </c>
      <c r="H977" s="140">
        <v>1160.0999999999999</v>
      </c>
      <c r="I977" s="140">
        <v>0</v>
      </c>
      <c r="J977" s="135">
        <f t="shared" si="501"/>
        <v>4898.8999999999996</v>
      </c>
      <c r="K977" s="141">
        <v>3738.8</v>
      </c>
      <c r="L977" s="141">
        <v>0</v>
      </c>
      <c r="M977" s="141">
        <v>0</v>
      </c>
      <c r="N977" s="141">
        <v>0</v>
      </c>
      <c r="O977" s="141">
        <v>1160.0999999999999</v>
      </c>
      <c r="P977" s="141">
        <v>0</v>
      </c>
      <c r="Q977" s="141">
        <v>0</v>
      </c>
      <c r="R977" s="141">
        <v>0</v>
      </c>
      <c r="S977" s="141">
        <v>0</v>
      </c>
      <c r="T977" s="136">
        <f t="shared" si="502"/>
        <v>4858.5617000000002</v>
      </c>
      <c r="U977" s="141">
        <v>3698.4616999999998</v>
      </c>
      <c r="V977" s="141">
        <v>0</v>
      </c>
      <c r="W977" s="141">
        <v>0</v>
      </c>
      <c r="X977" s="141">
        <v>0</v>
      </c>
      <c r="Y977" s="10">
        <v>1160.0999999999999</v>
      </c>
      <c r="Z977" s="10">
        <v>0</v>
      </c>
      <c r="AA977" s="10">
        <v>0</v>
      </c>
      <c r="AB977" s="10">
        <v>0</v>
      </c>
      <c r="AC977" s="10">
        <v>0</v>
      </c>
      <c r="AD977" s="10">
        <f t="shared" si="493"/>
        <v>-40.338299999999435</v>
      </c>
      <c r="AE977" s="10">
        <f t="shared" si="493"/>
        <v>-40.338300000000345</v>
      </c>
      <c r="AF977" s="10">
        <f t="shared" si="493"/>
        <v>0</v>
      </c>
      <c r="AG977" s="10">
        <f t="shared" si="493"/>
        <v>0</v>
      </c>
      <c r="AH977" s="10">
        <f t="shared" si="493"/>
        <v>0</v>
      </c>
      <c r="AI977" s="13">
        <f t="shared" si="493"/>
        <v>0</v>
      </c>
      <c r="AJ977" s="13">
        <f t="shared" si="488"/>
        <v>0</v>
      </c>
      <c r="AK977" s="13">
        <f t="shared" si="485"/>
        <v>0</v>
      </c>
      <c r="AL977" s="13">
        <f t="shared" si="485"/>
        <v>0</v>
      </c>
      <c r="AM977" s="10">
        <f t="shared" si="485"/>
        <v>0</v>
      </c>
      <c r="AN977" s="10">
        <f t="shared" si="494"/>
        <v>99.176584539386397</v>
      </c>
      <c r="AO977" s="10">
        <f t="shared" si="494"/>
        <v>98.921089654434567</v>
      </c>
      <c r="AP977" s="10">
        <f t="shared" si="494"/>
        <v>0</v>
      </c>
      <c r="AQ977" s="10">
        <f t="shared" si="494"/>
        <v>0</v>
      </c>
      <c r="AR977" s="10">
        <f t="shared" si="494"/>
        <v>0</v>
      </c>
      <c r="AS977" s="10">
        <f t="shared" si="494"/>
        <v>100</v>
      </c>
      <c r="AT977" s="142">
        <f t="shared" si="494"/>
        <v>0</v>
      </c>
      <c r="AU977" s="142">
        <f t="shared" si="494"/>
        <v>0</v>
      </c>
      <c r="AV977" s="142">
        <f t="shared" si="494"/>
        <v>0</v>
      </c>
      <c r="AW977" s="142">
        <f t="shared" si="494"/>
        <v>0</v>
      </c>
    </row>
    <row r="978" spans="1:49" ht="12.75" customHeight="1" x14ac:dyDescent="0.25">
      <c r="A978" s="133">
        <v>969</v>
      </c>
      <c r="B978" s="139" t="s">
        <v>2144</v>
      </c>
      <c r="C978" s="135">
        <f t="shared" si="489"/>
        <v>2784.7999999999997</v>
      </c>
      <c r="D978" s="140">
        <v>2345.1999999999998</v>
      </c>
      <c r="E978" s="140">
        <v>0</v>
      </c>
      <c r="F978" s="140">
        <v>0</v>
      </c>
      <c r="G978" s="140">
        <v>0</v>
      </c>
      <c r="H978" s="140">
        <v>439.6</v>
      </c>
      <c r="I978" s="140">
        <v>0</v>
      </c>
      <c r="J978" s="135">
        <f t="shared" si="501"/>
        <v>3027.4</v>
      </c>
      <c r="K978" s="141">
        <v>2587.8000000000002</v>
      </c>
      <c r="L978" s="141">
        <v>0</v>
      </c>
      <c r="M978" s="141">
        <v>0</v>
      </c>
      <c r="N978" s="141">
        <v>0</v>
      </c>
      <c r="O978" s="141">
        <v>439.6</v>
      </c>
      <c r="P978" s="141">
        <v>0</v>
      </c>
      <c r="Q978" s="141">
        <v>0</v>
      </c>
      <c r="R978" s="141">
        <v>0</v>
      </c>
      <c r="S978" s="141">
        <v>0</v>
      </c>
      <c r="T978" s="136">
        <f t="shared" si="502"/>
        <v>3027.4</v>
      </c>
      <c r="U978" s="141">
        <v>2587.8000000000002</v>
      </c>
      <c r="V978" s="141">
        <v>0</v>
      </c>
      <c r="W978" s="141">
        <v>0</v>
      </c>
      <c r="X978" s="141">
        <v>0</v>
      </c>
      <c r="Y978" s="10">
        <v>439.6</v>
      </c>
      <c r="Z978" s="10">
        <v>0</v>
      </c>
      <c r="AA978" s="10">
        <v>0</v>
      </c>
      <c r="AB978" s="10">
        <v>0</v>
      </c>
      <c r="AC978" s="10">
        <v>0</v>
      </c>
      <c r="AD978" s="10">
        <f t="shared" si="493"/>
        <v>0</v>
      </c>
      <c r="AE978" s="10">
        <f t="shared" si="493"/>
        <v>0</v>
      </c>
      <c r="AF978" s="10">
        <f t="shared" si="493"/>
        <v>0</v>
      </c>
      <c r="AG978" s="10">
        <f t="shared" si="493"/>
        <v>0</v>
      </c>
      <c r="AH978" s="10">
        <f t="shared" si="493"/>
        <v>0</v>
      </c>
      <c r="AI978" s="13">
        <f t="shared" si="493"/>
        <v>0</v>
      </c>
      <c r="AJ978" s="13">
        <f t="shared" si="488"/>
        <v>0</v>
      </c>
      <c r="AK978" s="13">
        <f t="shared" si="485"/>
        <v>0</v>
      </c>
      <c r="AL978" s="13">
        <f t="shared" si="485"/>
        <v>0</v>
      </c>
      <c r="AM978" s="10">
        <f t="shared" si="485"/>
        <v>0</v>
      </c>
      <c r="AN978" s="10">
        <f t="shared" si="494"/>
        <v>100</v>
      </c>
      <c r="AO978" s="10">
        <f t="shared" si="494"/>
        <v>100</v>
      </c>
      <c r="AP978" s="10">
        <f t="shared" si="494"/>
        <v>0</v>
      </c>
      <c r="AQ978" s="10">
        <f t="shared" si="494"/>
        <v>0</v>
      </c>
      <c r="AR978" s="10">
        <f t="shared" si="494"/>
        <v>0</v>
      </c>
      <c r="AS978" s="10">
        <f t="shared" si="494"/>
        <v>100</v>
      </c>
      <c r="AT978" s="142">
        <f t="shared" si="494"/>
        <v>0</v>
      </c>
      <c r="AU978" s="142">
        <f t="shared" si="494"/>
        <v>0</v>
      </c>
      <c r="AV978" s="142">
        <f t="shared" si="494"/>
        <v>0</v>
      </c>
      <c r="AW978" s="142">
        <f t="shared" si="494"/>
        <v>0</v>
      </c>
    </row>
    <row r="979" spans="1:49" ht="12.75" customHeight="1" x14ac:dyDescent="0.25">
      <c r="A979" s="133">
        <v>970</v>
      </c>
      <c r="B979" s="139"/>
      <c r="C979" s="140"/>
      <c r="D979" s="140"/>
      <c r="E979" s="140"/>
      <c r="F979" s="140"/>
      <c r="G979" s="140"/>
      <c r="H979" s="140"/>
      <c r="I979" s="140"/>
      <c r="J979" s="135"/>
      <c r="K979" s="141"/>
      <c r="L979" s="141"/>
      <c r="M979" s="141"/>
      <c r="N979" s="141"/>
      <c r="O979" s="141"/>
      <c r="P979" s="141"/>
      <c r="Q979" s="141"/>
      <c r="R979" s="141"/>
      <c r="S979" s="141"/>
      <c r="T979" s="136"/>
      <c r="U979" s="141"/>
      <c r="V979" s="141"/>
      <c r="W979" s="141"/>
      <c r="X979" s="141"/>
      <c r="Y979" s="10"/>
      <c r="Z979" s="10"/>
      <c r="AA979" s="10"/>
      <c r="AB979" s="10"/>
      <c r="AC979" s="10"/>
      <c r="AD979" s="10"/>
      <c r="AE979" s="10"/>
      <c r="AF979" s="10"/>
      <c r="AG979" s="10"/>
      <c r="AH979" s="10"/>
      <c r="AI979" s="13">
        <f t="shared" ref="AI979:AM1042" si="503">Y979-O979</f>
        <v>0</v>
      </c>
      <c r="AJ979" s="13">
        <f t="shared" si="488"/>
        <v>0</v>
      </c>
      <c r="AK979" s="13">
        <f t="shared" si="485"/>
        <v>0</v>
      </c>
      <c r="AL979" s="13">
        <f t="shared" si="485"/>
        <v>0</v>
      </c>
      <c r="AM979" s="10"/>
      <c r="AN979" s="10"/>
      <c r="AO979" s="10"/>
      <c r="AP979" s="10"/>
      <c r="AQ979" s="10"/>
      <c r="AR979" s="10"/>
      <c r="AS979" s="10"/>
      <c r="AT979" s="142"/>
      <c r="AU979" s="142"/>
      <c r="AV979" s="142"/>
      <c r="AW979" s="142"/>
    </row>
    <row r="980" spans="1:49" ht="12.75" customHeight="1" x14ac:dyDescent="0.25">
      <c r="A980" s="133">
        <v>971</v>
      </c>
      <c r="B980" s="134" t="s">
        <v>2145</v>
      </c>
      <c r="C980" s="135">
        <f t="shared" ref="C980:C1014" si="504">SUM(D980:I980)</f>
        <v>244630.39999999999</v>
      </c>
      <c r="D980" s="135">
        <f t="shared" ref="D980:I980" si="505">D981+D982</f>
        <v>199096.5</v>
      </c>
      <c r="E980" s="135">
        <f t="shared" si="505"/>
        <v>2784.5</v>
      </c>
      <c r="F980" s="135">
        <f t="shared" si="505"/>
        <v>6726.8</v>
      </c>
      <c r="G980" s="135">
        <f t="shared" si="505"/>
        <v>0</v>
      </c>
      <c r="H980" s="135">
        <f t="shared" si="505"/>
        <v>31637.699999999997</v>
      </c>
      <c r="I980" s="135">
        <f t="shared" si="505"/>
        <v>4384.8999999999996</v>
      </c>
      <c r="J980" s="135">
        <f t="shared" si="501"/>
        <v>274400.2</v>
      </c>
      <c r="K980" s="135">
        <f t="shared" ref="K980:S980" si="506">K981+K982</f>
        <v>223827.89999999997</v>
      </c>
      <c r="L980" s="135">
        <f t="shared" si="506"/>
        <v>2999.8</v>
      </c>
      <c r="M980" s="135">
        <f t="shared" si="506"/>
        <v>8354</v>
      </c>
      <c r="N980" s="135">
        <f t="shared" si="506"/>
        <v>0</v>
      </c>
      <c r="O980" s="135">
        <f t="shared" si="506"/>
        <v>31637.699999999997</v>
      </c>
      <c r="P980" s="135">
        <f t="shared" si="506"/>
        <v>5705.4</v>
      </c>
      <c r="Q980" s="135">
        <f t="shared" si="506"/>
        <v>4387.8999999999996</v>
      </c>
      <c r="R980" s="135">
        <f t="shared" si="506"/>
        <v>1812.5</v>
      </c>
      <c r="S980" s="135">
        <f t="shared" si="506"/>
        <v>62.9</v>
      </c>
      <c r="T980" s="136">
        <f t="shared" si="502"/>
        <v>264051.98749999999</v>
      </c>
      <c r="U980" s="135">
        <f t="shared" ref="U980:AC980" si="507">U981+U982</f>
        <v>215196.76089999999</v>
      </c>
      <c r="V980" s="135">
        <f t="shared" si="507"/>
        <v>2807.1867000000002</v>
      </c>
      <c r="W980" s="135">
        <f t="shared" si="507"/>
        <v>7019.9736999999996</v>
      </c>
      <c r="X980" s="135">
        <f t="shared" si="507"/>
        <v>0</v>
      </c>
      <c r="Y980" s="135">
        <f t="shared" si="507"/>
        <v>31528.063200000001</v>
      </c>
      <c r="Z980" s="135">
        <f t="shared" si="507"/>
        <v>5635.9189999999999</v>
      </c>
      <c r="AA980" s="135">
        <f t="shared" si="507"/>
        <v>4318.4189999999999</v>
      </c>
      <c r="AB980" s="135">
        <f t="shared" si="507"/>
        <v>1812.5</v>
      </c>
      <c r="AC980" s="135">
        <f t="shared" si="507"/>
        <v>51.584000000000003</v>
      </c>
      <c r="AD980" s="13">
        <f t="shared" ref="AD980:AH1014" si="508">T980-J980</f>
        <v>-10348.212500000023</v>
      </c>
      <c r="AE980" s="13">
        <f t="shared" si="508"/>
        <v>-8631.1390999999712</v>
      </c>
      <c r="AF980" s="13">
        <f t="shared" si="508"/>
        <v>-192.61329999999998</v>
      </c>
      <c r="AG980" s="13">
        <f t="shared" si="508"/>
        <v>-1334.0263000000004</v>
      </c>
      <c r="AH980" s="13">
        <f t="shared" si="508"/>
        <v>0</v>
      </c>
      <c r="AI980" s="13">
        <f t="shared" si="503"/>
        <v>-109.63679999999658</v>
      </c>
      <c r="AJ980" s="13">
        <f t="shared" si="488"/>
        <v>-69.480999999999767</v>
      </c>
      <c r="AK980" s="13">
        <f t="shared" si="485"/>
        <v>-69.480999999999767</v>
      </c>
      <c r="AL980" s="13">
        <f t="shared" si="485"/>
        <v>0</v>
      </c>
      <c r="AM980" s="13">
        <f t="shared" si="485"/>
        <v>-11.315999999999995</v>
      </c>
      <c r="AN980" s="13">
        <f t="shared" ref="AN980:AW1005" si="509">IF(J980=0,0,T980/J980*100)</f>
        <v>96.228788280766551</v>
      </c>
      <c r="AO980" s="13">
        <f t="shared" si="509"/>
        <v>96.143850208128669</v>
      </c>
      <c r="AP980" s="13">
        <f t="shared" si="509"/>
        <v>93.579128608573896</v>
      </c>
      <c r="AQ980" s="13">
        <f t="shared" si="509"/>
        <v>84.031286808714384</v>
      </c>
      <c r="AR980" s="13">
        <f t="shared" si="509"/>
        <v>0</v>
      </c>
      <c r="AS980" s="13">
        <f t="shared" si="509"/>
        <v>99.653461534814497</v>
      </c>
      <c r="AT980" s="137">
        <f t="shared" si="509"/>
        <v>98.782188803589591</v>
      </c>
      <c r="AU980" s="137">
        <f t="shared" si="509"/>
        <v>98.416531826158305</v>
      </c>
      <c r="AV980" s="137">
        <f t="shared" si="509"/>
        <v>100</v>
      </c>
      <c r="AW980" s="137">
        <f t="shared" si="509"/>
        <v>82.009538950715438</v>
      </c>
    </row>
    <row r="981" spans="1:49" s="138" customFormat="1" ht="12.75" customHeight="1" x14ac:dyDescent="0.2">
      <c r="A981" s="133">
        <v>972</v>
      </c>
      <c r="B981" s="134" t="s">
        <v>1374</v>
      </c>
      <c r="C981" s="135">
        <f t="shared" si="504"/>
        <v>157629.9</v>
      </c>
      <c r="D981" s="135">
        <f t="shared" ref="D981:I981" si="510">D983</f>
        <v>129044.6</v>
      </c>
      <c r="E981" s="135">
        <f t="shared" si="510"/>
        <v>2784.5</v>
      </c>
      <c r="F981" s="135">
        <f t="shared" si="510"/>
        <v>6689.6</v>
      </c>
      <c r="G981" s="135">
        <f t="shared" si="510"/>
        <v>0</v>
      </c>
      <c r="H981" s="135">
        <f t="shared" si="510"/>
        <v>14726.3</v>
      </c>
      <c r="I981" s="135">
        <f t="shared" si="510"/>
        <v>4384.8999999999996</v>
      </c>
      <c r="J981" s="135">
        <f t="shared" si="501"/>
        <v>179377.49999999994</v>
      </c>
      <c r="K981" s="135">
        <f t="shared" ref="K981:S981" si="511">K983</f>
        <v>145753.79999999999</v>
      </c>
      <c r="L981" s="135">
        <f t="shared" si="511"/>
        <v>2999.8</v>
      </c>
      <c r="M981" s="135">
        <f t="shared" si="511"/>
        <v>8316.7999999999993</v>
      </c>
      <c r="N981" s="135">
        <f t="shared" si="511"/>
        <v>0</v>
      </c>
      <c r="O981" s="135">
        <f t="shared" si="511"/>
        <v>14726.3</v>
      </c>
      <c r="P981" s="135">
        <f t="shared" si="511"/>
        <v>5705.4</v>
      </c>
      <c r="Q981" s="135">
        <f t="shared" si="511"/>
        <v>4387.8999999999996</v>
      </c>
      <c r="R981" s="135">
        <f t="shared" si="511"/>
        <v>1812.5</v>
      </c>
      <c r="S981" s="135">
        <f t="shared" si="511"/>
        <v>62.9</v>
      </c>
      <c r="T981" s="136">
        <f t="shared" si="502"/>
        <v>171963.58600000001</v>
      </c>
      <c r="U981" s="135">
        <f t="shared" ref="U981:AC981" si="512">U983</f>
        <v>140005.15520000001</v>
      </c>
      <c r="V981" s="135">
        <f t="shared" si="512"/>
        <v>2807.1867000000002</v>
      </c>
      <c r="W981" s="135">
        <f t="shared" si="512"/>
        <v>7019.9736999999996</v>
      </c>
      <c r="X981" s="135">
        <f t="shared" si="512"/>
        <v>0</v>
      </c>
      <c r="Y981" s="135">
        <f t="shared" si="512"/>
        <v>14631.267400000001</v>
      </c>
      <c r="Z981" s="135">
        <f t="shared" si="512"/>
        <v>5635.9189999999999</v>
      </c>
      <c r="AA981" s="135">
        <f t="shared" si="512"/>
        <v>4318.4189999999999</v>
      </c>
      <c r="AB981" s="135">
        <f t="shared" si="512"/>
        <v>1812.5</v>
      </c>
      <c r="AC981" s="135">
        <f t="shared" si="512"/>
        <v>51.584000000000003</v>
      </c>
      <c r="AD981" s="13">
        <f t="shared" si="508"/>
        <v>-7413.9139999999315</v>
      </c>
      <c r="AE981" s="13">
        <f t="shared" si="508"/>
        <v>-5748.64479999998</v>
      </c>
      <c r="AF981" s="13">
        <f t="shared" si="508"/>
        <v>-192.61329999999998</v>
      </c>
      <c r="AG981" s="13">
        <f t="shared" si="508"/>
        <v>-1296.8262999999997</v>
      </c>
      <c r="AH981" s="13">
        <f t="shared" si="508"/>
        <v>0</v>
      </c>
      <c r="AI981" s="13">
        <f t="shared" si="503"/>
        <v>-95.032599999998638</v>
      </c>
      <c r="AJ981" s="13">
        <f t="shared" si="488"/>
        <v>-69.480999999999767</v>
      </c>
      <c r="AK981" s="13">
        <f t="shared" si="485"/>
        <v>-69.480999999999767</v>
      </c>
      <c r="AL981" s="13">
        <f t="shared" si="485"/>
        <v>0</v>
      </c>
      <c r="AM981" s="13">
        <f t="shared" si="485"/>
        <v>-11.315999999999995</v>
      </c>
      <c r="AN981" s="13">
        <f t="shared" si="509"/>
        <v>95.86686513079961</v>
      </c>
      <c r="AO981" s="13">
        <f t="shared" si="509"/>
        <v>96.055921149225625</v>
      </c>
      <c r="AP981" s="13">
        <f t="shared" si="509"/>
        <v>93.579128608573896</v>
      </c>
      <c r="AQ981" s="13">
        <f t="shared" si="509"/>
        <v>84.40714818199308</v>
      </c>
      <c r="AR981" s="13">
        <f t="shared" si="509"/>
        <v>0</v>
      </c>
      <c r="AS981" s="13">
        <f t="shared" si="509"/>
        <v>99.35467429021547</v>
      </c>
      <c r="AT981" s="137">
        <f t="shared" si="509"/>
        <v>98.782188803589591</v>
      </c>
      <c r="AU981" s="137">
        <f t="shared" si="509"/>
        <v>98.416531826158305</v>
      </c>
      <c r="AV981" s="137">
        <f t="shared" si="509"/>
        <v>100</v>
      </c>
      <c r="AW981" s="137">
        <f t="shared" si="509"/>
        <v>82.009538950715438</v>
      </c>
    </row>
    <row r="982" spans="1:49" s="138" customFormat="1" ht="12.75" customHeight="1" x14ac:dyDescent="0.2">
      <c r="A982" s="133">
        <v>973</v>
      </c>
      <c r="B982" s="134" t="s">
        <v>1375</v>
      </c>
      <c r="C982" s="135">
        <f t="shared" si="504"/>
        <v>87000.499999999985</v>
      </c>
      <c r="D982" s="135">
        <f t="shared" ref="D982:I982" si="513">SUBTOTAL(9,D984:D1014)</f>
        <v>70051.899999999994</v>
      </c>
      <c r="E982" s="135">
        <f t="shared" si="513"/>
        <v>0</v>
      </c>
      <c r="F982" s="135">
        <f t="shared" si="513"/>
        <v>37.200000000000003</v>
      </c>
      <c r="G982" s="135">
        <f t="shared" si="513"/>
        <v>0</v>
      </c>
      <c r="H982" s="135">
        <f t="shared" si="513"/>
        <v>16911.399999999998</v>
      </c>
      <c r="I982" s="135">
        <f t="shared" si="513"/>
        <v>0</v>
      </c>
      <c r="J982" s="135">
        <f t="shared" si="501"/>
        <v>95022.699999999983</v>
      </c>
      <c r="K982" s="135">
        <f t="shared" ref="K982:S982" si="514">SUBTOTAL(9,K984:K1014)</f>
        <v>78074.099999999991</v>
      </c>
      <c r="L982" s="135">
        <f t="shared" si="514"/>
        <v>0</v>
      </c>
      <c r="M982" s="135">
        <f t="shared" si="514"/>
        <v>37.200000000000003</v>
      </c>
      <c r="N982" s="135">
        <f t="shared" si="514"/>
        <v>0</v>
      </c>
      <c r="O982" s="135">
        <f t="shared" si="514"/>
        <v>16911.399999999998</v>
      </c>
      <c r="P982" s="135">
        <f t="shared" si="514"/>
        <v>0</v>
      </c>
      <c r="Q982" s="135">
        <f t="shared" si="514"/>
        <v>0</v>
      </c>
      <c r="R982" s="135">
        <f t="shared" si="514"/>
        <v>0</v>
      </c>
      <c r="S982" s="135">
        <f t="shared" si="514"/>
        <v>0</v>
      </c>
      <c r="T982" s="136">
        <f t="shared" si="502"/>
        <v>92088.401500000007</v>
      </c>
      <c r="U982" s="135">
        <f t="shared" ref="U982:AC982" si="515">SUBTOTAL(9,U984:U1014)</f>
        <v>75191.6057</v>
      </c>
      <c r="V982" s="135">
        <f t="shared" si="515"/>
        <v>0</v>
      </c>
      <c r="W982" s="135">
        <f t="shared" si="515"/>
        <v>0</v>
      </c>
      <c r="X982" s="135">
        <f t="shared" si="515"/>
        <v>0</v>
      </c>
      <c r="Y982" s="135">
        <f t="shared" si="515"/>
        <v>16896.7958</v>
      </c>
      <c r="Z982" s="135">
        <f t="shared" si="515"/>
        <v>0</v>
      </c>
      <c r="AA982" s="135">
        <f t="shared" si="515"/>
        <v>0</v>
      </c>
      <c r="AB982" s="135">
        <f t="shared" si="515"/>
        <v>0</v>
      </c>
      <c r="AC982" s="135">
        <f t="shared" si="515"/>
        <v>0</v>
      </c>
      <c r="AD982" s="13">
        <f t="shared" si="508"/>
        <v>-2934.2984999999753</v>
      </c>
      <c r="AE982" s="13">
        <f t="shared" si="508"/>
        <v>-2882.4942999999912</v>
      </c>
      <c r="AF982" s="13">
        <f t="shared" si="508"/>
        <v>0</v>
      </c>
      <c r="AG982" s="13">
        <f t="shared" si="508"/>
        <v>-37.200000000000003</v>
      </c>
      <c r="AH982" s="13">
        <f t="shared" si="508"/>
        <v>0</v>
      </c>
      <c r="AI982" s="13">
        <f t="shared" si="503"/>
        <v>-14.604199999997945</v>
      </c>
      <c r="AJ982" s="13">
        <f t="shared" si="488"/>
        <v>0</v>
      </c>
      <c r="AK982" s="13">
        <f t="shared" si="485"/>
        <v>0</v>
      </c>
      <c r="AL982" s="13">
        <f t="shared" si="485"/>
        <v>0</v>
      </c>
      <c r="AM982" s="13">
        <f t="shared" si="485"/>
        <v>0</v>
      </c>
      <c r="AN982" s="13">
        <f t="shared" si="509"/>
        <v>96.912002605693189</v>
      </c>
      <c r="AO982" s="13">
        <f t="shared" si="509"/>
        <v>96.308001885388379</v>
      </c>
      <c r="AP982" s="13">
        <f t="shared" si="509"/>
        <v>0</v>
      </c>
      <c r="AQ982" s="13">
        <f t="shared" si="509"/>
        <v>0</v>
      </c>
      <c r="AR982" s="13">
        <f t="shared" si="509"/>
        <v>0</v>
      </c>
      <c r="AS982" s="13">
        <f t="shared" si="509"/>
        <v>99.913642868124469</v>
      </c>
      <c r="AT982" s="137">
        <f t="shared" si="509"/>
        <v>0</v>
      </c>
      <c r="AU982" s="137">
        <f t="shared" si="509"/>
        <v>0</v>
      </c>
      <c r="AV982" s="137">
        <f t="shared" si="509"/>
        <v>0</v>
      </c>
      <c r="AW982" s="137">
        <f t="shared" si="509"/>
        <v>0</v>
      </c>
    </row>
    <row r="983" spans="1:49" ht="12.75" customHeight="1" x14ac:dyDescent="0.25">
      <c r="A983" s="133">
        <v>974</v>
      </c>
      <c r="B983" s="139" t="s">
        <v>1400</v>
      </c>
      <c r="C983" s="135">
        <f t="shared" si="504"/>
        <v>157629.9</v>
      </c>
      <c r="D983" s="140">
        <v>129044.6</v>
      </c>
      <c r="E983" s="140">
        <v>2784.5</v>
      </c>
      <c r="F983" s="140">
        <v>6689.6</v>
      </c>
      <c r="G983" s="140">
        <v>0</v>
      </c>
      <c r="H983" s="140">
        <v>14726.3</v>
      </c>
      <c r="I983" s="140">
        <v>4384.8999999999996</v>
      </c>
      <c r="J983" s="135">
        <f t="shared" si="501"/>
        <v>179377.49999999994</v>
      </c>
      <c r="K983" s="141">
        <v>145753.79999999999</v>
      </c>
      <c r="L983" s="141">
        <v>2999.8</v>
      </c>
      <c r="M983" s="141">
        <v>8316.7999999999993</v>
      </c>
      <c r="N983" s="141">
        <v>0</v>
      </c>
      <c r="O983" s="141">
        <v>14726.3</v>
      </c>
      <c r="P983" s="141">
        <v>5705.4</v>
      </c>
      <c r="Q983" s="141">
        <v>4387.8999999999996</v>
      </c>
      <c r="R983" s="141">
        <v>1812.5</v>
      </c>
      <c r="S983" s="141">
        <v>62.9</v>
      </c>
      <c r="T983" s="136">
        <f t="shared" si="502"/>
        <v>171963.58600000001</v>
      </c>
      <c r="U983" s="141">
        <v>140005.15520000001</v>
      </c>
      <c r="V983" s="141">
        <v>2807.1867000000002</v>
      </c>
      <c r="W983" s="141">
        <v>7019.9736999999996</v>
      </c>
      <c r="X983" s="141">
        <v>0</v>
      </c>
      <c r="Y983" s="10">
        <v>14631.267400000001</v>
      </c>
      <c r="Z983" s="10">
        <v>5635.9189999999999</v>
      </c>
      <c r="AA983" s="10">
        <v>4318.4189999999999</v>
      </c>
      <c r="AB983" s="10">
        <v>1812.5</v>
      </c>
      <c r="AC983" s="10">
        <v>51.584000000000003</v>
      </c>
      <c r="AD983" s="10">
        <f t="shared" si="508"/>
        <v>-7413.9139999999315</v>
      </c>
      <c r="AE983" s="10">
        <f t="shared" si="508"/>
        <v>-5748.64479999998</v>
      </c>
      <c r="AF983" s="10">
        <f t="shared" si="508"/>
        <v>-192.61329999999998</v>
      </c>
      <c r="AG983" s="10">
        <f t="shared" si="508"/>
        <v>-1296.8262999999997</v>
      </c>
      <c r="AH983" s="10">
        <f t="shared" si="508"/>
        <v>0</v>
      </c>
      <c r="AI983" s="13">
        <f t="shared" si="503"/>
        <v>-95.032599999998638</v>
      </c>
      <c r="AJ983" s="13">
        <f t="shared" si="488"/>
        <v>-69.480999999999767</v>
      </c>
      <c r="AK983" s="13">
        <f t="shared" si="485"/>
        <v>-69.480999999999767</v>
      </c>
      <c r="AL983" s="13">
        <f t="shared" si="485"/>
        <v>0</v>
      </c>
      <c r="AM983" s="10">
        <f t="shared" si="485"/>
        <v>-11.315999999999995</v>
      </c>
      <c r="AN983" s="10">
        <f t="shared" si="509"/>
        <v>95.86686513079961</v>
      </c>
      <c r="AO983" s="10">
        <f t="shared" si="509"/>
        <v>96.055921149225625</v>
      </c>
      <c r="AP983" s="10">
        <f t="shared" si="509"/>
        <v>93.579128608573896</v>
      </c>
      <c r="AQ983" s="10">
        <f t="shared" si="509"/>
        <v>84.40714818199308</v>
      </c>
      <c r="AR983" s="10">
        <f t="shared" si="509"/>
        <v>0</v>
      </c>
      <c r="AS983" s="10">
        <f t="shared" si="509"/>
        <v>99.35467429021547</v>
      </c>
      <c r="AT983" s="142">
        <f t="shared" si="509"/>
        <v>98.782188803589591</v>
      </c>
      <c r="AU983" s="142">
        <f t="shared" si="509"/>
        <v>98.416531826158305</v>
      </c>
      <c r="AV983" s="142">
        <f t="shared" si="509"/>
        <v>100</v>
      </c>
      <c r="AW983" s="142">
        <f t="shared" si="509"/>
        <v>82.009538950715438</v>
      </c>
    </row>
    <row r="984" spans="1:49" ht="12.75" customHeight="1" x14ac:dyDescent="0.25">
      <c r="A984" s="133">
        <v>975</v>
      </c>
      <c r="B984" s="139" t="s">
        <v>2146</v>
      </c>
      <c r="C984" s="135">
        <f t="shared" si="504"/>
        <v>4510.8999999999996</v>
      </c>
      <c r="D984" s="140">
        <v>3686.1</v>
      </c>
      <c r="E984" s="140">
        <v>0</v>
      </c>
      <c r="F984" s="140">
        <v>0</v>
      </c>
      <c r="G984" s="140">
        <v>0</v>
      </c>
      <c r="H984" s="140">
        <v>824.8</v>
      </c>
      <c r="I984" s="140">
        <v>0</v>
      </c>
      <c r="J984" s="135">
        <f t="shared" si="501"/>
        <v>4708.6000000000004</v>
      </c>
      <c r="K984" s="141">
        <v>3883.8</v>
      </c>
      <c r="L984" s="141">
        <v>0</v>
      </c>
      <c r="M984" s="141">
        <v>0</v>
      </c>
      <c r="N984" s="141">
        <v>0</v>
      </c>
      <c r="O984" s="141">
        <v>824.8</v>
      </c>
      <c r="P984" s="141">
        <v>0</v>
      </c>
      <c r="Q984" s="141">
        <v>0</v>
      </c>
      <c r="R984" s="141">
        <v>0</v>
      </c>
      <c r="S984" s="141">
        <v>0</v>
      </c>
      <c r="T984" s="136">
        <f t="shared" si="502"/>
        <v>4683.5604999999996</v>
      </c>
      <c r="U984" s="141">
        <v>3858.8508999999999</v>
      </c>
      <c r="V984" s="141">
        <v>0</v>
      </c>
      <c r="W984" s="141">
        <v>0</v>
      </c>
      <c r="X984" s="141">
        <v>0</v>
      </c>
      <c r="Y984" s="10">
        <v>824.70960000000002</v>
      </c>
      <c r="Z984" s="10">
        <v>0</v>
      </c>
      <c r="AA984" s="10">
        <v>0</v>
      </c>
      <c r="AB984" s="10">
        <v>0</v>
      </c>
      <c r="AC984" s="10">
        <v>0</v>
      </c>
      <c r="AD984" s="10">
        <f t="shared" si="508"/>
        <v>-25.039500000000771</v>
      </c>
      <c r="AE984" s="10">
        <f t="shared" si="508"/>
        <v>-24.949100000000271</v>
      </c>
      <c r="AF984" s="10">
        <f t="shared" si="508"/>
        <v>0</v>
      </c>
      <c r="AG984" s="10">
        <f t="shared" si="508"/>
        <v>0</v>
      </c>
      <c r="AH984" s="10">
        <f t="shared" si="508"/>
        <v>0</v>
      </c>
      <c r="AI984" s="13">
        <f t="shared" si="503"/>
        <v>-9.0399999999931424E-2</v>
      </c>
      <c r="AJ984" s="13">
        <f t="shared" si="488"/>
        <v>0</v>
      </c>
      <c r="AK984" s="13">
        <f t="shared" si="485"/>
        <v>0</v>
      </c>
      <c r="AL984" s="13">
        <f t="shared" si="485"/>
        <v>0</v>
      </c>
      <c r="AM984" s="10">
        <f t="shared" si="485"/>
        <v>0</v>
      </c>
      <c r="AN984" s="10">
        <f t="shared" si="509"/>
        <v>99.468217729261326</v>
      </c>
      <c r="AO984" s="10">
        <f t="shared" si="509"/>
        <v>99.357611102528438</v>
      </c>
      <c r="AP984" s="10">
        <f t="shared" si="509"/>
        <v>0</v>
      </c>
      <c r="AQ984" s="10">
        <f t="shared" si="509"/>
        <v>0</v>
      </c>
      <c r="AR984" s="10">
        <f t="shared" si="509"/>
        <v>0</v>
      </c>
      <c r="AS984" s="10">
        <f t="shared" si="509"/>
        <v>99.989039767216298</v>
      </c>
      <c r="AT984" s="142">
        <f t="shared" si="509"/>
        <v>0</v>
      </c>
      <c r="AU984" s="142">
        <f t="shared" si="509"/>
        <v>0</v>
      </c>
      <c r="AV984" s="142">
        <f t="shared" si="509"/>
        <v>0</v>
      </c>
      <c r="AW984" s="142">
        <f t="shared" si="509"/>
        <v>0</v>
      </c>
    </row>
    <row r="985" spans="1:49" ht="12.75" customHeight="1" x14ac:dyDescent="0.25">
      <c r="A985" s="133">
        <v>976</v>
      </c>
      <c r="B985" s="139" t="s">
        <v>2147</v>
      </c>
      <c r="C985" s="135">
        <f t="shared" si="504"/>
        <v>947</v>
      </c>
      <c r="D985" s="140">
        <v>798.1</v>
      </c>
      <c r="E985" s="140">
        <v>0</v>
      </c>
      <c r="F985" s="140">
        <v>0</v>
      </c>
      <c r="G985" s="140">
        <v>0</v>
      </c>
      <c r="H985" s="140">
        <v>148.9</v>
      </c>
      <c r="I985" s="140">
        <v>0</v>
      </c>
      <c r="J985" s="135">
        <f t="shared" si="501"/>
        <v>1087.5</v>
      </c>
      <c r="K985" s="141">
        <v>938.6</v>
      </c>
      <c r="L985" s="141">
        <v>0</v>
      </c>
      <c r="M985" s="141">
        <v>0</v>
      </c>
      <c r="N985" s="141">
        <v>0</v>
      </c>
      <c r="O985" s="141">
        <v>148.9</v>
      </c>
      <c r="P985" s="141">
        <v>0</v>
      </c>
      <c r="Q985" s="141">
        <v>0</v>
      </c>
      <c r="R985" s="141">
        <v>0</v>
      </c>
      <c r="S985" s="141">
        <v>0</v>
      </c>
      <c r="T985" s="136">
        <f t="shared" si="502"/>
        <v>1083.7261000000001</v>
      </c>
      <c r="U985" s="141">
        <v>934.8261</v>
      </c>
      <c r="V985" s="141">
        <v>0</v>
      </c>
      <c r="W985" s="141">
        <v>0</v>
      </c>
      <c r="X985" s="141">
        <v>0</v>
      </c>
      <c r="Y985" s="10">
        <v>148.9</v>
      </c>
      <c r="Z985" s="10">
        <v>0</v>
      </c>
      <c r="AA985" s="10">
        <v>0</v>
      </c>
      <c r="AB985" s="10">
        <v>0</v>
      </c>
      <c r="AC985" s="10">
        <v>0</v>
      </c>
      <c r="AD985" s="10">
        <f t="shared" si="508"/>
        <v>-3.7738999999999123</v>
      </c>
      <c r="AE985" s="10">
        <f t="shared" si="508"/>
        <v>-3.773900000000026</v>
      </c>
      <c r="AF985" s="10">
        <f t="shared" si="508"/>
        <v>0</v>
      </c>
      <c r="AG985" s="10">
        <f t="shared" si="508"/>
        <v>0</v>
      </c>
      <c r="AH985" s="10">
        <f t="shared" si="508"/>
        <v>0</v>
      </c>
      <c r="AI985" s="13">
        <f t="shared" si="503"/>
        <v>0</v>
      </c>
      <c r="AJ985" s="13">
        <f t="shared" si="488"/>
        <v>0</v>
      </c>
      <c r="AK985" s="13">
        <f t="shared" si="485"/>
        <v>0</v>
      </c>
      <c r="AL985" s="13">
        <f t="shared" si="485"/>
        <v>0</v>
      </c>
      <c r="AM985" s="10">
        <f t="shared" si="485"/>
        <v>0</v>
      </c>
      <c r="AN985" s="10">
        <f t="shared" si="509"/>
        <v>99.652974712643683</v>
      </c>
      <c r="AO985" s="10">
        <f t="shared" si="509"/>
        <v>99.59792243767312</v>
      </c>
      <c r="AP985" s="10">
        <f t="shared" si="509"/>
        <v>0</v>
      </c>
      <c r="AQ985" s="10">
        <f t="shared" si="509"/>
        <v>0</v>
      </c>
      <c r="AR985" s="10">
        <f t="shared" si="509"/>
        <v>0</v>
      </c>
      <c r="AS985" s="10">
        <f t="shared" si="509"/>
        <v>100</v>
      </c>
      <c r="AT985" s="142">
        <f t="shared" si="509"/>
        <v>0</v>
      </c>
      <c r="AU985" s="142">
        <f t="shared" si="509"/>
        <v>0</v>
      </c>
      <c r="AV985" s="142">
        <f t="shared" si="509"/>
        <v>0</v>
      </c>
      <c r="AW985" s="142">
        <f t="shared" si="509"/>
        <v>0</v>
      </c>
    </row>
    <row r="986" spans="1:49" ht="12.75" customHeight="1" x14ac:dyDescent="0.25">
      <c r="A986" s="133">
        <v>977</v>
      </c>
      <c r="B986" s="139" t="s">
        <v>2148</v>
      </c>
      <c r="C986" s="135">
        <f t="shared" si="504"/>
        <v>2996.6</v>
      </c>
      <c r="D986" s="140">
        <v>2290.5</v>
      </c>
      <c r="E986" s="140">
        <v>0</v>
      </c>
      <c r="F986" s="140">
        <v>0</v>
      </c>
      <c r="G986" s="140">
        <v>0</v>
      </c>
      <c r="H986" s="140">
        <v>706.1</v>
      </c>
      <c r="I986" s="140">
        <v>0</v>
      </c>
      <c r="J986" s="135">
        <f t="shared" si="501"/>
        <v>3290.2</v>
      </c>
      <c r="K986" s="141">
        <v>2584.1</v>
      </c>
      <c r="L986" s="141">
        <v>0</v>
      </c>
      <c r="M986" s="141">
        <v>0</v>
      </c>
      <c r="N986" s="141">
        <v>0</v>
      </c>
      <c r="O986" s="141">
        <v>706.1</v>
      </c>
      <c r="P986" s="141">
        <v>0</v>
      </c>
      <c r="Q986" s="141">
        <v>0</v>
      </c>
      <c r="R986" s="141">
        <v>0</v>
      </c>
      <c r="S986" s="141">
        <v>0</v>
      </c>
      <c r="T986" s="136">
        <f t="shared" si="502"/>
        <v>3134.9153000000001</v>
      </c>
      <c r="U986" s="141">
        <v>2428.8153000000002</v>
      </c>
      <c r="V986" s="141">
        <v>0</v>
      </c>
      <c r="W986" s="141">
        <v>0</v>
      </c>
      <c r="X986" s="141">
        <v>0</v>
      </c>
      <c r="Y986" s="10">
        <v>706.1</v>
      </c>
      <c r="Z986" s="10">
        <v>0</v>
      </c>
      <c r="AA986" s="10">
        <v>0</v>
      </c>
      <c r="AB986" s="10">
        <v>0</v>
      </c>
      <c r="AC986" s="10">
        <v>0</v>
      </c>
      <c r="AD986" s="10">
        <f t="shared" si="508"/>
        <v>-155.2846999999997</v>
      </c>
      <c r="AE986" s="10">
        <f t="shared" si="508"/>
        <v>-155.2846999999997</v>
      </c>
      <c r="AF986" s="10">
        <f t="shared" si="508"/>
        <v>0</v>
      </c>
      <c r="AG986" s="10">
        <f t="shared" si="508"/>
        <v>0</v>
      </c>
      <c r="AH986" s="10">
        <f t="shared" si="508"/>
        <v>0</v>
      </c>
      <c r="AI986" s="13">
        <f t="shared" si="503"/>
        <v>0</v>
      </c>
      <c r="AJ986" s="13">
        <f t="shared" si="488"/>
        <v>0</v>
      </c>
      <c r="AK986" s="13">
        <f t="shared" si="485"/>
        <v>0</v>
      </c>
      <c r="AL986" s="13">
        <f t="shared" si="485"/>
        <v>0</v>
      </c>
      <c r="AM986" s="10">
        <f t="shared" si="485"/>
        <v>0</v>
      </c>
      <c r="AN986" s="10">
        <f t="shared" si="509"/>
        <v>95.280387210503932</v>
      </c>
      <c r="AO986" s="10">
        <f t="shared" si="509"/>
        <v>93.990762741379982</v>
      </c>
      <c r="AP986" s="10">
        <f t="shared" si="509"/>
        <v>0</v>
      </c>
      <c r="AQ986" s="10">
        <f t="shared" si="509"/>
        <v>0</v>
      </c>
      <c r="AR986" s="10">
        <f t="shared" si="509"/>
        <v>0</v>
      </c>
      <c r="AS986" s="10">
        <f t="shared" si="509"/>
        <v>100</v>
      </c>
      <c r="AT986" s="142">
        <f t="shared" si="509"/>
        <v>0</v>
      </c>
      <c r="AU986" s="142">
        <f t="shared" si="509"/>
        <v>0</v>
      </c>
      <c r="AV986" s="142">
        <f t="shared" si="509"/>
        <v>0</v>
      </c>
      <c r="AW986" s="142">
        <f t="shared" si="509"/>
        <v>0</v>
      </c>
    </row>
    <row r="987" spans="1:49" ht="12.75" customHeight="1" x14ac:dyDescent="0.25">
      <c r="A987" s="133">
        <v>978</v>
      </c>
      <c r="B987" s="139" t="s">
        <v>2137</v>
      </c>
      <c r="C987" s="135">
        <f t="shared" si="504"/>
        <v>3081.7999999999997</v>
      </c>
      <c r="D987" s="140">
        <v>2597.6</v>
      </c>
      <c r="E987" s="140">
        <v>0</v>
      </c>
      <c r="F987" s="140">
        <v>0</v>
      </c>
      <c r="G987" s="140">
        <v>0</v>
      </c>
      <c r="H987" s="140">
        <v>484.2</v>
      </c>
      <c r="I987" s="140">
        <v>0</v>
      </c>
      <c r="J987" s="135">
        <f t="shared" si="501"/>
        <v>3373.6</v>
      </c>
      <c r="K987" s="141">
        <v>2889.4</v>
      </c>
      <c r="L987" s="141">
        <v>0</v>
      </c>
      <c r="M987" s="141">
        <v>0</v>
      </c>
      <c r="N987" s="141">
        <v>0</v>
      </c>
      <c r="O987" s="141">
        <v>484.2</v>
      </c>
      <c r="P987" s="141">
        <v>0</v>
      </c>
      <c r="Q987" s="141">
        <v>0</v>
      </c>
      <c r="R987" s="141">
        <v>0</v>
      </c>
      <c r="S987" s="141">
        <v>0</v>
      </c>
      <c r="T987" s="136">
        <f t="shared" si="502"/>
        <v>3298.3469</v>
      </c>
      <c r="U987" s="141">
        <v>2814.1469000000002</v>
      </c>
      <c r="V987" s="141">
        <v>0</v>
      </c>
      <c r="W987" s="141">
        <v>0</v>
      </c>
      <c r="X987" s="141">
        <v>0</v>
      </c>
      <c r="Y987" s="10">
        <v>484.2</v>
      </c>
      <c r="Z987" s="10">
        <v>0</v>
      </c>
      <c r="AA987" s="10">
        <v>0</v>
      </c>
      <c r="AB987" s="10">
        <v>0</v>
      </c>
      <c r="AC987" s="10">
        <v>0</v>
      </c>
      <c r="AD987" s="10">
        <f t="shared" si="508"/>
        <v>-75.253099999999904</v>
      </c>
      <c r="AE987" s="10">
        <f t="shared" si="508"/>
        <v>-75.253099999999904</v>
      </c>
      <c r="AF987" s="10">
        <f t="shared" si="508"/>
        <v>0</v>
      </c>
      <c r="AG987" s="10">
        <f t="shared" si="508"/>
        <v>0</v>
      </c>
      <c r="AH987" s="10">
        <f t="shared" si="508"/>
        <v>0</v>
      </c>
      <c r="AI987" s="13">
        <f t="shared" si="503"/>
        <v>0</v>
      </c>
      <c r="AJ987" s="13">
        <f t="shared" si="488"/>
        <v>0</v>
      </c>
      <c r="AK987" s="13">
        <f t="shared" si="485"/>
        <v>0</v>
      </c>
      <c r="AL987" s="13">
        <f t="shared" si="485"/>
        <v>0</v>
      </c>
      <c r="AM987" s="10">
        <f t="shared" si="485"/>
        <v>0</v>
      </c>
      <c r="AN987" s="10">
        <f t="shared" si="509"/>
        <v>97.769353213184729</v>
      </c>
      <c r="AO987" s="10">
        <f t="shared" si="509"/>
        <v>97.395545788052885</v>
      </c>
      <c r="AP987" s="10">
        <f t="shared" si="509"/>
        <v>0</v>
      </c>
      <c r="AQ987" s="10">
        <f t="shared" si="509"/>
        <v>0</v>
      </c>
      <c r="AR987" s="10">
        <f t="shared" si="509"/>
        <v>0</v>
      </c>
      <c r="AS987" s="10">
        <f t="shared" si="509"/>
        <v>100</v>
      </c>
      <c r="AT987" s="142">
        <f t="shared" si="509"/>
        <v>0</v>
      </c>
      <c r="AU987" s="142">
        <f t="shared" si="509"/>
        <v>0</v>
      </c>
      <c r="AV987" s="142">
        <f t="shared" si="509"/>
        <v>0</v>
      </c>
      <c r="AW987" s="142">
        <f t="shared" si="509"/>
        <v>0</v>
      </c>
    </row>
    <row r="988" spans="1:49" ht="12.75" customHeight="1" x14ac:dyDescent="0.25">
      <c r="A988" s="133">
        <v>979</v>
      </c>
      <c r="B988" s="139" t="s">
        <v>2149</v>
      </c>
      <c r="C988" s="135">
        <f t="shared" si="504"/>
        <v>4482.1000000000004</v>
      </c>
      <c r="D988" s="140">
        <v>3723.1</v>
      </c>
      <c r="E988" s="140">
        <v>0</v>
      </c>
      <c r="F988" s="140">
        <v>0</v>
      </c>
      <c r="G988" s="140">
        <v>0</v>
      </c>
      <c r="H988" s="140">
        <v>759</v>
      </c>
      <c r="I988" s="140">
        <v>0</v>
      </c>
      <c r="J988" s="135">
        <f t="shared" si="501"/>
        <v>4925.8999999999996</v>
      </c>
      <c r="K988" s="141">
        <v>4166.8999999999996</v>
      </c>
      <c r="L988" s="141">
        <v>0</v>
      </c>
      <c r="M988" s="141">
        <v>0</v>
      </c>
      <c r="N988" s="141">
        <v>0</v>
      </c>
      <c r="O988" s="141">
        <v>759</v>
      </c>
      <c r="P988" s="141">
        <v>0</v>
      </c>
      <c r="Q988" s="141">
        <v>0</v>
      </c>
      <c r="R988" s="141">
        <v>0</v>
      </c>
      <c r="S988" s="141">
        <v>0</v>
      </c>
      <c r="T988" s="136">
        <f t="shared" si="502"/>
        <v>4924.7514999999994</v>
      </c>
      <c r="U988" s="141">
        <v>4166.8999999999996</v>
      </c>
      <c r="V988" s="141">
        <v>0</v>
      </c>
      <c r="W988" s="141">
        <v>0</v>
      </c>
      <c r="X988" s="141">
        <v>0</v>
      </c>
      <c r="Y988" s="10">
        <v>757.85149999999999</v>
      </c>
      <c r="Z988" s="10">
        <v>0</v>
      </c>
      <c r="AA988" s="10">
        <v>0</v>
      </c>
      <c r="AB988" s="10">
        <v>0</v>
      </c>
      <c r="AC988" s="10">
        <v>0</v>
      </c>
      <c r="AD988" s="10">
        <f t="shared" si="508"/>
        <v>-1.1485000000002401</v>
      </c>
      <c r="AE988" s="10">
        <f t="shared" si="508"/>
        <v>0</v>
      </c>
      <c r="AF988" s="10">
        <f t="shared" si="508"/>
        <v>0</v>
      </c>
      <c r="AG988" s="10">
        <f t="shared" si="508"/>
        <v>0</v>
      </c>
      <c r="AH988" s="10">
        <f t="shared" si="508"/>
        <v>0</v>
      </c>
      <c r="AI988" s="13">
        <f t="shared" si="503"/>
        <v>-1.1485000000000127</v>
      </c>
      <c r="AJ988" s="13">
        <f t="shared" si="488"/>
        <v>0</v>
      </c>
      <c r="AK988" s="13">
        <f t="shared" si="485"/>
        <v>0</v>
      </c>
      <c r="AL988" s="13">
        <f t="shared" si="485"/>
        <v>0</v>
      </c>
      <c r="AM988" s="10">
        <f t="shared" si="485"/>
        <v>0</v>
      </c>
      <c r="AN988" s="10">
        <f t="shared" si="509"/>
        <v>99.976684463752804</v>
      </c>
      <c r="AO988" s="10">
        <f t="shared" si="509"/>
        <v>100</v>
      </c>
      <c r="AP988" s="10">
        <f t="shared" si="509"/>
        <v>0</v>
      </c>
      <c r="AQ988" s="10">
        <f t="shared" si="509"/>
        <v>0</v>
      </c>
      <c r="AR988" s="10">
        <f t="shared" si="509"/>
        <v>0</v>
      </c>
      <c r="AS988" s="10">
        <f t="shared" si="509"/>
        <v>99.848682476943338</v>
      </c>
      <c r="AT988" s="142">
        <f t="shared" si="509"/>
        <v>0</v>
      </c>
      <c r="AU988" s="142">
        <f t="shared" si="509"/>
        <v>0</v>
      </c>
      <c r="AV988" s="142">
        <f t="shared" si="509"/>
        <v>0</v>
      </c>
      <c r="AW988" s="142">
        <f t="shared" si="509"/>
        <v>0</v>
      </c>
    </row>
    <row r="989" spans="1:49" ht="12.75" customHeight="1" x14ac:dyDescent="0.25">
      <c r="A989" s="133">
        <v>980</v>
      </c>
      <c r="B989" s="139" t="s">
        <v>1504</v>
      </c>
      <c r="C989" s="135">
        <f t="shared" si="504"/>
        <v>1114.8</v>
      </c>
      <c r="D989" s="140">
        <v>904.8</v>
      </c>
      <c r="E989" s="140">
        <v>0</v>
      </c>
      <c r="F989" s="140">
        <v>0</v>
      </c>
      <c r="G989" s="140">
        <v>0</v>
      </c>
      <c r="H989" s="140">
        <v>210</v>
      </c>
      <c r="I989" s="140">
        <v>0</v>
      </c>
      <c r="J989" s="135">
        <f t="shared" si="501"/>
        <v>1244.2</v>
      </c>
      <c r="K989" s="141">
        <v>1034.2</v>
      </c>
      <c r="L989" s="141">
        <v>0</v>
      </c>
      <c r="M989" s="141">
        <v>0</v>
      </c>
      <c r="N989" s="141">
        <v>0</v>
      </c>
      <c r="O989" s="141">
        <v>210</v>
      </c>
      <c r="P989" s="141">
        <v>0</v>
      </c>
      <c r="Q989" s="141">
        <v>0</v>
      </c>
      <c r="R989" s="141">
        <v>0</v>
      </c>
      <c r="S989" s="141">
        <v>0</v>
      </c>
      <c r="T989" s="136">
        <f t="shared" si="502"/>
        <v>1244.2</v>
      </c>
      <c r="U989" s="141">
        <v>1034.2</v>
      </c>
      <c r="V989" s="141">
        <v>0</v>
      </c>
      <c r="W989" s="141">
        <v>0</v>
      </c>
      <c r="X989" s="141">
        <v>0</v>
      </c>
      <c r="Y989" s="10">
        <v>210</v>
      </c>
      <c r="Z989" s="10">
        <v>0</v>
      </c>
      <c r="AA989" s="10">
        <v>0</v>
      </c>
      <c r="AB989" s="10">
        <v>0</v>
      </c>
      <c r="AC989" s="10">
        <v>0</v>
      </c>
      <c r="AD989" s="10">
        <f t="shared" si="508"/>
        <v>0</v>
      </c>
      <c r="AE989" s="10">
        <f t="shared" si="508"/>
        <v>0</v>
      </c>
      <c r="AF989" s="10">
        <f t="shared" si="508"/>
        <v>0</v>
      </c>
      <c r="AG989" s="10">
        <f t="shared" si="508"/>
        <v>0</v>
      </c>
      <c r="AH989" s="10">
        <f t="shared" si="508"/>
        <v>0</v>
      </c>
      <c r="AI989" s="13">
        <f t="shared" si="503"/>
        <v>0</v>
      </c>
      <c r="AJ989" s="13">
        <f t="shared" si="488"/>
        <v>0</v>
      </c>
      <c r="AK989" s="13">
        <f t="shared" si="485"/>
        <v>0</v>
      </c>
      <c r="AL989" s="13">
        <f t="shared" si="485"/>
        <v>0</v>
      </c>
      <c r="AM989" s="10">
        <f t="shared" si="485"/>
        <v>0</v>
      </c>
      <c r="AN989" s="10">
        <f t="shared" si="509"/>
        <v>100</v>
      </c>
      <c r="AO989" s="10">
        <f t="shared" si="509"/>
        <v>100</v>
      </c>
      <c r="AP989" s="10">
        <f t="shared" si="509"/>
        <v>0</v>
      </c>
      <c r="AQ989" s="10">
        <f t="shared" si="509"/>
        <v>0</v>
      </c>
      <c r="AR989" s="10">
        <f t="shared" si="509"/>
        <v>0</v>
      </c>
      <c r="AS989" s="10">
        <f t="shared" si="509"/>
        <v>100</v>
      </c>
      <c r="AT989" s="142">
        <f t="shared" si="509"/>
        <v>0</v>
      </c>
      <c r="AU989" s="142">
        <f t="shared" si="509"/>
        <v>0</v>
      </c>
      <c r="AV989" s="142">
        <f t="shared" si="509"/>
        <v>0</v>
      </c>
      <c r="AW989" s="142">
        <f t="shared" si="509"/>
        <v>0</v>
      </c>
    </row>
    <row r="990" spans="1:49" ht="12.75" customHeight="1" x14ac:dyDescent="0.25">
      <c r="A990" s="133">
        <v>981</v>
      </c>
      <c r="B990" s="139" t="s">
        <v>2150</v>
      </c>
      <c r="C990" s="135">
        <f t="shared" si="504"/>
        <v>2897.7999999999997</v>
      </c>
      <c r="D990" s="140">
        <v>2299.1999999999998</v>
      </c>
      <c r="E990" s="140">
        <v>0</v>
      </c>
      <c r="F990" s="140">
        <v>0</v>
      </c>
      <c r="G990" s="140">
        <v>0</v>
      </c>
      <c r="H990" s="140">
        <v>598.6</v>
      </c>
      <c r="I990" s="140">
        <v>0</v>
      </c>
      <c r="J990" s="135">
        <f t="shared" si="501"/>
        <v>3092.7</v>
      </c>
      <c r="K990" s="141">
        <v>2494.1</v>
      </c>
      <c r="L990" s="141">
        <v>0</v>
      </c>
      <c r="M990" s="141">
        <v>0</v>
      </c>
      <c r="N990" s="141">
        <v>0</v>
      </c>
      <c r="O990" s="141">
        <v>598.6</v>
      </c>
      <c r="P990" s="141">
        <v>0</v>
      </c>
      <c r="Q990" s="141">
        <v>0</v>
      </c>
      <c r="R990" s="141">
        <v>0</v>
      </c>
      <c r="S990" s="141">
        <v>0</v>
      </c>
      <c r="T990" s="136">
        <f t="shared" si="502"/>
        <v>2761.7599</v>
      </c>
      <c r="U990" s="141">
        <v>2163.3101000000001</v>
      </c>
      <c r="V990" s="141">
        <v>0</v>
      </c>
      <c r="W990" s="141">
        <v>0</v>
      </c>
      <c r="X990" s="141">
        <v>0</v>
      </c>
      <c r="Y990" s="10">
        <v>598.44979999999998</v>
      </c>
      <c r="Z990" s="10">
        <v>0</v>
      </c>
      <c r="AA990" s="10">
        <v>0</v>
      </c>
      <c r="AB990" s="10">
        <v>0</v>
      </c>
      <c r="AC990" s="10">
        <v>0</v>
      </c>
      <c r="AD990" s="10">
        <f t="shared" si="508"/>
        <v>-330.9400999999998</v>
      </c>
      <c r="AE990" s="10">
        <f t="shared" si="508"/>
        <v>-330.78989999999976</v>
      </c>
      <c r="AF990" s="10">
        <f t="shared" si="508"/>
        <v>0</v>
      </c>
      <c r="AG990" s="10">
        <f t="shared" si="508"/>
        <v>0</v>
      </c>
      <c r="AH990" s="10">
        <f t="shared" si="508"/>
        <v>0</v>
      </c>
      <c r="AI990" s="13">
        <f t="shared" si="503"/>
        <v>-0.15020000000004075</v>
      </c>
      <c r="AJ990" s="13">
        <f t="shared" si="488"/>
        <v>0</v>
      </c>
      <c r="AK990" s="13">
        <f t="shared" si="485"/>
        <v>0</v>
      </c>
      <c r="AL990" s="13">
        <f t="shared" si="485"/>
        <v>0</v>
      </c>
      <c r="AM990" s="10">
        <f t="shared" si="485"/>
        <v>0</v>
      </c>
      <c r="AN990" s="10">
        <f t="shared" si="509"/>
        <v>89.299314514825241</v>
      </c>
      <c r="AO990" s="10">
        <f t="shared" si="509"/>
        <v>86.737103564412024</v>
      </c>
      <c r="AP990" s="10">
        <f t="shared" si="509"/>
        <v>0</v>
      </c>
      <c r="AQ990" s="10">
        <f t="shared" si="509"/>
        <v>0</v>
      </c>
      <c r="AR990" s="10">
        <f t="shared" si="509"/>
        <v>0</v>
      </c>
      <c r="AS990" s="10">
        <f t="shared" si="509"/>
        <v>99.974908118944199</v>
      </c>
      <c r="AT990" s="142">
        <f t="shared" si="509"/>
        <v>0</v>
      </c>
      <c r="AU990" s="142">
        <f t="shared" si="509"/>
        <v>0</v>
      </c>
      <c r="AV990" s="142">
        <f t="shared" si="509"/>
        <v>0</v>
      </c>
      <c r="AW990" s="142">
        <f t="shared" si="509"/>
        <v>0</v>
      </c>
    </row>
    <row r="991" spans="1:49" ht="12.75" customHeight="1" x14ac:dyDescent="0.25">
      <c r="A991" s="133">
        <v>982</v>
      </c>
      <c r="B991" s="139" t="s">
        <v>2151</v>
      </c>
      <c r="C991" s="135">
        <f t="shared" si="504"/>
        <v>4302.6000000000004</v>
      </c>
      <c r="D991" s="140">
        <v>3470.9</v>
      </c>
      <c r="E991" s="140">
        <v>0</v>
      </c>
      <c r="F991" s="140">
        <v>0</v>
      </c>
      <c r="G991" s="140">
        <v>0</v>
      </c>
      <c r="H991" s="140">
        <v>831.7</v>
      </c>
      <c r="I991" s="140">
        <v>0</v>
      </c>
      <c r="J991" s="135">
        <f t="shared" si="501"/>
        <v>4780.2</v>
      </c>
      <c r="K991" s="141">
        <v>3948.5</v>
      </c>
      <c r="L991" s="141">
        <v>0</v>
      </c>
      <c r="M991" s="141">
        <v>0</v>
      </c>
      <c r="N991" s="141">
        <v>0</v>
      </c>
      <c r="O991" s="141">
        <v>831.7</v>
      </c>
      <c r="P991" s="141">
        <v>0</v>
      </c>
      <c r="Q991" s="141">
        <v>0</v>
      </c>
      <c r="R991" s="141">
        <v>0</v>
      </c>
      <c r="S991" s="141">
        <v>0</v>
      </c>
      <c r="T991" s="136">
        <f t="shared" si="502"/>
        <v>4659.2413999999999</v>
      </c>
      <c r="U991" s="141">
        <v>3827.5414000000001</v>
      </c>
      <c r="V991" s="141">
        <v>0</v>
      </c>
      <c r="W991" s="141">
        <v>0</v>
      </c>
      <c r="X991" s="141">
        <v>0</v>
      </c>
      <c r="Y991" s="10">
        <v>831.7</v>
      </c>
      <c r="Z991" s="10">
        <v>0</v>
      </c>
      <c r="AA991" s="10">
        <v>0</v>
      </c>
      <c r="AB991" s="10">
        <v>0</v>
      </c>
      <c r="AC991" s="10">
        <v>0</v>
      </c>
      <c r="AD991" s="10">
        <f t="shared" si="508"/>
        <v>-120.95859999999993</v>
      </c>
      <c r="AE991" s="10">
        <f t="shared" si="508"/>
        <v>-120.95859999999993</v>
      </c>
      <c r="AF991" s="10">
        <f t="shared" si="508"/>
        <v>0</v>
      </c>
      <c r="AG991" s="10">
        <f t="shared" si="508"/>
        <v>0</v>
      </c>
      <c r="AH991" s="10">
        <f t="shared" si="508"/>
        <v>0</v>
      </c>
      <c r="AI991" s="13">
        <f t="shared" si="503"/>
        <v>0</v>
      </c>
      <c r="AJ991" s="13">
        <f t="shared" si="488"/>
        <v>0</v>
      </c>
      <c r="AK991" s="13">
        <f t="shared" si="485"/>
        <v>0</v>
      </c>
      <c r="AL991" s="13">
        <f t="shared" si="485"/>
        <v>0</v>
      </c>
      <c r="AM991" s="10">
        <f t="shared" si="485"/>
        <v>0</v>
      </c>
      <c r="AN991" s="10">
        <f t="shared" si="509"/>
        <v>97.469591230492441</v>
      </c>
      <c r="AO991" s="10">
        <f t="shared" si="509"/>
        <v>96.936593643155632</v>
      </c>
      <c r="AP991" s="10">
        <f t="shared" si="509"/>
        <v>0</v>
      </c>
      <c r="AQ991" s="10">
        <f t="shared" si="509"/>
        <v>0</v>
      </c>
      <c r="AR991" s="10">
        <f t="shared" si="509"/>
        <v>0</v>
      </c>
      <c r="AS991" s="10">
        <f t="shared" si="509"/>
        <v>100</v>
      </c>
      <c r="AT991" s="142">
        <f t="shared" si="509"/>
        <v>0</v>
      </c>
      <c r="AU991" s="142">
        <f t="shared" si="509"/>
        <v>0</v>
      </c>
      <c r="AV991" s="142">
        <f t="shared" si="509"/>
        <v>0</v>
      </c>
      <c r="AW991" s="142">
        <f t="shared" si="509"/>
        <v>0</v>
      </c>
    </row>
    <row r="992" spans="1:49" ht="12.75" customHeight="1" x14ac:dyDescent="0.25">
      <c r="A992" s="133">
        <v>983</v>
      </c>
      <c r="B992" s="139" t="s">
        <v>2152</v>
      </c>
      <c r="C992" s="135">
        <f t="shared" si="504"/>
        <v>2616.1</v>
      </c>
      <c r="D992" s="140">
        <v>2243.4</v>
      </c>
      <c r="E992" s="140">
        <v>0</v>
      </c>
      <c r="F992" s="140">
        <v>0</v>
      </c>
      <c r="G992" s="140">
        <v>0</v>
      </c>
      <c r="H992" s="140">
        <v>372.7</v>
      </c>
      <c r="I992" s="140">
        <v>0</v>
      </c>
      <c r="J992" s="135">
        <f t="shared" si="501"/>
        <v>2909.6</v>
      </c>
      <c r="K992" s="141">
        <v>2536.9</v>
      </c>
      <c r="L992" s="141">
        <v>0</v>
      </c>
      <c r="M992" s="141">
        <v>0</v>
      </c>
      <c r="N992" s="141">
        <v>0</v>
      </c>
      <c r="O992" s="141">
        <v>372.7</v>
      </c>
      <c r="P992" s="141">
        <v>0</v>
      </c>
      <c r="Q992" s="141">
        <v>0</v>
      </c>
      <c r="R992" s="141">
        <v>0</v>
      </c>
      <c r="S992" s="141">
        <v>0</v>
      </c>
      <c r="T992" s="136">
        <f t="shared" si="502"/>
        <v>2844.8597999999997</v>
      </c>
      <c r="U992" s="141">
        <v>2472.1597999999999</v>
      </c>
      <c r="V992" s="141">
        <v>0</v>
      </c>
      <c r="W992" s="141">
        <v>0</v>
      </c>
      <c r="X992" s="141">
        <v>0</v>
      </c>
      <c r="Y992" s="10">
        <v>372.7</v>
      </c>
      <c r="Z992" s="10">
        <v>0</v>
      </c>
      <c r="AA992" s="10">
        <v>0</v>
      </c>
      <c r="AB992" s="10">
        <v>0</v>
      </c>
      <c r="AC992" s="10">
        <v>0</v>
      </c>
      <c r="AD992" s="10">
        <f t="shared" si="508"/>
        <v>-64.740200000000186</v>
      </c>
      <c r="AE992" s="10">
        <f t="shared" si="508"/>
        <v>-64.740200000000186</v>
      </c>
      <c r="AF992" s="10">
        <f t="shared" si="508"/>
        <v>0</v>
      </c>
      <c r="AG992" s="10">
        <f t="shared" si="508"/>
        <v>0</v>
      </c>
      <c r="AH992" s="10">
        <f t="shared" si="508"/>
        <v>0</v>
      </c>
      <c r="AI992" s="13">
        <f t="shared" si="503"/>
        <v>0</v>
      </c>
      <c r="AJ992" s="13">
        <f t="shared" si="488"/>
        <v>0</v>
      </c>
      <c r="AK992" s="13">
        <f t="shared" si="485"/>
        <v>0</v>
      </c>
      <c r="AL992" s="13">
        <f t="shared" si="485"/>
        <v>0</v>
      </c>
      <c r="AM992" s="10">
        <f t="shared" si="485"/>
        <v>0</v>
      </c>
      <c r="AN992" s="10">
        <f t="shared" si="509"/>
        <v>97.774945009623309</v>
      </c>
      <c r="AO992" s="10">
        <f t="shared" si="509"/>
        <v>97.448058654263065</v>
      </c>
      <c r="AP992" s="10">
        <f t="shared" si="509"/>
        <v>0</v>
      </c>
      <c r="AQ992" s="10">
        <f t="shared" si="509"/>
        <v>0</v>
      </c>
      <c r="AR992" s="10">
        <f t="shared" si="509"/>
        <v>0</v>
      </c>
      <c r="AS992" s="10">
        <f t="shared" si="509"/>
        <v>100</v>
      </c>
      <c r="AT992" s="142">
        <f t="shared" si="509"/>
        <v>0</v>
      </c>
      <c r="AU992" s="142">
        <f t="shared" si="509"/>
        <v>0</v>
      </c>
      <c r="AV992" s="142">
        <f t="shared" si="509"/>
        <v>0</v>
      </c>
      <c r="AW992" s="142">
        <f t="shared" si="509"/>
        <v>0</v>
      </c>
    </row>
    <row r="993" spans="1:49" ht="12.75" customHeight="1" x14ac:dyDescent="0.25">
      <c r="A993" s="133">
        <v>984</v>
      </c>
      <c r="B993" s="139" t="s">
        <v>2153</v>
      </c>
      <c r="C993" s="135">
        <f t="shared" si="504"/>
        <v>1214.2</v>
      </c>
      <c r="D993" s="140">
        <v>1043.2</v>
      </c>
      <c r="E993" s="140">
        <v>0</v>
      </c>
      <c r="F993" s="140">
        <v>0</v>
      </c>
      <c r="G993" s="140">
        <v>0</v>
      </c>
      <c r="H993" s="140">
        <v>171</v>
      </c>
      <c r="I993" s="140">
        <v>0</v>
      </c>
      <c r="J993" s="135">
        <f t="shared" si="501"/>
        <v>1374.1</v>
      </c>
      <c r="K993" s="141">
        <v>1203.0999999999999</v>
      </c>
      <c r="L993" s="141">
        <v>0</v>
      </c>
      <c r="M993" s="141">
        <v>0</v>
      </c>
      <c r="N993" s="141">
        <v>0</v>
      </c>
      <c r="O993" s="141">
        <v>171</v>
      </c>
      <c r="P993" s="141">
        <v>0</v>
      </c>
      <c r="Q993" s="141">
        <v>0</v>
      </c>
      <c r="R993" s="141">
        <v>0</v>
      </c>
      <c r="S993" s="141">
        <v>0</v>
      </c>
      <c r="T993" s="136">
        <f t="shared" si="502"/>
        <v>1173.6668</v>
      </c>
      <c r="U993" s="141">
        <v>1002.7063000000001</v>
      </c>
      <c r="V993" s="141">
        <v>0</v>
      </c>
      <c r="W993" s="141">
        <v>0</v>
      </c>
      <c r="X993" s="141">
        <v>0</v>
      </c>
      <c r="Y993" s="10">
        <v>170.9605</v>
      </c>
      <c r="Z993" s="10">
        <v>0</v>
      </c>
      <c r="AA993" s="10">
        <v>0</v>
      </c>
      <c r="AB993" s="10">
        <v>0</v>
      </c>
      <c r="AC993" s="10">
        <v>0</v>
      </c>
      <c r="AD993" s="10">
        <f t="shared" si="508"/>
        <v>-200.43319999999994</v>
      </c>
      <c r="AE993" s="10">
        <f t="shared" si="508"/>
        <v>-200.39369999999985</v>
      </c>
      <c r="AF993" s="10">
        <f t="shared" si="508"/>
        <v>0</v>
      </c>
      <c r="AG993" s="10">
        <f t="shared" si="508"/>
        <v>0</v>
      </c>
      <c r="AH993" s="10">
        <f t="shared" si="508"/>
        <v>0</v>
      </c>
      <c r="AI993" s="13">
        <f t="shared" si="503"/>
        <v>-3.9500000000003865E-2</v>
      </c>
      <c r="AJ993" s="13">
        <f t="shared" si="488"/>
        <v>0</v>
      </c>
      <c r="AK993" s="13">
        <f t="shared" si="485"/>
        <v>0</v>
      </c>
      <c r="AL993" s="13">
        <f t="shared" si="485"/>
        <v>0</v>
      </c>
      <c r="AM993" s="10">
        <f t="shared" si="485"/>
        <v>0</v>
      </c>
      <c r="AN993" s="10">
        <f t="shared" si="509"/>
        <v>85.413492467797099</v>
      </c>
      <c r="AO993" s="10">
        <f t="shared" si="509"/>
        <v>83.343554151774583</v>
      </c>
      <c r="AP993" s="10">
        <f t="shared" si="509"/>
        <v>0</v>
      </c>
      <c r="AQ993" s="10">
        <f t="shared" si="509"/>
        <v>0</v>
      </c>
      <c r="AR993" s="10">
        <f t="shared" si="509"/>
        <v>0</v>
      </c>
      <c r="AS993" s="10">
        <f t="shared" si="509"/>
        <v>99.976900584795317</v>
      </c>
      <c r="AT993" s="142">
        <f t="shared" si="509"/>
        <v>0</v>
      </c>
      <c r="AU993" s="142">
        <f t="shared" si="509"/>
        <v>0</v>
      </c>
      <c r="AV993" s="142">
        <f t="shared" si="509"/>
        <v>0</v>
      </c>
      <c r="AW993" s="142">
        <f t="shared" si="509"/>
        <v>0</v>
      </c>
    </row>
    <row r="994" spans="1:49" ht="12.75" customHeight="1" x14ac:dyDescent="0.25">
      <c r="A994" s="133">
        <v>985</v>
      </c>
      <c r="B994" s="139" t="s">
        <v>2154</v>
      </c>
      <c r="C994" s="135">
        <f t="shared" si="504"/>
        <v>2484.1999999999998</v>
      </c>
      <c r="D994" s="140">
        <v>2136.1999999999998</v>
      </c>
      <c r="E994" s="140">
        <v>0</v>
      </c>
      <c r="F994" s="140">
        <v>0</v>
      </c>
      <c r="G994" s="140">
        <v>0</v>
      </c>
      <c r="H994" s="140">
        <v>348</v>
      </c>
      <c r="I994" s="140">
        <v>0</v>
      </c>
      <c r="J994" s="135">
        <f t="shared" si="501"/>
        <v>2756.6</v>
      </c>
      <c r="K994" s="141">
        <v>2408.6</v>
      </c>
      <c r="L994" s="141">
        <v>0</v>
      </c>
      <c r="M994" s="141">
        <v>0</v>
      </c>
      <c r="N994" s="141">
        <v>0</v>
      </c>
      <c r="O994" s="141">
        <v>348</v>
      </c>
      <c r="P994" s="141">
        <v>0</v>
      </c>
      <c r="Q994" s="141">
        <v>0</v>
      </c>
      <c r="R994" s="141">
        <v>0</v>
      </c>
      <c r="S994" s="141">
        <v>0</v>
      </c>
      <c r="T994" s="136">
        <f t="shared" si="502"/>
        <v>2733.9459000000002</v>
      </c>
      <c r="U994" s="141">
        <v>2386.0999000000002</v>
      </c>
      <c r="V994" s="141">
        <v>0</v>
      </c>
      <c r="W994" s="141">
        <v>0</v>
      </c>
      <c r="X994" s="141">
        <v>0</v>
      </c>
      <c r="Y994" s="10">
        <v>347.846</v>
      </c>
      <c r="Z994" s="10">
        <v>0</v>
      </c>
      <c r="AA994" s="10">
        <v>0</v>
      </c>
      <c r="AB994" s="10">
        <v>0</v>
      </c>
      <c r="AC994" s="10">
        <v>0</v>
      </c>
      <c r="AD994" s="10">
        <f t="shared" si="508"/>
        <v>-22.654099999999744</v>
      </c>
      <c r="AE994" s="10">
        <f t="shared" si="508"/>
        <v>-22.500099999999748</v>
      </c>
      <c r="AF994" s="10">
        <f t="shared" si="508"/>
        <v>0</v>
      </c>
      <c r="AG994" s="10">
        <f t="shared" si="508"/>
        <v>0</v>
      </c>
      <c r="AH994" s="10">
        <f t="shared" si="508"/>
        <v>0</v>
      </c>
      <c r="AI994" s="13">
        <f t="shared" si="503"/>
        <v>-0.15399999999999636</v>
      </c>
      <c r="AJ994" s="13">
        <f t="shared" si="488"/>
        <v>0</v>
      </c>
      <c r="AK994" s="13">
        <f t="shared" si="485"/>
        <v>0</v>
      </c>
      <c r="AL994" s="13">
        <f t="shared" si="485"/>
        <v>0</v>
      </c>
      <c r="AM994" s="10">
        <f t="shared" si="485"/>
        <v>0</v>
      </c>
      <c r="AN994" s="10">
        <f t="shared" si="509"/>
        <v>99.178186896901991</v>
      </c>
      <c r="AO994" s="10">
        <f t="shared" si="509"/>
        <v>99.065843228431461</v>
      </c>
      <c r="AP994" s="10">
        <f t="shared" si="509"/>
        <v>0</v>
      </c>
      <c r="AQ994" s="10">
        <f t="shared" si="509"/>
        <v>0</v>
      </c>
      <c r="AR994" s="10">
        <f t="shared" si="509"/>
        <v>0</v>
      </c>
      <c r="AS994" s="10">
        <f t="shared" si="509"/>
        <v>99.955747126436776</v>
      </c>
      <c r="AT994" s="142">
        <f t="shared" si="509"/>
        <v>0</v>
      </c>
      <c r="AU994" s="142">
        <f t="shared" si="509"/>
        <v>0</v>
      </c>
      <c r="AV994" s="142">
        <f t="shared" si="509"/>
        <v>0</v>
      </c>
      <c r="AW994" s="142">
        <f t="shared" si="509"/>
        <v>0</v>
      </c>
    </row>
    <row r="995" spans="1:49" ht="12.75" customHeight="1" x14ac:dyDescent="0.25">
      <c r="A995" s="133">
        <v>986</v>
      </c>
      <c r="B995" s="139" t="s">
        <v>2155</v>
      </c>
      <c r="C995" s="135">
        <f t="shared" si="504"/>
        <v>1956.8000000000002</v>
      </c>
      <c r="D995" s="140">
        <v>1679.9</v>
      </c>
      <c r="E995" s="140">
        <v>0</v>
      </c>
      <c r="F995" s="140">
        <v>0</v>
      </c>
      <c r="G995" s="140">
        <v>0</v>
      </c>
      <c r="H995" s="140">
        <v>276.89999999999998</v>
      </c>
      <c r="I995" s="140">
        <v>0</v>
      </c>
      <c r="J995" s="135">
        <f t="shared" si="501"/>
        <v>2072.1999999999998</v>
      </c>
      <c r="K995" s="141">
        <v>1795.3</v>
      </c>
      <c r="L995" s="141">
        <v>0</v>
      </c>
      <c r="M995" s="141">
        <v>0</v>
      </c>
      <c r="N995" s="141">
        <v>0</v>
      </c>
      <c r="O995" s="141">
        <v>276.89999999999998</v>
      </c>
      <c r="P995" s="141">
        <v>0</v>
      </c>
      <c r="Q995" s="141">
        <v>0</v>
      </c>
      <c r="R995" s="141">
        <v>0</v>
      </c>
      <c r="S995" s="141">
        <v>0</v>
      </c>
      <c r="T995" s="136">
        <f t="shared" si="502"/>
        <v>1650.9371999999998</v>
      </c>
      <c r="U995" s="141">
        <v>1374.0372</v>
      </c>
      <c r="V995" s="141">
        <v>0</v>
      </c>
      <c r="W995" s="141">
        <v>0</v>
      </c>
      <c r="X995" s="141">
        <v>0</v>
      </c>
      <c r="Y995" s="10">
        <v>276.89999999999998</v>
      </c>
      <c r="Z995" s="10">
        <v>0</v>
      </c>
      <c r="AA995" s="10">
        <v>0</v>
      </c>
      <c r="AB995" s="10">
        <v>0</v>
      </c>
      <c r="AC995" s="10">
        <v>0</v>
      </c>
      <c r="AD995" s="10">
        <f t="shared" si="508"/>
        <v>-421.26279999999997</v>
      </c>
      <c r="AE995" s="10">
        <f t="shared" si="508"/>
        <v>-421.26279999999997</v>
      </c>
      <c r="AF995" s="10">
        <f t="shared" si="508"/>
        <v>0</v>
      </c>
      <c r="AG995" s="10">
        <f t="shared" si="508"/>
        <v>0</v>
      </c>
      <c r="AH995" s="10">
        <f t="shared" si="508"/>
        <v>0</v>
      </c>
      <c r="AI995" s="13">
        <f t="shared" si="503"/>
        <v>0</v>
      </c>
      <c r="AJ995" s="13">
        <f t="shared" si="488"/>
        <v>0</v>
      </c>
      <c r="AK995" s="13">
        <f t="shared" si="485"/>
        <v>0</v>
      </c>
      <c r="AL995" s="13">
        <f t="shared" si="485"/>
        <v>0</v>
      </c>
      <c r="AM995" s="10">
        <f t="shared" si="485"/>
        <v>0</v>
      </c>
      <c r="AN995" s="10">
        <f t="shared" si="509"/>
        <v>79.670746066981962</v>
      </c>
      <c r="AO995" s="10">
        <f t="shared" si="509"/>
        <v>76.535242020832172</v>
      </c>
      <c r="AP995" s="10">
        <f t="shared" si="509"/>
        <v>0</v>
      </c>
      <c r="AQ995" s="10">
        <f t="shared" si="509"/>
        <v>0</v>
      </c>
      <c r="AR995" s="10">
        <f t="shared" si="509"/>
        <v>0</v>
      </c>
      <c r="AS995" s="10">
        <f t="shared" si="509"/>
        <v>100</v>
      </c>
      <c r="AT995" s="142">
        <f t="shared" si="509"/>
        <v>0</v>
      </c>
      <c r="AU995" s="142">
        <f t="shared" si="509"/>
        <v>0</v>
      </c>
      <c r="AV995" s="142">
        <f t="shared" si="509"/>
        <v>0</v>
      </c>
      <c r="AW995" s="142">
        <f t="shared" si="509"/>
        <v>0</v>
      </c>
    </row>
    <row r="996" spans="1:49" ht="12.75" customHeight="1" x14ac:dyDescent="0.25">
      <c r="A996" s="133">
        <v>987</v>
      </c>
      <c r="B996" s="139" t="s">
        <v>2156</v>
      </c>
      <c r="C996" s="135">
        <f t="shared" si="504"/>
        <v>2588.6</v>
      </c>
      <c r="D996" s="140">
        <v>1923.3</v>
      </c>
      <c r="E996" s="140">
        <v>0</v>
      </c>
      <c r="F996" s="140">
        <v>37.200000000000003</v>
      </c>
      <c r="G996" s="140">
        <v>0</v>
      </c>
      <c r="H996" s="140">
        <v>628.1</v>
      </c>
      <c r="I996" s="140">
        <v>0</v>
      </c>
      <c r="J996" s="135">
        <f t="shared" si="501"/>
        <v>2971.3999999999996</v>
      </c>
      <c r="K996" s="141">
        <v>2306.1</v>
      </c>
      <c r="L996" s="141">
        <v>0</v>
      </c>
      <c r="M996" s="141">
        <v>37.200000000000003</v>
      </c>
      <c r="N996" s="141">
        <v>0</v>
      </c>
      <c r="O996" s="141">
        <v>628.1</v>
      </c>
      <c r="P996" s="141">
        <v>0</v>
      </c>
      <c r="Q996" s="141">
        <v>0</v>
      </c>
      <c r="R996" s="141">
        <v>0</v>
      </c>
      <c r="S996" s="141">
        <v>0</v>
      </c>
      <c r="T996" s="136">
        <f t="shared" si="502"/>
        <v>2769.5722999999998</v>
      </c>
      <c r="U996" s="141">
        <v>2141.4722999999999</v>
      </c>
      <c r="V996" s="141">
        <v>0</v>
      </c>
      <c r="W996" s="141">
        <v>0</v>
      </c>
      <c r="X996" s="141">
        <v>0</v>
      </c>
      <c r="Y996" s="10">
        <v>628.1</v>
      </c>
      <c r="Z996" s="10">
        <v>0</v>
      </c>
      <c r="AA996" s="10">
        <v>0</v>
      </c>
      <c r="AB996" s="10">
        <v>0</v>
      </c>
      <c r="AC996" s="10">
        <v>0</v>
      </c>
      <c r="AD996" s="10">
        <f t="shared" si="508"/>
        <v>-201.82769999999982</v>
      </c>
      <c r="AE996" s="10">
        <f t="shared" si="508"/>
        <v>-164.6277</v>
      </c>
      <c r="AF996" s="10">
        <f t="shared" si="508"/>
        <v>0</v>
      </c>
      <c r="AG996" s="10">
        <f t="shared" si="508"/>
        <v>-37.200000000000003</v>
      </c>
      <c r="AH996" s="10">
        <f t="shared" si="508"/>
        <v>0</v>
      </c>
      <c r="AI996" s="13">
        <f t="shared" si="503"/>
        <v>0</v>
      </c>
      <c r="AJ996" s="13">
        <f t="shared" si="488"/>
        <v>0</v>
      </c>
      <c r="AK996" s="13">
        <f t="shared" si="485"/>
        <v>0</v>
      </c>
      <c r="AL996" s="13">
        <f t="shared" si="485"/>
        <v>0</v>
      </c>
      <c r="AM996" s="10">
        <f t="shared" si="485"/>
        <v>0</v>
      </c>
      <c r="AN996" s="10">
        <f t="shared" si="509"/>
        <v>93.207656323618508</v>
      </c>
      <c r="AO996" s="10">
        <f t="shared" si="509"/>
        <v>92.861207232990765</v>
      </c>
      <c r="AP996" s="10">
        <f t="shared" si="509"/>
        <v>0</v>
      </c>
      <c r="AQ996" s="10">
        <f t="shared" si="509"/>
        <v>0</v>
      </c>
      <c r="AR996" s="10">
        <f t="shared" si="509"/>
        <v>0</v>
      </c>
      <c r="AS996" s="10">
        <f t="shared" si="509"/>
        <v>100</v>
      </c>
      <c r="AT996" s="142">
        <f t="shared" si="509"/>
        <v>0</v>
      </c>
      <c r="AU996" s="142">
        <f t="shared" si="509"/>
        <v>0</v>
      </c>
      <c r="AV996" s="142">
        <f t="shared" si="509"/>
        <v>0</v>
      </c>
      <c r="AW996" s="142">
        <f t="shared" si="509"/>
        <v>0</v>
      </c>
    </row>
    <row r="997" spans="1:49" ht="12.75" customHeight="1" x14ac:dyDescent="0.25">
      <c r="A997" s="133">
        <v>988</v>
      </c>
      <c r="B997" s="139" t="s">
        <v>2157</v>
      </c>
      <c r="C997" s="135">
        <f t="shared" si="504"/>
        <v>1791.5</v>
      </c>
      <c r="D997" s="140">
        <v>1399.2</v>
      </c>
      <c r="E997" s="140">
        <v>0</v>
      </c>
      <c r="F997" s="140">
        <v>0</v>
      </c>
      <c r="G997" s="140">
        <v>0</v>
      </c>
      <c r="H997" s="140">
        <v>392.3</v>
      </c>
      <c r="I997" s="140">
        <v>0</v>
      </c>
      <c r="J997" s="135">
        <f t="shared" si="501"/>
        <v>1960.6</v>
      </c>
      <c r="K997" s="141">
        <v>1568.3</v>
      </c>
      <c r="L997" s="141">
        <v>0</v>
      </c>
      <c r="M997" s="141">
        <v>0</v>
      </c>
      <c r="N997" s="141">
        <v>0</v>
      </c>
      <c r="O997" s="141">
        <v>392.3</v>
      </c>
      <c r="P997" s="141">
        <v>0</v>
      </c>
      <c r="Q997" s="141">
        <v>0</v>
      </c>
      <c r="R997" s="141">
        <v>0</v>
      </c>
      <c r="S997" s="141">
        <v>0</v>
      </c>
      <c r="T997" s="136">
        <f t="shared" si="502"/>
        <v>1878.6960999999999</v>
      </c>
      <c r="U997" s="141">
        <v>1486.3960999999999</v>
      </c>
      <c r="V997" s="141">
        <v>0</v>
      </c>
      <c r="W997" s="141">
        <v>0</v>
      </c>
      <c r="X997" s="141">
        <v>0</v>
      </c>
      <c r="Y997" s="10">
        <v>392.3</v>
      </c>
      <c r="Z997" s="10">
        <v>0</v>
      </c>
      <c r="AA997" s="10">
        <v>0</v>
      </c>
      <c r="AB997" s="10">
        <v>0</v>
      </c>
      <c r="AC997" s="10">
        <v>0</v>
      </c>
      <c r="AD997" s="10">
        <f t="shared" si="508"/>
        <v>-81.903900000000021</v>
      </c>
      <c r="AE997" s="10">
        <f t="shared" si="508"/>
        <v>-81.903900000000021</v>
      </c>
      <c r="AF997" s="10">
        <f t="shared" si="508"/>
        <v>0</v>
      </c>
      <c r="AG997" s="10">
        <f t="shared" si="508"/>
        <v>0</v>
      </c>
      <c r="AH997" s="10">
        <f t="shared" si="508"/>
        <v>0</v>
      </c>
      <c r="AI997" s="13">
        <f t="shared" si="503"/>
        <v>0</v>
      </c>
      <c r="AJ997" s="13">
        <f t="shared" si="488"/>
        <v>0</v>
      </c>
      <c r="AK997" s="13">
        <f t="shared" si="485"/>
        <v>0</v>
      </c>
      <c r="AL997" s="13">
        <f t="shared" si="485"/>
        <v>0</v>
      </c>
      <c r="AM997" s="10">
        <f t="shared" si="485"/>
        <v>0</v>
      </c>
      <c r="AN997" s="10">
        <f t="shared" si="509"/>
        <v>95.822508415791091</v>
      </c>
      <c r="AO997" s="10">
        <f t="shared" si="509"/>
        <v>94.777536185678755</v>
      </c>
      <c r="AP997" s="10">
        <f t="shared" si="509"/>
        <v>0</v>
      </c>
      <c r="AQ997" s="10">
        <f t="shared" si="509"/>
        <v>0</v>
      </c>
      <c r="AR997" s="10">
        <f t="shared" si="509"/>
        <v>0</v>
      </c>
      <c r="AS997" s="10">
        <f t="shared" si="509"/>
        <v>100</v>
      </c>
      <c r="AT997" s="142">
        <f t="shared" si="509"/>
        <v>0</v>
      </c>
      <c r="AU997" s="142">
        <f t="shared" si="509"/>
        <v>0</v>
      </c>
      <c r="AV997" s="142">
        <f t="shared" si="509"/>
        <v>0</v>
      </c>
      <c r="AW997" s="142">
        <f t="shared" si="509"/>
        <v>0</v>
      </c>
    </row>
    <row r="998" spans="1:49" ht="12.75" customHeight="1" x14ac:dyDescent="0.25">
      <c r="A998" s="133">
        <v>989</v>
      </c>
      <c r="B998" s="139" t="s">
        <v>2158</v>
      </c>
      <c r="C998" s="135">
        <f t="shared" si="504"/>
        <v>2587.9</v>
      </c>
      <c r="D998" s="140">
        <v>2018.2</v>
      </c>
      <c r="E998" s="140">
        <v>0</v>
      </c>
      <c r="F998" s="140">
        <v>0</v>
      </c>
      <c r="G998" s="140">
        <v>0</v>
      </c>
      <c r="H998" s="140">
        <v>569.70000000000005</v>
      </c>
      <c r="I998" s="140">
        <v>0</v>
      </c>
      <c r="J998" s="135">
        <f t="shared" si="501"/>
        <v>2815.6000000000004</v>
      </c>
      <c r="K998" s="141">
        <v>2245.9</v>
      </c>
      <c r="L998" s="141">
        <v>0</v>
      </c>
      <c r="M998" s="141">
        <v>0</v>
      </c>
      <c r="N998" s="141">
        <v>0</v>
      </c>
      <c r="O998" s="141">
        <v>569.70000000000005</v>
      </c>
      <c r="P998" s="141">
        <v>0</v>
      </c>
      <c r="Q998" s="141">
        <v>0</v>
      </c>
      <c r="R998" s="141">
        <v>0</v>
      </c>
      <c r="S998" s="141">
        <v>0</v>
      </c>
      <c r="T998" s="136">
        <f t="shared" si="502"/>
        <v>2782.9843000000001</v>
      </c>
      <c r="U998" s="141">
        <v>2214.0237999999999</v>
      </c>
      <c r="V998" s="141">
        <v>0</v>
      </c>
      <c r="W998" s="141">
        <v>0</v>
      </c>
      <c r="X998" s="141">
        <v>0</v>
      </c>
      <c r="Y998" s="10">
        <v>568.96050000000002</v>
      </c>
      <c r="Z998" s="10">
        <v>0</v>
      </c>
      <c r="AA998" s="10">
        <v>0</v>
      </c>
      <c r="AB998" s="10">
        <v>0</v>
      </c>
      <c r="AC998" s="10">
        <v>0</v>
      </c>
      <c r="AD998" s="10">
        <f t="shared" si="508"/>
        <v>-32.615700000000288</v>
      </c>
      <c r="AE998" s="10">
        <f t="shared" si="508"/>
        <v>-31.876200000000154</v>
      </c>
      <c r="AF998" s="10">
        <f t="shared" si="508"/>
        <v>0</v>
      </c>
      <c r="AG998" s="10">
        <f t="shared" si="508"/>
        <v>0</v>
      </c>
      <c r="AH998" s="10">
        <f t="shared" si="508"/>
        <v>0</v>
      </c>
      <c r="AI998" s="13">
        <f t="shared" si="503"/>
        <v>-0.73950000000002092</v>
      </c>
      <c r="AJ998" s="13">
        <f t="shared" si="488"/>
        <v>0</v>
      </c>
      <c r="AK998" s="13">
        <f t="shared" si="485"/>
        <v>0</v>
      </c>
      <c r="AL998" s="13">
        <f t="shared" si="485"/>
        <v>0</v>
      </c>
      <c r="AM998" s="10">
        <f t="shared" si="485"/>
        <v>0</v>
      </c>
      <c r="AN998" s="10">
        <f t="shared" si="509"/>
        <v>98.841607472652356</v>
      </c>
      <c r="AO998" s="10">
        <f t="shared" si="509"/>
        <v>98.580693708535549</v>
      </c>
      <c r="AP998" s="10">
        <f t="shared" si="509"/>
        <v>0</v>
      </c>
      <c r="AQ998" s="10">
        <f t="shared" si="509"/>
        <v>0</v>
      </c>
      <c r="AR998" s="10">
        <f t="shared" si="509"/>
        <v>0</v>
      </c>
      <c r="AS998" s="10">
        <f t="shared" si="509"/>
        <v>99.870194839389143</v>
      </c>
      <c r="AT998" s="142">
        <f t="shared" si="509"/>
        <v>0</v>
      </c>
      <c r="AU998" s="142">
        <f t="shared" si="509"/>
        <v>0</v>
      </c>
      <c r="AV998" s="142">
        <f t="shared" si="509"/>
        <v>0</v>
      </c>
      <c r="AW998" s="142">
        <f t="shared" si="509"/>
        <v>0</v>
      </c>
    </row>
    <row r="999" spans="1:49" ht="12.75" customHeight="1" x14ac:dyDescent="0.25">
      <c r="A999" s="133">
        <v>990</v>
      </c>
      <c r="B999" s="139" t="s">
        <v>1820</v>
      </c>
      <c r="C999" s="135">
        <f t="shared" si="504"/>
        <v>1954.5</v>
      </c>
      <c r="D999" s="140">
        <v>1500</v>
      </c>
      <c r="E999" s="140">
        <v>0</v>
      </c>
      <c r="F999" s="140">
        <v>0</v>
      </c>
      <c r="G999" s="140">
        <v>0</v>
      </c>
      <c r="H999" s="140">
        <v>454.5</v>
      </c>
      <c r="I999" s="140">
        <v>0</v>
      </c>
      <c r="J999" s="135">
        <f t="shared" si="501"/>
        <v>2139.6</v>
      </c>
      <c r="K999" s="141">
        <v>1685.1</v>
      </c>
      <c r="L999" s="141">
        <v>0</v>
      </c>
      <c r="M999" s="141">
        <v>0</v>
      </c>
      <c r="N999" s="141">
        <v>0</v>
      </c>
      <c r="O999" s="141">
        <v>454.5</v>
      </c>
      <c r="P999" s="141">
        <v>0</v>
      </c>
      <c r="Q999" s="141">
        <v>0</v>
      </c>
      <c r="R999" s="141">
        <v>0</v>
      </c>
      <c r="S999" s="141">
        <v>0</v>
      </c>
      <c r="T999" s="136">
        <f t="shared" si="502"/>
        <v>2138.6079999999997</v>
      </c>
      <c r="U999" s="141">
        <v>1685.1</v>
      </c>
      <c r="V999" s="141">
        <v>0</v>
      </c>
      <c r="W999" s="141">
        <v>0</v>
      </c>
      <c r="X999" s="141">
        <v>0</v>
      </c>
      <c r="Y999" s="10">
        <v>453.50799999999998</v>
      </c>
      <c r="Z999" s="10">
        <v>0</v>
      </c>
      <c r="AA999" s="10">
        <v>0</v>
      </c>
      <c r="AB999" s="10">
        <v>0</v>
      </c>
      <c r="AC999" s="10">
        <v>0</v>
      </c>
      <c r="AD999" s="10">
        <f t="shared" si="508"/>
        <v>-0.99200000000018917</v>
      </c>
      <c r="AE999" s="10">
        <f t="shared" si="508"/>
        <v>0</v>
      </c>
      <c r="AF999" s="10">
        <f t="shared" si="508"/>
        <v>0</v>
      </c>
      <c r="AG999" s="10">
        <f t="shared" si="508"/>
        <v>0</v>
      </c>
      <c r="AH999" s="10">
        <f t="shared" si="508"/>
        <v>0</v>
      </c>
      <c r="AI999" s="13">
        <f t="shared" si="503"/>
        <v>-0.99200000000001864</v>
      </c>
      <c r="AJ999" s="13">
        <f t="shared" si="488"/>
        <v>0</v>
      </c>
      <c r="AK999" s="13">
        <f t="shared" si="485"/>
        <v>0</v>
      </c>
      <c r="AL999" s="13">
        <f t="shared" si="485"/>
        <v>0</v>
      </c>
      <c r="AM999" s="10">
        <f t="shared" si="485"/>
        <v>0</v>
      </c>
      <c r="AN999" s="10">
        <f t="shared" si="509"/>
        <v>99.953636193681049</v>
      </c>
      <c r="AO999" s="10">
        <f t="shared" si="509"/>
        <v>100</v>
      </c>
      <c r="AP999" s="10">
        <f t="shared" si="509"/>
        <v>0</v>
      </c>
      <c r="AQ999" s="10">
        <f t="shared" si="509"/>
        <v>0</v>
      </c>
      <c r="AR999" s="10">
        <f t="shared" si="509"/>
        <v>0</v>
      </c>
      <c r="AS999" s="10">
        <f t="shared" si="509"/>
        <v>99.781738173817374</v>
      </c>
      <c r="AT999" s="142">
        <f t="shared" si="509"/>
        <v>0</v>
      </c>
      <c r="AU999" s="142">
        <f t="shared" si="509"/>
        <v>0</v>
      </c>
      <c r="AV999" s="142">
        <f t="shared" si="509"/>
        <v>0</v>
      </c>
      <c r="AW999" s="142">
        <f t="shared" si="509"/>
        <v>0</v>
      </c>
    </row>
    <row r="1000" spans="1:49" ht="12.75" customHeight="1" x14ac:dyDescent="0.25">
      <c r="A1000" s="133">
        <v>991</v>
      </c>
      <c r="B1000" s="139" t="s">
        <v>2159</v>
      </c>
      <c r="C1000" s="135">
        <f t="shared" si="504"/>
        <v>4804.7</v>
      </c>
      <c r="D1000" s="140">
        <v>3666.9</v>
      </c>
      <c r="E1000" s="140">
        <v>0</v>
      </c>
      <c r="F1000" s="140">
        <v>0</v>
      </c>
      <c r="G1000" s="140">
        <v>0</v>
      </c>
      <c r="H1000" s="140">
        <v>1137.8</v>
      </c>
      <c r="I1000" s="140">
        <v>0</v>
      </c>
      <c r="J1000" s="135">
        <f t="shared" si="501"/>
        <v>5225.1000000000004</v>
      </c>
      <c r="K1000" s="141">
        <v>4087.3</v>
      </c>
      <c r="L1000" s="141">
        <v>0</v>
      </c>
      <c r="M1000" s="141">
        <v>0</v>
      </c>
      <c r="N1000" s="141">
        <v>0</v>
      </c>
      <c r="O1000" s="141">
        <v>1137.8</v>
      </c>
      <c r="P1000" s="141">
        <v>0</v>
      </c>
      <c r="Q1000" s="141">
        <v>0</v>
      </c>
      <c r="R1000" s="141">
        <v>0</v>
      </c>
      <c r="S1000" s="141">
        <v>0</v>
      </c>
      <c r="T1000" s="136">
        <f t="shared" si="502"/>
        <v>5002.7911999999997</v>
      </c>
      <c r="U1000" s="141">
        <v>3865.1181999999999</v>
      </c>
      <c r="V1000" s="141">
        <v>0</v>
      </c>
      <c r="W1000" s="141">
        <v>0</v>
      </c>
      <c r="X1000" s="141">
        <v>0</v>
      </c>
      <c r="Y1000" s="10">
        <v>1137.673</v>
      </c>
      <c r="Z1000" s="10">
        <v>0</v>
      </c>
      <c r="AA1000" s="10">
        <v>0</v>
      </c>
      <c r="AB1000" s="10">
        <v>0</v>
      </c>
      <c r="AC1000" s="10">
        <v>0</v>
      </c>
      <c r="AD1000" s="10">
        <f t="shared" si="508"/>
        <v>-222.3088000000007</v>
      </c>
      <c r="AE1000" s="10">
        <f t="shared" si="508"/>
        <v>-222.18180000000029</v>
      </c>
      <c r="AF1000" s="10">
        <f t="shared" si="508"/>
        <v>0</v>
      </c>
      <c r="AG1000" s="10">
        <f t="shared" si="508"/>
        <v>0</v>
      </c>
      <c r="AH1000" s="10">
        <f t="shared" si="508"/>
        <v>0</v>
      </c>
      <c r="AI1000" s="13">
        <f t="shared" si="503"/>
        <v>-0.12699999999995271</v>
      </c>
      <c r="AJ1000" s="13">
        <f t="shared" si="488"/>
        <v>0</v>
      </c>
      <c r="AK1000" s="13">
        <f t="shared" si="485"/>
        <v>0</v>
      </c>
      <c r="AL1000" s="13">
        <f t="shared" si="485"/>
        <v>0</v>
      </c>
      <c r="AM1000" s="10">
        <f t="shared" si="485"/>
        <v>0</v>
      </c>
      <c r="AN1000" s="10">
        <f t="shared" si="509"/>
        <v>95.745367552774098</v>
      </c>
      <c r="AO1000" s="10">
        <f t="shared" si="509"/>
        <v>94.564093655958686</v>
      </c>
      <c r="AP1000" s="10">
        <f t="shared" si="509"/>
        <v>0</v>
      </c>
      <c r="AQ1000" s="10">
        <f t="shared" si="509"/>
        <v>0</v>
      </c>
      <c r="AR1000" s="10">
        <f t="shared" si="509"/>
        <v>0</v>
      </c>
      <c r="AS1000" s="10">
        <f t="shared" si="509"/>
        <v>99.988838108630702</v>
      </c>
      <c r="AT1000" s="142">
        <f t="shared" si="509"/>
        <v>0</v>
      </c>
      <c r="AU1000" s="142">
        <f t="shared" si="509"/>
        <v>0</v>
      </c>
      <c r="AV1000" s="142">
        <f t="shared" si="509"/>
        <v>0</v>
      </c>
      <c r="AW1000" s="142">
        <f t="shared" si="509"/>
        <v>0</v>
      </c>
    </row>
    <row r="1001" spans="1:49" ht="12.75" customHeight="1" x14ac:dyDescent="0.25">
      <c r="A1001" s="133">
        <v>992</v>
      </c>
      <c r="B1001" s="139" t="s">
        <v>2160</v>
      </c>
      <c r="C1001" s="135">
        <f t="shared" si="504"/>
        <v>4090.7</v>
      </c>
      <c r="D1001" s="140">
        <v>3389.9</v>
      </c>
      <c r="E1001" s="140">
        <v>0</v>
      </c>
      <c r="F1001" s="140">
        <v>0</v>
      </c>
      <c r="G1001" s="140">
        <v>0</v>
      </c>
      <c r="H1001" s="140">
        <v>700.8</v>
      </c>
      <c r="I1001" s="140">
        <v>0</v>
      </c>
      <c r="J1001" s="135">
        <f t="shared" si="501"/>
        <v>4450.5</v>
      </c>
      <c r="K1001" s="141">
        <v>3749.7</v>
      </c>
      <c r="L1001" s="141">
        <v>0</v>
      </c>
      <c r="M1001" s="141">
        <v>0</v>
      </c>
      <c r="N1001" s="141">
        <v>0</v>
      </c>
      <c r="O1001" s="141">
        <v>700.8</v>
      </c>
      <c r="P1001" s="141">
        <v>0</v>
      </c>
      <c r="Q1001" s="141">
        <v>0</v>
      </c>
      <c r="R1001" s="141">
        <v>0</v>
      </c>
      <c r="S1001" s="141">
        <v>0</v>
      </c>
      <c r="T1001" s="136">
        <f t="shared" si="502"/>
        <v>4449.1917000000003</v>
      </c>
      <c r="U1001" s="141">
        <v>3749.38</v>
      </c>
      <c r="V1001" s="141">
        <v>0</v>
      </c>
      <c r="W1001" s="141">
        <v>0</v>
      </c>
      <c r="X1001" s="141">
        <v>0</v>
      </c>
      <c r="Y1001" s="10">
        <v>699.81169999999997</v>
      </c>
      <c r="Z1001" s="10">
        <v>0</v>
      </c>
      <c r="AA1001" s="10">
        <v>0</v>
      </c>
      <c r="AB1001" s="10">
        <v>0</v>
      </c>
      <c r="AC1001" s="10">
        <v>0</v>
      </c>
      <c r="AD1001" s="10">
        <f t="shared" si="508"/>
        <v>-1.30829999999969</v>
      </c>
      <c r="AE1001" s="10">
        <f t="shared" si="508"/>
        <v>-0.31999999999970896</v>
      </c>
      <c r="AF1001" s="10">
        <f t="shared" si="508"/>
        <v>0</v>
      </c>
      <c r="AG1001" s="10">
        <f t="shared" si="508"/>
        <v>0</v>
      </c>
      <c r="AH1001" s="10">
        <f t="shared" si="508"/>
        <v>0</v>
      </c>
      <c r="AI1001" s="13">
        <f t="shared" si="503"/>
        <v>-0.98829999999998108</v>
      </c>
      <c r="AJ1001" s="13">
        <f t="shared" si="488"/>
        <v>0</v>
      </c>
      <c r="AK1001" s="13">
        <f t="shared" si="485"/>
        <v>0</v>
      </c>
      <c r="AL1001" s="13">
        <f t="shared" si="485"/>
        <v>0</v>
      </c>
      <c r="AM1001" s="10">
        <f t="shared" si="485"/>
        <v>0</v>
      </c>
      <c r="AN1001" s="10">
        <f t="shared" si="509"/>
        <v>99.970603302999677</v>
      </c>
      <c r="AO1001" s="10">
        <f t="shared" si="509"/>
        <v>99.991465983945389</v>
      </c>
      <c r="AP1001" s="10">
        <f t="shared" si="509"/>
        <v>0</v>
      </c>
      <c r="AQ1001" s="10">
        <f t="shared" si="509"/>
        <v>0</v>
      </c>
      <c r="AR1001" s="10">
        <f t="shared" si="509"/>
        <v>0</v>
      </c>
      <c r="AS1001" s="10">
        <f t="shared" si="509"/>
        <v>99.858975456620996</v>
      </c>
      <c r="AT1001" s="142">
        <f t="shared" si="509"/>
        <v>0</v>
      </c>
      <c r="AU1001" s="142">
        <f t="shared" si="509"/>
        <v>0</v>
      </c>
      <c r="AV1001" s="142">
        <f t="shared" si="509"/>
        <v>0</v>
      </c>
      <c r="AW1001" s="142">
        <f t="shared" si="509"/>
        <v>0</v>
      </c>
    </row>
    <row r="1002" spans="1:49" ht="12.75" customHeight="1" x14ac:dyDescent="0.25">
      <c r="A1002" s="133">
        <v>993</v>
      </c>
      <c r="B1002" s="139" t="s">
        <v>2161</v>
      </c>
      <c r="C1002" s="135">
        <f t="shared" si="504"/>
        <v>1293.2</v>
      </c>
      <c r="D1002" s="140">
        <v>1052.4000000000001</v>
      </c>
      <c r="E1002" s="140">
        <v>0</v>
      </c>
      <c r="F1002" s="140">
        <v>0</v>
      </c>
      <c r="G1002" s="140">
        <v>0</v>
      </c>
      <c r="H1002" s="140">
        <v>240.8</v>
      </c>
      <c r="I1002" s="140">
        <v>0</v>
      </c>
      <c r="J1002" s="135">
        <f t="shared" si="501"/>
        <v>1350.3999999999999</v>
      </c>
      <c r="K1002" s="141">
        <v>1109.5999999999999</v>
      </c>
      <c r="L1002" s="141">
        <v>0</v>
      </c>
      <c r="M1002" s="141">
        <v>0</v>
      </c>
      <c r="N1002" s="141">
        <v>0</v>
      </c>
      <c r="O1002" s="141">
        <v>240.8</v>
      </c>
      <c r="P1002" s="141">
        <v>0</v>
      </c>
      <c r="Q1002" s="141">
        <v>0</v>
      </c>
      <c r="R1002" s="141">
        <v>0</v>
      </c>
      <c r="S1002" s="141">
        <v>0</v>
      </c>
      <c r="T1002" s="136">
        <f t="shared" si="502"/>
        <v>1229.0266000000001</v>
      </c>
      <c r="U1002" s="141">
        <v>989.23130000000003</v>
      </c>
      <c r="V1002" s="141">
        <v>0</v>
      </c>
      <c r="W1002" s="141">
        <v>0</v>
      </c>
      <c r="X1002" s="141">
        <v>0</v>
      </c>
      <c r="Y1002" s="10">
        <v>239.7953</v>
      </c>
      <c r="Z1002" s="10">
        <v>0</v>
      </c>
      <c r="AA1002" s="10">
        <v>0</v>
      </c>
      <c r="AB1002" s="10">
        <v>0</v>
      </c>
      <c r="AC1002" s="10">
        <v>0</v>
      </c>
      <c r="AD1002" s="10">
        <f t="shared" si="508"/>
        <v>-121.37339999999972</v>
      </c>
      <c r="AE1002" s="10">
        <f t="shared" si="508"/>
        <v>-120.36869999999988</v>
      </c>
      <c r="AF1002" s="10">
        <f t="shared" si="508"/>
        <v>0</v>
      </c>
      <c r="AG1002" s="10">
        <f t="shared" si="508"/>
        <v>0</v>
      </c>
      <c r="AH1002" s="10">
        <f t="shared" si="508"/>
        <v>0</v>
      </c>
      <c r="AI1002" s="13">
        <f t="shared" si="503"/>
        <v>-1.0047000000000139</v>
      </c>
      <c r="AJ1002" s="13">
        <f t="shared" si="488"/>
        <v>0</v>
      </c>
      <c r="AK1002" s="13">
        <f t="shared" si="485"/>
        <v>0</v>
      </c>
      <c r="AL1002" s="13">
        <f t="shared" si="485"/>
        <v>0</v>
      </c>
      <c r="AM1002" s="10">
        <f t="shared" si="485"/>
        <v>0</v>
      </c>
      <c r="AN1002" s="10">
        <f t="shared" si="509"/>
        <v>91.012040876777263</v>
      </c>
      <c r="AO1002" s="10">
        <f t="shared" si="509"/>
        <v>89.152063806777221</v>
      </c>
      <c r="AP1002" s="10">
        <f t="shared" si="509"/>
        <v>0</v>
      </c>
      <c r="AQ1002" s="10">
        <f t="shared" si="509"/>
        <v>0</v>
      </c>
      <c r="AR1002" s="10">
        <f t="shared" si="509"/>
        <v>0</v>
      </c>
      <c r="AS1002" s="10">
        <f t="shared" si="509"/>
        <v>99.582765780730881</v>
      </c>
      <c r="AT1002" s="142">
        <f t="shared" si="509"/>
        <v>0</v>
      </c>
      <c r="AU1002" s="142">
        <f t="shared" si="509"/>
        <v>0</v>
      </c>
      <c r="AV1002" s="142">
        <f t="shared" si="509"/>
        <v>0</v>
      </c>
      <c r="AW1002" s="142">
        <f t="shared" si="509"/>
        <v>0</v>
      </c>
    </row>
    <row r="1003" spans="1:49" ht="12.75" customHeight="1" x14ac:dyDescent="0.25">
      <c r="A1003" s="133">
        <v>994</v>
      </c>
      <c r="B1003" s="139" t="s">
        <v>2162</v>
      </c>
      <c r="C1003" s="135">
        <f t="shared" si="504"/>
        <v>908.4</v>
      </c>
      <c r="D1003" s="140">
        <v>697.9</v>
      </c>
      <c r="E1003" s="140">
        <v>0</v>
      </c>
      <c r="F1003" s="140">
        <v>0</v>
      </c>
      <c r="G1003" s="140">
        <v>0</v>
      </c>
      <c r="H1003" s="140">
        <v>210.5</v>
      </c>
      <c r="I1003" s="140">
        <v>0</v>
      </c>
      <c r="J1003" s="135">
        <f t="shared" si="501"/>
        <v>938.2</v>
      </c>
      <c r="K1003" s="141">
        <v>727.7</v>
      </c>
      <c r="L1003" s="141">
        <v>0</v>
      </c>
      <c r="M1003" s="141">
        <v>0</v>
      </c>
      <c r="N1003" s="141">
        <v>0</v>
      </c>
      <c r="O1003" s="141">
        <v>210.5</v>
      </c>
      <c r="P1003" s="141">
        <v>0</v>
      </c>
      <c r="Q1003" s="141">
        <v>0</v>
      </c>
      <c r="R1003" s="141">
        <v>0</v>
      </c>
      <c r="S1003" s="141">
        <v>0</v>
      </c>
      <c r="T1003" s="136">
        <f t="shared" si="502"/>
        <v>920.71260000000007</v>
      </c>
      <c r="U1003" s="141">
        <v>710.71310000000005</v>
      </c>
      <c r="V1003" s="141">
        <v>0</v>
      </c>
      <c r="W1003" s="141">
        <v>0</v>
      </c>
      <c r="X1003" s="141">
        <v>0</v>
      </c>
      <c r="Y1003" s="10">
        <v>209.99950000000001</v>
      </c>
      <c r="Z1003" s="10">
        <v>0</v>
      </c>
      <c r="AA1003" s="10">
        <v>0</v>
      </c>
      <c r="AB1003" s="10">
        <v>0</v>
      </c>
      <c r="AC1003" s="10">
        <v>0</v>
      </c>
      <c r="AD1003" s="10">
        <f t="shared" si="508"/>
        <v>-17.48739999999998</v>
      </c>
      <c r="AE1003" s="10">
        <f t="shared" si="508"/>
        <v>-16.986899999999991</v>
      </c>
      <c r="AF1003" s="10">
        <f t="shared" si="508"/>
        <v>0</v>
      </c>
      <c r="AG1003" s="10">
        <f t="shared" si="508"/>
        <v>0</v>
      </c>
      <c r="AH1003" s="10">
        <f t="shared" si="508"/>
        <v>0</v>
      </c>
      <c r="AI1003" s="13">
        <f t="shared" si="503"/>
        <v>-0.50049999999998818</v>
      </c>
      <c r="AJ1003" s="13">
        <f t="shared" si="488"/>
        <v>0</v>
      </c>
      <c r="AK1003" s="13">
        <f t="shared" si="485"/>
        <v>0</v>
      </c>
      <c r="AL1003" s="13">
        <f t="shared" si="485"/>
        <v>0</v>
      </c>
      <c r="AM1003" s="10">
        <f t="shared" si="485"/>
        <v>0</v>
      </c>
      <c r="AN1003" s="10">
        <f t="shared" si="509"/>
        <v>98.13606906842891</v>
      </c>
      <c r="AO1003" s="10">
        <f t="shared" si="509"/>
        <v>97.665672667307959</v>
      </c>
      <c r="AP1003" s="10">
        <f t="shared" si="509"/>
        <v>0</v>
      </c>
      <c r="AQ1003" s="10">
        <f t="shared" si="509"/>
        <v>0</v>
      </c>
      <c r="AR1003" s="10">
        <f t="shared" si="509"/>
        <v>0</v>
      </c>
      <c r="AS1003" s="10">
        <f t="shared" si="509"/>
        <v>99.762232779097388</v>
      </c>
      <c r="AT1003" s="142">
        <f t="shared" si="509"/>
        <v>0</v>
      </c>
      <c r="AU1003" s="142">
        <f t="shared" si="509"/>
        <v>0</v>
      </c>
      <c r="AV1003" s="142">
        <f t="shared" si="509"/>
        <v>0</v>
      </c>
      <c r="AW1003" s="142">
        <f t="shared" si="509"/>
        <v>0</v>
      </c>
    </row>
    <row r="1004" spans="1:49" ht="12.75" customHeight="1" x14ac:dyDescent="0.25">
      <c r="A1004" s="133">
        <v>995</v>
      </c>
      <c r="B1004" s="139" t="s">
        <v>2163</v>
      </c>
      <c r="C1004" s="135">
        <f t="shared" si="504"/>
        <v>1133.0999999999999</v>
      </c>
      <c r="D1004" s="140">
        <v>870.3</v>
      </c>
      <c r="E1004" s="140">
        <v>0</v>
      </c>
      <c r="F1004" s="140">
        <v>0</v>
      </c>
      <c r="G1004" s="140">
        <v>0</v>
      </c>
      <c r="H1004" s="140">
        <v>262.8</v>
      </c>
      <c r="I1004" s="140">
        <v>0</v>
      </c>
      <c r="J1004" s="135">
        <f t="shared" si="501"/>
        <v>1191.2</v>
      </c>
      <c r="K1004" s="141">
        <v>928.4</v>
      </c>
      <c r="L1004" s="141">
        <v>0</v>
      </c>
      <c r="M1004" s="141">
        <v>0</v>
      </c>
      <c r="N1004" s="141">
        <v>0</v>
      </c>
      <c r="O1004" s="141">
        <v>262.8</v>
      </c>
      <c r="P1004" s="141">
        <v>0</v>
      </c>
      <c r="Q1004" s="141">
        <v>0</v>
      </c>
      <c r="R1004" s="141">
        <v>0</v>
      </c>
      <c r="S1004" s="141">
        <v>0</v>
      </c>
      <c r="T1004" s="136">
        <f t="shared" si="502"/>
        <v>1104.7923000000001</v>
      </c>
      <c r="U1004" s="141">
        <v>841.9923</v>
      </c>
      <c r="V1004" s="141">
        <v>0</v>
      </c>
      <c r="W1004" s="141">
        <v>0</v>
      </c>
      <c r="X1004" s="141">
        <v>0</v>
      </c>
      <c r="Y1004" s="10">
        <v>262.8</v>
      </c>
      <c r="Z1004" s="10">
        <v>0</v>
      </c>
      <c r="AA1004" s="10">
        <v>0</v>
      </c>
      <c r="AB1004" s="10">
        <v>0</v>
      </c>
      <c r="AC1004" s="10">
        <v>0</v>
      </c>
      <c r="AD1004" s="10">
        <f t="shared" si="508"/>
        <v>-86.407699999999977</v>
      </c>
      <c r="AE1004" s="10">
        <f t="shared" si="508"/>
        <v>-86.407699999999977</v>
      </c>
      <c r="AF1004" s="10">
        <f t="shared" si="508"/>
        <v>0</v>
      </c>
      <c r="AG1004" s="10">
        <f t="shared" si="508"/>
        <v>0</v>
      </c>
      <c r="AH1004" s="10">
        <f t="shared" si="508"/>
        <v>0</v>
      </c>
      <c r="AI1004" s="13">
        <f t="shared" si="503"/>
        <v>0</v>
      </c>
      <c r="AJ1004" s="13">
        <f t="shared" si="488"/>
        <v>0</v>
      </c>
      <c r="AK1004" s="13">
        <f t="shared" si="485"/>
        <v>0</v>
      </c>
      <c r="AL1004" s="13">
        <f t="shared" si="485"/>
        <v>0</v>
      </c>
      <c r="AM1004" s="10">
        <f t="shared" si="485"/>
        <v>0</v>
      </c>
      <c r="AN1004" s="10">
        <f t="shared" si="509"/>
        <v>92.746163532572197</v>
      </c>
      <c r="AO1004" s="10">
        <f t="shared" si="509"/>
        <v>90.692837139164155</v>
      </c>
      <c r="AP1004" s="10">
        <f t="shared" si="509"/>
        <v>0</v>
      </c>
      <c r="AQ1004" s="10">
        <f t="shared" si="509"/>
        <v>0</v>
      </c>
      <c r="AR1004" s="10">
        <f t="shared" si="509"/>
        <v>0</v>
      </c>
      <c r="AS1004" s="10">
        <f t="shared" si="509"/>
        <v>100</v>
      </c>
      <c r="AT1004" s="142">
        <f t="shared" si="509"/>
        <v>0</v>
      </c>
      <c r="AU1004" s="142">
        <f t="shared" si="509"/>
        <v>0</v>
      </c>
      <c r="AV1004" s="142">
        <f t="shared" si="509"/>
        <v>0</v>
      </c>
      <c r="AW1004" s="142">
        <f t="shared" si="509"/>
        <v>0</v>
      </c>
    </row>
    <row r="1005" spans="1:49" ht="12.75" customHeight="1" x14ac:dyDescent="0.25">
      <c r="A1005" s="133">
        <v>996</v>
      </c>
      <c r="B1005" s="139" t="s">
        <v>2164</v>
      </c>
      <c r="C1005" s="135">
        <f t="shared" si="504"/>
        <v>2212.3000000000002</v>
      </c>
      <c r="D1005" s="140">
        <v>1744.8</v>
      </c>
      <c r="E1005" s="140">
        <v>0</v>
      </c>
      <c r="F1005" s="140">
        <v>0</v>
      </c>
      <c r="G1005" s="140">
        <v>0</v>
      </c>
      <c r="H1005" s="140">
        <v>467.5</v>
      </c>
      <c r="I1005" s="140">
        <v>0</v>
      </c>
      <c r="J1005" s="135">
        <f t="shared" si="501"/>
        <v>2390.3000000000002</v>
      </c>
      <c r="K1005" s="141">
        <v>1922.8</v>
      </c>
      <c r="L1005" s="141">
        <v>0</v>
      </c>
      <c r="M1005" s="141">
        <v>0</v>
      </c>
      <c r="N1005" s="141">
        <v>0</v>
      </c>
      <c r="O1005" s="141">
        <v>467.5</v>
      </c>
      <c r="P1005" s="141">
        <v>0</v>
      </c>
      <c r="Q1005" s="141">
        <v>0</v>
      </c>
      <c r="R1005" s="141">
        <v>0</v>
      </c>
      <c r="S1005" s="141">
        <v>0</v>
      </c>
      <c r="T1005" s="136">
        <f t="shared" si="502"/>
        <v>2375.0407</v>
      </c>
      <c r="U1005" s="141">
        <v>1907.8530000000001</v>
      </c>
      <c r="V1005" s="141">
        <v>0</v>
      </c>
      <c r="W1005" s="141">
        <v>0</v>
      </c>
      <c r="X1005" s="141">
        <v>0</v>
      </c>
      <c r="Y1005" s="10">
        <v>467.18770000000001</v>
      </c>
      <c r="Z1005" s="10">
        <v>0</v>
      </c>
      <c r="AA1005" s="10">
        <v>0</v>
      </c>
      <c r="AB1005" s="10">
        <v>0</v>
      </c>
      <c r="AC1005" s="10">
        <v>0</v>
      </c>
      <c r="AD1005" s="10">
        <f t="shared" si="508"/>
        <v>-15.259300000000167</v>
      </c>
      <c r="AE1005" s="10">
        <f t="shared" si="508"/>
        <v>-14.946999999999889</v>
      </c>
      <c r="AF1005" s="10">
        <f t="shared" si="508"/>
        <v>0</v>
      </c>
      <c r="AG1005" s="10">
        <f t="shared" si="508"/>
        <v>0</v>
      </c>
      <c r="AH1005" s="10">
        <f t="shared" si="508"/>
        <v>0</v>
      </c>
      <c r="AI1005" s="13">
        <f t="shared" si="503"/>
        <v>-0.31229999999999336</v>
      </c>
      <c r="AJ1005" s="13">
        <f t="shared" si="488"/>
        <v>0</v>
      </c>
      <c r="AK1005" s="13">
        <f t="shared" si="485"/>
        <v>0</v>
      </c>
      <c r="AL1005" s="13">
        <f t="shared" si="485"/>
        <v>0</v>
      </c>
      <c r="AM1005" s="10">
        <f t="shared" si="485"/>
        <v>0</v>
      </c>
      <c r="AN1005" s="10">
        <f t="shared" si="509"/>
        <v>99.36161569677445</v>
      </c>
      <c r="AO1005" s="10">
        <f t="shared" si="509"/>
        <v>99.222644060744756</v>
      </c>
      <c r="AP1005" s="10">
        <f t="shared" si="509"/>
        <v>0</v>
      </c>
      <c r="AQ1005" s="10">
        <f t="shared" si="509"/>
        <v>0</v>
      </c>
      <c r="AR1005" s="10">
        <f t="shared" si="509"/>
        <v>0</v>
      </c>
      <c r="AS1005" s="10">
        <f t="shared" ref="AS1005:AW1014" si="516">IF(O1005=0,0,Y1005/O1005*100)</f>
        <v>99.933197860962565</v>
      </c>
      <c r="AT1005" s="142">
        <f t="shared" si="516"/>
        <v>0</v>
      </c>
      <c r="AU1005" s="142">
        <f t="shared" si="516"/>
        <v>0</v>
      </c>
      <c r="AV1005" s="142">
        <f t="shared" si="516"/>
        <v>0</v>
      </c>
      <c r="AW1005" s="142">
        <f t="shared" si="516"/>
        <v>0</v>
      </c>
    </row>
    <row r="1006" spans="1:49" ht="12.75" customHeight="1" x14ac:dyDescent="0.25">
      <c r="A1006" s="133">
        <v>997</v>
      </c>
      <c r="B1006" s="139" t="s">
        <v>2165</v>
      </c>
      <c r="C1006" s="135">
        <f t="shared" si="504"/>
        <v>2736.8</v>
      </c>
      <c r="D1006" s="140">
        <v>2050</v>
      </c>
      <c r="E1006" s="140">
        <v>0</v>
      </c>
      <c r="F1006" s="140">
        <v>0</v>
      </c>
      <c r="G1006" s="140">
        <v>0</v>
      </c>
      <c r="H1006" s="140">
        <v>686.8</v>
      </c>
      <c r="I1006" s="140">
        <v>0</v>
      </c>
      <c r="J1006" s="135">
        <f t="shared" si="501"/>
        <v>3058</v>
      </c>
      <c r="K1006" s="141">
        <v>2371.1999999999998</v>
      </c>
      <c r="L1006" s="141">
        <v>0</v>
      </c>
      <c r="M1006" s="141">
        <v>0</v>
      </c>
      <c r="N1006" s="141">
        <v>0</v>
      </c>
      <c r="O1006" s="141">
        <v>686.8</v>
      </c>
      <c r="P1006" s="141">
        <v>0</v>
      </c>
      <c r="Q1006" s="141">
        <v>0</v>
      </c>
      <c r="R1006" s="141">
        <v>0</v>
      </c>
      <c r="S1006" s="141">
        <v>0</v>
      </c>
      <c r="T1006" s="136">
        <f t="shared" si="502"/>
        <v>2894.9942000000001</v>
      </c>
      <c r="U1006" s="141">
        <v>2208.1941999999999</v>
      </c>
      <c r="V1006" s="141">
        <v>0</v>
      </c>
      <c r="W1006" s="141">
        <v>0</v>
      </c>
      <c r="X1006" s="141">
        <v>0</v>
      </c>
      <c r="Y1006" s="10">
        <v>686.8</v>
      </c>
      <c r="Z1006" s="10">
        <v>0</v>
      </c>
      <c r="AA1006" s="10">
        <v>0</v>
      </c>
      <c r="AB1006" s="10">
        <v>0</v>
      </c>
      <c r="AC1006" s="10">
        <v>0</v>
      </c>
      <c r="AD1006" s="10">
        <f t="shared" si="508"/>
        <v>-163.00579999999991</v>
      </c>
      <c r="AE1006" s="10">
        <f t="shared" si="508"/>
        <v>-163.00579999999991</v>
      </c>
      <c r="AF1006" s="10">
        <f t="shared" si="508"/>
        <v>0</v>
      </c>
      <c r="AG1006" s="10">
        <f t="shared" si="508"/>
        <v>0</v>
      </c>
      <c r="AH1006" s="10">
        <f t="shared" si="508"/>
        <v>0</v>
      </c>
      <c r="AI1006" s="13">
        <f t="shared" si="503"/>
        <v>0</v>
      </c>
      <c r="AJ1006" s="13">
        <f t="shared" si="488"/>
        <v>0</v>
      </c>
      <c r="AK1006" s="13">
        <f t="shared" si="485"/>
        <v>0</v>
      </c>
      <c r="AL1006" s="13">
        <f t="shared" si="485"/>
        <v>0</v>
      </c>
      <c r="AM1006" s="10">
        <f t="shared" si="485"/>
        <v>0</v>
      </c>
      <c r="AN1006" s="10">
        <f t="shared" ref="AN1006:AR1014" si="517">IF(J1006=0,0,T1006/J1006*100)</f>
        <v>94.669529103989532</v>
      </c>
      <c r="AO1006" s="10">
        <f t="shared" si="517"/>
        <v>93.12559885290149</v>
      </c>
      <c r="AP1006" s="10">
        <f t="shared" si="517"/>
        <v>0</v>
      </c>
      <c r="AQ1006" s="10">
        <f t="shared" si="517"/>
        <v>0</v>
      </c>
      <c r="AR1006" s="10">
        <f t="shared" si="517"/>
        <v>0</v>
      </c>
      <c r="AS1006" s="10">
        <f t="shared" si="516"/>
        <v>100</v>
      </c>
      <c r="AT1006" s="142">
        <f t="shared" si="516"/>
        <v>0</v>
      </c>
      <c r="AU1006" s="142">
        <f t="shared" si="516"/>
        <v>0</v>
      </c>
      <c r="AV1006" s="142">
        <f t="shared" si="516"/>
        <v>0</v>
      </c>
      <c r="AW1006" s="142">
        <f t="shared" si="516"/>
        <v>0</v>
      </c>
    </row>
    <row r="1007" spans="1:49" ht="12.75" customHeight="1" x14ac:dyDescent="0.25">
      <c r="A1007" s="133">
        <v>998</v>
      </c>
      <c r="B1007" s="139" t="s">
        <v>2166</v>
      </c>
      <c r="C1007" s="135">
        <f t="shared" si="504"/>
        <v>2793.3999999999996</v>
      </c>
      <c r="D1007" s="140">
        <v>2188.1</v>
      </c>
      <c r="E1007" s="140">
        <v>0</v>
      </c>
      <c r="F1007" s="140">
        <v>0</v>
      </c>
      <c r="G1007" s="140">
        <v>0</v>
      </c>
      <c r="H1007" s="140">
        <v>605.29999999999995</v>
      </c>
      <c r="I1007" s="140">
        <v>0</v>
      </c>
      <c r="J1007" s="135">
        <f t="shared" si="501"/>
        <v>3096.5</v>
      </c>
      <c r="K1007" s="141">
        <v>2491.1999999999998</v>
      </c>
      <c r="L1007" s="141">
        <v>0</v>
      </c>
      <c r="M1007" s="141">
        <v>0</v>
      </c>
      <c r="N1007" s="141">
        <v>0</v>
      </c>
      <c r="O1007" s="141">
        <v>605.29999999999995</v>
      </c>
      <c r="P1007" s="141">
        <v>0</v>
      </c>
      <c r="Q1007" s="141">
        <v>0</v>
      </c>
      <c r="R1007" s="141">
        <v>0</v>
      </c>
      <c r="S1007" s="141">
        <v>0</v>
      </c>
      <c r="T1007" s="136">
        <f t="shared" si="502"/>
        <v>2818.0625</v>
      </c>
      <c r="U1007" s="141">
        <v>2212.7624999999998</v>
      </c>
      <c r="V1007" s="141">
        <v>0</v>
      </c>
      <c r="W1007" s="141">
        <v>0</v>
      </c>
      <c r="X1007" s="141">
        <v>0</v>
      </c>
      <c r="Y1007" s="10">
        <v>605.29999999999995</v>
      </c>
      <c r="Z1007" s="10">
        <v>0</v>
      </c>
      <c r="AA1007" s="10">
        <v>0</v>
      </c>
      <c r="AB1007" s="10">
        <v>0</v>
      </c>
      <c r="AC1007" s="10">
        <v>0</v>
      </c>
      <c r="AD1007" s="10">
        <f t="shared" si="508"/>
        <v>-278.4375</v>
      </c>
      <c r="AE1007" s="10">
        <f t="shared" si="508"/>
        <v>-278.4375</v>
      </c>
      <c r="AF1007" s="10">
        <f t="shared" si="508"/>
        <v>0</v>
      </c>
      <c r="AG1007" s="10">
        <f t="shared" si="508"/>
        <v>0</v>
      </c>
      <c r="AH1007" s="10">
        <f t="shared" si="508"/>
        <v>0</v>
      </c>
      <c r="AI1007" s="13">
        <f t="shared" si="503"/>
        <v>0</v>
      </c>
      <c r="AJ1007" s="13">
        <f t="shared" si="488"/>
        <v>0</v>
      </c>
      <c r="AK1007" s="13">
        <f t="shared" si="485"/>
        <v>0</v>
      </c>
      <c r="AL1007" s="13">
        <f t="shared" si="485"/>
        <v>0</v>
      </c>
      <c r="AM1007" s="10">
        <f t="shared" si="485"/>
        <v>0</v>
      </c>
      <c r="AN1007" s="10">
        <f t="shared" si="517"/>
        <v>91.007992895204254</v>
      </c>
      <c r="AO1007" s="10">
        <f t="shared" si="517"/>
        <v>88.82315751445087</v>
      </c>
      <c r="AP1007" s="10">
        <f t="shared" si="517"/>
        <v>0</v>
      </c>
      <c r="AQ1007" s="10">
        <f t="shared" si="517"/>
        <v>0</v>
      </c>
      <c r="AR1007" s="10">
        <f t="shared" si="517"/>
        <v>0</v>
      </c>
      <c r="AS1007" s="10">
        <f t="shared" si="516"/>
        <v>100</v>
      </c>
      <c r="AT1007" s="142">
        <f t="shared" si="516"/>
        <v>0</v>
      </c>
      <c r="AU1007" s="142">
        <f t="shared" si="516"/>
        <v>0</v>
      </c>
      <c r="AV1007" s="142">
        <f t="shared" si="516"/>
        <v>0</v>
      </c>
      <c r="AW1007" s="142">
        <f t="shared" si="516"/>
        <v>0</v>
      </c>
    </row>
    <row r="1008" spans="1:49" ht="12.75" customHeight="1" x14ac:dyDescent="0.25">
      <c r="A1008" s="133">
        <v>999</v>
      </c>
      <c r="B1008" s="139" t="s">
        <v>2167</v>
      </c>
      <c r="C1008" s="135">
        <f t="shared" si="504"/>
        <v>2145.1999999999998</v>
      </c>
      <c r="D1008" s="140">
        <v>1692.3</v>
      </c>
      <c r="E1008" s="140">
        <v>0</v>
      </c>
      <c r="F1008" s="140">
        <v>0</v>
      </c>
      <c r="G1008" s="140">
        <v>0</v>
      </c>
      <c r="H1008" s="140">
        <v>452.9</v>
      </c>
      <c r="I1008" s="140">
        <v>0</v>
      </c>
      <c r="J1008" s="135">
        <f t="shared" si="501"/>
        <v>2377</v>
      </c>
      <c r="K1008" s="141">
        <v>1924.1</v>
      </c>
      <c r="L1008" s="141">
        <v>0</v>
      </c>
      <c r="M1008" s="141">
        <v>0</v>
      </c>
      <c r="N1008" s="141">
        <v>0</v>
      </c>
      <c r="O1008" s="141">
        <v>452.9</v>
      </c>
      <c r="P1008" s="141">
        <v>0</v>
      </c>
      <c r="Q1008" s="141">
        <v>0</v>
      </c>
      <c r="R1008" s="141">
        <v>0</v>
      </c>
      <c r="S1008" s="141">
        <v>0</v>
      </c>
      <c r="T1008" s="136">
        <f t="shared" si="502"/>
        <v>2376.8368999999998</v>
      </c>
      <c r="U1008" s="141">
        <v>1924.1</v>
      </c>
      <c r="V1008" s="141">
        <v>0</v>
      </c>
      <c r="W1008" s="141">
        <v>0</v>
      </c>
      <c r="X1008" s="141">
        <v>0</v>
      </c>
      <c r="Y1008" s="10">
        <v>452.73689999999999</v>
      </c>
      <c r="Z1008" s="10">
        <v>0</v>
      </c>
      <c r="AA1008" s="10">
        <v>0</v>
      </c>
      <c r="AB1008" s="10">
        <v>0</v>
      </c>
      <c r="AC1008" s="10">
        <v>0</v>
      </c>
      <c r="AD1008" s="10">
        <f t="shared" si="508"/>
        <v>-0.16310000000021319</v>
      </c>
      <c r="AE1008" s="10">
        <f t="shared" si="508"/>
        <v>0</v>
      </c>
      <c r="AF1008" s="10">
        <f t="shared" si="508"/>
        <v>0</v>
      </c>
      <c r="AG1008" s="10">
        <f t="shared" si="508"/>
        <v>0</v>
      </c>
      <c r="AH1008" s="10">
        <f t="shared" si="508"/>
        <v>0</v>
      </c>
      <c r="AI1008" s="13">
        <f t="shared" si="503"/>
        <v>-0.16309999999998581</v>
      </c>
      <c r="AJ1008" s="13">
        <f t="shared" si="488"/>
        <v>0</v>
      </c>
      <c r="AK1008" s="13">
        <f t="shared" si="485"/>
        <v>0</v>
      </c>
      <c r="AL1008" s="13">
        <f t="shared" si="485"/>
        <v>0</v>
      </c>
      <c r="AM1008" s="10">
        <f t="shared" si="485"/>
        <v>0</v>
      </c>
      <c r="AN1008" s="10">
        <f t="shared" si="517"/>
        <v>99.993138409760192</v>
      </c>
      <c r="AO1008" s="10">
        <f t="shared" si="517"/>
        <v>100</v>
      </c>
      <c r="AP1008" s="10">
        <f t="shared" si="517"/>
        <v>0</v>
      </c>
      <c r="AQ1008" s="10">
        <f t="shared" si="517"/>
        <v>0</v>
      </c>
      <c r="AR1008" s="10">
        <f t="shared" si="517"/>
        <v>0</v>
      </c>
      <c r="AS1008" s="10">
        <f t="shared" si="516"/>
        <v>99.963987635239576</v>
      </c>
      <c r="AT1008" s="142">
        <f t="shared" si="516"/>
        <v>0</v>
      </c>
      <c r="AU1008" s="142">
        <f t="shared" si="516"/>
        <v>0</v>
      </c>
      <c r="AV1008" s="142">
        <f t="shared" si="516"/>
        <v>0</v>
      </c>
      <c r="AW1008" s="142">
        <f t="shared" si="516"/>
        <v>0</v>
      </c>
    </row>
    <row r="1009" spans="1:49" ht="12.75" customHeight="1" x14ac:dyDescent="0.25">
      <c r="A1009" s="133">
        <v>1000</v>
      </c>
      <c r="B1009" s="139" t="s">
        <v>2145</v>
      </c>
      <c r="C1009" s="135">
        <f t="shared" si="504"/>
        <v>13405.400000000001</v>
      </c>
      <c r="D1009" s="140">
        <v>11204.1</v>
      </c>
      <c r="E1009" s="140">
        <v>0</v>
      </c>
      <c r="F1009" s="140">
        <v>0</v>
      </c>
      <c r="G1009" s="140">
        <v>0</v>
      </c>
      <c r="H1009" s="140">
        <v>2201.3000000000002</v>
      </c>
      <c r="I1009" s="140">
        <v>0</v>
      </c>
      <c r="J1009" s="135">
        <f t="shared" si="501"/>
        <v>14607.8</v>
      </c>
      <c r="K1009" s="141">
        <v>12406.5</v>
      </c>
      <c r="L1009" s="141">
        <v>0</v>
      </c>
      <c r="M1009" s="141">
        <v>0</v>
      </c>
      <c r="N1009" s="141">
        <v>0</v>
      </c>
      <c r="O1009" s="141">
        <v>2201.3000000000002</v>
      </c>
      <c r="P1009" s="141">
        <v>0</v>
      </c>
      <c r="Q1009" s="141">
        <v>0</v>
      </c>
      <c r="R1009" s="141">
        <v>0</v>
      </c>
      <c r="S1009" s="141">
        <v>0</v>
      </c>
      <c r="T1009" s="136">
        <f t="shared" si="502"/>
        <v>14601.169</v>
      </c>
      <c r="U1009" s="141">
        <v>12406.5</v>
      </c>
      <c r="V1009" s="141">
        <v>0</v>
      </c>
      <c r="W1009" s="141">
        <v>0</v>
      </c>
      <c r="X1009" s="141">
        <v>0</v>
      </c>
      <c r="Y1009" s="10">
        <v>2194.6689999999999</v>
      </c>
      <c r="Z1009" s="10">
        <v>0</v>
      </c>
      <c r="AA1009" s="10">
        <v>0</v>
      </c>
      <c r="AB1009" s="10">
        <v>0</v>
      </c>
      <c r="AC1009" s="10">
        <v>0</v>
      </c>
      <c r="AD1009" s="10">
        <f t="shared" si="508"/>
        <v>-6.6309999999994034</v>
      </c>
      <c r="AE1009" s="10">
        <f t="shared" si="508"/>
        <v>0</v>
      </c>
      <c r="AF1009" s="10">
        <f t="shared" si="508"/>
        <v>0</v>
      </c>
      <c r="AG1009" s="10">
        <f t="shared" si="508"/>
        <v>0</v>
      </c>
      <c r="AH1009" s="10">
        <f t="shared" si="508"/>
        <v>0</v>
      </c>
      <c r="AI1009" s="13">
        <f t="shared" si="503"/>
        <v>-6.6310000000003129</v>
      </c>
      <c r="AJ1009" s="13">
        <f t="shared" si="488"/>
        <v>0</v>
      </c>
      <c r="AK1009" s="13">
        <f t="shared" si="485"/>
        <v>0</v>
      </c>
      <c r="AL1009" s="13">
        <f t="shared" si="485"/>
        <v>0</v>
      </c>
      <c r="AM1009" s="10">
        <f t="shared" si="485"/>
        <v>0</v>
      </c>
      <c r="AN1009" s="10">
        <f t="shared" si="517"/>
        <v>99.954606443133116</v>
      </c>
      <c r="AO1009" s="10">
        <f t="shared" si="517"/>
        <v>100</v>
      </c>
      <c r="AP1009" s="10">
        <f t="shared" si="517"/>
        <v>0</v>
      </c>
      <c r="AQ1009" s="10">
        <f t="shared" si="517"/>
        <v>0</v>
      </c>
      <c r="AR1009" s="10">
        <f t="shared" si="517"/>
        <v>0</v>
      </c>
      <c r="AS1009" s="10">
        <f t="shared" si="516"/>
        <v>99.698768909280872</v>
      </c>
      <c r="AT1009" s="142">
        <f t="shared" si="516"/>
        <v>0</v>
      </c>
      <c r="AU1009" s="142">
        <f t="shared" si="516"/>
        <v>0</v>
      </c>
      <c r="AV1009" s="142">
        <f t="shared" si="516"/>
        <v>0</v>
      </c>
      <c r="AW1009" s="142">
        <f t="shared" si="516"/>
        <v>0</v>
      </c>
    </row>
    <row r="1010" spans="1:49" ht="12.75" customHeight="1" x14ac:dyDescent="0.25">
      <c r="A1010" s="133">
        <v>1001</v>
      </c>
      <c r="B1010" s="139" t="s">
        <v>2168</v>
      </c>
      <c r="C1010" s="135">
        <f t="shared" si="504"/>
        <v>1573.5</v>
      </c>
      <c r="D1010" s="140">
        <v>1148.2</v>
      </c>
      <c r="E1010" s="140">
        <v>0</v>
      </c>
      <c r="F1010" s="140">
        <v>0</v>
      </c>
      <c r="G1010" s="140">
        <v>0</v>
      </c>
      <c r="H1010" s="140">
        <v>425.3</v>
      </c>
      <c r="I1010" s="140">
        <v>0</v>
      </c>
      <c r="J1010" s="135">
        <f t="shared" si="501"/>
        <v>1722</v>
      </c>
      <c r="K1010" s="141">
        <v>1296.7</v>
      </c>
      <c r="L1010" s="141">
        <v>0</v>
      </c>
      <c r="M1010" s="141">
        <v>0</v>
      </c>
      <c r="N1010" s="141">
        <v>0</v>
      </c>
      <c r="O1010" s="141">
        <v>425.3</v>
      </c>
      <c r="P1010" s="141">
        <v>0</v>
      </c>
      <c r="Q1010" s="141">
        <v>0</v>
      </c>
      <c r="R1010" s="141">
        <v>0</v>
      </c>
      <c r="S1010" s="141">
        <v>0</v>
      </c>
      <c r="T1010" s="136">
        <f t="shared" si="502"/>
        <v>1716.8535999999999</v>
      </c>
      <c r="U1010" s="141">
        <v>1292.9068</v>
      </c>
      <c r="V1010" s="141">
        <v>0</v>
      </c>
      <c r="W1010" s="141">
        <v>0</v>
      </c>
      <c r="X1010" s="141">
        <v>0</v>
      </c>
      <c r="Y1010" s="10">
        <v>423.9468</v>
      </c>
      <c r="Z1010" s="10">
        <v>0</v>
      </c>
      <c r="AA1010" s="10">
        <v>0</v>
      </c>
      <c r="AB1010" s="10">
        <v>0</v>
      </c>
      <c r="AC1010" s="10">
        <v>0</v>
      </c>
      <c r="AD1010" s="10">
        <f t="shared" si="508"/>
        <v>-5.1464000000000851</v>
      </c>
      <c r="AE1010" s="10">
        <f t="shared" si="508"/>
        <v>-3.7932000000000698</v>
      </c>
      <c r="AF1010" s="10">
        <f t="shared" si="508"/>
        <v>0</v>
      </c>
      <c r="AG1010" s="10">
        <f t="shared" si="508"/>
        <v>0</v>
      </c>
      <c r="AH1010" s="10">
        <f t="shared" si="508"/>
        <v>0</v>
      </c>
      <c r="AI1010" s="13">
        <f t="shared" si="503"/>
        <v>-1.3532000000000153</v>
      </c>
      <c r="AJ1010" s="13">
        <f t="shared" si="488"/>
        <v>0</v>
      </c>
      <c r="AK1010" s="13">
        <f t="shared" si="485"/>
        <v>0</v>
      </c>
      <c r="AL1010" s="13">
        <f t="shared" si="485"/>
        <v>0</v>
      </c>
      <c r="AM1010" s="10">
        <f t="shared" si="485"/>
        <v>0</v>
      </c>
      <c r="AN1010" s="10">
        <f t="shared" si="517"/>
        <v>99.701138211382116</v>
      </c>
      <c r="AO1010" s="10">
        <f t="shared" si="517"/>
        <v>99.707472815608838</v>
      </c>
      <c r="AP1010" s="10">
        <f t="shared" si="517"/>
        <v>0</v>
      </c>
      <c r="AQ1010" s="10">
        <f t="shared" si="517"/>
        <v>0</v>
      </c>
      <c r="AR1010" s="10">
        <f t="shared" si="517"/>
        <v>0</v>
      </c>
      <c r="AS1010" s="10">
        <f t="shared" si="516"/>
        <v>99.681824594403949</v>
      </c>
      <c r="AT1010" s="142">
        <f t="shared" si="516"/>
        <v>0</v>
      </c>
      <c r="AU1010" s="142">
        <f t="shared" si="516"/>
        <v>0</v>
      </c>
      <c r="AV1010" s="142">
        <f t="shared" si="516"/>
        <v>0</v>
      </c>
      <c r="AW1010" s="142">
        <f t="shared" si="516"/>
        <v>0</v>
      </c>
    </row>
    <row r="1011" spans="1:49" ht="12.75" customHeight="1" x14ac:dyDescent="0.25">
      <c r="A1011" s="133">
        <v>1002</v>
      </c>
      <c r="B1011" s="139" t="s">
        <v>2169</v>
      </c>
      <c r="C1011" s="135">
        <f t="shared" si="504"/>
        <v>2278.1</v>
      </c>
      <c r="D1011" s="140">
        <v>1843</v>
      </c>
      <c r="E1011" s="140">
        <v>0</v>
      </c>
      <c r="F1011" s="140">
        <v>0</v>
      </c>
      <c r="G1011" s="140">
        <v>0</v>
      </c>
      <c r="H1011" s="140">
        <v>435.1</v>
      </c>
      <c r="I1011" s="140">
        <v>0</v>
      </c>
      <c r="J1011" s="135">
        <f t="shared" si="501"/>
        <v>2448.1</v>
      </c>
      <c r="K1011" s="141">
        <v>2013</v>
      </c>
      <c r="L1011" s="141">
        <v>0</v>
      </c>
      <c r="M1011" s="141">
        <v>0</v>
      </c>
      <c r="N1011" s="141">
        <v>0</v>
      </c>
      <c r="O1011" s="141">
        <v>435.1</v>
      </c>
      <c r="P1011" s="141">
        <v>0</v>
      </c>
      <c r="Q1011" s="141">
        <v>0</v>
      </c>
      <c r="R1011" s="141">
        <v>0</v>
      </c>
      <c r="S1011" s="141">
        <v>0</v>
      </c>
      <c r="T1011" s="136">
        <f t="shared" si="502"/>
        <v>2409.2013999999999</v>
      </c>
      <c r="U1011" s="141">
        <v>1974.1014</v>
      </c>
      <c r="V1011" s="141">
        <v>0</v>
      </c>
      <c r="W1011" s="141">
        <v>0</v>
      </c>
      <c r="X1011" s="141">
        <v>0</v>
      </c>
      <c r="Y1011" s="10">
        <v>435.1</v>
      </c>
      <c r="Z1011" s="10">
        <v>0</v>
      </c>
      <c r="AA1011" s="10">
        <v>0</v>
      </c>
      <c r="AB1011" s="10">
        <v>0</v>
      </c>
      <c r="AC1011" s="10">
        <v>0</v>
      </c>
      <c r="AD1011" s="10">
        <f t="shared" si="508"/>
        <v>-38.898599999999988</v>
      </c>
      <c r="AE1011" s="10">
        <f t="shared" si="508"/>
        <v>-38.898599999999988</v>
      </c>
      <c r="AF1011" s="10">
        <f t="shared" si="508"/>
        <v>0</v>
      </c>
      <c r="AG1011" s="10">
        <f t="shared" si="508"/>
        <v>0</v>
      </c>
      <c r="AH1011" s="10">
        <f t="shared" si="508"/>
        <v>0</v>
      </c>
      <c r="AI1011" s="13">
        <f t="shared" si="503"/>
        <v>0</v>
      </c>
      <c r="AJ1011" s="13">
        <f t="shared" si="488"/>
        <v>0</v>
      </c>
      <c r="AK1011" s="13">
        <f t="shared" si="485"/>
        <v>0</v>
      </c>
      <c r="AL1011" s="13">
        <f t="shared" si="485"/>
        <v>0</v>
      </c>
      <c r="AM1011" s="10">
        <f t="shared" si="485"/>
        <v>0</v>
      </c>
      <c r="AN1011" s="10">
        <f t="shared" si="517"/>
        <v>98.41106980923982</v>
      </c>
      <c r="AO1011" s="10">
        <f t="shared" si="517"/>
        <v>98.067630402384495</v>
      </c>
      <c r="AP1011" s="10">
        <f t="shared" si="517"/>
        <v>0</v>
      </c>
      <c r="AQ1011" s="10">
        <f t="shared" si="517"/>
        <v>0</v>
      </c>
      <c r="AR1011" s="10">
        <f t="shared" si="517"/>
        <v>0</v>
      </c>
      <c r="AS1011" s="10">
        <f t="shared" si="516"/>
        <v>100</v>
      </c>
      <c r="AT1011" s="142">
        <f t="shared" si="516"/>
        <v>0</v>
      </c>
      <c r="AU1011" s="142">
        <f t="shared" si="516"/>
        <v>0</v>
      </c>
      <c r="AV1011" s="142">
        <f t="shared" si="516"/>
        <v>0</v>
      </c>
      <c r="AW1011" s="142">
        <f t="shared" si="516"/>
        <v>0</v>
      </c>
    </row>
    <row r="1012" spans="1:49" ht="12.75" customHeight="1" x14ac:dyDescent="0.25">
      <c r="A1012" s="133">
        <v>1003</v>
      </c>
      <c r="B1012" s="139" t="s">
        <v>1855</v>
      </c>
      <c r="C1012" s="135">
        <f t="shared" si="504"/>
        <v>1550</v>
      </c>
      <c r="D1012" s="140">
        <v>1220</v>
      </c>
      <c r="E1012" s="140">
        <v>0</v>
      </c>
      <c r="F1012" s="140">
        <v>0</v>
      </c>
      <c r="G1012" s="140">
        <v>0</v>
      </c>
      <c r="H1012" s="140">
        <v>330</v>
      </c>
      <c r="I1012" s="140">
        <v>0</v>
      </c>
      <c r="J1012" s="135">
        <f t="shared" si="501"/>
        <v>1707.3</v>
      </c>
      <c r="K1012" s="141">
        <v>1377.3</v>
      </c>
      <c r="L1012" s="141">
        <v>0</v>
      </c>
      <c r="M1012" s="141">
        <v>0</v>
      </c>
      <c r="N1012" s="141">
        <v>0</v>
      </c>
      <c r="O1012" s="141">
        <v>330</v>
      </c>
      <c r="P1012" s="141">
        <v>0</v>
      </c>
      <c r="Q1012" s="141">
        <v>0</v>
      </c>
      <c r="R1012" s="141">
        <v>0</v>
      </c>
      <c r="S1012" s="141">
        <v>0</v>
      </c>
      <c r="T1012" s="136">
        <f t="shared" si="502"/>
        <v>1650.3344999999999</v>
      </c>
      <c r="U1012" s="141">
        <v>1320.3885</v>
      </c>
      <c r="V1012" s="141">
        <v>0</v>
      </c>
      <c r="W1012" s="141">
        <v>0</v>
      </c>
      <c r="X1012" s="141">
        <v>0</v>
      </c>
      <c r="Y1012" s="10">
        <v>329.94600000000003</v>
      </c>
      <c r="Z1012" s="10">
        <v>0</v>
      </c>
      <c r="AA1012" s="10">
        <v>0</v>
      </c>
      <c r="AB1012" s="10">
        <v>0</v>
      </c>
      <c r="AC1012" s="10">
        <v>0</v>
      </c>
      <c r="AD1012" s="10">
        <f t="shared" si="508"/>
        <v>-56.96550000000002</v>
      </c>
      <c r="AE1012" s="10">
        <f t="shared" si="508"/>
        <v>-56.911499999999933</v>
      </c>
      <c r="AF1012" s="10">
        <f t="shared" si="508"/>
        <v>0</v>
      </c>
      <c r="AG1012" s="10">
        <f t="shared" si="508"/>
        <v>0</v>
      </c>
      <c r="AH1012" s="10">
        <f t="shared" si="508"/>
        <v>0</v>
      </c>
      <c r="AI1012" s="13">
        <f t="shared" si="503"/>
        <v>-5.3999999999973625E-2</v>
      </c>
      <c r="AJ1012" s="13">
        <f t="shared" si="488"/>
        <v>0</v>
      </c>
      <c r="AK1012" s="13">
        <f t="shared" si="485"/>
        <v>0</v>
      </c>
      <c r="AL1012" s="13">
        <f t="shared" si="485"/>
        <v>0</v>
      </c>
      <c r="AM1012" s="10">
        <f t="shared" si="485"/>
        <v>0</v>
      </c>
      <c r="AN1012" s="10">
        <f t="shared" si="517"/>
        <v>96.663415919873486</v>
      </c>
      <c r="AO1012" s="10">
        <f t="shared" si="517"/>
        <v>95.867893705075147</v>
      </c>
      <c r="AP1012" s="10">
        <f t="shared" si="517"/>
        <v>0</v>
      </c>
      <c r="AQ1012" s="10">
        <f t="shared" si="517"/>
        <v>0</v>
      </c>
      <c r="AR1012" s="10">
        <f t="shared" si="517"/>
        <v>0</v>
      </c>
      <c r="AS1012" s="10">
        <f t="shared" si="516"/>
        <v>99.983636363636379</v>
      </c>
      <c r="AT1012" s="142">
        <f t="shared" si="516"/>
        <v>0</v>
      </c>
      <c r="AU1012" s="142">
        <f t="shared" si="516"/>
        <v>0</v>
      </c>
      <c r="AV1012" s="142">
        <f t="shared" si="516"/>
        <v>0</v>
      </c>
      <c r="AW1012" s="142">
        <f t="shared" si="516"/>
        <v>0</v>
      </c>
    </row>
    <row r="1013" spans="1:49" ht="12.75" customHeight="1" x14ac:dyDescent="0.25">
      <c r="A1013" s="133">
        <v>1004</v>
      </c>
      <c r="B1013" s="139" t="s">
        <v>2170</v>
      </c>
      <c r="C1013" s="135">
        <f t="shared" si="504"/>
        <v>3667</v>
      </c>
      <c r="D1013" s="140">
        <v>2884.9</v>
      </c>
      <c r="E1013" s="140">
        <v>0</v>
      </c>
      <c r="F1013" s="140">
        <v>0</v>
      </c>
      <c r="G1013" s="140">
        <v>0</v>
      </c>
      <c r="H1013" s="140">
        <v>782.1</v>
      </c>
      <c r="I1013" s="140">
        <v>0</v>
      </c>
      <c r="J1013" s="135">
        <f t="shared" si="501"/>
        <v>4007.4</v>
      </c>
      <c r="K1013" s="141">
        <v>3225.3</v>
      </c>
      <c r="L1013" s="141">
        <v>0</v>
      </c>
      <c r="M1013" s="141">
        <v>0</v>
      </c>
      <c r="N1013" s="141">
        <v>0</v>
      </c>
      <c r="O1013" s="141">
        <v>782.1</v>
      </c>
      <c r="P1013" s="141">
        <v>0</v>
      </c>
      <c r="Q1013" s="141">
        <v>0</v>
      </c>
      <c r="R1013" s="141">
        <v>0</v>
      </c>
      <c r="S1013" s="141">
        <v>0</v>
      </c>
      <c r="T1013" s="136">
        <f t="shared" si="502"/>
        <v>3908.9243999999999</v>
      </c>
      <c r="U1013" s="141">
        <v>3126.9803999999999</v>
      </c>
      <c r="V1013" s="141">
        <v>0</v>
      </c>
      <c r="W1013" s="141">
        <v>0</v>
      </c>
      <c r="X1013" s="141">
        <v>0</v>
      </c>
      <c r="Y1013" s="10">
        <v>781.94399999999996</v>
      </c>
      <c r="Z1013" s="10">
        <v>0</v>
      </c>
      <c r="AA1013" s="10">
        <v>0</v>
      </c>
      <c r="AB1013" s="10">
        <v>0</v>
      </c>
      <c r="AC1013" s="10">
        <v>0</v>
      </c>
      <c r="AD1013" s="10">
        <f t="shared" si="508"/>
        <v>-98.475600000000213</v>
      </c>
      <c r="AE1013" s="10">
        <f t="shared" si="508"/>
        <v>-98.319600000000264</v>
      </c>
      <c r="AF1013" s="10">
        <f t="shared" si="508"/>
        <v>0</v>
      </c>
      <c r="AG1013" s="10">
        <f t="shared" si="508"/>
        <v>0</v>
      </c>
      <c r="AH1013" s="10">
        <f t="shared" si="508"/>
        <v>0</v>
      </c>
      <c r="AI1013" s="13">
        <f t="shared" si="503"/>
        <v>-0.15600000000006276</v>
      </c>
      <c r="AJ1013" s="13">
        <f t="shared" si="488"/>
        <v>0</v>
      </c>
      <c r="AK1013" s="13">
        <f t="shared" si="485"/>
        <v>0</v>
      </c>
      <c r="AL1013" s="13">
        <f t="shared" si="485"/>
        <v>0</v>
      </c>
      <c r="AM1013" s="10">
        <f t="shared" si="485"/>
        <v>0</v>
      </c>
      <c r="AN1013" s="10">
        <f t="shared" si="517"/>
        <v>97.542656086240456</v>
      </c>
      <c r="AO1013" s="10">
        <f t="shared" si="517"/>
        <v>96.951613803367124</v>
      </c>
      <c r="AP1013" s="10">
        <f t="shared" si="517"/>
        <v>0</v>
      </c>
      <c r="AQ1013" s="10">
        <f t="shared" si="517"/>
        <v>0</v>
      </c>
      <c r="AR1013" s="10">
        <f t="shared" si="517"/>
        <v>0</v>
      </c>
      <c r="AS1013" s="10">
        <f t="shared" si="516"/>
        <v>99.980053701572686</v>
      </c>
      <c r="AT1013" s="142">
        <f t="shared" si="516"/>
        <v>0</v>
      </c>
      <c r="AU1013" s="142">
        <f t="shared" si="516"/>
        <v>0</v>
      </c>
      <c r="AV1013" s="142">
        <f t="shared" si="516"/>
        <v>0</v>
      </c>
      <c r="AW1013" s="142">
        <f t="shared" si="516"/>
        <v>0</v>
      </c>
    </row>
    <row r="1014" spans="1:49" ht="12.75" customHeight="1" x14ac:dyDescent="0.25">
      <c r="A1014" s="133">
        <v>1005</v>
      </c>
      <c r="B1014" s="139" t="s">
        <v>2171</v>
      </c>
      <c r="C1014" s="135">
        <f t="shared" si="504"/>
        <v>881.3</v>
      </c>
      <c r="D1014" s="140">
        <v>685.4</v>
      </c>
      <c r="E1014" s="140">
        <v>0</v>
      </c>
      <c r="F1014" s="140">
        <v>0</v>
      </c>
      <c r="G1014" s="140">
        <v>0</v>
      </c>
      <c r="H1014" s="140">
        <v>195.9</v>
      </c>
      <c r="I1014" s="140">
        <v>0</v>
      </c>
      <c r="J1014" s="135">
        <f t="shared" si="501"/>
        <v>950.3</v>
      </c>
      <c r="K1014" s="141">
        <v>754.4</v>
      </c>
      <c r="L1014" s="141">
        <v>0</v>
      </c>
      <c r="M1014" s="141">
        <v>0</v>
      </c>
      <c r="N1014" s="141">
        <v>0</v>
      </c>
      <c r="O1014" s="141">
        <v>195.9</v>
      </c>
      <c r="P1014" s="141">
        <v>0</v>
      </c>
      <c r="Q1014" s="141">
        <v>0</v>
      </c>
      <c r="R1014" s="141">
        <v>0</v>
      </c>
      <c r="S1014" s="141">
        <v>0</v>
      </c>
      <c r="T1014" s="136">
        <f t="shared" si="502"/>
        <v>866.6979</v>
      </c>
      <c r="U1014" s="141">
        <v>670.79790000000003</v>
      </c>
      <c r="V1014" s="141">
        <v>0</v>
      </c>
      <c r="W1014" s="141">
        <v>0</v>
      </c>
      <c r="X1014" s="141">
        <v>0</v>
      </c>
      <c r="Y1014" s="10">
        <v>195.9</v>
      </c>
      <c r="Z1014" s="10">
        <v>0</v>
      </c>
      <c r="AA1014" s="10">
        <v>0</v>
      </c>
      <c r="AB1014" s="10">
        <v>0</v>
      </c>
      <c r="AC1014" s="10">
        <v>0</v>
      </c>
      <c r="AD1014" s="10">
        <f t="shared" si="508"/>
        <v>-83.60209999999995</v>
      </c>
      <c r="AE1014" s="10">
        <f t="shared" si="508"/>
        <v>-83.60209999999995</v>
      </c>
      <c r="AF1014" s="10">
        <f t="shared" si="508"/>
        <v>0</v>
      </c>
      <c r="AG1014" s="10">
        <f t="shared" si="508"/>
        <v>0</v>
      </c>
      <c r="AH1014" s="10">
        <f t="shared" si="508"/>
        <v>0</v>
      </c>
      <c r="AI1014" s="13">
        <f t="shared" si="503"/>
        <v>0</v>
      </c>
      <c r="AJ1014" s="13">
        <f t="shared" si="488"/>
        <v>0</v>
      </c>
      <c r="AK1014" s="13">
        <f t="shared" si="485"/>
        <v>0</v>
      </c>
      <c r="AL1014" s="13">
        <f t="shared" si="485"/>
        <v>0</v>
      </c>
      <c r="AM1014" s="10">
        <f t="shared" si="485"/>
        <v>0</v>
      </c>
      <c r="AN1014" s="10">
        <f t="shared" si="517"/>
        <v>91.202557087235618</v>
      </c>
      <c r="AO1014" s="10">
        <f t="shared" si="517"/>
        <v>88.918067338282086</v>
      </c>
      <c r="AP1014" s="10">
        <f t="shared" si="517"/>
        <v>0</v>
      </c>
      <c r="AQ1014" s="10">
        <f t="shared" si="517"/>
        <v>0</v>
      </c>
      <c r="AR1014" s="10">
        <f t="shared" si="517"/>
        <v>0</v>
      </c>
      <c r="AS1014" s="10">
        <f t="shared" si="516"/>
        <v>100</v>
      </c>
      <c r="AT1014" s="142">
        <f t="shared" si="516"/>
        <v>0</v>
      </c>
      <c r="AU1014" s="142">
        <f t="shared" si="516"/>
        <v>0</v>
      </c>
      <c r="AV1014" s="142">
        <f t="shared" si="516"/>
        <v>0</v>
      </c>
      <c r="AW1014" s="142">
        <f t="shared" si="516"/>
        <v>0</v>
      </c>
    </row>
    <row r="1015" spans="1:49" ht="12.75" customHeight="1" x14ac:dyDescent="0.25">
      <c r="A1015" s="133">
        <v>1006</v>
      </c>
      <c r="B1015" s="139"/>
      <c r="C1015" s="140"/>
      <c r="D1015" s="140"/>
      <c r="E1015" s="140"/>
      <c r="F1015" s="140"/>
      <c r="G1015" s="140"/>
      <c r="H1015" s="140"/>
      <c r="I1015" s="140"/>
      <c r="J1015" s="135"/>
      <c r="K1015" s="141"/>
      <c r="L1015" s="141"/>
      <c r="M1015" s="141"/>
      <c r="N1015" s="141"/>
      <c r="O1015" s="141"/>
      <c r="P1015" s="141"/>
      <c r="Q1015" s="141"/>
      <c r="R1015" s="141"/>
      <c r="S1015" s="141"/>
      <c r="T1015" s="136"/>
      <c r="U1015" s="141"/>
      <c r="V1015" s="141"/>
      <c r="W1015" s="141"/>
      <c r="X1015" s="141"/>
      <c r="Y1015" s="10"/>
      <c r="Z1015" s="10"/>
      <c r="AA1015" s="10"/>
      <c r="AB1015" s="10"/>
      <c r="AC1015" s="10"/>
      <c r="AD1015" s="10"/>
      <c r="AE1015" s="10"/>
      <c r="AF1015" s="10"/>
      <c r="AG1015" s="10"/>
      <c r="AH1015" s="10"/>
      <c r="AI1015" s="13">
        <f t="shared" si="503"/>
        <v>0</v>
      </c>
      <c r="AJ1015" s="13">
        <f t="shared" si="488"/>
        <v>0</v>
      </c>
      <c r="AK1015" s="13">
        <f t="shared" si="485"/>
        <v>0</v>
      </c>
      <c r="AL1015" s="13">
        <f t="shared" si="485"/>
        <v>0</v>
      </c>
      <c r="AM1015" s="10"/>
      <c r="AN1015" s="10"/>
      <c r="AO1015" s="10"/>
      <c r="AP1015" s="10"/>
      <c r="AQ1015" s="10"/>
      <c r="AR1015" s="10"/>
      <c r="AS1015" s="10"/>
      <c r="AT1015" s="142"/>
      <c r="AU1015" s="142"/>
      <c r="AV1015" s="142"/>
      <c r="AW1015" s="142"/>
    </row>
    <row r="1016" spans="1:49" ht="12.75" customHeight="1" x14ac:dyDescent="0.25">
      <c r="A1016" s="133">
        <v>1007</v>
      </c>
      <c r="B1016" s="134" t="s">
        <v>2172</v>
      </c>
      <c r="C1016" s="135">
        <f t="shared" ref="C1016:C1052" si="518">SUM(D1016:I1016)</f>
        <v>440046.1</v>
      </c>
      <c r="D1016" s="135">
        <f t="shared" ref="D1016:I1016" si="519">D1017+D1018</f>
        <v>365276.8</v>
      </c>
      <c r="E1016" s="135">
        <f t="shared" si="519"/>
        <v>4785.1000000000004</v>
      </c>
      <c r="F1016" s="135">
        <f t="shared" si="519"/>
        <v>9857</v>
      </c>
      <c r="G1016" s="135">
        <f t="shared" si="519"/>
        <v>0</v>
      </c>
      <c r="H1016" s="135">
        <f t="shared" si="519"/>
        <v>51102.2</v>
      </c>
      <c r="I1016" s="135">
        <f t="shared" si="519"/>
        <v>9025</v>
      </c>
      <c r="J1016" s="135">
        <f t="shared" si="501"/>
        <v>484558.50000000006</v>
      </c>
      <c r="K1016" s="135">
        <f t="shared" ref="K1016:S1016" si="520">K1017+K1018</f>
        <v>400828.80000000005</v>
      </c>
      <c r="L1016" s="135">
        <f t="shared" si="520"/>
        <v>5212</v>
      </c>
      <c r="M1016" s="135">
        <f t="shared" si="520"/>
        <v>11438.1</v>
      </c>
      <c r="N1016" s="135">
        <f t="shared" si="520"/>
        <v>0</v>
      </c>
      <c r="O1016" s="135">
        <f t="shared" si="520"/>
        <v>51102.2</v>
      </c>
      <c r="P1016" s="135">
        <f t="shared" si="520"/>
        <v>12397.7</v>
      </c>
      <c r="Q1016" s="135">
        <f t="shared" si="520"/>
        <v>10503.7</v>
      </c>
      <c r="R1016" s="135">
        <f t="shared" si="520"/>
        <v>3516.8</v>
      </c>
      <c r="S1016" s="135">
        <f t="shared" si="520"/>
        <v>62.9</v>
      </c>
      <c r="T1016" s="136">
        <f t="shared" si="502"/>
        <v>471291.74839999998</v>
      </c>
      <c r="U1016" s="135">
        <f t="shared" ref="U1016:AC1016" si="521">U1017+U1018</f>
        <v>390528.76240000001</v>
      </c>
      <c r="V1016" s="135">
        <f t="shared" si="521"/>
        <v>4920.1311999999998</v>
      </c>
      <c r="W1016" s="135">
        <f t="shared" si="521"/>
        <v>10008.674999999999</v>
      </c>
      <c r="X1016" s="135">
        <f t="shared" si="521"/>
        <v>0</v>
      </c>
      <c r="Y1016" s="135">
        <f t="shared" si="521"/>
        <v>50478.025199999996</v>
      </c>
      <c r="Z1016" s="135">
        <f t="shared" si="521"/>
        <v>11776.531499999999</v>
      </c>
      <c r="AA1016" s="135">
        <f t="shared" si="521"/>
        <v>9882.5314999999991</v>
      </c>
      <c r="AB1016" s="135">
        <f t="shared" si="521"/>
        <v>3516.8</v>
      </c>
      <c r="AC1016" s="135">
        <f t="shared" si="521"/>
        <v>62.823099999999997</v>
      </c>
      <c r="AD1016" s="13">
        <f t="shared" ref="AD1016:AM1052" si="522">T1016-J1016</f>
        <v>-13266.751600000076</v>
      </c>
      <c r="AE1016" s="13">
        <f t="shared" si="522"/>
        <v>-10300.03760000004</v>
      </c>
      <c r="AF1016" s="13">
        <f t="shared" si="522"/>
        <v>-291.86880000000019</v>
      </c>
      <c r="AG1016" s="13">
        <f t="shared" si="522"/>
        <v>-1429.4250000000011</v>
      </c>
      <c r="AH1016" s="13">
        <f t="shared" si="522"/>
        <v>0</v>
      </c>
      <c r="AI1016" s="13">
        <f t="shared" si="503"/>
        <v>-624.17480000000069</v>
      </c>
      <c r="AJ1016" s="13">
        <f t="shared" si="488"/>
        <v>-621.16850000000159</v>
      </c>
      <c r="AK1016" s="13">
        <f t="shared" si="485"/>
        <v>-621.16850000000159</v>
      </c>
      <c r="AL1016" s="13">
        <f t="shared" si="485"/>
        <v>0</v>
      </c>
      <c r="AM1016" s="13">
        <f t="shared" si="485"/>
        <v>-7.6900000000001967E-2</v>
      </c>
      <c r="AN1016" s="13">
        <f t="shared" ref="AN1016:AW1041" si="523">IF(J1016=0,0,T1016/J1016*100)</f>
        <v>97.262094958606639</v>
      </c>
      <c r="AO1016" s="13">
        <f t="shared" si="523"/>
        <v>97.430314987346208</v>
      </c>
      <c r="AP1016" s="13">
        <f t="shared" si="523"/>
        <v>94.400061396776664</v>
      </c>
      <c r="AQ1016" s="13">
        <f t="shared" si="523"/>
        <v>87.502950664883144</v>
      </c>
      <c r="AR1016" s="13">
        <f t="shared" si="523"/>
        <v>0</v>
      </c>
      <c r="AS1016" s="13">
        <f t="shared" si="523"/>
        <v>98.778575482073165</v>
      </c>
      <c r="AT1016" s="137">
        <f t="shared" si="523"/>
        <v>94.989647273284547</v>
      </c>
      <c r="AU1016" s="137">
        <f t="shared" si="523"/>
        <v>94.086193436598521</v>
      </c>
      <c r="AV1016" s="137">
        <f t="shared" si="523"/>
        <v>100</v>
      </c>
      <c r="AW1016" s="137">
        <f t="shared" si="523"/>
        <v>99.877742448330679</v>
      </c>
    </row>
    <row r="1017" spans="1:49" s="138" customFormat="1" ht="12.75" customHeight="1" x14ac:dyDescent="0.2">
      <c r="A1017" s="133">
        <v>1008</v>
      </c>
      <c r="B1017" s="134" t="s">
        <v>1374</v>
      </c>
      <c r="C1017" s="135">
        <f t="shared" si="518"/>
        <v>280358.5</v>
      </c>
      <c r="D1017" s="135">
        <f t="shared" ref="D1017:I1017" si="524">D1019</f>
        <v>235429.9</v>
      </c>
      <c r="E1017" s="135">
        <f t="shared" si="524"/>
        <v>2556.1</v>
      </c>
      <c r="F1017" s="135">
        <f t="shared" si="524"/>
        <v>9857</v>
      </c>
      <c r="G1017" s="135">
        <f t="shared" si="524"/>
        <v>0</v>
      </c>
      <c r="H1017" s="135">
        <f t="shared" si="524"/>
        <v>23490.5</v>
      </c>
      <c r="I1017" s="135">
        <f t="shared" si="524"/>
        <v>9025</v>
      </c>
      <c r="J1017" s="135">
        <f t="shared" si="501"/>
        <v>308733.5</v>
      </c>
      <c r="K1017" s="135">
        <f t="shared" ref="K1017:S1017" si="525">K1019</f>
        <v>255105.6</v>
      </c>
      <c r="L1017" s="135">
        <f t="shared" si="525"/>
        <v>2721.9</v>
      </c>
      <c r="M1017" s="135">
        <f t="shared" si="525"/>
        <v>11438.1</v>
      </c>
      <c r="N1017" s="135">
        <f t="shared" si="525"/>
        <v>0</v>
      </c>
      <c r="O1017" s="135">
        <f t="shared" si="525"/>
        <v>23490.5</v>
      </c>
      <c r="P1017" s="135">
        <f t="shared" si="525"/>
        <v>12397.7</v>
      </c>
      <c r="Q1017" s="135">
        <f t="shared" si="525"/>
        <v>10503.7</v>
      </c>
      <c r="R1017" s="135">
        <f t="shared" si="525"/>
        <v>3516.8</v>
      </c>
      <c r="S1017" s="135">
        <f t="shared" si="525"/>
        <v>62.9</v>
      </c>
      <c r="T1017" s="136">
        <f t="shared" si="502"/>
        <v>298882.06140000001</v>
      </c>
      <c r="U1017" s="135">
        <f t="shared" ref="U1017:AC1017" si="526">U1019</f>
        <v>248153.72140000001</v>
      </c>
      <c r="V1017" s="135">
        <f t="shared" si="526"/>
        <v>2430.0311999999999</v>
      </c>
      <c r="W1017" s="135">
        <f t="shared" si="526"/>
        <v>10008.674999999999</v>
      </c>
      <c r="X1017" s="135">
        <f t="shared" si="526"/>
        <v>0</v>
      </c>
      <c r="Y1017" s="135">
        <f t="shared" si="526"/>
        <v>22933.479200000002</v>
      </c>
      <c r="Z1017" s="135">
        <f t="shared" si="526"/>
        <v>11776.531499999999</v>
      </c>
      <c r="AA1017" s="135">
        <f t="shared" si="526"/>
        <v>9882.5314999999991</v>
      </c>
      <c r="AB1017" s="135">
        <f t="shared" si="526"/>
        <v>3516.8</v>
      </c>
      <c r="AC1017" s="135">
        <f t="shared" si="526"/>
        <v>62.823099999999997</v>
      </c>
      <c r="AD1017" s="13">
        <f t="shared" si="522"/>
        <v>-9851.438599999994</v>
      </c>
      <c r="AE1017" s="13">
        <f t="shared" si="522"/>
        <v>-6951.8785999999964</v>
      </c>
      <c r="AF1017" s="13">
        <f t="shared" si="522"/>
        <v>-291.86880000000019</v>
      </c>
      <c r="AG1017" s="13">
        <f t="shared" si="522"/>
        <v>-1429.4250000000011</v>
      </c>
      <c r="AH1017" s="13">
        <f t="shared" si="522"/>
        <v>0</v>
      </c>
      <c r="AI1017" s="13">
        <f t="shared" si="503"/>
        <v>-557.02079999999842</v>
      </c>
      <c r="AJ1017" s="13">
        <f t="shared" si="488"/>
        <v>-621.16850000000159</v>
      </c>
      <c r="AK1017" s="13">
        <f t="shared" si="485"/>
        <v>-621.16850000000159</v>
      </c>
      <c r="AL1017" s="13">
        <f t="shared" si="485"/>
        <v>0</v>
      </c>
      <c r="AM1017" s="13">
        <f t="shared" si="485"/>
        <v>-7.6900000000001967E-2</v>
      </c>
      <c r="AN1017" s="13">
        <f t="shared" si="523"/>
        <v>96.80908012897855</v>
      </c>
      <c r="AO1017" s="13">
        <f t="shared" si="523"/>
        <v>97.274901609372748</v>
      </c>
      <c r="AP1017" s="13">
        <f t="shared" si="523"/>
        <v>89.277019728865852</v>
      </c>
      <c r="AQ1017" s="13">
        <f t="shared" si="523"/>
        <v>87.502950664883144</v>
      </c>
      <c r="AR1017" s="13">
        <f t="shared" si="523"/>
        <v>0</v>
      </c>
      <c r="AS1017" s="13">
        <f t="shared" si="523"/>
        <v>97.628740128988326</v>
      </c>
      <c r="AT1017" s="137">
        <f t="shared" si="523"/>
        <v>94.989647273284547</v>
      </c>
      <c r="AU1017" s="137">
        <f t="shared" si="523"/>
        <v>94.086193436598521</v>
      </c>
      <c r="AV1017" s="137">
        <f t="shared" si="523"/>
        <v>100</v>
      </c>
      <c r="AW1017" s="137">
        <f t="shared" si="523"/>
        <v>99.877742448330679</v>
      </c>
    </row>
    <row r="1018" spans="1:49" s="138" customFormat="1" ht="12.75" customHeight="1" x14ac:dyDescent="0.2">
      <c r="A1018" s="133">
        <v>1009</v>
      </c>
      <c r="B1018" s="134" t="s">
        <v>1375</v>
      </c>
      <c r="C1018" s="135">
        <f t="shared" si="518"/>
        <v>159687.6</v>
      </c>
      <c r="D1018" s="135">
        <f t="shared" ref="D1018:I1018" si="527">SUBTOTAL(9,D1020:D1052)</f>
        <v>129846.9</v>
      </c>
      <c r="E1018" s="135">
        <f t="shared" si="527"/>
        <v>2229</v>
      </c>
      <c r="F1018" s="135">
        <f t="shared" si="527"/>
        <v>0</v>
      </c>
      <c r="G1018" s="135">
        <f t="shared" si="527"/>
        <v>0</v>
      </c>
      <c r="H1018" s="135">
        <f t="shared" si="527"/>
        <v>27611.7</v>
      </c>
      <c r="I1018" s="135">
        <f t="shared" si="527"/>
        <v>0</v>
      </c>
      <c r="J1018" s="135">
        <f t="shared" si="501"/>
        <v>175825.00000000003</v>
      </c>
      <c r="K1018" s="135">
        <f t="shared" ref="K1018:S1018" si="528">SUBTOTAL(9,K1020:K1052)</f>
        <v>145723.20000000001</v>
      </c>
      <c r="L1018" s="135">
        <f t="shared" si="528"/>
        <v>2490.1</v>
      </c>
      <c r="M1018" s="135">
        <f t="shared" si="528"/>
        <v>0</v>
      </c>
      <c r="N1018" s="135">
        <f t="shared" si="528"/>
        <v>0</v>
      </c>
      <c r="O1018" s="135">
        <f t="shared" si="528"/>
        <v>27611.7</v>
      </c>
      <c r="P1018" s="135">
        <f t="shared" si="528"/>
        <v>0</v>
      </c>
      <c r="Q1018" s="135">
        <f t="shared" si="528"/>
        <v>0</v>
      </c>
      <c r="R1018" s="135">
        <f t="shared" si="528"/>
        <v>0</v>
      </c>
      <c r="S1018" s="135">
        <f t="shared" si="528"/>
        <v>0</v>
      </c>
      <c r="T1018" s="136">
        <f t="shared" si="502"/>
        <v>172409.68700000003</v>
      </c>
      <c r="U1018" s="135">
        <f t="shared" ref="U1018:AC1018" si="529">SUBTOTAL(9,U1020:U1052)</f>
        <v>142375.04100000003</v>
      </c>
      <c r="V1018" s="135">
        <f t="shared" si="529"/>
        <v>2490.1</v>
      </c>
      <c r="W1018" s="135">
        <f t="shared" si="529"/>
        <v>0</v>
      </c>
      <c r="X1018" s="135">
        <f t="shared" si="529"/>
        <v>0</v>
      </c>
      <c r="Y1018" s="135">
        <f t="shared" si="529"/>
        <v>27544.545999999995</v>
      </c>
      <c r="Z1018" s="135">
        <f t="shared" si="529"/>
        <v>0</v>
      </c>
      <c r="AA1018" s="135">
        <f t="shared" si="529"/>
        <v>0</v>
      </c>
      <c r="AB1018" s="135">
        <f t="shared" si="529"/>
        <v>0</v>
      </c>
      <c r="AC1018" s="135">
        <f t="shared" si="529"/>
        <v>0</v>
      </c>
      <c r="AD1018" s="13">
        <f t="shared" si="522"/>
        <v>-3415.3129999999946</v>
      </c>
      <c r="AE1018" s="13">
        <f t="shared" si="522"/>
        <v>-3348.1589999999851</v>
      </c>
      <c r="AF1018" s="13">
        <f t="shared" si="522"/>
        <v>0</v>
      </c>
      <c r="AG1018" s="13">
        <f t="shared" si="522"/>
        <v>0</v>
      </c>
      <c r="AH1018" s="13">
        <f t="shared" si="522"/>
        <v>0</v>
      </c>
      <c r="AI1018" s="13">
        <f t="shared" si="503"/>
        <v>-67.154000000005908</v>
      </c>
      <c r="AJ1018" s="13">
        <f t="shared" si="488"/>
        <v>0</v>
      </c>
      <c r="AK1018" s="13">
        <f t="shared" si="488"/>
        <v>0</v>
      </c>
      <c r="AL1018" s="13">
        <f t="shared" si="488"/>
        <v>0</v>
      </c>
      <c r="AM1018" s="13">
        <f t="shared" si="488"/>
        <v>0</v>
      </c>
      <c r="AN1018" s="13">
        <f t="shared" si="523"/>
        <v>98.057549836485151</v>
      </c>
      <c r="AO1018" s="13">
        <f t="shared" si="523"/>
        <v>97.702384383543603</v>
      </c>
      <c r="AP1018" s="13">
        <f t="shared" si="523"/>
        <v>100</v>
      </c>
      <c r="AQ1018" s="13">
        <f t="shared" si="523"/>
        <v>0</v>
      </c>
      <c r="AR1018" s="13">
        <f t="shared" si="523"/>
        <v>0</v>
      </c>
      <c r="AS1018" s="13">
        <f t="shared" si="523"/>
        <v>99.756791505050373</v>
      </c>
      <c r="AT1018" s="137">
        <f t="shared" si="523"/>
        <v>0</v>
      </c>
      <c r="AU1018" s="137">
        <f t="shared" si="523"/>
        <v>0</v>
      </c>
      <c r="AV1018" s="137">
        <f t="shared" si="523"/>
        <v>0</v>
      </c>
      <c r="AW1018" s="137">
        <f t="shared" si="523"/>
        <v>0</v>
      </c>
    </row>
    <row r="1019" spans="1:49" ht="12.75" customHeight="1" x14ac:dyDescent="0.25">
      <c r="A1019" s="133">
        <v>1010</v>
      </c>
      <c r="B1019" s="139" t="s">
        <v>1400</v>
      </c>
      <c r="C1019" s="135">
        <f t="shared" si="518"/>
        <v>280358.5</v>
      </c>
      <c r="D1019" s="140">
        <v>235429.9</v>
      </c>
      <c r="E1019" s="140">
        <v>2556.1</v>
      </c>
      <c r="F1019" s="140">
        <v>9857</v>
      </c>
      <c r="G1019" s="140">
        <v>0</v>
      </c>
      <c r="H1019" s="140">
        <v>23490.5</v>
      </c>
      <c r="I1019" s="140">
        <v>9025</v>
      </c>
      <c r="J1019" s="135">
        <f t="shared" si="501"/>
        <v>308733.5</v>
      </c>
      <c r="K1019" s="141">
        <v>255105.6</v>
      </c>
      <c r="L1019" s="141">
        <v>2721.9</v>
      </c>
      <c r="M1019" s="141">
        <v>11438.1</v>
      </c>
      <c r="N1019" s="141">
        <v>0</v>
      </c>
      <c r="O1019" s="141">
        <v>23490.5</v>
      </c>
      <c r="P1019" s="141">
        <v>12397.7</v>
      </c>
      <c r="Q1019" s="141">
        <v>10503.7</v>
      </c>
      <c r="R1019" s="141">
        <v>3516.8</v>
      </c>
      <c r="S1019" s="141">
        <v>62.9</v>
      </c>
      <c r="T1019" s="136">
        <f t="shared" si="502"/>
        <v>298882.06140000001</v>
      </c>
      <c r="U1019" s="141">
        <v>248153.72140000001</v>
      </c>
      <c r="V1019" s="141">
        <v>2430.0311999999999</v>
      </c>
      <c r="W1019" s="141">
        <v>10008.674999999999</v>
      </c>
      <c r="X1019" s="141">
        <v>0</v>
      </c>
      <c r="Y1019" s="10">
        <v>22933.479200000002</v>
      </c>
      <c r="Z1019" s="10">
        <v>11776.531499999999</v>
      </c>
      <c r="AA1019" s="10">
        <v>9882.5314999999991</v>
      </c>
      <c r="AB1019" s="10">
        <v>3516.8</v>
      </c>
      <c r="AC1019" s="10">
        <v>62.823099999999997</v>
      </c>
      <c r="AD1019" s="10">
        <f t="shared" si="522"/>
        <v>-9851.438599999994</v>
      </c>
      <c r="AE1019" s="10">
        <f t="shared" si="522"/>
        <v>-6951.8785999999964</v>
      </c>
      <c r="AF1019" s="10">
        <f t="shared" si="522"/>
        <v>-291.86880000000019</v>
      </c>
      <c r="AG1019" s="10">
        <f t="shared" si="522"/>
        <v>-1429.4250000000011</v>
      </c>
      <c r="AH1019" s="10">
        <f t="shared" si="522"/>
        <v>0</v>
      </c>
      <c r="AI1019" s="13">
        <f t="shared" si="503"/>
        <v>-557.02079999999842</v>
      </c>
      <c r="AJ1019" s="13">
        <f t="shared" si="488"/>
        <v>-621.16850000000159</v>
      </c>
      <c r="AK1019" s="13">
        <f t="shared" si="488"/>
        <v>-621.16850000000159</v>
      </c>
      <c r="AL1019" s="13">
        <f t="shared" si="488"/>
        <v>0</v>
      </c>
      <c r="AM1019" s="10">
        <f t="shared" si="488"/>
        <v>-7.6900000000001967E-2</v>
      </c>
      <c r="AN1019" s="10">
        <f t="shared" si="523"/>
        <v>96.80908012897855</v>
      </c>
      <c r="AO1019" s="10">
        <f t="shared" si="523"/>
        <v>97.274901609372748</v>
      </c>
      <c r="AP1019" s="10">
        <f t="shared" si="523"/>
        <v>89.277019728865852</v>
      </c>
      <c r="AQ1019" s="10">
        <f t="shared" si="523"/>
        <v>87.502950664883144</v>
      </c>
      <c r="AR1019" s="10">
        <f t="shared" si="523"/>
        <v>0</v>
      </c>
      <c r="AS1019" s="10">
        <f t="shared" si="523"/>
        <v>97.628740128988326</v>
      </c>
      <c r="AT1019" s="142">
        <f t="shared" si="523"/>
        <v>94.989647273284547</v>
      </c>
      <c r="AU1019" s="142">
        <f t="shared" si="523"/>
        <v>94.086193436598521</v>
      </c>
      <c r="AV1019" s="142">
        <f t="shared" si="523"/>
        <v>100</v>
      </c>
      <c r="AW1019" s="142">
        <f t="shared" si="523"/>
        <v>99.877742448330679</v>
      </c>
    </row>
    <row r="1020" spans="1:49" ht="12.75" customHeight="1" x14ac:dyDescent="0.25">
      <c r="A1020" s="133">
        <v>1011</v>
      </c>
      <c r="B1020" s="139" t="s">
        <v>2173</v>
      </c>
      <c r="C1020" s="135">
        <f t="shared" si="518"/>
        <v>1009.1</v>
      </c>
      <c r="D1020" s="140">
        <v>748.7</v>
      </c>
      <c r="E1020" s="140">
        <v>0</v>
      </c>
      <c r="F1020" s="140">
        <v>0</v>
      </c>
      <c r="G1020" s="140">
        <v>0</v>
      </c>
      <c r="H1020" s="140">
        <v>260.39999999999998</v>
      </c>
      <c r="I1020" s="140">
        <v>0</v>
      </c>
      <c r="J1020" s="135">
        <f t="shared" si="501"/>
        <v>1051.8</v>
      </c>
      <c r="K1020" s="141">
        <v>791.4</v>
      </c>
      <c r="L1020" s="141">
        <v>0</v>
      </c>
      <c r="M1020" s="141">
        <v>0</v>
      </c>
      <c r="N1020" s="141">
        <v>0</v>
      </c>
      <c r="O1020" s="141">
        <v>260.39999999999998</v>
      </c>
      <c r="P1020" s="141">
        <v>0</v>
      </c>
      <c r="Q1020" s="141">
        <v>0</v>
      </c>
      <c r="R1020" s="141">
        <v>0</v>
      </c>
      <c r="S1020" s="141">
        <v>0</v>
      </c>
      <c r="T1020" s="136">
        <f t="shared" si="502"/>
        <v>1051.8</v>
      </c>
      <c r="U1020" s="141">
        <v>791.4</v>
      </c>
      <c r="V1020" s="141">
        <v>0</v>
      </c>
      <c r="W1020" s="141">
        <v>0</v>
      </c>
      <c r="X1020" s="141">
        <v>0</v>
      </c>
      <c r="Y1020" s="10">
        <v>260.39999999999998</v>
      </c>
      <c r="Z1020" s="10">
        <v>0</v>
      </c>
      <c r="AA1020" s="10">
        <v>0</v>
      </c>
      <c r="AB1020" s="10">
        <v>0</v>
      </c>
      <c r="AC1020" s="10">
        <v>0</v>
      </c>
      <c r="AD1020" s="10">
        <f t="shared" si="522"/>
        <v>0</v>
      </c>
      <c r="AE1020" s="10">
        <f t="shared" si="522"/>
        <v>0</v>
      </c>
      <c r="AF1020" s="10">
        <f t="shared" si="522"/>
        <v>0</v>
      </c>
      <c r="AG1020" s="10">
        <f t="shared" si="522"/>
        <v>0</v>
      </c>
      <c r="AH1020" s="10">
        <f t="shared" si="522"/>
        <v>0</v>
      </c>
      <c r="AI1020" s="13">
        <f t="shared" si="503"/>
        <v>0</v>
      </c>
      <c r="AJ1020" s="13">
        <f t="shared" si="488"/>
        <v>0</v>
      </c>
      <c r="AK1020" s="13">
        <f t="shared" si="488"/>
        <v>0</v>
      </c>
      <c r="AL1020" s="13">
        <f t="shared" si="488"/>
        <v>0</v>
      </c>
      <c r="AM1020" s="10">
        <f t="shared" si="488"/>
        <v>0</v>
      </c>
      <c r="AN1020" s="10">
        <f t="shared" si="523"/>
        <v>100</v>
      </c>
      <c r="AO1020" s="10">
        <f t="shared" si="523"/>
        <v>100</v>
      </c>
      <c r="AP1020" s="10">
        <f t="shared" si="523"/>
        <v>0</v>
      </c>
      <c r="AQ1020" s="10">
        <f t="shared" si="523"/>
        <v>0</v>
      </c>
      <c r="AR1020" s="10">
        <f t="shared" si="523"/>
        <v>0</v>
      </c>
      <c r="AS1020" s="10">
        <f t="shared" si="523"/>
        <v>100</v>
      </c>
      <c r="AT1020" s="142">
        <f t="shared" si="523"/>
        <v>0</v>
      </c>
      <c r="AU1020" s="142">
        <f t="shared" si="523"/>
        <v>0</v>
      </c>
      <c r="AV1020" s="142">
        <f t="shared" si="523"/>
        <v>0</v>
      </c>
      <c r="AW1020" s="142">
        <f t="shared" si="523"/>
        <v>0</v>
      </c>
    </row>
    <row r="1021" spans="1:49" ht="12.75" customHeight="1" x14ac:dyDescent="0.25">
      <c r="A1021" s="133">
        <v>1012</v>
      </c>
      <c r="B1021" s="139" t="s">
        <v>1685</v>
      </c>
      <c r="C1021" s="135">
        <f t="shared" si="518"/>
        <v>1283.7</v>
      </c>
      <c r="D1021" s="140">
        <v>996.7</v>
      </c>
      <c r="E1021" s="140">
        <v>0</v>
      </c>
      <c r="F1021" s="140">
        <v>0</v>
      </c>
      <c r="G1021" s="140">
        <v>0</v>
      </c>
      <c r="H1021" s="140">
        <v>287</v>
      </c>
      <c r="I1021" s="140">
        <v>0</v>
      </c>
      <c r="J1021" s="135">
        <f t="shared" si="501"/>
        <v>1389.8</v>
      </c>
      <c r="K1021" s="141">
        <v>1102.8</v>
      </c>
      <c r="L1021" s="141">
        <v>0</v>
      </c>
      <c r="M1021" s="141">
        <v>0</v>
      </c>
      <c r="N1021" s="141">
        <v>0</v>
      </c>
      <c r="O1021" s="141">
        <v>287</v>
      </c>
      <c r="P1021" s="141">
        <v>0</v>
      </c>
      <c r="Q1021" s="141">
        <v>0</v>
      </c>
      <c r="R1021" s="141">
        <v>0</v>
      </c>
      <c r="S1021" s="141">
        <v>0</v>
      </c>
      <c r="T1021" s="136">
        <f t="shared" si="502"/>
        <v>1382.5360000000001</v>
      </c>
      <c r="U1021" s="141">
        <v>1095.5360000000001</v>
      </c>
      <c r="V1021" s="141">
        <v>0</v>
      </c>
      <c r="W1021" s="141">
        <v>0</v>
      </c>
      <c r="X1021" s="141">
        <v>0</v>
      </c>
      <c r="Y1021" s="10">
        <v>287</v>
      </c>
      <c r="Z1021" s="10">
        <v>0</v>
      </c>
      <c r="AA1021" s="10">
        <v>0</v>
      </c>
      <c r="AB1021" s="10">
        <v>0</v>
      </c>
      <c r="AC1021" s="10">
        <v>0</v>
      </c>
      <c r="AD1021" s="10">
        <f t="shared" si="522"/>
        <v>-7.2639999999998963</v>
      </c>
      <c r="AE1021" s="10">
        <f t="shared" si="522"/>
        <v>-7.2639999999998963</v>
      </c>
      <c r="AF1021" s="10">
        <f t="shared" si="522"/>
        <v>0</v>
      </c>
      <c r="AG1021" s="10">
        <f t="shared" si="522"/>
        <v>0</v>
      </c>
      <c r="AH1021" s="10">
        <f t="shared" si="522"/>
        <v>0</v>
      </c>
      <c r="AI1021" s="13">
        <f t="shared" si="503"/>
        <v>0</v>
      </c>
      <c r="AJ1021" s="13">
        <f t="shared" si="488"/>
        <v>0</v>
      </c>
      <c r="AK1021" s="13">
        <f t="shared" si="488"/>
        <v>0</v>
      </c>
      <c r="AL1021" s="13">
        <f t="shared" si="488"/>
        <v>0</v>
      </c>
      <c r="AM1021" s="10">
        <f t="shared" si="488"/>
        <v>0</v>
      </c>
      <c r="AN1021" s="10">
        <f t="shared" si="523"/>
        <v>99.477334868326381</v>
      </c>
      <c r="AO1021" s="10">
        <f t="shared" si="523"/>
        <v>99.341313021400083</v>
      </c>
      <c r="AP1021" s="10">
        <f t="shared" si="523"/>
        <v>0</v>
      </c>
      <c r="AQ1021" s="10">
        <f t="shared" si="523"/>
        <v>0</v>
      </c>
      <c r="AR1021" s="10">
        <f t="shared" si="523"/>
        <v>0</v>
      </c>
      <c r="AS1021" s="10">
        <f t="shared" si="523"/>
        <v>100</v>
      </c>
      <c r="AT1021" s="142">
        <f t="shared" si="523"/>
        <v>0</v>
      </c>
      <c r="AU1021" s="142">
        <f t="shared" si="523"/>
        <v>0</v>
      </c>
      <c r="AV1021" s="142">
        <f t="shared" si="523"/>
        <v>0</v>
      </c>
      <c r="AW1021" s="142">
        <f t="shared" si="523"/>
        <v>0</v>
      </c>
    </row>
    <row r="1022" spans="1:49" ht="12.75" customHeight="1" x14ac:dyDescent="0.25">
      <c r="A1022" s="133">
        <v>1013</v>
      </c>
      <c r="B1022" s="139" t="s">
        <v>2174</v>
      </c>
      <c r="C1022" s="135">
        <f t="shared" si="518"/>
        <v>2823.8</v>
      </c>
      <c r="D1022" s="140">
        <v>2436.5</v>
      </c>
      <c r="E1022" s="140">
        <v>0</v>
      </c>
      <c r="F1022" s="140">
        <v>0</v>
      </c>
      <c r="G1022" s="140">
        <v>0</v>
      </c>
      <c r="H1022" s="140">
        <v>387.3</v>
      </c>
      <c r="I1022" s="140">
        <v>0</v>
      </c>
      <c r="J1022" s="135">
        <f t="shared" si="501"/>
        <v>2977.2000000000003</v>
      </c>
      <c r="K1022" s="141">
        <v>2589.9</v>
      </c>
      <c r="L1022" s="141">
        <v>0</v>
      </c>
      <c r="M1022" s="141">
        <v>0</v>
      </c>
      <c r="N1022" s="141">
        <v>0</v>
      </c>
      <c r="O1022" s="141">
        <v>387.3</v>
      </c>
      <c r="P1022" s="141">
        <v>0</v>
      </c>
      <c r="Q1022" s="141">
        <v>0</v>
      </c>
      <c r="R1022" s="141">
        <v>0</v>
      </c>
      <c r="S1022" s="141">
        <v>0</v>
      </c>
      <c r="T1022" s="136">
        <f t="shared" si="502"/>
        <v>2659.5493999999999</v>
      </c>
      <c r="U1022" s="141">
        <v>2272.25</v>
      </c>
      <c r="V1022" s="141">
        <v>0</v>
      </c>
      <c r="W1022" s="141">
        <v>0</v>
      </c>
      <c r="X1022" s="141">
        <v>0</v>
      </c>
      <c r="Y1022" s="10">
        <v>387.29939999999999</v>
      </c>
      <c r="Z1022" s="10">
        <v>0</v>
      </c>
      <c r="AA1022" s="10">
        <v>0</v>
      </c>
      <c r="AB1022" s="10">
        <v>0</v>
      </c>
      <c r="AC1022" s="10">
        <v>0</v>
      </c>
      <c r="AD1022" s="10">
        <f t="shared" si="522"/>
        <v>-317.6506000000004</v>
      </c>
      <c r="AE1022" s="10">
        <f t="shared" si="522"/>
        <v>-317.65000000000009</v>
      </c>
      <c r="AF1022" s="10">
        <f t="shared" si="522"/>
        <v>0</v>
      </c>
      <c r="AG1022" s="10">
        <f t="shared" si="522"/>
        <v>0</v>
      </c>
      <c r="AH1022" s="10">
        <f t="shared" si="522"/>
        <v>0</v>
      </c>
      <c r="AI1022" s="13">
        <f t="shared" si="503"/>
        <v>-6.0000000001991793E-4</v>
      </c>
      <c r="AJ1022" s="13">
        <f t="shared" si="488"/>
        <v>0</v>
      </c>
      <c r="AK1022" s="13">
        <f t="shared" si="488"/>
        <v>0</v>
      </c>
      <c r="AL1022" s="13">
        <f t="shared" si="488"/>
        <v>0</v>
      </c>
      <c r="AM1022" s="10">
        <f t="shared" si="488"/>
        <v>0</v>
      </c>
      <c r="AN1022" s="10">
        <f t="shared" si="523"/>
        <v>89.330558914416216</v>
      </c>
      <c r="AO1022" s="10">
        <f t="shared" si="523"/>
        <v>87.735047685238811</v>
      </c>
      <c r="AP1022" s="10">
        <f t="shared" si="523"/>
        <v>0</v>
      </c>
      <c r="AQ1022" s="10">
        <f t="shared" si="523"/>
        <v>0</v>
      </c>
      <c r="AR1022" s="10">
        <f t="shared" si="523"/>
        <v>0</v>
      </c>
      <c r="AS1022" s="10">
        <f t="shared" si="523"/>
        <v>99.999845081332296</v>
      </c>
      <c r="AT1022" s="142">
        <f t="shared" si="523"/>
        <v>0</v>
      </c>
      <c r="AU1022" s="142">
        <f t="shared" si="523"/>
        <v>0</v>
      </c>
      <c r="AV1022" s="142">
        <f t="shared" si="523"/>
        <v>0</v>
      </c>
      <c r="AW1022" s="142">
        <f t="shared" si="523"/>
        <v>0</v>
      </c>
    </row>
    <row r="1023" spans="1:49" ht="12.75" customHeight="1" x14ac:dyDescent="0.25">
      <c r="A1023" s="133">
        <v>1014</v>
      </c>
      <c r="B1023" s="139" t="s">
        <v>2175</v>
      </c>
      <c r="C1023" s="135">
        <f t="shared" si="518"/>
        <v>1325.4</v>
      </c>
      <c r="D1023" s="140">
        <v>992.5</v>
      </c>
      <c r="E1023" s="140">
        <v>0</v>
      </c>
      <c r="F1023" s="140">
        <v>0</v>
      </c>
      <c r="G1023" s="140">
        <v>0</v>
      </c>
      <c r="H1023" s="140">
        <v>332.9</v>
      </c>
      <c r="I1023" s="140">
        <v>0</v>
      </c>
      <c r="J1023" s="135">
        <f t="shared" si="501"/>
        <v>1462.9</v>
      </c>
      <c r="K1023" s="141">
        <v>1130</v>
      </c>
      <c r="L1023" s="141">
        <v>0</v>
      </c>
      <c r="M1023" s="141">
        <v>0</v>
      </c>
      <c r="N1023" s="141">
        <v>0</v>
      </c>
      <c r="O1023" s="141">
        <v>332.9</v>
      </c>
      <c r="P1023" s="141">
        <v>0</v>
      </c>
      <c r="Q1023" s="141">
        <v>0</v>
      </c>
      <c r="R1023" s="141">
        <v>0</v>
      </c>
      <c r="S1023" s="141">
        <v>0</v>
      </c>
      <c r="T1023" s="136">
        <f t="shared" si="502"/>
        <v>1434.9539</v>
      </c>
      <c r="U1023" s="141">
        <v>1102.0705</v>
      </c>
      <c r="V1023" s="141">
        <v>0</v>
      </c>
      <c r="W1023" s="141">
        <v>0</v>
      </c>
      <c r="X1023" s="141">
        <v>0</v>
      </c>
      <c r="Y1023" s="10">
        <v>332.88339999999999</v>
      </c>
      <c r="Z1023" s="10">
        <v>0</v>
      </c>
      <c r="AA1023" s="10">
        <v>0</v>
      </c>
      <c r="AB1023" s="10">
        <v>0</v>
      </c>
      <c r="AC1023" s="10">
        <v>0</v>
      </c>
      <c r="AD1023" s="10">
        <f t="shared" si="522"/>
        <v>-27.946100000000115</v>
      </c>
      <c r="AE1023" s="10">
        <f t="shared" si="522"/>
        <v>-27.929499999999962</v>
      </c>
      <c r="AF1023" s="10">
        <f t="shared" si="522"/>
        <v>0</v>
      </c>
      <c r="AG1023" s="10">
        <f t="shared" si="522"/>
        <v>0</v>
      </c>
      <c r="AH1023" s="10">
        <f t="shared" si="522"/>
        <v>0</v>
      </c>
      <c r="AI1023" s="13">
        <f t="shared" si="503"/>
        <v>-1.6599999999982629E-2</v>
      </c>
      <c r="AJ1023" s="13">
        <f t="shared" si="503"/>
        <v>0</v>
      </c>
      <c r="AK1023" s="13">
        <f t="shared" si="503"/>
        <v>0</v>
      </c>
      <c r="AL1023" s="13">
        <f t="shared" si="503"/>
        <v>0</v>
      </c>
      <c r="AM1023" s="10">
        <f t="shared" si="503"/>
        <v>0</v>
      </c>
      <c r="AN1023" s="10">
        <f t="shared" si="523"/>
        <v>98.089678036776263</v>
      </c>
      <c r="AO1023" s="10">
        <f t="shared" si="523"/>
        <v>97.528362831858402</v>
      </c>
      <c r="AP1023" s="10">
        <f t="shared" si="523"/>
        <v>0</v>
      </c>
      <c r="AQ1023" s="10">
        <f t="shared" si="523"/>
        <v>0</v>
      </c>
      <c r="AR1023" s="10">
        <f t="shared" si="523"/>
        <v>0</v>
      </c>
      <c r="AS1023" s="10">
        <f t="shared" si="523"/>
        <v>99.995013517572858</v>
      </c>
      <c r="AT1023" s="142">
        <f t="shared" si="523"/>
        <v>0</v>
      </c>
      <c r="AU1023" s="142">
        <f t="shared" si="523"/>
        <v>0</v>
      </c>
      <c r="AV1023" s="142">
        <f t="shared" si="523"/>
        <v>0</v>
      </c>
      <c r="AW1023" s="142">
        <f t="shared" si="523"/>
        <v>0</v>
      </c>
    </row>
    <row r="1024" spans="1:49" ht="12.75" customHeight="1" x14ac:dyDescent="0.25">
      <c r="A1024" s="133">
        <v>1015</v>
      </c>
      <c r="B1024" s="139" t="s">
        <v>2176</v>
      </c>
      <c r="C1024" s="135">
        <f t="shared" si="518"/>
        <v>2286.5</v>
      </c>
      <c r="D1024" s="140">
        <v>1722.6</v>
      </c>
      <c r="E1024" s="140">
        <v>0</v>
      </c>
      <c r="F1024" s="140">
        <v>0</v>
      </c>
      <c r="G1024" s="140">
        <v>0</v>
      </c>
      <c r="H1024" s="140">
        <v>563.9</v>
      </c>
      <c r="I1024" s="140">
        <v>0</v>
      </c>
      <c r="J1024" s="135">
        <f t="shared" si="501"/>
        <v>2464.6999999999998</v>
      </c>
      <c r="K1024" s="141">
        <v>1900.8</v>
      </c>
      <c r="L1024" s="141">
        <v>0</v>
      </c>
      <c r="M1024" s="141">
        <v>0</v>
      </c>
      <c r="N1024" s="141">
        <v>0</v>
      </c>
      <c r="O1024" s="141">
        <v>563.9</v>
      </c>
      <c r="P1024" s="141">
        <v>0</v>
      </c>
      <c r="Q1024" s="141">
        <v>0</v>
      </c>
      <c r="R1024" s="141">
        <v>0</v>
      </c>
      <c r="S1024" s="141">
        <v>0</v>
      </c>
      <c r="T1024" s="136">
        <f t="shared" si="502"/>
        <v>2380.114</v>
      </c>
      <c r="U1024" s="141">
        <v>1817.6262999999999</v>
      </c>
      <c r="V1024" s="141">
        <v>0</v>
      </c>
      <c r="W1024" s="141">
        <v>0</v>
      </c>
      <c r="X1024" s="141">
        <v>0</v>
      </c>
      <c r="Y1024" s="10">
        <v>562.48770000000002</v>
      </c>
      <c r="Z1024" s="10">
        <v>0</v>
      </c>
      <c r="AA1024" s="10">
        <v>0</v>
      </c>
      <c r="AB1024" s="10">
        <v>0</v>
      </c>
      <c r="AC1024" s="10">
        <v>0</v>
      </c>
      <c r="AD1024" s="10">
        <f t="shared" si="522"/>
        <v>-84.585999999999785</v>
      </c>
      <c r="AE1024" s="10">
        <f t="shared" si="522"/>
        <v>-83.173700000000053</v>
      </c>
      <c r="AF1024" s="10">
        <f t="shared" si="522"/>
        <v>0</v>
      </c>
      <c r="AG1024" s="10">
        <f t="shared" si="522"/>
        <v>0</v>
      </c>
      <c r="AH1024" s="10">
        <f t="shared" si="522"/>
        <v>0</v>
      </c>
      <c r="AI1024" s="13">
        <f t="shared" si="503"/>
        <v>-1.4122999999999593</v>
      </c>
      <c r="AJ1024" s="13">
        <f t="shared" si="503"/>
        <v>0</v>
      </c>
      <c r="AK1024" s="13">
        <f t="shared" si="503"/>
        <v>0</v>
      </c>
      <c r="AL1024" s="13">
        <f t="shared" si="503"/>
        <v>0</v>
      </c>
      <c r="AM1024" s="10">
        <f t="shared" si="503"/>
        <v>0</v>
      </c>
      <c r="AN1024" s="10">
        <f t="shared" si="523"/>
        <v>96.568101594514559</v>
      </c>
      <c r="AO1024" s="10">
        <f t="shared" si="523"/>
        <v>95.624279250841752</v>
      </c>
      <c r="AP1024" s="10">
        <f t="shared" si="523"/>
        <v>0</v>
      </c>
      <c r="AQ1024" s="10">
        <f t="shared" si="523"/>
        <v>0</v>
      </c>
      <c r="AR1024" s="10">
        <f t="shared" si="523"/>
        <v>0</v>
      </c>
      <c r="AS1024" s="10">
        <f t="shared" si="523"/>
        <v>99.749547792161735</v>
      </c>
      <c r="AT1024" s="142">
        <f t="shared" si="523"/>
        <v>0</v>
      </c>
      <c r="AU1024" s="142">
        <f t="shared" si="523"/>
        <v>0</v>
      </c>
      <c r="AV1024" s="142">
        <f t="shared" si="523"/>
        <v>0</v>
      </c>
      <c r="AW1024" s="142">
        <f t="shared" si="523"/>
        <v>0</v>
      </c>
    </row>
    <row r="1025" spans="1:49" ht="12.75" customHeight="1" x14ac:dyDescent="0.25">
      <c r="A1025" s="133">
        <v>1016</v>
      </c>
      <c r="B1025" s="139" t="s">
        <v>2177</v>
      </c>
      <c r="C1025" s="135">
        <f t="shared" si="518"/>
        <v>2845.3999999999996</v>
      </c>
      <c r="D1025" s="140">
        <v>2379.1999999999998</v>
      </c>
      <c r="E1025" s="140">
        <v>0</v>
      </c>
      <c r="F1025" s="140">
        <v>0</v>
      </c>
      <c r="G1025" s="140">
        <v>0</v>
      </c>
      <c r="H1025" s="140">
        <v>466.2</v>
      </c>
      <c r="I1025" s="140">
        <v>0</v>
      </c>
      <c r="J1025" s="135">
        <f t="shared" si="501"/>
        <v>3064.1</v>
      </c>
      <c r="K1025" s="141">
        <v>2597.9</v>
      </c>
      <c r="L1025" s="141">
        <v>0</v>
      </c>
      <c r="M1025" s="141">
        <v>0</v>
      </c>
      <c r="N1025" s="141">
        <v>0</v>
      </c>
      <c r="O1025" s="141">
        <v>466.2</v>
      </c>
      <c r="P1025" s="141">
        <v>0</v>
      </c>
      <c r="Q1025" s="141">
        <v>0</v>
      </c>
      <c r="R1025" s="141">
        <v>0</v>
      </c>
      <c r="S1025" s="141">
        <v>0</v>
      </c>
      <c r="T1025" s="136">
        <f t="shared" si="502"/>
        <v>2974.7736999999997</v>
      </c>
      <c r="U1025" s="141">
        <v>2508.5736999999999</v>
      </c>
      <c r="V1025" s="141">
        <v>0</v>
      </c>
      <c r="W1025" s="141">
        <v>0</v>
      </c>
      <c r="X1025" s="141">
        <v>0</v>
      </c>
      <c r="Y1025" s="10">
        <v>466.2</v>
      </c>
      <c r="Z1025" s="10">
        <v>0</v>
      </c>
      <c r="AA1025" s="10">
        <v>0</v>
      </c>
      <c r="AB1025" s="10">
        <v>0</v>
      </c>
      <c r="AC1025" s="10">
        <v>0</v>
      </c>
      <c r="AD1025" s="10">
        <f t="shared" si="522"/>
        <v>-89.326300000000174</v>
      </c>
      <c r="AE1025" s="10">
        <f t="shared" si="522"/>
        <v>-89.326300000000174</v>
      </c>
      <c r="AF1025" s="10">
        <f t="shared" si="522"/>
        <v>0</v>
      </c>
      <c r="AG1025" s="10">
        <f t="shared" si="522"/>
        <v>0</v>
      </c>
      <c r="AH1025" s="10">
        <f t="shared" si="522"/>
        <v>0</v>
      </c>
      <c r="AI1025" s="13">
        <f t="shared" si="503"/>
        <v>0</v>
      </c>
      <c r="AJ1025" s="13">
        <f t="shared" si="503"/>
        <v>0</v>
      </c>
      <c r="AK1025" s="13">
        <f t="shared" si="503"/>
        <v>0</v>
      </c>
      <c r="AL1025" s="13">
        <f t="shared" si="503"/>
        <v>0</v>
      </c>
      <c r="AM1025" s="10">
        <f t="shared" si="503"/>
        <v>0</v>
      </c>
      <c r="AN1025" s="10">
        <f t="shared" si="523"/>
        <v>97.084745928657682</v>
      </c>
      <c r="AO1025" s="10">
        <f t="shared" si="523"/>
        <v>96.561595904384305</v>
      </c>
      <c r="AP1025" s="10">
        <f t="shared" si="523"/>
        <v>0</v>
      </c>
      <c r="AQ1025" s="10">
        <f t="shared" si="523"/>
        <v>0</v>
      </c>
      <c r="AR1025" s="10">
        <f t="shared" si="523"/>
        <v>0</v>
      </c>
      <c r="AS1025" s="10">
        <f t="shared" si="523"/>
        <v>100</v>
      </c>
      <c r="AT1025" s="142">
        <f t="shared" si="523"/>
        <v>0</v>
      </c>
      <c r="AU1025" s="142">
        <f t="shared" si="523"/>
        <v>0</v>
      </c>
      <c r="AV1025" s="142">
        <f t="shared" si="523"/>
        <v>0</v>
      </c>
      <c r="AW1025" s="142">
        <f t="shared" si="523"/>
        <v>0</v>
      </c>
    </row>
    <row r="1026" spans="1:49" ht="12.75" customHeight="1" x14ac:dyDescent="0.25">
      <c r="A1026" s="133">
        <v>1017</v>
      </c>
      <c r="B1026" s="139" t="s">
        <v>2178</v>
      </c>
      <c r="C1026" s="135">
        <f t="shared" si="518"/>
        <v>2195.9</v>
      </c>
      <c r="D1026" s="140">
        <v>1704.8</v>
      </c>
      <c r="E1026" s="140">
        <v>0</v>
      </c>
      <c r="F1026" s="140">
        <v>0</v>
      </c>
      <c r="G1026" s="140">
        <v>0</v>
      </c>
      <c r="H1026" s="140">
        <v>491.1</v>
      </c>
      <c r="I1026" s="140">
        <v>0</v>
      </c>
      <c r="J1026" s="135">
        <f t="shared" si="501"/>
        <v>2374.5</v>
      </c>
      <c r="K1026" s="141">
        <v>1883.4</v>
      </c>
      <c r="L1026" s="141">
        <v>0</v>
      </c>
      <c r="M1026" s="141">
        <v>0</v>
      </c>
      <c r="N1026" s="141">
        <v>0</v>
      </c>
      <c r="O1026" s="141">
        <v>491.1</v>
      </c>
      <c r="P1026" s="141">
        <v>0</v>
      </c>
      <c r="Q1026" s="141">
        <v>0</v>
      </c>
      <c r="R1026" s="141">
        <v>0</v>
      </c>
      <c r="S1026" s="141">
        <v>0</v>
      </c>
      <c r="T1026" s="136">
        <f t="shared" si="502"/>
        <v>2355.2000000000003</v>
      </c>
      <c r="U1026" s="141">
        <v>1883.4</v>
      </c>
      <c r="V1026" s="141">
        <v>0</v>
      </c>
      <c r="W1026" s="141">
        <v>0</v>
      </c>
      <c r="X1026" s="141">
        <v>0</v>
      </c>
      <c r="Y1026" s="10">
        <v>471.8</v>
      </c>
      <c r="Z1026" s="10">
        <v>0</v>
      </c>
      <c r="AA1026" s="10">
        <v>0</v>
      </c>
      <c r="AB1026" s="10">
        <v>0</v>
      </c>
      <c r="AC1026" s="10">
        <v>0</v>
      </c>
      <c r="AD1026" s="10">
        <f t="shared" si="522"/>
        <v>-19.299999999999727</v>
      </c>
      <c r="AE1026" s="10">
        <f t="shared" si="522"/>
        <v>0</v>
      </c>
      <c r="AF1026" s="10">
        <f t="shared" si="522"/>
        <v>0</v>
      </c>
      <c r="AG1026" s="10">
        <f t="shared" si="522"/>
        <v>0</v>
      </c>
      <c r="AH1026" s="10">
        <f t="shared" si="522"/>
        <v>0</v>
      </c>
      <c r="AI1026" s="13">
        <f t="shared" si="503"/>
        <v>-19.300000000000011</v>
      </c>
      <c r="AJ1026" s="13">
        <f t="shared" si="503"/>
        <v>0</v>
      </c>
      <c r="AK1026" s="13">
        <f t="shared" si="503"/>
        <v>0</v>
      </c>
      <c r="AL1026" s="13">
        <f t="shared" si="503"/>
        <v>0</v>
      </c>
      <c r="AM1026" s="10">
        <f t="shared" si="503"/>
        <v>0</v>
      </c>
      <c r="AN1026" s="10">
        <f t="shared" si="523"/>
        <v>99.187197304695744</v>
      </c>
      <c r="AO1026" s="10">
        <f t="shared" si="523"/>
        <v>100</v>
      </c>
      <c r="AP1026" s="10">
        <f t="shared" si="523"/>
        <v>0</v>
      </c>
      <c r="AQ1026" s="10">
        <f t="shared" si="523"/>
        <v>0</v>
      </c>
      <c r="AR1026" s="10">
        <f t="shared" si="523"/>
        <v>0</v>
      </c>
      <c r="AS1026" s="10">
        <f t="shared" si="523"/>
        <v>96.07004683363877</v>
      </c>
      <c r="AT1026" s="142">
        <f t="shared" si="523"/>
        <v>0</v>
      </c>
      <c r="AU1026" s="142">
        <f t="shared" si="523"/>
        <v>0</v>
      </c>
      <c r="AV1026" s="142">
        <f t="shared" si="523"/>
        <v>0</v>
      </c>
      <c r="AW1026" s="142">
        <f t="shared" si="523"/>
        <v>0</v>
      </c>
    </row>
    <row r="1027" spans="1:49" ht="12.75" customHeight="1" x14ac:dyDescent="0.25">
      <c r="A1027" s="133">
        <v>1018</v>
      </c>
      <c r="B1027" s="139" t="s">
        <v>2179</v>
      </c>
      <c r="C1027" s="135">
        <f t="shared" si="518"/>
        <v>2311.1</v>
      </c>
      <c r="D1027" s="140">
        <v>1848.7</v>
      </c>
      <c r="E1027" s="140">
        <v>0</v>
      </c>
      <c r="F1027" s="140">
        <v>0</v>
      </c>
      <c r="G1027" s="140">
        <v>0</v>
      </c>
      <c r="H1027" s="140">
        <v>462.4</v>
      </c>
      <c r="I1027" s="140">
        <v>0</v>
      </c>
      <c r="J1027" s="135">
        <f t="shared" si="501"/>
        <v>2516.2000000000003</v>
      </c>
      <c r="K1027" s="141">
        <v>2053.8000000000002</v>
      </c>
      <c r="L1027" s="141">
        <v>0</v>
      </c>
      <c r="M1027" s="141">
        <v>0</v>
      </c>
      <c r="N1027" s="141">
        <v>0</v>
      </c>
      <c r="O1027" s="141">
        <v>462.4</v>
      </c>
      <c r="P1027" s="141">
        <v>0</v>
      </c>
      <c r="Q1027" s="141">
        <v>0</v>
      </c>
      <c r="R1027" s="141">
        <v>0</v>
      </c>
      <c r="S1027" s="141">
        <v>0</v>
      </c>
      <c r="T1027" s="136">
        <f t="shared" si="502"/>
        <v>2451.3986</v>
      </c>
      <c r="U1027" s="141">
        <v>1988.9985999999999</v>
      </c>
      <c r="V1027" s="141">
        <v>0</v>
      </c>
      <c r="W1027" s="141">
        <v>0</v>
      </c>
      <c r="X1027" s="141">
        <v>0</v>
      </c>
      <c r="Y1027" s="10">
        <v>462.4</v>
      </c>
      <c r="Z1027" s="10">
        <v>0</v>
      </c>
      <c r="AA1027" s="10">
        <v>0</v>
      </c>
      <c r="AB1027" s="10">
        <v>0</v>
      </c>
      <c r="AC1027" s="10">
        <v>0</v>
      </c>
      <c r="AD1027" s="10">
        <f t="shared" si="522"/>
        <v>-64.801400000000285</v>
      </c>
      <c r="AE1027" s="10">
        <f t="shared" si="522"/>
        <v>-64.801400000000285</v>
      </c>
      <c r="AF1027" s="10">
        <f t="shared" si="522"/>
        <v>0</v>
      </c>
      <c r="AG1027" s="10">
        <f t="shared" si="522"/>
        <v>0</v>
      </c>
      <c r="AH1027" s="10">
        <f t="shared" si="522"/>
        <v>0</v>
      </c>
      <c r="AI1027" s="13">
        <f t="shared" si="503"/>
        <v>0</v>
      </c>
      <c r="AJ1027" s="13">
        <f t="shared" si="503"/>
        <v>0</v>
      </c>
      <c r="AK1027" s="13">
        <f t="shared" si="503"/>
        <v>0</v>
      </c>
      <c r="AL1027" s="13">
        <f t="shared" si="503"/>
        <v>0</v>
      </c>
      <c r="AM1027" s="10">
        <f t="shared" si="503"/>
        <v>0</v>
      </c>
      <c r="AN1027" s="10">
        <f t="shared" si="523"/>
        <v>97.424632382163566</v>
      </c>
      <c r="AO1027" s="10">
        <f t="shared" si="523"/>
        <v>96.844804752166709</v>
      </c>
      <c r="AP1027" s="10">
        <f t="shared" si="523"/>
        <v>0</v>
      </c>
      <c r="AQ1027" s="10">
        <f t="shared" si="523"/>
        <v>0</v>
      </c>
      <c r="AR1027" s="10">
        <f t="shared" si="523"/>
        <v>0</v>
      </c>
      <c r="AS1027" s="10">
        <f t="shared" si="523"/>
        <v>100</v>
      </c>
      <c r="AT1027" s="142">
        <f t="shared" si="523"/>
        <v>0</v>
      </c>
      <c r="AU1027" s="142">
        <f t="shared" si="523"/>
        <v>0</v>
      </c>
      <c r="AV1027" s="142">
        <f t="shared" si="523"/>
        <v>0</v>
      </c>
      <c r="AW1027" s="142">
        <f t="shared" si="523"/>
        <v>0</v>
      </c>
    </row>
    <row r="1028" spans="1:49" ht="12.75" customHeight="1" x14ac:dyDescent="0.25">
      <c r="A1028" s="133">
        <v>1019</v>
      </c>
      <c r="B1028" s="139" t="s">
        <v>2180</v>
      </c>
      <c r="C1028" s="135">
        <f t="shared" si="518"/>
        <v>2313.6</v>
      </c>
      <c r="D1028" s="140">
        <v>1664</v>
      </c>
      <c r="E1028" s="140">
        <v>0</v>
      </c>
      <c r="F1028" s="140">
        <v>0</v>
      </c>
      <c r="G1028" s="140">
        <v>0</v>
      </c>
      <c r="H1028" s="140">
        <v>649.6</v>
      </c>
      <c r="I1028" s="140">
        <v>0</v>
      </c>
      <c r="J1028" s="135">
        <f t="shared" si="501"/>
        <v>2544.9</v>
      </c>
      <c r="K1028" s="141">
        <v>1895.3</v>
      </c>
      <c r="L1028" s="141">
        <v>0</v>
      </c>
      <c r="M1028" s="141">
        <v>0</v>
      </c>
      <c r="N1028" s="141">
        <v>0</v>
      </c>
      <c r="O1028" s="141">
        <v>649.6</v>
      </c>
      <c r="P1028" s="141">
        <v>0</v>
      </c>
      <c r="Q1028" s="141">
        <v>0</v>
      </c>
      <c r="R1028" s="141">
        <v>0</v>
      </c>
      <c r="S1028" s="141">
        <v>0</v>
      </c>
      <c r="T1028" s="136">
        <f t="shared" si="502"/>
        <v>2432.9656</v>
      </c>
      <c r="U1028" s="141">
        <v>1783.4170999999999</v>
      </c>
      <c r="V1028" s="141">
        <v>0</v>
      </c>
      <c r="W1028" s="141">
        <v>0</v>
      </c>
      <c r="X1028" s="141">
        <v>0</v>
      </c>
      <c r="Y1028" s="10">
        <v>649.54849999999999</v>
      </c>
      <c r="Z1028" s="10">
        <v>0</v>
      </c>
      <c r="AA1028" s="10">
        <v>0</v>
      </c>
      <c r="AB1028" s="10">
        <v>0</v>
      </c>
      <c r="AC1028" s="10">
        <v>0</v>
      </c>
      <c r="AD1028" s="10">
        <f t="shared" si="522"/>
        <v>-111.9344000000001</v>
      </c>
      <c r="AE1028" s="10">
        <f t="shared" si="522"/>
        <v>-111.88290000000006</v>
      </c>
      <c r="AF1028" s="10">
        <f t="shared" si="522"/>
        <v>0</v>
      </c>
      <c r="AG1028" s="10">
        <f t="shared" si="522"/>
        <v>0</v>
      </c>
      <c r="AH1028" s="10">
        <f t="shared" si="522"/>
        <v>0</v>
      </c>
      <c r="AI1028" s="13">
        <f t="shared" si="503"/>
        <v>-5.1500000000032742E-2</v>
      </c>
      <c r="AJ1028" s="13">
        <f t="shared" si="503"/>
        <v>0</v>
      </c>
      <c r="AK1028" s="13">
        <f t="shared" si="503"/>
        <v>0</v>
      </c>
      <c r="AL1028" s="13">
        <f t="shared" si="503"/>
        <v>0</v>
      </c>
      <c r="AM1028" s="10">
        <f t="shared" si="503"/>
        <v>0</v>
      </c>
      <c r="AN1028" s="10">
        <f t="shared" si="523"/>
        <v>95.601618924122761</v>
      </c>
      <c r="AO1028" s="10">
        <f t="shared" si="523"/>
        <v>94.096823721838234</v>
      </c>
      <c r="AP1028" s="10">
        <f t="shared" si="523"/>
        <v>0</v>
      </c>
      <c r="AQ1028" s="10">
        <f t="shared" si="523"/>
        <v>0</v>
      </c>
      <c r="AR1028" s="10">
        <f t="shared" si="523"/>
        <v>0</v>
      </c>
      <c r="AS1028" s="10">
        <f t="shared" si="523"/>
        <v>99.992072044334961</v>
      </c>
      <c r="AT1028" s="142">
        <f t="shared" si="523"/>
        <v>0</v>
      </c>
      <c r="AU1028" s="142">
        <f t="shared" si="523"/>
        <v>0</v>
      </c>
      <c r="AV1028" s="142">
        <f t="shared" si="523"/>
        <v>0</v>
      </c>
      <c r="AW1028" s="142">
        <f t="shared" si="523"/>
        <v>0</v>
      </c>
    </row>
    <row r="1029" spans="1:49" ht="12.75" customHeight="1" x14ac:dyDescent="0.25">
      <c r="A1029" s="133">
        <v>1020</v>
      </c>
      <c r="B1029" s="139" t="s">
        <v>2181</v>
      </c>
      <c r="C1029" s="135">
        <f t="shared" si="518"/>
        <v>1267.3</v>
      </c>
      <c r="D1029" s="140">
        <v>968.9</v>
      </c>
      <c r="E1029" s="140">
        <v>0</v>
      </c>
      <c r="F1029" s="140">
        <v>0</v>
      </c>
      <c r="G1029" s="140">
        <v>0</v>
      </c>
      <c r="H1029" s="140">
        <v>298.39999999999998</v>
      </c>
      <c r="I1029" s="140">
        <v>0</v>
      </c>
      <c r="J1029" s="135">
        <f t="shared" si="501"/>
        <v>1405.6</v>
      </c>
      <c r="K1029" s="141">
        <v>1107.2</v>
      </c>
      <c r="L1029" s="141">
        <v>0</v>
      </c>
      <c r="M1029" s="141">
        <v>0</v>
      </c>
      <c r="N1029" s="141">
        <v>0</v>
      </c>
      <c r="O1029" s="141">
        <v>298.39999999999998</v>
      </c>
      <c r="P1029" s="141">
        <v>0</v>
      </c>
      <c r="Q1029" s="141">
        <v>0</v>
      </c>
      <c r="R1029" s="141">
        <v>0</v>
      </c>
      <c r="S1029" s="141">
        <v>0</v>
      </c>
      <c r="T1029" s="136">
        <f t="shared" si="502"/>
        <v>1378.7404999999999</v>
      </c>
      <c r="U1029" s="141">
        <v>1080.3797999999999</v>
      </c>
      <c r="V1029" s="141">
        <v>0</v>
      </c>
      <c r="W1029" s="141">
        <v>0</v>
      </c>
      <c r="X1029" s="141">
        <v>0</v>
      </c>
      <c r="Y1029" s="10">
        <v>298.36070000000001</v>
      </c>
      <c r="Z1029" s="10">
        <v>0</v>
      </c>
      <c r="AA1029" s="10">
        <v>0</v>
      </c>
      <c r="AB1029" s="10">
        <v>0</v>
      </c>
      <c r="AC1029" s="10">
        <v>0</v>
      </c>
      <c r="AD1029" s="10">
        <f t="shared" si="522"/>
        <v>-26.859500000000025</v>
      </c>
      <c r="AE1029" s="10">
        <f t="shared" si="522"/>
        <v>-26.820200000000114</v>
      </c>
      <c r="AF1029" s="10">
        <f t="shared" si="522"/>
        <v>0</v>
      </c>
      <c r="AG1029" s="10">
        <f t="shared" si="522"/>
        <v>0</v>
      </c>
      <c r="AH1029" s="10">
        <f t="shared" si="522"/>
        <v>0</v>
      </c>
      <c r="AI1029" s="13">
        <f t="shared" si="503"/>
        <v>-3.9299999999968804E-2</v>
      </c>
      <c r="AJ1029" s="13">
        <f t="shared" si="503"/>
        <v>0</v>
      </c>
      <c r="AK1029" s="13">
        <f t="shared" si="503"/>
        <v>0</v>
      </c>
      <c r="AL1029" s="13">
        <f t="shared" si="503"/>
        <v>0</v>
      </c>
      <c r="AM1029" s="10">
        <f t="shared" si="503"/>
        <v>0</v>
      </c>
      <c r="AN1029" s="10">
        <f t="shared" si="523"/>
        <v>98.089107854297097</v>
      </c>
      <c r="AO1029" s="10">
        <f t="shared" si="523"/>
        <v>97.577655346820805</v>
      </c>
      <c r="AP1029" s="10">
        <f t="shared" si="523"/>
        <v>0</v>
      </c>
      <c r="AQ1029" s="10">
        <f t="shared" si="523"/>
        <v>0</v>
      </c>
      <c r="AR1029" s="10">
        <f t="shared" si="523"/>
        <v>0</v>
      </c>
      <c r="AS1029" s="10">
        <f t="shared" si="523"/>
        <v>99.986829758713142</v>
      </c>
      <c r="AT1029" s="142">
        <f t="shared" si="523"/>
        <v>0</v>
      </c>
      <c r="AU1029" s="142">
        <f t="shared" si="523"/>
        <v>0</v>
      </c>
      <c r="AV1029" s="142">
        <f t="shared" si="523"/>
        <v>0</v>
      </c>
      <c r="AW1029" s="142">
        <f t="shared" si="523"/>
        <v>0</v>
      </c>
    </row>
    <row r="1030" spans="1:49" ht="12.75" customHeight="1" x14ac:dyDescent="0.25">
      <c r="A1030" s="133">
        <v>1021</v>
      </c>
      <c r="B1030" s="139" t="s">
        <v>2182</v>
      </c>
      <c r="C1030" s="135">
        <f t="shared" si="518"/>
        <v>2256.5</v>
      </c>
      <c r="D1030" s="140">
        <v>1724</v>
      </c>
      <c r="E1030" s="140">
        <v>0</v>
      </c>
      <c r="F1030" s="140">
        <v>0</v>
      </c>
      <c r="G1030" s="140">
        <v>0</v>
      </c>
      <c r="H1030" s="140">
        <v>532.5</v>
      </c>
      <c r="I1030" s="140">
        <v>0</v>
      </c>
      <c r="J1030" s="135">
        <f t="shared" si="501"/>
        <v>2405.4</v>
      </c>
      <c r="K1030" s="141">
        <v>1872.9</v>
      </c>
      <c r="L1030" s="141">
        <v>0</v>
      </c>
      <c r="M1030" s="141">
        <v>0</v>
      </c>
      <c r="N1030" s="141">
        <v>0</v>
      </c>
      <c r="O1030" s="141">
        <v>532.5</v>
      </c>
      <c r="P1030" s="141">
        <v>0</v>
      </c>
      <c r="Q1030" s="141">
        <v>0</v>
      </c>
      <c r="R1030" s="141">
        <v>0</v>
      </c>
      <c r="S1030" s="141">
        <v>0</v>
      </c>
      <c r="T1030" s="136">
        <f t="shared" si="502"/>
        <v>2405.0427</v>
      </c>
      <c r="U1030" s="141">
        <v>1872.9</v>
      </c>
      <c r="V1030" s="141">
        <v>0</v>
      </c>
      <c r="W1030" s="141">
        <v>0</v>
      </c>
      <c r="X1030" s="141">
        <v>0</v>
      </c>
      <c r="Y1030" s="10">
        <v>532.14269999999999</v>
      </c>
      <c r="Z1030" s="10">
        <v>0</v>
      </c>
      <c r="AA1030" s="10">
        <v>0</v>
      </c>
      <c r="AB1030" s="10">
        <v>0</v>
      </c>
      <c r="AC1030" s="10">
        <v>0</v>
      </c>
      <c r="AD1030" s="10">
        <f t="shared" si="522"/>
        <v>-0.35730000000012296</v>
      </c>
      <c r="AE1030" s="10">
        <f t="shared" si="522"/>
        <v>0</v>
      </c>
      <c r="AF1030" s="10">
        <f t="shared" si="522"/>
        <v>0</v>
      </c>
      <c r="AG1030" s="10">
        <f t="shared" si="522"/>
        <v>0</v>
      </c>
      <c r="AH1030" s="10">
        <f t="shared" si="522"/>
        <v>0</v>
      </c>
      <c r="AI1030" s="13">
        <f t="shared" si="503"/>
        <v>-0.35730000000000928</v>
      </c>
      <c r="AJ1030" s="13">
        <f t="shared" si="503"/>
        <v>0</v>
      </c>
      <c r="AK1030" s="13">
        <f t="shared" si="503"/>
        <v>0</v>
      </c>
      <c r="AL1030" s="13">
        <f t="shared" si="503"/>
        <v>0</v>
      </c>
      <c r="AM1030" s="10">
        <f t="shared" si="503"/>
        <v>0</v>
      </c>
      <c r="AN1030" s="10">
        <f t="shared" si="523"/>
        <v>99.985145921676221</v>
      </c>
      <c r="AO1030" s="10">
        <f t="shared" si="523"/>
        <v>100</v>
      </c>
      <c r="AP1030" s="10">
        <f t="shared" si="523"/>
        <v>0</v>
      </c>
      <c r="AQ1030" s="10">
        <f t="shared" si="523"/>
        <v>0</v>
      </c>
      <c r="AR1030" s="10">
        <f t="shared" si="523"/>
        <v>0</v>
      </c>
      <c r="AS1030" s="10">
        <f t="shared" si="523"/>
        <v>99.932901408450704</v>
      </c>
      <c r="AT1030" s="142">
        <f t="shared" si="523"/>
        <v>0</v>
      </c>
      <c r="AU1030" s="142">
        <f t="shared" si="523"/>
        <v>0</v>
      </c>
      <c r="AV1030" s="142">
        <f t="shared" si="523"/>
        <v>0</v>
      </c>
      <c r="AW1030" s="142">
        <f t="shared" si="523"/>
        <v>0</v>
      </c>
    </row>
    <row r="1031" spans="1:49" ht="12.75" customHeight="1" x14ac:dyDescent="0.25">
      <c r="A1031" s="133">
        <v>1022</v>
      </c>
      <c r="B1031" s="139" t="s">
        <v>2183</v>
      </c>
      <c r="C1031" s="135">
        <f t="shared" si="518"/>
        <v>1605.6000000000001</v>
      </c>
      <c r="D1031" s="140">
        <v>1344.4</v>
      </c>
      <c r="E1031" s="140">
        <v>0</v>
      </c>
      <c r="F1031" s="140">
        <v>0</v>
      </c>
      <c r="G1031" s="140">
        <v>0</v>
      </c>
      <c r="H1031" s="140">
        <v>261.2</v>
      </c>
      <c r="I1031" s="140">
        <v>0</v>
      </c>
      <c r="J1031" s="135">
        <f t="shared" si="501"/>
        <v>1700.8</v>
      </c>
      <c r="K1031" s="141">
        <v>1439.6</v>
      </c>
      <c r="L1031" s="141">
        <v>0</v>
      </c>
      <c r="M1031" s="141">
        <v>0</v>
      </c>
      <c r="N1031" s="141">
        <v>0</v>
      </c>
      <c r="O1031" s="141">
        <v>261.2</v>
      </c>
      <c r="P1031" s="141">
        <v>0</v>
      </c>
      <c r="Q1031" s="141">
        <v>0</v>
      </c>
      <c r="R1031" s="141">
        <v>0</v>
      </c>
      <c r="S1031" s="141">
        <v>0</v>
      </c>
      <c r="T1031" s="136">
        <f t="shared" si="502"/>
        <v>1650.2242000000001</v>
      </c>
      <c r="U1031" s="141">
        <v>1389.0242000000001</v>
      </c>
      <c r="V1031" s="141">
        <v>0</v>
      </c>
      <c r="W1031" s="141">
        <v>0</v>
      </c>
      <c r="X1031" s="141">
        <v>0</v>
      </c>
      <c r="Y1031" s="10">
        <v>261.2</v>
      </c>
      <c r="Z1031" s="10">
        <v>0</v>
      </c>
      <c r="AA1031" s="10">
        <v>0</v>
      </c>
      <c r="AB1031" s="10">
        <v>0</v>
      </c>
      <c r="AC1031" s="10">
        <v>0</v>
      </c>
      <c r="AD1031" s="10">
        <f t="shared" si="522"/>
        <v>-50.575799999999845</v>
      </c>
      <c r="AE1031" s="10">
        <f t="shared" si="522"/>
        <v>-50.575799999999845</v>
      </c>
      <c r="AF1031" s="10">
        <f t="shared" si="522"/>
        <v>0</v>
      </c>
      <c r="AG1031" s="10">
        <f t="shared" si="522"/>
        <v>0</v>
      </c>
      <c r="AH1031" s="10">
        <f t="shared" si="522"/>
        <v>0</v>
      </c>
      <c r="AI1031" s="13">
        <f t="shared" si="503"/>
        <v>0</v>
      </c>
      <c r="AJ1031" s="13">
        <f t="shared" si="503"/>
        <v>0</v>
      </c>
      <c r="AK1031" s="13">
        <f t="shared" si="503"/>
        <v>0</v>
      </c>
      <c r="AL1031" s="13">
        <f t="shared" si="503"/>
        <v>0</v>
      </c>
      <c r="AM1031" s="10">
        <f t="shared" si="503"/>
        <v>0</v>
      </c>
      <c r="AN1031" s="10">
        <f t="shared" si="523"/>
        <v>97.02635230479774</v>
      </c>
      <c r="AO1031" s="10">
        <f t="shared" si="523"/>
        <v>96.486815782161713</v>
      </c>
      <c r="AP1031" s="10">
        <f t="shared" si="523"/>
        <v>0</v>
      </c>
      <c r="AQ1031" s="10">
        <f t="shared" si="523"/>
        <v>0</v>
      </c>
      <c r="AR1031" s="10">
        <f t="shared" si="523"/>
        <v>0</v>
      </c>
      <c r="AS1031" s="10">
        <f t="shared" si="523"/>
        <v>100</v>
      </c>
      <c r="AT1031" s="142">
        <f t="shared" si="523"/>
        <v>0</v>
      </c>
      <c r="AU1031" s="142">
        <f t="shared" si="523"/>
        <v>0</v>
      </c>
      <c r="AV1031" s="142">
        <f t="shared" si="523"/>
        <v>0</v>
      </c>
      <c r="AW1031" s="142">
        <f t="shared" si="523"/>
        <v>0</v>
      </c>
    </row>
    <row r="1032" spans="1:49" ht="12.75" customHeight="1" x14ac:dyDescent="0.25">
      <c r="A1032" s="133">
        <v>1023</v>
      </c>
      <c r="B1032" s="139" t="s">
        <v>2184</v>
      </c>
      <c r="C1032" s="135">
        <f t="shared" si="518"/>
        <v>3582.1</v>
      </c>
      <c r="D1032" s="140">
        <v>2767.6</v>
      </c>
      <c r="E1032" s="140">
        <v>0</v>
      </c>
      <c r="F1032" s="140">
        <v>0</v>
      </c>
      <c r="G1032" s="140">
        <v>0</v>
      </c>
      <c r="H1032" s="140">
        <v>814.5</v>
      </c>
      <c r="I1032" s="140">
        <v>0</v>
      </c>
      <c r="J1032" s="135">
        <f t="shared" si="501"/>
        <v>3985.6</v>
      </c>
      <c r="K1032" s="141">
        <v>3171.1</v>
      </c>
      <c r="L1032" s="141">
        <v>0</v>
      </c>
      <c r="M1032" s="141">
        <v>0</v>
      </c>
      <c r="N1032" s="141">
        <v>0</v>
      </c>
      <c r="O1032" s="141">
        <v>814.5</v>
      </c>
      <c r="P1032" s="141">
        <v>0</v>
      </c>
      <c r="Q1032" s="141">
        <v>0</v>
      </c>
      <c r="R1032" s="141">
        <v>0</v>
      </c>
      <c r="S1032" s="141">
        <v>0</v>
      </c>
      <c r="T1032" s="136">
        <f t="shared" si="502"/>
        <v>3934.0958000000001</v>
      </c>
      <c r="U1032" s="141">
        <v>3119.5958000000001</v>
      </c>
      <c r="V1032" s="141">
        <v>0</v>
      </c>
      <c r="W1032" s="141">
        <v>0</v>
      </c>
      <c r="X1032" s="141">
        <v>0</v>
      </c>
      <c r="Y1032" s="10">
        <v>814.5</v>
      </c>
      <c r="Z1032" s="10">
        <v>0</v>
      </c>
      <c r="AA1032" s="10">
        <v>0</v>
      </c>
      <c r="AB1032" s="10">
        <v>0</v>
      </c>
      <c r="AC1032" s="10">
        <v>0</v>
      </c>
      <c r="AD1032" s="10">
        <f t="shared" si="522"/>
        <v>-51.504199999999855</v>
      </c>
      <c r="AE1032" s="10">
        <f t="shared" si="522"/>
        <v>-51.504199999999855</v>
      </c>
      <c r="AF1032" s="10">
        <f t="shared" si="522"/>
        <v>0</v>
      </c>
      <c r="AG1032" s="10">
        <f t="shared" si="522"/>
        <v>0</v>
      </c>
      <c r="AH1032" s="10">
        <f t="shared" si="522"/>
        <v>0</v>
      </c>
      <c r="AI1032" s="13">
        <f t="shared" si="503"/>
        <v>0</v>
      </c>
      <c r="AJ1032" s="13">
        <f t="shared" si="503"/>
        <v>0</v>
      </c>
      <c r="AK1032" s="13">
        <f t="shared" si="503"/>
        <v>0</v>
      </c>
      <c r="AL1032" s="13">
        <f t="shared" si="503"/>
        <v>0</v>
      </c>
      <c r="AM1032" s="10">
        <f t="shared" si="503"/>
        <v>0</v>
      </c>
      <c r="AN1032" s="10">
        <f t="shared" si="523"/>
        <v>98.707742874347659</v>
      </c>
      <c r="AO1032" s="10">
        <f t="shared" si="523"/>
        <v>98.375825423354684</v>
      </c>
      <c r="AP1032" s="10">
        <f t="shared" si="523"/>
        <v>0</v>
      </c>
      <c r="AQ1032" s="10">
        <f t="shared" si="523"/>
        <v>0</v>
      </c>
      <c r="AR1032" s="10">
        <f t="shared" si="523"/>
        <v>0</v>
      </c>
      <c r="AS1032" s="10">
        <f t="shared" si="523"/>
        <v>100</v>
      </c>
      <c r="AT1032" s="142">
        <f t="shared" si="523"/>
        <v>0</v>
      </c>
      <c r="AU1032" s="142">
        <f t="shared" si="523"/>
        <v>0</v>
      </c>
      <c r="AV1032" s="142">
        <f t="shared" si="523"/>
        <v>0</v>
      </c>
      <c r="AW1032" s="142">
        <f t="shared" si="523"/>
        <v>0</v>
      </c>
    </row>
    <row r="1033" spans="1:49" ht="12.75" customHeight="1" x14ac:dyDescent="0.25">
      <c r="A1033" s="133">
        <v>1024</v>
      </c>
      <c r="B1033" s="139" t="s">
        <v>2185</v>
      </c>
      <c r="C1033" s="135">
        <f t="shared" si="518"/>
        <v>3561</v>
      </c>
      <c r="D1033" s="140">
        <v>3024</v>
      </c>
      <c r="E1033" s="140">
        <v>0</v>
      </c>
      <c r="F1033" s="140">
        <v>0</v>
      </c>
      <c r="G1033" s="140">
        <v>0</v>
      </c>
      <c r="H1033" s="140">
        <v>537</v>
      </c>
      <c r="I1033" s="140">
        <v>0</v>
      </c>
      <c r="J1033" s="135">
        <f t="shared" si="501"/>
        <v>3899.5</v>
      </c>
      <c r="K1033" s="141">
        <v>3362.5</v>
      </c>
      <c r="L1033" s="141">
        <v>0</v>
      </c>
      <c r="M1033" s="141">
        <v>0</v>
      </c>
      <c r="N1033" s="141">
        <v>0</v>
      </c>
      <c r="O1033" s="141">
        <v>537</v>
      </c>
      <c r="P1033" s="141">
        <v>0</v>
      </c>
      <c r="Q1033" s="141">
        <v>0</v>
      </c>
      <c r="R1033" s="141">
        <v>0</v>
      </c>
      <c r="S1033" s="141">
        <v>0</v>
      </c>
      <c r="T1033" s="136">
        <f t="shared" si="502"/>
        <v>3545.1334999999999</v>
      </c>
      <c r="U1033" s="141">
        <v>3008.1646999999998</v>
      </c>
      <c r="V1033" s="141">
        <v>0</v>
      </c>
      <c r="W1033" s="141">
        <v>0</v>
      </c>
      <c r="X1033" s="141">
        <v>0</v>
      </c>
      <c r="Y1033" s="10">
        <v>536.96879999999999</v>
      </c>
      <c r="Z1033" s="10">
        <v>0</v>
      </c>
      <c r="AA1033" s="10">
        <v>0</v>
      </c>
      <c r="AB1033" s="10">
        <v>0</v>
      </c>
      <c r="AC1033" s="10">
        <v>0</v>
      </c>
      <c r="AD1033" s="10">
        <f t="shared" si="522"/>
        <v>-354.36650000000009</v>
      </c>
      <c r="AE1033" s="10">
        <f t="shared" si="522"/>
        <v>-354.33530000000019</v>
      </c>
      <c r="AF1033" s="10">
        <f t="shared" si="522"/>
        <v>0</v>
      </c>
      <c r="AG1033" s="10">
        <f t="shared" si="522"/>
        <v>0</v>
      </c>
      <c r="AH1033" s="10">
        <f t="shared" si="522"/>
        <v>0</v>
      </c>
      <c r="AI1033" s="13">
        <f t="shared" si="503"/>
        <v>-3.1200000000012551E-2</v>
      </c>
      <c r="AJ1033" s="13">
        <f t="shared" si="503"/>
        <v>0</v>
      </c>
      <c r="AK1033" s="13">
        <f t="shared" si="503"/>
        <v>0</v>
      </c>
      <c r="AL1033" s="13">
        <f t="shared" si="503"/>
        <v>0</v>
      </c>
      <c r="AM1033" s="10">
        <f t="shared" si="503"/>
        <v>0</v>
      </c>
      <c r="AN1033" s="10">
        <f t="shared" si="523"/>
        <v>90.912514424926272</v>
      </c>
      <c r="AO1033" s="10">
        <f t="shared" si="523"/>
        <v>89.46214721189591</v>
      </c>
      <c r="AP1033" s="10">
        <f t="shared" si="523"/>
        <v>0</v>
      </c>
      <c r="AQ1033" s="10">
        <f t="shared" si="523"/>
        <v>0</v>
      </c>
      <c r="AR1033" s="10">
        <f t="shared" si="523"/>
        <v>0</v>
      </c>
      <c r="AS1033" s="10">
        <f t="shared" si="523"/>
        <v>99.994189944134064</v>
      </c>
      <c r="AT1033" s="142">
        <f t="shared" si="523"/>
        <v>0</v>
      </c>
      <c r="AU1033" s="142">
        <f t="shared" si="523"/>
        <v>0</v>
      </c>
      <c r="AV1033" s="142">
        <f t="shared" si="523"/>
        <v>0</v>
      </c>
      <c r="AW1033" s="142">
        <f t="shared" si="523"/>
        <v>0</v>
      </c>
    </row>
    <row r="1034" spans="1:49" ht="12.75" customHeight="1" x14ac:dyDescent="0.25">
      <c r="A1034" s="133">
        <v>1025</v>
      </c>
      <c r="B1034" s="139" t="s">
        <v>2186</v>
      </c>
      <c r="C1034" s="135">
        <f t="shared" si="518"/>
        <v>1496.3</v>
      </c>
      <c r="D1034" s="140">
        <v>1016.1</v>
      </c>
      <c r="E1034" s="140">
        <v>0</v>
      </c>
      <c r="F1034" s="140">
        <v>0</v>
      </c>
      <c r="G1034" s="140">
        <v>0</v>
      </c>
      <c r="H1034" s="140">
        <v>480.2</v>
      </c>
      <c r="I1034" s="140">
        <v>0</v>
      </c>
      <c r="J1034" s="135">
        <f t="shared" si="501"/>
        <v>1541.6000000000001</v>
      </c>
      <c r="K1034" s="141">
        <v>1061.4000000000001</v>
      </c>
      <c r="L1034" s="141">
        <v>0</v>
      </c>
      <c r="M1034" s="141">
        <v>0</v>
      </c>
      <c r="N1034" s="141">
        <v>0</v>
      </c>
      <c r="O1034" s="141">
        <v>480.2</v>
      </c>
      <c r="P1034" s="141">
        <v>0</v>
      </c>
      <c r="Q1034" s="141">
        <v>0</v>
      </c>
      <c r="R1034" s="141">
        <v>0</v>
      </c>
      <c r="S1034" s="141">
        <v>0</v>
      </c>
      <c r="T1034" s="136">
        <f t="shared" si="502"/>
        <v>1328.039</v>
      </c>
      <c r="U1034" s="141">
        <v>847.83900000000006</v>
      </c>
      <c r="V1034" s="141">
        <v>0</v>
      </c>
      <c r="W1034" s="141">
        <v>0</v>
      </c>
      <c r="X1034" s="141">
        <v>0</v>
      </c>
      <c r="Y1034" s="10">
        <v>480.2</v>
      </c>
      <c r="Z1034" s="10">
        <v>0</v>
      </c>
      <c r="AA1034" s="10">
        <v>0</v>
      </c>
      <c r="AB1034" s="10">
        <v>0</v>
      </c>
      <c r="AC1034" s="10">
        <v>0</v>
      </c>
      <c r="AD1034" s="10">
        <f t="shared" si="522"/>
        <v>-213.56100000000015</v>
      </c>
      <c r="AE1034" s="10">
        <f t="shared" si="522"/>
        <v>-213.56100000000004</v>
      </c>
      <c r="AF1034" s="10">
        <f t="shared" si="522"/>
        <v>0</v>
      </c>
      <c r="AG1034" s="10">
        <f t="shared" si="522"/>
        <v>0</v>
      </c>
      <c r="AH1034" s="10">
        <f t="shared" si="522"/>
        <v>0</v>
      </c>
      <c r="AI1034" s="13">
        <f t="shared" si="503"/>
        <v>0</v>
      </c>
      <c r="AJ1034" s="13">
        <f t="shared" si="503"/>
        <v>0</v>
      </c>
      <c r="AK1034" s="13">
        <f t="shared" si="503"/>
        <v>0</v>
      </c>
      <c r="AL1034" s="13">
        <f t="shared" si="503"/>
        <v>0</v>
      </c>
      <c r="AM1034" s="10">
        <f t="shared" si="503"/>
        <v>0</v>
      </c>
      <c r="AN1034" s="10">
        <f t="shared" si="523"/>
        <v>86.14679553710431</v>
      </c>
      <c r="AO1034" s="10">
        <f t="shared" si="523"/>
        <v>79.879310344827587</v>
      </c>
      <c r="AP1034" s="10">
        <f t="shared" si="523"/>
        <v>0</v>
      </c>
      <c r="AQ1034" s="10">
        <f t="shared" si="523"/>
        <v>0</v>
      </c>
      <c r="AR1034" s="10">
        <f t="shared" si="523"/>
        <v>0</v>
      </c>
      <c r="AS1034" s="10">
        <f t="shared" si="523"/>
        <v>100</v>
      </c>
      <c r="AT1034" s="142">
        <f t="shared" si="523"/>
        <v>0</v>
      </c>
      <c r="AU1034" s="142">
        <f t="shared" si="523"/>
        <v>0</v>
      </c>
      <c r="AV1034" s="142">
        <f t="shared" si="523"/>
        <v>0</v>
      </c>
      <c r="AW1034" s="142">
        <f t="shared" si="523"/>
        <v>0</v>
      </c>
    </row>
    <row r="1035" spans="1:49" ht="12.75" customHeight="1" x14ac:dyDescent="0.25">
      <c r="A1035" s="133">
        <v>1026</v>
      </c>
      <c r="B1035" s="139" t="s">
        <v>2187</v>
      </c>
      <c r="C1035" s="135">
        <f t="shared" si="518"/>
        <v>5280.5</v>
      </c>
      <c r="D1035" s="140">
        <v>4444.8</v>
      </c>
      <c r="E1035" s="140">
        <v>0</v>
      </c>
      <c r="F1035" s="140">
        <v>0</v>
      </c>
      <c r="G1035" s="140">
        <v>0</v>
      </c>
      <c r="H1035" s="140">
        <v>835.7</v>
      </c>
      <c r="I1035" s="140">
        <v>0</v>
      </c>
      <c r="J1035" s="135">
        <f t="shared" ref="J1035:J1054" si="530">SUM(K1035:P1035)+SUM(R1035:S1035)</f>
        <v>5771.4</v>
      </c>
      <c r="K1035" s="141">
        <v>4935.7</v>
      </c>
      <c r="L1035" s="141">
        <v>0</v>
      </c>
      <c r="M1035" s="141">
        <v>0</v>
      </c>
      <c r="N1035" s="141">
        <v>0</v>
      </c>
      <c r="O1035" s="141">
        <v>835.7</v>
      </c>
      <c r="P1035" s="141">
        <v>0</v>
      </c>
      <c r="Q1035" s="141">
        <v>0</v>
      </c>
      <c r="R1035" s="141">
        <v>0</v>
      </c>
      <c r="S1035" s="141">
        <v>0</v>
      </c>
      <c r="T1035" s="136">
        <f t="shared" ref="T1035:T1054" si="531">SUM(U1035:Z1035) +SUM( AB1035:AC1035)</f>
        <v>5771.4</v>
      </c>
      <c r="U1035" s="141">
        <v>4935.7</v>
      </c>
      <c r="V1035" s="141">
        <v>0</v>
      </c>
      <c r="W1035" s="141">
        <v>0</v>
      </c>
      <c r="X1035" s="141">
        <v>0</v>
      </c>
      <c r="Y1035" s="10">
        <v>835.7</v>
      </c>
      <c r="Z1035" s="10">
        <v>0</v>
      </c>
      <c r="AA1035" s="10">
        <v>0</v>
      </c>
      <c r="AB1035" s="10">
        <v>0</v>
      </c>
      <c r="AC1035" s="10">
        <v>0</v>
      </c>
      <c r="AD1035" s="10">
        <f t="shared" si="522"/>
        <v>0</v>
      </c>
      <c r="AE1035" s="10">
        <f t="shared" si="522"/>
        <v>0</v>
      </c>
      <c r="AF1035" s="10">
        <f t="shared" si="522"/>
        <v>0</v>
      </c>
      <c r="AG1035" s="10">
        <f t="shared" si="522"/>
        <v>0</v>
      </c>
      <c r="AH1035" s="10">
        <f t="shared" si="522"/>
        <v>0</v>
      </c>
      <c r="AI1035" s="13">
        <f t="shared" si="503"/>
        <v>0</v>
      </c>
      <c r="AJ1035" s="13">
        <f t="shared" si="503"/>
        <v>0</v>
      </c>
      <c r="AK1035" s="13">
        <f t="shared" si="503"/>
        <v>0</v>
      </c>
      <c r="AL1035" s="13">
        <f t="shared" si="503"/>
        <v>0</v>
      </c>
      <c r="AM1035" s="10">
        <f t="shared" si="503"/>
        <v>0</v>
      </c>
      <c r="AN1035" s="10">
        <f t="shared" si="523"/>
        <v>100</v>
      </c>
      <c r="AO1035" s="10">
        <f t="shared" si="523"/>
        <v>100</v>
      </c>
      <c r="AP1035" s="10">
        <f t="shared" si="523"/>
        <v>0</v>
      </c>
      <c r="AQ1035" s="10">
        <f t="shared" si="523"/>
        <v>0</v>
      </c>
      <c r="AR1035" s="10">
        <f t="shared" si="523"/>
        <v>0</v>
      </c>
      <c r="AS1035" s="10">
        <f t="shared" si="523"/>
        <v>100</v>
      </c>
      <c r="AT1035" s="142">
        <f t="shared" si="523"/>
        <v>0</v>
      </c>
      <c r="AU1035" s="142">
        <f t="shared" si="523"/>
        <v>0</v>
      </c>
      <c r="AV1035" s="142">
        <f t="shared" si="523"/>
        <v>0</v>
      </c>
      <c r="AW1035" s="142">
        <f t="shared" si="523"/>
        <v>0</v>
      </c>
    </row>
    <row r="1036" spans="1:49" ht="12.75" customHeight="1" x14ac:dyDescent="0.25">
      <c r="A1036" s="133">
        <v>1027</v>
      </c>
      <c r="B1036" s="139" t="s">
        <v>2188</v>
      </c>
      <c r="C1036" s="135">
        <f t="shared" si="518"/>
        <v>6053.7999999999993</v>
      </c>
      <c r="D1036" s="140">
        <v>4900.8999999999996</v>
      </c>
      <c r="E1036" s="140">
        <v>0</v>
      </c>
      <c r="F1036" s="140">
        <v>0</v>
      </c>
      <c r="G1036" s="140">
        <v>0</v>
      </c>
      <c r="H1036" s="140">
        <v>1152.9000000000001</v>
      </c>
      <c r="I1036" s="140">
        <v>0</v>
      </c>
      <c r="J1036" s="135">
        <f t="shared" si="530"/>
        <v>6596</v>
      </c>
      <c r="K1036" s="141">
        <v>5443.1</v>
      </c>
      <c r="L1036" s="141">
        <v>0</v>
      </c>
      <c r="M1036" s="141">
        <v>0</v>
      </c>
      <c r="N1036" s="141">
        <v>0</v>
      </c>
      <c r="O1036" s="141">
        <v>1152.9000000000001</v>
      </c>
      <c r="P1036" s="141">
        <v>0</v>
      </c>
      <c r="Q1036" s="141">
        <v>0</v>
      </c>
      <c r="R1036" s="141">
        <v>0</v>
      </c>
      <c r="S1036" s="141">
        <v>0</v>
      </c>
      <c r="T1036" s="136">
        <f t="shared" si="531"/>
        <v>6569.1154000000006</v>
      </c>
      <c r="U1036" s="141">
        <v>5430.0778</v>
      </c>
      <c r="V1036" s="141">
        <v>0</v>
      </c>
      <c r="W1036" s="141">
        <v>0</v>
      </c>
      <c r="X1036" s="141">
        <v>0</v>
      </c>
      <c r="Y1036" s="10">
        <v>1139.0376000000001</v>
      </c>
      <c r="Z1036" s="10">
        <v>0</v>
      </c>
      <c r="AA1036" s="10">
        <v>0</v>
      </c>
      <c r="AB1036" s="10">
        <v>0</v>
      </c>
      <c r="AC1036" s="10">
        <v>0</v>
      </c>
      <c r="AD1036" s="10">
        <f t="shared" si="522"/>
        <v>-26.884599999999409</v>
      </c>
      <c r="AE1036" s="10">
        <f t="shared" si="522"/>
        <v>-13.022200000000339</v>
      </c>
      <c r="AF1036" s="10">
        <f t="shared" si="522"/>
        <v>0</v>
      </c>
      <c r="AG1036" s="10">
        <f t="shared" si="522"/>
        <v>0</v>
      </c>
      <c r="AH1036" s="10">
        <f t="shared" si="522"/>
        <v>0</v>
      </c>
      <c r="AI1036" s="13">
        <f t="shared" si="503"/>
        <v>-13.86239999999998</v>
      </c>
      <c r="AJ1036" s="13">
        <f t="shared" si="503"/>
        <v>0</v>
      </c>
      <c r="AK1036" s="13">
        <f t="shared" si="503"/>
        <v>0</v>
      </c>
      <c r="AL1036" s="13">
        <f t="shared" si="503"/>
        <v>0</v>
      </c>
      <c r="AM1036" s="10">
        <f t="shared" si="503"/>
        <v>0</v>
      </c>
      <c r="AN1036" s="10">
        <f t="shared" si="523"/>
        <v>99.592410551849625</v>
      </c>
      <c r="AO1036" s="10">
        <f t="shared" si="523"/>
        <v>99.760757656482511</v>
      </c>
      <c r="AP1036" s="10">
        <f t="shared" si="523"/>
        <v>0</v>
      </c>
      <c r="AQ1036" s="10">
        <f t="shared" si="523"/>
        <v>0</v>
      </c>
      <c r="AR1036" s="10">
        <f t="shared" si="523"/>
        <v>0</v>
      </c>
      <c r="AS1036" s="10">
        <f t="shared" si="523"/>
        <v>98.797606036950299</v>
      </c>
      <c r="AT1036" s="142">
        <f t="shared" si="523"/>
        <v>0</v>
      </c>
      <c r="AU1036" s="142">
        <f t="shared" si="523"/>
        <v>0</v>
      </c>
      <c r="AV1036" s="142">
        <f t="shared" si="523"/>
        <v>0</v>
      </c>
      <c r="AW1036" s="142">
        <f t="shared" si="523"/>
        <v>0</v>
      </c>
    </row>
    <row r="1037" spans="1:49" ht="12.75" customHeight="1" x14ac:dyDescent="0.25">
      <c r="A1037" s="133">
        <v>1028</v>
      </c>
      <c r="B1037" s="139" t="s">
        <v>2189</v>
      </c>
      <c r="C1037" s="135">
        <f t="shared" si="518"/>
        <v>1550.8999999999999</v>
      </c>
      <c r="D1037" s="140">
        <v>1331.1</v>
      </c>
      <c r="E1037" s="140">
        <v>0</v>
      </c>
      <c r="F1037" s="140">
        <v>0</v>
      </c>
      <c r="G1037" s="140">
        <v>0</v>
      </c>
      <c r="H1037" s="140">
        <v>219.8</v>
      </c>
      <c r="I1037" s="140">
        <v>0</v>
      </c>
      <c r="J1037" s="135">
        <f t="shared" si="530"/>
        <v>1639</v>
      </c>
      <c r="K1037" s="141">
        <v>1419.2</v>
      </c>
      <c r="L1037" s="141">
        <v>0</v>
      </c>
      <c r="M1037" s="141">
        <v>0</v>
      </c>
      <c r="N1037" s="141">
        <v>0</v>
      </c>
      <c r="O1037" s="141">
        <v>219.8</v>
      </c>
      <c r="P1037" s="141">
        <v>0</v>
      </c>
      <c r="Q1037" s="141">
        <v>0</v>
      </c>
      <c r="R1037" s="141">
        <v>0</v>
      </c>
      <c r="S1037" s="141">
        <v>0</v>
      </c>
      <c r="T1037" s="136">
        <f t="shared" si="531"/>
        <v>1541.2718</v>
      </c>
      <c r="U1037" s="141">
        <v>1321.4718</v>
      </c>
      <c r="V1037" s="141">
        <v>0</v>
      </c>
      <c r="W1037" s="141">
        <v>0</v>
      </c>
      <c r="X1037" s="141">
        <v>0</v>
      </c>
      <c r="Y1037" s="10">
        <v>219.8</v>
      </c>
      <c r="Z1037" s="10">
        <v>0</v>
      </c>
      <c r="AA1037" s="10">
        <v>0</v>
      </c>
      <c r="AB1037" s="10">
        <v>0</v>
      </c>
      <c r="AC1037" s="10">
        <v>0</v>
      </c>
      <c r="AD1037" s="10">
        <f t="shared" si="522"/>
        <v>-97.728200000000015</v>
      </c>
      <c r="AE1037" s="10">
        <f t="shared" si="522"/>
        <v>-97.728200000000015</v>
      </c>
      <c r="AF1037" s="10">
        <f t="shared" si="522"/>
        <v>0</v>
      </c>
      <c r="AG1037" s="10">
        <f t="shared" si="522"/>
        <v>0</v>
      </c>
      <c r="AH1037" s="10">
        <f t="shared" si="522"/>
        <v>0</v>
      </c>
      <c r="AI1037" s="13">
        <f t="shared" si="503"/>
        <v>0</v>
      </c>
      <c r="AJ1037" s="13">
        <f t="shared" si="503"/>
        <v>0</v>
      </c>
      <c r="AK1037" s="13">
        <f t="shared" si="503"/>
        <v>0</v>
      </c>
      <c r="AL1037" s="13">
        <f t="shared" si="503"/>
        <v>0</v>
      </c>
      <c r="AM1037" s="10">
        <f t="shared" si="503"/>
        <v>0</v>
      </c>
      <c r="AN1037" s="10">
        <f t="shared" si="523"/>
        <v>94.037327638804143</v>
      </c>
      <c r="AO1037" s="10">
        <f t="shared" si="523"/>
        <v>93.113852874859077</v>
      </c>
      <c r="AP1037" s="10">
        <f t="shared" si="523"/>
        <v>0</v>
      </c>
      <c r="AQ1037" s="10">
        <f t="shared" si="523"/>
        <v>0</v>
      </c>
      <c r="AR1037" s="10">
        <f t="shared" si="523"/>
        <v>0</v>
      </c>
      <c r="AS1037" s="10">
        <f t="shared" si="523"/>
        <v>100</v>
      </c>
      <c r="AT1037" s="142">
        <f t="shared" si="523"/>
        <v>0</v>
      </c>
      <c r="AU1037" s="142">
        <f t="shared" si="523"/>
        <v>0</v>
      </c>
      <c r="AV1037" s="142">
        <f t="shared" si="523"/>
        <v>0</v>
      </c>
      <c r="AW1037" s="142">
        <f t="shared" si="523"/>
        <v>0</v>
      </c>
    </row>
    <row r="1038" spans="1:49" ht="12.75" customHeight="1" x14ac:dyDescent="0.25">
      <c r="A1038" s="133">
        <v>1029</v>
      </c>
      <c r="B1038" s="139" t="s">
        <v>2190</v>
      </c>
      <c r="C1038" s="135">
        <f t="shared" si="518"/>
        <v>1471.4</v>
      </c>
      <c r="D1038" s="140">
        <v>1128.7</v>
      </c>
      <c r="E1038" s="140">
        <v>0</v>
      </c>
      <c r="F1038" s="140">
        <v>0</v>
      </c>
      <c r="G1038" s="140">
        <v>0</v>
      </c>
      <c r="H1038" s="140">
        <v>342.7</v>
      </c>
      <c r="I1038" s="140">
        <v>0</v>
      </c>
      <c r="J1038" s="135">
        <f t="shared" si="530"/>
        <v>1692.4</v>
      </c>
      <c r="K1038" s="141">
        <v>1349.7</v>
      </c>
      <c r="L1038" s="141">
        <v>0</v>
      </c>
      <c r="M1038" s="141">
        <v>0</v>
      </c>
      <c r="N1038" s="141">
        <v>0</v>
      </c>
      <c r="O1038" s="141">
        <v>342.7</v>
      </c>
      <c r="P1038" s="141">
        <v>0</v>
      </c>
      <c r="Q1038" s="141">
        <v>0</v>
      </c>
      <c r="R1038" s="141">
        <v>0</v>
      </c>
      <c r="S1038" s="141">
        <v>0</v>
      </c>
      <c r="T1038" s="136">
        <f t="shared" si="531"/>
        <v>1626.2633000000001</v>
      </c>
      <c r="U1038" s="141">
        <v>1283.5686000000001</v>
      </c>
      <c r="V1038" s="141">
        <v>0</v>
      </c>
      <c r="W1038" s="141">
        <v>0</v>
      </c>
      <c r="X1038" s="141">
        <v>0</v>
      </c>
      <c r="Y1038" s="10">
        <v>342.69470000000001</v>
      </c>
      <c r="Z1038" s="10">
        <v>0</v>
      </c>
      <c r="AA1038" s="10">
        <v>0</v>
      </c>
      <c r="AB1038" s="10">
        <v>0</v>
      </c>
      <c r="AC1038" s="10">
        <v>0</v>
      </c>
      <c r="AD1038" s="10">
        <f t="shared" si="522"/>
        <v>-66.136700000000019</v>
      </c>
      <c r="AE1038" s="10">
        <f t="shared" si="522"/>
        <v>-66.131399999999985</v>
      </c>
      <c r="AF1038" s="10">
        <f t="shared" si="522"/>
        <v>0</v>
      </c>
      <c r="AG1038" s="10">
        <f t="shared" si="522"/>
        <v>0</v>
      </c>
      <c r="AH1038" s="10">
        <f t="shared" si="522"/>
        <v>0</v>
      </c>
      <c r="AI1038" s="13">
        <f t="shared" si="503"/>
        <v>-5.2999999999769898E-3</v>
      </c>
      <c r="AJ1038" s="13">
        <f t="shared" si="503"/>
        <v>0</v>
      </c>
      <c r="AK1038" s="13">
        <f t="shared" si="503"/>
        <v>0</v>
      </c>
      <c r="AL1038" s="13">
        <f t="shared" si="503"/>
        <v>0</v>
      </c>
      <c r="AM1038" s="10">
        <f t="shared" si="503"/>
        <v>0</v>
      </c>
      <c r="AN1038" s="10">
        <f t="shared" si="523"/>
        <v>96.092135428976604</v>
      </c>
      <c r="AO1038" s="10">
        <f t="shared" si="523"/>
        <v>95.100288953100687</v>
      </c>
      <c r="AP1038" s="10">
        <f t="shared" si="523"/>
        <v>0</v>
      </c>
      <c r="AQ1038" s="10">
        <f t="shared" si="523"/>
        <v>0</v>
      </c>
      <c r="AR1038" s="10">
        <f t="shared" si="523"/>
        <v>0</v>
      </c>
      <c r="AS1038" s="10">
        <f t="shared" si="523"/>
        <v>99.998453457834842</v>
      </c>
      <c r="AT1038" s="142">
        <f t="shared" si="523"/>
        <v>0</v>
      </c>
      <c r="AU1038" s="142">
        <f t="shared" si="523"/>
        <v>0</v>
      </c>
      <c r="AV1038" s="142">
        <f t="shared" si="523"/>
        <v>0</v>
      </c>
      <c r="AW1038" s="142">
        <f t="shared" si="523"/>
        <v>0</v>
      </c>
    </row>
    <row r="1039" spans="1:49" ht="12.75" customHeight="1" x14ac:dyDescent="0.25">
      <c r="A1039" s="133">
        <v>1030</v>
      </c>
      <c r="B1039" s="139" t="s">
        <v>2191</v>
      </c>
      <c r="C1039" s="135">
        <f t="shared" si="518"/>
        <v>1122.1000000000001</v>
      </c>
      <c r="D1039" s="140">
        <v>892.7</v>
      </c>
      <c r="E1039" s="140">
        <v>0</v>
      </c>
      <c r="F1039" s="140">
        <v>0</v>
      </c>
      <c r="G1039" s="140">
        <v>0</v>
      </c>
      <c r="H1039" s="140">
        <v>229.4</v>
      </c>
      <c r="I1039" s="140">
        <v>0</v>
      </c>
      <c r="J1039" s="135">
        <f t="shared" si="530"/>
        <v>1163.8</v>
      </c>
      <c r="K1039" s="141">
        <v>934.4</v>
      </c>
      <c r="L1039" s="141">
        <v>0</v>
      </c>
      <c r="M1039" s="141">
        <v>0</v>
      </c>
      <c r="N1039" s="141">
        <v>0</v>
      </c>
      <c r="O1039" s="141">
        <v>229.4</v>
      </c>
      <c r="P1039" s="141">
        <v>0</v>
      </c>
      <c r="Q1039" s="141">
        <v>0</v>
      </c>
      <c r="R1039" s="141">
        <v>0</v>
      </c>
      <c r="S1039" s="141">
        <v>0</v>
      </c>
      <c r="T1039" s="136">
        <f t="shared" si="531"/>
        <v>1075.8205</v>
      </c>
      <c r="U1039" s="141">
        <v>846.42049999999995</v>
      </c>
      <c r="V1039" s="141">
        <v>0</v>
      </c>
      <c r="W1039" s="141">
        <v>0</v>
      </c>
      <c r="X1039" s="141">
        <v>0</v>
      </c>
      <c r="Y1039" s="10">
        <v>229.4</v>
      </c>
      <c r="Z1039" s="10">
        <v>0</v>
      </c>
      <c r="AA1039" s="10">
        <v>0</v>
      </c>
      <c r="AB1039" s="10">
        <v>0</v>
      </c>
      <c r="AC1039" s="10">
        <v>0</v>
      </c>
      <c r="AD1039" s="10">
        <f t="shared" si="522"/>
        <v>-87.979499999999916</v>
      </c>
      <c r="AE1039" s="10">
        <f t="shared" si="522"/>
        <v>-87.97950000000003</v>
      </c>
      <c r="AF1039" s="10">
        <f t="shared" si="522"/>
        <v>0</v>
      </c>
      <c r="AG1039" s="10">
        <f t="shared" si="522"/>
        <v>0</v>
      </c>
      <c r="AH1039" s="10">
        <f t="shared" si="522"/>
        <v>0</v>
      </c>
      <c r="AI1039" s="13">
        <f t="shared" si="503"/>
        <v>0</v>
      </c>
      <c r="AJ1039" s="13">
        <f t="shared" si="503"/>
        <v>0</v>
      </c>
      <c r="AK1039" s="13">
        <f t="shared" si="503"/>
        <v>0</v>
      </c>
      <c r="AL1039" s="13">
        <f t="shared" si="503"/>
        <v>0</v>
      </c>
      <c r="AM1039" s="10">
        <f t="shared" si="503"/>
        <v>0</v>
      </c>
      <c r="AN1039" s="10">
        <f t="shared" si="523"/>
        <v>92.440324798075281</v>
      </c>
      <c r="AO1039" s="10">
        <f t="shared" si="523"/>
        <v>90.584385702054789</v>
      </c>
      <c r="AP1039" s="10">
        <f t="shared" si="523"/>
        <v>0</v>
      </c>
      <c r="AQ1039" s="10">
        <f t="shared" si="523"/>
        <v>0</v>
      </c>
      <c r="AR1039" s="10">
        <f t="shared" si="523"/>
        <v>0</v>
      </c>
      <c r="AS1039" s="10">
        <f t="shared" si="523"/>
        <v>100</v>
      </c>
      <c r="AT1039" s="142">
        <f t="shared" si="523"/>
        <v>0</v>
      </c>
      <c r="AU1039" s="142">
        <f t="shared" si="523"/>
        <v>0</v>
      </c>
      <c r="AV1039" s="142">
        <f t="shared" si="523"/>
        <v>0</v>
      </c>
      <c r="AW1039" s="142">
        <f t="shared" si="523"/>
        <v>0</v>
      </c>
    </row>
    <row r="1040" spans="1:49" ht="12.75" customHeight="1" x14ac:dyDescent="0.25">
      <c r="A1040" s="133">
        <v>1031</v>
      </c>
      <c r="B1040" s="139" t="s">
        <v>2192</v>
      </c>
      <c r="C1040" s="135">
        <f t="shared" si="518"/>
        <v>2876.1</v>
      </c>
      <c r="D1040" s="140">
        <v>2399.6</v>
      </c>
      <c r="E1040" s="140">
        <v>0</v>
      </c>
      <c r="F1040" s="140">
        <v>0</v>
      </c>
      <c r="G1040" s="140">
        <v>0</v>
      </c>
      <c r="H1040" s="140">
        <v>476.5</v>
      </c>
      <c r="I1040" s="140">
        <v>0</v>
      </c>
      <c r="J1040" s="135">
        <f t="shared" si="530"/>
        <v>3031.4</v>
      </c>
      <c r="K1040" s="141">
        <v>2554.9</v>
      </c>
      <c r="L1040" s="141">
        <v>0</v>
      </c>
      <c r="M1040" s="141">
        <v>0</v>
      </c>
      <c r="N1040" s="141">
        <v>0</v>
      </c>
      <c r="O1040" s="141">
        <v>476.5</v>
      </c>
      <c r="P1040" s="141">
        <v>0</v>
      </c>
      <c r="Q1040" s="141">
        <v>0</v>
      </c>
      <c r="R1040" s="141">
        <v>0</v>
      </c>
      <c r="S1040" s="141">
        <v>0</v>
      </c>
      <c r="T1040" s="136">
        <f t="shared" si="531"/>
        <v>2953.9829</v>
      </c>
      <c r="U1040" s="141">
        <v>2488.4847</v>
      </c>
      <c r="V1040" s="141">
        <v>0</v>
      </c>
      <c r="W1040" s="141">
        <v>0</v>
      </c>
      <c r="X1040" s="141">
        <v>0</v>
      </c>
      <c r="Y1040" s="10">
        <v>465.4982</v>
      </c>
      <c r="Z1040" s="10">
        <v>0</v>
      </c>
      <c r="AA1040" s="10">
        <v>0</v>
      </c>
      <c r="AB1040" s="10">
        <v>0</v>
      </c>
      <c r="AC1040" s="10">
        <v>0</v>
      </c>
      <c r="AD1040" s="10">
        <f t="shared" si="522"/>
        <v>-77.417100000000119</v>
      </c>
      <c r="AE1040" s="10">
        <f t="shared" si="522"/>
        <v>-66.415300000000116</v>
      </c>
      <c r="AF1040" s="10">
        <f t="shared" si="522"/>
        <v>0</v>
      </c>
      <c r="AG1040" s="10">
        <f t="shared" si="522"/>
        <v>0</v>
      </c>
      <c r="AH1040" s="10">
        <f t="shared" si="522"/>
        <v>0</v>
      </c>
      <c r="AI1040" s="13">
        <f t="shared" si="503"/>
        <v>-11.001800000000003</v>
      </c>
      <c r="AJ1040" s="13">
        <f t="shared" si="503"/>
        <v>0</v>
      </c>
      <c r="AK1040" s="13">
        <f t="shared" si="503"/>
        <v>0</v>
      </c>
      <c r="AL1040" s="13">
        <f t="shared" si="503"/>
        <v>0</v>
      </c>
      <c r="AM1040" s="10">
        <f t="shared" si="503"/>
        <v>0</v>
      </c>
      <c r="AN1040" s="10">
        <f t="shared" si="523"/>
        <v>97.446160190011213</v>
      </c>
      <c r="AO1040" s="10">
        <f t="shared" si="523"/>
        <v>97.400473599749489</v>
      </c>
      <c r="AP1040" s="10">
        <f t="shared" si="523"/>
        <v>0</v>
      </c>
      <c r="AQ1040" s="10">
        <f t="shared" si="523"/>
        <v>0</v>
      </c>
      <c r="AR1040" s="10">
        <f t="shared" si="523"/>
        <v>0</v>
      </c>
      <c r="AS1040" s="10">
        <f t="shared" si="523"/>
        <v>97.691122770199371</v>
      </c>
      <c r="AT1040" s="142">
        <f t="shared" si="523"/>
        <v>0</v>
      </c>
      <c r="AU1040" s="142">
        <f t="shared" si="523"/>
        <v>0</v>
      </c>
      <c r="AV1040" s="142">
        <f t="shared" si="523"/>
        <v>0</v>
      </c>
      <c r="AW1040" s="142">
        <f t="shared" si="523"/>
        <v>0</v>
      </c>
    </row>
    <row r="1041" spans="1:49" ht="12.75" customHeight="1" x14ac:dyDescent="0.25">
      <c r="A1041" s="133">
        <v>1032</v>
      </c>
      <c r="B1041" s="139" t="s">
        <v>2193</v>
      </c>
      <c r="C1041" s="135">
        <f t="shared" si="518"/>
        <v>3592.3999999999996</v>
      </c>
      <c r="D1041" s="140">
        <v>2823.1</v>
      </c>
      <c r="E1041" s="140">
        <v>0</v>
      </c>
      <c r="F1041" s="140">
        <v>0</v>
      </c>
      <c r="G1041" s="140">
        <v>0</v>
      </c>
      <c r="H1041" s="140">
        <v>769.3</v>
      </c>
      <c r="I1041" s="140">
        <v>0</v>
      </c>
      <c r="J1041" s="135">
        <f t="shared" si="530"/>
        <v>3897.1000000000004</v>
      </c>
      <c r="K1041" s="141">
        <v>3127.8</v>
      </c>
      <c r="L1041" s="141">
        <v>0</v>
      </c>
      <c r="M1041" s="141">
        <v>0</v>
      </c>
      <c r="N1041" s="141">
        <v>0</v>
      </c>
      <c r="O1041" s="141">
        <v>769.3</v>
      </c>
      <c r="P1041" s="141">
        <v>0</v>
      </c>
      <c r="Q1041" s="141">
        <v>0</v>
      </c>
      <c r="R1041" s="141">
        <v>0</v>
      </c>
      <c r="S1041" s="141">
        <v>0</v>
      </c>
      <c r="T1041" s="136">
        <f t="shared" si="531"/>
        <v>3827.3163999999997</v>
      </c>
      <c r="U1041" s="141">
        <v>3058.0459999999998</v>
      </c>
      <c r="V1041" s="141">
        <v>0</v>
      </c>
      <c r="W1041" s="141">
        <v>0</v>
      </c>
      <c r="X1041" s="141">
        <v>0</v>
      </c>
      <c r="Y1041" s="10">
        <v>769.2704</v>
      </c>
      <c r="Z1041" s="10">
        <v>0</v>
      </c>
      <c r="AA1041" s="10">
        <v>0</v>
      </c>
      <c r="AB1041" s="10">
        <v>0</v>
      </c>
      <c r="AC1041" s="10">
        <v>0</v>
      </c>
      <c r="AD1041" s="10">
        <f t="shared" si="522"/>
        <v>-69.783600000000661</v>
      </c>
      <c r="AE1041" s="10">
        <f t="shared" si="522"/>
        <v>-69.75400000000036</v>
      </c>
      <c r="AF1041" s="10">
        <f t="shared" si="522"/>
        <v>0</v>
      </c>
      <c r="AG1041" s="10">
        <f t="shared" si="522"/>
        <v>0</v>
      </c>
      <c r="AH1041" s="10">
        <f t="shared" si="522"/>
        <v>0</v>
      </c>
      <c r="AI1041" s="13">
        <f t="shared" si="503"/>
        <v>-2.9599999999959437E-2</v>
      </c>
      <c r="AJ1041" s="13">
        <f t="shared" si="503"/>
        <v>0</v>
      </c>
      <c r="AK1041" s="13">
        <f t="shared" si="503"/>
        <v>0</v>
      </c>
      <c r="AL1041" s="13">
        <f t="shared" si="503"/>
        <v>0</v>
      </c>
      <c r="AM1041" s="10">
        <f t="shared" si="503"/>
        <v>0</v>
      </c>
      <c r="AN1041" s="10">
        <f t="shared" si="523"/>
        <v>98.209345410689991</v>
      </c>
      <c r="AO1041" s="10">
        <f t="shared" si="523"/>
        <v>97.769870196304097</v>
      </c>
      <c r="AP1041" s="10">
        <f t="shared" si="523"/>
        <v>0</v>
      </c>
      <c r="AQ1041" s="10">
        <f t="shared" si="523"/>
        <v>0</v>
      </c>
      <c r="AR1041" s="10">
        <f t="shared" si="523"/>
        <v>0</v>
      </c>
      <c r="AS1041" s="10">
        <f t="shared" ref="AS1041:AW1052" si="532">IF(O1041=0,0,Y1041/O1041*100)</f>
        <v>99.996152346288838</v>
      </c>
      <c r="AT1041" s="142">
        <f t="shared" si="532"/>
        <v>0</v>
      </c>
      <c r="AU1041" s="142">
        <f t="shared" si="532"/>
        <v>0</v>
      </c>
      <c r="AV1041" s="142">
        <f t="shared" si="532"/>
        <v>0</v>
      </c>
      <c r="AW1041" s="142">
        <f t="shared" si="532"/>
        <v>0</v>
      </c>
    </row>
    <row r="1042" spans="1:49" ht="12.75" customHeight="1" x14ac:dyDescent="0.25">
      <c r="A1042" s="133">
        <v>1033</v>
      </c>
      <c r="B1042" s="139" t="s">
        <v>2194</v>
      </c>
      <c r="C1042" s="135">
        <f t="shared" si="518"/>
        <v>4705.8</v>
      </c>
      <c r="D1042" s="140">
        <v>3603</v>
      </c>
      <c r="E1042" s="140">
        <v>0</v>
      </c>
      <c r="F1042" s="140">
        <v>0</v>
      </c>
      <c r="G1042" s="140">
        <v>0</v>
      </c>
      <c r="H1042" s="140">
        <v>1102.8</v>
      </c>
      <c r="I1042" s="140">
        <v>0</v>
      </c>
      <c r="J1042" s="135">
        <f t="shared" si="530"/>
        <v>5007.7</v>
      </c>
      <c r="K1042" s="141">
        <v>3904.9</v>
      </c>
      <c r="L1042" s="141">
        <v>0</v>
      </c>
      <c r="M1042" s="141">
        <v>0</v>
      </c>
      <c r="N1042" s="141">
        <v>0</v>
      </c>
      <c r="O1042" s="141">
        <v>1102.8</v>
      </c>
      <c r="P1042" s="141">
        <v>0</v>
      </c>
      <c r="Q1042" s="141">
        <v>0</v>
      </c>
      <c r="R1042" s="141">
        <v>0</v>
      </c>
      <c r="S1042" s="141">
        <v>0</v>
      </c>
      <c r="T1042" s="136">
        <f t="shared" si="531"/>
        <v>5007.6849000000002</v>
      </c>
      <c r="U1042" s="141">
        <v>3904.9</v>
      </c>
      <c r="V1042" s="141">
        <v>0</v>
      </c>
      <c r="W1042" s="141">
        <v>0</v>
      </c>
      <c r="X1042" s="141">
        <v>0</v>
      </c>
      <c r="Y1042" s="10">
        <v>1102.7849000000001</v>
      </c>
      <c r="Z1042" s="10">
        <v>0</v>
      </c>
      <c r="AA1042" s="10">
        <v>0</v>
      </c>
      <c r="AB1042" s="10">
        <v>0</v>
      </c>
      <c r="AC1042" s="10">
        <v>0</v>
      </c>
      <c r="AD1042" s="10">
        <f t="shared" si="522"/>
        <v>-1.5099999999620195E-2</v>
      </c>
      <c r="AE1042" s="10">
        <f t="shared" si="522"/>
        <v>0</v>
      </c>
      <c r="AF1042" s="10">
        <f t="shared" si="522"/>
        <v>0</v>
      </c>
      <c r="AG1042" s="10">
        <f t="shared" si="522"/>
        <v>0</v>
      </c>
      <c r="AH1042" s="10">
        <f t="shared" si="522"/>
        <v>0</v>
      </c>
      <c r="AI1042" s="13">
        <f t="shared" si="503"/>
        <v>-1.5099999999847569E-2</v>
      </c>
      <c r="AJ1042" s="13">
        <f t="shared" si="503"/>
        <v>0</v>
      </c>
      <c r="AK1042" s="13">
        <f t="shared" si="503"/>
        <v>0</v>
      </c>
      <c r="AL1042" s="13">
        <f t="shared" si="503"/>
        <v>0</v>
      </c>
      <c r="AM1042" s="10">
        <f t="shared" si="503"/>
        <v>0</v>
      </c>
      <c r="AN1042" s="10">
        <f t="shared" ref="AN1042:AR1052" si="533">IF(J1042=0,0,T1042/J1042*100)</f>
        <v>99.999698464364883</v>
      </c>
      <c r="AO1042" s="10">
        <f t="shared" si="533"/>
        <v>100</v>
      </c>
      <c r="AP1042" s="10">
        <f t="shared" si="533"/>
        <v>0</v>
      </c>
      <c r="AQ1042" s="10">
        <f t="shared" si="533"/>
        <v>0</v>
      </c>
      <c r="AR1042" s="10">
        <f t="shared" si="533"/>
        <v>0</v>
      </c>
      <c r="AS1042" s="10">
        <f t="shared" si="532"/>
        <v>99.998630758070391</v>
      </c>
      <c r="AT1042" s="142">
        <f t="shared" si="532"/>
        <v>0</v>
      </c>
      <c r="AU1042" s="142">
        <f t="shared" si="532"/>
        <v>0</v>
      </c>
      <c r="AV1042" s="142">
        <f t="shared" si="532"/>
        <v>0</v>
      </c>
      <c r="AW1042" s="142">
        <f t="shared" si="532"/>
        <v>0</v>
      </c>
    </row>
    <row r="1043" spans="1:49" ht="12.75" customHeight="1" x14ac:dyDescent="0.25">
      <c r="A1043" s="133">
        <v>1034</v>
      </c>
      <c r="B1043" s="139" t="s">
        <v>1740</v>
      </c>
      <c r="C1043" s="135">
        <f t="shared" si="518"/>
        <v>7678.5</v>
      </c>
      <c r="D1043" s="140">
        <v>6217.9</v>
      </c>
      <c r="E1043" s="140">
        <v>0</v>
      </c>
      <c r="F1043" s="140">
        <v>0</v>
      </c>
      <c r="G1043" s="140">
        <v>0</v>
      </c>
      <c r="H1043" s="140">
        <v>1460.6</v>
      </c>
      <c r="I1043" s="140">
        <v>0</v>
      </c>
      <c r="J1043" s="135">
        <f t="shared" si="530"/>
        <v>8665.6</v>
      </c>
      <c r="K1043" s="141">
        <v>7205</v>
      </c>
      <c r="L1043" s="141">
        <v>0</v>
      </c>
      <c r="M1043" s="141">
        <v>0</v>
      </c>
      <c r="N1043" s="141">
        <v>0</v>
      </c>
      <c r="O1043" s="141">
        <v>1460.6</v>
      </c>
      <c r="P1043" s="141">
        <v>0</v>
      </c>
      <c r="Q1043" s="141">
        <v>0</v>
      </c>
      <c r="R1043" s="141">
        <v>0</v>
      </c>
      <c r="S1043" s="141">
        <v>0</v>
      </c>
      <c r="T1043" s="136">
        <f t="shared" si="531"/>
        <v>8169.0823</v>
      </c>
      <c r="U1043" s="141">
        <v>6708.4822999999997</v>
      </c>
      <c r="V1043" s="141">
        <v>0</v>
      </c>
      <c r="W1043" s="141">
        <v>0</v>
      </c>
      <c r="X1043" s="141">
        <v>0</v>
      </c>
      <c r="Y1043" s="10">
        <v>1460.6</v>
      </c>
      <c r="Z1043" s="10">
        <v>0</v>
      </c>
      <c r="AA1043" s="10">
        <v>0</v>
      </c>
      <c r="AB1043" s="10">
        <v>0</v>
      </c>
      <c r="AC1043" s="10">
        <v>0</v>
      </c>
      <c r="AD1043" s="10">
        <f t="shared" si="522"/>
        <v>-496.51770000000033</v>
      </c>
      <c r="AE1043" s="10">
        <f t="shared" si="522"/>
        <v>-496.51770000000033</v>
      </c>
      <c r="AF1043" s="10">
        <f t="shared" si="522"/>
        <v>0</v>
      </c>
      <c r="AG1043" s="10">
        <f t="shared" si="522"/>
        <v>0</v>
      </c>
      <c r="AH1043" s="10">
        <f t="shared" si="522"/>
        <v>0</v>
      </c>
      <c r="AI1043" s="13">
        <f t="shared" si="522"/>
        <v>0</v>
      </c>
      <c r="AJ1043" s="13">
        <f t="shared" si="522"/>
        <v>0</v>
      </c>
      <c r="AK1043" s="13">
        <f t="shared" si="522"/>
        <v>0</v>
      </c>
      <c r="AL1043" s="13">
        <f t="shared" si="522"/>
        <v>0</v>
      </c>
      <c r="AM1043" s="10">
        <f t="shared" si="522"/>
        <v>0</v>
      </c>
      <c r="AN1043" s="10">
        <f t="shared" si="533"/>
        <v>94.270244414697189</v>
      </c>
      <c r="AO1043" s="10">
        <f t="shared" si="533"/>
        <v>93.108706453851482</v>
      </c>
      <c r="AP1043" s="10">
        <f t="shared" si="533"/>
        <v>0</v>
      </c>
      <c r="AQ1043" s="10">
        <f t="shared" si="533"/>
        <v>0</v>
      </c>
      <c r="AR1043" s="10">
        <f t="shared" si="533"/>
        <v>0</v>
      </c>
      <c r="AS1043" s="10">
        <f t="shared" si="532"/>
        <v>100</v>
      </c>
      <c r="AT1043" s="142">
        <f t="shared" si="532"/>
        <v>0</v>
      </c>
      <c r="AU1043" s="142">
        <f t="shared" si="532"/>
        <v>0</v>
      </c>
      <c r="AV1043" s="142">
        <f t="shared" si="532"/>
        <v>0</v>
      </c>
      <c r="AW1043" s="142">
        <f t="shared" si="532"/>
        <v>0</v>
      </c>
    </row>
    <row r="1044" spans="1:49" ht="12.75" customHeight="1" x14ac:dyDescent="0.25">
      <c r="A1044" s="133">
        <v>1035</v>
      </c>
      <c r="B1044" s="139" t="s">
        <v>2195</v>
      </c>
      <c r="C1044" s="135">
        <f t="shared" si="518"/>
        <v>2196.4</v>
      </c>
      <c r="D1044" s="140">
        <v>1763.9</v>
      </c>
      <c r="E1044" s="140">
        <v>0</v>
      </c>
      <c r="F1044" s="140">
        <v>0</v>
      </c>
      <c r="G1044" s="140">
        <v>0</v>
      </c>
      <c r="H1044" s="140">
        <v>432.5</v>
      </c>
      <c r="I1044" s="140">
        <v>0</v>
      </c>
      <c r="J1044" s="135">
        <f t="shared" si="530"/>
        <v>2292.8000000000002</v>
      </c>
      <c r="K1044" s="141">
        <v>1860.3</v>
      </c>
      <c r="L1044" s="141">
        <v>0</v>
      </c>
      <c r="M1044" s="141">
        <v>0</v>
      </c>
      <c r="N1044" s="141">
        <v>0</v>
      </c>
      <c r="O1044" s="141">
        <v>432.5</v>
      </c>
      <c r="P1044" s="141">
        <v>0</v>
      </c>
      <c r="Q1044" s="141">
        <v>0</v>
      </c>
      <c r="R1044" s="141">
        <v>0</v>
      </c>
      <c r="S1044" s="141">
        <v>0</v>
      </c>
      <c r="T1044" s="136">
        <f t="shared" si="531"/>
        <v>2122.7622999999999</v>
      </c>
      <c r="U1044" s="141">
        <v>1690.2625</v>
      </c>
      <c r="V1044" s="141">
        <v>0</v>
      </c>
      <c r="W1044" s="141">
        <v>0</v>
      </c>
      <c r="X1044" s="141">
        <v>0</v>
      </c>
      <c r="Y1044" s="10">
        <v>432.49979999999999</v>
      </c>
      <c r="Z1044" s="10">
        <v>0</v>
      </c>
      <c r="AA1044" s="10">
        <v>0</v>
      </c>
      <c r="AB1044" s="10">
        <v>0</v>
      </c>
      <c r="AC1044" s="10">
        <v>0</v>
      </c>
      <c r="AD1044" s="10">
        <f t="shared" si="522"/>
        <v>-170.03770000000031</v>
      </c>
      <c r="AE1044" s="10">
        <f t="shared" si="522"/>
        <v>-170.03749999999991</v>
      </c>
      <c r="AF1044" s="10">
        <f t="shared" si="522"/>
        <v>0</v>
      </c>
      <c r="AG1044" s="10">
        <f t="shared" si="522"/>
        <v>0</v>
      </c>
      <c r="AH1044" s="10">
        <f t="shared" si="522"/>
        <v>0</v>
      </c>
      <c r="AI1044" s="13">
        <f t="shared" si="522"/>
        <v>-2.0000000000663931E-4</v>
      </c>
      <c r="AJ1044" s="13">
        <f t="shared" si="522"/>
        <v>0</v>
      </c>
      <c r="AK1044" s="13">
        <f t="shared" si="522"/>
        <v>0</v>
      </c>
      <c r="AL1044" s="13">
        <f t="shared" si="522"/>
        <v>0</v>
      </c>
      <c r="AM1044" s="10">
        <f t="shared" si="522"/>
        <v>0</v>
      </c>
      <c r="AN1044" s="10">
        <f t="shared" si="533"/>
        <v>92.583840718771796</v>
      </c>
      <c r="AO1044" s="10">
        <f t="shared" si="533"/>
        <v>90.859673170993929</v>
      </c>
      <c r="AP1044" s="10">
        <f t="shared" si="533"/>
        <v>0</v>
      </c>
      <c r="AQ1044" s="10">
        <f t="shared" si="533"/>
        <v>0</v>
      </c>
      <c r="AR1044" s="10">
        <f t="shared" si="533"/>
        <v>0</v>
      </c>
      <c r="AS1044" s="10">
        <f t="shared" si="532"/>
        <v>99.999953757225441</v>
      </c>
      <c r="AT1044" s="142">
        <f t="shared" si="532"/>
        <v>0</v>
      </c>
      <c r="AU1044" s="142">
        <f t="shared" si="532"/>
        <v>0</v>
      </c>
      <c r="AV1044" s="142">
        <f t="shared" si="532"/>
        <v>0</v>
      </c>
      <c r="AW1044" s="142">
        <f t="shared" si="532"/>
        <v>0</v>
      </c>
    </row>
    <row r="1045" spans="1:49" ht="12.75" customHeight="1" x14ac:dyDescent="0.25">
      <c r="A1045" s="133">
        <v>1036</v>
      </c>
      <c r="B1045" s="139" t="s">
        <v>2196</v>
      </c>
      <c r="C1045" s="135">
        <f t="shared" si="518"/>
        <v>7101.2000000000007</v>
      </c>
      <c r="D1045" s="140">
        <v>5772.8</v>
      </c>
      <c r="E1045" s="140">
        <v>0</v>
      </c>
      <c r="F1045" s="140">
        <v>0</v>
      </c>
      <c r="G1045" s="140">
        <v>0</v>
      </c>
      <c r="H1045" s="140">
        <v>1328.4</v>
      </c>
      <c r="I1045" s="140">
        <v>0</v>
      </c>
      <c r="J1045" s="135">
        <f t="shared" si="530"/>
        <v>7437</v>
      </c>
      <c r="K1045" s="141">
        <v>6108.6</v>
      </c>
      <c r="L1045" s="141">
        <v>0</v>
      </c>
      <c r="M1045" s="141">
        <v>0</v>
      </c>
      <c r="N1045" s="141">
        <v>0</v>
      </c>
      <c r="O1045" s="141">
        <v>1328.4</v>
      </c>
      <c r="P1045" s="141">
        <v>0</v>
      </c>
      <c r="Q1045" s="141">
        <v>0</v>
      </c>
      <c r="R1045" s="141">
        <v>0</v>
      </c>
      <c r="S1045" s="141">
        <v>0</v>
      </c>
      <c r="T1045" s="136">
        <f t="shared" si="531"/>
        <v>7437</v>
      </c>
      <c r="U1045" s="141">
        <v>6108.6</v>
      </c>
      <c r="V1045" s="141">
        <v>0</v>
      </c>
      <c r="W1045" s="141">
        <v>0</v>
      </c>
      <c r="X1045" s="141">
        <v>0</v>
      </c>
      <c r="Y1045" s="10">
        <v>1328.4</v>
      </c>
      <c r="Z1045" s="10">
        <v>0</v>
      </c>
      <c r="AA1045" s="10">
        <v>0</v>
      </c>
      <c r="AB1045" s="10">
        <v>0</v>
      </c>
      <c r="AC1045" s="10">
        <v>0</v>
      </c>
      <c r="AD1045" s="10">
        <f t="shared" si="522"/>
        <v>0</v>
      </c>
      <c r="AE1045" s="10">
        <f t="shared" si="522"/>
        <v>0</v>
      </c>
      <c r="AF1045" s="10">
        <f t="shared" si="522"/>
        <v>0</v>
      </c>
      <c r="AG1045" s="10">
        <f t="shared" si="522"/>
        <v>0</v>
      </c>
      <c r="AH1045" s="10">
        <f t="shared" si="522"/>
        <v>0</v>
      </c>
      <c r="AI1045" s="13">
        <f t="shared" si="522"/>
        <v>0</v>
      </c>
      <c r="AJ1045" s="13">
        <f t="shared" si="522"/>
        <v>0</v>
      </c>
      <c r="AK1045" s="13">
        <f t="shared" si="522"/>
        <v>0</v>
      </c>
      <c r="AL1045" s="13">
        <f t="shared" si="522"/>
        <v>0</v>
      </c>
      <c r="AM1045" s="10">
        <f t="shared" si="522"/>
        <v>0</v>
      </c>
      <c r="AN1045" s="10">
        <f t="shared" si="533"/>
        <v>100</v>
      </c>
      <c r="AO1045" s="10">
        <f t="shared" si="533"/>
        <v>100</v>
      </c>
      <c r="AP1045" s="10">
        <f t="shared" si="533"/>
        <v>0</v>
      </c>
      <c r="AQ1045" s="10">
        <f t="shared" si="533"/>
        <v>0</v>
      </c>
      <c r="AR1045" s="10">
        <f t="shared" si="533"/>
        <v>0</v>
      </c>
      <c r="AS1045" s="10">
        <f t="shared" si="532"/>
        <v>100</v>
      </c>
      <c r="AT1045" s="142">
        <f t="shared" si="532"/>
        <v>0</v>
      </c>
      <c r="AU1045" s="142">
        <f t="shared" si="532"/>
        <v>0</v>
      </c>
      <c r="AV1045" s="142">
        <f t="shared" si="532"/>
        <v>0</v>
      </c>
      <c r="AW1045" s="142">
        <f t="shared" si="532"/>
        <v>0</v>
      </c>
    </row>
    <row r="1046" spans="1:49" ht="12.75" customHeight="1" x14ac:dyDescent="0.25">
      <c r="A1046" s="133">
        <v>1037</v>
      </c>
      <c r="B1046" s="139" t="s">
        <v>2197</v>
      </c>
      <c r="C1046" s="135">
        <f t="shared" si="518"/>
        <v>1526</v>
      </c>
      <c r="D1046" s="140">
        <v>1227.3</v>
      </c>
      <c r="E1046" s="140">
        <v>0</v>
      </c>
      <c r="F1046" s="140">
        <v>0</v>
      </c>
      <c r="G1046" s="140">
        <v>0</v>
      </c>
      <c r="H1046" s="140">
        <v>298.7</v>
      </c>
      <c r="I1046" s="140">
        <v>0</v>
      </c>
      <c r="J1046" s="135">
        <f t="shared" si="530"/>
        <v>1635.7</v>
      </c>
      <c r="K1046" s="141">
        <v>1337</v>
      </c>
      <c r="L1046" s="141">
        <v>0</v>
      </c>
      <c r="M1046" s="141">
        <v>0</v>
      </c>
      <c r="N1046" s="141">
        <v>0</v>
      </c>
      <c r="O1046" s="141">
        <v>298.7</v>
      </c>
      <c r="P1046" s="141">
        <v>0</v>
      </c>
      <c r="Q1046" s="141">
        <v>0</v>
      </c>
      <c r="R1046" s="141">
        <v>0</v>
      </c>
      <c r="S1046" s="141">
        <v>0</v>
      </c>
      <c r="T1046" s="136">
        <f t="shared" si="531"/>
        <v>1635.6781000000001</v>
      </c>
      <c r="U1046" s="141">
        <v>1337</v>
      </c>
      <c r="V1046" s="141">
        <v>0</v>
      </c>
      <c r="W1046" s="141">
        <v>0</v>
      </c>
      <c r="X1046" s="141">
        <v>0</v>
      </c>
      <c r="Y1046" s="10">
        <v>298.67809999999997</v>
      </c>
      <c r="Z1046" s="10">
        <v>0</v>
      </c>
      <c r="AA1046" s="10">
        <v>0</v>
      </c>
      <c r="AB1046" s="10">
        <v>0</v>
      </c>
      <c r="AC1046" s="10">
        <v>0</v>
      </c>
      <c r="AD1046" s="10">
        <f t="shared" si="522"/>
        <v>-2.1899999999959618E-2</v>
      </c>
      <c r="AE1046" s="10">
        <f t="shared" si="522"/>
        <v>0</v>
      </c>
      <c r="AF1046" s="10">
        <f t="shared" si="522"/>
        <v>0</v>
      </c>
      <c r="AG1046" s="10">
        <f t="shared" si="522"/>
        <v>0</v>
      </c>
      <c r="AH1046" s="10">
        <f t="shared" si="522"/>
        <v>0</v>
      </c>
      <c r="AI1046" s="13">
        <f t="shared" si="522"/>
        <v>-2.1900000000016462E-2</v>
      </c>
      <c r="AJ1046" s="13">
        <f t="shared" si="522"/>
        <v>0</v>
      </c>
      <c r="AK1046" s="13">
        <f t="shared" si="522"/>
        <v>0</v>
      </c>
      <c r="AL1046" s="13">
        <f t="shared" si="522"/>
        <v>0</v>
      </c>
      <c r="AM1046" s="10">
        <f t="shared" si="522"/>
        <v>0</v>
      </c>
      <c r="AN1046" s="10">
        <f t="shared" si="533"/>
        <v>99.998661123677934</v>
      </c>
      <c r="AO1046" s="10">
        <f t="shared" si="533"/>
        <v>100</v>
      </c>
      <c r="AP1046" s="10">
        <f t="shared" si="533"/>
        <v>0</v>
      </c>
      <c r="AQ1046" s="10">
        <f t="shared" si="533"/>
        <v>0</v>
      </c>
      <c r="AR1046" s="10">
        <f t="shared" si="533"/>
        <v>0</v>
      </c>
      <c r="AS1046" s="10">
        <f t="shared" si="532"/>
        <v>99.992668228992301</v>
      </c>
      <c r="AT1046" s="142">
        <f t="shared" si="532"/>
        <v>0</v>
      </c>
      <c r="AU1046" s="142">
        <f t="shared" si="532"/>
        <v>0</v>
      </c>
      <c r="AV1046" s="142">
        <f t="shared" si="532"/>
        <v>0</v>
      </c>
      <c r="AW1046" s="142">
        <f t="shared" si="532"/>
        <v>0</v>
      </c>
    </row>
    <row r="1047" spans="1:49" ht="12.75" customHeight="1" x14ac:dyDescent="0.25">
      <c r="A1047" s="133">
        <v>1038</v>
      </c>
      <c r="B1047" s="139" t="s">
        <v>2198</v>
      </c>
      <c r="C1047" s="135">
        <f t="shared" si="518"/>
        <v>1432.4</v>
      </c>
      <c r="D1047" s="140">
        <v>1164.8</v>
      </c>
      <c r="E1047" s="140">
        <v>0</v>
      </c>
      <c r="F1047" s="140">
        <v>0</v>
      </c>
      <c r="G1047" s="140">
        <v>0</v>
      </c>
      <c r="H1047" s="140">
        <v>267.60000000000002</v>
      </c>
      <c r="I1047" s="140">
        <v>0</v>
      </c>
      <c r="J1047" s="135">
        <f t="shared" si="530"/>
        <v>1519.9</v>
      </c>
      <c r="K1047" s="141">
        <v>1252.3</v>
      </c>
      <c r="L1047" s="141">
        <v>0</v>
      </c>
      <c r="M1047" s="141">
        <v>0</v>
      </c>
      <c r="N1047" s="141">
        <v>0</v>
      </c>
      <c r="O1047" s="141">
        <v>267.60000000000002</v>
      </c>
      <c r="P1047" s="141">
        <v>0</v>
      </c>
      <c r="Q1047" s="141">
        <v>0</v>
      </c>
      <c r="R1047" s="141">
        <v>0</v>
      </c>
      <c r="S1047" s="141">
        <v>0</v>
      </c>
      <c r="T1047" s="136">
        <f t="shared" si="531"/>
        <v>1357.7455</v>
      </c>
      <c r="U1047" s="141">
        <v>1090.8063999999999</v>
      </c>
      <c r="V1047" s="141">
        <v>0</v>
      </c>
      <c r="W1047" s="141">
        <v>0</v>
      </c>
      <c r="X1047" s="141">
        <v>0</v>
      </c>
      <c r="Y1047" s="10">
        <v>266.9391</v>
      </c>
      <c r="Z1047" s="10">
        <v>0</v>
      </c>
      <c r="AA1047" s="10">
        <v>0</v>
      </c>
      <c r="AB1047" s="10">
        <v>0</v>
      </c>
      <c r="AC1047" s="10">
        <v>0</v>
      </c>
      <c r="AD1047" s="10">
        <f t="shared" si="522"/>
        <v>-162.1545000000001</v>
      </c>
      <c r="AE1047" s="10">
        <f t="shared" si="522"/>
        <v>-161.49360000000001</v>
      </c>
      <c r="AF1047" s="10">
        <f t="shared" si="522"/>
        <v>0</v>
      </c>
      <c r="AG1047" s="10">
        <f t="shared" si="522"/>
        <v>0</v>
      </c>
      <c r="AH1047" s="10">
        <f t="shared" si="522"/>
        <v>0</v>
      </c>
      <c r="AI1047" s="13">
        <f t="shared" si="522"/>
        <v>-0.66090000000002647</v>
      </c>
      <c r="AJ1047" s="13">
        <f t="shared" si="522"/>
        <v>0</v>
      </c>
      <c r="AK1047" s="13">
        <f t="shared" si="522"/>
        <v>0</v>
      </c>
      <c r="AL1047" s="13">
        <f t="shared" si="522"/>
        <v>0</v>
      </c>
      <c r="AM1047" s="10">
        <f t="shared" si="522"/>
        <v>0</v>
      </c>
      <c r="AN1047" s="10">
        <f t="shared" si="533"/>
        <v>89.331238897295876</v>
      </c>
      <c r="AO1047" s="10">
        <f t="shared" si="533"/>
        <v>87.104240198035612</v>
      </c>
      <c r="AP1047" s="10">
        <f t="shared" si="533"/>
        <v>0</v>
      </c>
      <c r="AQ1047" s="10">
        <f t="shared" si="533"/>
        <v>0</v>
      </c>
      <c r="AR1047" s="10">
        <f t="shared" si="533"/>
        <v>0</v>
      </c>
      <c r="AS1047" s="10">
        <f t="shared" si="532"/>
        <v>99.753026905829586</v>
      </c>
      <c r="AT1047" s="142">
        <f t="shared" si="532"/>
        <v>0</v>
      </c>
      <c r="AU1047" s="142">
        <f t="shared" si="532"/>
        <v>0</v>
      </c>
      <c r="AV1047" s="142">
        <f t="shared" si="532"/>
        <v>0</v>
      </c>
      <c r="AW1047" s="142">
        <f t="shared" si="532"/>
        <v>0</v>
      </c>
    </row>
    <row r="1048" spans="1:49" ht="12.75" customHeight="1" x14ac:dyDescent="0.25">
      <c r="A1048" s="133">
        <v>1039</v>
      </c>
      <c r="B1048" s="139" t="s">
        <v>2199</v>
      </c>
      <c r="C1048" s="135">
        <f t="shared" si="518"/>
        <v>6132.9000000000005</v>
      </c>
      <c r="D1048" s="140">
        <v>5034.1000000000004</v>
      </c>
      <c r="E1048" s="140">
        <v>0</v>
      </c>
      <c r="F1048" s="140">
        <v>0</v>
      </c>
      <c r="G1048" s="140">
        <v>0</v>
      </c>
      <c r="H1048" s="140">
        <v>1098.8</v>
      </c>
      <c r="I1048" s="140">
        <v>0</v>
      </c>
      <c r="J1048" s="135">
        <f t="shared" si="530"/>
        <v>6423.1</v>
      </c>
      <c r="K1048" s="141">
        <v>5324.3</v>
      </c>
      <c r="L1048" s="141">
        <v>0</v>
      </c>
      <c r="M1048" s="141">
        <v>0</v>
      </c>
      <c r="N1048" s="141">
        <v>0</v>
      </c>
      <c r="O1048" s="141">
        <v>1098.8</v>
      </c>
      <c r="P1048" s="141">
        <v>0</v>
      </c>
      <c r="Q1048" s="141">
        <v>0</v>
      </c>
      <c r="R1048" s="141">
        <v>0</v>
      </c>
      <c r="S1048" s="141">
        <v>0</v>
      </c>
      <c r="T1048" s="136">
        <f t="shared" si="531"/>
        <v>6216.6944000000003</v>
      </c>
      <c r="U1048" s="141">
        <v>5131.9507000000003</v>
      </c>
      <c r="V1048" s="141">
        <v>0</v>
      </c>
      <c r="W1048" s="141">
        <v>0</v>
      </c>
      <c r="X1048" s="141">
        <v>0</v>
      </c>
      <c r="Y1048" s="10">
        <v>1084.7437</v>
      </c>
      <c r="Z1048" s="10">
        <v>0</v>
      </c>
      <c r="AA1048" s="10">
        <v>0</v>
      </c>
      <c r="AB1048" s="10">
        <v>0</v>
      </c>
      <c r="AC1048" s="10">
        <v>0</v>
      </c>
      <c r="AD1048" s="10">
        <f t="shared" si="522"/>
        <v>-206.40560000000005</v>
      </c>
      <c r="AE1048" s="10">
        <f t="shared" si="522"/>
        <v>-192.34929999999986</v>
      </c>
      <c r="AF1048" s="10">
        <f t="shared" si="522"/>
        <v>0</v>
      </c>
      <c r="AG1048" s="10">
        <f t="shared" si="522"/>
        <v>0</v>
      </c>
      <c r="AH1048" s="10">
        <f t="shared" si="522"/>
        <v>0</v>
      </c>
      <c r="AI1048" s="13">
        <f t="shared" si="522"/>
        <v>-14.056299999999965</v>
      </c>
      <c r="AJ1048" s="13">
        <f t="shared" si="522"/>
        <v>0</v>
      </c>
      <c r="AK1048" s="13">
        <f t="shared" si="522"/>
        <v>0</v>
      </c>
      <c r="AL1048" s="13">
        <f t="shared" si="522"/>
        <v>0</v>
      </c>
      <c r="AM1048" s="10">
        <f t="shared" si="522"/>
        <v>0</v>
      </c>
      <c r="AN1048" s="10">
        <f t="shared" si="533"/>
        <v>96.786511186187354</v>
      </c>
      <c r="AO1048" s="10">
        <f t="shared" si="533"/>
        <v>96.387331668012706</v>
      </c>
      <c r="AP1048" s="10">
        <f t="shared" si="533"/>
        <v>0</v>
      </c>
      <c r="AQ1048" s="10">
        <f t="shared" si="533"/>
        <v>0</v>
      </c>
      <c r="AR1048" s="10">
        <f t="shared" si="533"/>
        <v>0</v>
      </c>
      <c r="AS1048" s="10">
        <f t="shared" si="532"/>
        <v>98.72075900982891</v>
      </c>
      <c r="AT1048" s="142">
        <f t="shared" si="532"/>
        <v>0</v>
      </c>
      <c r="AU1048" s="142">
        <f t="shared" si="532"/>
        <v>0</v>
      </c>
      <c r="AV1048" s="142">
        <f t="shared" si="532"/>
        <v>0</v>
      </c>
      <c r="AW1048" s="142">
        <f t="shared" si="532"/>
        <v>0</v>
      </c>
    </row>
    <row r="1049" spans="1:49" ht="12.75" customHeight="1" x14ac:dyDescent="0.25">
      <c r="A1049" s="133">
        <v>1040</v>
      </c>
      <c r="B1049" s="139" t="s">
        <v>2172</v>
      </c>
      <c r="C1049" s="135">
        <f t="shared" si="518"/>
        <v>62953.599999999999</v>
      </c>
      <c r="D1049" s="140">
        <v>52103.5</v>
      </c>
      <c r="E1049" s="140">
        <v>2229</v>
      </c>
      <c r="F1049" s="140">
        <v>0</v>
      </c>
      <c r="G1049" s="140">
        <v>0</v>
      </c>
      <c r="H1049" s="140">
        <v>8621.1</v>
      </c>
      <c r="I1049" s="140">
        <v>0</v>
      </c>
      <c r="J1049" s="135">
        <f t="shared" si="530"/>
        <v>71432.399999999994</v>
      </c>
      <c r="K1049" s="141">
        <v>60321.2</v>
      </c>
      <c r="L1049" s="141">
        <v>2490.1</v>
      </c>
      <c r="M1049" s="141">
        <v>0</v>
      </c>
      <c r="N1049" s="141">
        <v>0</v>
      </c>
      <c r="O1049" s="141">
        <v>8621.1</v>
      </c>
      <c r="P1049" s="141">
        <v>0</v>
      </c>
      <c r="Q1049" s="141">
        <v>0</v>
      </c>
      <c r="R1049" s="141">
        <v>0</v>
      </c>
      <c r="S1049" s="141">
        <v>0</v>
      </c>
      <c r="T1049" s="136">
        <f t="shared" si="531"/>
        <v>71367.101800000004</v>
      </c>
      <c r="U1049" s="141">
        <v>60255.9018</v>
      </c>
      <c r="V1049" s="141">
        <v>2490.1</v>
      </c>
      <c r="W1049" s="141">
        <v>0</v>
      </c>
      <c r="X1049" s="141">
        <v>0</v>
      </c>
      <c r="Y1049" s="10">
        <v>8621.1</v>
      </c>
      <c r="Z1049" s="10">
        <v>0</v>
      </c>
      <c r="AA1049" s="10">
        <v>0</v>
      </c>
      <c r="AB1049" s="10">
        <v>0</v>
      </c>
      <c r="AC1049" s="10">
        <v>0</v>
      </c>
      <c r="AD1049" s="10">
        <f t="shared" si="522"/>
        <v>-65.298199999990175</v>
      </c>
      <c r="AE1049" s="10">
        <f t="shared" si="522"/>
        <v>-65.298199999997451</v>
      </c>
      <c r="AF1049" s="10">
        <f t="shared" si="522"/>
        <v>0</v>
      </c>
      <c r="AG1049" s="10">
        <f t="shared" si="522"/>
        <v>0</v>
      </c>
      <c r="AH1049" s="10">
        <f t="shared" si="522"/>
        <v>0</v>
      </c>
      <c r="AI1049" s="13">
        <f t="shared" si="522"/>
        <v>0</v>
      </c>
      <c r="AJ1049" s="13">
        <f t="shared" si="522"/>
        <v>0</v>
      </c>
      <c r="AK1049" s="13">
        <f t="shared" si="522"/>
        <v>0</v>
      </c>
      <c r="AL1049" s="13">
        <f t="shared" si="522"/>
        <v>0</v>
      </c>
      <c r="AM1049" s="10">
        <f t="shared" si="522"/>
        <v>0</v>
      </c>
      <c r="AN1049" s="10">
        <f t="shared" si="533"/>
        <v>99.908587419714308</v>
      </c>
      <c r="AO1049" s="10">
        <f t="shared" si="533"/>
        <v>99.891749169446229</v>
      </c>
      <c r="AP1049" s="10">
        <f t="shared" si="533"/>
        <v>100</v>
      </c>
      <c r="AQ1049" s="10">
        <f t="shared" si="533"/>
        <v>0</v>
      </c>
      <c r="AR1049" s="10">
        <f t="shared" si="533"/>
        <v>0</v>
      </c>
      <c r="AS1049" s="10">
        <f t="shared" si="532"/>
        <v>100</v>
      </c>
      <c r="AT1049" s="142">
        <f t="shared" si="532"/>
        <v>0</v>
      </c>
      <c r="AU1049" s="142">
        <f t="shared" si="532"/>
        <v>0</v>
      </c>
      <c r="AV1049" s="142">
        <f t="shared" si="532"/>
        <v>0</v>
      </c>
      <c r="AW1049" s="142">
        <f t="shared" si="532"/>
        <v>0</v>
      </c>
    </row>
    <row r="1050" spans="1:49" ht="12.75" customHeight="1" x14ac:dyDescent="0.25">
      <c r="A1050" s="133">
        <v>1041</v>
      </c>
      <c r="B1050" s="139" t="s">
        <v>2200</v>
      </c>
      <c r="C1050" s="135">
        <f t="shared" si="518"/>
        <v>1867.1000000000001</v>
      </c>
      <c r="D1050" s="140">
        <v>1451.4</v>
      </c>
      <c r="E1050" s="140">
        <v>0</v>
      </c>
      <c r="F1050" s="140">
        <v>0</v>
      </c>
      <c r="G1050" s="140">
        <v>0</v>
      </c>
      <c r="H1050" s="140">
        <v>415.7</v>
      </c>
      <c r="I1050" s="140">
        <v>0</v>
      </c>
      <c r="J1050" s="135">
        <f t="shared" si="530"/>
        <v>2091.6999999999998</v>
      </c>
      <c r="K1050" s="141">
        <v>1676</v>
      </c>
      <c r="L1050" s="141">
        <v>0</v>
      </c>
      <c r="M1050" s="141">
        <v>0</v>
      </c>
      <c r="N1050" s="141">
        <v>0</v>
      </c>
      <c r="O1050" s="141">
        <v>415.7</v>
      </c>
      <c r="P1050" s="141">
        <v>0</v>
      </c>
      <c r="Q1050" s="141">
        <v>0</v>
      </c>
      <c r="R1050" s="141">
        <v>0</v>
      </c>
      <c r="S1050" s="141">
        <v>0</v>
      </c>
      <c r="T1050" s="136">
        <f t="shared" si="531"/>
        <v>2005.942</v>
      </c>
      <c r="U1050" s="141">
        <v>1590.9467999999999</v>
      </c>
      <c r="V1050" s="141">
        <v>0</v>
      </c>
      <c r="W1050" s="141">
        <v>0</v>
      </c>
      <c r="X1050" s="141">
        <v>0</v>
      </c>
      <c r="Y1050" s="10">
        <v>414.99520000000001</v>
      </c>
      <c r="Z1050" s="10">
        <v>0</v>
      </c>
      <c r="AA1050" s="10">
        <v>0</v>
      </c>
      <c r="AB1050" s="10">
        <v>0</v>
      </c>
      <c r="AC1050" s="10">
        <v>0</v>
      </c>
      <c r="AD1050" s="10">
        <f t="shared" si="522"/>
        <v>-85.757999999999811</v>
      </c>
      <c r="AE1050" s="10">
        <f t="shared" si="522"/>
        <v>-85.053200000000061</v>
      </c>
      <c r="AF1050" s="10">
        <f t="shared" si="522"/>
        <v>0</v>
      </c>
      <c r="AG1050" s="10">
        <f t="shared" si="522"/>
        <v>0</v>
      </c>
      <c r="AH1050" s="10">
        <f t="shared" si="522"/>
        <v>0</v>
      </c>
      <c r="AI1050" s="13">
        <f t="shared" si="522"/>
        <v>-0.70479999999997744</v>
      </c>
      <c r="AJ1050" s="13">
        <f t="shared" si="522"/>
        <v>0</v>
      </c>
      <c r="AK1050" s="13">
        <f t="shared" si="522"/>
        <v>0</v>
      </c>
      <c r="AL1050" s="13">
        <f t="shared" si="522"/>
        <v>0</v>
      </c>
      <c r="AM1050" s="10">
        <f t="shared" si="522"/>
        <v>0</v>
      </c>
      <c r="AN1050" s="10">
        <f t="shared" si="533"/>
        <v>95.90008127360521</v>
      </c>
      <c r="AO1050" s="10">
        <f t="shared" si="533"/>
        <v>94.925226730310257</v>
      </c>
      <c r="AP1050" s="10">
        <f t="shared" si="533"/>
        <v>0</v>
      </c>
      <c r="AQ1050" s="10">
        <f t="shared" si="533"/>
        <v>0</v>
      </c>
      <c r="AR1050" s="10">
        <f t="shared" si="533"/>
        <v>0</v>
      </c>
      <c r="AS1050" s="10">
        <f t="shared" si="532"/>
        <v>99.830454654799141</v>
      </c>
      <c r="AT1050" s="142">
        <f t="shared" si="532"/>
        <v>0</v>
      </c>
      <c r="AU1050" s="142">
        <f t="shared" si="532"/>
        <v>0</v>
      </c>
      <c r="AV1050" s="142">
        <f t="shared" si="532"/>
        <v>0</v>
      </c>
      <c r="AW1050" s="142">
        <f t="shared" si="532"/>
        <v>0</v>
      </c>
    </row>
    <row r="1051" spans="1:49" ht="12.75" customHeight="1" x14ac:dyDescent="0.25">
      <c r="A1051" s="133">
        <v>1042</v>
      </c>
      <c r="B1051" s="139" t="s">
        <v>2201</v>
      </c>
      <c r="C1051" s="135">
        <f t="shared" si="518"/>
        <v>6221.8</v>
      </c>
      <c r="D1051" s="140">
        <v>5407.3</v>
      </c>
      <c r="E1051" s="140">
        <v>0</v>
      </c>
      <c r="F1051" s="140">
        <v>0</v>
      </c>
      <c r="G1051" s="140">
        <v>0</v>
      </c>
      <c r="H1051" s="140">
        <v>814.5</v>
      </c>
      <c r="I1051" s="140">
        <v>0</v>
      </c>
      <c r="J1051" s="135">
        <f t="shared" si="530"/>
        <v>6610.8</v>
      </c>
      <c r="K1051" s="141">
        <v>5796.3</v>
      </c>
      <c r="L1051" s="141">
        <v>0</v>
      </c>
      <c r="M1051" s="141">
        <v>0</v>
      </c>
      <c r="N1051" s="141">
        <v>0</v>
      </c>
      <c r="O1051" s="141">
        <v>814.5</v>
      </c>
      <c r="P1051" s="141">
        <v>0</v>
      </c>
      <c r="Q1051" s="141">
        <v>0</v>
      </c>
      <c r="R1051" s="141">
        <v>0</v>
      </c>
      <c r="S1051" s="141">
        <v>0</v>
      </c>
      <c r="T1051" s="136">
        <f t="shared" si="531"/>
        <v>6269.2870000000003</v>
      </c>
      <c r="U1051" s="141">
        <v>5454.7870000000003</v>
      </c>
      <c r="V1051" s="141">
        <v>0</v>
      </c>
      <c r="W1051" s="141">
        <v>0</v>
      </c>
      <c r="X1051" s="141">
        <v>0</v>
      </c>
      <c r="Y1051" s="10">
        <v>814.5</v>
      </c>
      <c r="Z1051" s="10">
        <v>0</v>
      </c>
      <c r="AA1051" s="10">
        <v>0</v>
      </c>
      <c r="AB1051" s="10">
        <v>0</v>
      </c>
      <c r="AC1051" s="10">
        <v>0</v>
      </c>
      <c r="AD1051" s="10">
        <f t="shared" si="522"/>
        <v>-341.51299999999992</v>
      </c>
      <c r="AE1051" s="10">
        <f t="shared" si="522"/>
        <v>-341.51299999999992</v>
      </c>
      <c r="AF1051" s="10">
        <f t="shared" si="522"/>
        <v>0</v>
      </c>
      <c r="AG1051" s="10">
        <f t="shared" si="522"/>
        <v>0</v>
      </c>
      <c r="AH1051" s="10">
        <f t="shared" si="522"/>
        <v>0</v>
      </c>
      <c r="AI1051" s="13">
        <f t="shared" si="522"/>
        <v>0</v>
      </c>
      <c r="AJ1051" s="13">
        <f t="shared" si="522"/>
        <v>0</v>
      </c>
      <c r="AK1051" s="13">
        <f t="shared" si="522"/>
        <v>0</v>
      </c>
      <c r="AL1051" s="13">
        <f t="shared" si="522"/>
        <v>0</v>
      </c>
      <c r="AM1051" s="10">
        <f t="shared" si="522"/>
        <v>0</v>
      </c>
      <c r="AN1051" s="10">
        <f t="shared" si="533"/>
        <v>94.834014037635384</v>
      </c>
      <c r="AO1051" s="10">
        <f t="shared" si="533"/>
        <v>94.108086192916176</v>
      </c>
      <c r="AP1051" s="10">
        <f t="shared" si="533"/>
        <v>0</v>
      </c>
      <c r="AQ1051" s="10">
        <f t="shared" si="533"/>
        <v>0</v>
      </c>
      <c r="AR1051" s="10">
        <f t="shared" si="533"/>
        <v>0</v>
      </c>
      <c r="AS1051" s="10">
        <f t="shared" si="532"/>
        <v>100</v>
      </c>
      <c r="AT1051" s="142">
        <f t="shared" si="532"/>
        <v>0</v>
      </c>
      <c r="AU1051" s="142">
        <f t="shared" si="532"/>
        <v>0</v>
      </c>
      <c r="AV1051" s="142">
        <f t="shared" si="532"/>
        <v>0</v>
      </c>
      <c r="AW1051" s="142">
        <f t="shared" si="532"/>
        <v>0</v>
      </c>
    </row>
    <row r="1052" spans="1:49" ht="12.75" customHeight="1" x14ac:dyDescent="0.25">
      <c r="A1052" s="133">
        <v>1043</v>
      </c>
      <c r="B1052" s="139" t="s">
        <v>2202</v>
      </c>
      <c r="C1052" s="135">
        <f t="shared" si="518"/>
        <v>3761.4</v>
      </c>
      <c r="D1052" s="140">
        <v>2841.3</v>
      </c>
      <c r="E1052" s="140">
        <v>0</v>
      </c>
      <c r="F1052" s="140">
        <v>0</v>
      </c>
      <c r="G1052" s="140">
        <v>0</v>
      </c>
      <c r="H1052" s="140">
        <v>920.1</v>
      </c>
      <c r="I1052" s="140">
        <v>0</v>
      </c>
      <c r="J1052" s="135">
        <f t="shared" si="530"/>
        <v>4132.6000000000004</v>
      </c>
      <c r="K1052" s="141">
        <v>3212.5</v>
      </c>
      <c r="L1052" s="141">
        <v>0</v>
      </c>
      <c r="M1052" s="141">
        <v>0</v>
      </c>
      <c r="N1052" s="141">
        <v>0</v>
      </c>
      <c r="O1052" s="141">
        <v>920.1</v>
      </c>
      <c r="P1052" s="141">
        <v>0</v>
      </c>
      <c r="Q1052" s="141">
        <v>0</v>
      </c>
      <c r="R1052" s="141">
        <v>0</v>
      </c>
      <c r="S1052" s="141">
        <v>0</v>
      </c>
      <c r="T1052" s="136">
        <f t="shared" si="531"/>
        <v>4090.9715000000001</v>
      </c>
      <c r="U1052" s="141">
        <v>3176.4584</v>
      </c>
      <c r="V1052" s="141">
        <v>0</v>
      </c>
      <c r="W1052" s="141">
        <v>0</v>
      </c>
      <c r="X1052" s="141">
        <v>0</v>
      </c>
      <c r="Y1052" s="10">
        <v>914.51310000000001</v>
      </c>
      <c r="Z1052" s="10">
        <v>0</v>
      </c>
      <c r="AA1052" s="10">
        <v>0</v>
      </c>
      <c r="AB1052" s="10">
        <v>0</v>
      </c>
      <c r="AC1052" s="10">
        <v>0</v>
      </c>
      <c r="AD1052" s="10">
        <f t="shared" si="522"/>
        <v>-41.628500000000258</v>
      </c>
      <c r="AE1052" s="10">
        <f t="shared" si="522"/>
        <v>-36.041600000000017</v>
      </c>
      <c r="AF1052" s="10">
        <f t="shared" si="522"/>
        <v>0</v>
      </c>
      <c r="AG1052" s="10">
        <f t="shared" si="522"/>
        <v>0</v>
      </c>
      <c r="AH1052" s="10">
        <f t="shared" si="522"/>
        <v>0</v>
      </c>
      <c r="AI1052" s="13">
        <f t="shared" si="522"/>
        <v>-5.5869000000000142</v>
      </c>
      <c r="AJ1052" s="13">
        <f t="shared" si="522"/>
        <v>0</v>
      </c>
      <c r="AK1052" s="13">
        <f t="shared" si="522"/>
        <v>0</v>
      </c>
      <c r="AL1052" s="13">
        <f t="shared" si="522"/>
        <v>0</v>
      </c>
      <c r="AM1052" s="10">
        <f t="shared" si="522"/>
        <v>0</v>
      </c>
      <c r="AN1052" s="10">
        <f t="shared" si="533"/>
        <v>98.992680152930362</v>
      </c>
      <c r="AO1052" s="10">
        <f t="shared" si="533"/>
        <v>98.878082490272362</v>
      </c>
      <c r="AP1052" s="10">
        <f t="shared" si="533"/>
        <v>0</v>
      </c>
      <c r="AQ1052" s="10">
        <f t="shared" si="533"/>
        <v>0</v>
      </c>
      <c r="AR1052" s="10">
        <f t="shared" si="533"/>
        <v>0</v>
      </c>
      <c r="AS1052" s="10">
        <f t="shared" si="532"/>
        <v>99.392794261493307</v>
      </c>
      <c r="AT1052" s="142">
        <f t="shared" si="532"/>
        <v>0</v>
      </c>
      <c r="AU1052" s="142">
        <f t="shared" si="532"/>
        <v>0</v>
      </c>
      <c r="AV1052" s="142">
        <f t="shared" si="532"/>
        <v>0</v>
      </c>
      <c r="AW1052" s="142">
        <f t="shared" si="532"/>
        <v>0</v>
      </c>
    </row>
    <row r="1053" spans="1:49" ht="12.75" customHeight="1" x14ac:dyDescent="0.25">
      <c r="A1053" s="133">
        <v>1044</v>
      </c>
      <c r="B1053" s="139"/>
      <c r="C1053" s="140"/>
      <c r="D1053" s="140"/>
      <c r="E1053" s="140"/>
      <c r="F1053" s="140"/>
      <c r="G1053" s="140"/>
      <c r="H1053" s="140"/>
      <c r="I1053" s="140"/>
      <c r="J1053" s="135"/>
      <c r="K1053" s="141"/>
      <c r="L1053" s="141"/>
      <c r="M1053" s="141"/>
      <c r="N1053" s="141"/>
      <c r="O1053" s="141"/>
      <c r="P1053" s="141"/>
      <c r="Q1053" s="141"/>
      <c r="R1053" s="141"/>
      <c r="S1053" s="141"/>
      <c r="T1053" s="136">
        <f t="shared" si="531"/>
        <v>0</v>
      </c>
      <c r="U1053" s="141"/>
      <c r="V1053" s="141"/>
      <c r="W1053" s="141"/>
      <c r="X1053" s="141"/>
      <c r="Y1053" s="10"/>
      <c r="Z1053" s="10"/>
      <c r="AA1053" s="10"/>
      <c r="AB1053" s="10"/>
      <c r="AC1053" s="10"/>
      <c r="AD1053" s="10"/>
      <c r="AE1053" s="10"/>
      <c r="AF1053" s="10"/>
      <c r="AG1053" s="10"/>
      <c r="AH1053" s="10"/>
      <c r="AI1053" s="13">
        <f>Y1053-O1053</f>
        <v>0</v>
      </c>
      <c r="AJ1053" s="13">
        <f t="shared" ref="AJ1053:AL1054" si="534">Z1053-P1053</f>
        <v>0</v>
      </c>
      <c r="AK1053" s="13">
        <f t="shared" si="534"/>
        <v>0</v>
      </c>
      <c r="AL1053" s="13">
        <f t="shared" si="534"/>
        <v>0</v>
      </c>
      <c r="AM1053" s="10"/>
      <c r="AN1053" s="10"/>
      <c r="AO1053" s="10"/>
      <c r="AP1053" s="10"/>
      <c r="AQ1053" s="10"/>
      <c r="AR1053" s="10"/>
      <c r="AS1053" s="10"/>
      <c r="AT1053" s="142"/>
      <c r="AU1053" s="142"/>
      <c r="AV1053" s="142"/>
      <c r="AW1053" s="142"/>
    </row>
    <row r="1054" spans="1:49" s="138" customFormat="1" ht="12.75" customHeight="1" x14ac:dyDescent="0.2">
      <c r="A1054" s="133">
        <v>1045</v>
      </c>
      <c r="B1054" s="134" t="s">
        <v>2203</v>
      </c>
      <c r="C1054" s="135">
        <f>SUM(D1054:I1054)</f>
        <v>667084.4</v>
      </c>
      <c r="D1054" s="135">
        <v>553578.19999999995</v>
      </c>
      <c r="E1054" s="135">
        <v>26241.599999999999</v>
      </c>
      <c r="F1054" s="135">
        <v>20280.5</v>
      </c>
      <c r="G1054" s="135">
        <v>0</v>
      </c>
      <c r="H1054" s="135">
        <v>61211.8</v>
      </c>
      <c r="I1054" s="135">
        <v>5772.3</v>
      </c>
      <c r="J1054" s="135">
        <f t="shared" si="530"/>
        <v>767865.10000000009</v>
      </c>
      <c r="K1054" s="136">
        <v>637761.9</v>
      </c>
      <c r="L1054" s="136">
        <v>28815.5</v>
      </c>
      <c r="M1054" s="136">
        <v>24637.4</v>
      </c>
      <c r="N1054" s="136">
        <v>0</v>
      </c>
      <c r="O1054" s="136">
        <v>61211.8</v>
      </c>
      <c r="P1054" s="136">
        <v>9044.5</v>
      </c>
      <c r="Q1054" s="136">
        <v>8572.9</v>
      </c>
      <c r="R1054" s="136">
        <v>6318.4</v>
      </c>
      <c r="S1054" s="136">
        <v>75.599999999999994</v>
      </c>
      <c r="T1054" s="136">
        <f t="shared" si="531"/>
        <v>753644.75040000002</v>
      </c>
      <c r="U1054" s="136">
        <v>629267.76540000003</v>
      </c>
      <c r="V1054" s="136">
        <v>27924.0913</v>
      </c>
      <c r="W1054" s="136">
        <v>20274.1937</v>
      </c>
      <c r="X1054" s="136">
        <v>0</v>
      </c>
      <c r="Y1054" s="13">
        <v>61211.8</v>
      </c>
      <c r="Z1054" s="13">
        <v>8572.9</v>
      </c>
      <c r="AA1054" s="13">
        <v>8572.9</v>
      </c>
      <c r="AB1054" s="13">
        <v>6318.4</v>
      </c>
      <c r="AC1054" s="13">
        <v>75.599999999999994</v>
      </c>
      <c r="AD1054" s="13">
        <f>T1054-J1054</f>
        <v>-14220.349600000074</v>
      </c>
      <c r="AE1054" s="13">
        <f>U1054-K1054</f>
        <v>-8494.1345999999903</v>
      </c>
      <c r="AF1054" s="13">
        <f>V1054-L1054</f>
        <v>-891.40869999999995</v>
      </c>
      <c r="AG1054" s="13">
        <f>W1054-M1054</f>
        <v>-4363.2063000000016</v>
      </c>
      <c r="AH1054" s="13">
        <f>X1054-N1054</f>
        <v>0</v>
      </c>
      <c r="AI1054" s="13">
        <f>Y1054-O1054</f>
        <v>0</v>
      </c>
      <c r="AJ1054" s="13">
        <f t="shared" si="534"/>
        <v>-471.60000000000036</v>
      </c>
      <c r="AK1054" s="13">
        <f t="shared" si="534"/>
        <v>0</v>
      </c>
      <c r="AL1054" s="13">
        <f t="shared" si="534"/>
        <v>0</v>
      </c>
      <c r="AM1054" s="13">
        <f>AC1054-S1054</f>
        <v>0</v>
      </c>
      <c r="AN1054" s="13">
        <f t="shared" ref="AN1054:AS1054" si="535">IF(J1054=0,0,T1054/J1054*100)</f>
        <v>98.148066685150809</v>
      </c>
      <c r="AO1054" s="13">
        <f t="shared" si="535"/>
        <v>98.668133891347225</v>
      </c>
      <c r="AP1054" s="13">
        <f t="shared" si="535"/>
        <v>96.906495809546939</v>
      </c>
      <c r="AQ1054" s="13">
        <f t="shared" si="535"/>
        <v>82.290313507107072</v>
      </c>
      <c r="AR1054" s="13">
        <f t="shared" si="535"/>
        <v>0</v>
      </c>
      <c r="AS1054" s="13">
        <f t="shared" si="535"/>
        <v>100</v>
      </c>
      <c r="AT1054" s="137">
        <f>IF(P1054=0,0,Z1054/P1054*100)</f>
        <v>94.785781414119072</v>
      </c>
      <c r="AU1054" s="137">
        <f>IF(Q1054=0,0,AA1054/Q1054*100)</f>
        <v>100</v>
      </c>
      <c r="AV1054" s="137">
        <f>IF(R1054=0,0,AB1054/R1054*100)</f>
        <v>100</v>
      </c>
      <c r="AW1054" s="137">
        <f>IF(S1054=0,0,AC1054/S1054*100)</f>
        <v>100</v>
      </c>
    </row>
    <row r="1055" spans="1:49" ht="12.75" customHeight="1" x14ac:dyDescent="0.25">
      <c r="A1055" s="133"/>
      <c r="B1055" s="167"/>
      <c r="C1055" s="168"/>
      <c r="D1055" s="168"/>
      <c r="E1055" s="168"/>
      <c r="F1055" s="168"/>
      <c r="G1055" s="168"/>
      <c r="H1055" s="168"/>
      <c r="I1055" s="168"/>
      <c r="J1055" s="168"/>
      <c r="K1055" s="141"/>
      <c r="L1055" s="141"/>
      <c r="M1055" s="141"/>
      <c r="N1055" s="141"/>
      <c r="O1055" s="141"/>
      <c r="P1055" s="141"/>
      <c r="Q1055" s="141"/>
      <c r="R1055" s="141"/>
      <c r="S1055" s="141"/>
      <c r="T1055" s="141"/>
      <c r="U1055" s="141"/>
      <c r="V1055" s="141"/>
      <c r="W1055" s="141"/>
      <c r="X1055" s="141"/>
      <c r="Y1055" s="10"/>
      <c r="Z1055" s="10"/>
      <c r="AA1055" s="10"/>
      <c r="AB1055" s="10"/>
      <c r="AC1055" s="10"/>
      <c r="AD1055" s="10"/>
      <c r="AE1055" s="10"/>
      <c r="AF1055" s="10"/>
      <c r="AG1055" s="10"/>
      <c r="AH1055" s="10"/>
      <c r="AI1055" s="10"/>
      <c r="AJ1055" s="10"/>
      <c r="AK1055" s="10"/>
      <c r="AL1055" s="10"/>
      <c r="AM1055" s="10"/>
      <c r="AN1055" s="10"/>
      <c r="AO1055" s="10"/>
      <c r="AP1055" s="10"/>
      <c r="AQ1055" s="10"/>
      <c r="AR1055" s="10"/>
      <c r="AS1055" s="10"/>
      <c r="AT1055" s="142"/>
      <c r="AU1055" s="142"/>
      <c r="AV1055" s="142"/>
      <c r="AW1055" s="142"/>
    </row>
    <row r="1056" spans="1:49" ht="12.75" customHeight="1" x14ac:dyDescent="0.25">
      <c r="C1056" s="120" t="s">
        <v>2253</v>
      </c>
      <c r="AD1056" s="628"/>
      <c r="AE1056" s="628"/>
      <c r="AF1056" s="628"/>
      <c r="AG1056" s="628"/>
      <c r="AH1056" s="628"/>
      <c r="AI1056" s="628"/>
      <c r="AJ1056" s="628"/>
      <c r="AK1056" s="628"/>
      <c r="AL1056" s="628"/>
      <c r="AM1056" s="628"/>
      <c r="AN1056" s="628"/>
    </row>
    <row r="1057" spans="2:48" ht="14.25" customHeight="1" x14ac:dyDescent="0.25">
      <c r="C1057" s="120" t="s">
        <v>2254</v>
      </c>
      <c r="AD1057" s="629"/>
      <c r="AE1057" s="629"/>
      <c r="AF1057" s="629"/>
      <c r="AG1057" s="629"/>
      <c r="AH1057" s="629"/>
      <c r="AI1057" s="629"/>
      <c r="AJ1057" s="629"/>
      <c r="AK1057" s="629"/>
      <c r="AL1057" s="629"/>
      <c r="AM1057" s="629"/>
      <c r="AN1057" s="629"/>
      <c r="AO1057" s="629"/>
      <c r="AP1057" s="629"/>
      <c r="AQ1057" s="629"/>
      <c r="AR1057" s="629"/>
      <c r="AS1057" s="629"/>
      <c r="AT1057" s="629"/>
      <c r="AU1057" s="629"/>
      <c r="AV1057" s="629"/>
    </row>
    <row r="1058" spans="2:48" ht="12.75" customHeight="1" x14ac:dyDescent="0.25">
      <c r="C1058" s="120" t="s">
        <v>2255</v>
      </c>
      <c r="AD1058" s="629"/>
      <c r="AE1058" s="629"/>
      <c r="AF1058" s="629"/>
      <c r="AG1058" s="629"/>
      <c r="AH1058" s="629"/>
      <c r="AI1058" s="629"/>
      <c r="AJ1058" s="629"/>
      <c r="AK1058" s="629"/>
      <c r="AL1058" s="629"/>
      <c r="AM1058" s="629"/>
      <c r="AN1058" s="629"/>
      <c r="AO1058" s="629"/>
    </row>
    <row r="1059" spans="2:48" ht="65.099999999999994" customHeight="1" x14ac:dyDescent="0.3">
      <c r="C1059" s="630"/>
      <c r="D1059" s="630"/>
      <c r="E1059" s="630"/>
      <c r="F1059" s="151"/>
      <c r="G1059" s="151"/>
      <c r="H1059" s="169"/>
      <c r="AF1059" s="631" t="s">
        <v>2205</v>
      </c>
      <c r="AG1059" s="631"/>
      <c r="AH1059" s="631"/>
      <c r="AI1059" s="170"/>
      <c r="AJ1059" s="171"/>
      <c r="AK1059" s="172"/>
      <c r="AL1059" s="171"/>
      <c r="AM1059" s="171"/>
      <c r="AN1059" s="173"/>
      <c r="AO1059" s="173"/>
      <c r="AP1059" s="632" t="s">
        <v>84</v>
      </c>
      <c r="AQ1059" s="632"/>
      <c r="AR1059" s="632"/>
    </row>
    <row r="1060" spans="2:48" ht="65.099999999999994" customHeight="1" x14ac:dyDescent="0.3">
      <c r="C1060" s="611"/>
      <c r="D1060" s="611"/>
      <c r="E1060" s="611"/>
      <c r="F1060" s="174"/>
      <c r="G1060" s="174"/>
      <c r="H1060" s="169"/>
      <c r="AF1060" s="625" t="s">
        <v>2256</v>
      </c>
      <c r="AG1060" s="625"/>
      <c r="AH1060" s="625"/>
      <c r="AI1060" s="173"/>
      <c r="AJ1060" s="173"/>
      <c r="AK1060" s="172"/>
      <c r="AL1060" s="171"/>
      <c r="AM1060" s="171"/>
      <c r="AN1060" s="175"/>
      <c r="AO1060" s="175"/>
      <c r="AP1060" s="626" t="s">
        <v>86</v>
      </c>
      <c r="AQ1060" s="626"/>
      <c r="AR1060" s="626"/>
    </row>
    <row r="1061" spans="2:48" ht="65.099999999999994" customHeight="1" x14ac:dyDescent="0.3">
      <c r="C1061" s="611"/>
      <c r="D1061" s="611"/>
      <c r="E1061" s="611"/>
      <c r="F1061" s="174"/>
      <c r="G1061" s="174"/>
      <c r="H1061" s="169"/>
      <c r="AF1061" s="625" t="s">
        <v>2257</v>
      </c>
      <c r="AG1061" s="625"/>
      <c r="AH1061" s="625"/>
      <c r="AI1061" s="625"/>
      <c r="AJ1061" s="625"/>
      <c r="AK1061" s="172"/>
      <c r="AL1061" s="171"/>
      <c r="AM1061" s="171"/>
      <c r="AN1061" s="175"/>
      <c r="AO1061" s="175"/>
      <c r="AP1061" s="626" t="s">
        <v>881</v>
      </c>
      <c r="AQ1061" s="626"/>
      <c r="AR1061" s="626"/>
    </row>
    <row r="1062" spans="2:48" ht="65.099999999999994" customHeight="1" x14ac:dyDescent="0.3">
      <c r="C1062" s="611"/>
      <c r="D1062" s="611"/>
      <c r="E1062" s="611"/>
      <c r="F1062" s="174"/>
      <c r="G1062" s="174"/>
      <c r="H1062" s="169"/>
      <c r="AF1062" s="625" t="s">
        <v>2258</v>
      </c>
      <c r="AG1062" s="625"/>
      <c r="AH1062" s="625"/>
      <c r="AI1062" s="625"/>
      <c r="AJ1062" s="625"/>
      <c r="AK1062" s="172"/>
      <c r="AL1062" s="171"/>
      <c r="AM1062" s="171"/>
      <c r="AN1062" s="175"/>
      <c r="AO1062" s="175"/>
      <c r="AP1062" s="626" t="s">
        <v>81</v>
      </c>
      <c r="AQ1062" s="626"/>
      <c r="AR1062" s="626"/>
    </row>
    <row r="1063" spans="2:48" ht="65.099999999999994" customHeight="1" x14ac:dyDescent="0.3">
      <c r="C1063" s="611"/>
      <c r="D1063" s="611"/>
      <c r="E1063" s="611"/>
      <c r="F1063" s="174"/>
      <c r="G1063" s="174"/>
      <c r="H1063" s="169"/>
      <c r="AF1063" s="625" t="s">
        <v>2259</v>
      </c>
      <c r="AG1063" s="625"/>
      <c r="AH1063" s="625"/>
      <c r="AI1063" s="625"/>
      <c r="AJ1063" s="625"/>
      <c r="AK1063" s="172"/>
      <c r="AL1063" s="171"/>
      <c r="AM1063" s="171"/>
      <c r="AN1063" s="175"/>
      <c r="AO1063" s="175"/>
      <c r="AP1063" s="626" t="s">
        <v>883</v>
      </c>
      <c r="AQ1063" s="626"/>
      <c r="AR1063" s="626"/>
    </row>
    <row r="1064" spans="2:48" ht="65.099999999999994" customHeight="1" x14ac:dyDescent="0.3">
      <c r="C1064" s="611"/>
      <c r="D1064" s="611"/>
      <c r="E1064" s="611"/>
      <c r="F1064" s="176"/>
      <c r="G1064" s="176"/>
      <c r="H1064" s="177"/>
      <c r="AF1064" s="625" t="s">
        <v>2260</v>
      </c>
      <c r="AG1064" s="625"/>
      <c r="AH1064" s="625"/>
      <c r="AI1064" s="625"/>
      <c r="AJ1064" s="625"/>
      <c r="AK1064" s="178"/>
      <c r="AL1064" s="171"/>
      <c r="AM1064" s="171"/>
      <c r="AN1064" s="175"/>
      <c r="AO1064" s="175"/>
      <c r="AP1064" s="626" t="s">
        <v>885</v>
      </c>
      <c r="AQ1064" s="626"/>
      <c r="AR1064" s="626"/>
    </row>
    <row r="1065" spans="2:48" ht="65.099999999999994" customHeight="1" x14ac:dyDescent="0.3">
      <c r="C1065" s="179"/>
      <c r="D1065" s="179"/>
      <c r="E1065" s="179"/>
      <c r="F1065" s="176"/>
      <c r="G1065" s="176"/>
      <c r="H1065" s="177"/>
      <c r="AF1065" s="625" t="s">
        <v>2209</v>
      </c>
      <c r="AG1065" s="625"/>
      <c r="AH1065" s="625"/>
      <c r="AI1065" s="625"/>
      <c r="AJ1065" s="175"/>
      <c r="AK1065" s="178"/>
      <c r="AL1065" s="171"/>
      <c r="AM1065" s="171"/>
      <c r="AN1065" s="175"/>
      <c r="AO1065" s="175"/>
      <c r="AP1065" s="626" t="s">
        <v>2210</v>
      </c>
      <c r="AQ1065" s="626"/>
      <c r="AR1065" s="626"/>
    </row>
    <row r="1066" spans="2:48" ht="65.099999999999994" customHeight="1" x14ac:dyDescent="0.3">
      <c r="C1066" s="611"/>
      <c r="D1066" s="611"/>
      <c r="E1066" s="611"/>
      <c r="F1066" s="176"/>
      <c r="G1066" s="176"/>
      <c r="H1066" s="177"/>
      <c r="AF1066" s="625" t="s">
        <v>2211</v>
      </c>
      <c r="AG1066" s="625"/>
      <c r="AH1066" s="625"/>
      <c r="AI1066" s="175"/>
      <c r="AJ1066" s="175"/>
      <c r="AK1066" s="178"/>
      <c r="AL1066" s="171"/>
      <c r="AM1066" s="171"/>
      <c r="AN1066" s="175"/>
      <c r="AO1066" s="175"/>
      <c r="AP1066" s="626" t="s">
        <v>82</v>
      </c>
      <c r="AQ1066" s="626"/>
      <c r="AR1066" s="626"/>
    </row>
    <row r="1067" spans="2:48" ht="15" customHeight="1" x14ac:dyDescent="0.25">
      <c r="B1067" s="180"/>
      <c r="C1067" s="181"/>
      <c r="D1067" s="181"/>
      <c r="E1067" s="181"/>
      <c r="F1067" s="181"/>
      <c r="G1067" s="181"/>
    </row>
  </sheetData>
  <mergeCells count="87">
    <mergeCell ref="A4:A8"/>
    <mergeCell ref="B4:B8"/>
    <mergeCell ref="C4:I5"/>
    <mergeCell ref="J4:S5"/>
    <mergeCell ref="T4:AC5"/>
    <mergeCell ref="G7:G8"/>
    <mergeCell ref="H7:H8"/>
    <mergeCell ref="I7:I8"/>
    <mergeCell ref="K7:K8"/>
    <mergeCell ref="Y7:Y8"/>
    <mergeCell ref="L7:L8"/>
    <mergeCell ref="M7:M8"/>
    <mergeCell ref="N7:N8"/>
    <mergeCell ref="O7:O8"/>
    <mergeCell ref="P7:Q7"/>
    <mergeCell ref="R7:R8"/>
    <mergeCell ref="L1:O1"/>
    <mergeCell ref="X1:AC1"/>
    <mergeCell ref="AR1:AW1"/>
    <mergeCell ref="C2:W2"/>
    <mergeCell ref="AD2:AR2"/>
    <mergeCell ref="AD4:AW4"/>
    <mergeCell ref="AD5:AM5"/>
    <mergeCell ref="AN5:AW5"/>
    <mergeCell ref="C6:C8"/>
    <mergeCell ref="D6:I6"/>
    <mergeCell ref="J6:J8"/>
    <mergeCell ref="K6:S6"/>
    <mergeCell ref="T6:T8"/>
    <mergeCell ref="U6:AC6"/>
    <mergeCell ref="AD6:AD8"/>
    <mergeCell ref="AE6:AM6"/>
    <mergeCell ref="AN6:AN8"/>
    <mergeCell ref="AO6:AW6"/>
    <mergeCell ref="D7:D8"/>
    <mergeCell ref="E7:E8"/>
    <mergeCell ref="F7:F8"/>
    <mergeCell ref="S7:S8"/>
    <mergeCell ref="U7:U8"/>
    <mergeCell ref="V7:V8"/>
    <mergeCell ref="W7:W8"/>
    <mergeCell ref="X7:X8"/>
    <mergeCell ref="AL7:AL8"/>
    <mergeCell ref="AM7:AM8"/>
    <mergeCell ref="AO7:AO8"/>
    <mergeCell ref="Z7:AA7"/>
    <mergeCell ref="AB7:AB8"/>
    <mergeCell ref="AC7:AC8"/>
    <mergeCell ref="AE7:AE8"/>
    <mergeCell ref="AF7:AF8"/>
    <mergeCell ref="AG7:AG8"/>
    <mergeCell ref="AW7:AW8"/>
    <mergeCell ref="AD1056:AN1056"/>
    <mergeCell ref="AD1057:AV1057"/>
    <mergeCell ref="AD1058:AO1058"/>
    <mergeCell ref="C1059:E1059"/>
    <mergeCell ref="AF1059:AH1059"/>
    <mergeCell ref="AP1059:AR1059"/>
    <mergeCell ref="AP7:AP8"/>
    <mergeCell ref="AQ7:AQ8"/>
    <mergeCell ref="AR7:AR8"/>
    <mergeCell ref="AS7:AS8"/>
    <mergeCell ref="AT7:AU7"/>
    <mergeCell ref="AV7:AV8"/>
    <mergeCell ref="AH7:AH8"/>
    <mergeCell ref="AI7:AI8"/>
    <mergeCell ref="AJ7:AK7"/>
    <mergeCell ref="C1060:E1060"/>
    <mergeCell ref="AF1060:AH1060"/>
    <mergeCell ref="AP1060:AR1060"/>
    <mergeCell ref="C1061:E1061"/>
    <mergeCell ref="AF1061:AJ1061"/>
    <mergeCell ref="AP1061:AR1061"/>
    <mergeCell ref="C1066:E1066"/>
    <mergeCell ref="AF1066:AH1066"/>
    <mergeCell ref="AP1066:AR1066"/>
    <mergeCell ref="C1062:E1062"/>
    <mergeCell ref="AF1062:AJ1062"/>
    <mergeCell ref="AP1062:AR1062"/>
    <mergeCell ref="C1063:E1063"/>
    <mergeCell ref="AF1063:AJ1063"/>
    <mergeCell ref="AP1063:AR1063"/>
    <mergeCell ref="C1064:E1064"/>
    <mergeCell ref="AF1064:AJ1064"/>
    <mergeCell ref="AP1064:AR1064"/>
    <mergeCell ref="AF1065:AI1065"/>
    <mergeCell ref="AP1065:AR106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066"/>
  <sheetViews>
    <sheetView workbookViewId="0">
      <selection activeCell="B2" sqref="B2"/>
    </sheetView>
  </sheetViews>
  <sheetFormatPr defaultRowHeight="15" x14ac:dyDescent="0.25"/>
  <cols>
    <col min="1" max="1" width="5" style="120" customWidth="1"/>
    <col min="2" max="2" width="23.7109375" style="120" customWidth="1"/>
    <col min="3" max="3" width="13" style="146" customWidth="1"/>
    <col min="4" max="4" width="14" style="146" customWidth="1"/>
    <col min="5" max="5" width="11.7109375" style="146" customWidth="1"/>
    <col min="6" max="6" width="9" style="146" customWidth="1"/>
    <col min="7" max="7" width="17.85546875" style="146" customWidth="1"/>
    <col min="8" max="8" width="21" style="146" customWidth="1"/>
    <col min="9" max="9" width="20.7109375" style="146" customWidth="1"/>
    <col min="10" max="10" width="13" style="146" customWidth="1"/>
    <col min="11" max="11" width="14" style="146" customWidth="1"/>
    <col min="12" max="16" width="11.7109375" style="146" customWidth="1"/>
    <col min="17" max="17" width="13" style="146" customWidth="1"/>
    <col min="18" max="18" width="14.140625" style="146" customWidth="1"/>
    <col min="19" max="23" width="11.7109375" style="146" customWidth="1"/>
    <col min="24" max="24" width="13.5703125" style="146" customWidth="1"/>
    <col min="25" max="25" width="15.5703125" style="146" customWidth="1"/>
    <col min="26" max="26" width="13.28515625" style="146" customWidth="1"/>
    <col min="27" max="27" width="13.5703125" style="146" customWidth="1"/>
    <col min="28" max="28" width="15.140625" style="146" customWidth="1"/>
    <col min="29" max="29" width="13.7109375" style="146" customWidth="1"/>
    <col min="30" max="30" width="13.140625" style="146" customWidth="1"/>
    <col min="31" max="31" width="12.28515625" style="146" customWidth="1"/>
    <col min="32" max="32" width="16.85546875" style="146" customWidth="1"/>
    <col min="33" max="33" width="14" style="146" customWidth="1"/>
    <col min="34" max="34" width="14.7109375" style="146" customWidth="1"/>
    <col min="35" max="35" width="14.42578125" style="146" customWidth="1"/>
    <col min="36" max="37" width="13.85546875" style="146" customWidth="1"/>
    <col min="38" max="45" width="9.140625" style="146"/>
    <col min="46" max="16384" width="9.140625" style="120"/>
  </cols>
  <sheetData>
    <row r="1" spans="1:45" ht="39" customHeight="1" x14ac:dyDescent="0.25">
      <c r="A1" s="115"/>
      <c r="B1" s="116"/>
      <c r="C1" s="117"/>
      <c r="D1" s="117"/>
      <c r="E1" s="117"/>
      <c r="F1" s="117"/>
      <c r="G1" s="117"/>
      <c r="H1" s="117"/>
      <c r="I1" s="117"/>
      <c r="J1" s="117"/>
      <c r="K1" s="118"/>
      <c r="L1" s="621"/>
      <c r="M1" s="621"/>
      <c r="N1" s="621"/>
      <c r="O1" s="158"/>
      <c r="P1" s="158"/>
      <c r="Q1" s="118"/>
      <c r="R1" s="119"/>
      <c r="S1" s="621"/>
      <c r="T1" s="621"/>
      <c r="U1" s="621"/>
      <c r="V1" s="621"/>
      <c r="W1" s="621"/>
      <c r="X1" s="23"/>
      <c r="Y1" s="23"/>
      <c r="Z1" s="23"/>
      <c r="AA1" s="23"/>
      <c r="AB1" s="23"/>
      <c r="AC1" s="23"/>
      <c r="AD1" s="23"/>
      <c r="AE1" s="23"/>
      <c r="AF1" s="23"/>
      <c r="AG1" s="621" t="s">
        <v>2261</v>
      </c>
      <c r="AH1" s="621"/>
      <c r="AI1" s="621"/>
      <c r="AJ1" s="621"/>
      <c r="AK1" s="621"/>
    </row>
    <row r="2" spans="1:45" ht="60.75" customHeight="1" x14ac:dyDescent="0.25">
      <c r="A2" s="121"/>
      <c r="B2" s="122"/>
      <c r="C2" s="634" t="s">
        <v>2262</v>
      </c>
      <c r="D2" s="634"/>
      <c r="E2" s="634"/>
      <c r="F2" s="634"/>
      <c r="G2" s="634"/>
      <c r="H2" s="634"/>
      <c r="I2" s="634"/>
      <c r="J2" s="634"/>
      <c r="K2" s="634"/>
      <c r="L2" s="634"/>
      <c r="M2" s="634"/>
      <c r="N2" s="634"/>
      <c r="O2" s="634"/>
      <c r="P2" s="634"/>
      <c r="Q2" s="634"/>
      <c r="R2" s="634"/>
      <c r="S2" s="634"/>
      <c r="T2" s="634"/>
      <c r="U2" s="634"/>
      <c r="V2" s="634"/>
      <c r="W2" s="634"/>
      <c r="X2" s="634"/>
      <c r="Y2" s="634"/>
      <c r="Z2" s="634"/>
      <c r="AA2" s="634"/>
      <c r="AB2" s="634"/>
      <c r="AC2" s="634"/>
      <c r="AD2" s="634"/>
      <c r="AE2" s="634"/>
      <c r="AF2" s="634"/>
      <c r="AG2" s="634"/>
      <c r="AH2" s="634"/>
      <c r="AI2" s="634"/>
      <c r="AJ2" s="634"/>
      <c r="AK2" s="23"/>
    </row>
    <row r="3" spans="1:45" ht="11.25" customHeight="1" x14ac:dyDescent="0.25">
      <c r="A3" s="121"/>
      <c r="B3" s="124"/>
      <c r="C3" s="125"/>
      <c r="D3" s="125"/>
      <c r="E3" s="126"/>
      <c r="F3" s="125"/>
      <c r="G3" s="125"/>
      <c r="H3" s="125"/>
      <c r="I3" s="125"/>
      <c r="J3" s="125"/>
      <c r="K3" s="127"/>
      <c r="L3" s="127"/>
      <c r="M3" s="127"/>
      <c r="N3" s="127"/>
      <c r="O3" s="127"/>
      <c r="P3" s="127"/>
      <c r="Q3" s="127"/>
      <c r="R3" s="119"/>
      <c r="S3" s="119"/>
      <c r="T3" s="119"/>
      <c r="U3" s="23"/>
      <c r="V3" s="23"/>
      <c r="W3" s="23"/>
      <c r="X3" s="23"/>
      <c r="Y3" s="23"/>
      <c r="Z3" s="23"/>
      <c r="AA3" s="23"/>
      <c r="AB3" s="23"/>
      <c r="AC3" s="23"/>
      <c r="AD3" s="23"/>
      <c r="AE3" s="23"/>
      <c r="AF3" s="23"/>
      <c r="AG3" s="23"/>
      <c r="AH3" s="23"/>
      <c r="AI3" s="23"/>
      <c r="AJ3" s="23"/>
      <c r="AK3" s="23" t="s">
        <v>68</v>
      </c>
    </row>
    <row r="4" spans="1:45" ht="15" customHeight="1" x14ac:dyDescent="0.25">
      <c r="A4" s="624" t="s">
        <v>1347</v>
      </c>
      <c r="B4" s="624" t="s">
        <v>1348</v>
      </c>
      <c r="C4" s="642" t="s">
        <v>1349</v>
      </c>
      <c r="D4" s="643"/>
      <c r="E4" s="643"/>
      <c r="F4" s="643"/>
      <c r="G4" s="643"/>
      <c r="H4" s="643"/>
      <c r="I4" s="644"/>
      <c r="J4" s="642" t="s">
        <v>1350</v>
      </c>
      <c r="K4" s="643"/>
      <c r="L4" s="643"/>
      <c r="M4" s="643"/>
      <c r="N4" s="643"/>
      <c r="O4" s="643"/>
      <c r="P4" s="644"/>
      <c r="Q4" s="642" t="s">
        <v>1128</v>
      </c>
      <c r="R4" s="643"/>
      <c r="S4" s="643"/>
      <c r="T4" s="643"/>
      <c r="U4" s="643"/>
      <c r="V4" s="643"/>
      <c r="W4" s="644"/>
      <c r="X4" s="616" t="s">
        <v>1351</v>
      </c>
      <c r="Y4" s="616"/>
      <c r="Z4" s="616"/>
      <c r="AA4" s="616"/>
      <c r="AB4" s="616"/>
      <c r="AC4" s="616"/>
      <c r="AD4" s="616"/>
      <c r="AE4" s="616"/>
      <c r="AF4" s="616"/>
      <c r="AG4" s="616"/>
      <c r="AH4" s="616"/>
      <c r="AI4" s="616"/>
      <c r="AJ4" s="616"/>
      <c r="AK4" s="616"/>
    </row>
    <row r="5" spans="1:45" x14ac:dyDescent="0.25">
      <c r="A5" s="624"/>
      <c r="B5" s="624"/>
      <c r="C5" s="645"/>
      <c r="D5" s="646"/>
      <c r="E5" s="646"/>
      <c r="F5" s="646"/>
      <c r="G5" s="646"/>
      <c r="H5" s="646"/>
      <c r="I5" s="647"/>
      <c r="J5" s="645"/>
      <c r="K5" s="646"/>
      <c r="L5" s="646"/>
      <c r="M5" s="646"/>
      <c r="N5" s="646"/>
      <c r="O5" s="646"/>
      <c r="P5" s="647"/>
      <c r="Q5" s="645"/>
      <c r="R5" s="646"/>
      <c r="S5" s="646"/>
      <c r="T5" s="646"/>
      <c r="U5" s="646"/>
      <c r="V5" s="646"/>
      <c r="W5" s="647"/>
      <c r="X5" s="618" t="s">
        <v>1352</v>
      </c>
      <c r="Y5" s="619"/>
      <c r="Z5" s="619"/>
      <c r="AA5" s="619"/>
      <c r="AB5" s="619"/>
      <c r="AC5" s="619"/>
      <c r="AD5" s="620"/>
      <c r="AE5" s="616" t="s">
        <v>1353</v>
      </c>
      <c r="AF5" s="616"/>
      <c r="AG5" s="616"/>
      <c r="AH5" s="616"/>
      <c r="AI5" s="616"/>
      <c r="AJ5" s="616"/>
      <c r="AK5" s="616"/>
    </row>
    <row r="6" spans="1:45" ht="15" customHeight="1" x14ac:dyDescent="0.25">
      <c r="A6" s="624"/>
      <c r="B6" s="624"/>
      <c r="C6" s="617" t="s">
        <v>2214</v>
      </c>
      <c r="D6" s="618" t="s">
        <v>1355</v>
      </c>
      <c r="E6" s="619"/>
      <c r="F6" s="619"/>
      <c r="G6" s="619"/>
      <c r="H6" s="619"/>
      <c r="I6" s="620"/>
      <c r="J6" s="617" t="s">
        <v>2263</v>
      </c>
      <c r="K6" s="618" t="s">
        <v>1355</v>
      </c>
      <c r="L6" s="619"/>
      <c r="M6" s="619"/>
      <c r="N6" s="619"/>
      <c r="O6" s="619"/>
      <c r="P6" s="620"/>
      <c r="Q6" s="617" t="s">
        <v>2214</v>
      </c>
      <c r="R6" s="618" t="s">
        <v>1355</v>
      </c>
      <c r="S6" s="619"/>
      <c r="T6" s="619"/>
      <c r="U6" s="619"/>
      <c r="V6" s="619"/>
      <c r="W6" s="620"/>
      <c r="X6" s="617" t="s">
        <v>2214</v>
      </c>
      <c r="Y6" s="618" t="s">
        <v>1355</v>
      </c>
      <c r="Z6" s="619"/>
      <c r="AA6" s="619"/>
      <c r="AB6" s="619"/>
      <c r="AC6" s="619"/>
      <c r="AD6" s="620"/>
      <c r="AE6" s="617" t="s">
        <v>2214</v>
      </c>
      <c r="AF6" s="618" t="s">
        <v>1355</v>
      </c>
      <c r="AG6" s="619"/>
      <c r="AH6" s="619"/>
      <c r="AI6" s="619"/>
      <c r="AJ6" s="619"/>
      <c r="AK6" s="620"/>
    </row>
    <row r="7" spans="1:45" ht="260.25" customHeight="1" x14ac:dyDescent="0.25">
      <c r="A7" s="624"/>
      <c r="B7" s="624"/>
      <c r="C7" s="617"/>
      <c r="D7" s="128" t="s">
        <v>2264</v>
      </c>
      <c r="E7" s="128" t="s">
        <v>2265</v>
      </c>
      <c r="F7" s="128" t="s">
        <v>2266</v>
      </c>
      <c r="G7" s="128" t="s">
        <v>2267</v>
      </c>
      <c r="H7" s="128" t="s">
        <v>2268</v>
      </c>
      <c r="I7" s="128" t="s">
        <v>2269</v>
      </c>
      <c r="J7" s="617"/>
      <c r="K7" s="128" t="s">
        <v>2264</v>
      </c>
      <c r="L7" s="128" t="s">
        <v>2265</v>
      </c>
      <c r="M7" s="128" t="s">
        <v>2266</v>
      </c>
      <c r="N7" s="128" t="s">
        <v>2267</v>
      </c>
      <c r="O7" s="128" t="s">
        <v>2268</v>
      </c>
      <c r="P7" s="128" t="s">
        <v>2269</v>
      </c>
      <c r="Q7" s="617"/>
      <c r="R7" s="128" t="s">
        <v>2264</v>
      </c>
      <c r="S7" s="128" t="s">
        <v>2265</v>
      </c>
      <c r="T7" s="128" t="s">
        <v>2266</v>
      </c>
      <c r="U7" s="128" t="s">
        <v>2267</v>
      </c>
      <c r="V7" s="128" t="s">
        <v>2268</v>
      </c>
      <c r="W7" s="128" t="s">
        <v>2269</v>
      </c>
      <c r="X7" s="617"/>
      <c r="Y7" s="128" t="s">
        <v>2264</v>
      </c>
      <c r="Z7" s="128" t="s">
        <v>2265</v>
      </c>
      <c r="AA7" s="128" t="s">
        <v>2266</v>
      </c>
      <c r="AB7" s="128" t="s">
        <v>2267</v>
      </c>
      <c r="AC7" s="128" t="s">
        <v>2268</v>
      </c>
      <c r="AD7" s="128" t="s">
        <v>2269</v>
      </c>
      <c r="AE7" s="617"/>
      <c r="AF7" s="128" t="s">
        <v>2264</v>
      </c>
      <c r="AG7" s="128" t="s">
        <v>2265</v>
      </c>
      <c r="AH7" s="128" t="s">
        <v>2266</v>
      </c>
      <c r="AI7" s="128" t="s">
        <v>2267</v>
      </c>
      <c r="AJ7" s="128" t="s">
        <v>2268</v>
      </c>
      <c r="AK7" s="128" t="s">
        <v>2269</v>
      </c>
    </row>
    <row r="8" spans="1:45" ht="22.5" customHeight="1" x14ac:dyDescent="0.25">
      <c r="A8" s="8"/>
      <c r="B8" s="7" t="s">
        <v>1</v>
      </c>
      <c r="C8" s="130" t="s">
        <v>2270</v>
      </c>
      <c r="D8" s="131">
        <v>3</v>
      </c>
      <c r="E8" s="131">
        <v>4</v>
      </c>
      <c r="F8" s="131">
        <v>5</v>
      </c>
      <c r="G8" s="131">
        <v>6</v>
      </c>
      <c r="H8" s="131">
        <v>7</v>
      </c>
      <c r="I8" s="131">
        <v>8</v>
      </c>
      <c r="J8" s="130" t="s">
        <v>2271</v>
      </c>
      <c r="K8" s="131">
        <v>10</v>
      </c>
      <c r="L8" s="131">
        <v>11</v>
      </c>
      <c r="M8" s="131">
        <v>12</v>
      </c>
      <c r="N8" s="131">
        <v>13</v>
      </c>
      <c r="O8" s="131">
        <v>14</v>
      </c>
      <c r="P8" s="131">
        <v>15</v>
      </c>
      <c r="Q8" s="130" t="s">
        <v>2272</v>
      </c>
      <c r="R8" s="131">
        <v>17</v>
      </c>
      <c r="S8" s="131">
        <v>18</v>
      </c>
      <c r="T8" s="131">
        <v>19</v>
      </c>
      <c r="U8" s="131">
        <v>20</v>
      </c>
      <c r="V8" s="131">
        <v>21</v>
      </c>
      <c r="W8" s="131">
        <v>22</v>
      </c>
      <c r="X8" s="130" t="s">
        <v>2273</v>
      </c>
      <c r="Y8" s="131" t="s">
        <v>2274</v>
      </c>
      <c r="Z8" s="131" t="s">
        <v>2275</v>
      </c>
      <c r="AA8" s="131" t="s">
        <v>2276</v>
      </c>
      <c r="AB8" s="131" t="s">
        <v>2277</v>
      </c>
      <c r="AC8" s="131" t="s">
        <v>2278</v>
      </c>
      <c r="AD8" s="131" t="s">
        <v>2279</v>
      </c>
      <c r="AE8" s="130" t="s">
        <v>2280</v>
      </c>
      <c r="AF8" s="130" t="s">
        <v>2281</v>
      </c>
      <c r="AG8" s="130" t="s">
        <v>2282</v>
      </c>
      <c r="AH8" s="130" t="s">
        <v>2283</v>
      </c>
      <c r="AI8" s="130" t="s">
        <v>2284</v>
      </c>
      <c r="AJ8" s="130" t="s">
        <v>2285</v>
      </c>
      <c r="AK8" s="130" t="s">
        <v>2286</v>
      </c>
      <c r="AL8" s="132"/>
      <c r="AM8" s="132"/>
      <c r="AN8" s="132"/>
      <c r="AO8" s="132"/>
      <c r="AP8" s="132"/>
    </row>
    <row r="9" spans="1:45" s="138" customFormat="1" ht="12.75" customHeight="1" x14ac:dyDescent="0.2">
      <c r="A9" s="133">
        <v>1</v>
      </c>
      <c r="B9" s="134" t="s">
        <v>1354</v>
      </c>
      <c r="C9" s="135">
        <f>SUM(D9:I9)</f>
        <v>363915.5</v>
      </c>
      <c r="D9" s="135">
        <f t="shared" ref="D9:I9" si="0">SUM(D10:D11)</f>
        <v>114267.99999999999</v>
      </c>
      <c r="E9" s="135">
        <f t="shared" si="0"/>
        <v>90517.799999999988</v>
      </c>
      <c r="F9" s="135">
        <f t="shared" si="0"/>
        <v>77390.2</v>
      </c>
      <c r="G9" s="135">
        <f t="shared" si="0"/>
        <v>49522.5</v>
      </c>
      <c r="H9" s="135">
        <f t="shared" si="0"/>
        <v>19347.199999999997</v>
      </c>
      <c r="I9" s="135">
        <f t="shared" si="0"/>
        <v>12869.800000000005</v>
      </c>
      <c r="J9" s="135">
        <f>SUM(J10:J11)</f>
        <v>461683.3</v>
      </c>
      <c r="K9" s="182">
        <f>SUM(K10:K11)</f>
        <v>168366.7</v>
      </c>
      <c r="L9" s="182">
        <f t="shared" ref="L9:P9" si="1">SUM(L10:L11)</f>
        <v>91107.099999999977</v>
      </c>
      <c r="M9" s="136">
        <f t="shared" si="1"/>
        <v>117826.2</v>
      </c>
      <c r="N9" s="182">
        <f t="shared" si="1"/>
        <v>49746.7</v>
      </c>
      <c r="O9" s="182">
        <f t="shared" si="1"/>
        <v>20670.500000000004</v>
      </c>
      <c r="P9" s="182">
        <f t="shared" si="1"/>
        <v>13966.1</v>
      </c>
      <c r="Q9" s="136">
        <f>SUM(R9:W9)</f>
        <v>379707.4289</v>
      </c>
      <c r="R9" s="136">
        <f t="shared" ref="R9:W9" si="2">SUM(R10:R11)</f>
        <v>137448.4037</v>
      </c>
      <c r="S9" s="136">
        <f t="shared" si="2"/>
        <v>81726.118199999968</v>
      </c>
      <c r="T9" s="136">
        <f t="shared" si="2"/>
        <v>92465.724600000001</v>
      </c>
      <c r="U9" s="136">
        <f t="shared" si="2"/>
        <v>36934.277600000009</v>
      </c>
      <c r="V9" s="136">
        <f t="shared" si="2"/>
        <v>18516.6692</v>
      </c>
      <c r="W9" s="136">
        <f t="shared" si="2"/>
        <v>12616.235599999995</v>
      </c>
      <c r="X9" s="13">
        <f t="shared" ref="X9:AD24" si="3">Q9-J9</f>
        <v>-81975.871099999989</v>
      </c>
      <c r="Y9" s="13">
        <f t="shared" si="3"/>
        <v>-30918.296300000016</v>
      </c>
      <c r="Z9" s="13">
        <f t="shared" si="3"/>
        <v>-9380.9818000000087</v>
      </c>
      <c r="AA9" s="13">
        <f t="shared" si="3"/>
        <v>-25360.475399999996</v>
      </c>
      <c r="AB9" s="13">
        <f t="shared" si="3"/>
        <v>-12812.422399999989</v>
      </c>
      <c r="AC9" s="13">
        <f t="shared" si="3"/>
        <v>-2153.8308000000034</v>
      </c>
      <c r="AD9" s="13">
        <f t="shared" si="3"/>
        <v>-1349.8644000000058</v>
      </c>
      <c r="AE9" s="13">
        <f t="shared" ref="AE9:AK24" si="4">IF(J9=0,0,Q9/J9*100)</f>
        <v>82.244133348553007</v>
      </c>
      <c r="AF9" s="13">
        <f t="shared" si="4"/>
        <v>81.636335272948855</v>
      </c>
      <c r="AG9" s="13">
        <f t="shared" si="4"/>
        <v>89.703347159551768</v>
      </c>
      <c r="AH9" s="13">
        <f t="shared" si="4"/>
        <v>78.476369941490105</v>
      </c>
      <c r="AI9" s="13">
        <f t="shared" si="4"/>
        <v>74.244678742509578</v>
      </c>
      <c r="AJ9" s="13">
        <f t="shared" si="4"/>
        <v>89.580170774775638</v>
      </c>
      <c r="AK9" s="13">
        <f t="shared" si="4"/>
        <v>90.334707613435356</v>
      </c>
      <c r="AL9" s="183"/>
      <c r="AM9" s="183"/>
      <c r="AN9" s="183"/>
      <c r="AO9" s="183"/>
      <c r="AP9" s="183"/>
      <c r="AQ9" s="183"/>
      <c r="AR9" s="183"/>
      <c r="AS9" s="183"/>
    </row>
    <row r="10" spans="1:45" s="138" customFormat="1" ht="12.75" customHeight="1" x14ac:dyDescent="0.2">
      <c r="A10" s="133">
        <v>2</v>
      </c>
      <c r="B10" s="134" t="s">
        <v>1374</v>
      </c>
      <c r="C10" s="135">
        <f>SUM(D10:I10)</f>
        <v>360975</v>
      </c>
      <c r="D10" s="135">
        <f t="shared" ref="D10:I10" si="5">D14+D21+D44+D75+D87+D120+D162+D194+D227+D259+D287+D317+D344+D377+D393+D430+D468+D513+D537+D581+D611+D641+D669+D695+D738+D768+D801+D832+D872+D904+D932+D960+D980+D1016+D1053</f>
        <v>114267.99999999999</v>
      </c>
      <c r="E10" s="135">
        <f t="shared" si="5"/>
        <v>90517.799999999988</v>
      </c>
      <c r="F10" s="135">
        <f t="shared" si="5"/>
        <v>77390.2</v>
      </c>
      <c r="G10" s="135">
        <f t="shared" si="5"/>
        <v>49522.5</v>
      </c>
      <c r="H10" s="135">
        <f t="shared" si="5"/>
        <v>16406.699999999997</v>
      </c>
      <c r="I10" s="135">
        <f t="shared" si="5"/>
        <v>12869.800000000005</v>
      </c>
      <c r="J10" s="135">
        <f>SUM(K10:P10)</f>
        <v>458547.6</v>
      </c>
      <c r="K10" s="135">
        <f t="shared" ref="K10:P10" si="6">K14+K21+K44+K75+K87+K120+K162+K194+K227+K259+K287+K317+K344+K377+K393+K430+K468+K513+K537+K581+K611+K641+K669+K695+K738+K768+K801+K832+K872+K904+K932+K960+K980+K1016+K1053</f>
        <v>168366.7</v>
      </c>
      <c r="L10" s="135">
        <f t="shared" si="6"/>
        <v>91107.099999999977</v>
      </c>
      <c r="M10" s="135">
        <f t="shared" si="6"/>
        <v>117826.2</v>
      </c>
      <c r="N10" s="135">
        <f t="shared" si="6"/>
        <v>49746.7</v>
      </c>
      <c r="O10" s="135">
        <f t="shared" si="6"/>
        <v>17534.800000000003</v>
      </c>
      <c r="P10" s="135">
        <f t="shared" si="6"/>
        <v>13966.1</v>
      </c>
      <c r="Q10" s="136">
        <f>SUM(R10:W10)</f>
        <v>377091.995</v>
      </c>
      <c r="R10" s="135">
        <f t="shared" ref="R10:W10" si="7">R14+R21+R44+R75+R87+R120+R162+R194+R227+R259+R287+R317+R344+R377+R393+R430+R468+R513+R537+R581+R611+R641+R669+R695+R738+R768+R801+R832+R872+R904+R932+R960+R980+R1016+R1053</f>
        <v>137448.4037</v>
      </c>
      <c r="S10" s="135">
        <f t="shared" si="7"/>
        <v>81726.118199999968</v>
      </c>
      <c r="T10" s="135">
        <f t="shared" si="7"/>
        <v>92465.724600000001</v>
      </c>
      <c r="U10" s="135">
        <f t="shared" si="7"/>
        <v>36934.277600000009</v>
      </c>
      <c r="V10" s="135">
        <f t="shared" si="7"/>
        <v>15901.2353</v>
      </c>
      <c r="W10" s="135">
        <f t="shared" si="7"/>
        <v>12616.235599999995</v>
      </c>
      <c r="X10" s="13">
        <f t="shared" si="3"/>
        <v>-81455.604999999981</v>
      </c>
      <c r="Y10" s="13">
        <f t="shared" si="3"/>
        <v>-30918.296300000016</v>
      </c>
      <c r="Z10" s="13">
        <f t="shared" si="3"/>
        <v>-9380.9818000000087</v>
      </c>
      <c r="AA10" s="13">
        <f t="shared" si="3"/>
        <v>-25360.475399999996</v>
      </c>
      <c r="AB10" s="13">
        <f t="shared" si="3"/>
        <v>-12812.422399999989</v>
      </c>
      <c r="AC10" s="13">
        <f t="shared" si="3"/>
        <v>-1633.5647000000026</v>
      </c>
      <c r="AD10" s="13">
        <f t="shared" si="3"/>
        <v>-1349.8644000000058</v>
      </c>
      <c r="AE10" s="13">
        <f t="shared" si="4"/>
        <v>82.236172427900627</v>
      </c>
      <c r="AF10" s="13">
        <f t="shared" si="4"/>
        <v>81.636335272948855</v>
      </c>
      <c r="AG10" s="13">
        <f t="shared" si="4"/>
        <v>89.703347159551768</v>
      </c>
      <c r="AH10" s="13">
        <f t="shared" si="4"/>
        <v>78.476369941490105</v>
      </c>
      <c r="AI10" s="13">
        <f t="shared" si="4"/>
        <v>74.244678742509578</v>
      </c>
      <c r="AJ10" s="13">
        <f t="shared" si="4"/>
        <v>90.683870360654225</v>
      </c>
      <c r="AK10" s="13">
        <f t="shared" si="4"/>
        <v>90.334707613435356</v>
      </c>
      <c r="AL10" s="183"/>
      <c r="AM10" s="183"/>
      <c r="AN10" s="183"/>
      <c r="AO10" s="183"/>
      <c r="AP10" s="183"/>
      <c r="AQ10" s="183"/>
      <c r="AR10" s="183"/>
      <c r="AS10" s="183"/>
    </row>
    <row r="11" spans="1:45" s="138" customFormat="1" ht="12.75" customHeight="1" x14ac:dyDescent="0.2">
      <c r="A11" s="133">
        <v>3</v>
      </c>
      <c r="B11" s="134" t="s">
        <v>1375</v>
      </c>
      <c r="C11" s="135">
        <f>SUM(D11:I11)</f>
        <v>2940.5</v>
      </c>
      <c r="D11" s="135">
        <f t="shared" ref="D11:I11" si="8">D15+D22+D45+D76+D88+D121+D163+D195+D228+D260+D288+D318+D345+D378+D394+D431+D469+D514+D538+D582+D612+D642+D670+D696+D739+D769+D802+D833+D873+D905+D933+D961+D981+D1017</f>
        <v>0</v>
      </c>
      <c r="E11" s="135">
        <f t="shared" si="8"/>
        <v>0</v>
      </c>
      <c r="F11" s="135">
        <f t="shared" si="8"/>
        <v>0</v>
      </c>
      <c r="G11" s="135">
        <f t="shared" si="8"/>
        <v>0</v>
      </c>
      <c r="H11" s="135">
        <f t="shared" si="8"/>
        <v>2940.5</v>
      </c>
      <c r="I11" s="135">
        <f t="shared" si="8"/>
        <v>0</v>
      </c>
      <c r="J11" s="135">
        <f>SUM(K11:P11)</f>
        <v>3135.6999999999994</v>
      </c>
      <c r="K11" s="135">
        <f t="shared" ref="K11:P11" si="9">K15+K22+K45+K76+K88+K121+K163+K195+K228+K260+K288+K318+K345+K378+K394+K431+K469+K514+K538+K582+K612+K642+K670+K696+K739+K769+K802+K833+K873+K905+K933+K961+K981+K1017</f>
        <v>0</v>
      </c>
      <c r="L11" s="135">
        <f t="shared" si="9"/>
        <v>0</v>
      </c>
      <c r="M11" s="135">
        <f t="shared" si="9"/>
        <v>0</v>
      </c>
      <c r="N11" s="135">
        <f t="shared" si="9"/>
        <v>0</v>
      </c>
      <c r="O11" s="135">
        <f t="shared" si="9"/>
        <v>3135.6999999999994</v>
      </c>
      <c r="P11" s="135">
        <f t="shared" si="9"/>
        <v>0</v>
      </c>
      <c r="Q11" s="136">
        <f>SUM(R11:W11)</f>
        <v>2615.4339000000004</v>
      </c>
      <c r="R11" s="135">
        <f t="shared" ref="R11:W11" si="10">R15+R22+R45+R76+R88+R121+R163+R195+R228+R260+R288+R318+R345+R378+R394+R431+R469+R514+R538+R582+R612+R642+R670+R696+R739+R769+R802+R833+R873+R905+R933+R961+R981+R1017</f>
        <v>0</v>
      </c>
      <c r="S11" s="135">
        <f t="shared" si="10"/>
        <v>0</v>
      </c>
      <c r="T11" s="135">
        <f t="shared" si="10"/>
        <v>0</v>
      </c>
      <c r="U11" s="135">
        <f t="shared" si="10"/>
        <v>0</v>
      </c>
      <c r="V11" s="135">
        <f t="shared" si="10"/>
        <v>2615.4339000000004</v>
      </c>
      <c r="W11" s="135">
        <f t="shared" si="10"/>
        <v>0</v>
      </c>
      <c r="X11" s="13">
        <f t="shared" si="3"/>
        <v>-520.26609999999891</v>
      </c>
      <c r="Y11" s="13">
        <f t="shared" si="3"/>
        <v>0</v>
      </c>
      <c r="Z11" s="13">
        <f t="shared" si="3"/>
        <v>0</v>
      </c>
      <c r="AA11" s="13">
        <f t="shared" si="3"/>
        <v>0</v>
      </c>
      <c r="AB11" s="13">
        <f t="shared" si="3"/>
        <v>0</v>
      </c>
      <c r="AC11" s="13">
        <f t="shared" si="3"/>
        <v>-520.26609999999891</v>
      </c>
      <c r="AD11" s="13">
        <f t="shared" si="3"/>
        <v>0</v>
      </c>
      <c r="AE11" s="13">
        <f t="shared" si="4"/>
        <v>83.408294798609589</v>
      </c>
      <c r="AF11" s="13">
        <f t="shared" si="4"/>
        <v>0</v>
      </c>
      <c r="AG11" s="13">
        <f t="shared" si="4"/>
        <v>0</v>
      </c>
      <c r="AH11" s="13">
        <f t="shared" si="4"/>
        <v>0</v>
      </c>
      <c r="AI11" s="13">
        <f t="shared" si="4"/>
        <v>0</v>
      </c>
      <c r="AJ11" s="13">
        <f t="shared" si="4"/>
        <v>83.408294798609589</v>
      </c>
      <c r="AK11" s="13">
        <f t="shared" si="4"/>
        <v>0</v>
      </c>
      <c r="AL11" s="183"/>
      <c r="AM11" s="183"/>
      <c r="AN11" s="183"/>
      <c r="AO11" s="183"/>
      <c r="AP11" s="183"/>
      <c r="AQ11" s="183"/>
      <c r="AR11" s="183"/>
      <c r="AS11" s="183"/>
    </row>
    <row r="12" spans="1:45" ht="12.75" customHeight="1" x14ac:dyDescent="0.25">
      <c r="A12" s="133">
        <v>4</v>
      </c>
      <c r="B12" s="139"/>
      <c r="C12" s="140"/>
      <c r="D12" s="140"/>
      <c r="E12" s="140"/>
      <c r="F12" s="140"/>
      <c r="G12" s="140"/>
      <c r="H12" s="140"/>
      <c r="I12" s="140"/>
      <c r="J12" s="140"/>
      <c r="K12" s="141"/>
      <c r="L12" s="141"/>
      <c r="M12" s="141"/>
      <c r="N12" s="141"/>
      <c r="O12" s="141"/>
      <c r="P12" s="141"/>
      <c r="Q12" s="141"/>
      <c r="R12" s="141"/>
      <c r="S12" s="141"/>
      <c r="T12" s="141"/>
      <c r="U12" s="10"/>
      <c r="V12" s="10"/>
      <c r="W12" s="10"/>
      <c r="X12" s="13">
        <f t="shared" si="3"/>
        <v>0</v>
      </c>
      <c r="Y12" s="10"/>
      <c r="Z12" s="10"/>
      <c r="AA12" s="10"/>
      <c r="AB12" s="10"/>
      <c r="AC12" s="10"/>
      <c r="AD12" s="10"/>
      <c r="AE12" s="10"/>
      <c r="AF12" s="10"/>
      <c r="AG12" s="10"/>
      <c r="AH12" s="10"/>
      <c r="AI12" s="10"/>
      <c r="AJ12" s="10"/>
      <c r="AK12" s="10"/>
    </row>
    <row r="13" spans="1:45" ht="12.75" customHeight="1" x14ac:dyDescent="0.25">
      <c r="A13" s="133">
        <v>5</v>
      </c>
      <c r="B13" s="134" t="s">
        <v>1376</v>
      </c>
      <c r="C13" s="135">
        <f t="shared" ref="C13:C18" si="11">SUM(D13:I13)</f>
        <v>15303.500000000002</v>
      </c>
      <c r="D13" s="135">
        <f t="shared" ref="D13:I13" si="12">D14+D15</f>
        <v>4593.7</v>
      </c>
      <c r="E13" s="135">
        <f t="shared" si="12"/>
        <v>3761.9</v>
      </c>
      <c r="F13" s="135">
        <f t="shared" si="12"/>
        <v>0</v>
      </c>
      <c r="G13" s="135">
        <f t="shared" si="12"/>
        <v>2794.3</v>
      </c>
      <c r="H13" s="135">
        <f t="shared" si="12"/>
        <v>3434.6</v>
      </c>
      <c r="I13" s="135">
        <f t="shared" si="12"/>
        <v>719</v>
      </c>
      <c r="J13" s="135">
        <f t="shared" ref="J13:J18" si="13">SUM(K13:P13)</f>
        <v>17493.2</v>
      </c>
      <c r="K13" s="135">
        <f t="shared" ref="K13:P13" si="14">K14+K15</f>
        <v>6410.2</v>
      </c>
      <c r="L13" s="135">
        <f t="shared" si="14"/>
        <v>3761.9</v>
      </c>
      <c r="M13" s="135">
        <f t="shared" si="14"/>
        <v>0</v>
      </c>
      <c r="N13" s="135">
        <f t="shared" si="14"/>
        <v>2794.3</v>
      </c>
      <c r="O13" s="135">
        <f t="shared" si="14"/>
        <v>3807.8</v>
      </c>
      <c r="P13" s="135">
        <f t="shared" si="14"/>
        <v>719</v>
      </c>
      <c r="Q13" s="136">
        <f t="shared" ref="Q13:Q18" si="15">SUM(R13:W13)</f>
        <v>14748.192800000001</v>
      </c>
      <c r="R13" s="135">
        <f t="shared" ref="R13:W13" si="16">R14+R15</f>
        <v>5157.8425999999999</v>
      </c>
      <c r="S13" s="135">
        <f t="shared" si="16"/>
        <v>3758.2824000000001</v>
      </c>
      <c r="T13" s="135">
        <f t="shared" si="16"/>
        <v>0</v>
      </c>
      <c r="U13" s="135">
        <f t="shared" si="16"/>
        <v>1696</v>
      </c>
      <c r="V13" s="135">
        <f t="shared" si="16"/>
        <v>3692.1298000000002</v>
      </c>
      <c r="W13" s="135">
        <f t="shared" si="16"/>
        <v>443.93799999999999</v>
      </c>
      <c r="X13" s="13">
        <f t="shared" si="3"/>
        <v>-2745.0072</v>
      </c>
      <c r="Y13" s="13">
        <f t="shared" si="3"/>
        <v>-1252.3573999999999</v>
      </c>
      <c r="Z13" s="13">
        <f t="shared" si="3"/>
        <v>-3.6176000000000386</v>
      </c>
      <c r="AA13" s="13">
        <f t="shared" si="3"/>
        <v>0</v>
      </c>
      <c r="AB13" s="13">
        <f t="shared" si="3"/>
        <v>-1098.3000000000002</v>
      </c>
      <c r="AC13" s="13">
        <f t="shared" si="3"/>
        <v>-115.67020000000002</v>
      </c>
      <c r="AD13" s="13">
        <f t="shared" si="3"/>
        <v>-275.06200000000001</v>
      </c>
      <c r="AE13" s="13">
        <f t="shared" si="4"/>
        <v>84.308147165755841</v>
      </c>
      <c r="AF13" s="13">
        <f t="shared" si="4"/>
        <v>80.463052634863189</v>
      </c>
      <c r="AG13" s="13">
        <f t="shared" si="4"/>
        <v>99.903835827640279</v>
      </c>
      <c r="AH13" s="13">
        <f t="shared" si="4"/>
        <v>0</v>
      </c>
      <c r="AI13" s="13">
        <f t="shared" si="4"/>
        <v>60.694986221951829</v>
      </c>
      <c r="AJ13" s="13">
        <f t="shared" si="4"/>
        <v>96.962282682914008</v>
      </c>
      <c r="AK13" s="13">
        <f t="shared" si="4"/>
        <v>61.743810848400557</v>
      </c>
    </row>
    <row r="14" spans="1:45" s="138" customFormat="1" ht="12.75" customHeight="1" x14ac:dyDescent="0.2">
      <c r="A14" s="133">
        <v>6</v>
      </c>
      <c r="B14" s="134" t="s">
        <v>1374</v>
      </c>
      <c r="C14" s="135">
        <f t="shared" si="11"/>
        <v>15303.500000000002</v>
      </c>
      <c r="D14" s="135">
        <f t="shared" ref="D14:I14" si="17">D16</f>
        <v>4593.7</v>
      </c>
      <c r="E14" s="135">
        <f t="shared" si="17"/>
        <v>3761.9</v>
      </c>
      <c r="F14" s="135">
        <f t="shared" si="17"/>
        <v>0</v>
      </c>
      <c r="G14" s="135">
        <f t="shared" si="17"/>
        <v>2794.3</v>
      </c>
      <c r="H14" s="135">
        <f t="shared" si="17"/>
        <v>3434.6</v>
      </c>
      <c r="I14" s="135">
        <f t="shared" si="17"/>
        <v>719</v>
      </c>
      <c r="J14" s="135">
        <f t="shared" si="13"/>
        <v>17493.2</v>
      </c>
      <c r="K14" s="135">
        <f t="shared" ref="K14:P14" si="18">K16</f>
        <v>6410.2</v>
      </c>
      <c r="L14" s="135">
        <f t="shared" si="18"/>
        <v>3761.9</v>
      </c>
      <c r="M14" s="135">
        <f t="shared" si="18"/>
        <v>0</v>
      </c>
      <c r="N14" s="135">
        <f t="shared" si="18"/>
        <v>2794.3</v>
      </c>
      <c r="O14" s="135">
        <f t="shared" si="18"/>
        <v>3807.8</v>
      </c>
      <c r="P14" s="135">
        <f t="shared" si="18"/>
        <v>719</v>
      </c>
      <c r="Q14" s="136">
        <f t="shared" si="15"/>
        <v>14748.192800000001</v>
      </c>
      <c r="R14" s="135">
        <f t="shared" ref="R14:W14" si="19">R16</f>
        <v>5157.8425999999999</v>
      </c>
      <c r="S14" s="135">
        <f t="shared" si="19"/>
        <v>3758.2824000000001</v>
      </c>
      <c r="T14" s="135">
        <f t="shared" si="19"/>
        <v>0</v>
      </c>
      <c r="U14" s="135">
        <f t="shared" si="19"/>
        <v>1696</v>
      </c>
      <c r="V14" s="135">
        <f t="shared" si="19"/>
        <v>3692.1298000000002</v>
      </c>
      <c r="W14" s="135">
        <f t="shared" si="19"/>
        <v>443.93799999999999</v>
      </c>
      <c r="X14" s="13">
        <f t="shared" si="3"/>
        <v>-2745.0072</v>
      </c>
      <c r="Y14" s="13">
        <f t="shared" si="3"/>
        <v>-1252.3573999999999</v>
      </c>
      <c r="Z14" s="13">
        <f t="shared" si="3"/>
        <v>-3.6176000000000386</v>
      </c>
      <c r="AA14" s="13">
        <f t="shared" si="3"/>
        <v>0</v>
      </c>
      <c r="AB14" s="13">
        <f t="shared" si="3"/>
        <v>-1098.3000000000002</v>
      </c>
      <c r="AC14" s="13">
        <f t="shared" si="3"/>
        <v>-115.67020000000002</v>
      </c>
      <c r="AD14" s="13">
        <f t="shared" si="3"/>
        <v>-275.06200000000001</v>
      </c>
      <c r="AE14" s="13">
        <f t="shared" si="4"/>
        <v>84.308147165755841</v>
      </c>
      <c r="AF14" s="13">
        <f t="shared" si="4"/>
        <v>80.463052634863189</v>
      </c>
      <c r="AG14" s="13">
        <f t="shared" si="4"/>
        <v>99.903835827640279</v>
      </c>
      <c r="AH14" s="13">
        <f t="shared" si="4"/>
        <v>0</v>
      </c>
      <c r="AI14" s="13">
        <f t="shared" si="4"/>
        <v>60.694986221951829</v>
      </c>
      <c r="AJ14" s="13">
        <f t="shared" si="4"/>
        <v>96.962282682914008</v>
      </c>
      <c r="AK14" s="13">
        <f t="shared" si="4"/>
        <v>61.743810848400557</v>
      </c>
      <c r="AL14" s="183"/>
      <c r="AM14" s="183"/>
      <c r="AN14" s="183"/>
      <c r="AO14" s="183"/>
      <c r="AP14" s="183"/>
      <c r="AQ14" s="183"/>
      <c r="AR14" s="183"/>
      <c r="AS14" s="183"/>
    </row>
    <row r="15" spans="1:45" s="138" customFormat="1" ht="12.75" customHeight="1" x14ac:dyDescent="0.2">
      <c r="A15" s="133">
        <v>7</v>
      </c>
      <c r="B15" s="134" t="s">
        <v>1375</v>
      </c>
      <c r="C15" s="135">
        <f t="shared" si="11"/>
        <v>0</v>
      </c>
      <c r="D15" s="135">
        <f t="shared" ref="D15:I15" si="20">SUM(D17:D18)</f>
        <v>0</v>
      </c>
      <c r="E15" s="135">
        <f t="shared" si="20"/>
        <v>0</v>
      </c>
      <c r="F15" s="135">
        <f t="shared" si="20"/>
        <v>0</v>
      </c>
      <c r="G15" s="135">
        <f t="shared" si="20"/>
        <v>0</v>
      </c>
      <c r="H15" s="135">
        <f t="shared" si="20"/>
        <v>0</v>
      </c>
      <c r="I15" s="135">
        <f t="shared" si="20"/>
        <v>0</v>
      </c>
      <c r="J15" s="135">
        <f t="shared" si="13"/>
        <v>0</v>
      </c>
      <c r="K15" s="135">
        <f t="shared" ref="K15:P15" si="21">SUM(K17:K18)</f>
        <v>0</v>
      </c>
      <c r="L15" s="135">
        <f t="shared" si="21"/>
        <v>0</v>
      </c>
      <c r="M15" s="135">
        <f t="shared" si="21"/>
        <v>0</v>
      </c>
      <c r="N15" s="135">
        <f t="shared" si="21"/>
        <v>0</v>
      </c>
      <c r="O15" s="135">
        <f t="shared" si="21"/>
        <v>0</v>
      </c>
      <c r="P15" s="135">
        <f t="shared" si="21"/>
        <v>0</v>
      </c>
      <c r="Q15" s="136">
        <f t="shared" si="15"/>
        <v>0</v>
      </c>
      <c r="R15" s="135">
        <f t="shared" ref="R15:W15" si="22">SUM(R17:R18)</f>
        <v>0</v>
      </c>
      <c r="S15" s="135">
        <f t="shared" si="22"/>
        <v>0</v>
      </c>
      <c r="T15" s="135">
        <f t="shared" si="22"/>
        <v>0</v>
      </c>
      <c r="U15" s="135">
        <f t="shared" si="22"/>
        <v>0</v>
      </c>
      <c r="V15" s="135">
        <f t="shared" si="22"/>
        <v>0</v>
      </c>
      <c r="W15" s="135">
        <f t="shared" si="22"/>
        <v>0</v>
      </c>
      <c r="X15" s="13">
        <f t="shared" si="3"/>
        <v>0</v>
      </c>
      <c r="Y15" s="13">
        <f t="shared" si="3"/>
        <v>0</v>
      </c>
      <c r="Z15" s="13">
        <f t="shared" si="3"/>
        <v>0</v>
      </c>
      <c r="AA15" s="13">
        <f t="shared" si="3"/>
        <v>0</v>
      </c>
      <c r="AB15" s="13">
        <f t="shared" si="3"/>
        <v>0</v>
      </c>
      <c r="AC15" s="13">
        <f t="shared" si="3"/>
        <v>0</v>
      </c>
      <c r="AD15" s="13">
        <f t="shared" si="3"/>
        <v>0</v>
      </c>
      <c r="AE15" s="13">
        <f t="shared" si="4"/>
        <v>0</v>
      </c>
      <c r="AF15" s="13">
        <f t="shared" si="4"/>
        <v>0</v>
      </c>
      <c r="AG15" s="13">
        <f t="shared" si="4"/>
        <v>0</v>
      </c>
      <c r="AH15" s="13">
        <f t="shared" si="4"/>
        <v>0</v>
      </c>
      <c r="AI15" s="13">
        <f t="shared" si="4"/>
        <v>0</v>
      </c>
      <c r="AJ15" s="13">
        <f t="shared" si="4"/>
        <v>0</v>
      </c>
      <c r="AK15" s="13">
        <f t="shared" si="4"/>
        <v>0</v>
      </c>
      <c r="AL15" s="183"/>
      <c r="AM15" s="183"/>
      <c r="AN15" s="183"/>
      <c r="AO15" s="183"/>
      <c r="AP15" s="183"/>
      <c r="AQ15" s="183"/>
      <c r="AR15" s="183"/>
      <c r="AS15" s="183"/>
    </row>
    <row r="16" spans="1:45" ht="12.75" customHeight="1" x14ac:dyDescent="0.25">
      <c r="A16" s="133">
        <v>8</v>
      </c>
      <c r="B16" s="139" t="s">
        <v>1377</v>
      </c>
      <c r="C16" s="135">
        <f t="shared" si="11"/>
        <v>15303.500000000002</v>
      </c>
      <c r="D16" s="140">
        <v>4593.7</v>
      </c>
      <c r="E16" s="140">
        <v>3761.9</v>
      </c>
      <c r="F16" s="140">
        <v>0</v>
      </c>
      <c r="G16" s="140">
        <v>2794.3</v>
      </c>
      <c r="H16" s="140">
        <v>3434.6</v>
      </c>
      <c r="I16" s="140">
        <v>719</v>
      </c>
      <c r="J16" s="135">
        <f t="shared" si="13"/>
        <v>17493.2</v>
      </c>
      <c r="K16" s="141">
        <v>6410.2</v>
      </c>
      <c r="L16" s="141">
        <v>3761.9</v>
      </c>
      <c r="M16" s="141">
        <v>0</v>
      </c>
      <c r="N16" s="141">
        <v>2794.3</v>
      </c>
      <c r="O16" s="141">
        <v>3807.8</v>
      </c>
      <c r="P16" s="141">
        <v>719</v>
      </c>
      <c r="Q16" s="136">
        <f t="shared" si="15"/>
        <v>14748.192800000001</v>
      </c>
      <c r="R16" s="141">
        <v>5157.8425999999999</v>
      </c>
      <c r="S16" s="141">
        <v>3758.2824000000001</v>
      </c>
      <c r="T16" s="141">
        <v>0</v>
      </c>
      <c r="U16" s="10">
        <v>1696</v>
      </c>
      <c r="V16" s="10">
        <v>3692.1298000000002</v>
      </c>
      <c r="W16" s="10">
        <v>443.93799999999999</v>
      </c>
      <c r="X16" s="13">
        <f t="shared" si="3"/>
        <v>-2745.0072</v>
      </c>
      <c r="Y16" s="10">
        <f t="shared" si="3"/>
        <v>-1252.3573999999999</v>
      </c>
      <c r="Z16" s="10">
        <f t="shared" si="3"/>
        <v>-3.6176000000000386</v>
      </c>
      <c r="AA16" s="10">
        <f t="shared" si="3"/>
        <v>0</v>
      </c>
      <c r="AB16" s="10">
        <f t="shared" si="3"/>
        <v>-1098.3000000000002</v>
      </c>
      <c r="AC16" s="10">
        <f t="shared" si="3"/>
        <v>-115.67020000000002</v>
      </c>
      <c r="AD16" s="10">
        <f t="shared" si="3"/>
        <v>-275.06200000000001</v>
      </c>
      <c r="AE16" s="10">
        <f t="shared" si="4"/>
        <v>84.308147165755841</v>
      </c>
      <c r="AF16" s="10">
        <f t="shared" si="4"/>
        <v>80.463052634863189</v>
      </c>
      <c r="AG16" s="10">
        <f t="shared" si="4"/>
        <v>99.903835827640279</v>
      </c>
      <c r="AH16" s="10">
        <f t="shared" si="4"/>
        <v>0</v>
      </c>
      <c r="AI16" s="10">
        <f t="shared" si="4"/>
        <v>60.694986221951829</v>
      </c>
      <c r="AJ16" s="10">
        <f t="shared" si="4"/>
        <v>96.962282682914008</v>
      </c>
      <c r="AK16" s="10">
        <f t="shared" si="4"/>
        <v>61.743810848400557</v>
      </c>
    </row>
    <row r="17" spans="1:45" ht="12.75" customHeight="1" x14ac:dyDescent="0.25">
      <c r="A17" s="133">
        <v>9</v>
      </c>
      <c r="B17" s="139" t="s">
        <v>1378</v>
      </c>
      <c r="C17" s="135">
        <f t="shared" si="11"/>
        <v>0</v>
      </c>
      <c r="D17" s="140">
        <v>0</v>
      </c>
      <c r="E17" s="140">
        <v>0</v>
      </c>
      <c r="F17" s="140">
        <v>0</v>
      </c>
      <c r="G17" s="140">
        <v>0</v>
      </c>
      <c r="H17" s="140">
        <v>0</v>
      </c>
      <c r="I17" s="140">
        <v>0</v>
      </c>
      <c r="J17" s="135">
        <f t="shared" si="13"/>
        <v>0</v>
      </c>
      <c r="K17" s="141">
        <v>0</v>
      </c>
      <c r="L17" s="141">
        <v>0</v>
      </c>
      <c r="M17" s="141">
        <v>0</v>
      </c>
      <c r="N17" s="141">
        <v>0</v>
      </c>
      <c r="O17" s="141">
        <v>0</v>
      </c>
      <c r="P17" s="141">
        <v>0</v>
      </c>
      <c r="Q17" s="136">
        <f t="shared" si="15"/>
        <v>0</v>
      </c>
      <c r="R17" s="141">
        <v>0</v>
      </c>
      <c r="S17" s="141">
        <v>0</v>
      </c>
      <c r="T17" s="141">
        <v>0</v>
      </c>
      <c r="U17" s="10">
        <v>0</v>
      </c>
      <c r="V17" s="10">
        <v>0</v>
      </c>
      <c r="W17" s="10">
        <v>0</v>
      </c>
      <c r="X17" s="13">
        <f t="shared" si="3"/>
        <v>0</v>
      </c>
      <c r="Y17" s="10">
        <f t="shared" si="3"/>
        <v>0</v>
      </c>
      <c r="Z17" s="10">
        <f t="shared" si="3"/>
        <v>0</v>
      </c>
      <c r="AA17" s="10">
        <f t="shared" si="3"/>
        <v>0</v>
      </c>
      <c r="AB17" s="10">
        <f t="shared" si="3"/>
        <v>0</v>
      </c>
      <c r="AC17" s="10">
        <f t="shared" si="3"/>
        <v>0</v>
      </c>
      <c r="AD17" s="10">
        <f t="shared" si="3"/>
        <v>0</v>
      </c>
      <c r="AE17" s="10">
        <f t="shared" si="4"/>
        <v>0</v>
      </c>
      <c r="AF17" s="10">
        <f t="shared" si="4"/>
        <v>0</v>
      </c>
      <c r="AG17" s="10">
        <f t="shared" si="4"/>
        <v>0</v>
      </c>
      <c r="AH17" s="10">
        <f t="shared" si="4"/>
        <v>0</v>
      </c>
      <c r="AI17" s="10">
        <f t="shared" si="4"/>
        <v>0</v>
      </c>
      <c r="AJ17" s="10">
        <f t="shared" si="4"/>
        <v>0</v>
      </c>
      <c r="AK17" s="10">
        <f t="shared" si="4"/>
        <v>0</v>
      </c>
    </row>
    <row r="18" spans="1:45" ht="12.75" customHeight="1" x14ac:dyDescent="0.25">
      <c r="A18" s="133">
        <v>10</v>
      </c>
      <c r="B18" s="139" t="s">
        <v>1379</v>
      </c>
      <c r="C18" s="135">
        <f t="shared" si="11"/>
        <v>0</v>
      </c>
      <c r="D18" s="140">
        <v>0</v>
      </c>
      <c r="E18" s="140">
        <v>0</v>
      </c>
      <c r="F18" s="140">
        <v>0</v>
      </c>
      <c r="G18" s="140">
        <v>0</v>
      </c>
      <c r="H18" s="140">
        <v>0</v>
      </c>
      <c r="I18" s="140">
        <v>0</v>
      </c>
      <c r="J18" s="135">
        <f t="shared" si="13"/>
        <v>0</v>
      </c>
      <c r="K18" s="141">
        <v>0</v>
      </c>
      <c r="L18" s="141">
        <v>0</v>
      </c>
      <c r="M18" s="141">
        <v>0</v>
      </c>
      <c r="N18" s="141">
        <v>0</v>
      </c>
      <c r="O18" s="141">
        <v>0</v>
      </c>
      <c r="P18" s="141">
        <v>0</v>
      </c>
      <c r="Q18" s="136">
        <f t="shared" si="15"/>
        <v>0</v>
      </c>
      <c r="R18" s="141">
        <v>0</v>
      </c>
      <c r="S18" s="141">
        <v>0</v>
      </c>
      <c r="T18" s="141">
        <v>0</v>
      </c>
      <c r="U18" s="10">
        <v>0</v>
      </c>
      <c r="V18" s="10">
        <v>0</v>
      </c>
      <c r="W18" s="10">
        <v>0</v>
      </c>
      <c r="X18" s="13">
        <f t="shared" si="3"/>
        <v>0</v>
      </c>
      <c r="Y18" s="10">
        <f t="shared" si="3"/>
        <v>0</v>
      </c>
      <c r="Z18" s="10">
        <f t="shared" si="3"/>
        <v>0</v>
      </c>
      <c r="AA18" s="10">
        <f t="shared" si="3"/>
        <v>0</v>
      </c>
      <c r="AB18" s="10">
        <f t="shared" si="3"/>
        <v>0</v>
      </c>
      <c r="AC18" s="10">
        <f t="shared" si="3"/>
        <v>0</v>
      </c>
      <c r="AD18" s="10">
        <f t="shared" si="3"/>
        <v>0</v>
      </c>
      <c r="AE18" s="10">
        <f t="shared" si="4"/>
        <v>0</v>
      </c>
      <c r="AF18" s="10">
        <f t="shared" si="4"/>
        <v>0</v>
      </c>
      <c r="AG18" s="10">
        <f t="shared" si="4"/>
        <v>0</v>
      </c>
      <c r="AH18" s="10">
        <f t="shared" si="4"/>
        <v>0</v>
      </c>
      <c r="AI18" s="10">
        <f t="shared" si="4"/>
        <v>0</v>
      </c>
      <c r="AJ18" s="10">
        <f t="shared" si="4"/>
        <v>0</v>
      </c>
      <c r="AK18" s="10">
        <f t="shared" si="4"/>
        <v>0</v>
      </c>
    </row>
    <row r="19" spans="1:45" ht="12.75" customHeight="1" x14ac:dyDescent="0.25">
      <c r="A19" s="133">
        <v>11</v>
      </c>
      <c r="B19" s="139"/>
      <c r="C19" s="140"/>
      <c r="D19" s="140"/>
      <c r="E19" s="140"/>
      <c r="F19" s="140"/>
      <c r="G19" s="140"/>
      <c r="H19" s="140"/>
      <c r="I19" s="140"/>
      <c r="J19" s="140"/>
      <c r="K19" s="141"/>
      <c r="L19" s="141"/>
      <c r="M19" s="141"/>
      <c r="N19" s="141"/>
      <c r="O19" s="141"/>
      <c r="P19" s="141"/>
      <c r="Q19" s="141"/>
      <c r="R19" s="141"/>
      <c r="S19" s="141"/>
      <c r="T19" s="141"/>
      <c r="U19" s="10"/>
      <c r="V19" s="10"/>
      <c r="W19" s="10"/>
      <c r="X19" s="13">
        <f t="shared" si="3"/>
        <v>0</v>
      </c>
      <c r="Y19" s="10"/>
      <c r="Z19" s="10"/>
      <c r="AA19" s="10"/>
      <c r="AB19" s="10"/>
      <c r="AC19" s="10"/>
      <c r="AD19" s="10"/>
      <c r="AE19" s="10"/>
      <c r="AF19" s="10"/>
      <c r="AG19" s="10"/>
      <c r="AH19" s="10"/>
      <c r="AI19" s="10"/>
      <c r="AJ19" s="10"/>
      <c r="AK19" s="10"/>
    </row>
    <row r="20" spans="1:45" ht="12.75" customHeight="1" x14ac:dyDescent="0.25">
      <c r="A20" s="133">
        <v>12</v>
      </c>
      <c r="B20" s="134" t="s">
        <v>1380</v>
      </c>
      <c r="C20" s="135">
        <f t="shared" ref="C20:C41" si="23">SUM(D20:I20)</f>
        <v>53874.6</v>
      </c>
      <c r="D20" s="135">
        <f t="shared" ref="D20:I20" si="24">D21+D22</f>
        <v>20484.3</v>
      </c>
      <c r="E20" s="135">
        <f t="shared" si="24"/>
        <v>14387.5</v>
      </c>
      <c r="F20" s="135">
        <f t="shared" si="24"/>
        <v>0</v>
      </c>
      <c r="G20" s="135">
        <f t="shared" si="24"/>
        <v>14631.2</v>
      </c>
      <c r="H20" s="135">
        <f t="shared" si="24"/>
        <v>2584.1999999999998</v>
      </c>
      <c r="I20" s="135">
        <f t="shared" si="24"/>
        <v>1787.4</v>
      </c>
      <c r="J20" s="135">
        <f t="shared" ref="J20:J41" si="25">SUM(K20:P20)</f>
        <v>59893.4</v>
      </c>
      <c r="K20" s="135">
        <f t="shared" ref="K20:P20" si="26">K21+K22</f>
        <v>26449.5</v>
      </c>
      <c r="L20" s="135">
        <f t="shared" si="26"/>
        <v>14387.5</v>
      </c>
      <c r="M20" s="135">
        <f t="shared" si="26"/>
        <v>0</v>
      </c>
      <c r="N20" s="135">
        <f t="shared" si="26"/>
        <v>14631.2</v>
      </c>
      <c r="O20" s="135">
        <f t="shared" si="26"/>
        <v>2637.8</v>
      </c>
      <c r="P20" s="135">
        <f t="shared" si="26"/>
        <v>1787.4</v>
      </c>
      <c r="Q20" s="136">
        <f t="shared" ref="Q20:Q41" si="27">SUM(R20:W20)</f>
        <v>52422.535300000003</v>
      </c>
      <c r="R20" s="135">
        <f t="shared" ref="R20:W20" si="28">R21+R22</f>
        <v>23056.847900000001</v>
      </c>
      <c r="S20" s="135">
        <f t="shared" si="28"/>
        <v>12994.5648</v>
      </c>
      <c r="T20" s="135">
        <f t="shared" si="28"/>
        <v>0</v>
      </c>
      <c r="U20" s="135">
        <f t="shared" si="28"/>
        <v>12368.332899999999</v>
      </c>
      <c r="V20" s="135">
        <f t="shared" si="28"/>
        <v>2344.2496999999998</v>
      </c>
      <c r="W20" s="135">
        <f t="shared" si="28"/>
        <v>1658.54</v>
      </c>
      <c r="X20" s="13">
        <f t="shared" si="3"/>
        <v>-7470.8646999999983</v>
      </c>
      <c r="Y20" s="13">
        <f t="shared" si="3"/>
        <v>-3392.6520999999993</v>
      </c>
      <c r="Z20" s="13">
        <f t="shared" si="3"/>
        <v>-1392.9351999999999</v>
      </c>
      <c r="AA20" s="13">
        <f t="shared" si="3"/>
        <v>0</v>
      </c>
      <c r="AB20" s="13">
        <f t="shared" si="3"/>
        <v>-2262.8671000000013</v>
      </c>
      <c r="AC20" s="13">
        <f t="shared" si="3"/>
        <v>-293.55030000000033</v>
      </c>
      <c r="AD20" s="13">
        <f t="shared" si="3"/>
        <v>-128.86000000000013</v>
      </c>
      <c r="AE20" s="13">
        <f t="shared" si="4"/>
        <v>87.526397399379562</v>
      </c>
      <c r="AF20" s="13">
        <f t="shared" si="4"/>
        <v>87.173095521654474</v>
      </c>
      <c r="AG20" s="13">
        <f t="shared" si="4"/>
        <v>90.318434752389237</v>
      </c>
      <c r="AH20" s="13">
        <f t="shared" si="4"/>
        <v>0</v>
      </c>
      <c r="AI20" s="13">
        <f t="shared" si="4"/>
        <v>84.533960987478807</v>
      </c>
      <c r="AJ20" s="13">
        <f t="shared" si="4"/>
        <v>88.871396618394101</v>
      </c>
      <c r="AK20" s="13">
        <f t="shared" si="4"/>
        <v>92.790645630524779</v>
      </c>
    </row>
    <row r="21" spans="1:45" s="138" customFormat="1" ht="12.75" customHeight="1" x14ac:dyDescent="0.2">
      <c r="A21" s="133">
        <v>13</v>
      </c>
      <c r="B21" s="134" t="s">
        <v>1374</v>
      </c>
      <c r="C21" s="135">
        <f t="shared" si="23"/>
        <v>53874.6</v>
      </c>
      <c r="D21" s="135">
        <f t="shared" ref="D21:I21" si="29">D23</f>
        <v>20484.3</v>
      </c>
      <c r="E21" s="135">
        <f t="shared" si="29"/>
        <v>14387.5</v>
      </c>
      <c r="F21" s="135">
        <f t="shared" si="29"/>
        <v>0</v>
      </c>
      <c r="G21" s="135">
        <f t="shared" si="29"/>
        <v>14631.2</v>
      </c>
      <c r="H21" s="135">
        <f t="shared" si="29"/>
        <v>2584.1999999999998</v>
      </c>
      <c r="I21" s="135">
        <f t="shared" si="29"/>
        <v>1787.4</v>
      </c>
      <c r="J21" s="135">
        <f t="shared" si="25"/>
        <v>59893.4</v>
      </c>
      <c r="K21" s="135">
        <f t="shared" ref="K21:P21" si="30">K23</f>
        <v>26449.5</v>
      </c>
      <c r="L21" s="135">
        <f t="shared" si="30"/>
        <v>14387.5</v>
      </c>
      <c r="M21" s="135">
        <f t="shared" si="30"/>
        <v>0</v>
      </c>
      <c r="N21" s="135">
        <f t="shared" si="30"/>
        <v>14631.2</v>
      </c>
      <c r="O21" s="135">
        <f t="shared" si="30"/>
        <v>2637.8</v>
      </c>
      <c r="P21" s="135">
        <f t="shared" si="30"/>
        <v>1787.4</v>
      </c>
      <c r="Q21" s="136">
        <f t="shared" si="27"/>
        <v>52422.535300000003</v>
      </c>
      <c r="R21" s="135">
        <f t="shared" ref="R21:W21" si="31">R23</f>
        <v>23056.847900000001</v>
      </c>
      <c r="S21" s="135">
        <f t="shared" si="31"/>
        <v>12994.5648</v>
      </c>
      <c r="T21" s="135">
        <f t="shared" si="31"/>
        <v>0</v>
      </c>
      <c r="U21" s="135">
        <f t="shared" si="31"/>
        <v>12368.332899999999</v>
      </c>
      <c r="V21" s="135">
        <f t="shared" si="31"/>
        <v>2344.2496999999998</v>
      </c>
      <c r="W21" s="135">
        <f t="shared" si="31"/>
        <v>1658.54</v>
      </c>
      <c r="X21" s="13">
        <f t="shared" si="3"/>
        <v>-7470.8646999999983</v>
      </c>
      <c r="Y21" s="13">
        <f t="shared" si="3"/>
        <v>-3392.6520999999993</v>
      </c>
      <c r="Z21" s="13">
        <f t="shared" si="3"/>
        <v>-1392.9351999999999</v>
      </c>
      <c r="AA21" s="13">
        <f t="shared" si="3"/>
        <v>0</v>
      </c>
      <c r="AB21" s="13">
        <f t="shared" si="3"/>
        <v>-2262.8671000000013</v>
      </c>
      <c r="AC21" s="13">
        <f t="shared" si="3"/>
        <v>-293.55030000000033</v>
      </c>
      <c r="AD21" s="13">
        <f t="shared" si="3"/>
        <v>-128.86000000000013</v>
      </c>
      <c r="AE21" s="13">
        <f t="shared" si="4"/>
        <v>87.526397399379562</v>
      </c>
      <c r="AF21" s="13">
        <f t="shared" si="4"/>
        <v>87.173095521654474</v>
      </c>
      <c r="AG21" s="13">
        <f t="shared" si="4"/>
        <v>90.318434752389237</v>
      </c>
      <c r="AH21" s="13">
        <f t="shared" si="4"/>
        <v>0</v>
      </c>
      <c r="AI21" s="13">
        <f t="shared" si="4"/>
        <v>84.533960987478807</v>
      </c>
      <c r="AJ21" s="13">
        <f t="shared" si="4"/>
        <v>88.871396618394101</v>
      </c>
      <c r="AK21" s="13">
        <f t="shared" si="4"/>
        <v>92.790645630524779</v>
      </c>
      <c r="AL21" s="183"/>
      <c r="AM21" s="183"/>
      <c r="AN21" s="183"/>
      <c r="AO21" s="183"/>
      <c r="AP21" s="183"/>
      <c r="AQ21" s="183"/>
      <c r="AR21" s="183"/>
      <c r="AS21" s="183"/>
    </row>
    <row r="22" spans="1:45" s="138" customFormat="1" ht="12.75" customHeight="1" x14ac:dyDescent="0.2">
      <c r="A22" s="133">
        <v>14</v>
      </c>
      <c r="B22" s="134" t="s">
        <v>1375</v>
      </c>
      <c r="C22" s="135">
        <f t="shared" si="23"/>
        <v>0</v>
      </c>
      <c r="D22" s="135">
        <f t="shared" ref="D22:I22" si="32">SUM(D24:D41)</f>
        <v>0</v>
      </c>
      <c r="E22" s="135">
        <f t="shared" si="32"/>
        <v>0</v>
      </c>
      <c r="F22" s="135">
        <f t="shared" si="32"/>
        <v>0</v>
      </c>
      <c r="G22" s="135">
        <f t="shared" si="32"/>
        <v>0</v>
      </c>
      <c r="H22" s="135">
        <f t="shared" si="32"/>
        <v>0</v>
      </c>
      <c r="I22" s="135">
        <f t="shared" si="32"/>
        <v>0</v>
      </c>
      <c r="J22" s="135">
        <f t="shared" si="25"/>
        <v>0</v>
      </c>
      <c r="K22" s="135">
        <f t="shared" ref="K22:P22" si="33">SUM(K24:K41)</f>
        <v>0</v>
      </c>
      <c r="L22" s="135">
        <f t="shared" si="33"/>
        <v>0</v>
      </c>
      <c r="M22" s="135">
        <f t="shared" si="33"/>
        <v>0</v>
      </c>
      <c r="N22" s="135">
        <f t="shared" si="33"/>
        <v>0</v>
      </c>
      <c r="O22" s="135">
        <f t="shared" si="33"/>
        <v>0</v>
      </c>
      <c r="P22" s="135">
        <f t="shared" si="33"/>
        <v>0</v>
      </c>
      <c r="Q22" s="136">
        <f t="shared" si="27"/>
        <v>0</v>
      </c>
      <c r="R22" s="135">
        <f t="shared" ref="R22:W22" si="34">SUM(R24:R41)</f>
        <v>0</v>
      </c>
      <c r="S22" s="135">
        <f t="shared" si="34"/>
        <v>0</v>
      </c>
      <c r="T22" s="135">
        <f t="shared" si="34"/>
        <v>0</v>
      </c>
      <c r="U22" s="135">
        <f t="shared" si="34"/>
        <v>0</v>
      </c>
      <c r="V22" s="135">
        <f t="shared" si="34"/>
        <v>0</v>
      </c>
      <c r="W22" s="135">
        <f t="shared" si="34"/>
        <v>0</v>
      </c>
      <c r="X22" s="13">
        <f t="shared" si="3"/>
        <v>0</v>
      </c>
      <c r="Y22" s="13">
        <f t="shared" si="3"/>
        <v>0</v>
      </c>
      <c r="Z22" s="13">
        <f t="shared" si="3"/>
        <v>0</v>
      </c>
      <c r="AA22" s="13">
        <f t="shared" si="3"/>
        <v>0</v>
      </c>
      <c r="AB22" s="13">
        <f t="shared" si="3"/>
        <v>0</v>
      </c>
      <c r="AC22" s="13">
        <f t="shared" si="3"/>
        <v>0</v>
      </c>
      <c r="AD22" s="13">
        <f t="shared" si="3"/>
        <v>0</v>
      </c>
      <c r="AE22" s="13">
        <f t="shared" si="4"/>
        <v>0</v>
      </c>
      <c r="AF22" s="13">
        <f t="shared" si="4"/>
        <v>0</v>
      </c>
      <c r="AG22" s="13">
        <f t="shared" si="4"/>
        <v>0</v>
      </c>
      <c r="AH22" s="13">
        <f t="shared" si="4"/>
        <v>0</v>
      </c>
      <c r="AI22" s="13">
        <f t="shared" si="4"/>
        <v>0</v>
      </c>
      <c r="AJ22" s="13">
        <f t="shared" si="4"/>
        <v>0</v>
      </c>
      <c r="AK22" s="13">
        <f t="shared" si="4"/>
        <v>0</v>
      </c>
      <c r="AL22" s="183"/>
      <c r="AM22" s="183"/>
      <c r="AN22" s="183"/>
      <c r="AO22" s="183"/>
      <c r="AP22" s="183"/>
      <c r="AQ22" s="183"/>
      <c r="AR22" s="183"/>
      <c r="AS22" s="183"/>
    </row>
    <row r="23" spans="1:45" ht="12.75" customHeight="1" x14ac:dyDescent="0.25">
      <c r="A23" s="133">
        <v>15</v>
      </c>
      <c r="B23" s="139" t="s">
        <v>1377</v>
      </c>
      <c r="C23" s="135">
        <f t="shared" si="23"/>
        <v>53874.6</v>
      </c>
      <c r="D23" s="140">
        <v>20484.3</v>
      </c>
      <c r="E23" s="140">
        <v>14387.5</v>
      </c>
      <c r="F23" s="140">
        <v>0</v>
      </c>
      <c r="G23" s="140">
        <v>14631.2</v>
      </c>
      <c r="H23" s="140">
        <v>2584.1999999999998</v>
      </c>
      <c r="I23" s="140">
        <v>1787.4</v>
      </c>
      <c r="J23" s="135">
        <f t="shared" si="25"/>
        <v>59893.4</v>
      </c>
      <c r="K23" s="141">
        <v>26449.5</v>
      </c>
      <c r="L23" s="141">
        <v>14387.5</v>
      </c>
      <c r="M23" s="141">
        <v>0</v>
      </c>
      <c r="N23" s="141">
        <v>14631.2</v>
      </c>
      <c r="O23" s="141">
        <v>2637.8</v>
      </c>
      <c r="P23" s="141">
        <v>1787.4</v>
      </c>
      <c r="Q23" s="136">
        <f t="shared" si="27"/>
        <v>52422.535300000003</v>
      </c>
      <c r="R23" s="141">
        <v>23056.847900000001</v>
      </c>
      <c r="S23" s="141">
        <v>12994.5648</v>
      </c>
      <c r="T23" s="141">
        <v>0</v>
      </c>
      <c r="U23" s="10">
        <v>12368.332899999999</v>
      </c>
      <c r="V23" s="10">
        <v>2344.2496999999998</v>
      </c>
      <c r="W23" s="10">
        <v>1658.54</v>
      </c>
      <c r="X23" s="13">
        <f t="shared" si="3"/>
        <v>-7470.8646999999983</v>
      </c>
      <c r="Y23" s="10">
        <f t="shared" si="3"/>
        <v>-3392.6520999999993</v>
      </c>
      <c r="Z23" s="10">
        <f t="shared" si="3"/>
        <v>-1392.9351999999999</v>
      </c>
      <c r="AA23" s="10">
        <f t="shared" si="3"/>
        <v>0</v>
      </c>
      <c r="AB23" s="10">
        <f t="shared" si="3"/>
        <v>-2262.8671000000013</v>
      </c>
      <c r="AC23" s="10">
        <f t="shared" si="3"/>
        <v>-293.55030000000033</v>
      </c>
      <c r="AD23" s="10">
        <f t="shared" si="3"/>
        <v>-128.86000000000013</v>
      </c>
      <c r="AE23" s="10">
        <f t="shared" si="4"/>
        <v>87.526397399379562</v>
      </c>
      <c r="AF23" s="10">
        <f t="shared" si="4"/>
        <v>87.173095521654474</v>
      </c>
      <c r="AG23" s="10">
        <f t="shared" si="4"/>
        <v>90.318434752389237</v>
      </c>
      <c r="AH23" s="10">
        <f t="shared" si="4"/>
        <v>0</v>
      </c>
      <c r="AI23" s="10">
        <f t="shared" si="4"/>
        <v>84.533960987478807</v>
      </c>
      <c r="AJ23" s="10">
        <f t="shared" si="4"/>
        <v>88.871396618394101</v>
      </c>
      <c r="AK23" s="10">
        <f t="shared" si="4"/>
        <v>92.790645630524779</v>
      </c>
    </row>
    <row r="24" spans="1:45" ht="12.75" customHeight="1" x14ac:dyDescent="0.25">
      <c r="A24" s="133">
        <v>16</v>
      </c>
      <c r="B24" s="139" t="s">
        <v>1381</v>
      </c>
      <c r="C24" s="135">
        <f t="shared" si="23"/>
        <v>0</v>
      </c>
      <c r="D24" s="140">
        <v>0</v>
      </c>
      <c r="E24" s="140">
        <v>0</v>
      </c>
      <c r="F24" s="140">
        <v>0</v>
      </c>
      <c r="G24" s="140">
        <v>0</v>
      </c>
      <c r="H24" s="140">
        <v>0</v>
      </c>
      <c r="I24" s="140">
        <v>0</v>
      </c>
      <c r="J24" s="135">
        <f t="shared" si="25"/>
        <v>0</v>
      </c>
      <c r="K24" s="141">
        <v>0</v>
      </c>
      <c r="L24" s="141">
        <v>0</v>
      </c>
      <c r="M24" s="141">
        <v>0</v>
      </c>
      <c r="N24" s="141">
        <v>0</v>
      </c>
      <c r="O24" s="141">
        <v>0</v>
      </c>
      <c r="P24" s="141">
        <v>0</v>
      </c>
      <c r="Q24" s="136">
        <f t="shared" si="27"/>
        <v>0</v>
      </c>
      <c r="R24" s="141">
        <v>0</v>
      </c>
      <c r="S24" s="141">
        <v>0</v>
      </c>
      <c r="T24" s="141">
        <v>0</v>
      </c>
      <c r="U24" s="10">
        <v>0</v>
      </c>
      <c r="V24" s="10">
        <v>0</v>
      </c>
      <c r="W24" s="10">
        <v>0</v>
      </c>
      <c r="X24" s="13">
        <f t="shared" si="3"/>
        <v>0</v>
      </c>
      <c r="Y24" s="10">
        <f t="shared" si="3"/>
        <v>0</v>
      </c>
      <c r="Z24" s="10">
        <f t="shared" si="3"/>
        <v>0</v>
      </c>
      <c r="AA24" s="10">
        <f t="shared" si="3"/>
        <v>0</v>
      </c>
      <c r="AB24" s="10">
        <f t="shared" si="3"/>
        <v>0</v>
      </c>
      <c r="AC24" s="10">
        <f t="shared" si="3"/>
        <v>0</v>
      </c>
      <c r="AD24" s="10">
        <f t="shared" si="3"/>
        <v>0</v>
      </c>
      <c r="AE24" s="10">
        <f t="shared" si="4"/>
        <v>0</v>
      </c>
      <c r="AF24" s="10">
        <f t="shared" si="4"/>
        <v>0</v>
      </c>
      <c r="AG24" s="10">
        <f t="shared" si="4"/>
        <v>0</v>
      </c>
      <c r="AH24" s="10">
        <f t="shared" si="4"/>
        <v>0</v>
      </c>
      <c r="AI24" s="10">
        <f t="shared" si="4"/>
        <v>0</v>
      </c>
      <c r="AJ24" s="10">
        <f t="shared" si="4"/>
        <v>0</v>
      </c>
      <c r="AK24" s="10">
        <f t="shared" si="4"/>
        <v>0</v>
      </c>
    </row>
    <row r="25" spans="1:45" ht="12.75" customHeight="1" x14ac:dyDescent="0.25">
      <c r="A25" s="133">
        <v>17</v>
      </c>
      <c r="B25" s="139" t="s">
        <v>1382</v>
      </c>
      <c r="C25" s="135">
        <f t="shared" si="23"/>
        <v>0</v>
      </c>
      <c r="D25" s="140">
        <v>0</v>
      </c>
      <c r="E25" s="140">
        <v>0</v>
      </c>
      <c r="F25" s="140">
        <v>0</v>
      </c>
      <c r="G25" s="140">
        <v>0</v>
      </c>
      <c r="H25" s="140">
        <v>0</v>
      </c>
      <c r="I25" s="140">
        <v>0</v>
      </c>
      <c r="J25" s="135">
        <f t="shared" si="25"/>
        <v>0</v>
      </c>
      <c r="K25" s="141">
        <v>0</v>
      </c>
      <c r="L25" s="141">
        <v>0</v>
      </c>
      <c r="M25" s="141">
        <v>0</v>
      </c>
      <c r="N25" s="141">
        <v>0</v>
      </c>
      <c r="O25" s="141">
        <v>0</v>
      </c>
      <c r="P25" s="141">
        <v>0</v>
      </c>
      <c r="Q25" s="136">
        <f t="shared" si="27"/>
        <v>0</v>
      </c>
      <c r="R25" s="141">
        <v>0</v>
      </c>
      <c r="S25" s="141">
        <v>0</v>
      </c>
      <c r="T25" s="141">
        <v>0</v>
      </c>
      <c r="U25" s="10">
        <v>0</v>
      </c>
      <c r="V25" s="10">
        <v>0</v>
      </c>
      <c r="W25" s="10">
        <v>0</v>
      </c>
      <c r="X25" s="13">
        <f t="shared" ref="X25:AD62" si="35">Q25-J25</f>
        <v>0</v>
      </c>
      <c r="Y25" s="10">
        <f t="shared" si="35"/>
        <v>0</v>
      </c>
      <c r="Z25" s="10">
        <f t="shared" si="35"/>
        <v>0</v>
      </c>
      <c r="AA25" s="10">
        <f t="shared" si="35"/>
        <v>0</v>
      </c>
      <c r="AB25" s="10">
        <f t="shared" si="35"/>
        <v>0</v>
      </c>
      <c r="AC25" s="10">
        <f t="shared" si="35"/>
        <v>0</v>
      </c>
      <c r="AD25" s="10">
        <f t="shared" si="35"/>
        <v>0</v>
      </c>
      <c r="AE25" s="10">
        <f t="shared" ref="AE25:AK62" si="36">IF(J25=0,0,Q25/J25*100)</f>
        <v>0</v>
      </c>
      <c r="AF25" s="10">
        <f t="shared" si="36"/>
        <v>0</v>
      </c>
      <c r="AG25" s="10">
        <f t="shared" si="36"/>
        <v>0</v>
      </c>
      <c r="AH25" s="10">
        <f t="shared" si="36"/>
        <v>0</v>
      </c>
      <c r="AI25" s="10">
        <f t="shared" si="36"/>
        <v>0</v>
      </c>
      <c r="AJ25" s="10">
        <f t="shared" si="36"/>
        <v>0</v>
      </c>
      <c r="AK25" s="10">
        <f t="shared" si="36"/>
        <v>0</v>
      </c>
    </row>
    <row r="26" spans="1:45" ht="12.75" customHeight="1" x14ac:dyDescent="0.25">
      <c r="A26" s="133">
        <v>18</v>
      </c>
      <c r="B26" s="139" t="s">
        <v>1383</v>
      </c>
      <c r="C26" s="135">
        <f t="shared" si="23"/>
        <v>0</v>
      </c>
      <c r="D26" s="140">
        <v>0</v>
      </c>
      <c r="E26" s="140">
        <v>0</v>
      </c>
      <c r="F26" s="140">
        <v>0</v>
      </c>
      <c r="G26" s="140">
        <v>0</v>
      </c>
      <c r="H26" s="140">
        <v>0</v>
      </c>
      <c r="I26" s="140">
        <v>0</v>
      </c>
      <c r="J26" s="135">
        <f t="shared" si="25"/>
        <v>0</v>
      </c>
      <c r="K26" s="141">
        <v>0</v>
      </c>
      <c r="L26" s="141">
        <v>0</v>
      </c>
      <c r="M26" s="141">
        <v>0</v>
      </c>
      <c r="N26" s="141">
        <v>0</v>
      </c>
      <c r="O26" s="141">
        <v>0</v>
      </c>
      <c r="P26" s="141">
        <v>0</v>
      </c>
      <c r="Q26" s="136">
        <f t="shared" si="27"/>
        <v>0</v>
      </c>
      <c r="R26" s="141">
        <v>0</v>
      </c>
      <c r="S26" s="141">
        <v>0</v>
      </c>
      <c r="T26" s="141">
        <v>0</v>
      </c>
      <c r="U26" s="10">
        <v>0</v>
      </c>
      <c r="V26" s="10">
        <v>0</v>
      </c>
      <c r="W26" s="10">
        <v>0</v>
      </c>
      <c r="X26" s="13">
        <f t="shared" si="35"/>
        <v>0</v>
      </c>
      <c r="Y26" s="10">
        <f t="shared" si="35"/>
        <v>0</v>
      </c>
      <c r="Z26" s="10">
        <f t="shared" si="35"/>
        <v>0</v>
      </c>
      <c r="AA26" s="10">
        <f t="shared" si="35"/>
        <v>0</v>
      </c>
      <c r="AB26" s="10">
        <f t="shared" si="35"/>
        <v>0</v>
      </c>
      <c r="AC26" s="10">
        <f t="shared" si="35"/>
        <v>0</v>
      </c>
      <c r="AD26" s="10">
        <f t="shared" si="35"/>
        <v>0</v>
      </c>
      <c r="AE26" s="10">
        <f t="shared" si="36"/>
        <v>0</v>
      </c>
      <c r="AF26" s="10">
        <f t="shared" si="36"/>
        <v>0</v>
      </c>
      <c r="AG26" s="10">
        <f t="shared" si="36"/>
        <v>0</v>
      </c>
      <c r="AH26" s="10">
        <f t="shared" si="36"/>
        <v>0</v>
      </c>
      <c r="AI26" s="10">
        <f t="shared" si="36"/>
        <v>0</v>
      </c>
      <c r="AJ26" s="10">
        <f t="shared" si="36"/>
        <v>0</v>
      </c>
      <c r="AK26" s="10">
        <f t="shared" si="36"/>
        <v>0</v>
      </c>
    </row>
    <row r="27" spans="1:45" ht="12.75" customHeight="1" x14ac:dyDescent="0.25">
      <c r="A27" s="133">
        <v>19</v>
      </c>
      <c r="B27" s="139" t="s">
        <v>1384</v>
      </c>
      <c r="C27" s="135">
        <f t="shared" si="23"/>
        <v>0</v>
      </c>
      <c r="D27" s="140">
        <v>0</v>
      </c>
      <c r="E27" s="140">
        <v>0</v>
      </c>
      <c r="F27" s="140">
        <v>0</v>
      </c>
      <c r="G27" s="140">
        <v>0</v>
      </c>
      <c r="H27" s="140">
        <v>0</v>
      </c>
      <c r="I27" s="140">
        <v>0</v>
      </c>
      <c r="J27" s="135">
        <f t="shared" si="25"/>
        <v>0</v>
      </c>
      <c r="K27" s="141">
        <v>0</v>
      </c>
      <c r="L27" s="141">
        <v>0</v>
      </c>
      <c r="M27" s="141">
        <v>0</v>
      </c>
      <c r="N27" s="141">
        <v>0</v>
      </c>
      <c r="O27" s="141">
        <v>0</v>
      </c>
      <c r="P27" s="141">
        <v>0</v>
      </c>
      <c r="Q27" s="136">
        <f t="shared" si="27"/>
        <v>0</v>
      </c>
      <c r="R27" s="141">
        <v>0</v>
      </c>
      <c r="S27" s="141">
        <v>0</v>
      </c>
      <c r="T27" s="141">
        <v>0</v>
      </c>
      <c r="U27" s="10">
        <v>0</v>
      </c>
      <c r="V27" s="10">
        <v>0</v>
      </c>
      <c r="W27" s="10">
        <v>0</v>
      </c>
      <c r="X27" s="13">
        <f t="shared" si="35"/>
        <v>0</v>
      </c>
      <c r="Y27" s="10">
        <f t="shared" si="35"/>
        <v>0</v>
      </c>
      <c r="Z27" s="10">
        <f t="shared" si="35"/>
        <v>0</v>
      </c>
      <c r="AA27" s="10">
        <f t="shared" si="35"/>
        <v>0</v>
      </c>
      <c r="AB27" s="10">
        <f t="shared" si="35"/>
        <v>0</v>
      </c>
      <c r="AC27" s="10">
        <f t="shared" si="35"/>
        <v>0</v>
      </c>
      <c r="AD27" s="10">
        <f t="shared" si="35"/>
        <v>0</v>
      </c>
      <c r="AE27" s="10">
        <f t="shared" si="36"/>
        <v>0</v>
      </c>
      <c r="AF27" s="10">
        <f t="shared" si="36"/>
        <v>0</v>
      </c>
      <c r="AG27" s="10">
        <f t="shared" si="36"/>
        <v>0</v>
      </c>
      <c r="AH27" s="10">
        <f t="shared" si="36"/>
        <v>0</v>
      </c>
      <c r="AI27" s="10">
        <f t="shared" si="36"/>
        <v>0</v>
      </c>
      <c r="AJ27" s="10">
        <f t="shared" si="36"/>
        <v>0</v>
      </c>
      <c r="AK27" s="10">
        <f t="shared" si="36"/>
        <v>0</v>
      </c>
    </row>
    <row r="28" spans="1:45" ht="12.75" customHeight="1" x14ac:dyDescent="0.25">
      <c r="A28" s="133">
        <v>20</v>
      </c>
      <c r="B28" s="139" t="s">
        <v>1385</v>
      </c>
      <c r="C28" s="135">
        <f t="shared" si="23"/>
        <v>0</v>
      </c>
      <c r="D28" s="140">
        <v>0</v>
      </c>
      <c r="E28" s="140">
        <v>0</v>
      </c>
      <c r="F28" s="140">
        <v>0</v>
      </c>
      <c r="G28" s="140">
        <v>0</v>
      </c>
      <c r="H28" s="140">
        <v>0</v>
      </c>
      <c r="I28" s="140">
        <v>0</v>
      </c>
      <c r="J28" s="135">
        <f t="shared" si="25"/>
        <v>0</v>
      </c>
      <c r="K28" s="141">
        <v>0</v>
      </c>
      <c r="L28" s="141">
        <v>0</v>
      </c>
      <c r="M28" s="141">
        <v>0</v>
      </c>
      <c r="N28" s="141">
        <v>0</v>
      </c>
      <c r="O28" s="141">
        <v>0</v>
      </c>
      <c r="P28" s="141">
        <v>0</v>
      </c>
      <c r="Q28" s="136">
        <f t="shared" si="27"/>
        <v>0</v>
      </c>
      <c r="R28" s="141">
        <v>0</v>
      </c>
      <c r="S28" s="141">
        <v>0</v>
      </c>
      <c r="T28" s="141">
        <v>0</v>
      </c>
      <c r="U28" s="10">
        <v>0</v>
      </c>
      <c r="V28" s="10">
        <v>0</v>
      </c>
      <c r="W28" s="10">
        <v>0</v>
      </c>
      <c r="X28" s="13">
        <f t="shared" si="35"/>
        <v>0</v>
      </c>
      <c r="Y28" s="10">
        <f t="shared" si="35"/>
        <v>0</v>
      </c>
      <c r="Z28" s="10">
        <f t="shared" si="35"/>
        <v>0</v>
      </c>
      <c r="AA28" s="10">
        <f t="shared" si="35"/>
        <v>0</v>
      </c>
      <c r="AB28" s="10">
        <f t="shared" si="35"/>
        <v>0</v>
      </c>
      <c r="AC28" s="10">
        <f t="shared" si="35"/>
        <v>0</v>
      </c>
      <c r="AD28" s="10">
        <f t="shared" si="35"/>
        <v>0</v>
      </c>
      <c r="AE28" s="10">
        <f t="shared" si="36"/>
        <v>0</v>
      </c>
      <c r="AF28" s="10">
        <f t="shared" si="36"/>
        <v>0</v>
      </c>
      <c r="AG28" s="10">
        <f t="shared" si="36"/>
        <v>0</v>
      </c>
      <c r="AH28" s="10">
        <f t="shared" si="36"/>
        <v>0</v>
      </c>
      <c r="AI28" s="10">
        <f t="shared" si="36"/>
        <v>0</v>
      </c>
      <c r="AJ28" s="10">
        <f t="shared" si="36"/>
        <v>0</v>
      </c>
      <c r="AK28" s="10">
        <f t="shared" si="36"/>
        <v>0</v>
      </c>
    </row>
    <row r="29" spans="1:45" ht="12.75" customHeight="1" x14ac:dyDescent="0.25">
      <c r="A29" s="133">
        <v>21</v>
      </c>
      <c r="B29" s="139" t="s">
        <v>1386</v>
      </c>
      <c r="C29" s="135">
        <f t="shared" si="23"/>
        <v>0</v>
      </c>
      <c r="D29" s="140">
        <v>0</v>
      </c>
      <c r="E29" s="140">
        <v>0</v>
      </c>
      <c r="F29" s="140">
        <v>0</v>
      </c>
      <c r="G29" s="140">
        <v>0</v>
      </c>
      <c r="H29" s="140">
        <v>0</v>
      </c>
      <c r="I29" s="140">
        <v>0</v>
      </c>
      <c r="J29" s="135">
        <f t="shared" si="25"/>
        <v>0</v>
      </c>
      <c r="K29" s="141">
        <v>0</v>
      </c>
      <c r="L29" s="141">
        <v>0</v>
      </c>
      <c r="M29" s="141">
        <v>0</v>
      </c>
      <c r="N29" s="141">
        <v>0</v>
      </c>
      <c r="O29" s="141">
        <v>0</v>
      </c>
      <c r="P29" s="141">
        <v>0</v>
      </c>
      <c r="Q29" s="136">
        <f t="shared" si="27"/>
        <v>0</v>
      </c>
      <c r="R29" s="141">
        <v>0</v>
      </c>
      <c r="S29" s="141">
        <v>0</v>
      </c>
      <c r="T29" s="141">
        <v>0</v>
      </c>
      <c r="U29" s="10">
        <v>0</v>
      </c>
      <c r="V29" s="10">
        <v>0</v>
      </c>
      <c r="W29" s="10">
        <v>0</v>
      </c>
      <c r="X29" s="13">
        <f t="shared" si="35"/>
        <v>0</v>
      </c>
      <c r="Y29" s="10">
        <f t="shared" si="35"/>
        <v>0</v>
      </c>
      <c r="Z29" s="10">
        <f t="shared" si="35"/>
        <v>0</v>
      </c>
      <c r="AA29" s="10">
        <f t="shared" si="35"/>
        <v>0</v>
      </c>
      <c r="AB29" s="10">
        <f t="shared" si="35"/>
        <v>0</v>
      </c>
      <c r="AC29" s="10">
        <f t="shared" si="35"/>
        <v>0</v>
      </c>
      <c r="AD29" s="10">
        <f t="shared" si="35"/>
        <v>0</v>
      </c>
      <c r="AE29" s="10">
        <f t="shared" si="36"/>
        <v>0</v>
      </c>
      <c r="AF29" s="10">
        <f t="shared" si="36"/>
        <v>0</v>
      </c>
      <c r="AG29" s="10">
        <f t="shared" si="36"/>
        <v>0</v>
      </c>
      <c r="AH29" s="10">
        <f t="shared" si="36"/>
        <v>0</v>
      </c>
      <c r="AI29" s="10">
        <f t="shared" si="36"/>
        <v>0</v>
      </c>
      <c r="AJ29" s="10">
        <f t="shared" si="36"/>
        <v>0</v>
      </c>
      <c r="AK29" s="10">
        <f t="shared" si="36"/>
        <v>0</v>
      </c>
    </row>
    <row r="30" spans="1:45" ht="12.75" customHeight="1" x14ac:dyDescent="0.25">
      <c r="A30" s="133">
        <v>22</v>
      </c>
      <c r="B30" s="139" t="s">
        <v>1387</v>
      </c>
      <c r="C30" s="135">
        <f t="shared" si="23"/>
        <v>0</v>
      </c>
      <c r="D30" s="140">
        <v>0</v>
      </c>
      <c r="E30" s="140">
        <v>0</v>
      </c>
      <c r="F30" s="140">
        <v>0</v>
      </c>
      <c r="G30" s="140">
        <v>0</v>
      </c>
      <c r="H30" s="140">
        <v>0</v>
      </c>
      <c r="I30" s="140">
        <v>0</v>
      </c>
      <c r="J30" s="135">
        <f t="shared" si="25"/>
        <v>0</v>
      </c>
      <c r="K30" s="141">
        <v>0</v>
      </c>
      <c r="L30" s="141">
        <v>0</v>
      </c>
      <c r="M30" s="141">
        <v>0</v>
      </c>
      <c r="N30" s="141">
        <v>0</v>
      </c>
      <c r="O30" s="141">
        <v>0</v>
      </c>
      <c r="P30" s="141">
        <v>0</v>
      </c>
      <c r="Q30" s="136">
        <f t="shared" si="27"/>
        <v>0</v>
      </c>
      <c r="R30" s="141">
        <v>0</v>
      </c>
      <c r="S30" s="141">
        <v>0</v>
      </c>
      <c r="T30" s="141">
        <v>0</v>
      </c>
      <c r="U30" s="10">
        <v>0</v>
      </c>
      <c r="V30" s="10">
        <v>0</v>
      </c>
      <c r="W30" s="10">
        <v>0</v>
      </c>
      <c r="X30" s="13">
        <f t="shared" si="35"/>
        <v>0</v>
      </c>
      <c r="Y30" s="10">
        <f t="shared" si="35"/>
        <v>0</v>
      </c>
      <c r="Z30" s="10">
        <f t="shared" si="35"/>
        <v>0</v>
      </c>
      <c r="AA30" s="10">
        <f t="shared" si="35"/>
        <v>0</v>
      </c>
      <c r="AB30" s="10">
        <f t="shared" si="35"/>
        <v>0</v>
      </c>
      <c r="AC30" s="10">
        <f t="shared" si="35"/>
        <v>0</v>
      </c>
      <c r="AD30" s="10">
        <f t="shared" si="35"/>
        <v>0</v>
      </c>
      <c r="AE30" s="10">
        <f t="shared" si="36"/>
        <v>0</v>
      </c>
      <c r="AF30" s="10">
        <f t="shared" si="36"/>
        <v>0</v>
      </c>
      <c r="AG30" s="10">
        <f t="shared" si="36"/>
        <v>0</v>
      </c>
      <c r="AH30" s="10">
        <f t="shared" si="36"/>
        <v>0</v>
      </c>
      <c r="AI30" s="10">
        <f t="shared" si="36"/>
        <v>0</v>
      </c>
      <c r="AJ30" s="10">
        <f t="shared" si="36"/>
        <v>0</v>
      </c>
      <c r="AK30" s="10">
        <f t="shared" si="36"/>
        <v>0</v>
      </c>
    </row>
    <row r="31" spans="1:45" ht="12.75" customHeight="1" x14ac:dyDescent="0.25">
      <c r="A31" s="133">
        <v>23</v>
      </c>
      <c r="B31" s="139" t="s">
        <v>1388</v>
      </c>
      <c r="C31" s="135">
        <f t="shared" si="23"/>
        <v>0</v>
      </c>
      <c r="D31" s="140">
        <v>0</v>
      </c>
      <c r="E31" s="140">
        <v>0</v>
      </c>
      <c r="F31" s="140">
        <v>0</v>
      </c>
      <c r="G31" s="140">
        <v>0</v>
      </c>
      <c r="H31" s="140">
        <v>0</v>
      </c>
      <c r="I31" s="140">
        <v>0</v>
      </c>
      <c r="J31" s="135">
        <f t="shared" si="25"/>
        <v>0</v>
      </c>
      <c r="K31" s="141">
        <v>0</v>
      </c>
      <c r="L31" s="141">
        <v>0</v>
      </c>
      <c r="M31" s="141">
        <v>0</v>
      </c>
      <c r="N31" s="141">
        <v>0</v>
      </c>
      <c r="O31" s="141">
        <v>0</v>
      </c>
      <c r="P31" s="141">
        <v>0</v>
      </c>
      <c r="Q31" s="136">
        <f t="shared" si="27"/>
        <v>0</v>
      </c>
      <c r="R31" s="141">
        <v>0</v>
      </c>
      <c r="S31" s="141">
        <v>0</v>
      </c>
      <c r="T31" s="141">
        <v>0</v>
      </c>
      <c r="U31" s="10">
        <v>0</v>
      </c>
      <c r="V31" s="10">
        <v>0</v>
      </c>
      <c r="W31" s="10">
        <v>0</v>
      </c>
      <c r="X31" s="13">
        <f t="shared" si="35"/>
        <v>0</v>
      </c>
      <c r="Y31" s="10">
        <f t="shared" si="35"/>
        <v>0</v>
      </c>
      <c r="Z31" s="10">
        <f t="shared" si="35"/>
        <v>0</v>
      </c>
      <c r="AA31" s="10">
        <f t="shared" si="35"/>
        <v>0</v>
      </c>
      <c r="AB31" s="10">
        <f t="shared" si="35"/>
        <v>0</v>
      </c>
      <c r="AC31" s="10">
        <f t="shared" si="35"/>
        <v>0</v>
      </c>
      <c r="AD31" s="10">
        <f t="shared" si="35"/>
        <v>0</v>
      </c>
      <c r="AE31" s="10">
        <f t="shared" si="36"/>
        <v>0</v>
      </c>
      <c r="AF31" s="10">
        <f t="shared" si="36"/>
        <v>0</v>
      </c>
      <c r="AG31" s="10">
        <f t="shared" si="36"/>
        <v>0</v>
      </c>
      <c r="AH31" s="10">
        <f t="shared" si="36"/>
        <v>0</v>
      </c>
      <c r="AI31" s="10">
        <f t="shared" si="36"/>
        <v>0</v>
      </c>
      <c r="AJ31" s="10">
        <f t="shared" si="36"/>
        <v>0</v>
      </c>
      <c r="AK31" s="10">
        <f t="shared" si="36"/>
        <v>0</v>
      </c>
    </row>
    <row r="32" spans="1:45" ht="12.75" customHeight="1" x14ac:dyDescent="0.25">
      <c r="A32" s="133">
        <v>24</v>
      </c>
      <c r="B32" s="139" t="s">
        <v>1389</v>
      </c>
      <c r="C32" s="135">
        <f t="shared" si="23"/>
        <v>0</v>
      </c>
      <c r="D32" s="140">
        <v>0</v>
      </c>
      <c r="E32" s="140">
        <v>0</v>
      </c>
      <c r="F32" s="140">
        <v>0</v>
      </c>
      <c r="G32" s="140">
        <v>0</v>
      </c>
      <c r="H32" s="140">
        <v>0</v>
      </c>
      <c r="I32" s="140">
        <v>0</v>
      </c>
      <c r="J32" s="135">
        <f t="shared" si="25"/>
        <v>0</v>
      </c>
      <c r="K32" s="141">
        <v>0</v>
      </c>
      <c r="L32" s="141">
        <v>0</v>
      </c>
      <c r="M32" s="141">
        <v>0</v>
      </c>
      <c r="N32" s="141">
        <v>0</v>
      </c>
      <c r="O32" s="141">
        <v>0</v>
      </c>
      <c r="P32" s="141">
        <v>0</v>
      </c>
      <c r="Q32" s="136">
        <f t="shared" si="27"/>
        <v>0</v>
      </c>
      <c r="R32" s="141">
        <v>0</v>
      </c>
      <c r="S32" s="141">
        <v>0</v>
      </c>
      <c r="T32" s="141">
        <v>0</v>
      </c>
      <c r="U32" s="10">
        <v>0</v>
      </c>
      <c r="V32" s="10">
        <v>0</v>
      </c>
      <c r="W32" s="10">
        <v>0</v>
      </c>
      <c r="X32" s="13">
        <f t="shared" si="35"/>
        <v>0</v>
      </c>
      <c r="Y32" s="10">
        <f t="shared" si="35"/>
        <v>0</v>
      </c>
      <c r="Z32" s="10">
        <f t="shared" si="35"/>
        <v>0</v>
      </c>
      <c r="AA32" s="10">
        <f t="shared" si="35"/>
        <v>0</v>
      </c>
      <c r="AB32" s="10">
        <f t="shared" si="35"/>
        <v>0</v>
      </c>
      <c r="AC32" s="10">
        <f t="shared" si="35"/>
        <v>0</v>
      </c>
      <c r="AD32" s="10">
        <f t="shared" si="35"/>
        <v>0</v>
      </c>
      <c r="AE32" s="10">
        <f t="shared" si="36"/>
        <v>0</v>
      </c>
      <c r="AF32" s="10">
        <f t="shared" si="36"/>
        <v>0</v>
      </c>
      <c r="AG32" s="10">
        <f t="shared" si="36"/>
        <v>0</v>
      </c>
      <c r="AH32" s="10">
        <f t="shared" si="36"/>
        <v>0</v>
      </c>
      <c r="AI32" s="10">
        <f t="shared" si="36"/>
        <v>0</v>
      </c>
      <c r="AJ32" s="10">
        <f t="shared" si="36"/>
        <v>0</v>
      </c>
      <c r="AK32" s="10">
        <f t="shared" si="36"/>
        <v>0</v>
      </c>
    </row>
    <row r="33" spans="1:45" ht="12.75" customHeight="1" x14ac:dyDescent="0.25">
      <c r="A33" s="133">
        <v>25</v>
      </c>
      <c r="B33" s="139" t="s">
        <v>1390</v>
      </c>
      <c r="C33" s="135">
        <f t="shared" si="23"/>
        <v>0</v>
      </c>
      <c r="D33" s="140">
        <v>0</v>
      </c>
      <c r="E33" s="140">
        <v>0</v>
      </c>
      <c r="F33" s="140">
        <v>0</v>
      </c>
      <c r="G33" s="140">
        <v>0</v>
      </c>
      <c r="H33" s="140">
        <v>0</v>
      </c>
      <c r="I33" s="140">
        <v>0</v>
      </c>
      <c r="J33" s="135">
        <f t="shared" si="25"/>
        <v>0</v>
      </c>
      <c r="K33" s="141">
        <v>0</v>
      </c>
      <c r="L33" s="141">
        <v>0</v>
      </c>
      <c r="M33" s="141">
        <v>0</v>
      </c>
      <c r="N33" s="141">
        <v>0</v>
      </c>
      <c r="O33" s="141">
        <v>0</v>
      </c>
      <c r="P33" s="141">
        <v>0</v>
      </c>
      <c r="Q33" s="136">
        <f t="shared" si="27"/>
        <v>0</v>
      </c>
      <c r="R33" s="141">
        <v>0</v>
      </c>
      <c r="S33" s="141">
        <v>0</v>
      </c>
      <c r="T33" s="141">
        <v>0</v>
      </c>
      <c r="U33" s="10">
        <v>0</v>
      </c>
      <c r="V33" s="10">
        <v>0</v>
      </c>
      <c r="W33" s="10">
        <v>0</v>
      </c>
      <c r="X33" s="13">
        <f t="shared" si="35"/>
        <v>0</v>
      </c>
      <c r="Y33" s="10">
        <f t="shared" si="35"/>
        <v>0</v>
      </c>
      <c r="Z33" s="10">
        <f t="shared" si="35"/>
        <v>0</v>
      </c>
      <c r="AA33" s="10">
        <f t="shared" si="35"/>
        <v>0</v>
      </c>
      <c r="AB33" s="10">
        <f t="shared" si="35"/>
        <v>0</v>
      </c>
      <c r="AC33" s="10">
        <f t="shared" si="35"/>
        <v>0</v>
      </c>
      <c r="AD33" s="10">
        <f t="shared" si="35"/>
        <v>0</v>
      </c>
      <c r="AE33" s="10">
        <f t="shared" si="36"/>
        <v>0</v>
      </c>
      <c r="AF33" s="10">
        <f t="shared" si="36"/>
        <v>0</v>
      </c>
      <c r="AG33" s="10">
        <f t="shared" si="36"/>
        <v>0</v>
      </c>
      <c r="AH33" s="10">
        <f t="shared" si="36"/>
        <v>0</v>
      </c>
      <c r="AI33" s="10">
        <f t="shared" si="36"/>
        <v>0</v>
      </c>
      <c r="AJ33" s="10">
        <f t="shared" si="36"/>
        <v>0</v>
      </c>
      <c r="AK33" s="10">
        <f t="shared" si="36"/>
        <v>0</v>
      </c>
    </row>
    <row r="34" spans="1:45" ht="12.75" customHeight="1" x14ac:dyDescent="0.25">
      <c r="A34" s="133">
        <v>26</v>
      </c>
      <c r="B34" s="139" t="s">
        <v>1391</v>
      </c>
      <c r="C34" s="135">
        <f t="shared" si="23"/>
        <v>0</v>
      </c>
      <c r="D34" s="140">
        <v>0</v>
      </c>
      <c r="E34" s="140">
        <v>0</v>
      </c>
      <c r="F34" s="140">
        <v>0</v>
      </c>
      <c r="G34" s="140">
        <v>0</v>
      </c>
      <c r="H34" s="140">
        <v>0</v>
      </c>
      <c r="I34" s="140">
        <v>0</v>
      </c>
      <c r="J34" s="135">
        <f t="shared" si="25"/>
        <v>0</v>
      </c>
      <c r="K34" s="141">
        <v>0</v>
      </c>
      <c r="L34" s="141">
        <v>0</v>
      </c>
      <c r="M34" s="141">
        <v>0</v>
      </c>
      <c r="N34" s="141">
        <v>0</v>
      </c>
      <c r="O34" s="141">
        <v>0</v>
      </c>
      <c r="P34" s="141">
        <v>0</v>
      </c>
      <c r="Q34" s="136">
        <f t="shared" si="27"/>
        <v>0</v>
      </c>
      <c r="R34" s="141">
        <v>0</v>
      </c>
      <c r="S34" s="141">
        <v>0</v>
      </c>
      <c r="T34" s="141">
        <v>0</v>
      </c>
      <c r="U34" s="10">
        <v>0</v>
      </c>
      <c r="V34" s="10">
        <v>0</v>
      </c>
      <c r="W34" s="10">
        <v>0</v>
      </c>
      <c r="X34" s="13">
        <f t="shared" si="35"/>
        <v>0</v>
      </c>
      <c r="Y34" s="10">
        <f t="shared" si="35"/>
        <v>0</v>
      </c>
      <c r="Z34" s="10">
        <f t="shared" si="35"/>
        <v>0</v>
      </c>
      <c r="AA34" s="10">
        <f t="shared" si="35"/>
        <v>0</v>
      </c>
      <c r="AB34" s="10">
        <f t="shared" si="35"/>
        <v>0</v>
      </c>
      <c r="AC34" s="10">
        <f t="shared" si="35"/>
        <v>0</v>
      </c>
      <c r="AD34" s="10">
        <f t="shared" si="35"/>
        <v>0</v>
      </c>
      <c r="AE34" s="10">
        <f t="shared" si="36"/>
        <v>0</v>
      </c>
      <c r="AF34" s="10">
        <f t="shared" si="36"/>
        <v>0</v>
      </c>
      <c r="AG34" s="10">
        <f t="shared" si="36"/>
        <v>0</v>
      </c>
      <c r="AH34" s="10">
        <f t="shared" si="36"/>
        <v>0</v>
      </c>
      <c r="AI34" s="10">
        <f t="shared" si="36"/>
        <v>0</v>
      </c>
      <c r="AJ34" s="10">
        <f t="shared" si="36"/>
        <v>0</v>
      </c>
      <c r="AK34" s="10">
        <f t="shared" si="36"/>
        <v>0</v>
      </c>
    </row>
    <row r="35" spans="1:45" ht="12.75" customHeight="1" x14ac:dyDescent="0.25">
      <c r="A35" s="133">
        <v>27</v>
      </c>
      <c r="B35" s="139" t="s">
        <v>1392</v>
      </c>
      <c r="C35" s="135">
        <f t="shared" si="23"/>
        <v>0</v>
      </c>
      <c r="D35" s="140">
        <v>0</v>
      </c>
      <c r="E35" s="140">
        <v>0</v>
      </c>
      <c r="F35" s="140">
        <v>0</v>
      </c>
      <c r="G35" s="140">
        <v>0</v>
      </c>
      <c r="H35" s="140">
        <v>0</v>
      </c>
      <c r="I35" s="140">
        <v>0</v>
      </c>
      <c r="J35" s="135">
        <f t="shared" si="25"/>
        <v>0</v>
      </c>
      <c r="K35" s="141">
        <v>0</v>
      </c>
      <c r="L35" s="141">
        <v>0</v>
      </c>
      <c r="M35" s="141">
        <v>0</v>
      </c>
      <c r="N35" s="141">
        <v>0</v>
      </c>
      <c r="O35" s="141">
        <v>0</v>
      </c>
      <c r="P35" s="141">
        <v>0</v>
      </c>
      <c r="Q35" s="136">
        <f t="shared" si="27"/>
        <v>0</v>
      </c>
      <c r="R35" s="141">
        <v>0</v>
      </c>
      <c r="S35" s="141">
        <v>0</v>
      </c>
      <c r="T35" s="141">
        <v>0</v>
      </c>
      <c r="U35" s="10">
        <v>0</v>
      </c>
      <c r="V35" s="10">
        <v>0</v>
      </c>
      <c r="W35" s="10">
        <v>0</v>
      </c>
      <c r="X35" s="13">
        <f t="shared" si="35"/>
        <v>0</v>
      </c>
      <c r="Y35" s="10">
        <f t="shared" si="35"/>
        <v>0</v>
      </c>
      <c r="Z35" s="10">
        <f t="shared" si="35"/>
        <v>0</v>
      </c>
      <c r="AA35" s="10">
        <f t="shared" si="35"/>
        <v>0</v>
      </c>
      <c r="AB35" s="10">
        <f t="shared" si="35"/>
        <v>0</v>
      </c>
      <c r="AC35" s="10">
        <f t="shared" si="35"/>
        <v>0</v>
      </c>
      <c r="AD35" s="10">
        <f t="shared" si="35"/>
        <v>0</v>
      </c>
      <c r="AE35" s="10">
        <f t="shared" si="36"/>
        <v>0</v>
      </c>
      <c r="AF35" s="10">
        <f t="shared" si="36"/>
        <v>0</v>
      </c>
      <c r="AG35" s="10">
        <f t="shared" si="36"/>
        <v>0</v>
      </c>
      <c r="AH35" s="10">
        <f t="shared" si="36"/>
        <v>0</v>
      </c>
      <c r="AI35" s="10">
        <f t="shared" si="36"/>
        <v>0</v>
      </c>
      <c r="AJ35" s="10">
        <f t="shared" si="36"/>
        <v>0</v>
      </c>
      <c r="AK35" s="10">
        <f t="shared" si="36"/>
        <v>0</v>
      </c>
    </row>
    <row r="36" spans="1:45" ht="12.75" customHeight="1" x14ac:dyDescent="0.25">
      <c r="A36" s="133">
        <v>28</v>
      </c>
      <c r="B36" s="139" t="s">
        <v>1393</v>
      </c>
      <c r="C36" s="135">
        <f t="shared" si="23"/>
        <v>0</v>
      </c>
      <c r="D36" s="140">
        <v>0</v>
      </c>
      <c r="E36" s="140">
        <v>0</v>
      </c>
      <c r="F36" s="140">
        <v>0</v>
      </c>
      <c r="G36" s="140">
        <v>0</v>
      </c>
      <c r="H36" s="140">
        <v>0</v>
      </c>
      <c r="I36" s="140">
        <v>0</v>
      </c>
      <c r="J36" s="135">
        <f t="shared" si="25"/>
        <v>0</v>
      </c>
      <c r="K36" s="141">
        <v>0</v>
      </c>
      <c r="L36" s="141">
        <v>0</v>
      </c>
      <c r="M36" s="141">
        <v>0</v>
      </c>
      <c r="N36" s="141">
        <v>0</v>
      </c>
      <c r="O36" s="141">
        <v>0</v>
      </c>
      <c r="P36" s="141">
        <v>0</v>
      </c>
      <c r="Q36" s="136">
        <f t="shared" si="27"/>
        <v>0</v>
      </c>
      <c r="R36" s="141">
        <v>0</v>
      </c>
      <c r="S36" s="141">
        <v>0</v>
      </c>
      <c r="T36" s="141">
        <v>0</v>
      </c>
      <c r="U36" s="10">
        <v>0</v>
      </c>
      <c r="V36" s="10">
        <v>0</v>
      </c>
      <c r="W36" s="10">
        <v>0</v>
      </c>
      <c r="X36" s="13">
        <f t="shared" si="35"/>
        <v>0</v>
      </c>
      <c r="Y36" s="10">
        <f t="shared" si="35"/>
        <v>0</v>
      </c>
      <c r="Z36" s="10">
        <f t="shared" si="35"/>
        <v>0</v>
      </c>
      <c r="AA36" s="10">
        <f t="shared" si="35"/>
        <v>0</v>
      </c>
      <c r="AB36" s="10">
        <f t="shared" si="35"/>
        <v>0</v>
      </c>
      <c r="AC36" s="10">
        <f t="shared" si="35"/>
        <v>0</v>
      </c>
      <c r="AD36" s="10">
        <f t="shared" si="35"/>
        <v>0</v>
      </c>
      <c r="AE36" s="10">
        <f t="shared" si="36"/>
        <v>0</v>
      </c>
      <c r="AF36" s="10">
        <f t="shared" si="36"/>
        <v>0</v>
      </c>
      <c r="AG36" s="10">
        <f t="shared" si="36"/>
        <v>0</v>
      </c>
      <c r="AH36" s="10">
        <f t="shared" si="36"/>
        <v>0</v>
      </c>
      <c r="AI36" s="10">
        <f t="shared" si="36"/>
        <v>0</v>
      </c>
      <c r="AJ36" s="10">
        <f t="shared" si="36"/>
        <v>0</v>
      </c>
      <c r="AK36" s="10">
        <f t="shared" si="36"/>
        <v>0</v>
      </c>
    </row>
    <row r="37" spans="1:45" ht="12.75" customHeight="1" x14ac:dyDescent="0.25">
      <c r="A37" s="133">
        <v>29</v>
      </c>
      <c r="B37" s="139" t="s">
        <v>1394</v>
      </c>
      <c r="C37" s="135">
        <f t="shared" si="23"/>
        <v>0</v>
      </c>
      <c r="D37" s="140">
        <v>0</v>
      </c>
      <c r="E37" s="140">
        <v>0</v>
      </c>
      <c r="F37" s="140">
        <v>0</v>
      </c>
      <c r="G37" s="140">
        <v>0</v>
      </c>
      <c r="H37" s="140">
        <v>0</v>
      </c>
      <c r="I37" s="140">
        <v>0</v>
      </c>
      <c r="J37" s="135">
        <f t="shared" si="25"/>
        <v>0</v>
      </c>
      <c r="K37" s="141">
        <v>0</v>
      </c>
      <c r="L37" s="141">
        <v>0</v>
      </c>
      <c r="M37" s="141">
        <v>0</v>
      </c>
      <c r="N37" s="141">
        <v>0</v>
      </c>
      <c r="O37" s="141">
        <v>0</v>
      </c>
      <c r="P37" s="141">
        <v>0</v>
      </c>
      <c r="Q37" s="136">
        <f t="shared" si="27"/>
        <v>0</v>
      </c>
      <c r="R37" s="141">
        <v>0</v>
      </c>
      <c r="S37" s="141">
        <v>0</v>
      </c>
      <c r="T37" s="141">
        <v>0</v>
      </c>
      <c r="U37" s="10">
        <v>0</v>
      </c>
      <c r="V37" s="10">
        <v>0</v>
      </c>
      <c r="W37" s="10">
        <v>0</v>
      </c>
      <c r="X37" s="13">
        <f t="shared" si="35"/>
        <v>0</v>
      </c>
      <c r="Y37" s="10">
        <f t="shared" si="35"/>
        <v>0</v>
      </c>
      <c r="Z37" s="10">
        <f t="shared" si="35"/>
        <v>0</v>
      </c>
      <c r="AA37" s="10">
        <f t="shared" si="35"/>
        <v>0</v>
      </c>
      <c r="AB37" s="10">
        <f t="shared" si="35"/>
        <v>0</v>
      </c>
      <c r="AC37" s="10">
        <f t="shared" si="35"/>
        <v>0</v>
      </c>
      <c r="AD37" s="10">
        <f t="shared" si="35"/>
        <v>0</v>
      </c>
      <c r="AE37" s="10">
        <f t="shared" si="36"/>
        <v>0</v>
      </c>
      <c r="AF37" s="10">
        <f t="shared" si="36"/>
        <v>0</v>
      </c>
      <c r="AG37" s="10">
        <f t="shared" si="36"/>
        <v>0</v>
      </c>
      <c r="AH37" s="10">
        <f t="shared" si="36"/>
        <v>0</v>
      </c>
      <c r="AI37" s="10">
        <f t="shared" si="36"/>
        <v>0</v>
      </c>
      <c r="AJ37" s="10">
        <f t="shared" si="36"/>
        <v>0</v>
      </c>
      <c r="AK37" s="10">
        <f t="shared" si="36"/>
        <v>0</v>
      </c>
    </row>
    <row r="38" spans="1:45" ht="12.75" customHeight="1" x14ac:dyDescent="0.25">
      <c r="A38" s="133">
        <v>30</v>
      </c>
      <c r="B38" s="139" t="s">
        <v>1395</v>
      </c>
      <c r="C38" s="135">
        <f t="shared" si="23"/>
        <v>0</v>
      </c>
      <c r="D38" s="140">
        <v>0</v>
      </c>
      <c r="E38" s="140">
        <v>0</v>
      </c>
      <c r="F38" s="140">
        <v>0</v>
      </c>
      <c r="G38" s="140">
        <v>0</v>
      </c>
      <c r="H38" s="140">
        <v>0</v>
      </c>
      <c r="I38" s="140">
        <v>0</v>
      </c>
      <c r="J38" s="135">
        <f t="shared" si="25"/>
        <v>0</v>
      </c>
      <c r="K38" s="141">
        <v>0</v>
      </c>
      <c r="L38" s="141">
        <v>0</v>
      </c>
      <c r="M38" s="141">
        <v>0</v>
      </c>
      <c r="N38" s="141">
        <v>0</v>
      </c>
      <c r="O38" s="141">
        <v>0</v>
      </c>
      <c r="P38" s="141">
        <v>0</v>
      </c>
      <c r="Q38" s="136">
        <f t="shared" si="27"/>
        <v>0</v>
      </c>
      <c r="R38" s="141">
        <v>0</v>
      </c>
      <c r="S38" s="141">
        <v>0</v>
      </c>
      <c r="T38" s="141">
        <v>0</v>
      </c>
      <c r="U38" s="10">
        <v>0</v>
      </c>
      <c r="V38" s="10">
        <v>0</v>
      </c>
      <c r="W38" s="10">
        <v>0</v>
      </c>
      <c r="X38" s="13">
        <f t="shared" si="35"/>
        <v>0</v>
      </c>
      <c r="Y38" s="10">
        <f t="shared" si="35"/>
        <v>0</v>
      </c>
      <c r="Z38" s="10">
        <f t="shared" si="35"/>
        <v>0</v>
      </c>
      <c r="AA38" s="10">
        <f t="shared" si="35"/>
        <v>0</v>
      </c>
      <c r="AB38" s="10">
        <f t="shared" si="35"/>
        <v>0</v>
      </c>
      <c r="AC38" s="10">
        <f t="shared" si="35"/>
        <v>0</v>
      </c>
      <c r="AD38" s="10">
        <f t="shared" si="35"/>
        <v>0</v>
      </c>
      <c r="AE38" s="10">
        <f t="shared" si="36"/>
        <v>0</v>
      </c>
      <c r="AF38" s="10">
        <f t="shared" si="36"/>
        <v>0</v>
      </c>
      <c r="AG38" s="10">
        <f t="shared" si="36"/>
        <v>0</v>
      </c>
      <c r="AH38" s="10">
        <f t="shared" si="36"/>
        <v>0</v>
      </c>
      <c r="AI38" s="10">
        <f t="shared" si="36"/>
        <v>0</v>
      </c>
      <c r="AJ38" s="10">
        <f t="shared" si="36"/>
        <v>0</v>
      </c>
      <c r="AK38" s="10">
        <f t="shared" si="36"/>
        <v>0</v>
      </c>
    </row>
    <row r="39" spans="1:45" ht="12.75" customHeight="1" x14ac:dyDescent="0.25">
      <c r="A39" s="133">
        <v>31</v>
      </c>
      <c r="B39" s="139" t="s">
        <v>1396</v>
      </c>
      <c r="C39" s="135">
        <f t="shared" si="23"/>
        <v>0</v>
      </c>
      <c r="D39" s="140">
        <v>0</v>
      </c>
      <c r="E39" s="140">
        <v>0</v>
      </c>
      <c r="F39" s="140">
        <v>0</v>
      </c>
      <c r="G39" s="140">
        <v>0</v>
      </c>
      <c r="H39" s="140">
        <v>0</v>
      </c>
      <c r="I39" s="140">
        <v>0</v>
      </c>
      <c r="J39" s="135">
        <f t="shared" si="25"/>
        <v>0</v>
      </c>
      <c r="K39" s="141">
        <v>0</v>
      </c>
      <c r="L39" s="141">
        <v>0</v>
      </c>
      <c r="M39" s="141">
        <v>0</v>
      </c>
      <c r="N39" s="141">
        <v>0</v>
      </c>
      <c r="O39" s="141">
        <v>0</v>
      </c>
      <c r="P39" s="141">
        <v>0</v>
      </c>
      <c r="Q39" s="136">
        <f t="shared" si="27"/>
        <v>0</v>
      </c>
      <c r="R39" s="141">
        <v>0</v>
      </c>
      <c r="S39" s="141">
        <v>0</v>
      </c>
      <c r="T39" s="141">
        <v>0</v>
      </c>
      <c r="U39" s="10">
        <v>0</v>
      </c>
      <c r="V39" s="10">
        <v>0</v>
      </c>
      <c r="W39" s="10">
        <v>0</v>
      </c>
      <c r="X39" s="13">
        <f t="shared" si="35"/>
        <v>0</v>
      </c>
      <c r="Y39" s="10">
        <f t="shared" si="35"/>
        <v>0</v>
      </c>
      <c r="Z39" s="10">
        <f t="shared" si="35"/>
        <v>0</v>
      </c>
      <c r="AA39" s="10">
        <f t="shared" si="35"/>
        <v>0</v>
      </c>
      <c r="AB39" s="10">
        <f t="shared" si="35"/>
        <v>0</v>
      </c>
      <c r="AC39" s="10">
        <f t="shared" si="35"/>
        <v>0</v>
      </c>
      <c r="AD39" s="10">
        <f t="shared" si="35"/>
        <v>0</v>
      </c>
      <c r="AE39" s="10">
        <f t="shared" si="36"/>
        <v>0</v>
      </c>
      <c r="AF39" s="10">
        <f t="shared" si="36"/>
        <v>0</v>
      </c>
      <c r="AG39" s="10">
        <f t="shared" si="36"/>
        <v>0</v>
      </c>
      <c r="AH39" s="10">
        <f t="shared" si="36"/>
        <v>0</v>
      </c>
      <c r="AI39" s="10">
        <f t="shared" si="36"/>
        <v>0</v>
      </c>
      <c r="AJ39" s="10">
        <f t="shared" si="36"/>
        <v>0</v>
      </c>
      <c r="AK39" s="10">
        <f t="shared" si="36"/>
        <v>0</v>
      </c>
    </row>
    <row r="40" spans="1:45" ht="12.75" customHeight="1" x14ac:dyDescent="0.25">
      <c r="A40" s="133">
        <v>32</v>
      </c>
      <c r="B40" s="139" t="s">
        <v>1397</v>
      </c>
      <c r="C40" s="135">
        <f t="shared" si="23"/>
        <v>0</v>
      </c>
      <c r="D40" s="140">
        <v>0</v>
      </c>
      <c r="E40" s="140">
        <v>0</v>
      </c>
      <c r="F40" s="140">
        <v>0</v>
      </c>
      <c r="G40" s="140">
        <v>0</v>
      </c>
      <c r="H40" s="140">
        <v>0</v>
      </c>
      <c r="I40" s="140">
        <v>0</v>
      </c>
      <c r="J40" s="135">
        <f t="shared" si="25"/>
        <v>0</v>
      </c>
      <c r="K40" s="141">
        <v>0</v>
      </c>
      <c r="L40" s="141">
        <v>0</v>
      </c>
      <c r="M40" s="141">
        <v>0</v>
      </c>
      <c r="N40" s="141">
        <v>0</v>
      </c>
      <c r="O40" s="141">
        <v>0</v>
      </c>
      <c r="P40" s="141">
        <v>0</v>
      </c>
      <c r="Q40" s="136">
        <f t="shared" si="27"/>
        <v>0</v>
      </c>
      <c r="R40" s="141">
        <v>0</v>
      </c>
      <c r="S40" s="141">
        <v>0</v>
      </c>
      <c r="T40" s="141">
        <v>0</v>
      </c>
      <c r="U40" s="10">
        <v>0</v>
      </c>
      <c r="V40" s="10">
        <v>0</v>
      </c>
      <c r="W40" s="10">
        <v>0</v>
      </c>
      <c r="X40" s="13">
        <f t="shared" si="35"/>
        <v>0</v>
      </c>
      <c r="Y40" s="10">
        <f t="shared" si="35"/>
        <v>0</v>
      </c>
      <c r="Z40" s="10">
        <f t="shared" si="35"/>
        <v>0</v>
      </c>
      <c r="AA40" s="10">
        <f t="shared" si="35"/>
        <v>0</v>
      </c>
      <c r="AB40" s="10">
        <f t="shared" si="35"/>
        <v>0</v>
      </c>
      <c r="AC40" s="10">
        <f t="shared" si="35"/>
        <v>0</v>
      </c>
      <c r="AD40" s="10">
        <f t="shared" si="35"/>
        <v>0</v>
      </c>
      <c r="AE40" s="10">
        <f t="shared" si="36"/>
        <v>0</v>
      </c>
      <c r="AF40" s="10">
        <f t="shared" si="36"/>
        <v>0</v>
      </c>
      <c r="AG40" s="10">
        <f t="shared" si="36"/>
        <v>0</v>
      </c>
      <c r="AH40" s="10">
        <f t="shared" si="36"/>
        <v>0</v>
      </c>
      <c r="AI40" s="10">
        <f t="shared" si="36"/>
        <v>0</v>
      </c>
      <c r="AJ40" s="10">
        <f t="shared" si="36"/>
        <v>0</v>
      </c>
      <c r="AK40" s="10">
        <f t="shared" si="36"/>
        <v>0</v>
      </c>
    </row>
    <row r="41" spans="1:45" ht="12.75" customHeight="1" x14ac:dyDescent="0.25">
      <c r="A41" s="133">
        <v>33</v>
      </c>
      <c r="B41" s="139" t="s">
        <v>1398</v>
      </c>
      <c r="C41" s="135">
        <f t="shared" si="23"/>
        <v>0</v>
      </c>
      <c r="D41" s="140">
        <v>0</v>
      </c>
      <c r="E41" s="140">
        <v>0</v>
      </c>
      <c r="F41" s="140">
        <v>0</v>
      </c>
      <c r="G41" s="140">
        <v>0</v>
      </c>
      <c r="H41" s="140">
        <v>0</v>
      </c>
      <c r="I41" s="140">
        <v>0</v>
      </c>
      <c r="J41" s="135">
        <f t="shared" si="25"/>
        <v>0</v>
      </c>
      <c r="K41" s="141">
        <v>0</v>
      </c>
      <c r="L41" s="141">
        <v>0</v>
      </c>
      <c r="M41" s="141">
        <v>0</v>
      </c>
      <c r="N41" s="141">
        <v>0</v>
      </c>
      <c r="O41" s="141">
        <v>0</v>
      </c>
      <c r="P41" s="141">
        <v>0</v>
      </c>
      <c r="Q41" s="136">
        <f t="shared" si="27"/>
        <v>0</v>
      </c>
      <c r="R41" s="141">
        <v>0</v>
      </c>
      <c r="S41" s="141">
        <v>0</v>
      </c>
      <c r="T41" s="141">
        <v>0</v>
      </c>
      <c r="U41" s="10">
        <v>0</v>
      </c>
      <c r="V41" s="10">
        <v>0</v>
      </c>
      <c r="W41" s="10">
        <v>0</v>
      </c>
      <c r="X41" s="13">
        <f t="shared" si="35"/>
        <v>0</v>
      </c>
      <c r="Y41" s="10">
        <f t="shared" si="35"/>
        <v>0</v>
      </c>
      <c r="Z41" s="10">
        <f t="shared" si="35"/>
        <v>0</v>
      </c>
      <c r="AA41" s="10">
        <f t="shared" si="35"/>
        <v>0</v>
      </c>
      <c r="AB41" s="10">
        <f t="shared" si="35"/>
        <v>0</v>
      </c>
      <c r="AC41" s="10">
        <f t="shared" si="35"/>
        <v>0</v>
      </c>
      <c r="AD41" s="10">
        <f t="shared" si="35"/>
        <v>0</v>
      </c>
      <c r="AE41" s="10">
        <f t="shared" si="36"/>
        <v>0</v>
      </c>
      <c r="AF41" s="10">
        <f t="shared" si="36"/>
        <v>0</v>
      </c>
      <c r="AG41" s="10">
        <f t="shared" si="36"/>
        <v>0</v>
      </c>
      <c r="AH41" s="10">
        <f t="shared" si="36"/>
        <v>0</v>
      </c>
      <c r="AI41" s="10">
        <f t="shared" si="36"/>
        <v>0</v>
      </c>
      <c r="AJ41" s="10">
        <f t="shared" si="36"/>
        <v>0</v>
      </c>
      <c r="AK41" s="10">
        <f t="shared" si="36"/>
        <v>0</v>
      </c>
    </row>
    <row r="42" spans="1:45" ht="12.75" customHeight="1" x14ac:dyDescent="0.25">
      <c r="A42" s="133">
        <v>34</v>
      </c>
      <c r="B42" s="139"/>
      <c r="C42" s="140"/>
      <c r="D42" s="140"/>
      <c r="E42" s="140"/>
      <c r="F42" s="140"/>
      <c r="G42" s="140"/>
      <c r="H42" s="140"/>
      <c r="I42" s="140"/>
      <c r="J42" s="140"/>
      <c r="K42" s="141"/>
      <c r="L42" s="141"/>
      <c r="M42" s="141"/>
      <c r="N42" s="141"/>
      <c r="O42" s="141"/>
      <c r="P42" s="141"/>
      <c r="Q42" s="141"/>
      <c r="R42" s="141"/>
      <c r="S42" s="141"/>
      <c r="T42" s="141"/>
      <c r="U42" s="10"/>
      <c r="V42" s="10"/>
      <c r="W42" s="10"/>
      <c r="X42" s="13">
        <f t="shared" si="35"/>
        <v>0</v>
      </c>
      <c r="Y42" s="10"/>
      <c r="Z42" s="10"/>
      <c r="AA42" s="10"/>
      <c r="AB42" s="10"/>
      <c r="AC42" s="10"/>
      <c r="AD42" s="10"/>
      <c r="AE42" s="10"/>
      <c r="AF42" s="10"/>
      <c r="AG42" s="10"/>
      <c r="AH42" s="10"/>
      <c r="AI42" s="10"/>
      <c r="AJ42" s="10"/>
      <c r="AK42" s="10"/>
    </row>
    <row r="43" spans="1:45" ht="12.75" customHeight="1" x14ac:dyDescent="0.25">
      <c r="A43" s="133">
        <v>35</v>
      </c>
      <c r="B43" s="134" t="s">
        <v>1399</v>
      </c>
      <c r="C43" s="135">
        <f t="shared" ref="C43:C72" si="37">SUM(D43:I43)</f>
        <v>28622.000000000004</v>
      </c>
      <c r="D43" s="135">
        <f t="shared" ref="D43:I43" si="38">D44+D45</f>
        <v>2767.8</v>
      </c>
      <c r="E43" s="135">
        <f t="shared" si="38"/>
        <v>1924.3</v>
      </c>
      <c r="F43" s="135">
        <f t="shared" si="38"/>
        <v>21587.200000000001</v>
      </c>
      <c r="G43" s="135">
        <f t="shared" si="38"/>
        <v>1010</v>
      </c>
      <c r="H43" s="135">
        <f t="shared" si="38"/>
        <v>1062.4000000000001</v>
      </c>
      <c r="I43" s="135">
        <f t="shared" si="38"/>
        <v>270.3</v>
      </c>
      <c r="J43" s="135">
        <f t="shared" ref="J43:J72" si="39">SUM(K43:P43)</f>
        <v>52554.30000000001</v>
      </c>
      <c r="K43" s="135">
        <f t="shared" ref="K43:P43" si="40">K44+K45</f>
        <v>4211.1000000000004</v>
      </c>
      <c r="L43" s="135">
        <f t="shared" si="40"/>
        <v>1924.3</v>
      </c>
      <c r="M43" s="135">
        <f t="shared" si="40"/>
        <v>43973.8</v>
      </c>
      <c r="N43" s="135">
        <f t="shared" si="40"/>
        <v>1010</v>
      </c>
      <c r="O43" s="135">
        <f t="shared" si="40"/>
        <v>1134.8</v>
      </c>
      <c r="P43" s="135">
        <f t="shared" si="40"/>
        <v>300.3</v>
      </c>
      <c r="Q43" s="136">
        <f t="shared" ref="Q43:Q72" si="41">SUM(R43:W43)</f>
        <v>39692.939599999998</v>
      </c>
      <c r="R43" s="135">
        <f t="shared" ref="R43:W43" si="42">R44+R45</f>
        <v>3880.0450999999998</v>
      </c>
      <c r="S43" s="135">
        <f t="shared" si="42"/>
        <v>1877.5159000000001</v>
      </c>
      <c r="T43" s="135">
        <f t="shared" si="42"/>
        <v>31956.971300000001</v>
      </c>
      <c r="U43" s="135">
        <f t="shared" si="42"/>
        <v>564.71960000000001</v>
      </c>
      <c r="V43" s="135">
        <f t="shared" si="42"/>
        <v>1113.3877</v>
      </c>
      <c r="W43" s="135">
        <f t="shared" si="42"/>
        <v>300.3</v>
      </c>
      <c r="X43" s="13">
        <f t="shared" si="35"/>
        <v>-12861.360400000012</v>
      </c>
      <c r="Y43" s="13">
        <f t="shared" si="35"/>
        <v>-331.05490000000054</v>
      </c>
      <c r="Z43" s="13">
        <f t="shared" si="35"/>
        <v>-46.784099999999853</v>
      </c>
      <c r="AA43" s="13">
        <f t="shared" si="35"/>
        <v>-12016.828700000002</v>
      </c>
      <c r="AB43" s="13">
        <f t="shared" si="35"/>
        <v>-445.28039999999999</v>
      </c>
      <c r="AC43" s="13">
        <f t="shared" si="35"/>
        <v>-21.412299999999959</v>
      </c>
      <c r="AD43" s="13">
        <f t="shared" si="35"/>
        <v>0</v>
      </c>
      <c r="AE43" s="13">
        <f t="shared" si="36"/>
        <v>75.527482242176163</v>
      </c>
      <c r="AF43" s="13">
        <f t="shared" si="36"/>
        <v>92.1385172520244</v>
      </c>
      <c r="AG43" s="13">
        <f t="shared" si="36"/>
        <v>97.568773060333641</v>
      </c>
      <c r="AH43" s="13">
        <f t="shared" si="36"/>
        <v>72.672753548703994</v>
      </c>
      <c r="AI43" s="13">
        <f t="shared" si="36"/>
        <v>55.912831683168321</v>
      </c>
      <c r="AJ43" s="13">
        <f t="shared" si="36"/>
        <v>98.113121254846675</v>
      </c>
      <c r="AK43" s="13">
        <f t="shared" si="36"/>
        <v>100</v>
      </c>
    </row>
    <row r="44" spans="1:45" s="138" customFormat="1" ht="12.75" customHeight="1" x14ac:dyDescent="0.2">
      <c r="A44" s="133">
        <v>36</v>
      </c>
      <c r="B44" s="134" t="s">
        <v>1374</v>
      </c>
      <c r="C44" s="135">
        <f t="shared" si="37"/>
        <v>28622.000000000004</v>
      </c>
      <c r="D44" s="135">
        <f t="shared" ref="D44:I44" si="43">D46</f>
        <v>2767.8</v>
      </c>
      <c r="E44" s="135">
        <f t="shared" si="43"/>
        <v>1924.3</v>
      </c>
      <c r="F44" s="135">
        <f t="shared" si="43"/>
        <v>21587.200000000001</v>
      </c>
      <c r="G44" s="135">
        <f t="shared" si="43"/>
        <v>1010</v>
      </c>
      <c r="H44" s="135">
        <f t="shared" si="43"/>
        <v>1062.4000000000001</v>
      </c>
      <c r="I44" s="135">
        <f t="shared" si="43"/>
        <v>270.3</v>
      </c>
      <c r="J44" s="135">
        <f t="shared" si="39"/>
        <v>52554.30000000001</v>
      </c>
      <c r="K44" s="135">
        <f t="shared" ref="K44:P44" si="44">K46</f>
        <v>4211.1000000000004</v>
      </c>
      <c r="L44" s="135">
        <f t="shared" si="44"/>
        <v>1924.3</v>
      </c>
      <c r="M44" s="135">
        <f t="shared" si="44"/>
        <v>43973.8</v>
      </c>
      <c r="N44" s="135">
        <f t="shared" si="44"/>
        <v>1010</v>
      </c>
      <c r="O44" s="135">
        <f t="shared" si="44"/>
        <v>1134.8</v>
      </c>
      <c r="P44" s="135">
        <f t="shared" si="44"/>
        <v>300.3</v>
      </c>
      <c r="Q44" s="136">
        <f t="shared" si="41"/>
        <v>39692.939599999998</v>
      </c>
      <c r="R44" s="135">
        <f t="shared" ref="R44:W44" si="45">R46</f>
        <v>3880.0450999999998</v>
      </c>
      <c r="S44" s="135">
        <f t="shared" si="45"/>
        <v>1877.5159000000001</v>
      </c>
      <c r="T44" s="135">
        <f t="shared" si="45"/>
        <v>31956.971300000001</v>
      </c>
      <c r="U44" s="135">
        <f t="shared" si="45"/>
        <v>564.71960000000001</v>
      </c>
      <c r="V44" s="135">
        <f t="shared" si="45"/>
        <v>1113.3877</v>
      </c>
      <c r="W44" s="135">
        <f t="shared" si="45"/>
        <v>300.3</v>
      </c>
      <c r="X44" s="13">
        <f t="shared" si="35"/>
        <v>-12861.360400000012</v>
      </c>
      <c r="Y44" s="13">
        <f t="shared" si="35"/>
        <v>-331.05490000000054</v>
      </c>
      <c r="Z44" s="13">
        <f t="shared" si="35"/>
        <v>-46.784099999999853</v>
      </c>
      <c r="AA44" s="13">
        <f t="shared" si="35"/>
        <v>-12016.828700000002</v>
      </c>
      <c r="AB44" s="13">
        <f t="shared" si="35"/>
        <v>-445.28039999999999</v>
      </c>
      <c r="AC44" s="13">
        <f t="shared" si="35"/>
        <v>-21.412299999999959</v>
      </c>
      <c r="AD44" s="13">
        <f t="shared" si="35"/>
        <v>0</v>
      </c>
      <c r="AE44" s="13">
        <f t="shared" si="36"/>
        <v>75.527482242176163</v>
      </c>
      <c r="AF44" s="13">
        <f t="shared" si="36"/>
        <v>92.1385172520244</v>
      </c>
      <c r="AG44" s="13">
        <f t="shared" si="36"/>
        <v>97.568773060333641</v>
      </c>
      <c r="AH44" s="13">
        <f t="shared" si="36"/>
        <v>72.672753548703994</v>
      </c>
      <c r="AI44" s="13">
        <f t="shared" si="36"/>
        <v>55.912831683168321</v>
      </c>
      <c r="AJ44" s="13">
        <f t="shared" si="36"/>
        <v>98.113121254846675</v>
      </c>
      <c r="AK44" s="13">
        <f t="shared" si="36"/>
        <v>100</v>
      </c>
      <c r="AL44" s="183"/>
      <c r="AM44" s="183"/>
      <c r="AN44" s="183"/>
      <c r="AO44" s="183"/>
      <c r="AP44" s="183"/>
      <c r="AQ44" s="183"/>
      <c r="AR44" s="183"/>
      <c r="AS44" s="183"/>
    </row>
    <row r="45" spans="1:45" s="138" customFormat="1" ht="12.75" customHeight="1" x14ac:dyDescent="0.2">
      <c r="A45" s="133">
        <v>37</v>
      </c>
      <c r="B45" s="134" t="s">
        <v>1375</v>
      </c>
      <c r="C45" s="135">
        <f t="shared" si="37"/>
        <v>0</v>
      </c>
      <c r="D45" s="135">
        <f t="shared" ref="D45:I45" si="46">SUBTOTAL(9,D47:D72)</f>
        <v>0</v>
      </c>
      <c r="E45" s="135">
        <f t="shared" si="46"/>
        <v>0</v>
      </c>
      <c r="F45" s="135">
        <f t="shared" si="46"/>
        <v>0</v>
      </c>
      <c r="G45" s="135">
        <f t="shared" si="46"/>
        <v>0</v>
      </c>
      <c r="H45" s="135">
        <f t="shared" si="46"/>
        <v>0</v>
      </c>
      <c r="I45" s="135">
        <f t="shared" si="46"/>
        <v>0</v>
      </c>
      <c r="J45" s="135">
        <f t="shared" si="39"/>
        <v>0</v>
      </c>
      <c r="K45" s="135">
        <f t="shared" ref="K45:P45" si="47">SUBTOTAL(9,K47:K72)</f>
        <v>0</v>
      </c>
      <c r="L45" s="135">
        <f t="shared" si="47"/>
        <v>0</v>
      </c>
      <c r="M45" s="135">
        <f t="shared" si="47"/>
        <v>0</v>
      </c>
      <c r="N45" s="135">
        <f t="shared" si="47"/>
        <v>0</v>
      </c>
      <c r="O45" s="135">
        <f t="shared" si="47"/>
        <v>0</v>
      </c>
      <c r="P45" s="135">
        <f t="shared" si="47"/>
        <v>0</v>
      </c>
      <c r="Q45" s="136">
        <f t="shared" si="41"/>
        <v>0</v>
      </c>
      <c r="R45" s="135">
        <f t="shared" ref="R45:W45" si="48">SUBTOTAL(9,R47:R72)</f>
        <v>0</v>
      </c>
      <c r="S45" s="135">
        <f t="shared" si="48"/>
        <v>0</v>
      </c>
      <c r="T45" s="135">
        <f t="shared" si="48"/>
        <v>0</v>
      </c>
      <c r="U45" s="135">
        <f t="shared" si="48"/>
        <v>0</v>
      </c>
      <c r="V45" s="135">
        <f t="shared" si="48"/>
        <v>0</v>
      </c>
      <c r="W45" s="135">
        <f t="shared" si="48"/>
        <v>0</v>
      </c>
      <c r="X45" s="13">
        <f t="shared" si="35"/>
        <v>0</v>
      </c>
      <c r="Y45" s="13">
        <f t="shared" si="35"/>
        <v>0</v>
      </c>
      <c r="Z45" s="13">
        <f t="shared" si="35"/>
        <v>0</v>
      </c>
      <c r="AA45" s="13">
        <f t="shared" si="35"/>
        <v>0</v>
      </c>
      <c r="AB45" s="13">
        <f t="shared" si="35"/>
        <v>0</v>
      </c>
      <c r="AC45" s="13">
        <f t="shared" si="35"/>
        <v>0</v>
      </c>
      <c r="AD45" s="13">
        <f t="shared" si="35"/>
        <v>0</v>
      </c>
      <c r="AE45" s="13">
        <f t="shared" si="36"/>
        <v>0</v>
      </c>
      <c r="AF45" s="13">
        <f t="shared" si="36"/>
        <v>0</v>
      </c>
      <c r="AG45" s="13">
        <f t="shared" si="36"/>
        <v>0</v>
      </c>
      <c r="AH45" s="13">
        <f t="shared" si="36"/>
        <v>0</v>
      </c>
      <c r="AI45" s="13">
        <f t="shared" si="36"/>
        <v>0</v>
      </c>
      <c r="AJ45" s="13">
        <f t="shared" si="36"/>
        <v>0</v>
      </c>
      <c r="AK45" s="13">
        <f t="shared" si="36"/>
        <v>0</v>
      </c>
      <c r="AL45" s="183"/>
      <c r="AM45" s="183"/>
      <c r="AN45" s="183"/>
      <c r="AO45" s="183"/>
      <c r="AP45" s="183"/>
      <c r="AQ45" s="183"/>
      <c r="AR45" s="183"/>
      <c r="AS45" s="183"/>
    </row>
    <row r="46" spans="1:45" ht="12.75" customHeight="1" x14ac:dyDescent="0.25">
      <c r="A46" s="133">
        <v>38</v>
      </c>
      <c r="B46" s="139" t="s">
        <v>1400</v>
      </c>
      <c r="C46" s="135">
        <f t="shared" si="37"/>
        <v>28622.000000000004</v>
      </c>
      <c r="D46" s="140">
        <v>2767.8</v>
      </c>
      <c r="E46" s="140">
        <v>1924.3</v>
      </c>
      <c r="F46" s="140">
        <v>21587.200000000001</v>
      </c>
      <c r="G46" s="140">
        <v>1010</v>
      </c>
      <c r="H46" s="140">
        <v>1062.4000000000001</v>
      </c>
      <c r="I46" s="140">
        <v>270.3</v>
      </c>
      <c r="J46" s="135">
        <f t="shared" si="39"/>
        <v>52554.30000000001</v>
      </c>
      <c r="K46" s="141">
        <v>4211.1000000000004</v>
      </c>
      <c r="L46" s="141">
        <v>1924.3</v>
      </c>
      <c r="M46" s="141">
        <v>43973.8</v>
      </c>
      <c r="N46" s="141">
        <v>1010</v>
      </c>
      <c r="O46" s="141">
        <v>1134.8</v>
      </c>
      <c r="P46" s="141">
        <v>300.3</v>
      </c>
      <c r="Q46" s="136">
        <f t="shared" si="41"/>
        <v>39692.939599999998</v>
      </c>
      <c r="R46" s="141">
        <v>3880.0450999999998</v>
      </c>
      <c r="S46" s="141">
        <v>1877.5159000000001</v>
      </c>
      <c r="T46" s="141">
        <v>31956.971300000001</v>
      </c>
      <c r="U46" s="10">
        <v>564.71960000000001</v>
      </c>
      <c r="V46" s="10">
        <v>1113.3877</v>
      </c>
      <c r="W46" s="10">
        <v>300.3</v>
      </c>
      <c r="X46" s="13">
        <f t="shared" si="35"/>
        <v>-12861.360400000012</v>
      </c>
      <c r="Y46" s="10">
        <f t="shared" si="35"/>
        <v>-331.05490000000054</v>
      </c>
      <c r="Z46" s="10">
        <f t="shared" si="35"/>
        <v>-46.784099999999853</v>
      </c>
      <c r="AA46" s="10">
        <f t="shared" si="35"/>
        <v>-12016.828700000002</v>
      </c>
      <c r="AB46" s="10">
        <f t="shared" si="35"/>
        <v>-445.28039999999999</v>
      </c>
      <c r="AC46" s="10">
        <f t="shared" si="35"/>
        <v>-21.412299999999959</v>
      </c>
      <c r="AD46" s="10">
        <f t="shared" si="35"/>
        <v>0</v>
      </c>
      <c r="AE46" s="10">
        <f t="shared" si="36"/>
        <v>75.527482242176163</v>
      </c>
      <c r="AF46" s="10">
        <f t="shared" si="36"/>
        <v>92.1385172520244</v>
      </c>
      <c r="AG46" s="10">
        <f t="shared" si="36"/>
        <v>97.568773060333641</v>
      </c>
      <c r="AH46" s="10">
        <f t="shared" si="36"/>
        <v>72.672753548703994</v>
      </c>
      <c r="AI46" s="10">
        <f t="shared" si="36"/>
        <v>55.912831683168321</v>
      </c>
      <c r="AJ46" s="10">
        <f t="shared" si="36"/>
        <v>98.113121254846675</v>
      </c>
      <c r="AK46" s="10">
        <f t="shared" si="36"/>
        <v>100</v>
      </c>
    </row>
    <row r="47" spans="1:45" ht="12.75" customHeight="1" x14ac:dyDescent="0.25">
      <c r="A47" s="133">
        <v>39</v>
      </c>
      <c r="B47" s="139" t="s">
        <v>1399</v>
      </c>
      <c r="C47" s="135">
        <f t="shared" si="37"/>
        <v>0</v>
      </c>
      <c r="D47" s="140">
        <v>0</v>
      </c>
      <c r="E47" s="140">
        <v>0</v>
      </c>
      <c r="F47" s="140">
        <v>0</v>
      </c>
      <c r="G47" s="140">
        <v>0</v>
      </c>
      <c r="H47" s="140">
        <v>0</v>
      </c>
      <c r="I47" s="140">
        <v>0</v>
      </c>
      <c r="J47" s="135">
        <f t="shared" si="39"/>
        <v>0</v>
      </c>
      <c r="K47" s="141">
        <v>0</v>
      </c>
      <c r="L47" s="141">
        <v>0</v>
      </c>
      <c r="M47" s="141">
        <v>0</v>
      </c>
      <c r="N47" s="141">
        <v>0</v>
      </c>
      <c r="O47" s="141">
        <v>0</v>
      </c>
      <c r="P47" s="141">
        <v>0</v>
      </c>
      <c r="Q47" s="136">
        <f t="shared" si="41"/>
        <v>0</v>
      </c>
      <c r="R47" s="141">
        <v>0</v>
      </c>
      <c r="S47" s="141">
        <v>0</v>
      </c>
      <c r="T47" s="141">
        <v>0</v>
      </c>
      <c r="U47" s="10">
        <v>0</v>
      </c>
      <c r="V47" s="10">
        <v>0</v>
      </c>
      <c r="W47" s="10">
        <v>0</v>
      </c>
      <c r="X47" s="13">
        <f t="shared" si="35"/>
        <v>0</v>
      </c>
      <c r="Y47" s="10">
        <f t="shared" si="35"/>
        <v>0</v>
      </c>
      <c r="Z47" s="10">
        <f t="shared" si="35"/>
        <v>0</v>
      </c>
      <c r="AA47" s="10">
        <f t="shared" si="35"/>
        <v>0</v>
      </c>
      <c r="AB47" s="10">
        <f t="shared" si="35"/>
        <v>0</v>
      </c>
      <c r="AC47" s="10">
        <f t="shared" si="35"/>
        <v>0</v>
      </c>
      <c r="AD47" s="10">
        <f t="shared" si="35"/>
        <v>0</v>
      </c>
      <c r="AE47" s="10">
        <f t="shared" si="36"/>
        <v>0</v>
      </c>
      <c r="AF47" s="10">
        <f t="shared" si="36"/>
        <v>0</v>
      </c>
      <c r="AG47" s="10">
        <f t="shared" si="36"/>
        <v>0</v>
      </c>
      <c r="AH47" s="10">
        <f t="shared" si="36"/>
        <v>0</v>
      </c>
      <c r="AI47" s="10">
        <f t="shared" si="36"/>
        <v>0</v>
      </c>
      <c r="AJ47" s="10">
        <f t="shared" si="36"/>
        <v>0</v>
      </c>
      <c r="AK47" s="10">
        <f t="shared" si="36"/>
        <v>0</v>
      </c>
    </row>
    <row r="48" spans="1:45" ht="12.75" customHeight="1" x14ac:dyDescent="0.25">
      <c r="A48" s="133">
        <v>40</v>
      </c>
      <c r="B48" s="139" t="s">
        <v>1401</v>
      </c>
      <c r="C48" s="135">
        <f t="shared" si="37"/>
        <v>0</v>
      </c>
      <c r="D48" s="140">
        <v>0</v>
      </c>
      <c r="E48" s="140">
        <v>0</v>
      </c>
      <c r="F48" s="140">
        <v>0</v>
      </c>
      <c r="G48" s="140">
        <v>0</v>
      </c>
      <c r="H48" s="140">
        <v>0</v>
      </c>
      <c r="I48" s="140">
        <v>0</v>
      </c>
      <c r="J48" s="135">
        <f t="shared" si="39"/>
        <v>0</v>
      </c>
      <c r="K48" s="141">
        <v>0</v>
      </c>
      <c r="L48" s="141">
        <v>0</v>
      </c>
      <c r="M48" s="141">
        <v>0</v>
      </c>
      <c r="N48" s="141">
        <v>0</v>
      </c>
      <c r="O48" s="141">
        <v>0</v>
      </c>
      <c r="P48" s="141">
        <v>0</v>
      </c>
      <c r="Q48" s="136">
        <f t="shared" si="41"/>
        <v>0</v>
      </c>
      <c r="R48" s="141">
        <v>0</v>
      </c>
      <c r="S48" s="141">
        <v>0</v>
      </c>
      <c r="T48" s="141">
        <v>0</v>
      </c>
      <c r="U48" s="10">
        <v>0</v>
      </c>
      <c r="V48" s="10">
        <v>0</v>
      </c>
      <c r="W48" s="10">
        <v>0</v>
      </c>
      <c r="X48" s="13">
        <f t="shared" si="35"/>
        <v>0</v>
      </c>
      <c r="Y48" s="10">
        <f t="shared" si="35"/>
        <v>0</v>
      </c>
      <c r="Z48" s="10">
        <f t="shared" si="35"/>
        <v>0</v>
      </c>
      <c r="AA48" s="10">
        <f t="shared" si="35"/>
        <v>0</v>
      </c>
      <c r="AB48" s="10">
        <f t="shared" si="35"/>
        <v>0</v>
      </c>
      <c r="AC48" s="10">
        <f t="shared" si="35"/>
        <v>0</v>
      </c>
      <c r="AD48" s="10">
        <f t="shared" si="35"/>
        <v>0</v>
      </c>
      <c r="AE48" s="10">
        <f t="shared" si="36"/>
        <v>0</v>
      </c>
      <c r="AF48" s="10">
        <f t="shared" si="36"/>
        <v>0</v>
      </c>
      <c r="AG48" s="10">
        <f t="shared" si="36"/>
        <v>0</v>
      </c>
      <c r="AH48" s="10">
        <f t="shared" si="36"/>
        <v>0</v>
      </c>
      <c r="AI48" s="10">
        <f t="shared" si="36"/>
        <v>0</v>
      </c>
      <c r="AJ48" s="10">
        <f t="shared" si="36"/>
        <v>0</v>
      </c>
      <c r="AK48" s="10">
        <f t="shared" si="36"/>
        <v>0</v>
      </c>
    </row>
    <row r="49" spans="1:37" ht="12.75" customHeight="1" x14ac:dyDescent="0.25">
      <c r="A49" s="133">
        <v>41</v>
      </c>
      <c r="B49" s="139" t="s">
        <v>1402</v>
      </c>
      <c r="C49" s="135">
        <f t="shared" si="37"/>
        <v>0</v>
      </c>
      <c r="D49" s="140">
        <v>0</v>
      </c>
      <c r="E49" s="140">
        <v>0</v>
      </c>
      <c r="F49" s="140">
        <v>0</v>
      </c>
      <c r="G49" s="140">
        <v>0</v>
      </c>
      <c r="H49" s="140">
        <v>0</v>
      </c>
      <c r="I49" s="140">
        <v>0</v>
      </c>
      <c r="J49" s="135">
        <f t="shared" si="39"/>
        <v>0</v>
      </c>
      <c r="K49" s="141">
        <v>0</v>
      </c>
      <c r="L49" s="141">
        <v>0</v>
      </c>
      <c r="M49" s="141">
        <v>0</v>
      </c>
      <c r="N49" s="141">
        <v>0</v>
      </c>
      <c r="O49" s="141">
        <v>0</v>
      </c>
      <c r="P49" s="141">
        <v>0</v>
      </c>
      <c r="Q49" s="136">
        <f t="shared" si="41"/>
        <v>0</v>
      </c>
      <c r="R49" s="141">
        <v>0</v>
      </c>
      <c r="S49" s="141">
        <v>0</v>
      </c>
      <c r="T49" s="141">
        <v>0</v>
      </c>
      <c r="U49" s="10">
        <v>0</v>
      </c>
      <c r="V49" s="10">
        <v>0</v>
      </c>
      <c r="W49" s="10">
        <v>0</v>
      </c>
      <c r="X49" s="13">
        <f t="shared" si="35"/>
        <v>0</v>
      </c>
      <c r="Y49" s="10">
        <f t="shared" si="35"/>
        <v>0</v>
      </c>
      <c r="Z49" s="10">
        <f t="shared" si="35"/>
        <v>0</v>
      </c>
      <c r="AA49" s="10">
        <f t="shared" si="35"/>
        <v>0</v>
      </c>
      <c r="AB49" s="10">
        <f t="shared" si="35"/>
        <v>0</v>
      </c>
      <c r="AC49" s="10">
        <f t="shared" si="35"/>
        <v>0</v>
      </c>
      <c r="AD49" s="10">
        <f t="shared" si="35"/>
        <v>0</v>
      </c>
      <c r="AE49" s="10">
        <f t="shared" si="36"/>
        <v>0</v>
      </c>
      <c r="AF49" s="10">
        <f t="shared" si="36"/>
        <v>0</v>
      </c>
      <c r="AG49" s="10">
        <f t="shared" si="36"/>
        <v>0</v>
      </c>
      <c r="AH49" s="10">
        <f t="shared" si="36"/>
        <v>0</v>
      </c>
      <c r="AI49" s="10">
        <f t="shared" si="36"/>
        <v>0</v>
      </c>
      <c r="AJ49" s="10">
        <f t="shared" si="36"/>
        <v>0</v>
      </c>
      <c r="AK49" s="10">
        <f t="shared" si="36"/>
        <v>0</v>
      </c>
    </row>
    <row r="50" spans="1:37" ht="12.75" customHeight="1" x14ac:dyDescent="0.25">
      <c r="A50" s="133">
        <v>42</v>
      </c>
      <c r="B50" s="139" t="s">
        <v>1403</v>
      </c>
      <c r="C50" s="135">
        <f t="shared" si="37"/>
        <v>0</v>
      </c>
      <c r="D50" s="140">
        <v>0</v>
      </c>
      <c r="E50" s="140">
        <v>0</v>
      </c>
      <c r="F50" s="140">
        <v>0</v>
      </c>
      <c r="G50" s="140">
        <v>0</v>
      </c>
      <c r="H50" s="140">
        <v>0</v>
      </c>
      <c r="I50" s="140">
        <v>0</v>
      </c>
      <c r="J50" s="135">
        <f t="shared" si="39"/>
        <v>0</v>
      </c>
      <c r="K50" s="141">
        <v>0</v>
      </c>
      <c r="L50" s="141">
        <v>0</v>
      </c>
      <c r="M50" s="141">
        <v>0</v>
      </c>
      <c r="N50" s="141">
        <v>0</v>
      </c>
      <c r="O50" s="141">
        <v>0</v>
      </c>
      <c r="P50" s="141">
        <v>0</v>
      </c>
      <c r="Q50" s="136">
        <f t="shared" si="41"/>
        <v>0</v>
      </c>
      <c r="R50" s="141">
        <v>0</v>
      </c>
      <c r="S50" s="141">
        <v>0</v>
      </c>
      <c r="T50" s="141">
        <v>0</v>
      </c>
      <c r="U50" s="10">
        <v>0</v>
      </c>
      <c r="V50" s="10">
        <v>0</v>
      </c>
      <c r="W50" s="10">
        <v>0</v>
      </c>
      <c r="X50" s="13">
        <f t="shared" si="35"/>
        <v>0</v>
      </c>
      <c r="Y50" s="10">
        <f t="shared" si="35"/>
        <v>0</v>
      </c>
      <c r="Z50" s="10">
        <f t="shared" si="35"/>
        <v>0</v>
      </c>
      <c r="AA50" s="10">
        <f t="shared" si="35"/>
        <v>0</v>
      </c>
      <c r="AB50" s="10">
        <f t="shared" si="35"/>
        <v>0</v>
      </c>
      <c r="AC50" s="10">
        <f t="shared" si="35"/>
        <v>0</v>
      </c>
      <c r="AD50" s="10">
        <f t="shared" si="35"/>
        <v>0</v>
      </c>
      <c r="AE50" s="10">
        <f t="shared" si="36"/>
        <v>0</v>
      </c>
      <c r="AF50" s="10">
        <f t="shared" si="36"/>
        <v>0</v>
      </c>
      <c r="AG50" s="10">
        <f t="shared" si="36"/>
        <v>0</v>
      </c>
      <c r="AH50" s="10">
        <f t="shared" si="36"/>
        <v>0</v>
      </c>
      <c r="AI50" s="10">
        <f t="shared" si="36"/>
        <v>0</v>
      </c>
      <c r="AJ50" s="10">
        <f t="shared" si="36"/>
        <v>0</v>
      </c>
      <c r="AK50" s="10">
        <f t="shared" si="36"/>
        <v>0</v>
      </c>
    </row>
    <row r="51" spans="1:37" ht="12.75" customHeight="1" x14ac:dyDescent="0.25">
      <c r="A51" s="133">
        <v>43</v>
      </c>
      <c r="B51" s="139" t="s">
        <v>1404</v>
      </c>
      <c r="C51" s="135">
        <f t="shared" si="37"/>
        <v>0</v>
      </c>
      <c r="D51" s="140">
        <v>0</v>
      </c>
      <c r="E51" s="140">
        <v>0</v>
      </c>
      <c r="F51" s="140">
        <v>0</v>
      </c>
      <c r="G51" s="140">
        <v>0</v>
      </c>
      <c r="H51" s="140">
        <v>0</v>
      </c>
      <c r="I51" s="140">
        <v>0</v>
      </c>
      <c r="J51" s="135">
        <f t="shared" si="39"/>
        <v>0</v>
      </c>
      <c r="K51" s="141">
        <v>0</v>
      </c>
      <c r="L51" s="141">
        <v>0</v>
      </c>
      <c r="M51" s="141">
        <v>0</v>
      </c>
      <c r="N51" s="141">
        <v>0</v>
      </c>
      <c r="O51" s="141">
        <v>0</v>
      </c>
      <c r="P51" s="141">
        <v>0</v>
      </c>
      <c r="Q51" s="136">
        <f t="shared" si="41"/>
        <v>0</v>
      </c>
      <c r="R51" s="141">
        <v>0</v>
      </c>
      <c r="S51" s="141">
        <v>0</v>
      </c>
      <c r="T51" s="141">
        <v>0</v>
      </c>
      <c r="U51" s="10">
        <v>0</v>
      </c>
      <c r="V51" s="10">
        <v>0</v>
      </c>
      <c r="W51" s="10">
        <v>0</v>
      </c>
      <c r="X51" s="13">
        <f t="shared" si="35"/>
        <v>0</v>
      </c>
      <c r="Y51" s="10">
        <f t="shared" si="35"/>
        <v>0</v>
      </c>
      <c r="Z51" s="10">
        <f t="shared" si="35"/>
        <v>0</v>
      </c>
      <c r="AA51" s="10">
        <f t="shared" si="35"/>
        <v>0</v>
      </c>
      <c r="AB51" s="10">
        <f t="shared" si="35"/>
        <v>0</v>
      </c>
      <c r="AC51" s="10">
        <f t="shared" si="35"/>
        <v>0</v>
      </c>
      <c r="AD51" s="10">
        <f t="shared" si="35"/>
        <v>0</v>
      </c>
      <c r="AE51" s="10">
        <f t="shared" si="36"/>
        <v>0</v>
      </c>
      <c r="AF51" s="10">
        <f t="shared" si="36"/>
        <v>0</v>
      </c>
      <c r="AG51" s="10">
        <f t="shared" si="36"/>
        <v>0</v>
      </c>
      <c r="AH51" s="10">
        <f t="shared" si="36"/>
        <v>0</v>
      </c>
      <c r="AI51" s="10">
        <f t="shared" si="36"/>
        <v>0</v>
      </c>
      <c r="AJ51" s="10">
        <f t="shared" si="36"/>
        <v>0</v>
      </c>
      <c r="AK51" s="10">
        <f t="shared" si="36"/>
        <v>0</v>
      </c>
    </row>
    <row r="52" spans="1:37" ht="12.75" customHeight="1" x14ac:dyDescent="0.25">
      <c r="A52" s="133">
        <v>44</v>
      </c>
      <c r="B52" s="139" t="s">
        <v>1405</v>
      </c>
      <c r="C52" s="135">
        <f t="shared" si="37"/>
        <v>0</v>
      </c>
      <c r="D52" s="140">
        <v>0</v>
      </c>
      <c r="E52" s="140">
        <v>0</v>
      </c>
      <c r="F52" s="140">
        <v>0</v>
      </c>
      <c r="G52" s="140">
        <v>0</v>
      </c>
      <c r="H52" s="140">
        <v>0</v>
      </c>
      <c r="I52" s="140">
        <v>0</v>
      </c>
      <c r="J52" s="135">
        <f t="shared" si="39"/>
        <v>0</v>
      </c>
      <c r="K52" s="141">
        <v>0</v>
      </c>
      <c r="L52" s="141">
        <v>0</v>
      </c>
      <c r="M52" s="141">
        <v>0</v>
      </c>
      <c r="N52" s="141">
        <v>0</v>
      </c>
      <c r="O52" s="141">
        <v>0</v>
      </c>
      <c r="P52" s="141">
        <v>0</v>
      </c>
      <c r="Q52" s="136">
        <f t="shared" si="41"/>
        <v>0</v>
      </c>
      <c r="R52" s="141">
        <v>0</v>
      </c>
      <c r="S52" s="141">
        <v>0</v>
      </c>
      <c r="T52" s="141">
        <v>0</v>
      </c>
      <c r="U52" s="10">
        <v>0</v>
      </c>
      <c r="V52" s="10">
        <v>0</v>
      </c>
      <c r="W52" s="10">
        <v>0</v>
      </c>
      <c r="X52" s="13">
        <f t="shared" si="35"/>
        <v>0</v>
      </c>
      <c r="Y52" s="10">
        <f t="shared" si="35"/>
        <v>0</v>
      </c>
      <c r="Z52" s="10">
        <f t="shared" si="35"/>
        <v>0</v>
      </c>
      <c r="AA52" s="10">
        <f t="shared" si="35"/>
        <v>0</v>
      </c>
      <c r="AB52" s="10">
        <f t="shared" si="35"/>
        <v>0</v>
      </c>
      <c r="AC52" s="10">
        <f t="shared" si="35"/>
        <v>0</v>
      </c>
      <c r="AD52" s="10">
        <f t="shared" si="35"/>
        <v>0</v>
      </c>
      <c r="AE52" s="10">
        <f t="shared" si="36"/>
        <v>0</v>
      </c>
      <c r="AF52" s="10">
        <f t="shared" si="36"/>
        <v>0</v>
      </c>
      <c r="AG52" s="10">
        <f t="shared" si="36"/>
        <v>0</v>
      </c>
      <c r="AH52" s="10">
        <f t="shared" si="36"/>
        <v>0</v>
      </c>
      <c r="AI52" s="10">
        <f t="shared" si="36"/>
        <v>0</v>
      </c>
      <c r="AJ52" s="10">
        <f t="shared" si="36"/>
        <v>0</v>
      </c>
      <c r="AK52" s="10">
        <f t="shared" si="36"/>
        <v>0</v>
      </c>
    </row>
    <row r="53" spans="1:37" ht="12.75" customHeight="1" x14ac:dyDescent="0.25">
      <c r="A53" s="133">
        <v>45</v>
      </c>
      <c r="B53" s="139" t="s">
        <v>1406</v>
      </c>
      <c r="C53" s="135">
        <f t="shared" si="37"/>
        <v>0</v>
      </c>
      <c r="D53" s="140">
        <v>0</v>
      </c>
      <c r="E53" s="140">
        <v>0</v>
      </c>
      <c r="F53" s="140">
        <v>0</v>
      </c>
      <c r="G53" s="140">
        <v>0</v>
      </c>
      <c r="H53" s="140">
        <v>0</v>
      </c>
      <c r="I53" s="140">
        <v>0</v>
      </c>
      <c r="J53" s="135">
        <f t="shared" si="39"/>
        <v>0</v>
      </c>
      <c r="K53" s="141">
        <v>0</v>
      </c>
      <c r="L53" s="141">
        <v>0</v>
      </c>
      <c r="M53" s="141">
        <v>0</v>
      </c>
      <c r="N53" s="141">
        <v>0</v>
      </c>
      <c r="O53" s="141">
        <v>0</v>
      </c>
      <c r="P53" s="141">
        <v>0</v>
      </c>
      <c r="Q53" s="136">
        <f t="shared" si="41"/>
        <v>0</v>
      </c>
      <c r="R53" s="141">
        <v>0</v>
      </c>
      <c r="S53" s="141">
        <v>0</v>
      </c>
      <c r="T53" s="141">
        <v>0</v>
      </c>
      <c r="U53" s="10">
        <v>0</v>
      </c>
      <c r="V53" s="10">
        <v>0</v>
      </c>
      <c r="W53" s="10">
        <v>0</v>
      </c>
      <c r="X53" s="13">
        <f t="shared" si="35"/>
        <v>0</v>
      </c>
      <c r="Y53" s="10">
        <f t="shared" si="35"/>
        <v>0</v>
      </c>
      <c r="Z53" s="10">
        <f t="shared" si="35"/>
        <v>0</v>
      </c>
      <c r="AA53" s="10">
        <f t="shared" si="35"/>
        <v>0</v>
      </c>
      <c r="AB53" s="10">
        <f t="shared" si="35"/>
        <v>0</v>
      </c>
      <c r="AC53" s="10">
        <f t="shared" si="35"/>
        <v>0</v>
      </c>
      <c r="AD53" s="10">
        <f t="shared" si="35"/>
        <v>0</v>
      </c>
      <c r="AE53" s="10">
        <f t="shared" si="36"/>
        <v>0</v>
      </c>
      <c r="AF53" s="10">
        <f t="shared" si="36"/>
        <v>0</v>
      </c>
      <c r="AG53" s="10">
        <f t="shared" si="36"/>
        <v>0</v>
      </c>
      <c r="AH53" s="10">
        <f t="shared" si="36"/>
        <v>0</v>
      </c>
      <c r="AI53" s="10">
        <f t="shared" si="36"/>
        <v>0</v>
      </c>
      <c r="AJ53" s="10">
        <f t="shared" si="36"/>
        <v>0</v>
      </c>
      <c r="AK53" s="10">
        <f t="shared" si="36"/>
        <v>0</v>
      </c>
    </row>
    <row r="54" spans="1:37" ht="12.75" customHeight="1" x14ac:dyDescent="0.25">
      <c r="A54" s="133">
        <v>46</v>
      </c>
      <c r="B54" s="139" t="s">
        <v>1407</v>
      </c>
      <c r="C54" s="135">
        <f t="shared" si="37"/>
        <v>0</v>
      </c>
      <c r="D54" s="140">
        <v>0</v>
      </c>
      <c r="E54" s="140">
        <v>0</v>
      </c>
      <c r="F54" s="140">
        <v>0</v>
      </c>
      <c r="G54" s="140">
        <v>0</v>
      </c>
      <c r="H54" s="140">
        <v>0</v>
      </c>
      <c r="I54" s="140">
        <v>0</v>
      </c>
      <c r="J54" s="135">
        <f t="shared" si="39"/>
        <v>0</v>
      </c>
      <c r="K54" s="141">
        <v>0</v>
      </c>
      <c r="L54" s="141">
        <v>0</v>
      </c>
      <c r="M54" s="141">
        <v>0</v>
      </c>
      <c r="N54" s="141">
        <v>0</v>
      </c>
      <c r="O54" s="141">
        <v>0</v>
      </c>
      <c r="P54" s="141">
        <v>0</v>
      </c>
      <c r="Q54" s="136">
        <f t="shared" si="41"/>
        <v>0</v>
      </c>
      <c r="R54" s="141">
        <v>0</v>
      </c>
      <c r="S54" s="141">
        <v>0</v>
      </c>
      <c r="T54" s="141">
        <v>0</v>
      </c>
      <c r="U54" s="10">
        <v>0</v>
      </c>
      <c r="V54" s="10">
        <v>0</v>
      </c>
      <c r="W54" s="10">
        <v>0</v>
      </c>
      <c r="X54" s="13">
        <f t="shared" si="35"/>
        <v>0</v>
      </c>
      <c r="Y54" s="10">
        <f t="shared" si="35"/>
        <v>0</v>
      </c>
      <c r="Z54" s="10">
        <f t="shared" si="35"/>
        <v>0</v>
      </c>
      <c r="AA54" s="10">
        <f t="shared" si="35"/>
        <v>0</v>
      </c>
      <c r="AB54" s="10">
        <f t="shared" si="35"/>
        <v>0</v>
      </c>
      <c r="AC54" s="10">
        <f t="shared" si="35"/>
        <v>0</v>
      </c>
      <c r="AD54" s="10">
        <f t="shared" si="35"/>
        <v>0</v>
      </c>
      <c r="AE54" s="10">
        <f t="shared" si="36"/>
        <v>0</v>
      </c>
      <c r="AF54" s="10">
        <f t="shared" si="36"/>
        <v>0</v>
      </c>
      <c r="AG54" s="10">
        <f t="shared" si="36"/>
        <v>0</v>
      </c>
      <c r="AH54" s="10">
        <f t="shared" si="36"/>
        <v>0</v>
      </c>
      <c r="AI54" s="10">
        <f t="shared" si="36"/>
        <v>0</v>
      </c>
      <c r="AJ54" s="10">
        <f t="shared" si="36"/>
        <v>0</v>
      </c>
      <c r="AK54" s="10">
        <f t="shared" si="36"/>
        <v>0</v>
      </c>
    </row>
    <row r="55" spans="1:37" ht="12.75" customHeight="1" x14ac:dyDescent="0.25">
      <c r="A55" s="133">
        <v>47</v>
      </c>
      <c r="B55" s="139" t="s">
        <v>1408</v>
      </c>
      <c r="C55" s="135">
        <f t="shared" si="37"/>
        <v>0</v>
      </c>
      <c r="D55" s="140">
        <v>0</v>
      </c>
      <c r="E55" s="140">
        <v>0</v>
      </c>
      <c r="F55" s="140">
        <v>0</v>
      </c>
      <c r="G55" s="140">
        <v>0</v>
      </c>
      <c r="H55" s="140">
        <v>0</v>
      </c>
      <c r="I55" s="140">
        <v>0</v>
      </c>
      <c r="J55" s="135">
        <f t="shared" si="39"/>
        <v>0</v>
      </c>
      <c r="K55" s="141">
        <v>0</v>
      </c>
      <c r="L55" s="141">
        <v>0</v>
      </c>
      <c r="M55" s="141">
        <v>0</v>
      </c>
      <c r="N55" s="141">
        <v>0</v>
      </c>
      <c r="O55" s="141">
        <v>0</v>
      </c>
      <c r="P55" s="141">
        <v>0</v>
      </c>
      <c r="Q55" s="136">
        <f t="shared" si="41"/>
        <v>0</v>
      </c>
      <c r="R55" s="141">
        <v>0</v>
      </c>
      <c r="S55" s="141">
        <v>0</v>
      </c>
      <c r="T55" s="141">
        <v>0</v>
      </c>
      <c r="U55" s="10">
        <v>0</v>
      </c>
      <c r="V55" s="10">
        <v>0</v>
      </c>
      <c r="W55" s="10">
        <v>0</v>
      </c>
      <c r="X55" s="13">
        <f t="shared" si="35"/>
        <v>0</v>
      </c>
      <c r="Y55" s="10">
        <f t="shared" si="35"/>
        <v>0</v>
      </c>
      <c r="Z55" s="10">
        <f t="shared" si="35"/>
        <v>0</v>
      </c>
      <c r="AA55" s="10">
        <f t="shared" si="35"/>
        <v>0</v>
      </c>
      <c r="AB55" s="10">
        <f t="shared" si="35"/>
        <v>0</v>
      </c>
      <c r="AC55" s="10">
        <f t="shared" si="35"/>
        <v>0</v>
      </c>
      <c r="AD55" s="10">
        <f t="shared" si="35"/>
        <v>0</v>
      </c>
      <c r="AE55" s="10">
        <f t="shared" si="36"/>
        <v>0</v>
      </c>
      <c r="AF55" s="10">
        <f t="shared" si="36"/>
        <v>0</v>
      </c>
      <c r="AG55" s="10">
        <f t="shared" si="36"/>
        <v>0</v>
      </c>
      <c r="AH55" s="10">
        <f t="shared" si="36"/>
        <v>0</v>
      </c>
      <c r="AI55" s="10">
        <f t="shared" si="36"/>
        <v>0</v>
      </c>
      <c r="AJ55" s="10">
        <f t="shared" si="36"/>
        <v>0</v>
      </c>
      <c r="AK55" s="10">
        <f t="shared" si="36"/>
        <v>0</v>
      </c>
    </row>
    <row r="56" spans="1:37" ht="12.75" customHeight="1" x14ac:dyDescent="0.25">
      <c r="A56" s="133">
        <v>48</v>
      </c>
      <c r="B56" s="139" t="s">
        <v>1409</v>
      </c>
      <c r="C56" s="135">
        <f t="shared" si="37"/>
        <v>0</v>
      </c>
      <c r="D56" s="140">
        <v>0</v>
      </c>
      <c r="E56" s="140">
        <v>0</v>
      </c>
      <c r="F56" s="140">
        <v>0</v>
      </c>
      <c r="G56" s="140">
        <v>0</v>
      </c>
      <c r="H56" s="140">
        <v>0</v>
      </c>
      <c r="I56" s="140">
        <v>0</v>
      </c>
      <c r="J56" s="135">
        <f t="shared" si="39"/>
        <v>0</v>
      </c>
      <c r="K56" s="141">
        <v>0</v>
      </c>
      <c r="L56" s="141">
        <v>0</v>
      </c>
      <c r="M56" s="141">
        <v>0</v>
      </c>
      <c r="N56" s="141">
        <v>0</v>
      </c>
      <c r="O56" s="141">
        <v>0</v>
      </c>
      <c r="P56" s="141">
        <v>0</v>
      </c>
      <c r="Q56" s="136">
        <f t="shared" si="41"/>
        <v>0</v>
      </c>
      <c r="R56" s="141">
        <v>0</v>
      </c>
      <c r="S56" s="141">
        <v>0</v>
      </c>
      <c r="T56" s="141">
        <v>0</v>
      </c>
      <c r="U56" s="10">
        <v>0</v>
      </c>
      <c r="V56" s="10">
        <v>0</v>
      </c>
      <c r="W56" s="10">
        <v>0</v>
      </c>
      <c r="X56" s="13">
        <f t="shared" si="35"/>
        <v>0</v>
      </c>
      <c r="Y56" s="10">
        <f t="shared" si="35"/>
        <v>0</v>
      </c>
      <c r="Z56" s="10">
        <f t="shared" si="35"/>
        <v>0</v>
      </c>
      <c r="AA56" s="10">
        <f t="shared" si="35"/>
        <v>0</v>
      </c>
      <c r="AB56" s="10">
        <f t="shared" si="35"/>
        <v>0</v>
      </c>
      <c r="AC56" s="10">
        <f t="shared" si="35"/>
        <v>0</v>
      </c>
      <c r="AD56" s="10">
        <f t="shared" si="35"/>
        <v>0</v>
      </c>
      <c r="AE56" s="10">
        <f t="shared" si="36"/>
        <v>0</v>
      </c>
      <c r="AF56" s="10">
        <f t="shared" si="36"/>
        <v>0</v>
      </c>
      <c r="AG56" s="10">
        <f t="shared" si="36"/>
        <v>0</v>
      </c>
      <c r="AH56" s="10">
        <f t="shared" si="36"/>
        <v>0</v>
      </c>
      <c r="AI56" s="10">
        <f t="shared" si="36"/>
        <v>0</v>
      </c>
      <c r="AJ56" s="10">
        <f t="shared" si="36"/>
        <v>0</v>
      </c>
      <c r="AK56" s="10">
        <f t="shared" si="36"/>
        <v>0</v>
      </c>
    </row>
    <row r="57" spans="1:37" ht="12.75" customHeight="1" x14ac:dyDescent="0.25">
      <c r="A57" s="133">
        <v>49</v>
      </c>
      <c r="B57" s="139" t="s">
        <v>1410</v>
      </c>
      <c r="C57" s="135">
        <f t="shared" si="37"/>
        <v>0</v>
      </c>
      <c r="D57" s="140">
        <v>0</v>
      </c>
      <c r="E57" s="140">
        <v>0</v>
      </c>
      <c r="F57" s="140">
        <v>0</v>
      </c>
      <c r="G57" s="140">
        <v>0</v>
      </c>
      <c r="H57" s="140">
        <v>0</v>
      </c>
      <c r="I57" s="140">
        <v>0</v>
      </c>
      <c r="J57" s="135">
        <f t="shared" si="39"/>
        <v>0</v>
      </c>
      <c r="K57" s="141">
        <v>0</v>
      </c>
      <c r="L57" s="141">
        <v>0</v>
      </c>
      <c r="M57" s="141">
        <v>0</v>
      </c>
      <c r="N57" s="141">
        <v>0</v>
      </c>
      <c r="O57" s="141">
        <v>0</v>
      </c>
      <c r="P57" s="141">
        <v>0</v>
      </c>
      <c r="Q57" s="136">
        <f t="shared" si="41"/>
        <v>0</v>
      </c>
      <c r="R57" s="141">
        <v>0</v>
      </c>
      <c r="S57" s="141">
        <v>0</v>
      </c>
      <c r="T57" s="141">
        <v>0</v>
      </c>
      <c r="U57" s="10">
        <v>0</v>
      </c>
      <c r="V57" s="10">
        <v>0</v>
      </c>
      <c r="W57" s="10">
        <v>0</v>
      </c>
      <c r="X57" s="13">
        <f t="shared" si="35"/>
        <v>0</v>
      </c>
      <c r="Y57" s="10">
        <f t="shared" si="35"/>
        <v>0</v>
      </c>
      <c r="Z57" s="10">
        <f t="shared" si="35"/>
        <v>0</v>
      </c>
      <c r="AA57" s="10">
        <f t="shared" si="35"/>
        <v>0</v>
      </c>
      <c r="AB57" s="10">
        <f t="shared" si="35"/>
        <v>0</v>
      </c>
      <c r="AC57" s="10">
        <f t="shared" si="35"/>
        <v>0</v>
      </c>
      <c r="AD57" s="10">
        <f t="shared" si="35"/>
        <v>0</v>
      </c>
      <c r="AE57" s="10">
        <f t="shared" si="36"/>
        <v>0</v>
      </c>
      <c r="AF57" s="10">
        <f t="shared" si="36"/>
        <v>0</v>
      </c>
      <c r="AG57" s="10">
        <f t="shared" si="36"/>
        <v>0</v>
      </c>
      <c r="AH57" s="10">
        <f t="shared" si="36"/>
        <v>0</v>
      </c>
      <c r="AI57" s="10">
        <f t="shared" si="36"/>
        <v>0</v>
      </c>
      <c r="AJ57" s="10">
        <f t="shared" si="36"/>
        <v>0</v>
      </c>
      <c r="AK57" s="10">
        <f t="shared" si="36"/>
        <v>0</v>
      </c>
    </row>
    <row r="58" spans="1:37" ht="12.75" customHeight="1" x14ac:dyDescent="0.25">
      <c r="A58" s="133">
        <v>50</v>
      </c>
      <c r="B58" s="139" t="s">
        <v>1411</v>
      </c>
      <c r="C58" s="135">
        <f t="shared" si="37"/>
        <v>0</v>
      </c>
      <c r="D58" s="140">
        <v>0</v>
      </c>
      <c r="E58" s="140">
        <v>0</v>
      </c>
      <c r="F58" s="140">
        <v>0</v>
      </c>
      <c r="G58" s="140">
        <v>0</v>
      </c>
      <c r="H58" s="140">
        <v>0</v>
      </c>
      <c r="I58" s="140">
        <v>0</v>
      </c>
      <c r="J58" s="135">
        <f t="shared" si="39"/>
        <v>0</v>
      </c>
      <c r="K58" s="141">
        <v>0</v>
      </c>
      <c r="L58" s="141">
        <v>0</v>
      </c>
      <c r="M58" s="141">
        <v>0</v>
      </c>
      <c r="N58" s="141">
        <v>0</v>
      </c>
      <c r="O58" s="141">
        <v>0</v>
      </c>
      <c r="P58" s="141">
        <v>0</v>
      </c>
      <c r="Q58" s="136">
        <f t="shared" si="41"/>
        <v>0</v>
      </c>
      <c r="R58" s="141">
        <v>0</v>
      </c>
      <c r="S58" s="141">
        <v>0</v>
      </c>
      <c r="T58" s="141">
        <v>0</v>
      </c>
      <c r="U58" s="10">
        <v>0</v>
      </c>
      <c r="V58" s="10">
        <v>0</v>
      </c>
      <c r="W58" s="10">
        <v>0</v>
      </c>
      <c r="X58" s="13">
        <f t="shared" si="35"/>
        <v>0</v>
      </c>
      <c r="Y58" s="10">
        <f t="shared" si="35"/>
        <v>0</v>
      </c>
      <c r="Z58" s="10">
        <f t="shared" si="35"/>
        <v>0</v>
      </c>
      <c r="AA58" s="10">
        <f t="shared" si="35"/>
        <v>0</v>
      </c>
      <c r="AB58" s="10">
        <f t="shared" si="35"/>
        <v>0</v>
      </c>
      <c r="AC58" s="10">
        <f t="shared" si="35"/>
        <v>0</v>
      </c>
      <c r="AD58" s="10">
        <f t="shared" si="35"/>
        <v>0</v>
      </c>
      <c r="AE58" s="10">
        <f t="shared" si="36"/>
        <v>0</v>
      </c>
      <c r="AF58" s="10">
        <f t="shared" si="36"/>
        <v>0</v>
      </c>
      <c r="AG58" s="10">
        <f t="shared" si="36"/>
        <v>0</v>
      </c>
      <c r="AH58" s="10">
        <f t="shared" si="36"/>
        <v>0</v>
      </c>
      <c r="AI58" s="10">
        <f t="shared" si="36"/>
        <v>0</v>
      </c>
      <c r="AJ58" s="10">
        <f t="shared" si="36"/>
        <v>0</v>
      </c>
      <c r="AK58" s="10">
        <f t="shared" si="36"/>
        <v>0</v>
      </c>
    </row>
    <row r="59" spans="1:37" ht="12.75" customHeight="1" x14ac:dyDescent="0.25">
      <c r="A59" s="133">
        <v>51</v>
      </c>
      <c r="B59" s="139" t="s">
        <v>1412</v>
      </c>
      <c r="C59" s="135">
        <f t="shared" si="37"/>
        <v>0</v>
      </c>
      <c r="D59" s="140">
        <v>0</v>
      </c>
      <c r="E59" s="140">
        <v>0</v>
      </c>
      <c r="F59" s="140">
        <v>0</v>
      </c>
      <c r="G59" s="140">
        <v>0</v>
      </c>
      <c r="H59" s="140">
        <v>0</v>
      </c>
      <c r="I59" s="140">
        <v>0</v>
      </c>
      <c r="J59" s="135">
        <f t="shared" si="39"/>
        <v>0</v>
      </c>
      <c r="K59" s="141">
        <v>0</v>
      </c>
      <c r="L59" s="141">
        <v>0</v>
      </c>
      <c r="M59" s="141">
        <v>0</v>
      </c>
      <c r="N59" s="141">
        <v>0</v>
      </c>
      <c r="O59" s="141">
        <v>0</v>
      </c>
      <c r="P59" s="141">
        <v>0</v>
      </c>
      <c r="Q59" s="136">
        <f t="shared" si="41"/>
        <v>0</v>
      </c>
      <c r="R59" s="141">
        <v>0</v>
      </c>
      <c r="S59" s="141">
        <v>0</v>
      </c>
      <c r="T59" s="141">
        <v>0</v>
      </c>
      <c r="U59" s="10">
        <v>0</v>
      </c>
      <c r="V59" s="10">
        <v>0</v>
      </c>
      <c r="W59" s="10">
        <v>0</v>
      </c>
      <c r="X59" s="13">
        <f t="shared" si="35"/>
        <v>0</v>
      </c>
      <c r="Y59" s="10">
        <f t="shared" si="35"/>
        <v>0</v>
      </c>
      <c r="Z59" s="10">
        <f t="shared" si="35"/>
        <v>0</v>
      </c>
      <c r="AA59" s="10">
        <f t="shared" si="35"/>
        <v>0</v>
      </c>
      <c r="AB59" s="10">
        <f t="shared" si="35"/>
        <v>0</v>
      </c>
      <c r="AC59" s="10">
        <f t="shared" si="35"/>
        <v>0</v>
      </c>
      <c r="AD59" s="10">
        <f t="shared" si="35"/>
        <v>0</v>
      </c>
      <c r="AE59" s="10">
        <f t="shared" si="36"/>
        <v>0</v>
      </c>
      <c r="AF59" s="10">
        <f t="shared" si="36"/>
        <v>0</v>
      </c>
      <c r="AG59" s="10">
        <f t="shared" si="36"/>
        <v>0</v>
      </c>
      <c r="AH59" s="10">
        <f t="shared" si="36"/>
        <v>0</v>
      </c>
      <c r="AI59" s="10">
        <f t="shared" si="36"/>
        <v>0</v>
      </c>
      <c r="AJ59" s="10">
        <f t="shared" si="36"/>
        <v>0</v>
      </c>
      <c r="AK59" s="10">
        <f t="shared" si="36"/>
        <v>0</v>
      </c>
    </row>
    <row r="60" spans="1:37" ht="12.75" customHeight="1" x14ac:dyDescent="0.25">
      <c r="A60" s="133">
        <v>52</v>
      </c>
      <c r="B60" s="139" t="s">
        <v>1413</v>
      </c>
      <c r="C60" s="135">
        <f t="shared" si="37"/>
        <v>0</v>
      </c>
      <c r="D60" s="140">
        <v>0</v>
      </c>
      <c r="E60" s="140">
        <v>0</v>
      </c>
      <c r="F60" s="140">
        <v>0</v>
      </c>
      <c r="G60" s="140">
        <v>0</v>
      </c>
      <c r="H60" s="140">
        <v>0</v>
      </c>
      <c r="I60" s="140">
        <v>0</v>
      </c>
      <c r="J60" s="135">
        <f t="shared" si="39"/>
        <v>0</v>
      </c>
      <c r="K60" s="141">
        <v>0</v>
      </c>
      <c r="L60" s="141">
        <v>0</v>
      </c>
      <c r="M60" s="141">
        <v>0</v>
      </c>
      <c r="N60" s="141">
        <v>0</v>
      </c>
      <c r="O60" s="141">
        <v>0</v>
      </c>
      <c r="P60" s="141">
        <v>0</v>
      </c>
      <c r="Q60" s="136">
        <f t="shared" si="41"/>
        <v>0</v>
      </c>
      <c r="R60" s="141">
        <v>0</v>
      </c>
      <c r="S60" s="141">
        <v>0</v>
      </c>
      <c r="T60" s="141">
        <v>0</v>
      </c>
      <c r="U60" s="10">
        <v>0</v>
      </c>
      <c r="V60" s="10">
        <v>0</v>
      </c>
      <c r="W60" s="10">
        <v>0</v>
      </c>
      <c r="X60" s="13">
        <f t="shared" si="35"/>
        <v>0</v>
      </c>
      <c r="Y60" s="10">
        <f t="shared" si="35"/>
        <v>0</v>
      </c>
      <c r="Z60" s="10">
        <f t="shared" si="35"/>
        <v>0</v>
      </c>
      <c r="AA60" s="10">
        <f t="shared" si="35"/>
        <v>0</v>
      </c>
      <c r="AB60" s="10">
        <f t="shared" si="35"/>
        <v>0</v>
      </c>
      <c r="AC60" s="10">
        <f t="shared" si="35"/>
        <v>0</v>
      </c>
      <c r="AD60" s="10">
        <f t="shared" si="35"/>
        <v>0</v>
      </c>
      <c r="AE60" s="10">
        <f t="shared" si="36"/>
        <v>0</v>
      </c>
      <c r="AF60" s="10">
        <f t="shared" si="36"/>
        <v>0</v>
      </c>
      <c r="AG60" s="10">
        <f t="shared" si="36"/>
        <v>0</v>
      </c>
      <c r="AH60" s="10">
        <f t="shared" si="36"/>
        <v>0</v>
      </c>
      <c r="AI60" s="10">
        <f t="shared" si="36"/>
        <v>0</v>
      </c>
      <c r="AJ60" s="10">
        <f t="shared" si="36"/>
        <v>0</v>
      </c>
      <c r="AK60" s="10">
        <f t="shared" si="36"/>
        <v>0</v>
      </c>
    </row>
    <row r="61" spans="1:37" ht="12.75" customHeight="1" x14ac:dyDescent="0.25">
      <c r="A61" s="133">
        <v>53</v>
      </c>
      <c r="B61" s="139" t="s">
        <v>1414</v>
      </c>
      <c r="C61" s="135">
        <f t="shared" si="37"/>
        <v>0</v>
      </c>
      <c r="D61" s="140">
        <v>0</v>
      </c>
      <c r="E61" s="140">
        <v>0</v>
      </c>
      <c r="F61" s="140">
        <v>0</v>
      </c>
      <c r="G61" s="140">
        <v>0</v>
      </c>
      <c r="H61" s="140">
        <v>0</v>
      </c>
      <c r="I61" s="140">
        <v>0</v>
      </c>
      <c r="J61" s="135">
        <f t="shared" si="39"/>
        <v>0</v>
      </c>
      <c r="K61" s="141">
        <v>0</v>
      </c>
      <c r="L61" s="141">
        <v>0</v>
      </c>
      <c r="M61" s="141">
        <v>0</v>
      </c>
      <c r="N61" s="141">
        <v>0</v>
      </c>
      <c r="O61" s="141">
        <v>0</v>
      </c>
      <c r="P61" s="141">
        <v>0</v>
      </c>
      <c r="Q61" s="136">
        <f t="shared" si="41"/>
        <v>0</v>
      </c>
      <c r="R61" s="141">
        <v>0</v>
      </c>
      <c r="S61" s="141">
        <v>0</v>
      </c>
      <c r="T61" s="141">
        <v>0</v>
      </c>
      <c r="U61" s="10">
        <v>0</v>
      </c>
      <c r="V61" s="10">
        <v>0</v>
      </c>
      <c r="W61" s="10">
        <v>0</v>
      </c>
      <c r="X61" s="13">
        <f t="shared" si="35"/>
        <v>0</v>
      </c>
      <c r="Y61" s="10">
        <f t="shared" si="35"/>
        <v>0</v>
      </c>
      <c r="Z61" s="10">
        <f t="shared" si="35"/>
        <v>0</v>
      </c>
      <c r="AA61" s="10">
        <f t="shared" si="35"/>
        <v>0</v>
      </c>
      <c r="AB61" s="10">
        <f t="shared" si="35"/>
        <v>0</v>
      </c>
      <c r="AC61" s="10">
        <f t="shared" si="35"/>
        <v>0</v>
      </c>
      <c r="AD61" s="10">
        <f t="shared" si="35"/>
        <v>0</v>
      </c>
      <c r="AE61" s="10">
        <f t="shared" si="36"/>
        <v>0</v>
      </c>
      <c r="AF61" s="10">
        <f t="shared" si="36"/>
        <v>0</v>
      </c>
      <c r="AG61" s="10">
        <f t="shared" si="36"/>
        <v>0</v>
      </c>
      <c r="AH61" s="10">
        <f t="shared" si="36"/>
        <v>0</v>
      </c>
      <c r="AI61" s="10">
        <f t="shared" si="36"/>
        <v>0</v>
      </c>
      <c r="AJ61" s="10">
        <f t="shared" si="36"/>
        <v>0</v>
      </c>
      <c r="AK61" s="10">
        <f t="shared" si="36"/>
        <v>0</v>
      </c>
    </row>
    <row r="62" spans="1:37" ht="12.75" customHeight="1" x14ac:dyDescent="0.25">
      <c r="A62" s="133">
        <v>54</v>
      </c>
      <c r="B62" s="139" t="s">
        <v>1415</v>
      </c>
      <c r="C62" s="135">
        <f t="shared" si="37"/>
        <v>0</v>
      </c>
      <c r="D62" s="140">
        <v>0</v>
      </c>
      <c r="E62" s="140">
        <v>0</v>
      </c>
      <c r="F62" s="140">
        <v>0</v>
      </c>
      <c r="G62" s="140">
        <v>0</v>
      </c>
      <c r="H62" s="140">
        <v>0</v>
      </c>
      <c r="I62" s="140">
        <v>0</v>
      </c>
      <c r="J62" s="135">
        <f t="shared" si="39"/>
        <v>0</v>
      </c>
      <c r="K62" s="141">
        <v>0</v>
      </c>
      <c r="L62" s="141">
        <v>0</v>
      </c>
      <c r="M62" s="141">
        <v>0</v>
      </c>
      <c r="N62" s="141">
        <v>0</v>
      </c>
      <c r="O62" s="141">
        <v>0</v>
      </c>
      <c r="P62" s="141">
        <v>0</v>
      </c>
      <c r="Q62" s="136">
        <f t="shared" si="41"/>
        <v>0</v>
      </c>
      <c r="R62" s="141">
        <v>0</v>
      </c>
      <c r="S62" s="141">
        <v>0</v>
      </c>
      <c r="T62" s="141">
        <v>0</v>
      </c>
      <c r="U62" s="10">
        <v>0</v>
      </c>
      <c r="V62" s="10">
        <v>0</v>
      </c>
      <c r="W62" s="10">
        <v>0</v>
      </c>
      <c r="X62" s="13">
        <f t="shared" si="35"/>
        <v>0</v>
      </c>
      <c r="Y62" s="10">
        <f t="shared" si="35"/>
        <v>0</v>
      </c>
      <c r="Z62" s="10">
        <f t="shared" ref="Z62:AD72" si="49">S62-L62</f>
        <v>0</v>
      </c>
      <c r="AA62" s="10">
        <f t="shared" si="49"/>
        <v>0</v>
      </c>
      <c r="AB62" s="10">
        <f t="shared" si="49"/>
        <v>0</v>
      </c>
      <c r="AC62" s="10">
        <f t="shared" si="49"/>
        <v>0</v>
      </c>
      <c r="AD62" s="10">
        <f t="shared" si="49"/>
        <v>0</v>
      </c>
      <c r="AE62" s="10">
        <f t="shared" si="36"/>
        <v>0</v>
      </c>
      <c r="AF62" s="10">
        <f t="shared" si="36"/>
        <v>0</v>
      </c>
      <c r="AG62" s="10">
        <f t="shared" si="36"/>
        <v>0</v>
      </c>
      <c r="AH62" s="10">
        <f t="shared" ref="AH62:AK72" si="50">IF(M62=0,0,T62/M62*100)</f>
        <v>0</v>
      </c>
      <c r="AI62" s="10">
        <f t="shared" si="50"/>
        <v>0</v>
      </c>
      <c r="AJ62" s="10">
        <f t="shared" si="50"/>
        <v>0</v>
      </c>
      <c r="AK62" s="10">
        <f t="shared" si="50"/>
        <v>0</v>
      </c>
    </row>
    <row r="63" spans="1:37" ht="12.75" customHeight="1" x14ac:dyDescent="0.25">
      <c r="A63" s="133">
        <v>55</v>
      </c>
      <c r="B63" s="139" t="s">
        <v>1416</v>
      </c>
      <c r="C63" s="135">
        <f t="shared" si="37"/>
        <v>0</v>
      </c>
      <c r="D63" s="140">
        <v>0</v>
      </c>
      <c r="E63" s="140">
        <v>0</v>
      </c>
      <c r="F63" s="140">
        <v>0</v>
      </c>
      <c r="G63" s="140">
        <v>0</v>
      </c>
      <c r="H63" s="140">
        <v>0</v>
      </c>
      <c r="I63" s="140">
        <v>0</v>
      </c>
      <c r="J63" s="135">
        <f t="shared" si="39"/>
        <v>0</v>
      </c>
      <c r="K63" s="141">
        <v>0</v>
      </c>
      <c r="L63" s="141">
        <v>0</v>
      </c>
      <c r="M63" s="141">
        <v>0</v>
      </c>
      <c r="N63" s="141">
        <v>0</v>
      </c>
      <c r="O63" s="141">
        <v>0</v>
      </c>
      <c r="P63" s="141">
        <v>0</v>
      </c>
      <c r="Q63" s="136">
        <f t="shared" si="41"/>
        <v>0</v>
      </c>
      <c r="R63" s="141">
        <v>0</v>
      </c>
      <c r="S63" s="141">
        <v>0</v>
      </c>
      <c r="T63" s="141">
        <v>0</v>
      </c>
      <c r="U63" s="10">
        <v>0</v>
      </c>
      <c r="V63" s="10">
        <v>0</v>
      </c>
      <c r="W63" s="10">
        <v>0</v>
      </c>
      <c r="X63" s="13">
        <f t="shared" ref="X63:AD108" si="51">Q63-J63</f>
        <v>0</v>
      </c>
      <c r="Y63" s="10">
        <f t="shared" si="51"/>
        <v>0</v>
      </c>
      <c r="Z63" s="10">
        <f t="shared" si="49"/>
        <v>0</v>
      </c>
      <c r="AA63" s="10">
        <f t="shared" si="49"/>
        <v>0</v>
      </c>
      <c r="AB63" s="10">
        <f t="shared" si="49"/>
        <v>0</v>
      </c>
      <c r="AC63" s="10">
        <f t="shared" si="49"/>
        <v>0</v>
      </c>
      <c r="AD63" s="10">
        <f t="shared" si="49"/>
        <v>0</v>
      </c>
      <c r="AE63" s="10">
        <f t="shared" ref="AE63:AG72" si="52">IF(J63=0,0,Q63/J63*100)</f>
        <v>0</v>
      </c>
      <c r="AF63" s="10">
        <f t="shared" si="52"/>
        <v>0</v>
      </c>
      <c r="AG63" s="10">
        <f t="shared" si="52"/>
        <v>0</v>
      </c>
      <c r="AH63" s="10">
        <f t="shared" si="50"/>
        <v>0</v>
      </c>
      <c r="AI63" s="10">
        <f t="shared" si="50"/>
        <v>0</v>
      </c>
      <c r="AJ63" s="10">
        <f t="shared" si="50"/>
        <v>0</v>
      </c>
      <c r="AK63" s="10">
        <f t="shared" si="50"/>
        <v>0</v>
      </c>
    </row>
    <row r="64" spans="1:37" ht="12.75" customHeight="1" x14ac:dyDescent="0.25">
      <c r="A64" s="133">
        <v>56</v>
      </c>
      <c r="B64" s="139" t="s">
        <v>1417</v>
      </c>
      <c r="C64" s="135">
        <f t="shared" si="37"/>
        <v>0</v>
      </c>
      <c r="D64" s="140">
        <v>0</v>
      </c>
      <c r="E64" s="140">
        <v>0</v>
      </c>
      <c r="F64" s="140">
        <v>0</v>
      </c>
      <c r="G64" s="140">
        <v>0</v>
      </c>
      <c r="H64" s="140">
        <v>0</v>
      </c>
      <c r="I64" s="140">
        <v>0</v>
      </c>
      <c r="J64" s="135">
        <f t="shared" si="39"/>
        <v>0</v>
      </c>
      <c r="K64" s="141">
        <v>0</v>
      </c>
      <c r="L64" s="141">
        <v>0</v>
      </c>
      <c r="M64" s="141">
        <v>0</v>
      </c>
      <c r="N64" s="141">
        <v>0</v>
      </c>
      <c r="O64" s="141">
        <v>0</v>
      </c>
      <c r="P64" s="141">
        <v>0</v>
      </c>
      <c r="Q64" s="136">
        <f t="shared" si="41"/>
        <v>0</v>
      </c>
      <c r="R64" s="141">
        <v>0</v>
      </c>
      <c r="S64" s="141">
        <v>0</v>
      </c>
      <c r="T64" s="141">
        <v>0</v>
      </c>
      <c r="U64" s="10">
        <v>0</v>
      </c>
      <c r="V64" s="10">
        <v>0</v>
      </c>
      <c r="W64" s="10">
        <v>0</v>
      </c>
      <c r="X64" s="13">
        <f t="shared" si="51"/>
        <v>0</v>
      </c>
      <c r="Y64" s="10">
        <f t="shared" si="51"/>
        <v>0</v>
      </c>
      <c r="Z64" s="10">
        <f t="shared" si="49"/>
        <v>0</v>
      </c>
      <c r="AA64" s="10">
        <f t="shared" si="49"/>
        <v>0</v>
      </c>
      <c r="AB64" s="10">
        <f t="shared" si="49"/>
        <v>0</v>
      </c>
      <c r="AC64" s="10">
        <f t="shared" si="49"/>
        <v>0</v>
      </c>
      <c r="AD64" s="10">
        <f t="shared" si="49"/>
        <v>0</v>
      </c>
      <c r="AE64" s="10">
        <f t="shared" si="52"/>
        <v>0</v>
      </c>
      <c r="AF64" s="10">
        <f t="shared" si="52"/>
        <v>0</v>
      </c>
      <c r="AG64" s="10">
        <f t="shared" si="52"/>
        <v>0</v>
      </c>
      <c r="AH64" s="10">
        <f t="shared" si="50"/>
        <v>0</v>
      </c>
      <c r="AI64" s="10">
        <f t="shared" si="50"/>
        <v>0</v>
      </c>
      <c r="AJ64" s="10">
        <f t="shared" si="50"/>
        <v>0</v>
      </c>
      <c r="AK64" s="10">
        <f t="shared" si="50"/>
        <v>0</v>
      </c>
    </row>
    <row r="65" spans="1:45" ht="12.75" customHeight="1" x14ac:dyDescent="0.25">
      <c r="A65" s="133">
        <v>57</v>
      </c>
      <c r="B65" s="139" t="s">
        <v>1418</v>
      </c>
      <c r="C65" s="135">
        <f t="shared" si="37"/>
        <v>0</v>
      </c>
      <c r="D65" s="140">
        <v>0</v>
      </c>
      <c r="E65" s="140">
        <v>0</v>
      </c>
      <c r="F65" s="140">
        <v>0</v>
      </c>
      <c r="G65" s="140">
        <v>0</v>
      </c>
      <c r="H65" s="140">
        <v>0</v>
      </c>
      <c r="I65" s="140">
        <v>0</v>
      </c>
      <c r="J65" s="135">
        <f t="shared" si="39"/>
        <v>0</v>
      </c>
      <c r="K65" s="141">
        <v>0</v>
      </c>
      <c r="L65" s="141">
        <v>0</v>
      </c>
      <c r="M65" s="141">
        <v>0</v>
      </c>
      <c r="N65" s="141">
        <v>0</v>
      </c>
      <c r="O65" s="141">
        <v>0</v>
      </c>
      <c r="P65" s="141">
        <v>0</v>
      </c>
      <c r="Q65" s="136">
        <f t="shared" si="41"/>
        <v>0</v>
      </c>
      <c r="R65" s="141">
        <v>0</v>
      </c>
      <c r="S65" s="141">
        <v>0</v>
      </c>
      <c r="T65" s="141">
        <v>0</v>
      </c>
      <c r="U65" s="10">
        <v>0</v>
      </c>
      <c r="V65" s="10">
        <v>0</v>
      </c>
      <c r="W65" s="10">
        <v>0</v>
      </c>
      <c r="X65" s="13">
        <f t="shared" si="51"/>
        <v>0</v>
      </c>
      <c r="Y65" s="10">
        <f t="shared" si="51"/>
        <v>0</v>
      </c>
      <c r="Z65" s="10">
        <f t="shared" si="49"/>
        <v>0</v>
      </c>
      <c r="AA65" s="10">
        <f t="shared" si="49"/>
        <v>0</v>
      </c>
      <c r="AB65" s="10">
        <f t="shared" si="49"/>
        <v>0</v>
      </c>
      <c r="AC65" s="10">
        <f t="shared" si="49"/>
        <v>0</v>
      </c>
      <c r="AD65" s="10">
        <f t="shared" si="49"/>
        <v>0</v>
      </c>
      <c r="AE65" s="10">
        <f t="shared" si="52"/>
        <v>0</v>
      </c>
      <c r="AF65" s="10">
        <f t="shared" si="52"/>
        <v>0</v>
      </c>
      <c r="AG65" s="10">
        <f t="shared" si="52"/>
        <v>0</v>
      </c>
      <c r="AH65" s="10">
        <f t="shared" si="50"/>
        <v>0</v>
      </c>
      <c r="AI65" s="10">
        <f t="shared" si="50"/>
        <v>0</v>
      </c>
      <c r="AJ65" s="10">
        <f t="shared" si="50"/>
        <v>0</v>
      </c>
      <c r="AK65" s="10">
        <f t="shared" si="50"/>
        <v>0</v>
      </c>
    </row>
    <row r="66" spans="1:45" ht="12.75" customHeight="1" x14ac:dyDescent="0.25">
      <c r="A66" s="133">
        <v>58</v>
      </c>
      <c r="B66" s="139" t="s">
        <v>1419</v>
      </c>
      <c r="C66" s="135">
        <f t="shared" si="37"/>
        <v>0</v>
      </c>
      <c r="D66" s="140">
        <v>0</v>
      </c>
      <c r="E66" s="140">
        <v>0</v>
      </c>
      <c r="F66" s="140">
        <v>0</v>
      </c>
      <c r="G66" s="140">
        <v>0</v>
      </c>
      <c r="H66" s="140">
        <v>0</v>
      </c>
      <c r="I66" s="140">
        <v>0</v>
      </c>
      <c r="J66" s="135">
        <f t="shared" si="39"/>
        <v>0</v>
      </c>
      <c r="K66" s="141">
        <v>0</v>
      </c>
      <c r="L66" s="141">
        <v>0</v>
      </c>
      <c r="M66" s="141">
        <v>0</v>
      </c>
      <c r="N66" s="141">
        <v>0</v>
      </c>
      <c r="O66" s="141">
        <v>0</v>
      </c>
      <c r="P66" s="141">
        <v>0</v>
      </c>
      <c r="Q66" s="136">
        <f t="shared" si="41"/>
        <v>0</v>
      </c>
      <c r="R66" s="141">
        <v>0</v>
      </c>
      <c r="S66" s="141">
        <v>0</v>
      </c>
      <c r="T66" s="141">
        <v>0</v>
      </c>
      <c r="U66" s="10">
        <v>0</v>
      </c>
      <c r="V66" s="10">
        <v>0</v>
      </c>
      <c r="W66" s="10">
        <v>0</v>
      </c>
      <c r="X66" s="13">
        <f t="shared" si="51"/>
        <v>0</v>
      </c>
      <c r="Y66" s="10">
        <f t="shared" si="51"/>
        <v>0</v>
      </c>
      <c r="Z66" s="10">
        <f t="shared" si="49"/>
        <v>0</v>
      </c>
      <c r="AA66" s="10">
        <f t="shared" si="49"/>
        <v>0</v>
      </c>
      <c r="AB66" s="10">
        <f t="shared" si="49"/>
        <v>0</v>
      </c>
      <c r="AC66" s="10">
        <f t="shared" si="49"/>
        <v>0</v>
      </c>
      <c r="AD66" s="10">
        <f t="shared" si="49"/>
        <v>0</v>
      </c>
      <c r="AE66" s="10">
        <f t="shared" si="52"/>
        <v>0</v>
      </c>
      <c r="AF66" s="10">
        <f t="shared" si="52"/>
        <v>0</v>
      </c>
      <c r="AG66" s="10">
        <f t="shared" si="52"/>
        <v>0</v>
      </c>
      <c r="AH66" s="10">
        <f t="shared" si="50"/>
        <v>0</v>
      </c>
      <c r="AI66" s="10">
        <f t="shared" si="50"/>
        <v>0</v>
      </c>
      <c r="AJ66" s="10">
        <f t="shared" si="50"/>
        <v>0</v>
      </c>
      <c r="AK66" s="10">
        <f t="shared" si="50"/>
        <v>0</v>
      </c>
    </row>
    <row r="67" spans="1:45" ht="12.75" customHeight="1" x14ac:dyDescent="0.25">
      <c r="A67" s="133">
        <v>59</v>
      </c>
      <c r="B67" s="139" t="s">
        <v>1420</v>
      </c>
      <c r="C67" s="135">
        <f t="shared" si="37"/>
        <v>0</v>
      </c>
      <c r="D67" s="140">
        <v>0</v>
      </c>
      <c r="E67" s="140">
        <v>0</v>
      </c>
      <c r="F67" s="140">
        <v>0</v>
      </c>
      <c r="G67" s="140">
        <v>0</v>
      </c>
      <c r="H67" s="140">
        <v>0</v>
      </c>
      <c r="I67" s="140">
        <v>0</v>
      </c>
      <c r="J67" s="135">
        <f t="shared" si="39"/>
        <v>0</v>
      </c>
      <c r="K67" s="141">
        <v>0</v>
      </c>
      <c r="L67" s="141">
        <v>0</v>
      </c>
      <c r="M67" s="141">
        <v>0</v>
      </c>
      <c r="N67" s="141">
        <v>0</v>
      </c>
      <c r="O67" s="141">
        <v>0</v>
      </c>
      <c r="P67" s="141">
        <v>0</v>
      </c>
      <c r="Q67" s="136">
        <f t="shared" si="41"/>
        <v>0</v>
      </c>
      <c r="R67" s="141">
        <v>0</v>
      </c>
      <c r="S67" s="141">
        <v>0</v>
      </c>
      <c r="T67" s="141">
        <v>0</v>
      </c>
      <c r="U67" s="10">
        <v>0</v>
      </c>
      <c r="V67" s="10">
        <v>0</v>
      </c>
      <c r="W67" s="10">
        <v>0</v>
      </c>
      <c r="X67" s="13">
        <f t="shared" si="51"/>
        <v>0</v>
      </c>
      <c r="Y67" s="10">
        <f t="shared" si="51"/>
        <v>0</v>
      </c>
      <c r="Z67" s="10">
        <f t="shared" si="49"/>
        <v>0</v>
      </c>
      <c r="AA67" s="10">
        <f t="shared" si="49"/>
        <v>0</v>
      </c>
      <c r="AB67" s="10">
        <f t="shared" si="49"/>
        <v>0</v>
      </c>
      <c r="AC67" s="10">
        <f t="shared" si="49"/>
        <v>0</v>
      </c>
      <c r="AD67" s="10">
        <f t="shared" si="49"/>
        <v>0</v>
      </c>
      <c r="AE67" s="10">
        <f t="shared" si="52"/>
        <v>0</v>
      </c>
      <c r="AF67" s="10">
        <f t="shared" si="52"/>
        <v>0</v>
      </c>
      <c r="AG67" s="10">
        <f t="shared" si="52"/>
        <v>0</v>
      </c>
      <c r="AH67" s="10">
        <f t="shared" si="50"/>
        <v>0</v>
      </c>
      <c r="AI67" s="10">
        <f t="shared" si="50"/>
        <v>0</v>
      </c>
      <c r="AJ67" s="10">
        <f t="shared" si="50"/>
        <v>0</v>
      </c>
      <c r="AK67" s="10">
        <f t="shared" si="50"/>
        <v>0</v>
      </c>
    </row>
    <row r="68" spans="1:45" ht="12.75" customHeight="1" x14ac:dyDescent="0.25">
      <c r="A68" s="133">
        <v>60</v>
      </c>
      <c r="B68" s="139" t="s">
        <v>1421</v>
      </c>
      <c r="C68" s="135">
        <f t="shared" si="37"/>
        <v>0</v>
      </c>
      <c r="D68" s="140">
        <v>0</v>
      </c>
      <c r="E68" s="140">
        <v>0</v>
      </c>
      <c r="F68" s="140">
        <v>0</v>
      </c>
      <c r="G68" s="140">
        <v>0</v>
      </c>
      <c r="H68" s="140">
        <v>0</v>
      </c>
      <c r="I68" s="140">
        <v>0</v>
      </c>
      <c r="J68" s="135">
        <f t="shared" si="39"/>
        <v>0</v>
      </c>
      <c r="K68" s="141">
        <v>0</v>
      </c>
      <c r="L68" s="141">
        <v>0</v>
      </c>
      <c r="M68" s="141">
        <v>0</v>
      </c>
      <c r="N68" s="141">
        <v>0</v>
      </c>
      <c r="O68" s="141">
        <v>0</v>
      </c>
      <c r="P68" s="141">
        <v>0</v>
      </c>
      <c r="Q68" s="136">
        <f t="shared" si="41"/>
        <v>0</v>
      </c>
      <c r="R68" s="141">
        <v>0</v>
      </c>
      <c r="S68" s="141">
        <v>0</v>
      </c>
      <c r="T68" s="141">
        <v>0</v>
      </c>
      <c r="U68" s="10">
        <v>0</v>
      </c>
      <c r="V68" s="10">
        <v>0</v>
      </c>
      <c r="W68" s="10">
        <v>0</v>
      </c>
      <c r="X68" s="13">
        <f t="shared" si="51"/>
        <v>0</v>
      </c>
      <c r="Y68" s="10">
        <f t="shared" si="51"/>
        <v>0</v>
      </c>
      <c r="Z68" s="10">
        <f t="shared" si="49"/>
        <v>0</v>
      </c>
      <c r="AA68" s="10">
        <f t="shared" si="49"/>
        <v>0</v>
      </c>
      <c r="AB68" s="10">
        <f t="shared" si="49"/>
        <v>0</v>
      </c>
      <c r="AC68" s="10">
        <f t="shared" si="49"/>
        <v>0</v>
      </c>
      <c r="AD68" s="10">
        <f t="shared" si="49"/>
        <v>0</v>
      </c>
      <c r="AE68" s="10">
        <f t="shared" si="52"/>
        <v>0</v>
      </c>
      <c r="AF68" s="10">
        <f t="shared" si="52"/>
        <v>0</v>
      </c>
      <c r="AG68" s="10">
        <f t="shared" si="52"/>
        <v>0</v>
      </c>
      <c r="AH68" s="10">
        <f t="shared" si="50"/>
        <v>0</v>
      </c>
      <c r="AI68" s="10">
        <f t="shared" si="50"/>
        <v>0</v>
      </c>
      <c r="AJ68" s="10">
        <f t="shared" si="50"/>
        <v>0</v>
      </c>
      <c r="AK68" s="10">
        <f t="shared" si="50"/>
        <v>0</v>
      </c>
    </row>
    <row r="69" spans="1:45" ht="12.75" customHeight="1" x14ac:dyDescent="0.25">
      <c r="A69" s="133">
        <v>61</v>
      </c>
      <c r="B69" s="139" t="s">
        <v>1422</v>
      </c>
      <c r="C69" s="135">
        <f t="shared" si="37"/>
        <v>0</v>
      </c>
      <c r="D69" s="140">
        <v>0</v>
      </c>
      <c r="E69" s="140">
        <v>0</v>
      </c>
      <c r="F69" s="140">
        <v>0</v>
      </c>
      <c r="G69" s="140">
        <v>0</v>
      </c>
      <c r="H69" s="140">
        <v>0</v>
      </c>
      <c r="I69" s="140">
        <v>0</v>
      </c>
      <c r="J69" s="135">
        <f t="shared" si="39"/>
        <v>0</v>
      </c>
      <c r="K69" s="141">
        <v>0</v>
      </c>
      <c r="L69" s="141">
        <v>0</v>
      </c>
      <c r="M69" s="141">
        <v>0</v>
      </c>
      <c r="N69" s="141">
        <v>0</v>
      </c>
      <c r="O69" s="141">
        <v>0</v>
      </c>
      <c r="P69" s="141">
        <v>0</v>
      </c>
      <c r="Q69" s="136">
        <f t="shared" si="41"/>
        <v>0</v>
      </c>
      <c r="R69" s="141">
        <v>0</v>
      </c>
      <c r="S69" s="141">
        <v>0</v>
      </c>
      <c r="T69" s="141">
        <v>0</v>
      </c>
      <c r="U69" s="10">
        <v>0</v>
      </c>
      <c r="V69" s="10">
        <v>0</v>
      </c>
      <c r="W69" s="10">
        <v>0</v>
      </c>
      <c r="X69" s="13">
        <f t="shared" si="51"/>
        <v>0</v>
      </c>
      <c r="Y69" s="10">
        <f t="shared" si="51"/>
        <v>0</v>
      </c>
      <c r="Z69" s="10">
        <f t="shared" si="49"/>
        <v>0</v>
      </c>
      <c r="AA69" s="10">
        <f t="shared" si="49"/>
        <v>0</v>
      </c>
      <c r="AB69" s="10">
        <f t="shared" si="49"/>
        <v>0</v>
      </c>
      <c r="AC69" s="10">
        <f t="shared" si="49"/>
        <v>0</v>
      </c>
      <c r="AD69" s="10">
        <f t="shared" si="49"/>
        <v>0</v>
      </c>
      <c r="AE69" s="10">
        <f t="shared" si="52"/>
        <v>0</v>
      </c>
      <c r="AF69" s="10">
        <f t="shared" si="52"/>
        <v>0</v>
      </c>
      <c r="AG69" s="10">
        <f t="shared" si="52"/>
        <v>0</v>
      </c>
      <c r="AH69" s="10">
        <f t="shared" si="50"/>
        <v>0</v>
      </c>
      <c r="AI69" s="10">
        <f t="shared" si="50"/>
        <v>0</v>
      </c>
      <c r="AJ69" s="10">
        <f t="shared" si="50"/>
        <v>0</v>
      </c>
      <c r="AK69" s="10">
        <f t="shared" si="50"/>
        <v>0</v>
      </c>
    </row>
    <row r="70" spans="1:45" ht="12.75" customHeight="1" x14ac:dyDescent="0.25">
      <c r="A70" s="133">
        <v>62</v>
      </c>
      <c r="B70" s="139" t="s">
        <v>1423</v>
      </c>
      <c r="C70" s="135">
        <f t="shared" si="37"/>
        <v>0</v>
      </c>
      <c r="D70" s="140">
        <v>0</v>
      </c>
      <c r="E70" s="140">
        <v>0</v>
      </c>
      <c r="F70" s="140">
        <v>0</v>
      </c>
      <c r="G70" s="140">
        <v>0</v>
      </c>
      <c r="H70" s="140">
        <v>0</v>
      </c>
      <c r="I70" s="140">
        <v>0</v>
      </c>
      <c r="J70" s="135">
        <f t="shared" si="39"/>
        <v>0</v>
      </c>
      <c r="K70" s="141">
        <v>0</v>
      </c>
      <c r="L70" s="141">
        <v>0</v>
      </c>
      <c r="M70" s="141">
        <v>0</v>
      </c>
      <c r="N70" s="141">
        <v>0</v>
      </c>
      <c r="O70" s="141">
        <v>0</v>
      </c>
      <c r="P70" s="141">
        <v>0</v>
      </c>
      <c r="Q70" s="136">
        <f t="shared" si="41"/>
        <v>0</v>
      </c>
      <c r="R70" s="141">
        <v>0</v>
      </c>
      <c r="S70" s="141">
        <v>0</v>
      </c>
      <c r="T70" s="141">
        <v>0</v>
      </c>
      <c r="U70" s="10">
        <v>0</v>
      </c>
      <c r="V70" s="10">
        <v>0</v>
      </c>
      <c r="W70" s="10">
        <v>0</v>
      </c>
      <c r="X70" s="13">
        <f t="shared" si="51"/>
        <v>0</v>
      </c>
      <c r="Y70" s="10">
        <f t="shared" si="51"/>
        <v>0</v>
      </c>
      <c r="Z70" s="10">
        <f t="shared" si="49"/>
        <v>0</v>
      </c>
      <c r="AA70" s="10">
        <f t="shared" si="49"/>
        <v>0</v>
      </c>
      <c r="AB70" s="10">
        <f t="shared" si="49"/>
        <v>0</v>
      </c>
      <c r="AC70" s="10">
        <f t="shared" si="49"/>
        <v>0</v>
      </c>
      <c r="AD70" s="10">
        <f t="shared" si="49"/>
        <v>0</v>
      </c>
      <c r="AE70" s="10">
        <f t="shared" si="52"/>
        <v>0</v>
      </c>
      <c r="AF70" s="10">
        <f t="shared" si="52"/>
        <v>0</v>
      </c>
      <c r="AG70" s="10">
        <f t="shared" si="52"/>
        <v>0</v>
      </c>
      <c r="AH70" s="10">
        <f t="shared" si="50"/>
        <v>0</v>
      </c>
      <c r="AI70" s="10">
        <f t="shared" si="50"/>
        <v>0</v>
      </c>
      <c r="AJ70" s="10">
        <f t="shared" si="50"/>
        <v>0</v>
      </c>
      <c r="AK70" s="10">
        <f t="shared" si="50"/>
        <v>0</v>
      </c>
    </row>
    <row r="71" spans="1:45" ht="12.75" customHeight="1" x14ac:dyDescent="0.25">
      <c r="A71" s="133">
        <v>63</v>
      </c>
      <c r="B71" s="139" t="s">
        <v>1424</v>
      </c>
      <c r="C71" s="135">
        <f t="shared" si="37"/>
        <v>0</v>
      </c>
      <c r="D71" s="140">
        <v>0</v>
      </c>
      <c r="E71" s="140">
        <v>0</v>
      </c>
      <c r="F71" s="140">
        <v>0</v>
      </c>
      <c r="G71" s="140">
        <v>0</v>
      </c>
      <c r="H71" s="140">
        <v>0</v>
      </c>
      <c r="I71" s="140">
        <v>0</v>
      </c>
      <c r="J71" s="135">
        <f t="shared" si="39"/>
        <v>0</v>
      </c>
      <c r="K71" s="141">
        <v>0</v>
      </c>
      <c r="L71" s="141">
        <v>0</v>
      </c>
      <c r="M71" s="141">
        <v>0</v>
      </c>
      <c r="N71" s="141">
        <v>0</v>
      </c>
      <c r="O71" s="141">
        <v>0</v>
      </c>
      <c r="P71" s="141">
        <v>0</v>
      </c>
      <c r="Q71" s="136">
        <f t="shared" si="41"/>
        <v>0</v>
      </c>
      <c r="R71" s="141">
        <v>0</v>
      </c>
      <c r="S71" s="141">
        <v>0</v>
      </c>
      <c r="T71" s="141">
        <v>0</v>
      </c>
      <c r="U71" s="10">
        <v>0</v>
      </c>
      <c r="V71" s="10">
        <v>0</v>
      </c>
      <c r="W71" s="10">
        <v>0</v>
      </c>
      <c r="X71" s="13">
        <f t="shared" si="51"/>
        <v>0</v>
      </c>
      <c r="Y71" s="10">
        <f t="shared" si="51"/>
        <v>0</v>
      </c>
      <c r="Z71" s="10">
        <f t="shared" si="49"/>
        <v>0</v>
      </c>
      <c r="AA71" s="10">
        <f t="shared" si="49"/>
        <v>0</v>
      </c>
      <c r="AB71" s="10">
        <f t="shared" si="49"/>
        <v>0</v>
      </c>
      <c r="AC71" s="10">
        <f t="shared" si="49"/>
        <v>0</v>
      </c>
      <c r="AD71" s="10">
        <f t="shared" si="49"/>
        <v>0</v>
      </c>
      <c r="AE71" s="10">
        <f t="shared" si="52"/>
        <v>0</v>
      </c>
      <c r="AF71" s="10">
        <f t="shared" si="52"/>
        <v>0</v>
      </c>
      <c r="AG71" s="10">
        <f t="shared" si="52"/>
        <v>0</v>
      </c>
      <c r="AH71" s="10">
        <f t="shared" si="50"/>
        <v>0</v>
      </c>
      <c r="AI71" s="10">
        <f t="shared" si="50"/>
        <v>0</v>
      </c>
      <c r="AJ71" s="10">
        <f t="shared" si="50"/>
        <v>0</v>
      </c>
      <c r="AK71" s="10">
        <f t="shared" si="50"/>
        <v>0</v>
      </c>
    </row>
    <row r="72" spans="1:45" ht="12.75" customHeight="1" x14ac:dyDescent="0.25">
      <c r="A72" s="133">
        <v>64</v>
      </c>
      <c r="B72" s="139" t="s">
        <v>1425</v>
      </c>
      <c r="C72" s="135">
        <f t="shared" si="37"/>
        <v>0</v>
      </c>
      <c r="D72" s="140">
        <v>0</v>
      </c>
      <c r="E72" s="140">
        <v>0</v>
      </c>
      <c r="F72" s="140">
        <v>0</v>
      </c>
      <c r="G72" s="140">
        <v>0</v>
      </c>
      <c r="H72" s="140">
        <v>0</v>
      </c>
      <c r="I72" s="140">
        <v>0</v>
      </c>
      <c r="J72" s="135">
        <f t="shared" si="39"/>
        <v>0</v>
      </c>
      <c r="K72" s="141">
        <v>0</v>
      </c>
      <c r="L72" s="141">
        <v>0</v>
      </c>
      <c r="M72" s="141">
        <v>0</v>
      </c>
      <c r="N72" s="141">
        <v>0</v>
      </c>
      <c r="O72" s="141">
        <v>0</v>
      </c>
      <c r="P72" s="141">
        <v>0</v>
      </c>
      <c r="Q72" s="136">
        <f t="shared" si="41"/>
        <v>0</v>
      </c>
      <c r="R72" s="141">
        <v>0</v>
      </c>
      <c r="S72" s="141">
        <v>0</v>
      </c>
      <c r="T72" s="141">
        <v>0</v>
      </c>
      <c r="U72" s="10">
        <v>0</v>
      </c>
      <c r="V72" s="10">
        <v>0</v>
      </c>
      <c r="W72" s="10">
        <v>0</v>
      </c>
      <c r="X72" s="13">
        <f t="shared" si="51"/>
        <v>0</v>
      </c>
      <c r="Y72" s="10">
        <f t="shared" si="51"/>
        <v>0</v>
      </c>
      <c r="Z72" s="10">
        <f t="shared" si="49"/>
        <v>0</v>
      </c>
      <c r="AA72" s="10">
        <f t="shared" si="49"/>
        <v>0</v>
      </c>
      <c r="AB72" s="10">
        <f t="shared" si="49"/>
        <v>0</v>
      </c>
      <c r="AC72" s="10">
        <f t="shared" si="49"/>
        <v>0</v>
      </c>
      <c r="AD72" s="10">
        <f t="shared" si="49"/>
        <v>0</v>
      </c>
      <c r="AE72" s="10">
        <f t="shared" si="52"/>
        <v>0</v>
      </c>
      <c r="AF72" s="10">
        <f t="shared" si="52"/>
        <v>0</v>
      </c>
      <c r="AG72" s="10">
        <f t="shared" si="52"/>
        <v>0</v>
      </c>
      <c r="AH72" s="10">
        <f t="shared" si="50"/>
        <v>0</v>
      </c>
      <c r="AI72" s="10">
        <f t="shared" si="50"/>
        <v>0</v>
      </c>
      <c r="AJ72" s="10">
        <f t="shared" si="50"/>
        <v>0</v>
      </c>
      <c r="AK72" s="10">
        <f t="shared" si="50"/>
        <v>0</v>
      </c>
    </row>
    <row r="73" spans="1:45" ht="12.75" customHeight="1" x14ac:dyDescent="0.25">
      <c r="A73" s="133">
        <v>65</v>
      </c>
      <c r="B73" s="139"/>
      <c r="C73" s="140"/>
      <c r="D73" s="140"/>
      <c r="E73" s="140"/>
      <c r="F73" s="140"/>
      <c r="G73" s="140"/>
      <c r="H73" s="140"/>
      <c r="I73" s="140"/>
      <c r="J73" s="140"/>
      <c r="K73" s="141"/>
      <c r="L73" s="141"/>
      <c r="M73" s="141"/>
      <c r="N73" s="141"/>
      <c r="O73" s="141"/>
      <c r="P73" s="141"/>
      <c r="Q73" s="141"/>
      <c r="R73" s="141"/>
      <c r="S73" s="141"/>
      <c r="T73" s="141"/>
      <c r="U73" s="10"/>
      <c r="V73" s="10"/>
      <c r="W73" s="10"/>
      <c r="X73" s="13">
        <f t="shared" si="51"/>
        <v>0</v>
      </c>
      <c r="Y73" s="10"/>
      <c r="Z73" s="10"/>
      <c r="AA73" s="10"/>
      <c r="AB73" s="10"/>
      <c r="AC73" s="10"/>
      <c r="AD73" s="10"/>
      <c r="AE73" s="10"/>
      <c r="AF73" s="10"/>
      <c r="AG73" s="10"/>
      <c r="AH73" s="10"/>
      <c r="AI73" s="10"/>
      <c r="AJ73" s="10"/>
      <c r="AK73" s="10"/>
    </row>
    <row r="74" spans="1:45" ht="12.75" customHeight="1" x14ac:dyDescent="0.25">
      <c r="A74" s="133">
        <v>66</v>
      </c>
      <c r="B74" s="134" t="s">
        <v>1426</v>
      </c>
      <c r="C74" s="135">
        <f t="shared" ref="C74:C84" si="53">SUM(D74:I74)</f>
        <v>2337</v>
      </c>
      <c r="D74" s="135">
        <f t="shared" ref="D74:I74" si="54">D75+D76</f>
        <v>912</v>
      </c>
      <c r="E74" s="135">
        <f t="shared" si="54"/>
        <v>767.7</v>
      </c>
      <c r="F74" s="135">
        <f t="shared" si="54"/>
        <v>0</v>
      </c>
      <c r="G74" s="135">
        <f t="shared" si="54"/>
        <v>472.4</v>
      </c>
      <c r="H74" s="135">
        <f t="shared" si="54"/>
        <v>61.8</v>
      </c>
      <c r="I74" s="135">
        <f t="shared" si="54"/>
        <v>123.1</v>
      </c>
      <c r="J74" s="135">
        <f t="shared" ref="J74:J84" si="55">SUM(K74:P74)</f>
        <v>2827.2000000000003</v>
      </c>
      <c r="K74" s="135">
        <f t="shared" ref="K74:P74" si="56">K75+K76</f>
        <v>1398.4</v>
      </c>
      <c r="L74" s="135">
        <f t="shared" si="56"/>
        <v>767.7</v>
      </c>
      <c r="M74" s="135">
        <f t="shared" si="56"/>
        <v>0</v>
      </c>
      <c r="N74" s="135">
        <f t="shared" si="56"/>
        <v>472.4</v>
      </c>
      <c r="O74" s="135">
        <f t="shared" si="56"/>
        <v>65.599999999999994</v>
      </c>
      <c r="P74" s="135">
        <f t="shared" si="56"/>
        <v>123.1</v>
      </c>
      <c r="Q74" s="136">
        <f t="shared" ref="Q74:Q84" si="57">SUM(R74:W74)</f>
        <v>2241.5151999999998</v>
      </c>
      <c r="R74" s="135">
        <f t="shared" ref="R74:W74" si="58">R75+R76</f>
        <v>1188.7</v>
      </c>
      <c r="S74" s="135">
        <f t="shared" si="58"/>
        <v>607.94479999999999</v>
      </c>
      <c r="T74" s="135">
        <f t="shared" si="58"/>
        <v>0</v>
      </c>
      <c r="U74" s="135">
        <f t="shared" si="58"/>
        <v>256.17039999999997</v>
      </c>
      <c r="V74" s="135">
        <f t="shared" si="58"/>
        <v>65.599999999999994</v>
      </c>
      <c r="W74" s="135">
        <f t="shared" si="58"/>
        <v>123.1</v>
      </c>
      <c r="X74" s="13">
        <f t="shared" si="51"/>
        <v>-585.68480000000045</v>
      </c>
      <c r="Y74" s="13">
        <f t="shared" si="51"/>
        <v>-209.70000000000005</v>
      </c>
      <c r="Z74" s="13">
        <f t="shared" si="51"/>
        <v>-159.75520000000006</v>
      </c>
      <c r="AA74" s="13">
        <f t="shared" si="51"/>
        <v>0</v>
      </c>
      <c r="AB74" s="13">
        <f t="shared" si="51"/>
        <v>-216.2296</v>
      </c>
      <c r="AC74" s="13">
        <f t="shared" si="51"/>
        <v>0</v>
      </c>
      <c r="AD74" s="13">
        <f t="shared" si="51"/>
        <v>0</v>
      </c>
      <c r="AE74" s="13">
        <f t="shared" ref="AE74:AK111" si="59">IF(J74=0,0,Q74/J74*100)</f>
        <v>79.283927560837569</v>
      </c>
      <c r="AF74" s="13">
        <f t="shared" si="59"/>
        <v>85.004290617848966</v>
      </c>
      <c r="AG74" s="13">
        <f t="shared" si="59"/>
        <v>79.190412921714199</v>
      </c>
      <c r="AH74" s="13">
        <f t="shared" si="59"/>
        <v>0</v>
      </c>
      <c r="AI74" s="13">
        <f t="shared" si="59"/>
        <v>54.227434377646055</v>
      </c>
      <c r="AJ74" s="13">
        <f t="shared" si="59"/>
        <v>100</v>
      </c>
      <c r="AK74" s="13">
        <f t="shared" si="59"/>
        <v>100</v>
      </c>
    </row>
    <row r="75" spans="1:45" s="138" customFormat="1" ht="12.75" customHeight="1" x14ac:dyDescent="0.2">
      <c r="A75" s="133">
        <v>67</v>
      </c>
      <c r="B75" s="134" t="s">
        <v>1374</v>
      </c>
      <c r="C75" s="135">
        <f t="shared" si="53"/>
        <v>2275.1999999999998</v>
      </c>
      <c r="D75" s="135">
        <f t="shared" ref="D75:I75" si="60">D77</f>
        <v>912</v>
      </c>
      <c r="E75" s="135">
        <f t="shared" si="60"/>
        <v>767.7</v>
      </c>
      <c r="F75" s="135">
        <f t="shared" si="60"/>
        <v>0</v>
      </c>
      <c r="G75" s="135">
        <f t="shared" si="60"/>
        <v>472.4</v>
      </c>
      <c r="H75" s="135">
        <f t="shared" si="60"/>
        <v>0</v>
      </c>
      <c r="I75" s="135">
        <f t="shared" si="60"/>
        <v>123.1</v>
      </c>
      <c r="J75" s="135">
        <f t="shared" si="55"/>
        <v>2761.6000000000004</v>
      </c>
      <c r="K75" s="135">
        <f t="shared" ref="K75:P75" si="61">K77</f>
        <v>1398.4</v>
      </c>
      <c r="L75" s="135">
        <f t="shared" si="61"/>
        <v>767.7</v>
      </c>
      <c r="M75" s="135">
        <f t="shared" si="61"/>
        <v>0</v>
      </c>
      <c r="N75" s="135">
        <f t="shared" si="61"/>
        <v>472.4</v>
      </c>
      <c r="O75" s="135">
        <f t="shared" si="61"/>
        <v>0</v>
      </c>
      <c r="P75" s="135">
        <f t="shared" si="61"/>
        <v>123.1</v>
      </c>
      <c r="Q75" s="136">
        <f t="shared" si="57"/>
        <v>2175.9151999999999</v>
      </c>
      <c r="R75" s="135">
        <f t="shared" ref="R75:W75" si="62">R77</f>
        <v>1188.7</v>
      </c>
      <c r="S75" s="135">
        <f t="shared" si="62"/>
        <v>607.94479999999999</v>
      </c>
      <c r="T75" s="135">
        <f t="shared" si="62"/>
        <v>0</v>
      </c>
      <c r="U75" s="135">
        <f t="shared" si="62"/>
        <v>256.17039999999997</v>
      </c>
      <c r="V75" s="135">
        <f t="shared" si="62"/>
        <v>0</v>
      </c>
      <c r="W75" s="135">
        <f t="shared" si="62"/>
        <v>123.1</v>
      </c>
      <c r="X75" s="13">
        <f t="shared" si="51"/>
        <v>-585.68480000000045</v>
      </c>
      <c r="Y75" s="13">
        <f t="shared" si="51"/>
        <v>-209.70000000000005</v>
      </c>
      <c r="Z75" s="13">
        <f t="shared" si="51"/>
        <v>-159.75520000000006</v>
      </c>
      <c r="AA75" s="13">
        <f t="shared" si="51"/>
        <v>0</v>
      </c>
      <c r="AB75" s="13">
        <f t="shared" si="51"/>
        <v>-216.2296</v>
      </c>
      <c r="AC75" s="13">
        <f t="shared" si="51"/>
        <v>0</v>
      </c>
      <c r="AD75" s="13">
        <f t="shared" si="51"/>
        <v>0</v>
      </c>
      <c r="AE75" s="13">
        <f t="shared" si="59"/>
        <v>78.791830822711461</v>
      </c>
      <c r="AF75" s="13">
        <f t="shared" si="59"/>
        <v>85.004290617848966</v>
      </c>
      <c r="AG75" s="13">
        <f t="shared" si="59"/>
        <v>79.190412921714199</v>
      </c>
      <c r="AH75" s="13">
        <f t="shared" si="59"/>
        <v>0</v>
      </c>
      <c r="AI75" s="13">
        <f t="shared" si="59"/>
        <v>54.227434377646055</v>
      </c>
      <c r="AJ75" s="13">
        <f t="shared" si="59"/>
        <v>0</v>
      </c>
      <c r="AK75" s="13">
        <f t="shared" si="59"/>
        <v>100</v>
      </c>
      <c r="AL75" s="183"/>
      <c r="AM75" s="183"/>
      <c r="AN75" s="183"/>
      <c r="AO75" s="183"/>
      <c r="AP75" s="183"/>
      <c r="AQ75" s="183"/>
      <c r="AR75" s="183"/>
      <c r="AS75" s="183"/>
    </row>
    <row r="76" spans="1:45" s="138" customFormat="1" ht="12.75" customHeight="1" x14ac:dyDescent="0.2">
      <c r="A76" s="133">
        <v>68</v>
      </c>
      <c r="B76" s="134" t="s">
        <v>1375</v>
      </c>
      <c r="C76" s="135">
        <f t="shared" si="53"/>
        <v>61.8</v>
      </c>
      <c r="D76" s="135">
        <f t="shared" ref="D76:I76" si="63">SUBTOTAL(9,D78:D84)</f>
        <v>0</v>
      </c>
      <c r="E76" s="135">
        <f t="shared" si="63"/>
        <v>0</v>
      </c>
      <c r="F76" s="135">
        <f t="shared" si="63"/>
        <v>0</v>
      </c>
      <c r="G76" s="135">
        <f t="shared" si="63"/>
        <v>0</v>
      </c>
      <c r="H76" s="135">
        <f t="shared" si="63"/>
        <v>61.8</v>
      </c>
      <c r="I76" s="135">
        <f t="shared" si="63"/>
        <v>0</v>
      </c>
      <c r="J76" s="135">
        <f t="shared" si="55"/>
        <v>65.599999999999994</v>
      </c>
      <c r="K76" s="135">
        <f t="shared" ref="K76:P76" si="64">SUBTOTAL(9,K78:K84)</f>
        <v>0</v>
      </c>
      <c r="L76" s="135">
        <f t="shared" si="64"/>
        <v>0</v>
      </c>
      <c r="M76" s="135">
        <f t="shared" si="64"/>
        <v>0</v>
      </c>
      <c r="N76" s="135">
        <f t="shared" si="64"/>
        <v>0</v>
      </c>
      <c r="O76" s="135">
        <f t="shared" si="64"/>
        <v>65.599999999999994</v>
      </c>
      <c r="P76" s="135">
        <f t="shared" si="64"/>
        <v>0</v>
      </c>
      <c r="Q76" s="136">
        <f t="shared" si="57"/>
        <v>65.599999999999994</v>
      </c>
      <c r="R76" s="135">
        <f t="shared" ref="R76:W76" si="65">SUBTOTAL(9,R78:R84)</f>
        <v>0</v>
      </c>
      <c r="S76" s="135">
        <f t="shared" si="65"/>
        <v>0</v>
      </c>
      <c r="T76" s="135">
        <f t="shared" si="65"/>
        <v>0</v>
      </c>
      <c r="U76" s="135">
        <f t="shared" si="65"/>
        <v>0</v>
      </c>
      <c r="V76" s="135">
        <f t="shared" si="65"/>
        <v>65.599999999999994</v>
      </c>
      <c r="W76" s="135">
        <f t="shared" si="65"/>
        <v>0</v>
      </c>
      <c r="X76" s="13">
        <f t="shared" si="51"/>
        <v>0</v>
      </c>
      <c r="Y76" s="13">
        <f t="shared" si="51"/>
        <v>0</v>
      </c>
      <c r="Z76" s="13">
        <f t="shared" si="51"/>
        <v>0</v>
      </c>
      <c r="AA76" s="13">
        <f t="shared" si="51"/>
        <v>0</v>
      </c>
      <c r="AB76" s="13">
        <f t="shared" si="51"/>
        <v>0</v>
      </c>
      <c r="AC76" s="13">
        <f t="shared" si="51"/>
        <v>0</v>
      </c>
      <c r="AD76" s="13">
        <f t="shared" si="51"/>
        <v>0</v>
      </c>
      <c r="AE76" s="13">
        <f t="shared" si="59"/>
        <v>100</v>
      </c>
      <c r="AF76" s="13">
        <f t="shared" si="59"/>
        <v>0</v>
      </c>
      <c r="AG76" s="13">
        <f t="shared" si="59"/>
        <v>0</v>
      </c>
      <c r="AH76" s="13">
        <f t="shared" si="59"/>
        <v>0</v>
      </c>
      <c r="AI76" s="13">
        <f t="shared" si="59"/>
        <v>0</v>
      </c>
      <c r="AJ76" s="13">
        <f t="shared" si="59"/>
        <v>100</v>
      </c>
      <c r="AK76" s="13">
        <f t="shared" si="59"/>
        <v>0</v>
      </c>
      <c r="AL76" s="183"/>
      <c r="AM76" s="183"/>
      <c r="AN76" s="183"/>
      <c r="AO76" s="183"/>
      <c r="AP76" s="183"/>
      <c r="AQ76" s="183"/>
      <c r="AR76" s="183"/>
      <c r="AS76" s="183"/>
    </row>
    <row r="77" spans="1:45" ht="12.75" customHeight="1" x14ac:dyDescent="0.25">
      <c r="A77" s="133">
        <v>69</v>
      </c>
      <c r="B77" s="139" t="s">
        <v>1400</v>
      </c>
      <c r="C77" s="135">
        <f t="shared" si="53"/>
        <v>2275.1999999999998</v>
      </c>
      <c r="D77" s="140">
        <v>912</v>
      </c>
      <c r="E77" s="140">
        <v>767.7</v>
      </c>
      <c r="F77" s="140">
        <v>0</v>
      </c>
      <c r="G77" s="140">
        <v>472.4</v>
      </c>
      <c r="H77" s="140">
        <v>0</v>
      </c>
      <c r="I77" s="140">
        <v>123.1</v>
      </c>
      <c r="J77" s="135">
        <f t="shared" si="55"/>
        <v>2761.6000000000004</v>
      </c>
      <c r="K77" s="141">
        <v>1398.4</v>
      </c>
      <c r="L77" s="141">
        <v>767.7</v>
      </c>
      <c r="M77" s="141">
        <v>0</v>
      </c>
      <c r="N77" s="141">
        <v>472.4</v>
      </c>
      <c r="O77" s="141">
        <v>0</v>
      </c>
      <c r="P77" s="141">
        <v>123.1</v>
      </c>
      <c r="Q77" s="136">
        <f t="shared" si="57"/>
        <v>2175.9151999999999</v>
      </c>
      <c r="R77" s="141">
        <v>1188.7</v>
      </c>
      <c r="S77" s="141">
        <v>607.94479999999999</v>
      </c>
      <c r="T77" s="141">
        <v>0</v>
      </c>
      <c r="U77" s="10">
        <v>256.17039999999997</v>
      </c>
      <c r="V77" s="10">
        <v>0</v>
      </c>
      <c r="W77" s="10">
        <v>123.1</v>
      </c>
      <c r="X77" s="13">
        <f t="shared" si="51"/>
        <v>-585.68480000000045</v>
      </c>
      <c r="Y77" s="10">
        <f t="shared" si="51"/>
        <v>-209.70000000000005</v>
      </c>
      <c r="Z77" s="10">
        <f t="shared" si="51"/>
        <v>-159.75520000000006</v>
      </c>
      <c r="AA77" s="10">
        <f t="shared" si="51"/>
        <v>0</v>
      </c>
      <c r="AB77" s="10">
        <f t="shared" si="51"/>
        <v>-216.2296</v>
      </c>
      <c r="AC77" s="10">
        <f t="shared" si="51"/>
        <v>0</v>
      </c>
      <c r="AD77" s="10">
        <f t="shared" si="51"/>
        <v>0</v>
      </c>
      <c r="AE77" s="10">
        <f t="shared" si="59"/>
        <v>78.791830822711461</v>
      </c>
      <c r="AF77" s="10">
        <f t="shared" si="59"/>
        <v>85.004290617848966</v>
      </c>
      <c r="AG77" s="10">
        <f t="shared" si="59"/>
        <v>79.190412921714199</v>
      </c>
      <c r="AH77" s="10">
        <f t="shared" si="59"/>
        <v>0</v>
      </c>
      <c r="AI77" s="10">
        <f t="shared" si="59"/>
        <v>54.227434377646055</v>
      </c>
      <c r="AJ77" s="10">
        <f t="shared" si="59"/>
        <v>0</v>
      </c>
      <c r="AK77" s="10">
        <f t="shared" si="59"/>
        <v>100</v>
      </c>
    </row>
    <row r="78" spans="1:45" ht="12.75" customHeight="1" x14ac:dyDescent="0.25">
      <c r="A78" s="133">
        <v>70</v>
      </c>
      <c r="B78" s="139" t="s">
        <v>1427</v>
      </c>
      <c r="C78" s="135">
        <f t="shared" si="53"/>
        <v>0</v>
      </c>
      <c r="D78" s="140">
        <v>0</v>
      </c>
      <c r="E78" s="140">
        <v>0</v>
      </c>
      <c r="F78" s="140">
        <v>0</v>
      </c>
      <c r="G78" s="140">
        <v>0</v>
      </c>
      <c r="H78" s="140">
        <v>0</v>
      </c>
      <c r="I78" s="140">
        <v>0</v>
      </c>
      <c r="J78" s="135">
        <f t="shared" si="55"/>
        <v>0</v>
      </c>
      <c r="K78" s="141">
        <v>0</v>
      </c>
      <c r="L78" s="141">
        <v>0</v>
      </c>
      <c r="M78" s="141">
        <v>0</v>
      </c>
      <c r="N78" s="141">
        <v>0</v>
      </c>
      <c r="O78" s="141">
        <v>0</v>
      </c>
      <c r="P78" s="141">
        <v>0</v>
      </c>
      <c r="Q78" s="136">
        <f t="shared" si="57"/>
        <v>0</v>
      </c>
      <c r="R78" s="141">
        <v>0</v>
      </c>
      <c r="S78" s="141">
        <v>0</v>
      </c>
      <c r="T78" s="141">
        <v>0</v>
      </c>
      <c r="U78" s="10">
        <v>0</v>
      </c>
      <c r="V78" s="10">
        <v>0</v>
      </c>
      <c r="W78" s="10">
        <v>0</v>
      </c>
      <c r="X78" s="13">
        <f t="shared" si="51"/>
        <v>0</v>
      </c>
      <c r="Y78" s="10">
        <f t="shared" si="51"/>
        <v>0</v>
      </c>
      <c r="Z78" s="10">
        <f t="shared" si="51"/>
        <v>0</v>
      </c>
      <c r="AA78" s="10">
        <f t="shared" si="51"/>
        <v>0</v>
      </c>
      <c r="AB78" s="10">
        <f t="shared" si="51"/>
        <v>0</v>
      </c>
      <c r="AC78" s="10">
        <f t="shared" si="51"/>
        <v>0</v>
      </c>
      <c r="AD78" s="10">
        <f t="shared" si="51"/>
        <v>0</v>
      </c>
      <c r="AE78" s="10">
        <f t="shared" si="59"/>
        <v>0</v>
      </c>
      <c r="AF78" s="10">
        <f t="shared" si="59"/>
        <v>0</v>
      </c>
      <c r="AG78" s="10">
        <f t="shared" si="59"/>
        <v>0</v>
      </c>
      <c r="AH78" s="10">
        <f t="shared" si="59"/>
        <v>0</v>
      </c>
      <c r="AI78" s="10">
        <f t="shared" si="59"/>
        <v>0</v>
      </c>
      <c r="AJ78" s="10">
        <f t="shared" si="59"/>
        <v>0</v>
      </c>
      <c r="AK78" s="10">
        <f t="shared" si="59"/>
        <v>0</v>
      </c>
    </row>
    <row r="79" spans="1:45" ht="12.75" customHeight="1" x14ac:dyDescent="0.25">
      <c r="A79" s="133">
        <v>71</v>
      </c>
      <c r="B79" s="139" t="s">
        <v>1426</v>
      </c>
      <c r="C79" s="135">
        <f t="shared" si="53"/>
        <v>61.8</v>
      </c>
      <c r="D79" s="140">
        <v>0</v>
      </c>
      <c r="E79" s="140">
        <v>0</v>
      </c>
      <c r="F79" s="140">
        <v>0</v>
      </c>
      <c r="G79" s="140">
        <v>0</v>
      </c>
      <c r="H79" s="140">
        <v>61.8</v>
      </c>
      <c r="I79" s="140">
        <v>0</v>
      </c>
      <c r="J79" s="135">
        <f t="shared" si="55"/>
        <v>65.599999999999994</v>
      </c>
      <c r="K79" s="141">
        <v>0</v>
      </c>
      <c r="L79" s="141">
        <v>0</v>
      </c>
      <c r="M79" s="141">
        <v>0</v>
      </c>
      <c r="N79" s="141">
        <v>0</v>
      </c>
      <c r="O79" s="141">
        <v>65.599999999999994</v>
      </c>
      <c r="P79" s="141">
        <v>0</v>
      </c>
      <c r="Q79" s="136">
        <f t="shared" si="57"/>
        <v>65.599999999999994</v>
      </c>
      <c r="R79" s="141">
        <v>0</v>
      </c>
      <c r="S79" s="141">
        <v>0</v>
      </c>
      <c r="T79" s="141">
        <v>0</v>
      </c>
      <c r="U79" s="10">
        <v>0</v>
      </c>
      <c r="V79" s="10">
        <v>65.599999999999994</v>
      </c>
      <c r="W79" s="10">
        <v>0</v>
      </c>
      <c r="X79" s="13">
        <f t="shared" si="51"/>
        <v>0</v>
      </c>
      <c r="Y79" s="10">
        <f t="shared" si="51"/>
        <v>0</v>
      </c>
      <c r="Z79" s="10">
        <f t="shared" si="51"/>
        <v>0</v>
      </c>
      <c r="AA79" s="10">
        <f t="shared" si="51"/>
        <v>0</v>
      </c>
      <c r="AB79" s="10">
        <f t="shared" si="51"/>
        <v>0</v>
      </c>
      <c r="AC79" s="10">
        <f t="shared" si="51"/>
        <v>0</v>
      </c>
      <c r="AD79" s="10">
        <f t="shared" si="51"/>
        <v>0</v>
      </c>
      <c r="AE79" s="10">
        <f t="shared" si="59"/>
        <v>100</v>
      </c>
      <c r="AF79" s="10">
        <f t="shared" si="59"/>
        <v>0</v>
      </c>
      <c r="AG79" s="10">
        <f t="shared" si="59"/>
        <v>0</v>
      </c>
      <c r="AH79" s="10">
        <f t="shared" si="59"/>
        <v>0</v>
      </c>
      <c r="AI79" s="10">
        <f t="shared" si="59"/>
        <v>0</v>
      </c>
      <c r="AJ79" s="10">
        <f t="shared" si="59"/>
        <v>100</v>
      </c>
      <c r="AK79" s="10">
        <f t="shared" si="59"/>
        <v>0</v>
      </c>
    </row>
    <row r="80" spans="1:45" ht="12.75" customHeight="1" x14ac:dyDescent="0.25">
      <c r="A80" s="133">
        <v>72</v>
      </c>
      <c r="B80" s="139" t="s">
        <v>1428</v>
      </c>
      <c r="C80" s="135">
        <f t="shared" si="53"/>
        <v>0</v>
      </c>
      <c r="D80" s="140">
        <v>0</v>
      </c>
      <c r="E80" s="140">
        <v>0</v>
      </c>
      <c r="F80" s="140">
        <v>0</v>
      </c>
      <c r="G80" s="140">
        <v>0</v>
      </c>
      <c r="H80" s="140">
        <v>0</v>
      </c>
      <c r="I80" s="140">
        <v>0</v>
      </c>
      <c r="J80" s="135">
        <f t="shared" si="55"/>
        <v>0</v>
      </c>
      <c r="K80" s="141">
        <v>0</v>
      </c>
      <c r="L80" s="141">
        <v>0</v>
      </c>
      <c r="M80" s="141">
        <v>0</v>
      </c>
      <c r="N80" s="141">
        <v>0</v>
      </c>
      <c r="O80" s="141">
        <v>0</v>
      </c>
      <c r="P80" s="141">
        <v>0</v>
      </c>
      <c r="Q80" s="136">
        <f t="shared" si="57"/>
        <v>0</v>
      </c>
      <c r="R80" s="141">
        <v>0</v>
      </c>
      <c r="S80" s="141">
        <v>0</v>
      </c>
      <c r="T80" s="141">
        <v>0</v>
      </c>
      <c r="U80" s="10">
        <v>0</v>
      </c>
      <c r="V80" s="10">
        <v>0</v>
      </c>
      <c r="W80" s="10">
        <v>0</v>
      </c>
      <c r="X80" s="13">
        <f t="shared" si="51"/>
        <v>0</v>
      </c>
      <c r="Y80" s="10">
        <f t="shared" si="51"/>
        <v>0</v>
      </c>
      <c r="Z80" s="10">
        <f t="shared" si="51"/>
        <v>0</v>
      </c>
      <c r="AA80" s="10">
        <f t="shared" si="51"/>
        <v>0</v>
      </c>
      <c r="AB80" s="10">
        <f t="shared" si="51"/>
        <v>0</v>
      </c>
      <c r="AC80" s="10">
        <f t="shared" si="51"/>
        <v>0</v>
      </c>
      <c r="AD80" s="10">
        <f t="shared" si="51"/>
        <v>0</v>
      </c>
      <c r="AE80" s="10">
        <f t="shared" si="59"/>
        <v>0</v>
      </c>
      <c r="AF80" s="10">
        <f t="shared" si="59"/>
        <v>0</v>
      </c>
      <c r="AG80" s="10">
        <f t="shared" si="59"/>
        <v>0</v>
      </c>
      <c r="AH80" s="10">
        <f t="shared" si="59"/>
        <v>0</v>
      </c>
      <c r="AI80" s="10">
        <f t="shared" si="59"/>
        <v>0</v>
      </c>
      <c r="AJ80" s="10">
        <f t="shared" si="59"/>
        <v>0</v>
      </c>
      <c r="AK80" s="10">
        <f t="shared" si="59"/>
        <v>0</v>
      </c>
    </row>
    <row r="81" spans="1:45" ht="12.75" customHeight="1" x14ac:dyDescent="0.25">
      <c r="A81" s="133">
        <v>73</v>
      </c>
      <c r="B81" s="139" t="s">
        <v>1429</v>
      </c>
      <c r="C81" s="135">
        <f t="shared" si="53"/>
        <v>0</v>
      </c>
      <c r="D81" s="140">
        <v>0</v>
      </c>
      <c r="E81" s="140">
        <v>0</v>
      </c>
      <c r="F81" s="140">
        <v>0</v>
      </c>
      <c r="G81" s="140">
        <v>0</v>
      </c>
      <c r="H81" s="140">
        <v>0</v>
      </c>
      <c r="I81" s="140">
        <v>0</v>
      </c>
      <c r="J81" s="135">
        <f t="shared" si="55"/>
        <v>0</v>
      </c>
      <c r="K81" s="141">
        <v>0</v>
      </c>
      <c r="L81" s="141">
        <v>0</v>
      </c>
      <c r="M81" s="141">
        <v>0</v>
      </c>
      <c r="N81" s="141">
        <v>0</v>
      </c>
      <c r="O81" s="141">
        <v>0</v>
      </c>
      <c r="P81" s="141">
        <v>0</v>
      </c>
      <c r="Q81" s="136">
        <f t="shared" si="57"/>
        <v>0</v>
      </c>
      <c r="R81" s="141">
        <v>0</v>
      </c>
      <c r="S81" s="141">
        <v>0</v>
      </c>
      <c r="T81" s="141">
        <v>0</v>
      </c>
      <c r="U81" s="10">
        <v>0</v>
      </c>
      <c r="V81" s="10">
        <v>0</v>
      </c>
      <c r="W81" s="10">
        <v>0</v>
      </c>
      <c r="X81" s="13">
        <f t="shared" si="51"/>
        <v>0</v>
      </c>
      <c r="Y81" s="10">
        <f t="shared" si="51"/>
        <v>0</v>
      </c>
      <c r="Z81" s="10">
        <f t="shared" si="51"/>
        <v>0</v>
      </c>
      <c r="AA81" s="10">
        <f t="shared" si="51"/>
        <v>0</v>
      </c>
      <c r="AB81" s="10">
        <f t="shared" si="51"/>
        <v>0</v>
      </c>
      <c r="AC81" s="10">
        <f t="shared" si="51"/>
        <v>0</v>
      </c>
      <c r="AD81" s="10">
        <f t="shared" si="51"/>
        <v>0</v>
      </c>
      <c r="AE81" s="10">
        <f t="shared" si="59"/>
        <v>0</v>
      </c>
      <c r="AF81" s="10">
        <f t="shared" si="59"/>
        <v>0</v>
      </c>
      <c r="AG81" s="10">
        <f t="shared" si="59"/>
        <v>0</v>
      </c>
      <c r="AH81" s="10">
        <f t="shared" si="59"/>
        <v>0</v>
      </c>
      <c r="AI81" s="10">
        <f t="shared" si="59"/>
        <v>0</v>
      </c>
      <c r="AJ81" s="10">
        <f t="shared" si="59"/>
        <v>0</v>
      </c>
      <c r="AK81" s="10">
        <f t="shared" si="59"/>
        <v>0</v>
      </c>
    </row>
    <row r="82" spans="1:45" ht="12.75" customHeight="1" x14ac:dyDescent="0.25">
      <c r="A82" s="133">
        <v>74</v>
      </c>
      <c r="B82" s="139" t="s">
        <v>1430</v>
      </c>
      <c r="C82" s="135">
        <f t="shared" si="53"/>
        <v>0</v>
      </c>
      <c r="D82" s="140">
        <v>0</v>
      </c>
      <c r="E82" s="140">
        <v>0</v>
      </c>
      <c r="F82" s="140">
        <v>0</v>
      </c>
      <c r="G82" s="140">
        <v>0</v>
      </c>
      <c r="H82" s="140">
        <v>0</v>
      </c>
      <c r="I82" s="140">
        <v>0</v>
      </c>
      <c r="J82" s="135">
        <f t="shared" si="55"/>
        <v>0</v>
      </c>
      <c r="K82" s="141">
        <v>0</v>
      </c>
      <c r="L82" s="141">
        <v>0</v>
      </c>
      <c r="M82" s="141">
        <v>0</v>
      </c>
      <c r="N82" s="141">
        <v>0</v>
      </c>
      <c r="O82" s="141">
        <v>0</v>
      </c>
      <c r="P82" s="141">
        <v>0</v>
      </c>
      <c r="Q82" s="136">
        <f t="shared" si="57"/>
        <v>0</v>
      </c>
      <c r="R82" s="141">
        <v>0</v>
      </c>
      <c r="S82" s="141">
        <v>0</v>
      </c>
      <c r="T82" s="141">
        <v>0</v>
      </c>
      <c r="U82" s="10">
        <v>0</v>
      </c>
      <c r="V82" s="10">
        <v>0</v>
      </c>
      <c r="W82" s="10">
        <v>0</v>
      </c>
      <c r="X82" s="13">
        <f t="shared" si="51"/>
        <v>0</v>
      </c>
      <c r="Y82" s="10">
        <f t="shared" si="51"/>
        <v>0</v>
      </c>
      <c r="Z82" s="10">
        <f t="shared" si="51"/>
        <v>0</v>
      </c>
      <c r="AA82" s="10">
        <f t="shared" si="51"/>
        <v>0</v>
      </c>
      <c r="AB82" s="10">
        <f t="shared" si="51"/>
        <v>0</v>
      </c>
      <c r="AC82" s="10">
        <f t="shared" si="51"/>
        <v>0</v>
      </c>
      <c r="AD82" s="10">
        <f t="shared" si="51"/>
        <v>0</v>
      </c>
      <c r="AE82" s="10">
        <f t="shared" si="59"/>
        <v>0</v>
      </c>
      <c r="AF82" s="10">
        <f t="shared" si="59"/>
        <v>0</v>
      </c>
      <c r="AG82" s="10">
        <f t="shared" si="59"/>
        <v>0</v>
      </c>
      <c r="AH82" s="10">
        <f t="shared" si="59"/>
        <v>0</v>
      </c>
      <c r="AI82" s="10">
        <f t="shared" si="59"/>
        <v>0</v>
      </c>
      <c r="AJ82" s="10">
        <f t="shared" si="59"/>
        <v>0</v>
      </c>
      <c r="AK82" s="10">
        <f t="shared" si="59"/>
        <v>0</v>
      </c>
    </row>
    <row r="83" spans="1:45" ht="12.75" customHeight="1" x14ac:dyDescent="0.25">
      <c r="A83" s="133">
        <v>75</v>
      </c>
      <c r="B83" s="139" t="s">
        <v>1431</v>
      </c>
      <c r="C83" s="135">
        <f t="shared" si="53"/>
        <v>0</v>
      </c>
      <c r="D83" s="140">
        <v>0</v>
      </c>
      <c r="E83" s="140">
        <v>0</v>
      </c>
      <c r="F83" s="140">
        <v>0</v>
      </c>
      <c r="G83" s="140">
        <v>0</v>
      </c>
      <c r="H83" s="140">
        <v>0</v>
      </c>
      <c r="I83" s="140">
        <v>0</v>
      </c>
      <c r="J83" s="135">
        <f t="shared" si="55"/>
        <v>0</v>
      </c>
      <c r="K83" s="141">
        <v>0</v>
      </c>
      <c r="L83" s="141">
        <v>0</v>
      </c>
      <c r="M83" s="141">
        <v>0</v>
      </c>
      <c r="N83" s="141">
        <v>0</v>
      </c>
      <c r="O83" s="141">
        <v>0</v>
      </c>
      <c r="P83" s="141">
        <v>0</v>
      </c>
      <c r="Q83" s="136">
        <f t="shared" si="57"/>
        <v>0</v>
      </c>
      <c r="R83" s="141">
        <v>0</v>
      </c>
      <c r="S83" s="141">
        <v>0</v>
      </c>
      <c r="T83" s="141">
        <v>0</v>
      </c>
      <c r="U83" s="10">
        <v>0</v>
      </c>
      <c r="V83" s="10">
        <v>0</v>
      </c>
      <c r="W83" s="10">
        <v>0</v>
      </c>
      <c r="X83" s="13">
        <f t="shared" si="51"/>
        <v>0</v>
      </c>
      <c r="Y83" s="10">
        <f t="shared" si="51"/>
        <v>0</v>
      </c>
      <c r="Z83" s="10">
        <f t="shared" si="51"/>
        <v>0</v>
      </c>
      <c r="AA83" s="10">
        <f t="shared" si="51"/>
        <v>0</v>
      </c>
      <c r="AB83" s="10">
        <f t="shared" si="51"/>
        <v>0</v>
      </c>
      <c r="AC83" s="10">
        <f t="shared" si="51"/>
        <v>0</v>
      </c>
      <c r="AD83" s="10">
        <f t="shared" si="51"/>
        <v>0</v>
      </c>
      <c r="AE83" s="10">
        <f t="shared" si="59"/>
        <v>0</v>
      </c>
      <c r="AF83" s="10">
        <f t="shared" si="59"/>
        <v>0</v>
      </c>
      <c r="AG83" s="10">
        <f t="shared" si="59"/>
        <v>0</v>
      </c>
      <c r="AH83" s="10">
        <f t="shared" si="59"/>
        <v>0</v>
      </c>
      <c r="AI83" s="10">
        <f t="shared" si="59"/>
        <v>0</v>
      </c>
      <c r="AJ83" s="10">
        <f t="shared" si="59"/>
        <v>0</v>
      </c>
      <c r="AK83" s="10">
        <f t="shared" si="59"/>
        <v>0</v>
      </c>
    </row>
    <row r="84" spans="1:45" ht="12.75" customHeight="1" x14ac:dyDescent="0.25">
      <c r="A84" s="133">
        <v>76</v>
      </c>
      <c r="B84" s="139" t="s">
        <v>1432</v>
      </c>
      <c r="C84" s="135">
        <f t="shared" si="53"/>
        <v>0</v>
      </c>
      <c r="D84" s="140">
        <v>0</v>
      </c>
      <c r="E84" s="140">
        <v>0</v>
      </c>
      <c r="F84" s="140">
        <v>0</v>
      </c>
      <c r="G84" s="140">
        <v>0</v>
      </c>
      <c r="H84" s="140">
        <v>0</v>
      </c>
      <c r="I84" s="140">
        <v>0</v>
      </c>
      <c r="J84" s="135">
        <f t="shared" si="55"/>
        <v>0</v>
      </c>
      <c r="K84" s="141">
        <v>0</v>
      </c>
      <c r="L84" s="141">
        <v>0</v>
      </c>
      <c r="M84" s="141">
        <v>0</v>
      </c>
      <c r="N84" s="141">
        <v>0</v>
      </c>
      <c r="O84" s="141">
        <v>0</v>
      </c>
      <c r="P84" s="141">
        <v>0</v>
      </c>
      <c r="Q84" s="136">
        <f t="shared" si="57"/>
        <v>0</v>
      </c>
      <c r="R84" s="141">
        <v>0</v>
      </c>
      <c r="S84" s="141">
        <v>0</v>
      </c>
      <c r="T84" s="141">
        <v>0</v>
      </c>
      <c r="U84" s="10">
        <v>0</v>
      </c>
      <c r="V84" s="10">
        <v>0</v>
      </c>
      <c r="W84" s="10">
        <v>0</v>
      </c>
      <c r="X84" s="13">
        <f t="shared" si="51"/>
        <v>0</v>
      </c>
      <c r="Y84" s="10">
        <f t="shared" si="51"/>
        <v>0</v>
      </c>
      <c r="Z84" s="10">
        <f t="shared" si="51"/>
        <v>0</v>
      </c>
      <c r="AA84" s="10">
        <f t="shared" si="51"/>
        <v>0</v>
      </c>
      <c r="AB84" s="10">
        <f t="shared" si="51"/>
        <v>0</v>
      </c>
      <c r="AC84" s="10">
        <f t="shared" si="51"/>
        <v>0</v>
      </c>
      <c r="AD84" s="10">
        <f t="shared" si="51"/>
        <v>0</v>
      </c>
      <c r="AE84" s="10">
        <f t="shared" si="59"/>
        <v>0</v>
      </c>
      <c r="AF84" s="10">
        <f t="shared" si="59"/>
        <v>0</v>
      </c>
      <c r="AG84" s="10">
        <f t="shared" si="59"/>
        <v>0</v>
      </c>
      <c r="AH84" s="10">
        <f t="shared" si="59"/>
        <v>0</v>
      </c>
      <c r="AI84" s="10">
        <f t="shared" si="59"/>
        <v>0</v>
      </c>
      <c r="AJ84" s="10">
        <f t="shared" si="59"/>
        <v>0</v>
      </c>
      <c r="AK84" s="10">
        <f t="shared" si="59"/>
        <v>0</v>
      </c>
    </row>
    <row r="85" spans="1:45" ht="12.75" customHeight="1" x14ac:dyDescent="0.25">
      <c r="A85" s="133">
        <v>77</v>
      </c>
      <c r="B85" s="139"/>
      <c r="C85" s="140"/>
      <c r="D85" s="140"/>
      <c r="E85" s="140"/>
      <c r="F85" s="140"/>
      <c r="G85" s="140"/>
      <c r="H85" s="140"/>
      <c r="I85" s="140"/>
      <c r="J85" s="140"/>
      <c r="K85" s="141"/>
      <c r="L85" s="141"/>
      <c r="M85" s="141"/>
      <c r="N85" s="141"/>
      <c r="O85" s="141"/>
      <c r="P85" s="141"/>
      <c r="Q85" s="141"/>
      <c r="R85" s="141"/>
      <c r="S85" s="141"/>
      <c r="T85" s="141"/>
      <c r="U85" s="10"/>
      <c r="V85" s="10"/>
      <c r="W85" s="10"/>
      <c r="X85" s="13">
        <f t="shared" si="51"/>
        <v>0</v>
      </c>
      <c r="Y85" s="10"/>
      <c r="Z85" s="10"/>
      <c r="AA85" s="10"/>
      <c r="AB85" s="10"/>
      <c r="AC85" s="10"/>
      <c r="AD85" s="10"/>
      <c r="AE85" s="10"/>
      <c r="AF85" s="10"/>
      <c r="AG85" s="10"/>
      <c r="AH85" s="10"/>
      <c r="AI85" s="10"/>
      <c r="AJ85" s="10"/>
      <c r="AK85" s="10"/>
    </row>
    <row r="86" spans="1:45" ht="12.75" customHeight="1" x14ac:dyDescent="0.25">
      <c r="A86" s="133">
        <v>78</v>
      </c>
      <c r="B86" s="134" t="s">
        <v>1433</v>
      </c>
      <c r="C86" s="135">
        <f t="shared" ref="C86:C117" si="66">SUM(D86:I86)</f>
        <v>4132.8</v>
      </c>
      <c r="D86" s="135">
        <f t="shared" ref="D86:I86" si="67">D87+D88</f>
        <v>2605</v>
      </c>
      <c r="E86" s="135">
        <f t="shared" si="67"/>
        <v>933.3</v>
      </c>
      <c r="F86" s="135">
        <f t="shared" si="67"/>
        <v>0</v>
      </c>
      <c r="G86" s="135">
        <f t="shared" si="67"/>
        <v>373.9</v>
      </c>
      <c r="H86" s="135">
        <f t="shared" si="67"/>
        <v>74.099999999999994</v>
      </c>
      <c r="I86" s="135">
        <f t="shared" si="67"/>
        <v>146.5</v>
      </c>
      <c r="J86" s="135">
        <f t="shared" ref="J86:J117" si="68">SUM(K86:P86)</f>
        <v>5626.7999999999993</v>
      </c>
      <c r="K86" s="135">
        <f t="shared" ref="K86:P86" si="69">K87+K88</f>
        <v>4095.2</v>
      </c>
      <c r="L86" s="135">
        <f t="shared" si="69"/>
        <v>933.3</v>
      </c>
      <c r="M86" s="135">
        <f t="shared" si="69"/>
        <v>0</v>
      </c>
      <c r="N86" s="135">
        <f t="shared" si="69"/>
        <v>373.9</v>
      </c>
      <c r="O86" s="135">
        <f t="shared" si="69"/>
        <v>77.900000000000006</v>
      </c>
      <c r="P86" s="135">
        <f t="shared" si="69"/>
        <v>146.5</v>
      </c>
      <c r="Q86" s="136">
        <f t="shared" ref="Q86:Q117" si="70">SUM(R86:W86)</f>
        <v>4717.7684999999992</v>
      </c>
      <c r="R86" s="135">
        <f t="shared" ref="R86:W86" si="71">R87+R88</f>
        <v>3635.7085000000002</v>
      </c>
      <c r="S86" s="135">
        <f t="shared" si="71"/>
        <v>802.79</v>
      </c>
      <c r="T86" s="135">
        <f t="shared" si="71"/>
        <v>0</v>
      </c>
      <c r="U86" s="135">
        <f t="shared" si="71"/>
        <v>110.6016</v>
      </c>
      <c r="V86" s="135">
        <f t="shared" si="71"/>
        <v>68.477400000000003</v>
      </c>
      <c r="W86" s="135">
        <f t="shared" si="71"/>
        <v>100.191</v>
      </c>
      <c r="X86" s="13">
        <f t="shared" si="51"/>
        <v>-909.03150000000005</v>
      </c>
      <c r="Y86" s="13">
        <f t="shared" si="51"/>
        <v>-459.49149999999963</v>
      </c>
      <c r="Z86" s="13">
        <f t="shared" si="51"/>
        <v>-130.51</v>
      </c>
      <c r="AA86" s="13">
        <f t="shared" si="51"/>
        <v>0</v>
      </c>
      <c r="AB86" s="13">
        <f t="shared" si="51"/>
        <v>-263.29839999999996</v>
      </c>
      <c r="AC86" s="13">
        <f t="shared" si="51"/>
        <v>-9.4226000000000028</v>
      </c>
      <c r="AD86" s="13">
        <f t="shared" si="51"/>
        <v>-46.308999999999997</v>
      </c>
      <c r="AE86" s="13">
        <f t="shared" si="59"/>
        <v>83.844609724888031</v>
      </c>
      <c r="AF86" s="13">
        <f t="shared" si="59"/>
        <v>88.779754346552068</v>
      </c>
      <c r="AG86" s="13">
        <f t="shared" si="59"/>
        <v>86.016286295939139</v>
      </c>
      <c r="AH86" s="13">
        <f t="shared" si="59"/>
        <v>0</v>
      </c>
      <c r="AI86" s="13">
        <f t="shared" si="59"/>
        <v>29.580529553356516</v>
      </c>
      <c r="AJ86" s="13">
        <f t="shared" si="59"/>
        <v>87.904236200256733</v>
      </c>
      <c r="AK86" s="13">
        <f t="shared" si="59"/>
        <v>68.389761092150167</v>
      </c>
    </row>
    <row r="87" spans="1:45" s="138" customFormat="1" ht="12.75" customHeight="1" x14ac:dyDescent="0.2">
      <c r="A87" s="133">
        <v>79</v>
      </c>
      <c r="B87" s="134" t="s">
        <v>1374</v>
      </c>
      <c r="C87" s="135">
        <f t="shared" si="66"/>
        <v>4058.7000000000003</v>
      </c>
      <c r="D87" s="135">
        <f t="shared" ref="D87:I87" si="72">D89</f>
        <v>2605</v>
      </c>
      <c r="E87" s="135">
        <f t="shared" si="72"/>
        <v>933.3</v>
      </c>
      <c r="F87" s="135">
        <f t="shared" si="72"/>
        <v>0</v>
      </c>
      <c r="G87" s="135">
        <f t="shared" si="72"/>
        <v>373.9</v>
      </c>
      <c r="H87" s="135">
        <f t="shared" si="72"/>
        <v>0</v>
      </c>
      <c r="I87" s="135">
        <f t="shared" si="72"/>
        <v>146.5</v>
      </c>
      <c r="J87" s="135">
        <f t="shared" si="68"/>
        <v>5548.9</v>
      </c>
      <c r="K87" s="135">
        <f t="shared" ref="K87:P87" si="73">K89</f>
        <v>4095.2</v>
      </c>
      <c r="L87" s="135">
        <f t="shared" si="73"/>
        <v>933.3</v>
      </c>
      <c r="M87" s="135">
        <f t="shared" si="73"/>
        <v>0</v>
      </c>
      <c r="N87" s="135">
        <f t="shared" si="73"/>
        <v>373.9</v>
      </c>
      <c r="O87" s="135">
        <f t="shared" si="73"/>
        <v>0</v>
      </c>
      <c r="P87" s="135">
        <f t="shared" si="73"/>
        <v>146.5</v>
      </c>
      <c r="Q87" s="136">
        <f t="shared" si="70"/>
        <v>4649.2910999999995</v>
      </c>
      <c r="R87" s="135">
        <f t="shared" ref="R87:W87" si="74">R89</f>
        <v>3635.7085000000002</v>
      </c>
      <c r="S87" s="135">
        <f t="shared" si="74"/>
        <v>802.79</v>
      </c>
      <c r="T87" s="135">
        <f t="shared" si="74"/>
        <v>0</v>
      </c>
      <c r="U87" s="135">
        <f t="shared" si="74"/>
        <v>110.6016</v>
      </c>
      <c r="V87" s="135">
        <f t="shared" si="74"/>
        <v>0</v>
      </c>
      <c r="W87" s="135">
        <f t="shared" si="74"/>
        <v>100.191</v>
      </c>
      <c r="X87" s="13">
        <f t="shared" si="51"/>
        <v>-899.60890000000018</v>
      </c>
      <c r="Y87" s="13">
        <f t="shared" si="51"/>
        <v>-459.49149999999963</v>
      </c>
      <c r="Z87" s="13">
        <f t="shared" si="51"/>
        <v>-130.51</v>
      </c>
      <c r="AA87" s="13">
        <f t="shared" si="51"/>
        <v>0</v>
      </c>
      <c r="AB87" s="13">
        <f t="shared" si="51"/>
        <v>-263.29839999999996</v>
      </c>
      <c r="AC87" s="13">
        <f t="shared" si="51"/>
        <v>0</v>
      </c>
      <c r="AD87" s="13">
        <f t="shared" si="51"/>
        <v>-46.308999999999997</v>
      </c>
      <c r="AE87" s="13">
        <f t="shared" si="59"/>
        <v>83.787617365603992</v>
      </c>
      <c r="AF87" s="13">
        <f t="shared" si="59"/>
        <v>88.779754346552068</v>
      </c>
      <c r="AG87" s="13">
        <f t="shared" si="59"/>
        <v>86.016286295939139</v>
      </c>
      <c r="AH87" s="13">
        <f t="shared" si="59"/>
        <v>0</v>
      </c>
      <c r="AI87" s="13">
        <f t="shared" si="59"/>
        <v>29.580529553356516</v>
      </c>
      <c r="AJ87" s="13">
        <f t="shared" si="59"/>
        <v>0</v>
      </c>
      <c r="AK87" s="13">
        <f t="shared" si="59"/>
        <v>68.389761092150167</v>
      </c>
      <c r="AL87" s="183"/>
      <c r="AM87" s="183"/>
      <c r="AN87" s="183"/>
      <c r="AO87" s="183"/>
      <c r="AP87" s="183"/>
      <c r="AQ87" s="183"/>
      <c r="AR87" s="183"/>
      <c r="AS87" s="183"/>
    </row>
    <row r="88" spans="1:45" s="138" customFormat="1" ht="12.75" customHeight="1" x14ac:dyDescent="0.2">
      <c r="A88" s="133">
        <v>80</v>
      </c>
      <c r="B88" s="134" t="s">
        <v>1375</v>
      </c>
      <c r="C88" s="135">
        <f t="shared" si="66"/>
        <v>74.099999999999994</v>
      </c>
      <c r="D88" s="135">
        <f t="shared" ref="D88:I88" si="75">SUBTOTAL(9,D90:D117)</f>
        <v>0</v>
      </c>
      <c r="E88" s="135">
        <f t="shared" si="75"/>
        <v>0</v>
      </c>
      <c r="F88" s="135">
        <f t="shared" si="75"/>
        <v>0</v>
      </c>
      <c r="G88" s="135">
        <f t="shared" si="75"/>
        <v>0</v>
      </c>
      <c r="H88" s="135">
        <f t="shared" si="75"/>
        <v>74.099999999999994</v>
      </c>
      <c r="I88" s="135">
        <f t="shared" si="75"/>
        <v>0</v>
      </c>
      <c r="J88" s="135">
        <f t="shared" si="68"/>
        <v>77.900000000000006</v>
      </c>
      <c r="K88" s="135">
        <f t="shared" ref="K88:P88" si="76">SUBTOTAL(9,K90:K117)</f>
        <v>0</v>
      </c>
      <c r="L88" s="135">
        <f t="shared" si="76"/>
        <v>0</v>
      </c>
      <c r="M88" s="135">
        <f t="shared" si="76"/>
        <v>0</v>
      </c>
      <c r="N88" s="135">
        <f t="shared" si="76"/>
        <v>0</v>
      </c>
      <c r="O88" s="135">
        <f t="shared" si="76"/>
        <v>77.900000000000006</v>
      </c>
      <c r="P88" s="135">
        <f t="shared" si="76"/>
        <v>0</v>
      </c>
      <c r="Q88" s="136">
        <f t="shared" si="70"/>
        <v>68.477400000000003</v>
      </c>
      <c r="R88" s="135">
        <f t="shared" ref="R88:W88" si="77">SUBTOTAL(9,R90:R117)</f>
        <v>0</v>
      </c>
      <c r="S88" s="135">
        <f t="shared" si="77"/>
        <v>0</v>
      </c>
      <c r="T88" s="135">
        <f t="shared" si="77"/>
        <v>0</v>
      </c>
      <c r="U88" s="135">
        <f t="shared" si="77"/>
        <v>0</v>
      </c>
      <c r="V88" s="135">
        <f t="shared" si="77"/>
        <v>68.477400000000003</v>
      </c>
      <c r="W88" s="135">
        <f t="shared" si="77"/>
        <v>0</v>
      </c>
      <c r="X88" s="13">
        <f t="shared" si="51"/>
        <v>-9.4226000000000028</v>
      </c>
      <c r="Y88" s="13">
        <f t="shared" si="51"/>
        <v>0</v>
      </c>
      <c r="Z88" s="13">
        <f t="shared" si="51"/>
        <v>0</v>
      </c>
      <c r="AA88" s="13">
        <f t="shared" si="51"/>
        <v>0</v>
      </c>
      <c r="AB88" s="13">
        <f t="shared" si="51"/>
        <v>0</v>
      </c>
      <c r="AC88" s="13">
        <f t="shared" si="51"/>
        <v>-9.4226000000000028</v>
      </c>
      <c r="AD88" s="13">
        <f t="shared" si="51"/>
        <v>0</v>
      </c>
      <c r="AE88" s="13">
        <f t="shared" si="59"/>
        <v>87.904236200256733</v>
      </c>
      <c r="AF88" s="13">
        <f t="shared" si="59"/>
        <v>0</v>
      </c>
      <c r="AG88" s="13">
        <f t="shared" si="59"/>
        <v>0</v>
      </c>
      <c r="AH88" s="13">
        <f t="shared" si="59"/>
        <v>0</v>
      </c>
      <c r="AI88" s="13">
        <f t="shared" si="59"/>
        <v>0</v>
      </c>
      <c r="AJ88" s="13">
        <f t="shared" si="59"/>
        <v>87.904236200256733</v>
      </c>
      <c r="AK88" s="13">
        <f t="shared" si="59"/>
        <v>0</v>
      </c>
      <c r="AL88" s="183"/>
      <c r="AM88" s="183"/>
      <c r="AN88" s="183"/>
      <c r="AO88" s="183"/>
      <c r="AP88" s="183"/>
      <c r="AQ88" s="183"/>
      <c r="AR88" s="183"/>
      <c r="AS88" s="183"/>
    </row>
    <row r="89" spans="1:45" ht="12.75" customHeight="1" x14ac:dyDescent="0.25">
      <c r="A89" s="133">
        <v>81</v>
      </c>
      <c r="B89" s="139" t="s">
        <v>1400</v>
      </c>
      <c r="C89" s="135">
        <f t="shared" si="66"/>
        <v>4058.7000000000003</v>
      </c>
      <c r="D89" s="140">
        <v>2605</v>
      </c>
      <c r="E89" s="140">
        <v>933.3</v>
      </c>
      <c r="F89" s="140">
        <v>0</v>
      </c>
      <c r="G89" s="140">
        <v>373.9</v>
      </c>
      <c r="H89" s="140">
        <v>0</v>
      </c>
      <c r="I89" s="140">
        <v>146.5</v>
      </c>
      <c r="J89" s="135">
        <f t="shared" si="68"/>
        <v>5548.9</v>
      </c>
      <c r="K89" s="141">
        <v>4095.2</v>
      </c>
      <c r="L89" s="141">
        <v>933.3</v>
      </c>
      <c r="M89" s="141">
        <v>0</v>
      </c>
      <c r="N89" s="141">
        <v>373.9</v>
      </c>
      <c r="O89" s="141">
        <v>0</v>
      </c>
      <c r="P89" s="141">
        <v>146.5</v>
      </c>
      <c r="Q89" s="136">
        <f t="shared" si="70"/>
        <v>4649.2910999999995</v>
      </c>
      <c r="R89" s="141">
        <v>3635.7085000000002</v>
      </c>
      <c r="S89" s="141">
        <v>802.79</v>
      </c>
      <c r="T89" s="141">
        <v>0</v>
      </c>
      <c r="U89" s="10">
        <v>110.6016</v>
      </c>
      <c r="V89" s="10">
        <v>0</v>
      </c>
      <c r="W89" s="10">
        <v>100.191</v>
      </c>
      <c r="X89" s="13">
        <f t="shared" si="51"/>
        <v>-899.60890000000018</v>
      </c>
      <c r="Y89" s="10">
        <f t="shared" si="51"/>
        <v>-459.49149999999963</v>
      </c>
      <c r="Z89" s="10">
        <f t="shared" si="51"/>
        <v>-130.51</v>
      </c>
      <c r="AA89" s="10">
        <f t="shared" si="51"/>
        <v>0</v>
      </c>
      <c r="AB89" s="10">
        <f t="shared" si="51"/>
        <v>-263.29839999999996</v>
      </c>
      <c r="AC89" s="10">
        <f t="shared" si="51"/>
        <v>0</v>
      </c>
      <c r="AD89" s="10">
        <f t="shared" si="51"/>
        <v>-46.308999999999997</v>
      </c>
      <c r="AE89" s="10">
        <f t="shared" si="59"/>
        <v>83.787617365603992</v>
      </c>
      <c r="AF89" s="10">
        <f t="shared" si="59"/>
        <v>88.779754346552068</v>
      </c>
      <c r="AG89" s="10">
        <f t="shared" si="59"/>
        <v>86.016286295939139</v>
      </c>
      <c r="AH89" s="10">
        <f t="shared" si="59"/>
        <v>0</v>
      </c>
      <c r="AI89" s="10">
        <f t="shared" si="59"/>
        <v>29.580529553356516</v>
      </c>
      <c r="AJ89" s="10">
        <f t="shared" si="59"/>
        <v>0</v>
      </c>
      <c r="AK89" s="10">
        <f t="shared" si="59"/>
        <v>68.389761092150167</v>
      </c>
    </row>
    <row r="90" spans="1:45" ht="12.75" customHeight="1" x14ac:dyDescent="0.25">
      <c r="A90" s="133">
        <v>82</v>
      </c>
      <c r="B90" s="139" t="s">
        <v>1434</v>
      </c>
      <c r="C90" s="135">
        <f t="shared" si="66"/>
        <v>0</v>
      </c>
      <c r="D90" s="140">
        <v>0</v>
      </c>
      <c r="E90" s="140">
        <v>0</v>
      </c>
      <c r="F90" s="140">
        <v>0</v>
      </c>
      <c r="G90" s="140">
        <v>0</v>
      </c>
      <c r="H90" s="140">
        <v>0</v>
      </c>
      <c r="I90" s="140">
        <v>0</v>
      </c>
      <c r="J90" s="135">
        <f t="shared" si="68"/>
        <v>0</v>
      </c>
      <c r="K90" s="141">
        <v>0</v>
      </c>
      <c r="L90" s="141">
        <v>0</v>
      </c>
      <c r="M90" s="141">
        <v>0</v>
      </c>
      <c r="N90" s="141">
        <v>0</v>
      </c>
      <c r="O90" s="141">
        <v>0</v>
      </c>
      <c r="P90" s="141">
        <v>0</v>
      </c>
      <c r="Q90" s="136">
        <f t="shared" si="70"/>
        <v>0</v>
      </c>
      <c r="R90" s="141">
        <v>0</v>
      </c>
      <c r="S90" s="141">
        <v>0</v>
      </c>
      <c r="T90" s="141">
        <v>0</v>
      </c>
      <c r="U90" s="10">
        <v>0</v>
      </c>
      <c r="V90" s="10">
        <v>0</v>
      </c>
      <c r="W90" s="10">
        <v>0</v>
      </c>
      <c r="X90" s="13">
        <f t="shared" si="51"/>
        <v>0</v>
      </c>
      <c r="Y90" s="10">
        <f t="shared" si="51"/>
        <v>0</v>
      </c>
      <c r="Z90" s="10">
        <f t="shared" si="51"/>
        <v>0</v>
      </c>
      <c r="AA90" s="10">
        <f t="shared" si="51"/>
        <v>0</v>
      </c>
      <c r="AB90" s="10">
        <f t="shared" si="51"/>
        <v>0</v>
      </c>
      <c r="AC90" s="10">
        <f t="shared" si="51"/>
        <v>0</v>
      </c>
      <c r="AD90" s="10">
        <f t="shared" si="51"/>
        <v>0</v>
      </c>
      <c r="AE90" s="10">
        <f t="shared" si="59"/>
        <v>0</v>
      </c>
      <c r="AF90" s="10">
        <f t="shared" si="59"/>
        <v>0</v>
      </c>
      <c r="AG90" s="10">
        <f t="shared" si="59"/>
        <v>0</v>
      </c>
      <c r="AH90" s="10">
        <f t="shared" si="59"/>
        <v>0</v>
      </c>
      <c r="AI90" s="10">
        <f t="shared" si="59"/>
        <v>0</v>
      </c>
      <c r="AJ90" s="10">
        <f t="shared" si="59"/>
        <v>0</v>
      </c>
      <c r="AK90" s="10">
        <f t="shared" si="59"/>
        <v>0</v>
      </c>
    </row>
    <row r="91" spans="1:45" ht="12.75" customHeight="1" x14ac:dyDescent="0.25">
      <c r="A91" s="133">
        <v>83</v>
      </c>
      <c r="B91" s="139" t="s">
        <v>1435</v>
      </c>
      <c r="C91" s="135">
        <f t="shared" si="66"/>
        <v>0</v>
      </c>
      <c r="D91" s="140">
        <v>0</v>
      </c>
      <c r="E91" s="140">
        <v>0</v>
      </c>
      <c r="F91" s="140">
        <v>0</v>
      </c>
      <c r="G91" s="140">
        <v>0</v>
      </c>
      <c r="H91" s="140">
        <v>0</v>
      </c>
      <c r="I91" s="140">
        <v>0</v>
      </c>
      <c r="J91" s="135">
        <f t="shared" si="68"/>
        <v>0</v>
      </c>
      <c r="K91" s="141">
        <v>0</v>
      </c>
      <c r="L91" s="141">
        <v>0</v>
      </c>
      <c r="M91" s="141">
        <v>0</v>
      </c>
      <c r="N91" s="141">
        <v>0</v>
      </c>
      <c r="O91" s="141">
        <v>0</v>
      </c>
      <c r="P91" s="141">
        <v>0</v>
      </c>
      <c r="Q91" s="136">
        <f t="shared" si="70"/>
        <v>0</v>
      </c>
      <c r="R91" s="141">
        <v>0</v>
      </c>
      <c r="S91" s="141">
        <v>0</v>
      </c>
      <c r="T91" s="141">
        <v>0</v>
      </c>
      <c r="U91" s="10">
        <v>0</v>
      </c>
      <c r="V91" s="10">
        <v>0</v>
      </c>
      <c r="W91" s="10">
        <v>0</v>
      </c>
      <c r="X91" s="13">
        <f t="shared" si="51"/>
        <v>0</v>
      </c>
      <c r="Y91" s="10">
        <f t="shared" si="51"/>
        <v>0</v>
      </c>
      <c r="Z91" s="10">
        <f t="shared" si="51"/>
        <v>0</v>
      </c>
      <c r="AA91" s="10">
        <f t="shared" si="51"/>
        <v>0</v>
      </c>
      <c r="AB91" s="10">
        <f t="shared" si="51"/>
        <v>0</v>
      </c>
      <c r="AC91" s="10">
        <f t="shared" si="51"/>
        <v>0</v>
      </c>
      <c r="AD91" s="10">
        <f t="shared" si="51"/>
        <v>0</v>
      </c>
      <c r="AE91" s="10">
        <f t="shared" si="59"/>
        <v>0</v>
      </c>
      <c r="AF91" s="10">
        <f t="shared" si="59"/>
        <v>0</v>
      </c>
      <c r="AG91" s="10">
        <f t="shared" si="59"/>
        <v>0</v>
      </c>
      <c r="AH91" s="10">
        <f t="shared" si="59"/>
        <v>0</v>
      </c>
      <c r="AI91" s="10">
        <f t="shared" si="59"/>
        <v>0</v>
      </c>
      <c r="AJ91" s="10">
        <f t="shared" si="59"/>
        <v>0</v>
      </c>
      <c r="AK91" s="10">
        <f t="shared" si="59"/>
        <v>0</v>
      </c>
    </row>
    <row r="92" spans="1:45" ht="12.75" customHeight="1" x14ac:dyDescent="0.25">
      <c r="A92" s="133">
        <v>84</v>
      </c>
      <c r="B92" s="139" t="s">
        <v>1436</v>
      </c>
      <c r="C92" s="135">
        <f t="shared" si="66"/>
        <v>0</v>
      </c>
      <c r="D92" s="140">
        <v>0</v>
      </c>
      <c r="E92" s="140">
        <v>0</v>
      </c>
      <c r="F92" s="140">
        <v>0</v>
      </c>
      <c r="G92" s="140">
        <v>0</v>
      </c>
      <c r="H92" s="140">
        <v>0</v>
      </c>
      <c r="I92" s="140">
        <v>0</v>
      </c>
      <c r="J92" s="135">
        <f t="shared" si="68"/>
        <v>0</v>
      </c>
      <c r="K92" s="141">
        <v>0</v>
      </c>
      <c r="L92" s="141">
        <v>0</v>
      </c>
      <c r="M92" s="141">
        <v>0</v>
      </c>
      <c r="N92" s="141">
        <v>0</v>
      </c>
      <c r="O92" s="141">
        <v>0</v>
      </c>
      <c r="P92" s="141">
        <v>0</v>
      </c>
      <c r="Q92" s="136">
        <f t="shared" si="70"/>
        <v>0</v>
      </c>
      <c r="R92" s="141">
        <v>0</v>
      </c>
      <c r="S92" s="141">
        <v>0</v>
      </c>
      <c r="T92" s="141">
        <v>0</v>
      </c>
      <c r="U92" s="10">
        <v>0</v>
      </c>
      <c r="V92" s="10">
        <v>0</v>
      </c>
      <c r="W92" s="10">
        <v>0</v>
      </c>
      <c r="X92" s="13">
        <f t="shared" si="51"/>
        <v>0</v>
      </c>
      <c r="Y92" s="10">
        <f t="shared" si="51"/>
        <v>0</v>
      </c>
      <c r="Z92" s="10">
        <f t="shared" si="51"/>
        <v>0</v>
      </c>
      <c r="AA92" s="10">
        <f t="shared" si="51"/>
        <v>0</v>
      </c>
      <c r="AB92" s="10">
        <f t="shared" si="51"/>
        <v>0</v>
      </c>
      <c r="AC92" s="10">
        <f t="shared" si="51"/>
        <v>0</v>
      </c>
      <c r="AD92" s="10">
        <f t="shared" si="51"/>
        <v>0</v>
      </c>
      <c r="AE92" s="10">
        <f t="shared" si="59"/>
        <v>0</v>
      </c>
      <c r="AF92" s="10">
        <f t="shared" si="59"/>
        <v>0</v>
      </c>
      <c r="AG92" s="10">
        <f t="shared" si="59"/>
        <v>0</v>
      </c>
      <c r="AH92" s="10">
        <f t="shared" si="59"/>
        <v>0</v>
      </c>
      <c r="AI92" s="10">
        <f t="shared" si="59"/>
        <v>0</v>
      </c>
      <c r="AJ92" s="10">
        <f t="shared" si="59"/>
        <v>0</v>
      </c>
      <c r="AK92" s="10">
        <f t="shared" si="59"/>
        <v>0</v>
      </c>
    </row>
    <row r="93" spans="1:45" ht="12.75" customHeight="1" x14ac:dyDescent="0.25">
      <c r="A93" s="133">
        <v>85</v>
      </c>
      <c r="B93" s="139" t="s">
        <v>1437</v>
      </c>
      <c r="C93" s="135">
        <f t="shared" si="66"/>
        <v>0</v>
      </c>
      <c r="D93" s="140">
        <v>0</v>
      </c>
      <c r="E93" s="140">
        <v>0</v>
      </c>
      <c r="F93" s="140">
        <v>0</v>
      </c>
      <c r="G93" s="140">
        <v>0</v>
      </c>
      <c r="H93" s="140">
        <v>0</v>
      </c>
      <c r="I93" s="140">
        <v>0</v>
      </c>
      <c r="J93" s="135">
        <f t="shared" si="68"/>
        <v>0</v>
      </c>
      <c r="K93" s="141">
        <v>0</v>
      </c>
      <c r="L93" s="141">
        <v>0</v>
      </c>
      <c r="M93" s="141">
        <v>0</v>
      </c>
      <c r="N93" s="141">
        <v>0</v>
      </c>
      <c r="O93" s="141">
        <v>0</v>
      </c>
      <c r="P93" s="141">
        <v>0</v>
      </c>
      <c r="Q93" s="136">
        <f t="shared" si="70"/>
        <v>0</v>
      </c>
      <c r="R93" s="141">
        <v>0</v>
      </c>
      <c r="S93" s="141">
        <v>0</v>
      </c>
      <c r="T93" s="141">
        <v>0</v>
      </c>
      <c r="U93" s="10">
        <v>0</v>
      </c>
      <c r="V93" s="10">
        <v>0</v>
      </c>
      <c r="W93" s="10">
        <v>0</v>
      </c>
      <c r="X93" s="13">
        <f t="shared" si="51"/>
        <v>0</v>
      </c>
      <c r="Y93" s="10">
        <f t="shared" si="51"/>
        <v>0</v>
      </c>
      <c r="Z93" s="10">
        <f t="shared" si="51"/>
        <v>0</v>
      </c>
      <c r="AA93" s="10">
        <f t="shared" si="51"/>
        <v>0</v>
      </c>
      <c r="AB93" s="10">
        <f t="shared" si="51"/>
        <v>0</v>
      </c>
      <c r="AC93" s="10">
        <f t="shared" si="51"/>
        <v>0</v>
      </c>
      <c r="AD93" s="10">
        <f t="shared" si="51"/>
        <v>0</v>
      </c>
      <c r="AE93" s="10">
        <f t="shared" si="59"/>
        <v>0</v>
      </c>
      <c r="AF93" s="10">
        <f t="shared" si="59"/>
        <v>0</v>
      </c>
      <c r="AG93" s="10">
        <f t="shared" si="59"/>
        <v>0</v>
      </c>
      <c r="AH93" s="10">
        <f t="shared" si="59"/>
        <v>0</v>
      </c>
      <c r="AI93" s="10">
        <f t="shared" si="59"/>
        <v>0</v>
      </c>
      <c r="AJ93" s="10">
        <f t="shared" si="59"/>
        <v>0</v>
      </c>
      <c r="AK93" s="10">
        <f t="shared" si="59"/>
        <v>0</v>
      </c>
    </row>
    <row r="94" spans="1:45" ht="12.75" customHeight="1" x14ac:dyDescent="0.25">
      <c r="A94" s="133">
        <v>86</v>
      </c>
      <c r="B94" s="139" t="s">
        <v>1438</v>
      </c>
      <c r="C94" s="135">
        <f t="shared" si="66"/>
        <v>0</v>
      </c>
      <c r="D94" s="140">
        <v>0</v>
      </c>
      <c r="E94" s="140">
        <v>0</v>
      </c>
      <c r="F94" s="140">
        <v>0</v>
      </c>
      <c r="G94" s="140">
        <v>0</v>
      </c>
      <c r="H94" s="140">
        <v>0</v>
      </c>
      <c r="I94" s="140">
        <v>0</v>
      </c>
      <c r="J94" s="135">
        <f t="shared" si="68"/>
        <v>0</v>
      </c>
      <c r="K94" s="141">
        <v>0</v>
      </c>
      <c r="L94" s="141">
        <v>0</v>
      </c>
      <c r="M94" s="141">
        <v>0</v>
      </c>
      <c r="N94" s="141">
        <v>0</v>
      </c>
      <c r="O94" s="141">
        <v>0</v>
      </c>
      <c r="P94" s="141">
        <v>0</v>
      </c>
      <c r="Q94" s="136">
        <f t="shared" si="70"/>
        <v>0</v>
      </c>
      <c r="R94" s="141">
        <v>0</v>
      </c>
      <c r="S94" s="141">
        <v>0</v>
      </c>
      <c r="T94" s="141">
        <v>0</v>
      </c>
      <c r="U94" s="10">
        <v>0</v>
      </c>
      <c r="V94" s="10">
        <v>0</v>
      </c>
      <c r="W94" s="10">
        <v>0</v>
      </c>
      <c r="X94" s="13">
        <f t="shared" si="51"/>
        <v>0</v>
      </c>
      <c r="Y94" s="10">
        <f t="shared" si="51"/>
        <v>0</v>
      </c>
      <c r="Z94" s="10">
        <f t="shared" si="51"/>
        <v>0</v>
      </c>
      <c r="AA94" s="10">
        <f t="shared" si="51"/>
        <v>0</v>
      </c>
      <c r="AB94" s="10">
        <f t="shared" si="51"/>
        <v>0</v>
      </c>
      <c r="AC94" s="10">
        <f t="shared" si="51"/>
        <v>0</v>
      </c>
      <c r="AD94" s="10">
        <f t="shared" si="51"/>
        <v>0</v>
      </c>
      <c r="AE94" s="10">
        <f t="shared" si="59"/>
        <v>0</v>
      </c>
      <c r="AF94" s="10">
        <f t="shared" si="59"/>
        <v>0</v>
      </c>
      <c r="AG94" s="10">
        <f t="shared" si="59"/>
        <v>0</v>
      </c>
      <c r="AH94" s="10">
        <f t="shared" si="59"/>
        <v>0</v>
      </c>
      <c r="AI94" s="10">
        <f t="shared" si="59"/>
        <v>0</v>
      </c>
      <c r="AJ94" s="10">
        <f t="shared" si="59"/>
        <v>0</v>
      </c>
      <c r="AK94" s="10">
        <f t="shared" si="59"/>
        <v>0</v>
      </c>
    </row>
    <row r="95" spans="1:45" ht="12.75" customHeight="1" x14ac:dyDescent="0.25">
      <c r="A95" s="133">
        <v>87</v>
      </c>
      <c r="B95" s="139" t="s">
        <v>1433</v>
      </c>
      <c r="C95" s="135">
        <f t="shared" si="66"/>
        <v>74.099999999999994</v>
      </c>
      <c r="D95" s="140">
        <v>0</v>
      </c>
      <c r="E95" s="140">
        <v>0</v>
      </c>
      <c r="F95" s="140">
        <v>0</v>
      </c>
      <c r="G95" s="140">
        <v>0</v>
      </c>
      <c r="H95" s="140">
        <v>74.099999999999994</v>
      </c>
      <c r="I95" s="140">
        <v>0</v>
      </c>
      <c r="J95" s="135">
        <f t="shared" si="68"/>
        <v>77.900000000000006</v>
      </c>
      <c r="K95" s="141">
        <v>0</v>
      </c>
      <c r="L95" s="141">
        <v>0</v>
      </c>
      <c r="M95" s="141">
        <v>0</v>
      </c>
      <c r="N95" s="141">
        <v>0</v>
      </c>
      <c r="O95" s="141">
        <v>77.900000000000006</v>
      </c>
      <c r="P95" s="141">
        <v>0</v>
      </c>
      <c r="Q95" s="136">
        <f t="shared" si="70"/>
        <v>68.477400000000003</v>
      </c>
      <c r="R95" s="141">
        <v>0</v>
      </c>
      <c r="S95" s="141">
        <v>0</v>
      </c>
      <c r="T95" s="141">
        <v>0</v>
      </c>
      <c r="U95" s="10">
        <v>0</v>
      </c>
      <c r="V95" s="10">
        <v>68.477400000000003</v>
      </c>
      <c r="W95" s="10">
        <v>0</v>
      </c>
      <c r="X95" s="13">
        <f t="shared" si="51"/>
        <v>-9.4226000000000028</v>
      </c>
      <c r="Y95" s="10">
        <f t="shared" si="51"/>
        <v>0</v>
      </c>
      <c r="Z95" s="10">
        <f t="shared" si="51"/>
        <v>0</v>
      </c>
      <c r="AA95" s="10">
        <f t="shared" si="51"/>
        <v>0</v>
      </c>
      <c r="AB95" s="10">
        <f t="shared" si="51"/>
        <v>0</v>
      </c>
      <c r="AC95" s="10">
        <f t="shared" si="51"/>
        <v>-9.4226000000000028</v>
      </c>
      <c r="AD95" s="10">
        <f t="shared" si="51"/>
        <v>0</v>
      </c>
      <c r="AE95" s="10">
        <f t="shared" si="59"/>
        <v>87.904236200256733</v>
      </c>
      <c r="AF95" s="10">
        <f t="shared" si="59"/>
        <v>0</v>
      </c>
      <c r="AG95" s="10">
        <f t="shared" si="59"/>
        <v>0</v>
      </c>
      <c r="AH95" s="10">
        <f t="shared" si="59"/>
        <v>0</v>
      </c>
      <c r="AI95" s="10">
        <f t="shared" si="59"/>
        <v>0</v>
      </c>
      <c r="AJ95" s="10">
        <f t="shared" si="59"/>
        <v>87.904236200256733</v>
      </c>
      <c r="AK95" s="10">
        <f t="shared" si="59"/>
        <v>0</v>
      </c>
    </row>
    <row r="96" spans="1:45" ht="12.75" customHeight="1" x14ac:dyDescent="0.25">
      <c r="A96" s="133">
        <v>88</v>
      </c>
      <c r="B96" s="139" t="s">
        <v>1402</v>
      </c>
      <c r="C96" s="135">
        <f t="shared" si="66"/>
        <v>0</v>
      </c>
      <c r="D96" s="140">
        <v>0</v>
      </c>
      <c r="E96" s="140">
        <v>0</v>
      </c>
      <c r="F96" s="140">
        <v>0</v>
      </c>
      <c r="G96" s="140">
        <v>0</v>
      </c>
      <c r="H96" s="140">
        <v>0</v>
      </c>
      <c r="I96" s="140">
        <v>0</v>
      </c>
      <c r="J96" s="135">
        <f t="shared" si="68"/>
        <v>0</v>
      </c>
      <c r="K96" s="141">
        <v>0</v>
      </c>
      <c r="L96" s="141">
        <v>0</v>
      </c>
      <c r="M96" s="141">
        <v>0</v>
      </c>
      <c r="N96" s="141">
        <v>0</v>
      </c>
      <c r="O96" s="141">
        <v>0</v>
      </c>
      <c r="P96" s="141">
        <v>0</v>
      </c>
      <c r="Q96" s="136">
        <f t="shared" si="70"/>
        <v>0</v>
      </c>
      <c r="R96" s="141">
        <v>0</v>
      </c>
      <c r="S96" s="141">
        <v>0</v>
      </c>
      <c r="T96" s="141">
        <v>0</v>
      </c>
      <c r="U96" s="10">
        <v>0</v>
      </c>
      <c r="V96" s="10">
        <v>0</v>
      </c>
      <c r="W96" s="10">
        <v>0</v>
      </c>
      <c r="X96" s="13">
        <f t="shared" si="51"/>
        <v>0</v>
      </c>
      <c r="Y96" s="10">
        <f t="shared" si="51"/>
        <v>0</v>
      </c>
      <c r="Z96" s="10">
        <f t="shared" si="51"/>
        <v>0</v>
      </c>
      <c r="AA96" s="10">
        <f t="shared" si="51"/>
        <v>0</v>
      </c>
      <c r="AB96" s="10">
        <f t="shared" si="51"/>
        <v>0</v>
      </c>
      <c r="AC96" s="10">
        <f t="shared" si="51"/>
        <v>0</v>
      </c>
      <c r="AD96" s="10">
        <f t="shared" si="51"/>
        <v>0</v>
      </c>
      <c r="AE96" s="10">
        <f t="shared" si="59"/>
        <v>0</v>
      </c>
      <c r="AF96" s="10">
        <f t="shared" si="59"/>
        <v>0</v>
      </c>
      <c r="AG96" s="10">
        <f t="shared" si="59"/>
        <v>0</v>
      </c>
      <c r="AH96" s="10">
        <f t="shared" si="59"/>
        <v>0</v>
      </c>
      <c r="AI96" s="10">
        <f t="shared" si="59"/>
        <v>0</v>
      </c>
      <c r="AJ96" s="10">
        <f t="shared" si="59"/>
        <v>0</v>
      </c>
      <c r="AK96" s="10">
        <f t="shared" si="59"/>
        <v>0</v>
      </c>
    </row>
    <row r="97" spans="1:37" ht="12.75" customHeight="1" x14ac:dyDescent="0.25">
      <c r="A97" s="133">
        <v>89</v>
      </c>
      <c r="B97" s="139" t="s">
        <v>1439</v>
      </c>
      <c r="C97" s="135">
        <f t="shared" si="66"/>
        <v>0</v>
      </c>
      <c r="D97" s="140">
        <v>0</v>
      </c>
      <c r="E97" s="140">
        <v>0</v>
      </c>
      <c r="F97" s="140">
        <v>0</v>
      </c>
      <c r="G97" s="140">
        <v>0</v>
      </c>
      <c r="H97" s="140">
        <v>0</v>
      </c>
      <c r="I97" s="140">
        <v>0</v>
      </c>
      <c r="J97" s="135">
        <f t="shared" si="68"/>
        <v>0</v>
      </c>
      <c r="K97" s="141">
        <v>0</v>
      </c>
      <c r="L97" s="141">
        <v>0</v>
      </c>
      <c r="M97" s="141">
        <v>0</v>
      </c>
      <c r="N97" s="141">
        <v>0</v>
      </c>
      <c r="O97" s="141">
        <v>0</v>
      </c>
      <c r="P97" s="141">
        <v>0</v>
      </c>
      <c r="Q97" s="136">
        <f t="shared" si="70"/>
        <v>0</v>
      </c>
      <c r="R97" s="141">
        <v>0</v>
      </c>
      <c r="S97" s="141">
        <v>0</v>
      </c>
      <c r="T97" s="141">
        <v>0</v>
      </c>
      <c r="U97" s="10">
        <v>0</v>
      </c>
      <c r="V97" s="10">
        <v>0</v>
      </c>
      <c r="W97" s="10">
        <v>0</v>
      </c>
      <c r="X97" s="13">
        <f t="shared" si="51"/>
        <v>0</v>
      </c>
      <c r="Y97" s="10">
        <f t="shared" si="51"/>
        <v>0</v>
      </c>
      <c r="Z97" s="10">
        <f t="shared" si="51"/>
        <v>0</v>
      </c>
      <c r="AA97" s="10">
        <f t="shared" si="51"/>
        <v>0</v>
      </c>
      <c r="AB97" s="10">
        <f t="shared" si="51"/>
        <v>0</v>
      </c>
      <c r="AC97" s="10">
        <f t="shared" si="51"/>
        <v>0</v>
      </c>
      <c r="AD97" s="10">
        <f t="shared" si="51"/>
        <v>0</v>
      </c>
      <c r="AE97" s="10">
        <f t="shared" si="59"/>
        <v>0</v>
      </c>
      <c r="AF97" s="10">
        <f t="shared" si="59"/>
        <v>0</v>
      </c>
      <c r="AG97" s="10">
        <f t="shared" si="59"/>
        <v>0</v>
      </c>
      <c r="AH97" s="10">
        <f t="shared" si="59"/>
        <v>0</v>
      </c>
      <c r="AI97" s="10">
        <f t="shared" si="59"/>
        <v>0</v>
      </c>
      <c r="AJ97" s="10">
        <f t="shared" si="59"/>
        <v>0</v>
      </c>
      <c r="AK97" s="10">
        <f t="shared" si="59"/>
        <v>0</v>
      </c>
    </row>
    <row r="98" spans="1:37" ht="12.75" customHeight="1" x14ac:dyDescent="0.25">
      <c r="A98" s="133">
        <v>90</v>
      </c>
      <c r="B98" s="139" t="s">
        <v>1440</v>
      </c>
      <c r="C98" s="135">
        <f t="shared" si="66"/>
        <v>0</v>
      </c>
      <c r="D98" s="140">
        <v>0</v>
      </c>
      <c r="E98" s="140">
        <v>0</v>
      </c>
      <c r="F98" s="140">
        <v>0</v>
      </c>
      <c r="G98" s="140">
        <v>0</v>
      </c>
      <c r="H98" s="140">
        <v>0</v>
      </c>
      <c r="I98" s="140">
        <v>0</v>
      </c>
      <c r="J98" s="135">
        <f t="shared" si="68"/>
        <v>0</v>
      </c>
      <c r="K98" s="141">
        <v>0</v>
      </c>
      <c r="L98" s="141">
        <v>0</v>
      </c>
      <c r="M98" s="141">
        <v>0</v>
      </c>
      <c r="N98" s="141">
        <v>0</v>
      </c>
      <c r="O98" s="141">
        <v>0</v>
      </c>
      <c r="P98" s="141">
        <v>0</v>
      </c>
      <c r="Q98" s="136">
        <f t="shared" si="70"/>
        <v>0</v>
      </c>
      <c r="R98" s="141">
        <v>0</v>
      </c>
      <c r="S98" s="141">
        <v>0</v>
      </c>
      <c r="T98" s="141">
        <v>0</v>
      </c>
      <c r="U98" s="10">
        <v>0</v>
      </c>
      <c r="V98" s="10">
        <v>0</v>
      </c>
      <c r="W98" s="10">
        <v>0</v>
      </c>
      <c r="X98" s="13">
        <f t="shared" si="51"/>
        <v>0</v>
      </c>
      <c r="Y98" s="10">
        <f t="shared" si="51"/>
        <v>0</v>
      </c>
      <c r="Z98" s="10">
        <f t="shared" si="51"/>
        <v>0</v>
      </c>
      <c r="AA98" s="10">
        <f t="shared" si="51"/>
        <v>0</v>
      </c>
      <c r="AB98" s="10">
        <f t="shared" si="51"/>
        <v>0</v>
      </c>
      <c r="AC98" s="10">
        <f t="shared" si="51"/>
        <v>0</v>
      </c>
      <c r="AD98" s="10">
        <f t="shared" si="51"/>
        <v>0</v>
      </c>
      <c r="AE98" s="10">
        <f t="shared" si="59"/>
        <v>0</v>
      </c>
      <c r="AF98" s="10">
        <f t="shared" si="59"/>
        <v>0</v>
      </c>
      <c r="AG98" s="10">
        <f t="shared" si="59"/>
        <v>0</v>
      </c>
      <c r="AH98" s="10">
        <f t="shared" si="59"/>
        <v>0</v>
      </c>
      <c r="AI98" s="10">
        <f t="shared" si="59"/>
        <v>0</v>
      </c>
      <c r="AJ98" s="10">
        <f t="shared" si="59"/>
        <v>0</v>
      </c>
      <c r="AK98" s="10">
        <f t="shared" si="59"/>
        <v>0</v>
      </c>
    </row>
    <row r="99" spans="1:37" ht="12.75" customHeight="1" x14ac:dyDescent="0.25">
      <c r="A99" s="133">
        <v>91</v>
      </c>
      <c r="B99" s="139" t="s">
        <v>1441</v>
      </c>
      <c r="C99" s="135">
        <f t="shared" si="66"/>
        <v>0</v>
      </c>
      <c r="D99" s="140">
        <v>0</v>
      </c>
      <c r="E99" s="140">
        <v>0</v>
      </c>
      <c r="F99" s="140">
        <v>0</v>
      </c>
      <c r="G99" s="140">
        <v>0</v>
      </c>
      <c r="H99" s="140">
        <v>0</v>
      </c>
      <c r="I99" s="140">
        <v>0</v>
      </c>
      <c r="J99" s="135">
        <f t="shared" si="68"/>
        <v>0</v>
      </c>
      <c r="K99" s="141">
        <v>0</v>
      </c>
      <c r="L99" s="141">
        <v>0</v>
      </c>
      <c r="M99" s="141">
        <v>0</v>
      </c>
      <c r="N99" s="141">
        <v>0</v>
      </c>
      <c r="O99" s="141">
        <v>0</v>
      </c>
      <c r="P99" s="141">
        <v>0</v>
      </c>
      <c r="Q99" s="136">
        <f t="shared" si="70"/>
        <v>0</v>
      </c>
      <c r="R99" s="141">
        <v>0</v>
      </c>
      <c r="S99" s="141">
        <v>0</v>
      </c>
      <c r="T99" s="141">
        <v>0</v>
      </c>
      <c r="U99" s="10">
        <v>0</v>
      </c>
      <c r="V99" s="10">
        <v>0</v>
      </c>
      <c r="W99" s="10">
        <v>0</v>
      </c>
      <c r="X99" s="13">
        <f t="shared" si="51"/>
        <v>0</v>
      </c>
      <c r="Y99" s="10">
        <f t="shared" si="51"/>
        <v>0</v>
      </c>
      <c r="Z99" s="10">
        <f t="shared" si="51"/>
        <v>0</v>
      </c>
      <c r="AA99" s="10">
        <f t="shared" si="51"/>
        <v>0</v>
      </c>
      <c r="AB99" s="10">
        <f t="shared" si="51"/>
        <v>0</v>
      </c>
      <c r="AC99" s="10">
        <f t="shared" si="51"/>
        <v>0</v>
      </c>
      <c r="AD99" s="10">
        <f t="shared" si="51"/>
        <v>0</v>
      </c>
      <c r="AE99" s="10">
        <f t="shared" si="59"/>
        <v>0</v>
      </c>
      <c r="AF99" s="10">
        <f t="shared" si="59"/>
        <v>0</v>
      </c>
      <c r="AG99" s="10">
        <f t="shared" si="59"/>
        <v>0</v>
      </c>
      <c r="AH99" s="10">
        <f t="shared" si="59"/>
        <v>0</v>
      </c>
      <c r="AI99" s="10">
        <f t="shared" si="59"/>
        <v>0</v>
      </c>
      <c r="AJ99" s="10">
        <f t="shared" si="59"/>
        <v>0</v>
      </c>
      <c r="AK99" s="10">
        <f t="shared" si="59"/>
        <v>0</v>
      </c>
    </row>
    <row r="100" spans="1:37" ht="12.75" customHeight="1" x14ac:dyDescent="0.25">
      <c r="A100" s="133">
        <v>92</v>
      </c>
      <c r="B100" s="139" t="s">
        <v>1442</v>
      </c>
      <c r="C100" s="135">
        <f t="shared" si="66"/>
        <v>0</v>
      </c>
      <c r="D100" s="140">
        <v>0</v>
      </c>
      <c r="E100" s="140">
        <v>0</v>
      </c>
      <c r="F100" s="140">
        <v>0</v>
      </c>
      <c r="G100" s="140">
        <v>0</v>
      </c>
      <c r="H100" s="140">
        <v>0</v>
      </c>
      <c r="I100" s="140">
        <v>0</v>
      </c>
      <c r="J100" s="135">
        <f t="shared" si="68"/>
        <v>0</v>
      </c>
      <c r="K100" s="141">
        <v>0</v>
      </c>
      <c r="L100" s="141">
        <v>0</v>
      </c>
      <c r="M100" s="141">
        <v>0</v>
      </c>
      <c r="N100" s="141">
        <v>0</v>
      </c>
      <c r="O100" s="141">
        <v>0</v>
      </c>
      <c r="P100" s="141">
        <v>0</v>
      </c>
      <c r="Q100" s="136">
        <f t="shared" si="70"/>
        <v>0</v>
      </c>
      <c r="R100" s="141">
        <v>0</v>
      </c>
      <c r="S100" s="141">
        <v>0</v>
      </c>
      <c r="T100" s="141">
        <v>0</v>
      </c>
      <c r="U100" s="10">
        <v>0</v>
      </c>
      <c r="V100" s="10">
        <v>0</v>
      </c>
      <c r="W100" s="10">
        <v>0</v>
      </c>
      <c r="X100" s="13">
        <f t="shared" si="51"/>
        <v>0</v>
      </c>
      <c r="Y100" s="10">
        <f t="shared" si="51"/>
        <v>0</v>
      </c>
      <c r="Z100" s="10">
        <f t="shared" si="51"/>
        <v>0</v>
      </c>
      <c r="AA100" s="10">
        <f t="shared" si="51"/>
        <v>0</v>
      </c>
      <c r="AB100" s="10">
        <f t="shared" si="51"/>
        <v>0</v>
      </c>
      <c r="AC100" s="10">
        <f t="shared" si="51"/>
        <v>0</v>
      </c>
      <c r="AD100" s="10">
        <f t="shared" si="51"/>
        <v>0</v>
      </c>
      <c r="AE100" s="10">
        <f t="shared" si="59"/>
        <v>0</v>
      </c>
      <c r="AF100" s="10">
        <f t="shared" si="59"/>
        <v>0</v>
      </c>
      <c r="AG100" s="10">
        <f t="shared" si="59"/>
        <v>0</v>
      </c>
      <c r="AH100" s="10">
        <f t="shared" si="59"/>
        <v>0</v>
      </c>
      <c r="AI100" s="10">
        <f t="shared" si="59"/>
        <v>0</v>
      </c>
      <c r="AJ100" s="10">
        <f t="shared" si="59"/>
        <v>0</v>
      </c>
      <c r="AK100" s="10">
        <f t="shared" si="59"/>
        <v>0</v>
      </c>
    </row>
    <row r="101" spans="1:37" ht="12.75" customHeight="1" x14ac:dyDescent="0.25">
      <c r="A101" s="133">
        <v>93</v>
      </c>
      <c r="B101" s="139" t="s">
        <v>1443</v>
      </c>
      <c r="C101" s="135">
        <f t="shared" si="66"/>
        <v>0</v>
      </c>
      <c r="D101" s="140">
        <v>0</v>
      </c>
      <c r="E101" s="140">
        <v>0</v>
      </c>
      <c r="F101" s="140">
        <v>0</v>
      </c>
      <c r="G101" s="140">
        <v>0</v>
      </c>
      <c r="H101" s="140">
        <v>0</v>
      </c>
      <c r="I101" s="140">
        <v>0</v>
      </c>
      <c r="J101" s="135">
        <f t="shared" si="68"/>
        <v>0</v>
      </c>
      <c r="K101" s="141">
        <v>0</v>
      </c>
      <c r="L101" s="141">
        <v>0</v>
      </c>
      <c r="M101" s="141">
        <v>0</v>
      </c>
      <c r="N101" s="141">
        <v>0</v>
      </c>
      <c r="O101" s="141">
        <v>0</v>
      </c>
      <c r="P101" s="141">
        <v>0</v>
      </c>
      <c r="Q101" s="136">
        <f t="shared" si="70"/>
        <v>0</v>
      </c>
      <c r="R101" s="141">
        <v>0</v>
      </c>
      <c r="S101" s="141">
        <v>0</v>
      </c>
      <c r="T101" s="141">
        <v>0</v>
      </c>
      <c r="U101" s="10">
        <v>0</v>
      </c>
      <c r="V101" s="10">
        <v>0</v>
      </c>
      <c r="W101" s="10">
        <v>0</v>
      </c>
      <c r="X101" s="13">
        <f t="shared" si="51"/>
        <v>0</v>
      </c>
      <c r="Y101" s="10">
        <f t="shared" si="51"/>
        <v>0</v>
      </c>
      <c r="Z101" s="10">
        <f t="shared" si="51"/>
        <v>0</v>
      </c>
      <c r="AA101" s="10">
        <f t="shared" si="51"/>
        <v>0</v>
      </c>
      <c r="AB101" s="10">
        <f t="shared" si="51"/>
        <v>0</v>
      </c>
      <c r="AC101" s="10">
        <f t="shared" si="51"/>
        <v>0</v>
      </c>
      <c r="AD101" s="10">
        <f t="shared" si="51"/>
        <v>0</v>
      </c>
      <c r="AE101" s="10">
        <f t="shared" si="59"/>
        <v>0</v>
      </c>
      <c r="AF101" s="10">
        <f t="shared" si="59"/>
        <v>0</v>
      </c>
      <c r="AG101" s="10">
        <f t="shared" si="59"/>
        <v>0</v>
      </c>
      <c r="AH101" s="10">
        <f t="shared" si="59"/>
        <v>0</v>
      </c>
      <c r="AI101" s="10">
        <f t="shared" si="59"/>
        <v>0</v>
      </c>
      <c r="AJ101" s="10">
        <f t="shared" si="59"/>
        <v>0</v>
      </c>
      <c r="AK101" s="10">
        <f t="shared" si="59"/>
        <v>0</v>
      </c>
    </row>
    <row r="102" spans="1:37" ht="12.75" customHeight="1" x14ac:dyDescent="0.25">
      <c r="A102" s="133">
        <v>94</v>
      </c>
      <c r="B102" s="139" t="s">
        <v>1444</v>
      </c>
      <c r="C102" s="135">
        <f t="shared" si="66"/>
        <v>0</v>
      </c>
      <c r="D102" s="140">
        <v>0</v>
      </c>
      <c r="E102" s="140">
        <v>0</v>
      </c>
      <c r="F102" s="140">
        <v>0</v>
      </c>
      <c r="G102" s="140">
        <v>0</v>
      </c>
      <c r="H102" s="140">
        <v>0</v>
      </c>
      <c r="I102" s="140">
        <v>0</v>
      </c>
      <c r="J102" s="135">
        <f t="shared" si="68"/>
        <v>0</v>
      </c>
      <c r="K102" s="141">
        <v>0</v>
      </c>
      <c r="L102" s="141">
        <v>0</v>
      </c>
      <c r="M102" s="141">
        <v>0</v>
      </c>
      <c r="N102" s="141">
        <v>0</v>
      </c>
      <c r="O102" s="141">
        <v>0</v>
      </c>
      <c r="P102" s="141">
        <v>0</v>
      </c>
      <c r="Q102" s="136">
        <f t="shared" si="70"/>
        <v>0</v>
      </c>
      <c r="R102" s="141">
        <v>0</v>
      </c>
      <c r="S102" s="141">
        <v>0</v>
      </c>
      <c r="T102" s="141">
        <v>0</v>
      </c>
      <c r="U102" s="10">
        <v>0</v>
      </c>
      <c r="V102" s="10">
        <v>0</v>
      </c>
      <c r="W102" s="10">
        <v>0</v>
      </c>
      <c r="X102" s="13">
        <f t="shared" si="51"/>
        <v>0</v>
      </c>
      <c r="Y102" s="10">
        <f t="shared" si="51"/>
        <v>0</v>
      </c>
      <c r="Z102" s="10">
        <f t="shared" si="51"/>
        <v>0</v>
      </c>
      <c r="AA102" s="10">
        <f t="shared" si="51"/>
        <v>0</v>
      </c>
      <c r="AB102" s="10">
        <f t="shared" si="51"/>
        <v>0</v>
      </c>
      <c r="AC102" s="10">
        <f t="shared" si="51"/>
        <v>0</v>
      </c>
      <c r="AD102" s="10">
        <f t="shared" si="51"/>
        <v>0</v>
      </c>
      <c r="AE102" s="10">
        <f t="shared" si="59"/>
        <v>0</v>
      </c>
      <c r="AF102" s="10">
        <f t="shared" si="59"/>
        <v>0</v>
      </c>
      <c r="AG102" s="10">
        <f t="shared" si="59"/>
        <v>0</v>
      </c>
      <c r="AH102" s="10">
        <f t="shared" si="59"/>
        <v>0</v>
      </c>
      <c r="AI102" s="10">
        <f t="shared" si="59"/>
        <v>0</v>
      </c>
      <c r="AJ102" s="10">
        <f t="shared" si="59"/>
        <v>0</v>
      </c>
      <c r="AK102" s="10">
        <f t="shared" si="59"/>
        <v>0</v>
      </c>
    </row>
    <row r="103" spans="1:37" ht="12.75" customHeight="1" x14ac:dyDescent="0.25">
      <c r="A103" s="133">
        <v>95</v>
      </c>
      <c r="B103" s="139" t="s">
        <v>1445</v>
      </c>
      <c r="C103" s="135">
        <f t="shared" si="66"/>
        <v>0</v>
      </c>
      <c r="D103" s="140">
        <v>0</v>
      </c>
      <c r="E103" s="140">
        <v>0</v>
      </c>
      <c r="F103" s="140">
        <v>0</v>
      </c>
      <c r="G103" s="140">
        <v>0</v>
      </c>
      <c r="H103" s="140">
        <v>0</v>
      </c>
      <c r="I103" s="140">
        <v>0</v>
      </c>
      <c r="J103" s="135">
        <f t="shared" si="68"/>
        <v>0</v>
      </c>
      <c r="K103" s="141">
        <v>0</v>
      </c>
      <c r="L103" s="141">
        <v>0</v>
      </c>
      <c r="M103" s="141">
        <v>0</v>
      </c>
      <c r="N103" s="141">
        <v>0</v>
      </c>
      <c r="O103" s="141">
        <v>0</v>
      </c>
      <c r="P103" s="141">
        <v>0</v>
      </c>
      <c r="Q103" s="136">
        <f t="shared" si="70"/>
        <v>0</v>
      </c>
      <c r="R103" s="141">
        <v>0</v>
      </c>
      <c r="S103" s="141">
        <v>0</v>
      </c>
      <c r="T103" s="141">
        <v>0</v>
      </c>
      <c r="U103" s="10">
        <v>0</v>
      </c>
      <c r="V103" s="10">
        <v>0</v>
      </c>
      <c r="W103" s="10">
        <v>0</v>
      </c>
      <c r="X103" s="13">
        <f t="shared" si="51"/>
        <v>0</v>
      </c>
      <c r="Y103" s="10">
        <f t="shared" si="51"/>
        <v>0</v>
      </c>
      <c r="Z103" s="10">
        <f t="shared" si="51"/>
        <v>0</v>
      </c>
      <c r="AA103" s="10">
        <f t="shared" si="51"/>
        <v>0</v>
      </c>
      <c r="AB103" s="10">
        <f t="shared" si="51"/>
        <v>0</v>
      </c>
      <c r="AC103" s="10">
        <f t="shared" si="51"/>
        <v>0</v>
      </c>
      <c r="AD103" s="10">
        <f t="shared" si="51"/>
        <v>0</v>
      </c>
      <c r="AE103" s="10">
        <f t="shared" si="59"/>
        <v>0</v>
      </c>
      <c r="AF103" s="10">
        <f t="shared" si="59"/>
        <v>0</v>
      </c>
      <c r="AG103" s="10">
        <f t="shared" si="59"/>
        <v>0</v>
      </c>
      <c r="AH103" s="10">
        <f t="shared" si="59"/>
        <v>0</v>
      </c>
      <c r="AI103" s="10">
        <f t="shared" si="59"/>
        <v>0</v>
      </c>
      <c r="AJ103" s="10">
        <f t="shared" si="59"/>
        <v>0</v>
      </c>
      <c r="AK103" s="10">
        <f t="shared" si="59"/>
        <v>0</v>
      </c>
    </row>
    <row r="104" spans="1:37" ht="12.75" customHeight="1" x14ac:dyDescent="0.25">
      <c r="A104" s="133">
        <v>96</v>
      </c>
      <c r="B104" s="139" t="s">
        <v>1446</v>
      </c>
      <c r="C104" s="135">
        <f t="shared" si="66"/>
        <v>0</v>
      </c>
      <c r="D104" s="140">
        <v>0</v>
      </c>
      <c r="E104" s="140">
        <v>0</v>
      </c>
      <c r="F104" s="140">
        <v>0</v>
      </c>
      <c r="G104" s="140">
        <v>0</v>
      </c>
      <c r="H104" s="140">
        <v>0</v>
      </c>
      <c r="I104" s="140">
        <v>0</v>
      </c>
      <c r="J104" s="135">
        <f t="shared" si="68"/>
        <v>0</v>
      </c>
      <c r="K104" s="141">
        <v>0</v>
      </c>
      <c r="L104" s="141">
        <v>0</v>
      </c>
      <c r="M104" s="141">
        <v>0</v>
      </c>
      <c r="N104" s="141">
        <v>0</v>
      </c>
      <c r="O104" s="141">
        <v>0</v>
      </c>
      <c r="P104" s="141">
        <v>0</v>
      </c>
      <c r="Q104" s="136">
        <f t="shared" si="70"/>
        <v>0</v>
      </c>
      <c r="R104" s="141">
        <v>0</v>
      </c>
      <c r="S104" s="141">
        <v>0</v>
      </c>
      <c r="T104" s="141">
        <v>0</v>
      </c>
      <c r="U104" s="10">
        <v>0</v>
      </c>
      <c r="V104" s="10">
        <v>0</v>
      </c>
      <c r="W104" s="10">
        <v>0</v>
      </c>
      <c r="X104" s="13">
        <f t="shared" si="51"/>
        <v>0</v>
      </c>
      <c r="Y104" s="10">
        <f t="shared" si="51"/>
        <v>0</v>
      </c>
      <c r="Z104" s="10">
        <f t="shared" si="51"/>
        <v>0</v>
      </c>
      <c r="AA104" s="10">
        <f t="shared" si="51"/>
        <v>0</v>
      </c>
      <c r="AB104" s="10">
        <f t="shared" si="51"/>
        <v>0</v>
      </c>
      <c r="AC104" s="10">
        <f t="shared" si="51"/>
        <v>0</v>
      </c>
      <c r="AD104" s="10">
        <f t="shared" si="51"/>
        <v>0</v>
      </c>
      <c r="AE104" s="10">
        <f t="shared" si="59"/>
        <v>0</v>
      </c>
      <c r="AF104" s="10">
        <f t="shared" si="59"/>
        <v>0</v>
      </c>
      <c r="AG104" s="10">
        <f t="shared" si="59"/>
        <v>0</v>
      </c>
      <c r="AH104" s="10">
        <f t="shared" si="59"/>
        <v>0</v>
      </c>
      <c r="AI104" s="10">
        <f t="shared" si="59"/>
        <v>0</v>
      </c>
      <c r="AJ104" s="10">
        <f t="shared" si="59"/>
        <v>0</v>
      </c>
      <c r="AK104" s="10">
        <f t="shared" si="59"/>
        <v>0</v>
      </c>
    </row>
    <row r="105" spans="1:37" ht="12.75" customHeight="1" x14ac:dyDescent="0.25">
      <c r="A105" s="133">
        <v>97</v>
      </c>
      <c r="B105" s="139" t="s">
        <v>1447</v>
      </c>
      <c r="C105" s="135">
        <f t="shared" si="66"/>
        <v>0</v>
      </c>
      <c r="D105" s="140">
        <v>0</v>
      </c>
      <c r="E105" s="140">
        <v>0</v>
      </c>
      <c r="F105" s="140">
        <v>0</v>
      </c>
      <c r="G105" s="140">
        <v>0</v>
      </c>
      <c r="H105" s="140">
        <v>0</v>
      </c>
      <c r="I105" s="140">
        <v>0</v>
      </c>
      <c r="J105" s="135">
        <f t="shared" si="68"/>
        <v>0</v>
      </c>
      <c r="K105" s="141">
        <v>0</v>
      </c>
      <c r="L105" s="141">
        <v>0</v>
      </c>
      <c r="M105" s="141">
        <v>0</v>
      </c>
      <c r="N105" s="141">
        <v>0</v>
      </c>
      <c r="O105" s="141">
        <v>0</v>
      </c>
      <c r="P105" s="141">
        <v>0</v>
      </c>
      <c r="Q105" s="136">
        <f t="shared" si="70"/>
        <v>0</v>
      </c>
      <c r="R105" s="141">
        <v>0</v>
      </c>
      <c r="S105" s="141">
        <v>0</v>
      </c>
      <c r="T105" s="141">
        <v>0</v>
      </c>
      <c r="U105" s="10">
        <v>0</v>
      </c>
      <c r="V105" s="10">
        <v>0</v>
      </c>
      <c r="W105" s="10">
        <v>0</v>
      </c>
      <c r="X105" s="13">
        <f t="shared" si="51"/>
        <v>0</v>
      </c>
      <c r="Y105" s="10">
        <f t="shared" si="51"/>
        <v>0</v>
      </c>
      <c r="Z105" s="10">
        <f t="shared" si="51"/>
        <v>0</v>
      </c>
      <c r="AA105" s="10">
        <f t="shared" si="51"/>
        <v>0</v>
      </c>
      <c r="AB105" s="10">
        <f t="shared" si="51"/>
        <v>0</v>
      </c>
      <c r="AC105" s="10">
        <f t="shared" si="51"/>
        <v>0</v>
      </c>
      <c r="AD105" s="10">
        <f t="shared" si="51"/>
        <v>0</v>
      </c>
      <c r="AE105" s="10">
        <f t="shared" si="59"/>
        <v>0</v>
      </c>
      <c r="AF105" s="10">
        <f t="shared" si="59"/>
        <v>0</v>
      </c>
      <c r="AG105" s="10">
        <f t="shared" si="59"/>
        <v>0</v>
      </c>
      <c r="AH105" s="10">
        <f t="shared" si="59"/>
        <v>0</v>
      </c>
      <c r="AI105" s="10">
        <f t="shared" si="59"/>
        <v>0</v>
      </c>
      <c r="AJ105" s="10">
        <f t="shared" si="59"/>
        <v>0</v>
      </c>
      <c r="AK105" s="10">
        <f t="shared" si="59"/>
        <v>0</v>
      </c>
    </row>
    <row r="106" spans="1:37" ht="12.75" customHeight="1" x14ac:dyDescent="0.25">
      <c r="A106" s="133">
        <v>98</v>
      </c>
      <c r="B106" s="139" t="s">
        <v>1448</v>
      </c>
      <c r="C106" s="135">
        <f t="shared" si="66"/>
        <v>0</v>
      </c>
      <c r="D106" s="140">
        <v>0</v>
      </c>
      <c r="E106" s="140">
        <v>0</v>
      </c>
      <c r="F106" s="140">
        <v>0</v>
      </c>
      <c r="G106" s="140">
        <v>0</v>
      </c>
      <c r="H106" s="140">
        <v>0</v>
      </c>
      <c r="I106" s="140">
        <v>0</v>
      </c>
      <c r="J106" s="135">
        <f t="shared" si="68"/>
        <v>0</v>
      </c>
      <c r="K106" s="141">
        <v>0</v>
      </c>
      <c r="L106" s="141">
        <v>0</v>
      </c>
      <c r="M106" s="141">
        <v>0</v>
      </c>
      <c r="N106" s="141">
        <v>0</v>
      </c>
      <c r="O106" s="141">
        <v>0</v>
      </c>
      <c r="P106" s="141">
        <v>0</v>
      </c>
      <c r="Q106" s="136">
        <f t="shared" si="70"/>
        <v>0</v>
      </c>
      <c r="R106" s="141">
        <v>0</v>
      </c>
      <c r="S106" s="141">
        <v>0</v>
      </c>
      <c r="T106" s="141">
        <v>0</v>
      </c>
      <c r="U106" s="10">
        <v>0</v>
      </c>
      <c r="V106" s="10">
        <v>0</v>
      </c>
      <c r="W106" s="10">
        <v>0</v>
      </c>
      <c r="X106" s="13">
        <f t="shared" si="51"/>
        <v>0</v>
      </c>
      <c r="Y106" s="10">
        <f t="shared" si="51"/>
        <v>0</v>
      </c>
      <c r="Z106" s="10">
        <f t="shared" si="51"/>
        <v>0</v>
      </c>
      <c r="AA106" s="10">
        <f t="shared" si="51"/>
        <v>0</v>
      </c>
      <c r="AB106" s="10">
        <f t="shared" si="51"/>
        <v>0</v>
      </c>
      <c r="AC106" s="10">
        <f t="shared" si="51"/>
        <v>0</v>
      </c>
      <c r="AD106" s="10">
        <f t="shared" si="51"/>
        <v>0</v>
      </c>
      <c r="AE106" s="10">
        <f t="shared" si="59"/>
        <v>0</v>
      </c>
      <c r="AF106" s="10">
        <f t="shared" si="59"/>
        <v>0</v>
      </c>
      <c r="AG106" s="10">
        <f t="shared" si="59"/>
        <v>0</v>
      </c>
      <c r="AH106" s="10">
        <f t="shared" si="59"/>
        <v>0</v>
      </c>
      <c r="AI106" s="10">
        <f t="shared" si="59"/>
        <v>0</v>
      </c>
      <c r="AJ106" s="10">
        <f t="shared" si="59"/>
        <v>0</v>
      </c>
      <c r="AK106" s="10">
        <f t="shared" si="59"/>
        <v>0</v>
      </c>
    </row>
    <row r="107" spans="1:37" ht="12.75" customHeight="1" x14ac:dyDescent="0.25">
      <c r="A107" s="133">
        <v>99</v>
      </c>
      <c r="B107" s="139" t="s">
        <v>1449</v>
      </c>
      <c r="C107" s="135">
        <f t="shared" si="66"/>
        <v>0</v>
      </c>
      <c r="D107" s="140">
        <v>0</v>
      </c>
      <c r="E107" s="140">
        <v>0</v>
      </c>
      <c r="F107" s="140">
        <v>0</v>
      </c>
      <c r="G107" s="140">
        <v>0</v>
      </c>
      <c r="H107" s="140">
        <v>0</v>
      </c>
      <c r="I107" s="140">
        <v>0</v>
      </c>
      <c r="J107" s="135">
        <f t="shared" si="68"/>
        <v>0</v>
      </c>
      <c r="K107" s="141">
        <v>0</v>
      </c>
      <c r="L107" s="141">
        <v>0</v>
      </c>
      <c r="M107" s="141">
        <v>0</v>
      </c>
      <c r="N107" s="141">
        <v>0</v>
      </c>
      <c r="O107" s="141">
        <v>0</v>
      </c>
      <c r="P107" s="141">
        <v>0</v>
      </c>
      <c r="Q107" s="136">
        <f t="shared" si="70"/>
        <v>0</v>
      </c>
      <c r="R107" s="141">
        <v>0</v>
      </c>
      <c r="S107" s="141">
        <v>0</v>
      </c>
      <c r="T107" s="141">
        <v>0</v>
      </c>
      <c r="U107" s="10">
        <v>0</v>
      </c>
      <c r="V107" s="10">
        <v>0</v>
      </c>
      <c r="W107" s="10">
        <v>0</v>
      </c>
      <c r="X107" s="13">
        <f t="shared" si="51"/>
        <v>0</v>
      </c>
      <c r="Y107" s="10">
        <f t="shared" si="51"/>
        <v>0</v>
      </c>
      <c r="Z107" s="10">
        <f t="shared" si="51"/>
        <v>0</v>
      </c>
      <c r="AA107" s="10">
        <f t="shared" si="51"/>
        <v>0</v>
      </c>
      <c r="AB107" s="10">
        <f t="shared" si="51"/>
        <v>0</v>
      </c>
      <c r="AC107" s="10">
        <f t="shared" si="51"/>
        <v>0</v>
      </c>
      <c r="AD107" s="10">
        <f t="shared" si="51"/>
        <v>0</v>
      </c>
      <c r="AE107" s="10">
        <f t="shared" si="59"/>
        <v>0</v>
      </c>
      <c r="AF107" s="10">
        <f t="shared" si="59"/>
        <v>0</v>
      </c>
      <c r="AG107" s="10">
        <f t="shared" si="59"/>
        <v>0</v>
      </c>
      <c r="AH107" s="10">
        <f t="shared" si="59"/>
        <v>0</v>
      </c>
      <c r="AI107" s="10">
        <f t="shared" si="59"/>
        <v>0</v>
      </c>
      <c r="AJ107" s="10">
        <f t="shared" si="59"/>
        <v>0</v>
      </c>
      <c r="AK107" s="10">
        <f t="shared" si="59"/>
        <v>0</v>
      </c>
    </row>
    <row r="108" spans="1:37" ht="12.75" customHeight="1" x14ac:dyDescent="0.25">
      <c r="A108" s="133">
        <v>100</v>
      </c>
      <c r="B108" s="139" t="s">
        <v>1450</v>
      </c>
      <c r="C108" s="135">
        <f t="shared" si="66"/>
        <v>0</v>
      </c>
      <c r="D108" s="140">
        <v>0</v>
      </c>
      <c r="E108" s="140">
        <v>0</v>
      </c>
      <c r="F108" s="140">
        <v>0</v>
      </c>
      <c r="G108" s="140">
        <v>0</v>
      </c>
      <c r="H108" s="140">
        <v>0</v>
      </c>
      <c r="I108" s="140">
        <v>0</v>
      </c>
      <c r="J108" s="135">
        <f t="shared" si="68"/>
        <v>0</v>
      </c>
      <c r="K108" s="141">
        <v>0</v>
      </c>
      <c r="L108" s="141">
        <v>0</v>
      </c>
      <c r="M108" s="141">
        <v>0</v>
      </c>
      <c r="N108" s="141">
        <v>0</v>
      </c>
      <c r="O108" s="141">
        <v>0</v>
      </c>
      <c r="P108" s="141">
        <v>0</v>
      </c>
      <c r="Q108" s="136">
        <f t="shared" si="70"/>
        <v>0</v>
      </c>
      <c r="R108" s="141">
        <v>0</v>
      </c>
      <c r="S108" s="141">
        <v>0</v>
      </c>
      <c r="T108" s="141">
        <v>0</v>
      </c>
      <c r="U108" s="10">
        <v>0</v>
      </c>
      <c r="V108" s="10">
        <v>0</v>
      </c>
      <c r="W108" s="10">
        <v>0</v>
      </c>
      <c r="X108" s="13">
        <f t="shared" si="51"/>
        <v>0</v>
      </c>
      <c r="Y108" s="10">
        <f t="shared" si="51"/>
        <v>0</v>
      </c>
      <c r="Z108" s="10">
        <f t="shared" ref="Z108:AD117" si="78">S108-L108</f>
        <v>0</v>
      </c>
      <c r="AA108" s="10">
        <f t="shared" si="78"/>
        <v>0</v>
      </c>
      <c r="AB108" s="10">
        <f t="shared" si="78"/>
        <v>0</v>
      </c>
      <c r="AC108" s="10">
        <f t="shared" si="78"/>
        <v>0</v>
      </c>
      <c r="AD108" s="10">
        <f t="shared" si="78"/>
        <v>0</v>
      </c>
      <c r="AE108" s="10">
        <f t="shared" si="59"/>
        <v>0</v>
      </c>
      <c r="AF108" s="10">
        <f t="shared" si="59"/>
        <v>0</v>
      </c>
      <c r="AG108" s="10">
        <f t="shared" si="59"/>
        <v>0</v>
      </c>
      <c r="AH108" s="10">
        <f t="shared" si="59"/>
        <v>0</v>
      </c>
      <c r="AI108" s="10">
        <f t="shared" si="59"/>
        <v>0</v>
      </c>
      <c r="AJ108" s="10">
        <f t="shared" si="59"/>
        <v>0</v>
      </c>
      <c r="AK108" s="10">
        <f t="shared" si="59"/>
        <v>0</v>
      </c>
    </row>
    <row r="109" spans="1:37" ht="12.75" customHeight="1" x14ac:dyDescent="0.25">
      <c r="A109" s="133">
        <v>101</v>
      </c>
      <c r="B109" s="139" t="s">
        <v>1451</v>
      </c>
      <c r="C109" s="135">
        <f t="shared" si="66"/>
        <v>0</v>
      </c>
      <c r="D109" s="140">
        <v>0</v>
      </c>
      <c r="E109" s="140">
        <v>0</v>
      </c>
      <c r="F109" s="140">
        <v>0</v>
      </c>
      <c r="G109" s="140">
        <v>0</v>
      </c>
      <c r="H109" s="140">
        <v>0</v>
      </c>
      <c r="I109" s="140">
        <v>0</v>
      </c>
      <c r="J109" s="135">
        <f t="shared" si="68"/>
        <v>0</v>
      </c>
      <c r="K109" s="141">
        <v>0</v>
      </c>
      <c r="L109" s="141">
        <v>0</v>
      </c>
      <c r="M109" s="141">
        <v>0</v>
      </c>
      <c r="N109" s="141">
        <v>0</v>
      </c>
      <c r="O109" s="141">
        <v>0</v>
      </c>
      <c r="P109" s="141">
        <v>0</v>
      </c>
      <c r="Q109" s="136">
        <f t="shared" si="70"/>
        <v>0</v>
      </c>
      <c r="R109" s="141">
        <v>0</v>
      </c>
      <c r="S109" s="141">
        <v>0</v>
      </c>
      <c r="T109" s="141">
        <v>0</v>
      </c>
      <c r="U109" s="10">
        <v>0</v>
      </c>
      <c r="V109" s="10">
        <v>0</v>
      </c>
      <c r="W109" s="10">
        <v>0</v>
      </c>
      <c r="X109" s="13">
        <f t="shared" ref="X109:AD152" si="79">Q109-J109</f>
        <v>0</v>
      </c>
      <c r="Y109" s="10">
        <f t="shared" si="79"/>
        <v>0</v>
      </c>
      <c r="Z109" s="10">
        <f t="shared" si="78"/>
        <v>0</v>
      </c>
      <c r="AA109" s="10">
        <f t="shared" si="78"/>
        <v>0</v>
      </c>
      <c r="AB109" s="10">
        <f t="shared" si="78"/>
        <v>0</v>
      </c>
      <c r="AC109" s="10">
        <f t="shared" si="78"/>
        <v>0</v>
      </c>
      <c r="AD109" s="10">
        <f t="shared" si="78"/>
        <v>0</v>
      </c>
      <c r="AE109" s="10">
        <f t="shared" si="59"/>
        <v>0</v>
      </c>
      <c r="AF109" s="10">
        <f t="shared" si="59"/>
        <v>0</v>
      </c>
      <c r="AG109" s="10">
        <f t="shared" si="59"/>
        <v>0</v>
      </c>
      <c r="AH109" s="10">
        <f t="shared" si="59"/>
        <v>0</v>
      </c>
      <c r="AI109" s="10">
        <f t="shared" si="59"/>
        <v>0</v>
      </c>
      <c r="AJ109" s="10">
        <f t="shared" si="59"/>
        <v>0</v>
      </c>
      <c r="AK109" s="10">
        <f t="shared" si="59"/>
        <v>0</v>
      </c>
    </row>
    <row r="110" spans="1:37" ht="12.75" customHeight="1" x14ac:dyDescent="0.25">
      <c r="A110" s="133">
        <v>102</v>
      </c>
      <c r="B110" s="139" t="s">
        <v>1452</v>
      </c>
      <c r="C110" s="135">
        <f t="shared" si="66"/>
        <v>0</v>
      </c>
      <c r="D110" s="140">
        <v>0</v>
      </c>
      <c r="E110" s="140">
        <v>0</v>
      </c>
      <c r="F110" s="140">
        <v>0</v>
      </c>
      <c r="G110" s="140">
        <v>0</v>
      </c>
      <c r="H110" s="140">
        <v>0</v>
      </c>
      <c r="I110" s="140">
        <v>0</v>
      </c>
      <c r="J110" s="135">
        <f t="shared" si="68"/>
        <v>0</v>
      </c>
      <c r="K110" s="141">
        <v>0</v>
      </c>
      <c r="L110" s="141">
        <v>0</v>
      </c>
      <c r="M110" s="141">
        <v>0</v>
      </c>
      <c r="N110" s="141">
        <v>0</v>
      </c>
      <c r="O110" s="141">
        <v>0</v>
      </c>
      <c r="P110" s="141">
        <v>0</v>
      </c>
      <c r="Q110" s="136">
        <f t="shared" si="70"/>
        <v>0</v>
      </c>
      <c r="R110" s="141">
        <v>0</v>
      </c>
      <c r="S110" s="141">
        <v>0</v>
      </c>
      <c r="T110" s="141">
        <v>0</v>
      </c>
      <c r="U110" s="10">
        <v>0</v>
      </c>
      <c r="V110" s="10">
        <v>0</v>
      </c>
      <c r="W110" s="10">
        <v>0</v>
      </c>
      <c r="X110" s="13">
        <f t="shared" si="79"/>
        <v>0</v>
      </c>
      <c r="Y110" s="10">
        <f t="shared" si="79"/>
        <v>0</v>
      </c>
      <c r="Z110" s="10">
        <f t="shared" si="78"/>
        <v>0</v>
      </c>
      <c r="AA110" s="10">
        <f t="shared" si="78"/>
        <v>0</v>
      </c>
      <c r="AB110" s="10">
        <f t="shared" si="78"/>
        <v>0</v>
      </c>
      <c r="AC110" s="10">
        <f t="shared" si="78"/>
        <v>0</v>
      </c>
      <c r="AD110" s="10">
        <f t="shared" si="78"/>
        <v>0</v>
      </c>
      <c r="AE110" s="10">
        <f t="shared" si="59"/>
        <v>0</v>
      </c>
      <c r="AF110" s="10">
        <f t="shared" si="59"/>
        <v>0</v>
      </c>
      <c r="AG110" s="10">
        <f t="shared" si="59"/>
        <v>0</v>
      </c>
      <c r="AH110" s="10">
        <f t="shared" si="59"/>
        <v>0</v>
      </c>
      <c r="AI110" s="10">
        <f t="shared" si="59"/>
        <v>0</v>
      </c>
      <c r="AJ110" s="10">
        <f t="shared" si="59"/>
        <v>0</v>
      </c>
      <c r="AK110" s="10">
        <f t="shared" si="59"/>
        <v>0</v>
      </c>
    </row>
    <row r="111" spans="1:37" ht="12.75" customHeight="1" x14ac:dyDescent="0.25">
      <c r="A111" s="133">
        <v>103</v>
      </c>
      <c r="B111" s="139" t="s">
        <v>1453</v>
      </c>
      <c r="C111" s="135">
        <f t="shared" si="66"/>
        <v>0</v>
      </c>
      <c r="D111" s="140">
        <v>0</v>
      </c>
      <c r="E111" s="140">
        <v>0</v>
      </c>
      <c r="F111" s="140">
        <v>0</v>
      </c>
      <c r="G111" s="140">
        <v>0</v>
      </c>
      <c r="H111" s="140">
        <v>0</v>
      </c>
      <c r="I111" s="140">
        <v>0</v>
      </c>
      <c r="J111" s="135">
        <f t="shared" si="68"/>
        <v>0</v>
      </c>
      <c r="K111" s="141">
        <v>0</v>
      </c>
      <c r="L111" s="141">
        <v>0</v>
      </c>
      <c r="M111" s="141">
        <v>0</v>
      </c>
      <c r="N111" s="141">
        <v>0</v>
      </c>
      <c r="O111" s="141">
        <v>0</v>
      </c>
      <c r="P111" s="141">
        <v>0</v>
      </c>
      <c r="Q111" s="136">
        <f t="shared" si="70"/>
        <v>0</v>
      </c>
      <c r="R111" s="141">
        <v>0</v>
      </c>
      <c r="S111" s="141">
        <v>0</v>
      </c>
      <c r="T111" s="141">
        <v>0</v>
      </c>
      <c r="U111" s="10">
        <v>0</v>
      </c>
      <c r="V111" s="10">
        <v>0</v>
      </c>
      <c r="W111" s="10">
        <v>0</v>
      </c>
      <c r="X111" s="13">
        <f t="shared" si="79"/>
        <v>0</v>
      </c>
      <c r="Y111" s="10">
        <f t="shared" si="79"/>
        <v>0</v>
      </c>
      <c r="Z111" s="10">
        <f t="shared" si="78"/>
        <v>0</v>
      </c>
      <c r="AA111" s="10">
        <f t="shared" si="78"/>
        <v>0</v>
      </c>
      <c r="AB111" s="10">
        <f t="shared" si="78"/>
        <v>0</v>
      </c>
      <c r="AC111" s="10">
        <f t="shared" si="78"/>
        <v>0</v>
      </c>
      <c r="AD111" s="10">
        <f t="shared" si="78"/>
        <v>0</v>
      </c>
      <c r="AE111" s="10">
        <f t="shared" si="59"/>
        <v>0</v>
      </c>
      <c r="AF111" s="10">
        <f t="shared" si="59"/>
        <v>0</v>
      </c>
      <c r="AG111" s="10">
        <f t="shared" si="59"/>
        <v>0</v>
      </c>
      <c r="AH111" s="10">
        <f t="shared" ref="AH111:AK174" si="80">IF(M111=0,0,T111/M111*100)</f>
        <v>0</v>
      </c>
      <c r="AI111" s="10">
        <f t="shared" si="80"/>
        <v>0</v>
      </c>
      <c r="AJ111" s="10">
        <f t="shared" si="80"/>
        <v>0</v>
      </c>
      <c r="AK111" s="10">
        <f t="shared" si="80"/>
        <v>0</v>
      </c>
    </row>
    <row r="112" spans="1:37" ht="12.75" customHeight="1" x14ac:dyDescent="0.25">
      <c r="A112" s="133">
        <v>104</v>
      </c>
      <c r="B112" s="139" t="s">
        <v>1454</v>
      </c>
      <c r="C112" s="135">
        <f t="shared" si="66"/>
        <v>0</v>
      </c>
      <c r="D112" s="140">
        <v>0</v>
      </c>
      <c r="E112" s="140">
        <v>0</v>
      </c>
      <c r="F112" s="140">
        <v>0</v>
      </c>
      <c r="G112" s="140">
        <v>0</v>
      </c>
      <c r="H112" s="140">
        <v>0</v>
      </c>
      <c r="I112" s="140">
        <v>0</v>
      </c>
      <c r="J112" s="135">
        <f t="shared" si="68"/>
        <v>0</v>
      </c>
      <c r="K112" s="141">
        <v>0</v>
      </c>
      <c r="L112" s="141">
        <v>0</v>
      </c>
      <c r="M112" s="141">
        <v>0</v>
      </c>
      <c r="N112" s="141">
        <v>0</v>
      </c>
      <c r="O112" s="141">
        <v>0</v>
      </c>
      <c r="P112" s="141">
        <v>0</v>
      </c>
      <c r="Q112" s="136">
        <f t="shared" si="70"/>
        <v>0</v>
      </c>
      <c r="R112" s="141">
        <v>0</v>
      </c>
      <c r="S112" s="141">
        <v>0</v>
      </c>
      <c r="T112" s="141">
        <v>0</v>
      </c>
      <c r="U112" s="10">
        <v>0</v>
      </c>
      <c r="V112" s="10">
        <v>0</v>
      </c>
      <c r="W112" s="10">
        <v>0</v>
      </c>
      <c r="X112" s="13">
        <f t="shared" si="79"/>
        <v>0</v>
      </c>
      <c r="Y112" s="10">
        <f t="shared" si="79"/>
        <v>0</v>
      </c>
      <c r="Z112" s="10">
        <f t="shared" si="78"/>
        <v>0</v>
      </c>
      <c r="AA112" s="10">
        <f t="shared" si="78"/>
        <v>0</v>
      </c>
      <c r="AB112" s="10">
        <f t="shared" si="78"/>
        <v>0</v>
      </c>
      <c r="AC112" s="10">
        <f t="shared" si="78"/>
        <v>0</v>
      </c>
      <c r="AD112" s="10">
        <f t="shared" si="78"/>
        <v>0</v>
      </c>
      <c r="AE112" s="10">
        <f t="shared" ref="AE112:AK175" si="81">IF(J112=0,0,Q112/J112*100)</f>
        <v>0</v>
      </c>
      <c r="AF112" s="10">
        <f t="shared" si="81"/>
        <v>0</v>
      </c>
      <c r="AG112" s="10">
        <f t="shared" si="81"/>
        <v>0</v>
      </c>
      <c r="AH112" s="10">
        <f t="shared" si="80"/>
        <v>0</v>
      </c>
      <c r="AI112" s="10">
        <f t="shared" si="80"/>
        <v>0</v>
      </c>
      <c r="AJ112" s="10">
        <f t="shared" si="80"/>
        <v>0</v>
      </c>
      <c r="AK112" s="10">
        <f t="shared" si="80"/>
        <v>0</v>
      </c>
    </row>
    <row r="113" spans="1:45" ht="12.75" customHeight="1" x14ac:dyDescent="0.25">
      <c r="A113" s="133">
        <v>105</v>
      </c>
      <c r="B113" s="139" t="s">
        <v>1455</v>
      </c>
      <c r="C113" s="135">
        <f t="shared" si="66"/>
        <v>0</v>
      </c>
      <c r="D113" s="140">
        <v>0</v>
      </c>
      <c r="E113" s="140">
        <v>0</v>
      </c>
      <c r="F113" s="140">
        <v>0</v>
      </c>
      <c r="G113" s="140">
        <v>0</v>
      </c>
      <c r="H113" s="140">
        <v>0</v>
      </c>
      <c r="I113" s="140">
        <v>0</v>
      </c>
      <c r="J113" s="135">
        <f t="shared" si="68"/>
        <v>0</v>
      </c>
      <c r="K113" s="141">
        <v>0</v>
      </c>
      <c r="L113" s="141">
        <v>0</v>
      </c>
      <c r="M113" s="141">
        <v>0</v>
      </c>
      <c r="N113" s="141">
        <v>0</v>
      </c>
      <c r="O113" s="141">
        <v>0</v>
      </c>
      <c r="P113" s="141">
        <v>0</v>
      </c>
      <c r="Q113" s="136">
        <f t="shared" si="70"/>
        <v>0</v>
      </c>
      <c r="R113" s="141">
        <v>0</v>
      </c>
      <c r="S113" s="141">
        <v>0</v>
      </c>
      <c r="T113" s="141">
        <v>0</v>
      </c>
      <c r="U113" s="10">
        <v>0</v>
      </c>
      <c r="V113" s="10">
        <v>0</v>
      </c>
      <c r="W113" s="10">
        <v>0</v>
      </c>
      <c r="X113" s="13">
        <f t="shared" si="79"/>
        <v>0</v>
      </c>
      <c r="Y113" s="10">
        <f t="shared" si="79"/>
        <v>0</v>
      </c>
      <c r="Z113" s="10">
        <f t="shared" si="78"/>
        <v>0</v>
      </c>
      <c r="AA113" s="10">
        <f t="shared" si="78"/>
        <v>0</v>
      </c>
      <c r="AB113" s="10">
        <f t="shared" si="78"/>
        <v>0</v>
      </c>
      <c r="AC113" s="10">
        <f t="shared" si="78"/>
        <v>0</v>
      </c>
      <c r="AD113" s="10">
        <f t="shared" si="78"/>
        <v>0</v>
      </c>
      <c r="AE113" s="10">
        <f t="shared" si="81"/>
        <v>0</v>
      </c>
      <c r="AF113" s="10">
        <f t="shared" si="81"/>
        <v>0</v>
      </c>
      <c r="AG113" s="10">
        <f t="shared" si="81"/>
        <v>0</v>
      </c>
      <c r="AH113" s="10">
        <f t="shared" si="80"/>
        <v>0</v>
      </c>
      <c r="AI113" s="10">
        <f t="shared" si="80"/>
        <v>0</v>
      </c>
      <c r="AJ113" s="10">
        <f t="shared" si="80"/>
        <v>0</v>
      </c>
      <c r="AK113" s="10">
        <f t="shared" si="80"/>
        <v>0</v>
      </c>
    </row>
    <row r="114" spans="1:45" ht="12.75" customHeight="1" x14ac:dyDescent="0.25">
      <c r="A114" s="133">
        <v>106</v>
      </c>
      <c r="B114" s="139" t="s">
        <v>1456</v>
      </c>
      <c r="C114" s="135">
        <f t="shared" si="66"/>
        <v>0</v>
      </c>
      <c r="D114" s="140">
        <v>0</v>
      </c>
      <c r="E114" s="140">
        <v>0</v>
      </c>
      <c r="F114" s="140">
        <v>0</v>
      </c>
      <c r="G114" s="140">
        <v>0</v>
      </c>
      <c r="H114" s="140">
        <v>0</v>
      </c>
      <c r="I114" s="140">
        <v>0</v>
      </c>
      <c r="J114" s="135">
        <f t="shared" si="68"/>
        <v>0</v>
      </c>
      <c r="K114" s="141">
        <v>0</v>
      </c>
      <c r="L114" s="141">
        <v>0</v>
      </c>
      <c r="M114" s="141">
        <v>0</v>
      </c>
      <c r="N114" s="141">
        <v>0</v>
      </c>
      <c r="O114" s="141">
        <v>0</v>
      </c>
      <c r="P114" s="141">
        <v>0</v>
      </c>
      <c r="Q114" s="136">
        <f t="shared" si="70"/>
        <v>0</v>
      </c>
      <c r="R114" s="141">
        <v>0</v>
      </c>
      <c r="S114" s="141">
        <v>0</v>
      </c>
      <c r="T114" s="141">
        <v>0</v>
      </c>
      <c r="U114" s="10">
        <v>0</v>
      </c>
      <c r="V114" s="10">
        <v>0</v>
      </c>
      <c r="W114" s="10">
        <v>0</v>
      </c>
      <c r="X114" s="13">
        <f t="shared" si="79"/>
        <v>0</v>
      </c>
      <c r="Y114" s="10">
        <f t="shared" si="79"/>
        <v>0</v>
      </c>
      <c r="Z114" s="10">
        <f t="shared" si="78"/>
        <v>0</v>
      </c>
      <c r="AA114" s="10">
        <f t="shared" si="78"/>
        <v>0</v>
      </c>
      <c r="AB114" s="10">
        <f t="shared" si="78"/>
        <v>0</v>
      </c>
      <c r="AC114" s="10">
        <f t="shared" si="78"/>
        <v>0</v>
      </c>
      <c r="AD114" s="10">
        <f t="shared" si="78"/>
        <v>0</v>
      </c>
      <c r="AE114" s="10">
        <f t="shared" si="81"/>
        <v>0</v>
      </c>
      <c r="AF114" s="10">
        <f t="shared" si="81"/>
        <v>0</v>
      </c>
      <c r="AG114" s="10">
        <f t="shared" si="81"/>
        <v>0</v>
      </c>
      <c r="AH114" s="10">
        <f t="shared" si="80"/>
        <v>0</v>
      </c>
      <c r="AI114" s="10">
        <f t="shared" si="80"/>
        <v>0</v>
      </c>
      <c r="AJ114" s="10">
        <f t="shared" si="80"/>
        <v>0</v>
      </c>
      <c r="AK114" s="10">
        <f t="shared" si="80"/>
        <v>0</v>
      </c>
    </row>
    <row r="115" spans="1:45" ht="12.75" customHeight="1" x14ac:dyDescent="0.25">
      <c r="A115" s="133">
        <v>107</v>
      </c>
      <c r="B115" s="139" t="s">
        <v>1457</v>
      </c>
      <c r="C115" s="135">
        <f t="shared" si="66"/>
        <v>0</v>
      </c>
      <c r="D115" s="140">
        <v>0</v>
      </c>
      <c r="E115" s="140">
        <v>0</v>
      </c>
      <c r="F115" s="140">
        <v>0</v>
      </c>
      <c r="G115" s="140">
        <v>0</v>
      </c>
      <c r="H115" s="140">
        <v>0</v>
      </c>
      <c r="I115" s="140">
        <v>0</v>
      </c>
      <c r="J115" s="135">
        <f t="shared" si="68"/>
        <v>0</v>
      </c>
      <c r="K115" s="141">
        <v>0</v>
      </c>
      <c r="L115" s="141">
        <v>0</v>
      </c>
      <c r="M115" s="141">
        <v>0</v>
      </c>
      <c r="N115" s="141">
        <v>0</v>
      </c>
      <c r="O115" s="141">
        <v>0</v>
      </c>
      <c r="P115" s="141">
        <v>0</v>
      </c>
      <c r="Q115" s="136">
        <f t="shared" si="70"/>
        <v>0</v>
      </c>
      <c r="R115" s="141">
        <v>0</v>
      </c>
      <c r="S115" s="141">
        <v>0</v>
      </c>
      <c r="T115" s="141">
        <v>0</v>
      </c>
      <c r="U115" s="10">
        <v>0</v>
      </c>
      <c r="V115" s="10">
        <v>0</v>
      </c>
      <c r="W115" s="10">
        <v>0</v>
      </c>
      <c r="X115" s="13">
        <f t="shared" si="79"/>
        <v>0</v>
      </c>
      <c r="Y115" s="10">
        <f t="shared" si="79"/>
        <v>0</v>
      </c>
      <c r="Z115" s="10">
        <f t="shared" si="78"/>
        <v>0</v>
      </c>
      <c r="AA115" s="10">
        <f t="shared" si="78"/>
        <v>0</v>
      </c>
      <c r="AB115" s="10">
        <f t="shared" si="78"/>
        <v>0</v>
      </c>
      <c r="AC115" s="10">
        <f t="shared" si="78"/>
        <v>0</v>
      </c>
      <c r="AD115" s="10">
        <f t="shared" si="78"/>
        <v>0</v>
      </c>
      <c r="AE115" s="10">
        <f t="shared" si="81"/>
        <v>0</v>
      </c>
      <c r="AF115" s="10">
        <f t="shared" si="81"/>
        <v>0</v>
      </c>
      <c r="AG115" s="10">
        <f t="shared" si="81"/>
        <v>0</v>
      </c>
      <c r="AH115" s="10">
        <f t="shared" si="80"/>
        <v>0</v>
      </c>
      <c r="AI115" s="10">
        <f t="shared" si="80"/>
        <v>0</v>
      </c>
      <c r="AJ115" s="10">
        <f t="shared" si="80"/>
        <v>0</v>
      </c>
      <c r="AK115" s="10">
        <f t="shared" si="80"/>
        <v>0</v>
      </c>
    </row>
    <row r="116" spans="1:45" ht="12.75" customHeight="1" x14ac:dyDescent="0.25">
      <c r="A116" s="133">
        <v>108</v>
      </c>
      <c r="B116" s="139" t="s">
        <v>1458</v>
      </c>
      <c r="C116" s="135">
        <f t="shared" si="66"/>
        <v>0</v>
      </c>
      <c r="D116" s="140">
        <v>0</v>
      </c>
      <c r="E116" s="140">
        <v>0</v>
      </c>
      <c r="F116" s="140">
        <v>0</v>
      </c>
      <c r="G116" s="140">
        <v>0</v>
      </c>
      <c r="H116" s="140">
        <v>0</v>
      </c>
      <c r="I116" s="140">
        <v>0</v>
      </c>
      <c r="J116" s="135">
        <f t="shared" si="68"/>
        <v>0</v>
      </c>
      <c r="K116" s="141">
        <v>0</v>
      </c>
      <c r="L116" s="141">
        <v>0</v>
      </c>
      <c r="M116" s="141">
        <v>0</v>
      </c>
      <c r="N116" s="141">
        <v>0</v>
      </c>
      <c r="O116" s="141">
        <v>0</v>
      </c>
      <c r="P116" s="141">
        <v>0</v>
      </c>
      <c r="Q116" s="136">
        <f t="shared" si="70"/>
        <v>0</v>
      </c>
      <c r="R116" s="141">
        <v>0</v>
      </c>
      <c r="S116" s="141">
        <v>0</v>
      </c>
      <c r="T116" s="141">
        <v>0</v>
      </c>
      <c r="U116" s="10">
        <v>0</v>
      </c>
      <c r="V116" s="10">
        <v>0</v>
      </c>
      <c r="W116" s="10">
        <v>0</v>
      </c>
      <c r="X116" s="13">
        <f t="shared" si="79"/>
        <v>0</v>
      </c>
      <c r="Y116" s="10">
        <f t="shared" si="79"/>
        <v>0</v>
      </c>
      <c r="Z116" s="10">
        <f t="shared" si="78"/>
        <v>0</v>
      </c>
      <c r="AA116" s="10">
        <f t="shared" si="78"/>
        <v>0</v>
      </c>
      <c r="AB116" s="10">
        <f t="shared" si="78"/>
        <v>0</v>
      </c>
      <c r="AC116" s="10">
        <f t="shared" si="78"/>
        <v>0</v>
      </c>
      <c r="AD116" s="10">
        <f t="shared" si="78"/>
        <v>0</v>
      </c>
      <c r="AE116" s="10">
        <f t="shared" si="81"/>
        <v>0</v>
      </c>
      <c r="AF116" s="10">
        <f t="shared" si="81"/>
        <v>0</v>
      </c>
      <c r="AG116" s="10">
        <f t="shared" si="81"/>
        <v>0</v>
      </c>
      <c r="AH116" s="10">
        <f t="shared" si="80"/>
        <v>0</v>
      </c>
      <c r="AI116" s="10">
        <f t="shared" si="80"/>
        <v>0</v>
      </c>
      <c r="AJ116" s="10">
        <f t="shared" si="80"/>
        <v>0</v>
      </c>
      <c r="AK116" s="10">
        <f t="shared" si="80"/>
        <v>0</v>
      </c>
    </row>
    <row r="117" spans="1:45" ht="12.75" customHeight="1" x14ac:dyDescent="0.25">
      <c r="A117" s="133">
        <v>109</v>
      </c>
      <c r="B117" s="139" t="s">
        <v>1459</v>
      </c>
      <c r="C117" s="135">
        <f t="shared" si="66"/>
        <v>0</v>
      </c>
      <c r="D117" s="140">
        <v>0</v>
      </c>
      <c r="E117" s="140">
        <v>0</v>
      </c>
      <c r="F117" s="140">
        <v>0</v>
      </c>
      <c r="G117" s="140">
        <v>0</v>
      </c>
      <c r="H117" s="140">
        <v>0</v>
      </c>
      <c r="I117" s="140">
        <v>0</v>
      </c>
      <c r="J117" s="135">
        <f t="shared" si="68"/>
        <v>0</v>
      </c>
      <c r="K117" s="141">
        <v>0</v>
      </c>
      <c r="L117" s="141">
        <v>0</v>
      </c>
      <c r="M117" s="141">
        <v>0</v>
      </c>
      <c r="N117" s="141">
        <v>0</v>
      </c>
      <c r="O117" s="141">
        <v>0</v>
      </c>
      <c r="P117" s="141">
        <v>0</v>
      </c>
      <c r="Q117" s="136">
        <f t="shared" si="70"/>
        <v>0</v>
      </c>
      <c r="R117" s="141">
        <v>0</v>
      </c>
      <c r="S117" s="141">
        <v>0</v>
      </c>
      <c r="T117" s="141">
        <v>0</v>
      </c>
      <c r="U117" s="10">
        <v>0</v>
      </c>
      <c r="V117" s="10">
        <v>0</v>
      </c>
      <c r="W117" s="10">
        <v>0</v>
      </c>
      <c r="X117" s="13">
        <f t="shared" si="79"/>
        <v>0</v>
      </c>
      <c r="Y117" s="10">
        <f t="shared" si="79"/>
        <v>0</v>
      </c>
      <c r="Z117" s="10">
        <f t="shared" si="78"/>
        <v>0</v>
      </c>
      <c r="AA117" s="10">
        <f t="shared" si="78"/>
        <v>0</v>
      </c>
      <c r="AB117" s="10">
        <f t="shared" si="78"/>
        <v>0</v>
      </c>
      <c r="AC117" s="10">
        <f t="shared" si="78"/>
        <v>0</v>
      </c>
      <c r="AD117" s="10">
        <f t="shared" si="78"/>
        <v>0</v>
      </c>
      <c r="AE117" s="10">
        <f t="shared" si="81"/>
        <v>0</v>
      </c>
      <c r="AF117" s="10">
        <f t="shared" si="81"/>
        <v>0</v>
      </c>
      <c r="AG117" s="10">
        <f t="shared" si="81"/>
        <v>0</v>
      </c>
      <c r="AH117" s="10">
        <f t="shared" si="80"/>
        <v>0</v>
      </c>
      <c r="AI117" s="10">
        <f t="shared" si="80"/>
        <v>0</v>
      </c>
      <c r="AJ117" s="10">
        <f t="shared" si="80"/>
        <v>0</v>
      </c>
      <c r="AK117" s="10">
        <f t="shared" si="80"/>
        <v>0</v>
      </c>
    </row>
    <row r="118" spans="1:45" ht="12.75" customHeight="1" x14ac:dyDescent="0.25">
      <c r="A118" s="133">
        <v>110</v>
      </c>
      <c r="B118" s="139"/>
      <c r="C118" s="140"/>
      <c r="D118" s="140"/>
      <c r="E118" s="140"/>
      <c r="F118" s="140"/>
      <c r="G118" s="140"/>
      <c r="H118" s="140"/>
      <c r="I118" s="140"/>
      <c r="J118" s="140"/>
      <c r="K118" s="141"/>
      <c r="L118" s="141"/>
      <c r="M118" s="141"/>
      <c r="N118" s="141"/>
      <c r="O118" s="141"/>
      <c r="P118" s="141"/>
      <c r="Q118" s="141"/>
      <c r="R118" s="141"/>
      <c r="S118" s="141"/>
      <c r="T118" s="141"/>
      <c r="U118" s="10"/>
      <c r="V118" s="10"/>
      <c r="W118" s="10"/>
      <c r="X118" s="13">
        <f t="shared" si="79"/>
        <v>0</v>
      </c>
      <c r="Y118" s="10"/>
      <c r="Z118" s="10"/>
      <c r="AA118" s="10"/>
      <c r="AB118" s="10"/>
      <c r="AC118" s="10"/>
      <c r="AD118" s="10"/>
      <c r="AE118" s="10"/>
      <c r="AF118" s="10"/>
      <c r="AG118" s="10"/>
      <c r="AH118" s="10"/>
      <c r="AI118" s="10"/>
      <c r="AJ118" s="10"/>
      <c r="AK118" s="10"/>
    </row>
    <row r="119" spans="1:45" ht="12.75" customHeight="1" x14ac:dyDescent="0.25">
      <c r="A119" s="133">
        <v>111</v>
      </c>
      <c r="B119" s="134" t="s">
        <v>1460</v>
      </c>
      <c r="C119" s="135">
        <f t="shared" ref="C119:C159" si="82">SUM(D119:I119)</f>
        <v>9182.7999999999993</v>
      </c>
      <c r="D119" s="135">
        <f t="shared" ref="D119:I119" si="83">D120+D121</f>
        <v>3069.8</v>
      </c>
      <c r="E119" s="135">
        <f t="shared" si="83"/>
        <v>2903.6</v>
      </c>
      <c r="F119" s="135">
        <f t="shared" si="83"/>
        <v>0</v>
      </c>
      <c r="G119" s="135">
        <f t="shared" si="83"/>
        <v>1323.7</v>
      </c>
      <c r="H119" s="135">
        <f t="shared" si="83"/>
        <v>1284.3</v>
      </c>
      <c r="I119" s="135">
        <f t="shared" si="83"/>
        <v>601.4</v>
      </c>
      <c r="J119" s="135">
        <f t="shared" ref="J119:J159" si="84">SUM(K119:P119)</f>
        <v>10817.5</v>
      </c>
      <c r="K119" s="135">
        <f t="shared" ref="K119:P119" si="85">K120+K121</f>
        <v>4609</v>
      </c>
      <c r="L119" s="135">
        <f t="shared" si="85"/>
        <v>2903.6</v>
      </c>
      <c r="M119" s="135">
        <f t="shared" si="85"/>
        <v>0</v>
      </c>
      <c r="N119" s="135">
        <f t="shared" si="85"/>
        <v>1323.7</v>
      </c>
      <c r="O119" s="135">
        <f t="shared" si="85"/>
        <v>1379.8</v>
      </c>
      <c r="P119" s="135">
        <f t="shared" si="85"/>
        <v>601.4</v>
      </c>
      <c r="Q119" s="136">
        <f t="shared" ref="Q119:Q159" si="86">SUM(R119:W119)</f>
        <v>8527.3927999999996</v>
      </c>
      <c r="R119" s="135">
        <f t="shared" ref="R119:W119" si="87">R120+R121</f>
        <v>4028.3400999999999</v>
      </c>
      <c r="S119" s="135">
        <f t="shared" si="87"/>
        <v>2262.5005999999998</v>
      </c>
      <c r="T119" s="135">
        <f t="shared" si="87"/>
        <v>0</v>
      </c>
      <c r="U119" s="135">
        <f t="shared" si="87"/>
        <v>1323.6456000000001</v>
      </c>
      <c r="V119" s="135">
        <f t="shared" si="87"/>
        <v>384.36950000000002</v>
      </c>
      <c r="W119" s="135">
        <f t="shared" si="87"/>
        <v>528.53700000000003</v>
      </c>
      <c r="X119" s="13">
        <f t="shared" si="79"/>
        <v>-2290.1072000000004</v>
      </c>
      <c r="Y119" s="13">
        <f t="shared" si="79"/>
        <v>-580.65990000000011</v>
      </c>
      <c r="Z119" s="13">
        <f t="shared" si="79"/>
        <v>-641.09940000000006</v>
      </c>
      <c r="AA119" s="13">
        <f t="shared" si="79"/>
        <v>0</v>
      </c>
      <c r="AB119" s="13">
        <f t="shared" si="79"/>
        <v>-5.4399999999986903E-2</v>
      </c>
      <c r="AC119" s="13">
        <f t="shared" si="79"/>
        <v>-995.43049999999994</v>
      </c>
      <c r="AD119" s="13">
        <f t="shared" si="79"/>
        <v>-72.862999999999943</v>
      </c>
      <c r="AE119" s="13">
        <f t="shared" si="81"/>
        <v>78.829607580309684</v>
      </c>
      <c r="AF119" s="13">
        <f t="shared" si="81"/>
        <v>87.40160772401822</v>
      </c>
      <c r="AG119" s="13">
        <f t="shared" si="81"/>
        <v>77.920533131285296</v>
      </c>
      <c r="AH119" s="13">
        <f t="shared" si="80"/>
        <v>0</v>
      </c>
      <c r="AI119" s="13">
        <f t="shared" si="80"/>
        <v>99.995890307471484</v>
      </c>
      <c r="AJ119" s="13">
        <f t="shared" si="80"/>
        <v>27.85689955065952</v>
      </c>
      <c r="AK119" s="13">
        <f t="shared" si="80"/>
        <v>87.884436315264395</v>
      </c>
    </row>
    <row r="120" spans="1:45" s="138" customFormat="1" ht="12.75" customHeight="1" x14ac:dyDescent="0.2">
      <c r="A120" s="133">
        <v>112</v>
      </c>
      <c r="B120" s="134" t="s">
        <v>1374</v>
      </c>
      <c r="C120" s="135">
        <f t="shared" si="82"/>
        <v>9104.9999999999982</v>
      </c>
      <c r="D120" s="135">
        <f t="shared" ref="D120:I120" si="88">D122</f>
        <v>3069.8</v>
      </c>
      <c r="E120" s="135">
        <f t="shared" si="88"/>
        <v>2903.6</v>
      </c>
      <c r="F120" s="135">
        <f t="shared" si="88"/>
        <v>0</v>
      </c>
      <c r="G120" s="135">
        <f t="shared" si="88"/>
        <v>1323.7</v>
      </c>
      <c r="H120" s="135">
        <f t="shared" si="88"/>
        <v>1206.5</v>
      </c>
      <c r="I120" s="135">
        <f t="shared" si="88"/>
        <v>601.4</v>
      </c>
      <c r="J120" s="135">
        <f t="shared" si="84"/>
        <v>10735.7</v>
      </c>
      <c r="K120" s="135">
        <f t="shared" ref="K120:P120" si="89">K122</f>
        <v>4609</v>
      </c>
      <c r="L120" s="135">
        <f t="shared" si="89"/>
        <v>2903.6</v>
      </c>
      <c r="M120" s="135">
        <f t="shared" si="89"/>
        <v>0</v>
      </c>
      <c r="N120" s="135">
        <f t="shared" si="89"/>
        <v>1323.7</v>
      </c>
      <c r="O120" s="135">
        <f t="shared" si="89"/>
        <v>1298</v>
      </c>
      <c r="P120" s="135">
        <f t="shared" si="89"/>
        <v>601.4</v>
      </c>
      <c r="Q120" s="136">
        <f t="shared" si="86"/>
        <v>8452.0990000000002</v>
      </c>
      <c r="R120" s="135">
        <f t="shared" ref="R120:W120" si="90">R122</f>
        <v>4028.3400999999999</v>
      </c>
      <c r="S120" s="135">
        <f t="shared" si="90"/>
        <v>2262.5005999999998</v>
      </c>
      <c r="T120" s="135">
        <f t="shared" si="90"/>
        <v>0</v>
      </c>
      <c r="U120" s="135">
        <f t="shared" si="90"/>
        <v>1323.6456000000001</v>
      </c>
      <c r="V120" s="135">
        <f t="shared" si="90"/>
        <v>309.07569999999998</v>
      </c>
      <c r="W120" s="135">
        <f t="shared" si="90"/>
        <v>528.53700000000003</v>
      </c>
      <c r="X120" s="13">
        <f t="shared" si="79"/>
        <v>-2283.6010000000006</v>
      </c>
      <c r="Y120" s="13">
        <f t="shared" si="79"/>
        <v>-580.65990000000011</v>
      </c>
      <c r="Z120" s="13">
        <f t="shared" si="79"/>
        <v>-641.09940000000006</v>
      </c>
      <c r="AA120" s="13">
        <f t="shared" si="79"/>
        <v>0</v>
      </c>
      <c r="AB120" s="13">
        <f t="shared" si="79"/>
        <v>-5.4399999999986903E-2</v>
      </c>
      <c r="AC120" s="13">
        <f t="shared" si="79"/>
        <v>-988.92430000000002</v>
      </c>
      <c r="AD120" s="13">
        <f t="shared" si="79"/>
        <v>-72.862999999999943</v>
      </c>
      <c r="AE120" s="13">
        <f t="shared" si="81"/>
        <v>78.728904496213559</v>
      </c>
      <c r="AF120" s="13">
        <f t="shared" si="81"/>
        <v>87.40160772401822</v>
      </c>
      <c r="AG120" s="13">
        <f t="shared" si="81"/>
        <v>77.920533131285296</v>
      </c>
      <c r="AH120" s="13">
        <f t="shared" si="80"/>
        <v>0</v>
      </c>
      <c r="AI120" s="13">
        <f t="shared" si="80"/>
        <v>99.995890307471484</v>
      </c>
      <c r="AJ120" s="13">
        <f t="shared" si="80"/>
        <v>23.811687211093989</v>
      </c>
      <c r="AK120" s="13">
        <f t="shared" si="80"/>
        <v>87.884436315264395</v>
      </c>
      <c r="AL120" s="183"/>
      <c r="AM120" s="183"/>
      <c r="AN120" s="183"/>
      <c r="AO120" s="183"/>
      <c r="AP120" s="183"/>
      <c r="AQ120" s="183"/>
      <c r="AR120" s="183"/>
      <c r="AS120" s="183"/>
    </row>
    <row r="121" spans="1:45" s="138" customFormat="1" ht="12.75" customHeight="1" x14ac:dyDescent="0.2">
      <c r="A121" s="133">
        <v>113</v>
      </c>
      <c r="B121" s="134" t="s">
        <v>1375</v>
      </c>
      <c r="C121" s="135">
        <f t="shared" si="82"/>
        <v>77.8</v>
      </c>
      <c r="D121" s="135">
        <f t="shared" ref="D121:I121" si="91">SUBTOTAL(9,D123:D159)</f>
        <v>0</v>
      </c>
      <c r="E121" s="135">
        <f t="shared" si="91"/>
        <v>0</v>
      </c>
      <c r="F121" s="135">
        <f t="shared" si="91"/>
        <v>0</v>
      </c>
      <c r="G121" s="135">
        <f t="shared" si="91"/>
        <v>0</v>
      </c>
      <c r="H121" s="135">
        <f t="shared" si="91"/>
        <v>77.8</v>
      </c>
      <c r="I121" s="135">
        <f t="shared" si="91"/>
        <v>0</v>
      </c>
      <c r="J121" s="135">
        <f t="shared" si="84"/>
        <v>81.8</v>
      </c>
      <c r="K121" s="135">
        <f t="shared" ref="K121:P121" si="92">SUBTOTAL(9,K123:K159)</f>
        <v>0</v>
      </c>
      <c r="L121" s="135">
        <f t="shared" si="92"/>
        <v>0</v>
      </c>
      <c r="M121" s="135">
        <f t="shared" si="92"/>
        <v>0</v>
      </c>
      <c r="N121" s="135">
        <f t="shared" si="92"/>
        <v>0</v>
      </c>
      <c r="O121" s="135">
        <f t="shared" si="92"/>
        <v>81.8</v>
      </c>
      <c r="P121" s="135">
        <f t="shared" si="92"/>
        <v>0</v>
      </c>
      <c r="Q121" s="136">
        <f t="shared" si="86"/>
        <v>75.293800000000005</v>
      </c>
      <c r="R121" s="135">
        <f t="shared" ref="R121:W121" si="93">SUBTOTAL(9,R123:R159)</f>
        <v>0</v>
      </c>
      <c r="S121" s="135">
        <f t="shared" si="93"/>
        <v>0</v>
      </c>
      <c r="T121" s="135">
        <f t="shared" si="93"/>
        <v>0</v>
      </c>
      <c r="U121" s="135">
        <f t="shared" si="93"/>
        <v>0</v>
      </c>
      <c r="V121" s="135">
        <f t="shared" si="93"/>
        <v>75.293800000000005</v>
      </c>
      <c r="W121" s="135">
        <f t="shared" si="93"/>
        <v>0</v>
      </c>
      <c r="X121" s="13">
        <f t="shared" si="79"/>
        <v>-6.5061999999999927</v>
      </c>
      <c r="Y121" s="13">
        <f t="shared" si="79"/>
        <v>0</v>
      </c>
      <c r="Z121" s="13">
        <f t="shared" si="79"/>
        <v>0</v>
      </c>
      <c r="AA121" s="13">
        <f t="shared" si="79"/>
        <v>0</v>
      </c>
      <c r="AB121" s="13">
        <f t="shared" si="79"/>
        <v>0</v>
      </c>
      <c r="AC121" s="13">
        <f t="shared" si="79"/>
        <v>-6.5061999999999927</v>
      </c>
      <c r="AD121" s="13">
        <f t="shared" si="79"/>
        <v>0</v>
      </c>
      <c r="AE121" s="13">
        <f t="shared" si="81"/>
        <v>92.04621026894867</v>
      </c>
      <c r="AF121" s="13">
        <f t="shared" si="81"/>
        <v>0</v>
      </c>
      <c r="AG121" s="13">
        <f t="shared" si="81"/>
        <v>0</v>
      </c>
      <c r="AH121" s="13">
        <f t="shared" si="80"/>
        <v>0</v>
      </c>
      <c r="AI121" s="13">
        <f t="shared" si="80"/>
        <v>0</v>
      </c>
      <c r="AJ121" s="13">
        <f t="shared" si="80"/>
        <v>92.04621026894867</v>
      </c>
      <c r="AK121" s="13">
        <f t="shared" si="80"/>
        <v>0</v>
      </c>
      <c r="AL121" s="183"/>
      <c r="AM121" s="183"/>
      <c r="AN121" s="183"/>
      <c r="AO121" s="183"/>
      <c r="AP121" s="183"/>
      <c r="AQ121" s="183"/>
      <c r="AR121" s="183"/>
      <c r="AS121" s="183"/>
    </row>
    <row r="122" spans="1:45" ht="12.75" customHeight="1" x14ac:dyDescent="0.25">
      <c r="A122" s="133">
        <v>114</v>
      </c>
      <c r="B122" s="139" t="s">
        <v>1400</v>
      </c>
      <c r="C122" s="135">
        <f t="shared" si="82"/>
        <v>9104.9999999999982</v>
      </c>
      <c r="D122" s="140">
        <v>3069.8</v>
      </c>
      <c r="E122" s="140">
        <v>2903.6</v>
      </c>
      <c r="F122" s="140">
        <v>0</v>
      </c>
      <c r="G122" s="140">
        <v>1323.7</v>
      </c>
      <c r="H122" s="140">
        <v>1206.5</v>
      </c>
      <c r="I122" s="140">
        <v>601.4</v>
      </c>
      <c r="J122" s="135">
        <f t="shared" si="84"/>
        <v>10735.7</v>
      </c>
      <c r="K122" s="141">
        <v>4609</v>
      </c>
      <c r="L122" s="141">
        <v>2903.6</v>
      </c>
      <c r="M122" s="141">
        <v>0</v>
      </c>
      <c r="N122" s="141">
        <v>1323.7</v>
      </c>
      <c r="O122" s="141">
        <v>1298</v>
      </c>
      <c r="P122" s="141">
        <v>601.4</v>
      </c>
      <c r="Q122" s="136">
        <f t="shared" si="86"/>
        <v>8452.0990000000002</v>
      </c>
      <c r="R122" s="141">
        <v>4028.3400999999999</v>
      </c>
      <c r="S122" s="141">
        <v>2262.5005999999998</v>
      </c>
      <c r="T122" s="141">
        <v>0</v>
      </c>
      <c r="U122" s="10">
        <v>1323.6456000000001</v>
      </c>
      <c r="V122" s="10">
        <v>309.07569999999998</v>
      </c>
      <c r="W122" s="10">
        <v>528.53700000000003</v>
      </c>
      <c r="X122" s="13">
        <f t="shared" si="79"/>
        <v>-2283.6010000000006</v>
      </c>
      <c r="Y122" s="10">
        <f t="shared" si="79"/>
        <v>-580.65990000000011</v>
      </c>
      <c r="Z122" s="10">
        <f t="shared" si="79"/>
        <v>-641.09940000000006</v>
      </c>
      <c r="AA122" s="10">
        <f t="shared" si="79"/>
        <v>0</v>
      </c>
      <c r="AB122" s="10">
        <f t="shared" si="79"/>
        <v>-5.4399999999986903E-2</v>
      </c>
      <c r="AC122" s="10">
        <f t="shared" si="79"/>
        <v>-988.92430000000002</v>
      </c>
      <c r="AD122" s="10">
        <f t="shared" si="79"/>
        <v>-72.862999999999943</v>
      </c>
      <c r="AE122" s="10">
        <f t="shared" si="81"/>
        <v>78.728904496213559</v>
      </c>
      <c r="AF122" s="10">
        <f t="shared" si="81"/>
        <v>87.40160772401822</v>
      </c>
      <c r="AG122" s="10">
        <f t="shared" si="81"/>
        <v>77.920533131285296</v>
      </c>
      <c r="AH122" s="10">
        <f t="shared" si="80"/>
        <v>0</v>
      </c>
      <c r="AI122" s="10">
        <f t="shared" si="80"/>
        <v>99.995890307471484</v>
      </c>
      <c r="AJ122" s="10">
        <f t="shared" si="80"/>
        <v>23.811687211093989</v>
      </c>
      <c r="AK122" s="10">
        <f t="shared" si="80"/>
        <v>87.884436315264395</v>
      </c>
    </row>
    <row r="123" spans="1:45" ht="12.75" customHeight="1" x14ac:dyDescent="0.25">
      <c r="A123" s="133">
        <v>115</v>
      </c>
      <c r="B123" s="139" t="s">
        <v>1461</v>
      </c>
      <c r="C123" s="135">
        <f t="shared" si="82"/>
        <v>0</v>
      </c>
      <c r="D123" s="140">
        <v>0</v>
      </c>
      <c r="E123" s="140">
        <v>0</v>
      </c>
      <c r="F123" s="140">
        <v>0</v>
      </c>
      <c r="G123" s="140">
        <v>0</v>
      </c>
      <c r="H123" s="140">
        <v>0</v>
      </c>
      <c r="I123" s="140">
        <v>0</v>
      </c>
      <c r="J123" s="135">
        <f t="shared" si="84"/>
        <v>0</v>
      </c>
      <c r="K123" s="141">
        <v>0</v>
      </c>
      <c r="L123" s="141">
        <v>0</v>
      </c>
      <c r="M123" s="141">
        <v>0</v>
      </c>
      <c r="N123" s="141">
        <v>0</v>
      </c>
      <c r="O123" s="141">
        <v>0</v>
      </c>
      <c r="P123" s="141">
        <v>0</v>
      </c>
      <c r="Q123" s="136">
        <f t="shared" si="86"/>
        <v>0</v>
      </c>
      <c r="R123" s="141">
        <v>0</v>
      </c>
      <c r="S123" s="141">
        <v>0</v>
      </c>
      <c r="T123" s="141">
        <v>0</v>
      </c>
      <c r="U123" s="10">
        <v>0</v>
      </c>
      <c r="V123" s="10">
        <v>0</v>
      </c>
      <c r="W123" s="10">
        <v>0</v>
      </c>
      <c r="X123" s="13">
        <f t="shared" si="79"/>
        <v>0</v>
      </c>
      <c r="Y123" s="10">
        <f t="shared" si="79"/>
        <v>0</v>
      </c>
      <c r="Z123" s="10">
        <f t="shared" si="79"/>
        <v>0</v>
      </c>
      <c r="AA123" s="10">
        <f t="shared" si="79"/>
        <v>0</v>
      </c>
      <c r="AB123" s="10">
        <f t="shared" si="79"/>
        <v>0</v>
      </c>
      <c r="AC123" s="10">
        <f t="shared" si="79"/>
        <v>0</v>
      </c>
      <c r="AD123" s="10">
        <f t="shared" si="79"/>
        <v>0</v>
      </c>
      <c r="AE123" s="10">
        <f t="shared" si="81"/>
        <v>0</v>
      </c>
      <c r="AF123" s="10">
        <f t="shared" si="81"/>
        <v>0</v>
      </c>
      <c r="AG123" s="10">
        <f t="shared" si="81"/>
        <v>0</v>
      </c>
      <c r="AH123" s="10">
        <f t="shared" si="80"/>
        <v>0</v>
      </c>
      <c r="AI123" s="10">
        <f t="shared" si="80"/>
        <v>0</v>
      </c>
      <c r="AJ123" s="10">
        <f t="shared" si="80"/>
        <v>0</v>
      </c>
      <c r="AK123" s="10">
        <f t="shared" si="80"/>
        <v>0</v>
      </c>
    </row>
    <row r="124" spans="1:45" ht="12.75" customHeight="1" x14ac:dyDescent="0.25">
      <c r="A124" s="133">
        <v>116</v>
      </c>
      <c r="B124" s="139" t="s">
        <v>1462</v>
      </c>
      <c r="C124" s="135">
        <f t="shared" si="82"/>
        <v>0</v>
      </c>
      <c r="D124" s="140">
        <v>0</v>
      </c>
      <c r="E124" s="140">
        <v>0</v>
      </c>
      <c r="F124" s="140">
        <v>0</v>
      </c>
      <c r="G124" s="140">
        <v>0</v>
      </c>
      <c r="H124" s="140">
        <v>0</v>
      </c>
      <c r="I124" s="140">
        <v>0</v>
      </c>
      <c r="J124" s="135">
        <f t="shared" si="84"/>
        <v>0</v>
      </c>
      <c r="K124" s="141">
        <v>0</v>
      </c>
      <c r="L124" s="141">
        <v>0</v>
      </c>
      <c r="M124" s="141">
        <v>0</v>
      </c>
      <c r="N124" s="141">
        <v>0</v>
      </c>
      <c r="O124" s="141">
        <v>0</v>
      </c>
      <c r="P124" s="141">
        <v>0</v>
      </c>
      <c r="Q124" s="136">
        <f t="shared" si="86"/>
        <v>0</v>
      </c>
      <c r="R124" s="141">
        <v>0</v>
      </c>
      <c r="S124" s="141">
        <v>0</v>
      </c>
      <c r="T124" s="141">
        <v>0</v>
      </c>
      <c r="U124" s="10">
        <v>0</v>
      </c>
      <c r="V124" s="10">
        <v>0</v>
      </c>
      <c r="W124" s="10">
        <v>0</v>
      </c>
      <c r="X124" s="13">
        <f t="shared" si="79"/>
        <v>0</v>
      </c>
      <c r="Y124" s="10">
        <f t="shared" si="79"/>
        <v>0</v>
      </c>
      <c r="Z124" s="10">
        <f t="shared" si="79"/>
        <v>0</v>
      </c>
      <c r="AA124" s="10">
        <f t="shared" si="79"/>
        <v>0</v>
      </c>
      <c r="AB124" s="10">
        <f t="shared" si="79"/>
        <v>0</v>
      </c>
      <c r="AC124" s="10">
        <f t="shared" si="79"/>
        <v>0</v>
      </c>
      <c r="AD124" s="10">
        <f t="shared" si="79"/>
        <v>0</v>
      </c>
      <c r="AE124" s="10">
        <f t="shared" si="81"/>
        <v>0</v>
      </c>
      <c r="AF124" s="10">
        <f t="shared" si="81"/>
        <v>0</v>
      </c>
      <c r="AG124" s="10">
        <f t="shared" si="81"/>
        <v>0</v>
      </c>
      <c r="AH124" s="10">
        <f t="shared" si="80"/>
        <v>0</v>
      </c>
      <c r="AI124" s="10">
        <f t="shared" si="80"/>
        <v>0</v>
      </c>
      <c r="AJ124" s="10">
        <f t="shared" si="80"/>
        <v>0</v>
      </c>
      <c r="AK124" s="10">
        <f t="shared" si="80"/>
        <v>0</v>
      </c>
    </row>
    <row r="125" spans="1:45" ht="12.75" customHeight="1" x14ac:dyDescent="0.25">
      <c r="A125" s="133">
        <v>117</v>
      </c>
      <c r="B125" s="139" t="s">
        <v>1463</v>
      </c>
      <c r="C125" s="135">
        <f t="shared" si="82"/>
        <v>0</v>
      </c>
      <c r="D125" s="140">
        <v>0</v>
      </c>
      <c r="E125" s="140">
        <v>0</v>
      </c>
      <c r="F125" s="140">
        <v>0</v>
      </c>
      <c r="G125" s="140">
        <v>0</v>
      </c>
      <c r="H125" s="140">
        <v>0</v>
      </c>
      <c r="I125" s="140">
        <v>0</v>
      </c>
      <c r="J125" s="135">
        <f t="shared" si="84"/>
        <v>0</v>
      </c>
      <c r="K125" s="141">
        <v>0</v>
      </c>
      <c r="L125" s="141">
        <v>0</v>
      </c>
      <c r="M125" s="141">
        <v>0</v>
      </c>
      <c r="N125" s="141">
        <v>0</v>
      </c>
      <c r="O125" s="141">
        <v>0</v>
      </c>
      <c r="P125" s="141">
        <v>0</v>
      </c>
      <c r="Q125" s="136">
        <f t="shared" si="86"/>
        <v>0</v>
      </c>
      <c r="R125" s="141">
        <v>0</v>
      </c>
      <c r="S125" s="141">
        <v>0</v>
      </c>
      <c r="T125" s="141">
        <v>0</v>
      </c>
      <c r="U125" s="10">
        <v>0</v>
      </c>
      <c r="V125" s="10">
        <v>0</v>
      </c>
      <c r="W125" s="10">
        <v>0</v>
      </c>
      <c r="X125" s="13">
        <f t="shared" si="79"/>
        <v>0</v>
      </c>
      <c r="Y125" s="10">
        <f t="shared" si="79"/>
        <v>0</v>
      </c>
      <c r="Z125" s="10">
        <f t="shared" si="79"/>
        <v>0</v>
      </c>
      <c r="AA125" s="10">
        <f t="shared" si="79"/>
        <v>0</v>
      </c>
      <c r="AB125" s="10">
        <f t="shared" si="79"/>
        <v>0</v>
      </c>
      <c r="AC125" s="10">
        <f t="shared" si="79"/>
        <v>0</v>
      </c>
      <c r="AD125" s="10">
        <f t="shared" si="79"/>
        <v>0</v>
      </c>
      <c r="AE125" s="10">
        <f t="shared" si="81"/>
        <v>0</v>
      </c>
      <c r="AF125" s="10">
        <f t="shared" si="81"/>
        <v>0</v>
      </c>
      <c r="AG125" s="10">
        <f t="shared" si="81"/>
        <v>0</v>
      </c>
      <c r="AH125" s="10">
        <f t="shared" si="80"/>
        <v>0</v>
      </c>
      <c r="AI125" s="10">
        <f t="shared" si="80"/>
        <v>0</v>
      </c>
      <c r="AJ125" s="10">
        <f t="shared" si="80"/>
        <v>0</v>
      </c>
      <c r="AK125" s="10">
        <f t="shared" si="80"/>
        <v>0</v>
      </c>
    </row>
    <row r="126" spans="1:45" ht="12.75" customHeight="1" x14ac:dyDescent="0.25">
      <c r="A126" s="133">
        <v>118</v>
      </c>
      <c r="B126" s="139" t="s">
        <v>1464</v>
      </c>
      <c r="C126" s="135">
        <f t="shared" si="82"/>
        <v>0</v>
      </c>
      <c r="D126" s="140">
        <v>0</v>
      </c>
      <c r="E126" s="140">
        <v>0</v>
      </c>
      <c r="F126" s="140">
        <v>0</v>
      </c>
      <c r="G126" s="140">
        <v>0</v>
      </c>
      <c r="H126" s="140">
        <v>0</v>
      </c>
      <c r="I126" s="140">
        <v>0</v>
      </c>
      <c r="J126" s="135">
        <f t="shared" si="84"/>
        <v>0</v>
      </c>
      <c r="K126" s="141">
        <v>0</v>
      </c>
      <c r="L126" s="141">
        <v>0</v>
      </c>
      <c r="M126" s="141">
        <v>0</v>
      </c>
      <c r="N126" s="141">
        <v>0</v>
      </c>
      <c r="O126" s="141">
        <v>0</v>
      </c>
      <c r="P126" s="141">
        <v>0</v>
      </c>
      <c r="Q126" s="136">
        <f t="shared" si="86"/>
        <v>0</v>
      </c>
      <c r="R126" s="141">
        <v>0</v>
      </c>
      <c r="S126" s="141">
        <v>0</v>
      </c>
      <c r="T126" s="141">
        <v>0</v>
      </c>
      <c r="U126" s="10">
        <v>0</v>
      </c>
      <c r="V126" s="10">
        <v>0</v>
      </c>
      <c r="W126" s="10">
        <v>0</v>
      </c>
      <c r="X126" s="13">
        <f t="shared" si="79"/>
        <v>0</v>
      </c>
      <c r="Y126" s="10">
        <f t="shared" si="79"/>
        <v>0</v>
      </c>
      <c r="Z126" s="10">
        <f t="shared" si="79"/>
        <v>0</v>
      </c>
      <c r="AA126" s="10">
        <f t="shared" si="79"/>
        <v>0</v>
      </c>
      <c r="AB126" s="10">
        <f t="shared" si="79"/>
        <v>0</v>
      </c>
      <c r="AC126" s="10">
        <f t="shared" si="79"/>
        <v>0</v>
      </c>
      <c r="AD126" s="10">
        <f t="shared" si="79"/>
        <v>0</v>
      </c>
      <c r="AE126" s="10">
        <f t="shared" si="81"/>
        <v>0</v>
      </c>
      <c r="AF126" s="10">
        <f t="shared" si="81"/>
        <v>0</v>
      </c>
      <c r="AG126" s="10">
        <f t="shared" si="81"/>
        <v>0</v>
      </c>
      <c r="AH126" s="10">
        <f t="shared" si="80"/>
        <v>0</v>
      </c>
      <c r="AI126" s="10">
        <f t="shared" si="80"/>
        <v>0</v>
      </c>
      <c r="AJ126" s="10">
        <f t="shared" si="80"/>
        <v>0</v>
      </c>
      <c r="AK126" s="10">
        <f t="shared" si="80"/>
        <v>0</v>
      </c>
    </row>
    <row r="127" spans="1:45" ht="12.75" customHeight="1" x14ac:dyDescent="0.25">
      <c r="A127" s="133">
        <v>119</v>
      </c>
      <c r="B127" s="139" t="s">
        <v>1465</v>
      </c>
      <c r="C127" s="135">
        <f t="shared" si="82"/>
        <v>0</v>
      </c>
      <c r="D127" s="140">
        <v>0</v>
      </c>
      <c r="E127" s="140">
        <v>0</v>
      </c>
      <c r="F127" s="140">
        <v>0</v>
      </c>
      <c r="G127" s="140">
        <v>0</v>
      </c>
      <c r="H127" s="140">
        <v>0</v>
      </c>
      <c r="I127" s="140">
        <v>0</v>
      </c>
      <c r="J127" s="135">
        <f t="shared" si="84"/>
        <v>0</v>
      </c>
      <c r="K127" s="141">
        <v>0</v>
      </c>
      <c r="L127" s="141">
        <v>0</v>
      </c>
      <c r="M127" s="141">
        <v>0</v>
      </c>
      <c r="N127" s="141">
        <v>0</v>
      </c>
      <c r="O127" s="141">
        <v>0</v>
      </c>
      <c r="P127" s="141">
        <v>0</v>
      </c>
      <c r="Q127" s="136">
        <f t="shared" si="86"/>
        <v>0</v>
      </c>
      <c r="R127" s="141">
        <v>0</v>
      </c>
      <c r="S127" s="141">
        <v>0</v>
      </c>
      <c r="T127" s="141">
        <v>0</v>
      </c>
      <c r="U127" s="10">
        <v>0</v>
      </c>
      <c r="V127" s="10">
        <v>0</v>
      </c>
      <c r="W127" s="10">
        <v>0</v>
      </c>
      <c r="X127" s="13">
        <f t="shared" si="79"/>
        <v>0</v>
      </c>
      <c r="Y127" s="10">
        <f t="shared" si="79"/>
        <v>0</v>
      </c>
      <c r="Z127" s="10">
        <f t="shared" si="79"/>
        <v>0</v>
      </c>
      <c r="AA127" s="10">
        <f t="shared" si="79"/>
        <v>0</v>
      </c>
      <c r="AB127" s="10">
        <f t="shared" si="79"/>
        <v>0</v>
      </c>
      <c r="AC127" s="10">
        <f t="shared" si="79"/>
        <v>0</v>
      </c>
      <c r="AD127" s="10">
        <f t="shared" si="79"/>
        <v>0</v>
      </c>
      <c r="AE127" s="10">
        <f t="shared" si="81"/>
        <v>0</v>
      </c>
      <c r="AF127" s="10">
        <f t="shared" si="81"/>
        <v>0</v>
      </c>
      <c r="AG127" s="10">
        <f t="shared" si="81"/>
        <v>0</v>
      </c>
      <c r="AH127" s="10">
        <f t="shared" si="80"/>
        <v>0</v>
      </c>
      <c r="AI127" s="10">
        <f t="shared" si="80"/>
        <v>0</v>
      </c>
      <c r="AJ127" s="10">
        <f t="shared" si="80"/>
        <v>0</v>
      </c>
      <c r="AK127" s="10">
        <f t="shared" si="80"/>
        <v>0</v>
      </c>
    </row>
    <row r="128" spans="1:45" ht="12.75" customHeight="1" x14ac:dyDescent="0.25">
      <c r="A128" s="133">
        <v>120</v>
      </c>
      <c r="B128" s="139" t="s">
        <v>1466</v>
      </c>
      <c r="C128" s="135">
        <f t="shared" si="82"/>
        <v>0</v>
      </c>
      <c r="D128" s="140">
        <v>0</v>
      </c>
      <c r="E128" s="140">
        <v>0</v>
      </c>
      <c r="F128" s="140">
        <v>0</v>
      </c>
      <c r="G128" s="140">
        <v>0</v>
      </c>
      <c r="H128" s="140">
        <v>0</v>
      </c>
      <c r="I128" s="140">
        <v>0</v>
      </c>
      <c r="J128" s="135">
        <f t="shared" si="84"/>
        <v>0</v>
      </c>
      <c r="K128" s="141">
        <v>0</v>
      </c>
      <c r="L128" s="141">
        <v>0</v>
      </c>
      <c r="M128" s="141">
        <v>0</v>
      </c>
      <c r="N128" s="141">
        <v>0</v>
      </c>
      <c r="O128" s="141">
        <v>0</v>
      </c>
      <c r="P128" s="141">
        <v>0</v>
      </c>
      <c r="Q128" s="136">
        <f t="shared" si="86"/>
        <v>0</v>
      </c>
      <c r="R128" s="141">
        <v>0</v>
      </c>
      <c r="S128" s="141">
        <v>0</v>
      </c>
      <c r="T128" s="141">
        <v>0</v>
      </c>
      <c r="U128" s="10">
        <v>0</v>
      </c>
      <c r="V128" s="10">
        <v>0</v>
      </c>
      <c r="W128" s="10">
        <v>0</v>
      </c>
      <c r="X128" s="13">
        <f t="shared" si="79"/>
        <v>0</v>
      </c>
      <c r="Y128" s="10">
        <f t="shared" si="79"/>
        <v>0</v>
      </c>
      <c r="Z128" s="10">
        <f t="shared" si="79"/>
        <v>0</v>
      </c>
      <c r="AA128" s="10">
        <f t="shared" si="79"/>
        <v>0</v>
      </c>
      <c r="AB128" s="10">
        <f t="shared" si="79"/>
        <v>0</v>
      </c>
      <c r="AC128" s="10">
        <f t="shared" si="79"/>
        <v>0</v>
      </c>
      <c r="AD128" s="10">
        <f t="shared" si="79"/>
        <v>0</v>
      </c>
      <c r="AE128" s="10">
        <f t="shared" si="81"/>
        <v>0</v>
      </c>
      <c r="AF128" s="10">
        <f t="shared" si="81"/>
        <v>0</v>
      </c>
      <c r="AG128" s="10">
        <f t="shared" si="81"/>
        <v>0</v>
      </c>
      <c r="AH128" s="10">
        <f t="shared" si="80"/>
        <v>0</v>
      </c>
      <c r="AI128" s="10">
        <f t="shared" si="80"/>
        <v>0</v>
      </c>
      <c r="AJ128" s="10">
        <f t="shared" si="80"/>
        <v>0</v>
      </c>
      <c r="AK128" s="10">
        <f t="shared" si="80"/>
        <v>0</v>
      </c>
    </row>
    <row r="129" spans="1:37" ht="12.75" customHeight="1" x14ac:dyDescent="0.25">
      <c r="A129" s="133">
        <v>121</v>
      </c>
      <c r="B129" s="139" t="s">
        <v>1467</v>
      </c>
      <c r="C129" s="135">
        <f t="shared" si="82"/>
        <v>0</v>
      </c>
      <c r="D129" s="140">
        <v>0</v>
      </c>
      <c r="E129" s="140">
        <v>0</v>
      </c>
      <c r="F129" s="140">
        <v>0</v>
      </c>
      <c r="G129" s="140">
        <v>0</v>
      </c>
      <c r="H129" s="140">
        <v>0</v>
      </c>
      <c r="I129" s="140">
        <v>0</v>
      </c>
      <c r="J129" s="135">
        <f t="shared" si="84"/>
        <v>0</v>
      </c>
      <c r="K129" s="141">
        <v>0</v>
      </c>
      <c r="L129" s="141">
        <v>0</v>
      </c>
      <c r="M129" s="141">
        <v>0</v>
      </c>
      <c r="N129" s="141">
        <v>0</v>
      </c>
      <c r="O129" s="141">
        <v>0</v>
      </c>
      <c r="P129" s="141">
        <v>0</v>
      </c>
      <c r="Q129" s="136">
        <f t="shared" si="86"/>
        <v>0</v>
      </c>
      <c r="R129" s="141">
        <v>0</v>
      </c>
      <c r="S129" s="141">
        <v>0</v>
      </c>
      <c r="T129" s="141">
        <v>0</v>
      </c>
      <c r="U129" s="10">
        <v>0</v>
      </c>
      <c r="V129" s="10">
        <v>0</v>
      </c>
      <c r="W129" s="10">
        <v>0</v>
      </c>
      <c r="X129" s="13">
        <f t="shared" si="79"/>
        <v>0</v>
      </c>
      <c r="Y129" s="10">
        <f t="shared" si="79"/>
        <v>0</v>
      </c>
      <c r="Z129" s="10">
        <f t="shared" si="79"/>
        <v>0</v>
      </c>
      <c r="AA129" s="10">
        <f t="shared" si="79"/>
        <v>0</v>
      </c>
      <c r="AB129" s="10">
        <f t="shared" si="79"/>
        <v>0</v>
      </c>
      <c r="AC129" s="10">
        <f t="shared" si="79"/>
        <v>0</v>
      </c>
      <c r="AD129" s="10">
        <f t="shared" si="79"/>
        <v>0</v>
      </c>
      <c r="AE129" s="10">
        <f t="shared" si="81"/>
        <v>0</v>
      </c>
      <c r="AF129" s="10">
        <f t="shared" si="81"/>
        <v>0</v>
      </c>
      <c r="AG129" s="10">
        <f t="shared" si="81"/>
        <v>0</v>
      </c>
      <c r="AH129" s="10">
        <f t="shared" si="80"/>
        <v>0</v>
      </c>
      <c r="AI129" s="10">
        <f t="shared" si="80"/>
        <v>0</v>
      </c>
      <c r="AJ129" s="10">
        <f t="shared" si="80"/>
        <v>0</v>
      </c>
      <c r="AK129" s="10">
        <f t="shared" si="80"/>
        <v>0</v>
      </c>
    </row>
    <row r="130" spans="1:37" ht="12.75" customHeight="1" x14ac:dyDescent="0.25">
      <c r="A130" s="133">
        <v>122</v>
      </c>
      <c r="B130" s="139" t="s">
        <v>1468</v>
      </c>
      <c r="C130" s="135">
        <f t="shared" si="82"/>
        <v>0</v>
      </c>
      <c r="D130" s="140">
        <v>0</v>
      </c>
      <c r="E130" s="140">
        <v>0</v>
      </c>
      <c r="F130" s="140">
        <v>0</v>
      </c>
      <c r="G130" s="140">
        <v>0</v>
      </c>
      <c r="H130" s="140">
        <v>0</v>
      </c>
      <c r="I130" s="140">
        <v>0</v>
      </c>
      <c r="J130" s="135">
        <f t="shared" si="84"/>
        <v>0</v>
      </c>
      <c r="K130" s="141">
        <v>0</v>
      </c>
      <c r="L130" s="141">
        <v>0</v>
      </c>
      <c r="M130" s="141">
        <v>0</v>
      </c>
      <c r="N130" s="141">
        <v>0</v>
      </c>
      <c r="O130" s="141">
        <v>0</v>
      </c>
      <c r="P130" s="141">
        <v>0</v>
      </c>
      <c r="Q130" s="136">
        <f t="shared" si="86"/>
        <v>0</v>
      </c>
      <c r="R130" s="141">
        <v>0</v>
      </c>
      <c r="S130" s="141">
        <v>0</v>
      </c>
      <c r="T130" s="141">
        <v>0</v>
      </c>
      <c r="U130" s="10">
        <v>0</v>
      </c>
      <c r="V130" s="10">
        <v>0</v>
      </c>
      <c r="W130" s="10">
        <v>0</v>
      </c>
      <c r="X130" s="13">
        <f t="shared" si="79"/>
        <v>0</v>
      </c>
      <c r="Y130" s="10">
        <f t="shared" si="79"/>
        <v>0</v>
      </c>
      <c r="Z130" s="10">
        <f t="shared" si="79"/>
        <v>0</v>
      </c>
      <c r="AA130" s="10">
        <f t="shared" si="79"/>
        <v>0</v>
      </c>
      <c r="AB130" s="10">
        <f t="shared" si="79"/>
        <v>0</v>
      </c>
      <c r="AC130" s="10">
        <f t="shared" si="79"/>
        <v>0</v>
      </c>
      <c r="AD130" s="10">
        <f t="shared" si="79"/>
        <v>0</v>
      </c>
      <c r="AE130" s="10">
        <f t="shared" si="81"/>
        <v>0</v>
      </c>
      <c r="AF130" s="10">
        <f t="shared" si="81"/>
        <v>0</v>
      </c>
      <c r="AG130" s="10">
        <f t="shared" si="81"/>
        <v>0</v>
      </c>
      <c r="AH130" s="10">
        <f t="shared" si="80"/>
        <v>0</v>
      </c>
      <c r="AI130" s="10">
        <f t="shared" si="80"/>
        <v>0</v>
      </c>
      <c r="AJ130" s="10">
        <f t="shared" si="80"/>
        <v>0</v>
      </c>
      <c r="AK130" s="10">
        <f t="shared" si="80"/>
        <v>0</v>
      </c>
    </row>
    <row r="131" spans="1:37" ht="12.75" customHeight="1" x14ac:dyDescent="0.25">
      <c r="A131" s="133">
        <v>123</v>
      </c>
      <c r="B131" s="139" t="s">
        <v>1469</v>
      </c>
      <c r="C131" s="135">
        <f t="shared" si="82"/>
        <v>0</v>
      </c>
      <c r="D131" s="140">
        <v>0</v>
      </c>
      <c r="E131" s="140">
        <v>0</v>
      </c>
      <c r="F131" s="140">
        <v>0</v>
      </c>
      <c r="G131" s="140">
        <v>0</v>
      </c>
      <c r="H131" s="140">
        <v>0</v>
      </c>
      <c r="I131" s="140">
        <v>0</v>
      </c>
      <c r="J131" s="135">
        <f t="shared" si="84"/>
        <v>0</v>
      </c>
      <c r="K131" s="141">
        <v>0</v>
      </c>
      <c r="L131" s="141">
        <v>0</v>
      </c>
      <c r="M131" s="141">
        <v>0</v>
      </c>
      <c r="N131" s="141">
        <v>0</v>
      </c>
      <c r="O131" s="141">
        <v>0</v>
      </c>
      <c r="P131" s="141">
        <v>0</v>
      </c>
      <c r="Q131" s="136">
        <f t="shared" si="86"/>
        <v>0</v>
      </c>
      <c r="R131" s="141">
        <v>0</v>
      </c>
      <c r="S131" s="141">
        <v>0</v>
      </c>
      <c r="T131" s="141">
        <v>0</v>
      </c>
      <c r="U131" s="10">
        <v>0</v>
      </c>
      <c r="V131" s="10">
        <v>0</v>
      </c>
      <c r="W131" s="10">
        <v>0</v>
      </c>
      <c r="X131" s="13">
        <f t="shared" si="79"/>
        <v>0</v>
      </c>
      <c r="Y131" s="10">
        <f t="shared" si="79"/>
        <v>0</v>
      </c>
      <c r="Z131" s="10">
        <f t="shared" si="79"/>
        <v>0</v>
      </c>
      <c r="AA131" s="10">
        <f t="shared" si="79"/>
        <v>0</v>
      </c>
      <c r="AB131" s="10">
        <f t="shared" si="79"/>
        <v>0</v>
      </c>
      <c r="AC131" s="10">
        <f t="shared" si="79"/>
        <v>0</v>
      </c>
      <c r="AD131" s="10">
        <f t="shared" si="79"/>
        <v>0</v>
      </c>
      <c r="AE131" s="10">
        <f t="shared" si="81"/>
        <v>0</v>
      </c>
      <c r="AF131" s="10">
        <f t="shared" si="81"/>
        <v>0</v>
      </c>
      <c r="AG131" s="10">
        <f t="shared" si="81"/>
        <v>0</v>
      </c>
      <c r="AH131" s="10">
        <f t="shared" si="80"/>
        <v>0</v>
      </c>
      <c r="AI131" s="10">
        <f t="shared" si="80"/>
        <v>0</v>
      </c>
      <c r="AJ131" s="10">
        <f t="shared" si="80"/>
        <v>0</v>
      </c>
      <c r="AK131" s="10">
        <f t="shared" si="80"/>
        <v>0</v>
      </c>
    </row>
    <row r="132" spans="1:37" ht="12.75" customHeight="1" x14ac:dyDescent="0.25">
      <c r="A132" s="133">
        <v>124</v>
      </c>
      <c r="B132" s="139" t="s">
        <v>1470</v>
      </c>
      <c r="C132" s="135">
        <f t="shared" si="82"/>
        <v>0</v>
      </c>
      <c r="D132" s="140">
        <v>0</v>
      </c>
      <c r="E132" s="140">
        <v>0</v>
      </c>
      <c r="F132" s="140">
        <v>0</v>
      </c>
      <c r="G132" s="140">
        <v>0</v>
      </c>
      <c r="H132" s="140">
        <v>0</v>
      </c>
      <c r="I132" s="140">
        <v>0</v>
      </c>
      <c r="J132" s="135">
        <f t="shared" si="84"/>
        <v>0</v>
      </c>
      <c r="K132" s="141">
        <v>0</v>
      </c>
      <c r="L132" s="141">
        <v>0</v>
      </c>
      <c r="M132" s="141">
        <v>0</v>
      </c>
      <c r="N132" s="141">
        <v>0</v>
      </c>
      <c r="O132" s="141">
        <v>0</v>
      </c>
      <c r="P132" s="141">
        <v>0</v>
      </c>
      <c r="Q132" s="136">
        <f t="shared" si="86"/>
        <v>0</v>
      </c>
      <c r="R132" s="141">
        <v>0</v>
      </c>
      <c r="S132" s="141">
        <v>0</v>
      </c>
      <c r="T132" s="141">
        <v>0</v>
      </c>
      <c r="U132" s="10">
        <v>0</v>
      </c>
      <c r="V132" s="10">
        <v>0</v>
      </c>
      <c r="W132" s="10">
        <v>0</v>
      </c>
      <c r="X132" s="13">
        <f t="shared" si="79"/>
        <v>0</v>
      </c>
      <c r="Y132" s="10">
        <f t="shared" si="79"/>
        <v>0</v>
      </c>
      <c r="Z132" s="10">
        <f t="shared" si="79"/>
        <v>0</v>
      </c>
      <c r="AA132" s="10">
        <f t="shared" si="79"/>
        <v>0</v>
      </c>
      <c r="AB132" s="10">
        <f t="shared" si="79"/>
        <v>0</v>
      </c>
      <c r="AC132" s="10">
        <f t="shared" si="79"/>
        <v>0</v>
      </c>
      <c r="AD132" s="10">
        <f t="shared" si="79"/>
        <v>0</v>
      </c>
      <c r="AE132" s="10">
        <f t="shared" si="81"/>
        <v>0</v>
      </c>
      <c r="AF132" s="10">
        <f t="shared" si="81"/>
        <v>0</v>
      </c>
      <c r="AG132" s="10">
        <f t="shared" si="81"/>
        <v>0</v>
      </c>
      <c r="AH132" s="10">
        <f t="shared" si="80"/>
        <v>0</v>
      </c>
      <c r="AI132" s="10">
        <f t="shared" si="80"/>
        <v>0</v>
      </c>
      <c r="AJ132" s="10">
        <f t="shared" si="80"/>
        <v>0</v>
      </c>
      <c r="AK132" s="10">
        <f t="shared" si="80"/>
        <v>0</v>
      </c>
    </row>
    <row r="133" spans="1:37" ht="12.75" customHeight="1" x14ac:dyDescent="0.25">
      <c r="A133" s="133">
        <v>125</v>
      </c>
      <c r="B133" s="139" t="s">
        <v>1471</v>
      </c>
      <c r="C133" s="135">
        <f t="shared" si="82"/>
        <v>0</v>
      </c>
      <c r="D133" s="140">
        <v>0</v>
      </c>
      <c r="E133" s="140">
        <v>0</v>
      </c>
      <c r="F133" s="140">
        <v>0</v>
      </c>
      <c r="G133" s="140">
        <v>0</v>
      </c>
      <c r="H133" s="140">
        <v>0</v>
      </c>
      <c r="I133" s="140">
        <v>0</v>
      </c>
      <c r="J133" s="135">
        <f t="shared" si="84"/>
        <v>0</v>
      </c>
      <c r="K133" s="141">
        <v>0</v>
      </c>
      <c r="L133" s="141">
        <v>0</v>
      </c>
      <c r="M133" s="141">
        <v>0</v>
      </c>
      <c r="N133" s="141">
        <v>0</v>
      </c>
      <c r="O133" s="141">
        <v>0</v>
      </c>
      <c r="P133" s="141">
        <v>0</v>
      </c>
      <c r="Q133" s="136">
        <f t="shared" si="86"/>
        <v>0</v>
      </c>
      <c r="R133" s="141">
        <v>0</v>
      </c>
      <c r="S133" s="141">
        <v>0</v>
      </c>
      <c r="T133" s="141">
        <v>0</v>
      </c>
      <c r="U133" s="10">
        <v>0</v>
      </c>
      <c r="V133" s="10">
        <v>0</v>
      </c>
      <c r="W133" s="10">
        <v>0</v>
      </c>
      <c r="X133" s="13">
        <f t="shared" si="79"/>
        <v>0</v>
      </c>
      <c r="Y133" s="10">
        <f t="shared" si="79"/>
        <v>0</v>
      </c>
      <c r="Z133" s="10">
        <f t="shared" si="79"/>
        <v>0</v>
      </c>
      <c r="AA133" s="10">
        <f t="shared" si="79"/>
        <v>0</v>
      </c>
      <c r="AB133" s="10">
        <f t="shared" si="79"/>
        <v>0</v>
      </c>
      <c r="AC133" s="10">
        <f t="shared" si="79"/>
        <v>0</v>
      </c>
      <c r="AD133" s="10">
        <f t="shared" si="79"/>
        <v>0</v>
      </c>
      <c r="AE133" s="10">
        <f t="shared" si="81"/>
        <v>0</v>
      </c>
      <c r="AF133" s="10">
        <f t="shared" si="81"/>
        <v>0</v>
      </c>
      <c r="AG133" s="10">
        <f t="shared" si="81"/>
        <v>0</v>
      </c>
      <c r="AH133" s="10">
        <f t="shared" si="80"/>
        <v>0</v>
      </c>
      <c r="AI133" s="10">
        <f t="shared" si="80"/>
        <v>0</v>
      </c>
      <c r="AJ133" s="10">
        <f t="shared" si="80"/>
        <v>0</v>
      </c>
      <c r="AK133" s="10">
        <f t="shared" si="80"/>
        <v>0</v>
      </c>
    </row>
    <row r="134" spans="1:37" ht="12.75" customHeight="1" x14ac:dyDescent="0.25">
      <c r="A134" s="133">
        <v>126</v>
      </c>
      <c r="B134" s="139" t="s">
        <v>1460</v>
      </c>
      <c r="C134" s="135">
        <f t="shared" si="82"/>
        <v>0</v>
      </c>
      <c r="D134" s="140">
        <v>0</v>
      </c>
      <c r="E134" s="140">
        <v>0</v>
      </c>
      <c r="F134" s="140">
        <v>0</v>
      </c>
      <c r="G134" s="140">
        <v>0</v>
      </c>
      <c r="H134" s="140">
        <v>0</v>
      </c>
      <c r="I134" s="140">
        <v>0</v>
      </c>
      <c r="J134" s="135">
        <f t="shared" si="84"/>
        <v>0</v>
      </c>
      <c r="K134" s="141">
        <v>0</v>
      </c>
      <c r="L134" s="141">
        <v>0</v>
      </c>
      <c r="M134" s="141">
        <v>0</v>
      </c>
      <c r="N134" s="141">
        <v>0</v>
      </c>
      <c r="O134" s="141">
        <v>0</v>
      </c>
      <c r="P134" s="141">
        <v>0</v>
      </c>
      <c r="Q134" s="136">
        <f t="shared" si="86"/>
        <v>0</v>
      </c>
      <c r="R134" s="141">
        <v>0</v>
      </c>
      <c r="S134" s="141">
        <v>0</v>
      </c>
      <c r="T134" s="141">
        <v>0</v>
      </c>
      <c r="U134" s="10">
        <v>0</v>
      </c>
      <c r="V134" s="10">
        <v>0</v>
      </c>
      <c r="W134" s="10">
        <v>0</v>
      </c>
      <c r="X134" s="13">
        <f t="shared" si="79"/>
        <v>0</v>
      </c>
      <c r="Y134" s="10">
        <f t="shared" si="79"/>
        <v>0</v>
      </c>
      <c r="Z134" s="10">
        <f t="shared" si="79"/>
        <v>0</v>
      </c>
      <c r="AA134" s="10">
        <f t="shared" si="79"/>
        <v>0</v>
      </c>
      <c r="AB134" s="10">
        <f t="shared" si="79"/>
        <v>0</v>
      </c>
      <c r="AC134" s="10">
        <f t="shared" si="79"/>
        <v>0</v>
      </c>
      <c r="AD134" s="10">
        <f t="shared" si="79"/>
        <v>0</v>
      </c>
      <c r="AE134" s="10">
        <f t="shared" si="81"/>
        <v>0</v>
      </c>
      <c r="AF134" s="10">
        <f t="shared" si="81"/>
        <v>0</v>
      </c>
      <c r="AG134" s="10">
        <f t="shared" si="81"/>
        <v>0</v>
      </c>
      <c r="AH134" s="10">
        <f t="shared" si="80"/>
        <v>0</v>
      </c>
      <c r="AI134" s="10">
        <f t="shared" si="80"/>
        <v>0</v>
      </c>
      <c r="AJ134" s="10">
        <f t="shared" si="80"/>
        <v>0</v>
      </c>
      <c r="AK134" s="10">
        <f t="shared" si="80"/>
        <v>0</v>
      </c>
    </row>
    <row r="135" spans="1:37" ht="12.75" customHeight="1" x14ac:dyDescent="0.25">
      <c r="A135" s="133">
        <v>127</v>
      </c>
      <c r="B135" s="139" t="s">
        <v>1472</v>
      </c>
      <c r="C135" s="135">
        <f t="shared" si="82"/>
        <v>0</v>
      </c>
      <c r="D135" s="140">
        <v>0</v>
      </c>
      <c r="E135" s="140">
        <v>0</v>
      </c>
      <c r="F135" s="140">
        <v>0</v>
      </c>
      <c r="G135" s="140">
        <v>0</v>
      </c>
      <c r="H135" s="140">
        <v>0</v>
      </c>
      <c r="I135" s="140">
        <v>0</v>
      </c>
      <c r="J135" s="135">
        <f t="shared" si="84"/>
        <v>0</v>
      </c>
      <c r="K135" s="141">
        <v>0</v>
      </c>
      <c r="L135" s="141">
        <v>0</v>
      </c>
      <c r="M135" s="141">
        <v>0</v>
      </c>
      <c r="N135" s="141">
        <v>0</v>
      </c>
      <c r="O135" s="141">
        <v>0</v>
      </c>
      <c r="P135" s="141">
        <v>0</v>
      </c>
      <c r="Q135" s="136">
        <f t="shared" si="86"/>
        <v>0</v>
      </c>
      <c r="R135" s="141">
        <v>0</v>
      </c>
      <c r="S135" s="141">
        <v>0</v>
      </c>
      <c r="T135" s="141">
        <v>0</v>
      </c>
      <c r="U135" s="10">
        <v>0</v>
      </c>
      <c r="V135" s="10">
        <v>0</v>
      </c>
      <c r="W135" s="10">
        <v>0</v>
      </c>
      <c r="X135" s="13">
        <f t="shared" si="79"/>
        <v>0</v>
      </c>
      <c r="Y135" s="10">
        <f t="shared" si="79"/>
        <v>0</v>
      </c>
      <c r="Z135" s="10">
        <f t="shared" si="79"/>
        <v>0</v>
      </c>
      <c r="AA135" s="10">
        <f t="shared" si="79"/>
        <v>0</v>
      </c>
      <c r="AB135" s="10">
        <f t="shared" si="79"/>
        <v>0</v>
      </c>
      <c r="AC135" s="10">
        <f t="shared" si="79"/>
        <v>0</v>
      </c>
      <c r="AD135" s="10">
        <f t="shared" si="79"/>
        <v>0</v>
      </c>
      <c r="AE135" s="10">
        <f t="shared" si="81"/>
        <v>0</v>
      </c>
      <c r="AF135" s="10">
        <f t="shared" si="81"/>
        <v>0</v>
      </c>
      <c r="AG135" s="10">
        <f t="shared" si="81"/>
        <v>0</v>
      </c>
      <c r="AH135" s="10">
        <f t="shared" si="80"/>
        <v>0</v>
      </c>
      <c r="AI135" s="10">
        <f t="shared" si="80"/>
        <v>0</v>
      </c>
      <c r="AJ135" s="10">
        <f t="shared" si="80"/>
        <v>0</v>
      </c>
      <c r="AK135" s="10">
        <f t="shared" si="80"/>
        <v>0</v>
      </c>
    </row>
    <row r="136" spans="1:37" ht="12.75" customHeight="1" x14ac:dyDescent="0.25">
      <c r="A136" s="133">
        <v>128</v>
      </c>
      <c r="B136" s="139" t="s">
        <v>1473</v>
      </c>
      <c r="C136" s="135">
        <f t="shared" si="82"/>
        <v>0</v>
      </c>
      <c r="D136" s="140">
        <v>0</v>
      </c>
      <c r="E136" s="140">
        <v>0</v>
      </c>
      <c r="F136" s="140">
        <v>0</v>
      </c>
      <c r="G136" s="140">
        <v>0</v>
      </c>
      <c r="H136" s="140">
        <v>0</v>
      </c>
      <c r="I136" s="140">
        <v>0</v>
      </c>
      <c r="J136" s="135">
        <f t="shared" si="84"/>
        <v>0</v>
      </c>
      <c r="K136" s="141">
        <v>0</v>
      </c>
      <c r="L136" s="141">
        <v>0</v>
      </c>
      <c r="M136" s="141">
        <v>0</v>
      </c>
      <c r="N136" s="141">
        <v>0</v>
      </c>
      <c r="O136" s="141">
        <v>0</v>
      </c>
      <c r="P136" s="141">
        <v>0</v>
      </c>
      <c r="Q136" s="136">
        <f t="shared" si="86"/>
        <v>0</v>
      </c>
      <c r="R136" s="141">
        <v>0</v>
      </c>
      <c r="S136" s="141">
        <v>0</v>
      </c>
      <c r="T136" s="141">
        <v>0</v>
      </c>
      <c r="U136" s="10">
        <v>0</v>
      </c>
      <c r="V136" s="10">
        <v>0</v>
      </c>
      <c r="W136" s="10">
        <v>0</v>
      </c>
      <c r="X136" s="13">
        <f t="shared" si="79"/>
        <v>0</v>
      </c>
      <c r="Y136" s="10">
        <f t="shared" si="79"/>
        <v>0</v>
      </c>
      <c r="Z136" s="10">
        <f t="shared" si="79"/>
        <v>0</v>
      </c>
      <c r="AA136" s="10">
        <f t="shared" si="79"/>
        <v>0</v>
      </c>
      <c r="AB136" s="10">
        <f t="shared" si="79"/>
        <v>0</v>
      </c>
      <c r="AC136" s="10">
        <f t="shared" si="79"/>
        <v>0</v>
      </c>
      <c r="AD136" s="10">
        <f t="shared" si="79"/>
        <v>0</v>
      </c>
      <c r="AE136" s="10">
        <f t="shared" si="81"/>
        <v>0</v>
      </c>
      <c r="AF136" s="10">
        <f t="shared" si="81"/>
        <v>0</v>
      </c>
      <c r="AG136" s="10">
        <f t="shared" si="81"/>
        <v>0</v>
      </c>
      <c r="AH136" s="10">
        <f t="shared" si="80"/>
        <v>0</v>
      </c>
      <c r="AI136" s="10">
        <f t="shared" si="80"/>
        <v>0</v>
      </c>
      <c r="AJ136" s="10">
        <f t="shared" si="80"/>
        <v>0</v>
      </c>
      <c r="AK136" s="10">
        <f t="shared" si="80"/>
        <v>0</v>
      </c>
    </row>
    <row r="137" spans="1:37" ht="12.75" customHeight="1" x14ac:dyDescent="0.25">
      <c r="A137" s="133">
        <v>129</v>
      </c>
      <c r="B137" s="139" t="s">
        <v>1474</v>
      </c>
      <c r="C137" s="135">
        <f t="shared" si="82"/>
        <v>0</v>
      </c>
      <c r="D137" s="140">
        <v>0</v>
      </c>
      <c r="E137" s="140">
        <v>0</v>
      </c>
      <c r="F137" s="140">
        <v>0</v>
      </c>
      <c r="G137" s="140">
        <v>0</v>
      </c>
      <c r="H137" s="140">
        <v>0</v>
      </c>
      <c r="I137" s="140">
        <v>0</v>
      </c>
      <c r="J137" s="135">
        <f t="shared" si="84"/>
        <v>0</v>
      </c>
      <c r="K137" s="141">
        <v>0</v>
      </c>
      <c r="L137" s="141">
        <v>0</v>
      </c>
      <c r="M137" s="141">
        <v>0</v>
      </c>
      <c r="N137" s="141">
        <v>0</v>
      </c>
      <c r="O137" s="141">
        <v>0</v>
      </c>
      <c r="P137" s="141">
        <v>0</v>
      </c>
      <c r="Q137" s="136">
        <f t="shared" si="86"/>
        <v>0</v>
      </c>
      <c r="R137" s="141">
        <v>0</v>
      </c>
      <c r="S137" s="141">
        <v>0</v>
      </c>
      <c r="T137" s="141">
        <v>0</v>
      </c>
      <c r="U137" s="10">
        <v>0</v>
      </c>
      <c r="V137" s="10">
        <v>0</v>
      </c>
      <c r="W137" s="10">
        <v>0</v>
      </c>
      <c r="X137" s="13">
        <f t="shared" si="79"/>
        <v>0</v>
      </c>
      <c r="Y137" s="10">
        <f t="shared" si="79"/>
        <v>0</v>
      </c>
      <c r="Z137" s="10">
        <f t="shared" si="79"/>
        <v>0</v>
      </c>
      <c r="AA137" s="10">
        <f t="shared" si="79"/>
        <v>0</v>
      </c>
      <c r="AB137" s="10">
        <f t="shared" si="79"/>
        <v>0</v>
      </c>
      <c r="AC137" s="10">
        <f t="shared" si="79"/>
        <v>0</v>
      </c>
      <c r="AD137" s="10">
        <f t="shared" si="79"/>
        <v>0</v>
      </c>
      <c r="AE137" s="10">
        <f t="shared" si="81"/>
        <v>0</v>
      </c>
      <c r="AF137" s="10">
        <f t="shared" si="81"/>
        <v>0</v>
      </c>
      <c r="AG137" s="10">
        <f t="shared" si="81"/>
        <v>0</v>
      </c>
      <c r="AH137" s="10">
        <f t="shared" si="80"/>
        <v>0</v>
      </c>
      <c r="AI137" s="10">
        <f t="shared" si="80"/>
        <v>0</v>
      </c>
      <c r="AJ137" s="10">
        <f t="shared" si="80"/>
        <v>0</v>
      </c>
      <c r="AK137" s="10">
        <f t="shared" si="80"/>
        <v>0</v>
      </c>
    </row>
    <row r="138" spans="1:37" ht="12.75" customHeight="1" x14ac:dyDescent="0.25">
      <c r="A138" s="133">
        <v>130</v>
      </c>
      <c r="B138" s="139" t="s">
        <v>1475</v>
      </c>
      <c r="C138" s="135">
        <f t="shared" si="82"/>
        <v>0</v>
      </c>
      <c r="D138" s="140">
        <v>0</v>
      </c>
      <c r="E138" s="140">
        <v>0</v>
      </c>
      <c r="F138" s="140">
        <v>0</v>
      </c>
      <c r="G138" s="140">
        <v>0</v>
      </c>
      <c r="H138" s="140">
        <v>0</v>
      </c>
      <c r="I138" s="140">
        <v>0</v>
      </c>
      <c r="J138" s="135">
        <f t="shared" si="84"/>
        <v>0</v>
      </c>
      <c r="K138" s="141">
        <v>0</v>
      </c>
      <c r="L138" s="141">
        <v>0</v>
      </c>
      <c r="M138" s="141">
        <v>0</v>
      </c>
      <c r="N138" s="141">
        <v>0</v>
      </c>
      <c r="O138" s="141">
        <v>0</v>
      </c>
      <c r="P138" s="141">
        <v>0</v>
      </c>
      <c r="Q138" s="136">
        <f t="shared" si="86"/>
        <v>0</v>
      </c>
      <c r="R138" s="141">
        <v>0</v>
      </c>
      <c r="S138" s="141">
        <v>0</v>
      </c>
      <c r="T138" s="141">
        <v>0</v>
      </c>
      <c r="U138" s="10">
        <v>0</v>
      </c>
      <c r="V138" s="10">
        <v>0</v>
      </c>
      <c r="W138" s="10">
        <v>0</v>
      </c>
      <c r="X138" s="13">
        <f t="shared" si="79"/>
        <v>0</v>
      </c>
      <c r="Y138" s="10">
        <f t="shared" si="79"/>
        <v>0</v>
      </c>
      <c r="Z138" s="10">
        <f t="shared" si="79"/>
        <v>0</v>
      </c>
      <c r="AA138" s="10">
        <f t="shared" si="79"/>
        <v>0</v>
      </c>
      <c r="AB138" s="10">
        <f t="shared" si="79"/>
        <v>0</v>
      </c>
      <c r="AC138" s="10">
        <f t="shared" si="79"/>
        <v>0</v>
      </c>
      <c r="AD138" s="10">
        <f t="shared" si="79"/>
        <v>0</v>
      </c>
      <c r="AE138" s="10">
        <f t="shared" si="81"/>
        <v>0</v>
      </c>
      <c r="AF138" s="10">
        <f t="shared" si="81"/>
        <v>0</v>
      </c>
      <c r="AG138" s="10">
        <f t="shared" si="81"/>
        <v>0</v>
      </c>
      <c r="AH138" s="10">
        <f t="shared" si="80"/>
        <v>0</v>
      </c>
      <c r="AI138" s="10">
        <f t="shared" si="80"/>
        <v>0</v>
      </c>
      <c r="AJ138" s="10">
        <f t="shared" si="80"/>
        <v>0</v>
      </c>
      <c r="AK138" s="10">
        <f t="shared" si="80"/>
        <v>0</v>
      </c>
    </row>
    <row r="139" spans="1:37" ht="12.75" customHeight="1" x14ac:dyDescent="0.25">
      <c r="A139" s="133">
        <v>131</v>
      </c>
      <c r="B139" s="139" t="s">
        <v>1476</v>
      </c>
      <c r="C139" s="135">
        <f t="shared" si="82"/>
        <v>0</v>
      </c>
      <c r="D139" s="140">
        <v>0</v>
      </c>
      <c r="E139" s="140">
        <v>0</v>
      </c>
      <c r="F139" s="140">
        <v>0</v>
      </c>
      <c r="G139" s="140">
        <v>0</v>
      </c>
      <c r="H139" s="140">
        <v>0</v>
      </c>
      <c r="I139" s="140">
        <v>0</v>
      </c>
      <c r="J139" s="135">
        <f t="shared" si="84"/>
        <v>0</v>
      </c>
      <c r="K139" s="141">
        <v>0</v>
      </c>
      <c r="L139" s="141">
        <v>0</v>
      </c>
      <c r="M139" s="141">
        <v>0</v>
      </c>
      <c r="N139" s="141">
        <v>0</v>
      </c>
      <c r="O139" s="141">
        <v>0</v>
      </c>
      <c r="P139" s="141">
        <v>0</v>
      </c>
      <c r="Q139" s="136">
        <f t="shared" si="86"/>
        <v>0</v>
      </c>
      <c r="R139" s="141">
        <v>0</v>
      </c>
      <c r="S139" s="141">
        <v>0</v>
      </c>
      <c r="T139" s="141">
        <v>0</v>
      </c>
      <c r="U139" s="10">
        <v>0</v>
      </c>
      <c r="V139" s="10">
        <v>0</v>
      </c>
      <c r="W139" s="10">
        <v>0</v>
      </c>
      <c r="X139" s="13">
        <f t="shared" si="79"/>
        <v>0</v>
      </c>
      <c r="Y139" s="10">
        <f t="shared" si="79"/>
        <v>0</v>
      </c>
      <c r="Z139" s="10">
        <f t="shared" si="79"/>
        <v>0</v>
      </c>
      <c r="AA139" s="10">
        <f t="shared" si="79"/>
        <v>0</v>
      </c>
      <c r="AB139" s="10">
        <f t="shared" si="79"/>
        <v>0</v>
      </c>
      <c r="AC139" s="10">
        <f t="shared" si="79"/>
        <v>0</v>
      </c>
      <c r="AD139" s="10">
        <f t="shared" si="79"/>
        <v>0</v>
      </c>
      <c r="AE139" s="10">
        <f t="shared" si="81"/>
        <v>0</v>
      </c>
      <c r="AF139" s="10">
        <f t="shared" si="81"/>
        <v>0</v>
      </c>
      <c r="AG139" s="10">
        <f t="shared" si="81"/>
        <v>0</v>
      </c>
      <c r="AH139" s="10">
        <f t="shared" si="80"/>
        <v>0</v>
      </c>
      <c r="AI139" s="10">
        <f t="shared" si="80"/>
        <v>0</v>
      </c>
      <c r="AJ139" s="10">
        <f t="shared" si="80"/>
        <v>0</v>
      </c>
      <c r="AK139" s="10">
        <f t="shared" si="80"/>
        <v>0</v>
      </c>
    </row>
    <row r="140" spans="1:37" ht="12.75" customHeight="1" x14ac:dyDescent="0.25">
      <c r="A140" s="133">
        <v>132</v>
      </c>
      <c r="B140" s="139" t="s">
        <v>1477</v>
      </c>
      <c r="C140" s="135">
        <f t="shared" si="82"/>
        <v>0</v>
      </c>
      <c r="D140" s="140">
        <v>0</v>
      </c>
      <c r="E140" s="140">
        <v>0</v>
      </c>
      <c r="F140" s="140">
        <v>0</v>
      </c>
      <c r="G140" s="140">
        <v>0</v>
      </c>
      <c r="H140" s="140">
        <v>0</v>
      </c>
      <c r="I140" s="140">
        <v>0</v>
      </c>
      <c r="J140" s="135">
        <f t="shared" si="84"/>
        <v>0</v>
      </c>
      <c r="K140" s="141">
        <v>0</v>
      </c>
      <c r="L140" s="141">
        <v>0</v>
      </c>
      <c r="M140" s="141">
        <v>0</v>
      </c>
      <c r="N140" s="141">
        <v>0</v>
      </c>
      <c r="O140" s="141">
        <v>0</v>
      </c>
      <c r="P140" s="141">
        <v>0</v>
      </c>
      <c r="Q140" s="136">
        <f t="shared" si="86"/>
        <v>0</v>
      </c>
      <c r="R140" s="141">
        <v>0</v>
      </c>
      <c r="S140" s="141">
        <v>0</v>
      </c>
      <c r="T140" s="141">
        <v>0</v>
      </c>
      <c r="U140" s="10">
        <v>0</v>
      </c>
      <c r="V140" s="10">
        <v>0</v>
      </c>
      <c r="W140" s="10">
        <v>0</v>
      </c>
      <c r="X140" s="13">
        <f t="shared" si="79"/>
        <v>0</v>
      </c>
      <c r="Y140" s="10">
        <f t="shared" si="79"/>
        <v>0</v>
      </c>
      <c r="Z140" s="10">
        <f t="shared" si="79"/>
        <v>0</v>
      </c>
      <c r="AA140" s="10">
        <f t="shared" si="79"/>
        <v>0</v>
      </c>
      <c r="AB140" s="10">
        <f t="shared" si="79"/>
        <v>0</v>
      </c>
      <c r="AC140" s="10">
        <f t="shared" si="79"/>
        <v>0</v>
      </c>
      <c r="AD140" s="10">
        <f t="shared" si="79"/>
        <v>0</v>
      </c>
      <c r="AE140" s="10">
        <f t="shared" si="81"/>
        <v>0</v>
      </c>
      <c r="AF140" s="10">
        <f t="shared" si="81"/>
        <v>0</v>
      </c>
      <c r="AG140" s="10">
        <f t="shared" si="81"/>
        <v>0</v>
      </c>
      <c r="AH140" s="10">
        <f t="shared" si="80"/>
        <v>0</v>
      </c>
      <c r="AI140" s="10">
        <f t="shared" si="80"/>
        <v>0</v>
      </c>
      <c r="AJ140" s="10">
        <f t="shared" si="80"/>
        <v>0</v>
      </c>
      <c r="AK140" s="10">
        <f t="shared" si="80"/>
        <v>0</v>
      </c>
    </row>
    <row r="141" spans="1:37" ht="12.75" customHeight="1" x14ac:dyDescent="0.25">
      <c r="A141" s="133">
        <v>133</v>
      </c>
      <c r="B141" s="139" t="s">
        <v>1478</v>
      </c>
      <c r="C141" s="135">
        <f t="shared" si="82"/>
        <v>0</v>
      </c>
      <c r="D141" s="140">
        <v>0</v>
      </c>
      <c r="E141" s="140">
        <v>0</v>
      </c>
      <c r="F141" s="140">
        <v>0</v>
      </c>
      <c r="G141" s="140">
        <v>0</v>
      </c>
      <c r="H141" s="140">
        <v>0</v>
      </c>
      <c r="I141" s="140">
        <v>0</v>
      </c>
      <c r="J141" s="135">
        <f t="shared" si="84"/>
        <v>0</v>
      </c>
      <c r="K141" s="141">
        <v>0</v>
      </c>
      <c r="L141" s="141">
        <v>0</v>
      </c>
      <c r="M141" s="141">
        <v>0</v>
      </c>
      <c r="N141" s="141">
        <v>0</v>
      </c>
      <c r="O141" s="141">
        <v>0</v>
      </c>
      <c r="P141" s="141">
        <v>0</v>
      </c>
      <c r="Q141" s="136">
        <f t="shared" si="86"/>
        <v>0</v>
      </c>
      <c r="R141" s="141">
        <v>0</v>
      </c>
      <c r="S141" s="141">
        <v>0</v>
      </c>
      <c r="T141" s="141">
        <v>0</v>
      </c>
      <c r="U141" s="10">
        <v>0</v>
      </c>
      <c r="V141" s="10">
        <v>0</v>
      </c>
      <c r="W141" s="10">
        <v>0</v>
      </c>
      <c r="X141" s="13">
        <f t="shared" si="79"/>
        <v>0</v>
      </c>
      <c r="Y141" s="10">
        <f t="shared" si="79"/>
        <v>0</v>
      </c>
      <c r="Z141" s="10">
        <f t="shared" si="79"/>
        <v>0</v>
      </c>
      <c r="AA141" s="10">
        <f t="shared" si="79"/>
        <v>0</v>
      </c>
      <c r="AB141" s="10">
        <f t="shared" si="79"/>
        <v>0</v>
      </c>
      <c r="AC141" s="10">
        <f t="shared" si="79"/>
        <v>0</v>
      </c>
      <c r="AD141" s="10">
        <f t="shared" si="79"/>
        <v>0</v>
      </c>
      <c r="AE141" s="10">
        <f t="shared" si="81"/>
        <v>0</v>
      </c>
      <c r="AF141" s="10">
        <f t="shared" si="81"/>
        <v>0</v>
      </c>
      <c r="AG141" s="10">
        <f t="shared" si="81"/>
        <v>0</v>
      </c>
      <c r="AH141" s="10">
        <f t="shared" si="80"/>
        <v>0</v>
      </c>
      <c r="AI141" s="10">
        <f t="shared" si="80"/>
        <v>0</v>
      </c>
      <c r="AJ141" s="10">
        <f t="shared" si="80"/>
        <v>0</v>
      </c>
      <c r="AK141" s="10">
        <f t="shared" si="80"/>
        <v>0</v>
      </c>
    </row>
    <row r="142" spans="1:37" ht="12.75" customHeight="1" x14ac:dyDescent="0.25">
      <c r="A142" s="133">
        <v>134</v>
      </c>
      <c r="B142" s="139" t="s">
        <v>1479</v>
      </c>
      <c r="C142" s="135">
        <f t="shared" si="82"/>
        <v>0</v>
      </c>
      <c r="D142" s="140">
        <v>0</v>
      </c>
      <c r="E142" s="140">
        <v>0</v>
      </c>
      <c r="F142" s="140">
        <v>0</v>
      </c>
      <c r="G142" s="140">
        <v>0</v>
      </c>
      <c r="H142" s="140">
        <v>0</v>
      </c>
      <c r="I142" s="140">
        <v>0</v>
      </c>
      <c r="J142" s="135">
        <f t="shared" si="84"/>
        <v>0</v>
      </c>
      <c r="K142" s="141">
        <v>0</v>
      </c>
      <c r="L142" s="141">
        <v>0</v>
      </c>
      <c r="M142" s="141">
        <v>0</v>
      </c>
      <c r="N142" s="141">
        <v>0</v>
      </c>
      <c r="O142" s="141">
        <v>0</v>
      </c>
      <c r="P142" s="141">
        <v>0</v>
      </c>
      <c r="Q142" s="136">
        <f t="shared" si="86"/>
        <v>0</v>
      </c>
      <c r="R142" s="141">
        <v>0</v>
      </c>
      <c r="S142" s="141">
        <v>0</v>
      </c>
      <c r="T142" s="141">
        <v>0</v>
      </c>
      <c r="U142" s="10">
        <v>0</v>
      </c>
      <c r="V142" s="10">
        <v>0</v>
      </c>
      <c r="W142" s="10">
        <v>0</v>
      </c>
      <c r="X142" s="13">
        <f t="shared" si="79"/>
        <v>0</v>
      </c>
      <c r="Y142" s="10">
        <f t="shared" si="79"/>
        <v>0</v>
      </c>
      <c r="Z142" s="10">
        <f t="shared" si="79"/>
        <v>0</v>
      </c>
      <c r="AA142" s="10">
        <f t="shared" si="79"/>
        <v>0</v>
      </c>
      <c r="AB142" s="10">
        <f t="shared" si="79"/>
        <v>0</v>
      </c>
      <c r="AC142" s="10">
        <f t="shared" si="79"/>
        <v>0</v>
      </c>
      <c r="AD142" s="10">
        <f t="shared" si="79"/>
        <v>0</v>
      </c>
      <c r="AE142" s="10">
        <f t="shared" si="81"/>
        <v>0</v>
      </c>
      <c r="AF142" s="10">
        <f t="shared" si="81"/>
        <v>0</v>
      </c>
      <c r="AG142" s="10">
        <f t="shared" si="81"/>
        <v>0</v>
      </c>
      <c r="AH142" s="10">
        <f t="shared" si="80"/>
        <v>0</v>
      </c>
      <c r="AI142" s="10">
        <f t="shared" si="80"/>
        <v>0</v>
      </c>
      <c r="AJ142" s="10">
        <f t="shared" si="80"/>
        <v>0</v>
      </c>
      <c r="AK142" s="10">
        <f t="shared" si="80"/>
        <v>0</v>
      </c>
    </row>
    <row r="143" spans="1:37" ht="12.75" customHeight="1" x14ac:dyDescent="0.25">
      <c r="A143" s="133">
        <v>135</v>
      </c>
      <c r="B143" s="139" t="s">
        <v>1480</v>
      </c>
      <c r="C143" s="135">
        <f t="shared" si="82"/>
        <v>0</v>
      </c>
      <c r="D143" s="140">
        <v>0</v>
      </c>
      <c r="E143" s="140">
        <v>0</v>
      </c>
      <c r="F143" s="140">
        <v>0</v>
      </c>
      <c r="G143" s="140">
        <v>0</v>
      </c>
      <c r="H143" s="140">
        <v>0</v>
      </c>
      <c r="I143" s="140">
        <v>0</v>
      </c>
      <c r="J143" s="135">
        <f t="shared" si="84"/>
        <v>0</v>
      </c>
      <c r="K143" s="141">
        <v>0</v>
      </c>
      <c r="L143" s="141">
        <v>0</v>
      </c>
      <c r="M143" s="141">
        <v>0</v>
      </c>
      <c r="N143" s="141">
        <v>0</v>
      </c>
      <c r="O143" s="141">
        <v>0</v>
      </c>
      <c r="P143" s="141">
        <v>0</v>
      </c>
      <c r="Q143" s="136">
        <f t="shared" si="86"/>
        <v>0</v>
      </c>
      <c r="R143" s="141">
        <v>0</v>
      </c>
      <c r="S143" s="141">
        <v>0</v>
      </c>
      <c r="T143" s="141">
        <v>0</v>
      </c>
      <c r="U143" s="10">
        <v>0</v>
      </c>
      <c r="V143" s="10">
        <v>0</v>
      </c>
      <c r="W143" s="10">
        <v>0</v>
      </c>
      <c r="X143" s="13">
        <f t="shared" si="79"/>
        <v>0</v>
      </c>
      <c r="Y143" s="10">
        <f t="shared" si="79"/>
        <v>0</v>
      </c>
      <c r="Z143" s="10">
        <f t="shared" si="79"/>
        <v>0</v>
      </c>
      <c r="AA143" s="10">
        <f t="shared" si="79"/>
        <v>0</v>
      </c>
      <c r="AB143" s="10">
        <f t="shared" si="79"/>
        <v>0</v>
      </c>
      <c r="AC143" s="10">
        <f t="shared" si="79"/>
        <v>0</v>
      </c>
      <c r="AD143" s="10">
        <f t="shared" si="79"/>
        <v>0</v>
      </c>
      <c r="AE143" s="10">
        <f t="shared" si="81"/>
        <v>0</v>
      </c>
      <c r="AF143" s="10">
        <f t="shared" si="81"/>
        <v>0</v>
      </c>
      <c r="AG143" s="10">
        <f t="shared" si="81"/>
        <v>0</v>
      </c>
      <c r="AH143" s="10">
        <f t="shared" si="80"/>
        <v>0</v>
      </c>
      <c r="AI143" s="10">
        <f t="shared" si="80"/>
        <v>0</v>
      </c>
      <c r="AJ143" s="10">
        <f t="shared" si="80"/>
        <v>0</v>
      </c>
      <c r="AK143" s="10">
        <f t="shared" si="80"/>
        <v>0</v>
      </c>
    </row>
    <row r="144" spans="1:37" ht="12.75" customHeight="1" x14ac:dyDescent="0.25">
      <c r="A144" s="133">
        <v>136</v>
      </c>
      <c r="B144" s="139" t="s">
        <v>1481</v>
      </c>
      <c r="C144" s="135">
        <f t="shared" si="82"/>
        <v>0</v>
      </c>
      <c r="D144" s="140">
        <v>0</v>
      </c>
      <c r="E144" s="140">
        <v>0</v>
      </c>
      <c r="F144" s="140">
        <v>0</v>
      </c>
      <c r="G144" s="140">
        <v>0</v>
      </c>
      <c r="H144" s="140">
        <v>0</v>
      </c>
      <c r="I144" s="140">
        <v>0</v>
      </c>
      <c r="J144" s="135">
        <f t="shared" si="84"/>
        <v>0</v>
      </c>
      <c r="K144" s="141">
        <v>0</v>
      </c>
      <c r="L144" s="141">
        <v>0</v>
      </c>
      <c r="M144" s="141">
        <v>0</v>
      </c>
      <c r="N144" s="141">
        <v>0</v>
      </c>
      <c r="O144" s="141">
        <v>0</v>
      </c>
      <c r="P144" s="141">
        <v>0</v>
      </c>
      <c r="Q144" s="136">
        <f t="shared" si="86"/>
        <v>0</v>
      </c>
      <c r="R144" s="141">
        <v>0</v>
      </c>
      <c r="S144" s="141">
        <v>0</v>
      </c>
      <c r="T144" s="141">
        <v>0</v>
      </c>
      <c r="U144" s="10">
        <v>0</v>
      </c>
      <c r="V144" s="10">
        <v>0</v>
      </c>
      <c r="W144" s="10">
        <v>0</v>
      </c>
      <c r="X144" s="13">
        <f t="shared" si="79"/>
        <v>0</v>
      </c>
      <c r="Y144" s="10">
        <f t="shared" si="79"/>
        <v>0</v>
      </c>
      <c r="Z144" s="10">
        <f t="shared" si="79"/>
        <v>0</v>
      </c>
      <c r="AA144" s="10">
        <f t="shared" si="79"/>
        <v>0</v>
      </c>
      <c r="AB144" s="10">
        <f t="shared" si="79"/>
        <v>0</v>
      </c>
      <c r="AC144" s="10">
        <f t="shared" si="79"/>
        <v>0</v>
      </c>
      <c r="AD144" s="10">
        <f t="shared" si="79"/>
        <v>0</v>
      </c>
      <c r="AE144" s="10">
        <f t="shared" si="81"/>
        <v>0</v>
      </c>
      <c r="AF144" s="10">
        <f t="shared" si="81"/>
        <v>0</v>
      </c>
      <c r="AG144" s="10">
        <f t="shared" si="81"/>
        <v>0</v>
      </c>
      <c r="AH144" s="10">
        <f t="shared" si="80"/>
        <v>0</v>
      </c>
      <c r="AI144" s="10">
        <f t="shared" si="80"/>
        <v>0</v>
      </c>
      <c r="AJ144" s="10">
        <f t="shared" si="80"/>
        <v>0</v>
      </c>
      <c r="AK144" s="10">
        <f t="shared" si="80"/>
        <v>0</v>
      </c>
    </row>
    <row r="145" spans="1:37" ht="12.75" customHeight="1" x14ac:dyDescent="0.25">
      <c r="A145" s="133">
        <v>137</v>
      </c>
      <c r="B145" s="139" t="s">
        <v>1482</v>
      </c>
      <c r="C145" s="135">
        <f t="shared" si="82"/>
        <v>0</v>
      </c>
      <c r="D145" s="140">
        <v>0</v>
      </c>
      <c r="E145" s="140">
        <v>0</v>
      </c>
      <c r="F145" s="140">
        <v>0</v>
      </c>
      <c r="G145" s="140">
        <v>0</v>
      </c>
      <c r="H145" s="140">
        <v>0</v>
      </c>
      <c r="I145" s="140">
        <v>0</v>
      </c>
      <c r="J145" s="135">
        <f t="shared" si="84"/>
        <v>0</v>
      </c>
      <c r="K145" s="141">
        <v>0</v>
      </c>
      <c r="L145" s="141">
        <v>0</v>
      </c>
      <c r="M145" s="141">
        <v>0</v>
      </c>
      <c r="N145" s="141">
        <v>0</v>
      </c>
      <c r="O145" s="141">
        <v>0</v>
      </c>
      <c r="P145" s="141">
        <v>0</v>
      </c>
      <c r="Q145" s="136">
        <f t="shared" si="86"/>
        <v>0</v>
      </c>
      <c r="R145" s="141">
        <v>0</v>
      </c>
      <c r="S145" s="141">
        <v>0</v>
      </c>
      <c r="T145" s="141">
        <v>0</v>
      </c>
      <c r="U145" s="10">
        <v>0</v>
      </c>
      <c r="V145" s="10">
        <v>0</v>
      </c>
      <c r="W145" s="10">
        <v>0</v>
      </c>
      <c r="X145" s="13">
        <f t="shared" si="79"/>
        <v>0</v>
      </c>
      <c r="Y145" s="10">
        <f t="shared" si="79"/>
        <v>0</v>
      </c>
      <c r="Z145" s="10">
        <f t="shared" si="79"/>
        <v>0</v>
      </c>
      <c r="AA145" s="10">
        <f t="shared" si="79"/>
        <v>0</v>
      </c>
      <c r="AB145" s="10">
        <f t="shared" si="79"/>
        <v>0</v>
      </c>
      <c r="AC145" s="10">
        <f t="shared" si="79"/>
        <v>0</v>
      </c>
      <c r="AD145" s="10">
        <f t="shared" si="79"/>
        <v>0</v>
      </c>
      <c r="AE145" s="10">
        <f t="shared" si="81"/>
        <v>0</v>
      </c>
      <c r="AF145" s="10">
        <f t="shared" si="81"/>
        <v>0</v>
      </c>
      <c r="AG145" s="10">
        <f t="shared" si="81"/>
        <v>0</v>
      </c>
      <c r="AH145" s="10">
        <f t="shared" si="80"/>
        <v>0</v>
      </c>
      <c r="AI145" s="10">
        <f t="shared" si="80"/>
        <v>0</v>
      </c>
      <c r="AJ145" s="10">
        <f t="shared" si="80"/>
        <v>0</v>
      </c>
      <c r="AK145" s="10">
        <f t="shared" si="80"/>
        <v>0</v>
      </c>
    </row>
    <row r="146" spans="1:37" ht="12.75" customHeight="1" x14ac:dyDescent="0.25">
      <c r="A146" s="133">
        <v>138</v>
      </c>
      <c r="B146" s="139" t="s">
        <v>1483</v>
      </c>
      <c r="C146" s="135">
        <f t="shared" si="82"/>
        <v>0</v>
      </c>
      <c r="D146" s="140">
        <v>0</v>
      </c>
      <c r="E146" s="140">
        <v>0</v>
      </c>
      <c r="F146" s="140">
        <v>0</v>
      </c>
      <c r="G146" s="140">
        <v>0</v>
      </c>
      <c r="H146" s="140">
        <v>0</v>
      </c>
      <c r="I146" s="140">
        <v>0</v>
      </c>
      <c r="J146" s="135">
        <f t="shared" si="84"/>
        <v>0</v>
      </c>
      <c r="K146" s="141">
        <v>0</v>
      </c>
      <c r="L146" s="141">
        <v>0</v>
      </c>
      <c r="M146" s="141">
        <v>0</v>
      </c>
      <c r="N146" s="141">
        <v>0</v>
      </c>
      <c r="O146" s="141">
        <v>0</v>
      </c>
      <c r="P146" s="141">
        <v>0</v>
      </c>
      <c r="Q146" s="136">
        <f t="shared" si="86"/>
        <v>0</v>
      </c>
      <c r="R146" s="141">
        <v>0</v>
      </c>
      <c r="S146" s="141">
        <v>0</v>
      </c>
      <c r="T146" s="141">
        <v>0</v>
      </c>
      <c r="U146" s="10">
        <v>0</v>
      </c>
      <c r="V146" s="10">
        <v>0</v>
      </c>
      <c r="W146" s="10">
        <v>0</v>
      </c>
      <c r="X146" s="13">
        <f t="shared" si="79"/>
        <v>0</v>
      </c>
      <c r="Y146" s="10">
        <f t="shared" si="79"/>
        <v>0</v>
      </c>
      <c r="Z146" s="10">
        <f t="shared" si="79"/>
        <v>0</v>
      </c>
      <c r="AA146" s="10">
        <f t="shared" si="79"/>
        <v>0</v>
      </c>
      <c r="AB146" s="10">
        <f t="shared" si="79"/>
        <v>0</v>
      </c>
      <c r="AC146" s="10">
        <f t="shared" si="79"/>
        <v>0</v>
      </c>
      <c r="AD146" s="10">
        <f t="shared" si="79"/>
        <v>0</v>
      </c>
      <c r="AE146" s="10">
        <f t="shared" si="81"/>
        <v>0</v>
      </c>
      <c r="AF146" s="10">
        <f t="shared" si="81"/>
        <v>0</v>
      </c>
      <c r="AG146" s="10">
        <f t="shared" si="81"/>
        <v>0</v>
      </c>
      <c r="AH146" s="10">
        <f t="shared" si="80"/>
        <v>0</v>
      </c>
      <c r="AI146" s="10">
        <f t="shared" si="80"/>
        <v>0</v>
      </c>
      <c r="AJ146" s="10">
        <f t="shared" si="80"/>
        <v>0</v>
      </c>
      <c r="AK146" s="10">
        <f t="shared" si="80"/>
        <v>0</v>
      </c>
    </row>
    <row r="147" spans="1:37" ht="12.75" customHeight="1" x14ac:dyDescent="0.25">
      <c r="A147" s="133">
        <v>139</v>
      </c>
      <c r="B147" s="139" t="s">
        <v>1484</v>
      </c>
      <c r="C147" s="135">
        <f t="shared" si="82"/>
        <v>0</v>
      </c>
      <c r="D147" s="140">
        <v>0</v>
      </c>
      <c r="E147" s="140">
        <v>0</v>
      </c>
      <c r="F147" s="140">
        <v>0</v>
      </c>
      <c r="G147" s="140">
        <v>0</v>
      </c>
      <c r="H147" s="140">
        <v>0</v>
      </c>
      <c r="I147" s="140">
        <v>0</v>
      </c>
      <c r="J147" s="135">
        <f t="shared" si="84"/>
        <v>0</v>
      </c>
      <c r="K147" s="141">
        <v>0</v>
      </c>
      <c r="L147" s="141">
        <v>0</v>
      </c>
      <c r="M147" s="141">
        <v>0</v>
      </c>
      <c r="N147" s="141">
        <v>0</v>
      </c>
      <c r="O147" s="141">
        <v>0</v>
      </c>
      <c r="P147" s="141">
        <v>0</v>
      </c>
      <c r="Q147" s="136">
        <f t="shared" si="86"/>
        <v>0</v>
      </c>
      <c r="R147" s="141">
        <v>0</v>
      </c>
      <c r="S147" s="141">
        <v>0</v>
      </c>
      <c r="T147" s="141">
        <v>0</v>
      </c>
      <c r="U147" s="10">
        <v>0</v>
      </c>
      <c r="V147" s="10">
        <v>0</v>
      </c>
      <c r="W147" s="10">
        <v>0</v>
      </c>
      <c r="X147" s="13">
        <f t="shared" si="79"/>
        <v>0</v>
      </c>
      <c r="Y147" s="10">
        <f t="shared" si="79"/>
        <v>0</v>
      </c>
      <c r="Z147" s="10">
        <f t="shared" si="79"/>
        <v>0</v>
      </c>
      <c r="AA147" s="10">
        <f t="shared" si="79"/>
        <v>0</v>
      </c>
      <c r="AB147" s="10">
        <f t="shared" si="79"/>
        <v>0</v>
      </c>
      <c r="AC147" s="10">
        <f t="shared" si="79"/>
        <v>0</v>
      </c>
      <c r="AD147" s="10">
        <f t="shared" si="79"/>
        <v>0</v>
      </c>
      <c r="AE147" s="10">
        <f t="shared" si="81"/>
        <v>0</v>
      </c>
      <c r="AF147" s="10">
        <f t="shared" si="81"/>
        <v>0</v>
      </c>
      <c r="AG147" s="10">
        <f t="shared" si="81"/>
        <v>0</v>
      </c>
      <c r="AH147" s="10">
        <f t="shared" si="80"/>
        <v>0</v>
      </c>
      <c r="AI147" s="10">
        <f t="shared" si="80"/>
        <v>0</v>
      </c>
      <c r="AJ147" s="10">
        <f t="shared" si="80"/>
        <v>0</v>
      </c>
      <c r="AK147" s="10">
        <f t="shared" si="80"/>
        <v>0</v>
      </c>
    </row>
    <row r="148" spans="1:37" ht="12.75" customHeight="1" x14ac:dyDescent="0.25">
      <c r="A148" s="133">
        <v>140</v>
      </c>
      <c r="B148" s="139" t="s">
        <v>1485</v>
      </c>
      <c r="C148" s="135">
        <f t="shared" si="82"/>
        <v>0</v>
      </c>
      <c r="D148" s="140">
        <v>0</v>
      </c>
      <c r="E148" s="140">
        <v>0</v>
      </c>
      <c r="F148" s="140">
        <v>0</v>
      </c>
      <c r="G148" s="140">
        <v>0</v>
      </c>
      <c r="H148" s="140">
        <v>0</v>
      </c>
      <c r="I148" s="140">
        <v>0</v>
      </c>
      <c r="J148" s="135">
        <f t="shared" si="84"/>
        <v>0</v>
      </c>
      <c r="K148" s="141">
        <v>0</v>
      </c>
      <c r="L148" s="141">
        <v>0</v>
      </c>
      <c r="M148" s="141">
        <v>0</v>
      </c>
      <c r="N148" s="141">
        <v>0</v>
      </c>
      <c r="O148" s="141">
        <v>0</v>
      </c>
      <c r="P148" s="141">
        <v>0</v>
      </c>
      <c r="Q148" s="136">
        <f t="shared" si="86"/>
        <v>0</v>
      </c>
      <c r="R148" s="141">
        <v>0</v>
      </c>
      <c r="S148" s="141">
        <v>0</v>
      </c>
      <c r="T148" s="141">
        <v>0</v>
      </c>
      <c r="U148" s="10">
        <v>0</v>
      </c>
      <c r="V148" s="10">
        <v>0</v>
      </c>
      <c r="W148" s="10">
        <v>0</v>
      </c>
      <c r="X148" s="13">
        <f t="shared" si="79"/>
        <v>0</v>
      </c>
      <c r="Y148" s="10">
        <f t="shared" si="79"/>
        <v>0</v>
      </c>
      <c r="Z148" s="10">
        <f t="shared" si="79"/>
        <v>0</v>
      </c>
      <c r="AA148" s="10">
        <f t="shared" si="79"/>
        <v>0</v>
      </c>
      <c r="AB148" s="10">
        <f t="shared" si="79"/>
        <v>0</v>
      </c>
      <c r="AC148" s="10">
        <f t="shared" si="79"/>
        <v>0</v>
      </c>
      <c r="AD148" s="10">
        <f t="shared" si="79"/>
        <v>0</v>
      </c>
      <c r="AE148" s="10">
        <f t="shared" si="81"/>
        <v>0</v>
      </c>
      <c r="AF148" s="10">
        <f t="shared" si="81"/>
        <v>0</v>
      </c>
      <c r="AG148" s="10">
        <f t="shared" si="81"/>
        <v>0</v>
      </c>
      <c r="AH148" s="10">
        <f t="shared" si="80"/>
        <v>0</v>
      </c>
      <c r="AI148" s="10">
        <f t="shared" si="80"/>
        <v>0</v>
      </c>
      <c r="AJ148" s="10">
        <f t="shared" si="80"/>
        <v>0</v>
      </c>
      <c r="AK148" s="10">
        <f t="shared" si="80"/>
        <v>0</v>
      </c>
    </row>
    <row r="149" spans="1:37" ht="12.75" customHeight="1" x14ac:dyDescent="0.25">
      <c r="A149" s="133">
        <v>141</v>
      </c>
      <c r="B149" s="139" t="s">
        <v>1486</v>
      </c>
      <c r="C149" s="135">
        <f t="shared" si="82"/>
        <v>0</v>
      </c>
      <c r="D149" s="140">
        <v>0</v>
      </c>
      <c r="E149" s="140">
        <v>0</v>
      </c>
      <c r="F149" s="140">
        <v>0</v>
      </c>
      <c r="G149" s="140">
        <v>0</v>
      </c>
      <c r="H149" s="140">
        <v>0</v>
      </c>
      <c r="I149" s="140">
        <v>0</v>
      </c>
      <c r="J149" s="135">
        <f t="shared" si="84"/>
        <v>0</v>
      </c>
      <c r="K149" s="141">
        <v>0</v>
      </c>
      <c r="L149" s="141">
        <v>0</v>
      </c>
      <c r="M149" s="141">
        <v>0</v>
      </c>
      <c r="N149" s="141">
        <v>0</v>
      </c>
      <c r="O149" s="141">
        <v>0</v>
      </c>
      <c r="P149" s="141">
        <v>0</v>
      </c>
      <c r="Q149" s="136">
        <f t="shared" si="86"/>
        <v>0</v>
      </c>
      <c r="R149" s="141">
        <v>0</v>
      </c>
      <c r="S149" s="141">
        <v>0</v>
      </c>
      <c r="T149" s="141">
        <v>0</v>
      </c>
      <c r="U149" s="10">
        <v>0</v>
      </c>
      <c r="V149" s="10">
        <v>0</v>
      </c>
      <c r="W149" s="10">
        <v>0</v>
      </c>
      <c r="X149" s="13">
        <f t="shared" si="79"/>
        <v>0</v>
      </c>
      <c r="Y149" s="10">
        <f t="shared" si="79"/>
        <v>0</v>
      </c>
      <c r="Z149" s="10">
        <f t="shared" si="79"/>
        <v>0</v>
      </c>
      <c r="AA149" s="10">
        <f t="shared" si="79"/>
        <v>0</v>
      </c>
      <c r="AB149" s="10">
        <f t="shared" si="79"/>
        <v>0</v>
      </c>
      <c r="AC149" s="10">
        <f t="shared" si="79"/>
        <v>0</v>
      </c>
      <c r="AD149" s="10">
        <f t="shared" si="79"/>
        <v>0</v>
      </c>
      <c r="AE149" s="10">
        <f t="shared" si="81"/>
        <v>0</v>
      </c>
      <c r="AF149" s="10">
        <f t="shared" si="81"/>
        <v>0</v>
      </c>
      <c r="AG149" s="10">
        <f t="shared" si="81"/>
        <v>0</v>
      </c>
      <c r="AH149" s="10">
        <f t="shared" si="80"/>
        <v>0</v>
      </c>
      <c r="AI149" s="10">
        <f t="shared" si="80"/>
        <v>0</v>
      </c>
      <c r="AJ149" s="10">
        <f t="shared" si="80"/>
        <v>0</v>
      </c>
      <c r="AK149" s="10">
        <f t="shared" si="80"/>
        <v>0</v>
      </c>
    </row>
    <row r="150" spans="1:37" ht="12.75" customHeight="1" x14ac:dyDescent="0.25">
      <c r="A150" s="133">
        <v>142</v>
      </c>
      <c r="B150" s="139" t="s">
        <v>1487</v>
      </c>
      <c r="C150" s="135">
        <f t="shared" si="82"/>
        <v>0</v>
      </c>
      <c r="D150" s="140">
        <v>0</v>
      </c>
      <c r="E150" s="140">
        <v>0</v>
      </c>
      <c r="F150" s="140">
        <v>0</v>
      </c>
      <c r="G150" s="140">
        <v>0</v>
      </c>
      <c r="H150" s="140">
        <v>0</v>
      </c>
      <c r="I150" s="140">
        <v>0</v>
      </c>
      <c r="J150" s="135">
        <f t="shared" si="84"/>
        <v>0</v>
      </c>
      <c r="K150" s="141">
        <v>0</v>
      </c>
      <c r="L150" s="141">
        <v>0</v>
      </c>
      <c r="M150" s="141">
        <v>0</v>
      </c>
      <c r="N150" s="141">
        <v>0</v>
      </c>
      <c r="O150" s="141">
        <v>0</v>
      </c>
      <c r="P150" s="141">
        <v>0</v>
      </c>
      <c r="Q150" s="136">
        <f t="shared" si="86"/>
        <v>0</v>
      </c>
      <c r="R150" s="141">
        <v>0</v>
      </c>
      <c r="S150" s="141">
        <v>0</v>
      </c>
      <c r="T150" s="141">
        <v>0</v>
      </c>
      <c r="U150" s="10">
        <v>0</v>
      </c>
      <c r="V150" s="10">
        <v>0</v>
      </c>
      <c r="W150" s="10">
        <v>0</v>
      </c>
      <c r="X150" s="13">
        <f t="shared" si="79"/>
        <v>0</v>
      </c>
      <c r="Y150" s="10">
        <f t="shared" si="79"/>
        <v>0</v>
      </c>
      <c r="Z150" s="10">
        <f t="shared" si="79"/>
        <v>0</v>
      </c>
      <c r="AA150" s="10">
        <f t="shared" si="79"/>
        <v>0</v>
      </c>
      <c r="AB150" s="10">
        <f t="shared" si="79"/>
        <v>0</v>
      </c>
      <c r="AC150" s="10">
        <f t="shared" si="79"/>
        <v>0</v>
      </c>
      <c r="AD150" s="10">
        <f t="shared" si="79"/>
        <v>0</v>
      </c>
      <c r="AE150" s="10">
        <f t="shared" si="81"/>
        <v>0</v>
      </c>
      <c r="AF150" s="10">
        <f t="shared" si="81"/>
        <v>0</v>
      </c>
      <c r="AG150" s="10">
        <f t="shared" si="81"/>
        <v>0</v>
      </c>
      <c r="AH150" s="10">
        <f t="shared" si="80"/>
        <v>0</v>
      </c>
      <c r="AI150" s="10">
        <f t="shared" si="80"/>
        <v>0</v>
      </c>
      <c r="AJ150" s="10">
        <f t="shared" si="80"/>
        <v>0</v>
      </c>
      <c r="AK150" s="10">
        <f t="shared" si="80"/>
        <v>0</v>
      </c>
    </row>
    <row r="151" spans="1:37" ht="12.75" customHeight="1" x14ac:dyDescent="0.25">
      <c r="A151" s="133">
        <v>143</v>
      </c>
      <c r="B151" s="139" t="s">
        <v>1488</v>
      </c>
      <c r="C151" s="135">
        <f t="shared" si="82"/>
        <v>0</v>
      </c>
      <c r="D151" s="140">
        <v>0</v>
      </c>
      <c r="E151" s="140">
        <v>0</v>
      </c>
      <c r="F151" s="140">
        <v>0</v>
      </c>
      <c r="G151" s="140">
        <v>0</v>
      </c>
      <c r="H151" s="140">
        <v>0</v>
      </c>
      <c r="I151" s="140">
        <v>0</v>
      </c>
      <c r="J151" s="135">
        <f t="shared" si="84"/>
        <v>0</v>
      </c>
      <c r="K151" s="141">
        <v>0</v>
      </c>
      <c r="L151" s="141">
        <v>0</v>
      </c>
      <c r="M151" s="141">
        <v>0</v>
      </c>
      <c r="N151" s="141">
        <v>0</v>
      </c>
      <c r="O151" s="141">
        <v>0</v>
      </c>
      <c r="P151" s="141">
        <v>0</v>
      </c>
      <c r="Q151" s="136">
        <f t="shared" si="86"/>
        <v>0</v>
      </c>
      <c r="R151" s="141">
        <v>0</v>
      </c>
      <c r="S151" s="141">
        <v>0</v>
      </c>
      <c r="T151" s="141">
        <v>0</v>
      </c>
      <c r="U151" s="10">
        <v>0</v>
      </c>
      <c r="V151" s="10">
        <v>0</v>
      </c>
      <c r="W151" s="10">
        <v>0</v>
      </c>
      <c r="X151" s="13">
        <f t="shared" si="79"/>
        <v>0</v>
      </c>
      <c r="Y151" s="10">
        <f t="shared" si="79"/>
        <v>0</v>
      </c>
      <c r="Z151" s="10">
        <f t="shared" si="79"/>
        <v>0</v>
      </c>
      <c r="AA151" s="10">
        <f t="shared" si="79"/>
        <v>0</v>
      </c>
      <c r="AB151" s="10">
        <f t="shared" si="79"/>
        <v>0</v>
      </c>
      <c r="AC151" s="10">
        <f t="shared" si="79"/>
        <v>0</v>
      </c>
      <c r="AD151" s="10">
        <f t="shared" si="79"/>
        <v>0</v>
      </c>
      <c r="AE151" s="10">
        <f t="shared" si="81"/>
        <v>0</v>
      </c>
      <c r="AF151" s="10">
        <f t="shared" si="81"/>
        <v>0</v>
      </c>
      <c r="AG151" s="10">
        <f t="shared" si="81"/>
        <v>0</v>
      </c>
      <c r="AH151" s="10">
        <f t="shared" si="80"/>
        <v>0</v>
      </c>
      <c r="AI151" s="10">
        <f t="shared" si="80"/>
        <v>0</v>
      </c>
      <c r="AJ151" s="10">
        <f t="shared" si="80"/>
        <v>0</v>
      </c>
      <c r="AK151" s="10">
        <f t="shared" si="80"/>
        <v>0</v>
      </c>
    </row>
    <row r="152" spans="1:37" ht="12.75" customHeight="1" x14ac:dyDescent="0.25">
      <c r="A152" s="133">
        <v>144</v>
      </c>
      <c r="B152" s="139" t="s">
        <v>1489</v>
      </c>
      <c r="C152" s="135">
        <f t="shared" si="82"/>
        <v>0</v>
      </c>
      <c r="D152" s="140">
        <v>0</v>
      </c>
      <c r="E152" s="140">
        <v>0</v>
      </c>
      <c r="F152" s="140">
        <v>0</v>
      </c>
      <c r="G152" s="140">
        <v>0</v>
      </c>
      <c r="H152" s="140">
        <v>0</v>
      </c>
      <c r="I152" s="140">
        <v>0</v>
      </c>
      <c r="J152" s="135">
        <f t="shared" si="84"/>
        <v>0</v>
      </c>
      <c r="K152" s="141">
        <v>0</v>
      </c>
      <c r="L152" s="141">
        <v>0</v>
      </c>
      <c r="M152" s="141">
        <v>0</v>
      </c>
      <c r="N152" s="141">
        <v>0</v>
      </c>
      <c r="O152" s="141">
        <v>0</v>
      </c>
      <c r="P152" s="141">
        <v>0</v>
      </c>
      <c r="Q152" s="136">
        <f t="shared" si="86"/>
        <v>0</v>
      </c>
      <c r="R152" s="141">
        <v>0</v>
      </c>
      <c r="S152" s="141">
        <v>0</v>
      </c>
      <c r="T152" s="141">
        <v>0</v>
      </c>
      <c r="U152" s="10">
        <v>0</v>
      </c>
      <c r="V152" s="10">
        <v>0</v>
      </c>
      <c r="W152" s="10">
        <v>0</v>
      </c>
      <c r="X152" s="13">
        <f t="shared" si="79"/>
        <v>0</v>
      </c>
      <c r="Y152" s="10">
        <f t="shared" si="79"/>
        <v>0</v>
      </c>
      <c r="Z152" s="10">
        <f t="shared" si="79"/>
        <v>0</v>
      </c>
      <c r="AA152" s="10">
        <f t="shared" si="79"/>
        <v>0</v>
      </c>
      <c r="AB152" s="10">
        <f t="shared" si="79"/>
        <v>0</v>
      </c>
      <c r="AC152" s="10">
        <f t="shared" ref="AB152:AD159" si="94">V152-O152</f>
        <v>0</v>
      </c>
      <c r="AD152" s="10">
        <f t="shared" si="94"/>
        <v>0</v>
      </c>
      <c r="AE152" s="10">
        <f t="shared" si="81"/>
        <v>0</v>
      </c>
      <c r="AF152" s="10">
        <f t="shared" si="81"/>
        <v>0</v>
      </c>
      <c r="AG152" s="10">
        <f t="shared" si="81"/>
        <v>0</v>
      </c>
      <c r="AH152" s="10">
        <f t="shared" si="80"/>
        <v>0</v>
      </c>
      <c r="AI152" s="10">
        <f t="shared" si="80"/>
        <v>0</v>
      </c>
      <c r="AJ152" s="10">
        <f t="shared" si="80"/>
        <v>0</v>
      </c>
      <c r="AK152" s="10">
        <f t="shared" si="80"/>
        <v>0</v>
      </c>
    </row>
    <row r="153" spans="1:37" ht="12.75" customHeight="1" x14ac:dyDescent="0.25">
      <c r="A153" s="133">
        <v>145</v>
      </c>
      <c r="B153" s="139" t="s">
        <v>1490</v>
      </c>
      <c r="C153" s="135">
        <f t="shared" si="82"/>
        <v>0</v>
      </c>
      <c r="D153" s="140">
        <v>0</v>
      </c>
      <c r="E153" s="140">
        <v>0</v>
      </c>
      <c r="F153" s="140">
        <v>0</v>
      </c>
      <c r="G153" s="140">
        <v>0</v>
      </c>
      <c r="H153" s="140">
        <v>0</v>
      </c>
      <c r="I153" s="140">
        <v>0</v>
      </c>
      <c r="J153" s="135">
        <f t="shared" si="84"/>
        <v>0</v>
      </c>
      <c r="K153" s="141">
        <v>0</v>
      </c>
      <c r="L153" s="141">
        <v>0</v>
      </c>
      <c r="M153" s="141">
        <v>0</v>
      </c>
      <c r="N153" s="141">
        <v>0</v>
      </c>
      <c r="O153" s="141">
        <v>0</v>
      </c>
      <c r="P153" s="141">
        <v>0</v>
      </c>
      <c r="Q153" s="136">
        <f t="shared" si="86"/>
        <v>0</v>
      </c>
      <c r="R153" s="141">
        <v>0</v>
      </c>
      <c r="S153" s="141">
        <v>0</v>
      </c>
      <c r="T153" s="141">
        <v>0</v>
      </c>
      <c r="U153" s="10">
        <v>0</v>
      </c>
      <c r="V153" s="10">
        <v>0</v>
      </c>
      <c r="W153" s="10">
        <v>0</v>
      </c>
      <c r="X153" s="13">
        <f t="shared" ref="X153:AD194" si="95">Q153-J153</f>
        <v>0</v>
      </c>
      <c r="Y153" s="10">
        <f t="shared" si="95"/>
        <v>0</v>
      </c>
      <c r="Z153" s="10">
        <f t="shared" si="95"/>
        <v>0</v>
      </c>
      <c r="AA153" s="10">
        <f t="shared" si="95"/>
        <v>0</v>
      </c>
      <c r="AB153" s="10">
        <f t="shared" si="94"/>
        <v>0</v>
      </c>
      <c r="AC153" s="10">
        <f t="shared" si="94"/>
        <v>0</v>
      </c>
      <c r="AD153" s="10">
        <f t="shared" si="94"/>
        <v>0</v>
      </c>
      <c r="AE153" s="10">
        <f t="shared" si="81"/>
        <v>0</v>
      </c>
      <c r="AF153" s="10">
        <f t="shared" si="81"/>
        <v>0</v>
      </c>
      <c r="AG153" s="10">
        <f t="shared" si="81"/>
        <v>0</v>
      </c>
      <c r="AH153" s="10">
        <f t="shared" si="80"/>
        <v>0</v>
      </c>
      <c r="AI153" s="10">
        <f t="shared" si="80"/>
        <v>0</v>
      </c>
      <c r="AJ153" s="10">
        <f t="shared" si="80"/>
        <v>0</v>
      </c>
      <c r="AK153" s="10">
        <f t="shared" si="80"/>
        <v>0</v>
      </c>
    </row>
    <row r="154" spans="1:37" ht="12.75" customHeight="1" x14ac:dyDescent="0.25">
      <c r="A154" s="133">
        <v>146</v>
      </c>
      <c r="B154" s="139" t="s">
        <v>1491</v>
      </c>
      <c r="C154" s="135">
        <f t="shared" si="82"/>
        <v>0</v>
      </c>
      <c r="D154" s="140">
        <v>0</v>
      </c>
      <c r="E154" s="140">
        <v>0</v>
      </c>
      <c r="F154" s="140">
        <v>0</v>
      </c>
      <c r="G154" s="140">
        <v>0</v>
      </c>
      <c r="H154" s="140">
        <v>0</v>
      </c>
      <c r="I154" s="140">
        <v>0</v>
      </c>
      <c r="J154" s="135">
        <f t="shared" si="84"/>
        <v>0</v>
      </c>
      <c r="K154" s="141">
        <v>0</v>
      </c>
      <c r="L154" s="141">
        <v>0</v>
      </c>
      <c r="M154" s="141">
        <v>0</v>
      </c>
      <c r="N154" s="141">
        <v>0</v>
      </c>
      <c r="O154" s="141">
        <v>0</v>
      </c>
      <c r="P154" s="141">
        <v>0</v>
      </c>
      <c r="Q154" s="136">
        <f t="shared" si="86"/>
        <v>0</v>
      </c>
      <c r="R154" s="141">
        <v>0</v>
      </c>
      <c r="S154" s="141">
        <v>0</v>
      </c>
      <c r="T154" s="141">
        <v>0</v>
      </c>
      <c r="U154" s="10">
        <v>0</v>
      </c>
      <c r="V154" s="10">
        <v>0</v>
      </c>
      <c r="W154" s="10">
        <v>0</v>
      </c>
      <c r="X154" s="13">
        <f t="shared" si="95"/>
        <v>0</v>
      </c>
      <c r="Y154" s="10">
        <f t="shared" si="95"/>
        <v>0</v>
      </c>
      <c r="Z154" s="10">
        <f t="shared" si="95"/>
        <v>0</v>
      </c>
      <c r="AA154" s="10">
        <f t="shared" si="95"/>
        <v>0</v>
      </c>
      <c r="AB154" s="10">
        <f t="shared" si="94"/>
        <v>0</v>
      </c>
      <c r="AC154" s="10">
        <f t="shared" si="94"/>
        <v>0</v>
      </c>
      <c r="AD154" s="10">
        <f t="shared" si="94"/>
        <v>0</v>
      </c>
      <c r="AE154" s="10">
        <f t="shared" si="81"/>
        <v>0</v>
      </c>
      <c r="AF154" s="10">
        <f t="shared" si="81"/>
        <v>0</v>
      </c>
      <c r="AG154" s="10">
        <f t="shared" si="81"/>
        <v>0</v>
      </c>
      <c r="AH154" s="10">
        <f t="shared" si="80"/>
        <v>0</v>
      </c>
      <c r="AI154" s="10">
        <f t="shared" si="80"/>
        <v>0</v>
      </c>
      <c r="AJ154" s="10">
        <f t="shared" si="80"/>
        <v>0</v>
      </c>
      <c r="AK154" s="10">
        <f t="shared" si="80"/>
        <v>0</v>
      </c>
    </row>
    <row r="155" spans="1:37" ht="12.75" customHeight="1" x14ac:dyDescent="0.25">
      <c r="A155" s="133">
        <v>147</v>
      </c>
      <c r="B155" s="139" t="s">
        <v>1492</v>
      </c>
      <c r="C155" s="135">
        <f t="shared" si="82"/>
        <v>0</v>
      </c>
      <c r="D155" s="140">
        <v>0</v>
      </c>
      <c r="E155" s="140">
        <v>0</v>
      </c>
      <c r="F155" s="140">
        <v>0</v>
      </c>
      <c r="G155" s="140">
        <v>0</v>
      </c>
      <c r="H155" s="140">
        <v>0</v>
      </c>
      <c r="I155" s="140">
        <v>0</v>
      </c>
      <c r="J155" s="135">
        <f t="shared" si="84"/>
        <v>0</v>
      </c>
      <c r="K155" s="141">
        <v>0</v>
      </c>
      <c r="L155" s="141">
        <v>0</v>
      </c>
      <c r="M155" s="141">
        <v>0</v>
      </c>
      <c r="N155" s="141">
        <v>0</v>
      </c>
      <c r="O155" s="141">
        <v>0</v>
      </c>
      <c r="P155" s="141">
        <v>0</v>
      </c>
      <c r="Q155" s="136">
        <f t="shared" si="86"/>
        <v>0</v>
      </c>
      <c r="R155" s="141">
        <v>0</v>
      </c>
      <c r="S155" s="141">
        <v>0</v>
      </c>
      <c r="T155" s="141">
        <v>0</v>
      </c>
      <c r="U155" s="10">
        <v>0</v>
      </c>
      <c r="V155" s="10">
        <v>0</v>
      </c>
      <c r="W155" s="10">
        <v>0</v>
      </c>
      <c r="X155" s="13">
        <f t="shared" si="95"/>
        <v>0</v>
      </c>
      <c r="Y155" s="10">
        <f t="shared" si="95"/>
        <v>0</v>
      </c>
      <c r="Z155" s="10">
        <f t="shared" si="95"/>
        <v>0</v>
      </c>
      <c r="AA155" s="10">
        <f t="shared" si="95"/>
        <v>0</v>
      </c>
      <c r="AB155" s="10">
        <f t="shared" si="94"/>
        <v>0</v>
      </c>
      <c r="AC155" s="10">
        <f t="shared" si="94"/>
        <v>0</v>
      </c>
      <c r="AD155" s="10">
        <f t="shared" si="94"/>
        <v>0</v>
      </c>
      <c r="AE155" s="10">
        <f t="shared" si="81"/>
        <v>0</v>
      </c>
      <c r="AF155" s="10">
        <f t="shared" si="81"/>
        <v>0</v>
      </c>
      <c r="AG155" s="10">
        <f t="shared" si="81"/>
        <v>0</v>
      </c>
      <c r="AH155" s="10">
        <f t="shared" si="80"/>
        <v>0</v>
      </c>
      <c r="AI155" s="10">
        <f t="shared" si="80"/>
        <v>0</v>
      </c>
      <c r="AJ155" s="10">
        <f t="shared" si="80"/>
        <v>0</v>
      </c>
      <c r="AK155" s="10">
        <f t="shared" si="80"/>
        <v>0</v>
      </c>
    </row>
    <row r="156" spans="1:37" ht="12.75" customHeight="1" x14ac:dyDescent="0.25">
      <c r="A156" s="133">
        <v>148</v>
      </c>
      <c r="B156" s="139" t="s">
        <v>1493</v>
      </c>
      <c r="C156" s="135">
        <f t="shared" si="82"/>
        <v>0</v>
      </c>
      <c r="D156" s="140">
        <v>0</v>
      </c>
      <c r="E156" s="140">
        <v>0</v>
      </c>
      <c r="F156" s="140">
        <v>0</v>
      </c>
      <c r="G156" s="140">
        <v>0</v>
      </c>
      <c r="H156" s="140">
        <v>0</v>
      </c>
      <c r="I156" s="140">
        <v>0</v>
      </c>
      <c r="J156" s="135">
        <f t="shared" si="84"/>
        <v>0</v>
      </c>
      <c r="K156" s="141">
        <v>0</v>
      </c>
      <c r="L156" s="141">
        <v>0</v>
      </c>
      <c r="M156" s="141">
        <v>0</v>
      </c>
      <c r="N156" s="141">
        <v>0</v>
      </c>
      <c r="O156" s="141">
        <v>0</v>
      </c>
      <c r="P156" s="141">
        <v>0</v>
      </c>
      <c r="Q156" s="136">
        <f t="shared" si="86"/>
        <v>0</v>
      </c>
      <c r="R156" s="141">
        <v>0</v>
      </c>
      <c r="S156" s="141">
        <v>0</v>
      </c>
      <c r="T156" s="141">
        <v>0</v>
      </c>
      <c r="U156" s="10">
        <v>0</v>
      </c>
      <c r="V156" s="10">
        <v>0</v>
      </c>
      <c r="W156" s="10">
        <v>0</v>
      </c>
      <c r="X156" s="13">
        <f t="shared" si="95"/>
        <v>0</v>
      </c>
      <c r="Y156" s="10">
        <f t="shared" si="95"/>
        <v>0</v>
      </c>
      <c r="Z156" s="10">
        <f t="shared" si="95"/>
        <v>0</v>
      </c>
      <c r="AA156" s="10">
        <f t="shared" si="95"/>
        <v>0</v>
      </c>
      <c r="AB156" s="10">
        <f t="shared" si="94"/>
        <v>0</v>
      </c>
      <c r="AC156" s="10">
        <f t="shared" si="94"/>
        <v>0</v>
      </c>
      <c r="AD156" s="10">
        <f t="shared" si="94"/>
        <v>0</v>
      </c>
      <c r="AE156" s="10">
        <f t="shared" si="81"/>
        <v>0</v>
      </c>
      <c r="AF156" s="10">
        <f t="shared" si="81"/>
        <v>0</v>
      </c>
      <c r="AG156" s="10">
        <f t="shared" si="81"/>
        <v>0</v>
      </c>
      <c r="AH156" s="10">
        <f t="shared" si="80"/>
        <v>0</v>
      </c>
      <c r="AI156" s="10">
        <f t="shared" si="80"/>
        <v>0</v>
      </c>
      <c r="AJ156" s="10">
        <f t="shared" si="80"/>
        <v>0</v>
      </c>
      <c r="AK156" s="10">
        <f t="shared" si="80"/>
        <v>0</v>
      </c>
    </row>
    <row r="157" spans="1:37" ht="12.75" customHeight="1" x14ac:dyDescent="0.25">
      <c r="A157" s="133">
        <v>149</v>
      </c>
      <c r="B157" s="139" t="s">
        <v>1494</v>
      </c>
      <c r="C157" s="135">
        <f t="shared" si="82"/>
        <v>0</v>
      </c>
      <c r="D157" s="140">
        <v>0</v>
      </c>
      <c r="E157" s="140">
        <v>0</v>
      </c>
      <c r="F157" s="140">
        <v>0</v>
      </c>
      <c r="G157" s="140">
        <v>0</v>
      </c>
      <c r="H157" s="140">
        <v>0</v>
      </c>
      <c r="I157" s="140">
        <v>0</v>
      </c>
      <c r="J157" s="135">
        <f t="shared" si="84"/>
        <v>0</v>
      </c>
      <c r="K157" s="141">
        <v>0</v>
      </c>
      <c r="L157" s="141">
        <v>0</v>
      </c>
      <c r="M157" s="141">
        <v>0</v>
      </c>
      <c r="N157" s="141">
        <v>0</v>
      </c>
      <c r="O157" s="141">
        <v>0</v>
      </c>
      <c r="P157" s="141">
        <v>0</v>
      </c>
      <c r="Q157" s="136">
        <f t="shared" si="86"/>
        <v>0</v>
      </c>
      <c r="R157" s="141">
        <v>0</v>
      </c>
      <c r="S157" s="141">
        <v>0</v>
      </c>
      <c r="T157" s="141">
        <v>0</v>
      </c>
      <c r="U157" s="10">
        <v>0</v>
      </c>
      <c r="V157" s="10">
        <v>0</v>
      </c>
      <c r="W157" s="10">
        <v>0</v>
      </c>
      <c r="X157" s="13">
        <f t="shared" si="95"/>
        <v>0</v>
      </c>
      <c r="Y157" s="10">
        <f t="shared" si="95"/>
        <v>0</v>
      </c>
      <c r="Z157" s="10">
        <f t="shared" si="95"/>
        <v>0</v>
      </c>
      <c r="AA157" s="10">
        <f t="shared" si="95"/>
        <v>0</v>
      </c>
      <c r="AB157" s="10">
        <f t="shared" si="94"/>
        <v>0</v>
      </c>
      <c r="AC157" s="10">
        <f t="shared" si="94"/>
        <v>0</v>
      </c>
      <c r="AD157" s="10">
        <f t="shared" si="94"/>
        <v>0</v>
      </c>
      <c r="AE157" s="10">
        <f t="shared" si="81"/>
        <v>0</v>
      </c>
      <c r="AF157" s="10">
        <f t="shared" si="81"/>
        <v>0</v>
      </c>
      <c r="AG157" s="10">
        <f t="shared" si="81"/>
        <v>0</v>
      </c>
      <c r="AH157" s="10">
        <f t="shared" si="80"/>
        <v>0</v>
      </c>
      <c r="AI157" s="10">
        <f t="shared" si="80"/>
        <v>0</v>
      </c>
      <c r="AJ157" s="10">
        <f t="shared" si="80"/>
        <v>0</v>
      </c>
      <c r="AK157" s="10">
        <f t="shared" si="80"/>
        <v>0</v>
      </c>
    </row>
    <row r="158" spans="1:37" ht="12.75" customHeight="1" x14ac:dyDescent="0.25">
      <c r="A158" s="133">
        <v>150</v>
      </c>
      <c r="B158" s="139" t="s">
        <v>1495</v>
      </c>
      <c r="C158" s="135">
        <f t="shared" si="82"/>
        <v>0</v>
      </c>
      <c r="D158" s="140">
        <v>0</v>
      </c>
      <c r="E158" s="140">
        <v>0</v>
      </c>
      <c r="F158" s="140">
        <v>0</v>
      </c>
      <c r="G158" s="140">
        <v>0</v>
      </c>
      <c r="H158" s="140">
        <v>0</v>
      </c>
      <c r="I158" s="140">
        <v>0</v>
      </c>
      <c r="J158" s="135">
        <f t="shared" si="84"/>
        <v>0</v>
      </c>
      <c r="K158" s="141">
        <v>0</v>
      </c>
      <c r="L158" s="141">
        <v>0</v>
      </c>
      <c r="M158" s="141">
        <v>0</v>
      </c>
      <c r="N158" s="141">
        <v>0</v>
      </c>
      <c r="O158" s="141">
        <v>0</v>
      </c>
      <c r="P158" s="141">
        <v>0</v>
      </c>
      <c r="Q158" s="136">
        <f t="shared" si="86"/>
        <v>0</v>
      </c>
      <c r="R158" s="141">
        <v>0</v>
      </c>
      <c r="S158" s="141">
        <v>0</v>
      </c>
      <c r="T158" s="141">
        <v>0</v>
      </c>
      <c r="U158" s="10">
        <v>0</v>
      </c>
      <c r="V158" s="10">
        <v>0</v>
      </c>
      <c r="W158" s="10">
        <v>0</v>
      </c>
      <c r="X158" s="13">
        <f t="shared" si="95"/>
        <v>0</v>
      </c>
      <c r="Y158" s="10">
        <f t="shared" si="95"/>
        <v>0</v>
      </c>
      <c r="Z158" s="10">
        <f t="shared" si="95"/>
        <v>0</v>
      </c>
      <c r="AA158" s="10">
        <f t="shared" si="95"/>
        <v>0</v>
      </c>
      <c r="AB158" s="10">
        <f t="shared" si="94"/>
        <v>0</v>
      </c>
      <c r="AC158" s="10">
        <f t="shared" si="94"/>
        <v>0</v>
      </c>
      <c r="AD158" s="10">
        <f t="shared" si="94"/>
        <v>0</v>
      </c>
      <c r="AE158" s="10">
        <f t="shared" si="81"/>
        <v>0</v>
      </c>
      <c r="AF158" s="10">
        <f t="shared" si="81"/>
        <v>0</v>
      </c>
      <c r="AG158" s="10">
        <f t="shared" si="81"/>
        <v>0</v>
      </c>
      <c r="AH158" s="10">
        <f t="shared" si="80"/>
        <v>0</v>
      </c>
      <c r="AI158" s="10">
        <f t="shared" si="80"/>
        <v>0</v>
      </c>
      <c r="AJ158" s="10">
        <f t="shared" si="80"/>
        <v>0</v>
      </c>
      <c r="AK158" s="10">
        <f t="shared" si="80"/>
        <v>0</v>
      </c>
    </row>
    <row r="159" spans="1:37" ht="12.75" customHeight="1" x14ac:dyDescent="0.25">
      <c r="A159" s="133">
        <v>151</v>
      </c>
      <c r="B159" s="139" t="s">
        <v>1496</v>
      </c>
      <c r="C159" s="135">
        <f t="shared" si="82"/>
        <v>77.8</v>
      </c>
      <c r="D159" s="140">
        <v>0</v>
      </c>
      <c r="E159" s="140">
        <v>0</v>
      </c>
      <c r="F159" s="140">
        <v>0</v>
      </c>
      <c r="G159" s="140">
        <v>0</v>
      </c>
      <c r="H159" s="140">
        <v>77.8</v>
      </c>
      <c r="I159" s="140">
        <v>0</v>
      </c>
      <c r="J159" s="135">
        <f t="shared" si="84"/>
        <v>81.8</v>
      </c>
      <c r="K159" s="141">
        <v>0</v>
      </c>
      <c r="L159" s="141">
        <v>0</v>
      </c>
      <c r="M159" s="141">
        <v>0</v>
      </c>
      <c r="N159" s="141">
        <v>0</v>
      </c>
      <c r="O159" s="141">
        <v>81.8</v>
      </c>
      <c r="P159" s="141">
        <v>0</v>
      </c>
      <c r="Q159" s="136">
        <f t="shared" si="86"/>
        <v>75.293800000000005</v>
      </c>
      <c r="R159" s="141">
        <v>0</v>
      </c>
      <c r="S159" s="141">
        <v>0</v>
      </c>
      <c r="T159" s="141">
        <v>0</v>
      </c>
      <c r="U159" s="10">
        <v>0</v>
      </c>
      <c r="V159" s="10">
        <v>75.293800000000005</v>
      </c>
      <c r="W159" s="10">
        <v>0</v>
      </c>
      <c r="X159" s="13">
        <f t="shared" si="95"/>
        <v>-6.5061999999999927</v>
      </c>
      <c r="Y159" s="10">
        <f t="shared" si="95"/>
        <v>0</v>
      </c>
      <c r="Z159" s="10">
        <f t="shared" si="95"/>
        <v>0</v>
      </c>
      <c r="AA159" s="10">
        <f t="shared" si="95"/>
        <v>0</v>
      </c>
      <c r="AB159" s="10">
        <f t="shared" si="94"/>
        <v>0</v>
      </c>
      <c r="AC159" s="10">
        <f t="shared" si="94"/>
        <v>-6.5061999999999927</v>
      </c>
      <c r="AD159" s="10">
        <f t="shared" si="94"/>
        <v>0</v>
      </c>
      <c r="AE159" s="10">
        <f t="shared" si="81"/>
        <v>92.04621026894867</v>
      </c>
      <c r="AF159" s="10">
        <f t="shared" si="81"/>
        <v>0</v>
      </c>
      <c r="AG159" s="10">
        <f t="shared" si="81"/>
        <v>0</v>
      </c>
      <c r="AH159" s="10">
        <f t="shared" si="80"/>
        <v>0</v>
      </c>
      <c r="AI159" s="10">
        <f t="shared" si="80"/>
        <v>0</v>
      </c>
      <c r="AJ159" s="10">
        <f t="shared" si="80"/>
        <v>92.04621026894867</v>
      </c>
      <c r="AK159" s="10">
        <f t="shared" si="80"/>
        <v>0</v>
      </c>
    </row>
    <row r="160" spans="1:37" ht="12.75" customHeight="1" x14ac:dyDescent="0.25">
      <c r="A160" s="133">
        <v>152</v>
      </c>
      <c r="B160" s="139"/>
      <c r="C160" s="140"/>
      <c r="D160" s="140"/>
      <c r="E160" s="140"/>
      <c r="F160" s="140"/>
      <c r="G160" s="140"/>
      <c r="H160" s="140"/>
      <c r="I160" s="140"/>
      <c r="J160" s="140"/>
      <c r="K160" s="141"/>
      <c r="L160" s="141"/>
      <c r="M160" s="141"/>
      <c r="N160" s="141"/>
      <c r="O160" s="141"/>
      <c r="P160" s="141"/>
      <c r="Q160" s="141"/>
      <c r="R160" s="141"/>
      <c r="S160" s="141"/>
      <c r="T160" s="141"/>
      <c r="U160" s="10"/>
      <c r="V160" s="10"/>
      <c r="W160" s="10"/>
      <c r="X160" s="13">
        <f t="shared" si="95"/>
        <v>0</v>
      </c>
      <c r="Y160" s="10"/>
      <c r="Z160" s="10"/>
      <c r="AA160" s="10"/>
      <c r="AB160" s="10"/>
      <c r="AC160" s="10"/>
      <c r="AD160" s="10"/>
      <c r="AE160" s="10"/>
      <c r="AF160" s="10"/>
      <c r="AG160" s="10"/>
      <c r="AH160" s="10"/>
      <c r="AI160" s="10"/>
      <c r="AJ160" s="10"/>
      <c r="AK160" s="10"/>
    </row>
    <row r="161" spans="1:45" ht="12.75" customHeight="1" x14ac:dyDescent="0.25">
      <c r="A161" s="133">
        <v>153</v>
      </c>
      <c r="B161" s="134" t="s">
        <v>1497</v>
      </c>
      <c r="C161" s="135">
        <f t="shared" ref="C161:C191" si="96">SUM(D161:I161)</f>
        <v>5682.5</v>
      </c>
      <c r="D161" s="135">
        <f t="shared" ref="D161:I161" si="97">D162+D163</f>
        <v>1886</v>
      </c>
      <c r="E161" s="135">
        <f t="shared" si="97"/>
        <v>2419.9</v>
      </c>
      <c r="F161" s="135">
        <f t="shared" si="97"/>
        <v>0</v>
      </c>
      <c r="G161" s="135">
        <f t="shared" si="97"/>
        <v>911.5</v>
      </c>
      <c r="H161" s="135">
        <f t="shared" si="97"/>
        <v>62.5</v>
      </c>
      <c r="I161" s="135">
        <f t="shared" si="97"/>
        <v>402.6</v>
      </c>
      <c r="J161" s="135">
        <f t="shared" ref="J161:J191" si="98">SUM(K161:P161)</f>
        <v>6549</v>
      </c>
      <c r="K161" s="135">
        <f t="shared" ref="K161:P161" si="99">K162+K163</f>
        <v>2748.5</v>
      </c>
      <c r="L161" s="135">
        <f t="shared" si="99"/>
        <v>2419.9</v>
      </c>
      <c r="M161" s="135">
        <f t="shared" si="99"/>
        <v>0</v>
      </c>
      <c r="N161" s="135">
        <f t="shared" si="99"/>
        <v>911.5</v>
      </c>
      <c r="O161" s="135">
        <f t="shared" si="99"/>
        <v>66.5</v>
      </c>
      <c r="P161" s="135">
        <f t="shared" si="99"/>
        <v>402.6</v>
      </c>
      <c r="Q161" s="136">
        <f t="shared" ref="Q161:Q191" si="100">SUM(R161:W161)</f>
        <v>4991.7139999999999</v>
      </c>
      <c r="R161" s="135">
        <f t="shared" ref="R161:W161" si="101">R162+R163</f>
        <v>2050.9789000000001</v>
      </c>
      <c r="S161" s="135">
        <f t="shared" si="101"/>
        <v>2013.1780000000001</v>
      </c>
      <c r="T161" s="135">
        <f t="shared" si="101"/>
        <v>0</v>
      </c>
      <c r="U161" s="135">
        <f t="shared" si="101"/>
        <v>617.22220000000004</v>
      </c>
      <c r="V161" s="135">
        <f t="shared" si="101"/>
        <v>65.739900000000006</v>
      </c>
      <c r="W161" s="135">
        <f t="shared" si="101"/>
        <v>244.595</v>
      </c>
      <c r="X161" s="13">
        <f t="shared" si="95"/>
        <v>-1557.2860000000001</v>
      </c>
      <c r="Y161" s="13">
        <f t="shared" si="95"/>
        <v>-697.52109999999993</v>
      </c>
      <c r="Z161" s="13">
        <f t="shared" si="95"/>
        <v>-406.72199999999998</v>
      </c>
      <c r="AA161" s="13">
        <f t="shared" si="95"/>
        <v>0</v>
      </c>
      <c r="AB161" s="13">
        <f t="shared" si="95"/>
        <v>-294.27779999999996</v>
      </c>
      <c r="AC161" s="13">
        <f t="shared" si="95"/>
        <v>-0.76009999999999422</v>
      </c>
      <c r="AD161" s="13">
        <f t="shared" si="95"/>
        <v>-158.00500000000002</v>
      </c>
      <c r="AE161" s="13">
        <f t="shared" si="81"/>
        <v>76.221010841349823</v>
      </c>
      <c r="AF161" s="13">
        <f t="shared" si="81"/>
        <v>74.621753683827535</v>
      </c>
      <c r="AG161" s="13">
        <f t="shared" si="81"/>
        <v>83.192611264928303</v>
      </c>
      <c r="AH161" s="13">
        <f t="shared" si="80"/>
        <v>0</v>
      </c>
      <c r="AI161" s="13">
        <f t="shared" si="80"/>
        <v>67.714997257268237</v>
      </c>
      <c r="AJ161" s="13">
        <f t="shared" si="80"/>
        <v>98.856992481203022</v>
      </c>
      <c r="AK161" s="13">
        <f t="shared" si="80"/>
        <v>60.753849975161444</v>
      </c>
    </row>
    <row r="162" spans="1:45" s="138" customFormat="1" ht="12.75" customHeight="1" x14ac:dyDescent="0.2">
      <c r="A162" s="133">
        <v>154</v>
      </c>
      <c r="B162" s="134" t="s">
        <v>1374</v>
      </c>
      <c r="C162" s="135">
        <f t="shared" si="96"/>
        <v>5620</v>
      </c>
      <c r="D162" s="135">
        <f t="shared" ref="D162:I162" si="102">D164</f>
        <v>1886</v>
      </c>
      <c r="E162" s="135">
        <f t="shared" si="102"/>
        <v>2419.9</v>
      </c>
      <c r="F162" s="135">
        <f t="shared" si="102"/>
        <v>0</v>
      </c>
      <c r="G162" s="135">
        <f t="shared" si="102"/>
        <v>911.5</v>
      </c>
      <c r="H162" s="135">
        <f t="shared" si="102"/>
        <v>0</v>
      </c>
      <c r="I162" s="135">
        <f t="shared" si="102"/>
        <v>402.6</v>
      </c>
      <c r="J162" s="135">
        <f t="shared" si="98"/>
        <v>6482.5</v>
      </c>
      <c r="K162" s="135">
        <f t="shared" ref="K162:P162" si="103">K164</f>
        <v>2748.5</v>
      </c>
      <c r="L162" s="135">
        <f t="shared" si="103"/>
        <v>2419.9</v>
      </c>
      <c r="M162" s="135">
        <f t="shared" si="103"/>
        <v>0</v>
      </c>
      <c r="N162" s="135">
        <f t="shared" si="103"/>
        <v>911.5</v>
      </c>
      <c r="O162" s="135">
        <f t="shared" si="103"/>
        <v>0</v>
      </c>
      <c r="P162" s="135">
        <f t="shared" si="103"/>
        <v>402.6</v>
      </c>
      <c r="Q162" s="136">
        <f t="shared" si="100"/>
        <v>4925.9741000000004</v>
      </c>
      <c r="R162" s="135">
        <f t="shared" ref="R162:W162" si="104">R164</f>
        <v>2050.9789000000001</v>
      </c>
      <c r="S162" s="135">
        <f t="shared" si="104"/>
        <v>2013.1780000000001</v>
      </c>
      <c r="T162" s="135">
        <f t="shared" si="104"/>
        <v>0</v>
      </c>
      <c r="U162" s="135">
        <f t="shared" si="104"/>
        <v>617.22220000000004</v>
      </c>
      <c r="V162" s="135">
        <f t="shared" si="104"/>
        <v>0</v>
      </c>
      <c r="W162" s="135">
        <f t="shared" si="104"/>
        <v>244.595</v>
      </c>
      <c r="X162" s="13">
        <f t="shared" si="95"/>
        <v>-1556.5258999999996</v>
      </c>
      <c r="Y162" s="13">
        <f t="shared" si="95"/>
        <v>-697.52109999999993</v>
      </c>
      <c r="Z162" s="13">
        <f t="shared" si="95"/>
        <v>-406.72199999999998</v>
      </c>
      <c r="AA162" s="13">
        <f t="shared" si="95"/>
        <v>0</v>
      </c>
      <c r="AB162" s="13">
        <f t="shared" si="95"/>
        <v>-294.27779999999996</v>
      </c>
      <c r="AC162" s="13">
        <f t="shared" si="95"/>
        <v>0</v>
      </c>
      <c r="AD162" s="13">
        <f t="shared" si="95"/>
        <v>-158.00500000000002</v>
      </c>
      <c r="AE162" s="13">
        <f t="shared" si="81"/>
        <v>75.988802159660622</v>
      </c>
      <c r="AF162" s="13">
        <f t="shared" si="81"/>
        <v>74.621753683827535</v>
      </c>
      <c r="AG162" s="13">
        <f t="shared" si="81"/>
        <v>83.192611264928303</v>
      </c>
      <c r="AH162" s="13">
        <f t="shared" si="80"/>
        <v>0</v>
      </c>
      <c r="AI162" s="13">
        <f t="shared" si="80"/>
        <v>67.714997257268237</v>
      </c>
      <c r="AJ162" s="13">
        <f t="shared" si="80"/>
        <v>0</v>
      </c>
      <c r="AK162" s="13">
        <f t="shared" si="80"/>
        <v>60.753849975161444</v>
      </c>
      <c r="AL162" s="183"/>
      <c r="AM162" s="183"/>
      <c r="AN162" s="183"/>
      <c r="AO162" s="183"/>
      <c r="AP162" s="183"/>
      <c r="AQ162" s="183"/>
      <c r="AR162" s="183"/>
      <c r="AS162" s="183"/>
    </row>
    <row r="163" spans="1:45" s="138" customFormat="1" ht="12.75" customHeight="1" x14ac:dyDescent="0.2">
      <c r="A163" s="133">
        <v>155</v>
      </c>
      <c r="B163" s="134" t="s">
        <v>1375</v>
      </c>
      <c r="C163" s="135">
        <f t="shared" si="96"/>
        <v>62.5</v>
      </c>
      <c r="D163" s="135">
        <f t="shared" ref="D163:I163" si="105">SUBTOTAL(9,D165:D191)</f>
        <v>0</v>
      </c>
      <c r="E163" s="135">
        <f t="shared" si="105"/>
        <v>0</v>
      </c>
      <c r="F163" s="135">
        <f t="shared" si="105"/>
        <v>0</v>
      </c>
      <c r="G163" s="135">
        <f t="shared" si="105"/>
        <v>0</v>
      </c>
      <c r="H163" s="135">
        <f t="shared" si="105"/>
        <v>62.5</v>
      </c>
      <c r="I163" s="135">
        <f t="shared" si="105"/>
        <v>0</v>
      </c>
      <c r="J163" s="135">
        <f t="shared" si="98"/>
        <v>66.5</v>
      </c>
      <c r="K163" s="135">
        <f t="shared" ref="K163:P163" si="106">SUBTOTAL(9,K165:K191)</f>
        <v>0</v>
      </c>
      <c r="L163" s="135">
        <f t="shared" si="106"/>
        <v>0</v>
      </c>
      <c r="M163" s="135">
        <f t="shared" si="106"/>
        <v>0</v>
      </c>
      <c r="N163" s="135">
        <f t="shared" si="106"/>
        <v>0</v>
      </c>
      <c r="O163" s="135">
        <f t="shared" si="106"/>
        <v>66.5</v>
      </c>
      <c r="P163" s="135">
        <f t="shared" si="106"/>
        <v>0</v>
      </c>
      <c r="Q163" s="136">
        <f t="shared" si="100"/>
        <v>65.739900000000006</v>
      </c>
      <c r="R163" s="135">
        <f t="shared" ref="R163:W163" si="107">SUBTOTAL(9,R165:R191)</f>
        <v>0</v>
      </c>
      <c r="S163" s="135">
        <f t="shared" si="107"/>
        <v>0</v>
      </c>
      <c r="T163" s="135">
        <f t="shared" si="107"/>
        <v>0</v>
      </c>
      <c r="U163" s="135">
        <f t="shared" si="107"/>
        <v>0</v>
      </c>
      <c r="V163" s="135">
        <f t="shared" si="107"/>
        <v>65.739900000000006</v>
      </c>
      <c r="W163" s="135">
        <f t="shared" si="107"/>
        <v>0</v>
      </c>
      <c r="X163" s="13">
        <f t="shared" si="95"/>
        <v>-0.76009999999999422</v>
      </c>
      <c r="Y163" s="13">
        <f t="shared" si="95"/>
        <v>0</v>
      </c>
      <c r="Z163" s="13">
        <f t="shared" si="95"/>
        <v>0</v>
      </c>
      <c r="AA163" s="13">
        <f t="shared" si="95"/>
        <v>0</v>
      </c>
      <c r="AB163" s="13">
        <f t="shared" si="95"/>
        <v>0</v>
      </c>
      <c r="AC163" s="13">
        <f t="shared" si="95"/>
        <v>-0.76009999999999422</v>
      </c>
      <c r="AD163" s="13">
        <f t="shared" si="95"/>
        <v>0</v>
      </c>
      <c r="AE163" s="13">
        <f t="shared" si="81"/>
        <v>98.856992481203022</v>
      </c>
      <c r="AF163" s="13">
        <f t="shared" si="81"/>
        <v>0</v>
      </c>
      <c r="AG163" s="13">
        <f t="shared" si="81"/>
        <v>0</v>
      </c>
      <c r="AH163" s="13">
        <f t="shared" si="80"/>
        <v>0</v>
      </c>
      <c r="AI163" s="13">
        <f t="shared" si="80"/>
        <v>0</v>
      </c>
      <c r="AJ163" s="13">
        <f t="shared" si="80"/>
        <v>98.856992481203022</v>
      </c>
      <c r="AK163" s="13">
        <f t="shared" si="80"/>
        <v>0</v>
      </c>
      <c r="AL163" s="183"/>
      <c r="AM163" s="183"/>
      <c r="AN163" s="183"/>
      <c r="AO163" s="183"/>
      <c r="AP163" s="183"/>
      <c r="AQ163" s="183"/>
      <c r="AR163" s="183"/>
      <c r="AS163" s="183"/>
    </row>
    <row r="164" spans="1:45" ht="12.75" customHeight="1" x14ac:dyDescent="0.25">
      <c r="A164" s="133">
        <v>156</v>
      </c>
      <c r="B164" s="139" t="s">
        <v>1400</v>
      </c>
      <c r="C164" s="135">
        <f t="shared" si="96"/>
        <v>5620</v>
      </c>
      <c r="D164" s="140">
        <v>1886</v>
      </c>
      <c r="E164" s="140">
        <v>2419.9</v>
      </c>
      <c r="F164" s="140">
        <v>0</v>
      </c>
      <c r="G164" s="140">
        <v>911.5</v>
      </c>
      <c r="H164" s="140">
        <v>0</v>
      </c>
      <c r="I164" s="140">
        <v>402.6</v>
      </c>
      <c r="J164" s="135">
        <f t="shared" si="98"/>
        <v>6482.5</v>
      </c>
      <c r="K164" s="141">
        <v>2748.5</v>
      </c>
      <c r="L164" s="141">
        <v>2419.9</v>
      </c>
      <c r="M164" s="141">
        <v>0</v>
      </c>
      <c r="N164" s="141">
        <v>911.5</v>
      </c>
      <c r="O164" s="141">
        <v>0</v>
      </c>
      <c r="P164" s="141">
        <v>402.6</v>
      </c>
      <c r="Q164" s="136">
        <f t="shared" si="100"/>
        <v>4925.9741000000004</v>
      </c>
      <c r="R164" s="141">
        <v>2050.9789000000001</v>
      </c>
      <c r="S164" s="141">
        <v>2013.1780000000001</v>
      </c>
      <c r="T164" s="141">
        <v>0</v>
      </c>
      <c r="U164" s="10">
        <v>617.22220000000004</v>
      </c>
      <c r="V164" s="10">
        <v>0</v>
      </c>
      <c r="W164" s="10">
        <v>244.595</v>
      </c>
      <c r="X164" s="13">
        <f t="shared" si="95"/>
        <v>-1556.5258999999996</v>
      </c>
      <c r="Y164" s="10">
        <f t="shared" si="95"/>
        <v>-697.52109999999993</v>
      </c>
      <c r="Z164" s="10">
        <f t="shared" si="95"/>
        <v>-406.72199999999998</v>
      </c>
      <c r="AA164" s="10">
        <f t="shared" si="95"/>
        <v>0</v>
      </c>
      <c r="AB164" s="10">
        <f t="shared" si="95"/>
        <v>-294.27779999999996</v>
      </c>
      <c r="AC164" s="10">
        <f t="shared" si="95"/>
        <v>0</v>
      </c>
      <c r="AD164" s="10">
        <f t="shared" si="95"/>
        <v>-158.00500000000002</v>
      </c>
      <c r="AE164" s="10">
        <f t="shared" si="81"/>
        <v>75.988802159660622</v>
      </c>
      <c r="AF164" s="10">
        <f t="shared" si="81"/>
        <v>74.621753683827535</v>
      </c>
      <c r="AG164" s="10">
        <f t="shared" si="81"/>
        <v>83.192611264928303</v>
      </c>
      <c r="AH164" s="10">
        <f t="shared" si="80"/>
        <v>0</v>
      </c>
      <c r="AI164" s="10">
        <f t="shared" si="80"/>
        <v>67.714997257268237</v>
      </c>
      <c r="AJ164" s="10">
        <f t="shared" si="80"/>
        <v>0</v>
      </c>
      <c r="AK164" s="10">
        <f t="shared" si="80"/>
        <v>60.753849975161444</v>
      </c>
    </row>
    <row r="165" spans="1:45" ht="12.75" customHeight="1" x14ac:dyDescent="0.25">
      <c r="A165" s="133">
        <v>157</v>
      </c>
      <c r="B165" s="139" t="s">
        <v>1498</v>
      </c>
      <c r="C165" s="135">
        <f t="shared" si="96"/>
        <v>0</v>
      </c>
      <c r="D165" s="140">
        <v>0</v>
      </c>
      <c r="E165" s="140">
        <v>0</v>
      </c>
      <c r="F165" s="140">
        <v>0</v>
      </c>
      <c r="G165" s="140">
        <v>0</v>
      </c>
      <c r="H165" s="140">
        <v>0</v>
      </c>
      <c r="I165" s="140">
        <v>0</v>
      </c>
      <c r="J165" s="135">
        <f t="shared" si="98"/>
        <v>0</v>
      </c>
      <c r="K165" s="141">
        <v>0</v>
      </c>
      <c r="L165" s="141">
        <v>0</v>
      </c>
      <c r="M165" s="141">
        <v>0</v>
      </c>
      <c r="N165" s="141">
        <v>0</v>
      </c>
      <c r="O165" s="141">
        <v>0</v>
      </c>
      <c r="P165" s="141">
        <v>0</v>
      </c>
      <c r="Q165" s="136">
        <f t="shared" si="100"/>
        <v>0</v>
      </c>
      <c r="R165" s="141">
        <v>0</v>
      </c>
      <c r="S165" s="141">
        <v>0</v>
      </c>
      <c r="T165" s="141">
        <v>0</v>
      </c>
      <c r="U165" s="10">
        <v>0</v>
      </c>
      <c r="V165" s="10">
        <v>0</v>
      </c>
      <c r="W165" s="10">
        <v>0</v>
      </c>
      <c r="X165" s="13">
        <f t="shared" si="95"/>
        <v>0</v>
      </c>
      <c r="Y165" s="10">
        <f t="shared" si="95"/>
        <v>0</v>
      </c>
      <c r="Z165" s="10">
        <f t="shared" si="95"/>
        <v>0</v>
      </c>
      <c r="AA165" s="10">
        <f t="shared" si="95"/>
        <v>0</v>
      </c>
      <c r="AB165" s="10">
        <f t="shared" si="95"/>
        <v>0</v>
      </c>
      <c r="AC165" s="10">
        <f t="shared" si="95"/>
        <v>0</v>
      </c>
      <c r="AD165" s="10">
        <f t="shared" si="95"/>
        <v>0</v>
      </c>
      <c r="AE165" s="10">
        <f t="shared" si="81"/>
        <v>0</v>
      </c>
      <c r="AF165" s="10">
        <f t="shared" si="81"/>
        <v>0</v>
      </c>
      <c r="AG165" s="10">
        <f t="shared" si="81"/>
        <v>0</v>
      </c>
      <c r="AH165" s="10">
        <f t="shared" si="80"/>
        <v>0</v>
      </c>
      <c r="AI165" s="10">
        <f t="shared" si="80"/>
        <v>0</v>
      </c>
      <c r="AJ165" s="10">
        <f t="shared" si="80"/>
        <v>0</v>
      </c>
      <c r="AK165" s="10">
        <f t="shared" si="80"/>
        <v>0</v>
      </c>
    </row>
    <row r="166" spans="1:45" ht="12.75" customHeight="1" x14ac:dyDescent="0.25">
      <c r="A166" s="133">
        <v>158</v>
      </c>
      <c r="B166" s="139" t="s">
        <v>1499</v>
      </c>
      <c r="C166" s="135">
        <f t="shared" si="96"/>
        <v>0</v>
      </c>
      <c r="D166" s="140">
        <v>0</v>
      </c>
      <c r="E166" s="140">
        <v>0</v>
      </c>
      <c r="F166" s="140">
        <v>0</v>
      </c>
      <c r="G166" s="140">
        <v>0</v>
      </c>
      <c r="H166" s="140">
        <v>0</v>
      </c>
      <c r="I166" s="140">
        <v>0</v>
      </c>
      <c r="J166" s="135">
        <f t="shared" si="98"/>
        <v>0</v>
      </c>
      <c r="K166" s="141">
        <v>0</v>
      </c>
      <c r="L166" s="141">
        <v>0</v>
      </c>
      <c r="M166" s="141">
        <v>0</v>
      </c>
      <c r="N166" s="141">
        <v>0</v>
      </c>
      <c r="O166" s="141">
        <v>0</v>
      </c>
      <c r="P166" s="141">
        <v>0</v>
      </c>
      <c r="Q166" s="136">
        <f t="shared" si="100"/>
        <v>0</v>
      </c>
      <c r="R166" s="141">
        <v>0</v>
      </c>
      <c r="S166" s="141">
        <v>0</v>
      </c>
      <c r="T166" s="141">
        <v>0</v>
      </c>
      <c r="U166" s="10">
        <v>0</v>
      </c>
      <c r="V166" s="10">
        <v>0</v>
      </c>
      <c r="W166" s="10">
        <v>0</v>
      </c>
      <c r="X166" s="13">
        <f t="shared" si="95"/>
        <v>0</v>
      </c>
      <c r="Y166" s="10">
        <f t="shared" si="95"/>
        <v>0</v>
      </c>
      <c r="Z166" s="10">
        <f t="shared" si="95"/>
        <v>0</v>
      </c>
      <c r="AA166" s="10">
        <f t="shared" si="95"/>
        <v>0</v>
      </c>
      <c r="AB166" s="10">
        <f t="shared" si="95"/>
        <v>0</v>
      </c>
      <c r="AC166" s="10">
        <f t="shared" si="95"/>
        <v>0</v>
      </c>
      <c r="AD166" s="10">
        <f t="shared" si="95"/>
        <v>0</v>
      </c>
      <c r="AE166" s="10">
        <f t="shared" si="81"/>
        <v>0</v>
      </c>
      <c r="AF166" s="10">
        <f t="shared" si="81"/>
        <v>0</v>
      </c>
      <c r="AG166" s="10">
        <f t="shared" si="81"/>
        <v>0</v>
      </c>
      <c r="AH166" s="10">
        <f t="shared" si="80"/>
        <v>0</v>
      </c>
      <c r="AI166" s="10">
        <f t="shared" si="80"/>
        <v>0</v>
      </c>
      <c r="AJ166" s="10">
        <f t="shared" si="80"/>
        <v>0</v>
      </c>
      <c r="AK166" s="10">
        <f t="shared" si="80"/>
        <v>0</v>
      </c>
    </row>
    <row r="167" spans="1:45" ht="12.75" customHeight="1" x14ac:dyDescent="0.25">
      <c r="A167" s="133">
        <v>159</v>
      </c>
      <c r="B167" s="139" t="s">
        <v>1500</v>
      </c>
      <c r="C167" s="135">
        <f t="shared" si="96"/>
        <v>62.5</v>
      </c>
      <c r="D167" s="140">
        <v>0</v>
      </c>
      <c r="E167" s="140">
        <v>0</v>
      </c>
      <c r="F167" s="140">
        <v>0</v>
      </c>
      <c r="G167" s="140">
        <v>0</v>
      </c>
      <c r="H167" s="140">
        <v>62.5</v>
      </c>
      <c r="I167" s="140">
        <v>0</v>
      </c>
      <c r="J167" s="135">
        <f t="shared" si="98"/>
        <v>66.5</v>
      </c>
      <c r="K167" s="141">
        <v>0</v>
      </c>
      <c r="L167" s="141">
        <v>0</v>
      </c>
      <c r="M167" s="141">
        <v>0</v>
      </c>
      <c r="N167" s="141">
        <v>0</v>
      </c>
      <c r="O167" s="141">
        <v>66.5</v>
      </c>
      <c r="P167" s="141">
        <v>0</v>
      </c>
      <c r="Q167" s="136">
        <f t="shared" si="100"/>
        <v>65.739900000000006</v>
      </c>
      <c r="R167" s="141">
        <v>0</v>
      </c>
      <c r="S167" s="141">
        <v>0</v>
      </c>
      <c r="T167" s="141">
        <v>0</v>
      </c>
      <c r="U167" s="10">
        <v>0</v>
      </c>
      <c r="V167" s="10">
        <v>65.739900000000006</v>
      </c>
      <c r="W167" s="10">
        <v>0</v>
      </c>
      <c r="X167" s="13">
        <f t="shared" si="95"/>
        <v>-0.76009999999999422</v>
      </c>
      <c r="Y167" s="10">
        <f t="shared" si="95"/>
        <v>0</v>
      </c>
      <c r="Z167" s="10">
        <f t="shared" si="95"/>
        <v>0</v>
      </c>
      <c r="AA167" s="10">
        <f t="shared" si="95"/>
        <v>0</v>
      </c>
      <c r="AB167" s="10">
        <f t="shared" si="95"/>
        <v>0</v>
      </c>
      <c r="AC167" s="10">
        <f t="shared" si="95"/>
        <v>-0.76009999999999422</v>
      </c>
      <c r="AD167" s="10">
        <f t="shared" si="95"/>
        <v>0</v>
      </c>
      <c r="AE167" s="10">
        <f t="shared" si="81"/>
        <v>98.856992481203022</v>
      </c>
      <c r="AF167" s="10">
        <f t="shared" si="81"/>
        <v>0</v>
      </c>
      <c r="AG167" s="10">
        <f t="shared" si="81"/>
        <v>0</v>
      </c>
      <c r="AH167" s="10">
        <f t="shared" si="80"/>
        <v>0</v>
      </c>
      <c r="AI167" s="10">
        <f t="shared" si="80"/>
        <v>0</v>
      </c>
      <c r="AJ167" s="10">
        <f t="shared" si="80"/>
        <v>98.856992481203022</v>
      </c>
      <c r="AK167" s="10">
        <f t="shared" si="80"/>
        <v>0</v>
      </c>
    </row>
    <row r="168" spans="1:45" ht="12.75" customHeight="1" x14ac:dyDescent="0.25">
      <c r="A168" s="133">
        <v>160</v>
      </c>
      <c r="B168" s="139" t="s">
        <v>1497</v>
      </c>
      <c r="C168" s="135">
        <f t="shared" si="96"/>
        <v>0</v>
      </c>
      <c r="D168" s="140">
        <v>0</v>
      </c>
      <c r="E168" s="140">
        <v>0</v>
      </c>
      <c r="F168" s="140">
        <v>0</v>
      </c>
      <c r="G168" s="140">
        <v>0</v>
      </c>
      <c r="H168" s="140">
        <v>0</v>
      </c>
      <c r="I168" s="140">
        <v>0</v>
      </c>
      <c r="J168" s="135">
        <f t="shared" si="98"/>
        <v>0</v>
      </c>
      <c r="K168" s="141">
        <v>0</v>
      </c>
      <c r="L168" s="141">
        <v>0</v>
      </c>
      <c r="M168" s="141">
        <v>0</v>
      </c>
      <c r="N168" s="141">
        <v>0</v>
      </c>
      <c r="O168" s="141">
        <v>0</v>
      </c>
      <c r="P168" s="141">
        <v>0</v>
      </c>
      <c r="Q168" s="136">
        <f t="shared" si="100"/>
        <v>0</v>
      </c>
      <c r="R168" s="141">
        <v>0</v>
      </c>
      <c r="S168" s="141">
        <v>0</v>
      </c>
      <c r="T168" s="141">
        <v>0</v>
      </c>
      <c r="U168" s="10">
        <v>0</v>
      </c>
      <c r="V168" s="10">
        <v>0</v>
      </c>
      <c r="W168" s="10">
        <v>0</v>
      </c>
      <c r="X168" s="13">
        <f t="shared" si="95"/>
        <v>0</v>
      </c>
      <c r="Y168" s="10">
        <f t="shared" si="95"/>
        <v>0</v>
      </c>
      <c r="Z168" s="10">
        <f t="shared" si="95"/>
        <v>0</v>
      </c>
      <c r="AA168" s="10">
        <f t="shared" si="95"/>
        <v>0</v>
      </c>
      <c r="AB168" s="10">
        <f t="shared" si="95"/>
        <v>0</v>
      </c>
      <c r="AC168" s="10">
        <f t="shared" si="95"/>
        <v>0</v>
      </c>
      <c r="AD168" s="10">
        <f t="shared" si="95"/>
        <v>0</v>
      </c>
      <c r="AE168" s="10">
        <f t="shared" si="81"/>
        <v>0</v>
      </c>
      <c r="AF168" s="10">
        <f t="shared" si="81"/>
        <v>0</v>
      </c>
      <c r="AG168" s="10">
        <f t="shared" si="81"/>
        <v>0</v>
      </c>
      <c r="AH168" s="10">
        <f t="shared" si="80"/>
        <v>0</v>
      </c>
      <c r="AI168" s="10">
        <f t="shared" si="80"/>
        <v>0</v>
      </c>
      <c r="AJ168" s="10">
        <f t="shared" si="80"/>
        <v>0</v>
      </c>
      <c r="AK168" s="10">
        <f t="shared" si="80"/>
        <v>0</v>
      </c>
    </row>
    <row r="169" spans="1:45" ht="12.75" customHeight="1" x14ac:dyDescent="0.25">
      <c r="A169" s="133">
        <v>161</v>
      </c>
      <c r="B169" s="139" t="s">
        <v>1501</v>
      </c>
      <c r="C169" s="135">
        <f t="shared" si="96"/>
        <v>0</v>
      </c>
      <c r="D169" s="140">
        <v>0</v>
      </c>
      <c r="E169" s="140">
        <v>0</v>
      </c>
      <c r="F169" s="140">
        <v>0</v>
      </c>
      <c r="G169" s="140">
        <v>0</v>
      </c>
      <c r="H169" s="140">
        <v>0</v>
      </c>
      <c r="I169" s="140">
        <v>0</v>
      </c>
      <c r="J169" s="135">
        <f t="shared" si="98"/>
        <v>0</v>
      </c>
      <c r="K169" s="141">
        <v>0</v>
      </c>
      <c r="L169" s="141">
        <v>0</v>
      </c>
      <c r="M169" s="141">
        <v>0</v>
      </c>
      <c r="N169" s="141">
        <v>0</v>
      </c>
      <c r="O169" s="141">
        <v>0</v>
      </c>
      <c r="P169" s="141">
        <v>0</v>
      </c>
      <c r="Q169" s="136">
        <f t="shared" si="100"/>
        <v>0</v>
      </c>
      <c r="R169" s="141">
        <v>0</v>
      </c>
      <c r="S169" s="141">
        <v>0</v>
      </c>
      <c r="T169" s="141">
        <v>0</v>
      </c>
      <c r="U169" s="10">
        <v>0</v>
      </c>
      <c r="V169" s="10">
        <v>0</v>
      </c>
      <c r="W169" s="10">
        <v>0</v>
      </c>
      <c r="X169" s="13">
        <f t="shared" si="95"/>
        <v>0</v>
      </c>
      <c r="Y169" s="10">
        <f t="shared" si="95"/>
        <v>0</v>
      </c>
      <c r="Z169" s="10">
        <f t="shared" si="95"/>
        <v>0</v>
      </c>
      <c r="AA169" s="10">
        <f t="shared" si="95"/>
        <v>0</v>
      </c>
      <c r="AB169" s="10">
        <f t="shared" si="95"/>
        <v>0</v>
      </c>
      <c r="AC169" s="10">
        <f t="shared" si="95"/>
        <v>0</v>
      </c>
      <c r="AD169" s="10">
        <f t="shared" si="95"/>
        <v>0</v>
      </c>
      <c r="AE169" s="10">
        <f t="shared" si="81"/>
        <v>0</v>
      </c>
      <c r="AF169" s="10">
        <f t="shared" si="81"/>
        <v>0</v>
      </c>
      <c r="AG169" s="10">
        <f t="shared" si="81"/>
        <v>0</v>
      </c>
      <c r="AH169" s="10">
        <f t="shared" si="80"/>
        <v>0</v>
      </c>
      <c r="AI169" s="10">
        <f t="shared" si="80"/>
        <v>0</v>
      </c>
      <c r="AJ169" s="10">
        <f t="shared" si="80"/>
        <v>0</v>
      </c>
      <c r="AK169" s="10">
        <f t="shared" si="80"/>
        <v>0</v>
      </c>
    </row>
    <row r="170" spans="1:45" ht="12.75" customHeight="1" x14ac:dyDescent="0.25">
      <c r="A170" s="133">
        <v>162</v>
      </c>
      <c r="B170" s="139" t="s">
        <v>1502</v>
      </c>
      <c r="C170" s="135">
        <f t="shared" si="96"/>
        <v>0</v>
      </c>
      <c r="D170" s="140">
        <v>0</v>
      </c>
      <c r="E170" s="140">
        <v>0</v>
      </c>
      <c r="F170" s="140">
        <v>0</v>
      </c>
      <c r="G170" s="140">
        <v>0</v>
      </c>
      <c r="H170" s="140">
        <v>0</v>
      </c>
      <c r="I170" s="140">
        <v>0</v>
      </c>
      <c r="J170" s="135">
        <f t="shared" si="98"/>
        <v>0</v>
      </c>
      <c r="K170" s="141">
        <v>0</v>
      </c>
      <c r="L170" s="141">
        <v>0</v>
      </c>
      <c r="M170" s="141">
        <v>0</v>
      </c>
      <c r="N170" s="141">
        <v>0</v>
      </c>
      <c r="O170" s="141">
        <v>0</v>
      </c>
      <c r="P170" s="141">
        <v>0</v>
      </c>
      <c r="Q170" s="136">
        <f t="shared" si="100"/>
        <v>0</v>
      </c>
      <c r="R170" s="141">
        <v>0</v>
      </c>
      <c r="S170" s="141">
        <v>0</v>
      </c>
      <c r="T170" s="141">
        <v>0</v>
      </c>
      <c r="U170" s="10">
        <v>0</v>
      </c>
      <c r="V170" s="10">
        <v>0</v>
      </c>
      <c r="W170" s="10">
        <v>0</v>
      </c>
      <c r="X170" s="13">
        <f t="shared" si="95"/>
        <v>0</v>
      </c>
      <c r="Y170" s="10">
        <f t="shared" si="95"/>
        <v>0</v>
      </c>
      <c r="Z170" s="10">
        <f t="shared" si="95"/>
        <v>0</v>
      </c>
      <c r="AA170" s="10">
        <f t="shared" si="95"/>
        <v>0</v>
      </c>
      <c r="AB170" s="10">
        <f t="shared" si="95"/>
        <v>0</v>
      </c>
      <c r="AC170" s="10">
        <f t="shared" si="95"/>
        <v>0</v>
      </c>
      <c r="AD170" s="10">
        <f t="shared" si="95"/>
        <v>0</v>
      </c>
      <c r="AE170" s="10">
        <f t="shared" si="81"/>
        <v>0</v>
      </c>
      <c r="AF170" s="10">
        <f t="shared" si="81"/>
        <v>0</v>
      </c>
      <c r="AG170" s="10">
        <f t="shared" si="81"/>
        <v>0</v>
      </c>
      <c r="AH170" s="10">
        <f t="shared" si="80"/>
        <v>0</v>
      </c>
      <c r="AI170" s="10">
        <f t="shared" si="80"/>
        <v>0</v>
      </c>
      <c r="AJ170" s="10">
        <f t="shared" si="80"/>
        <v>0</v>
      </c>
      <c r="AK170" s="10">
        <f t="shared" si="80"/>
        <v>0</v>
      </c>
    </row>
    <row r="171" spans="1:45" ht="12.75" customHeight="1" x14ac:dyDescent="0.25">
      <c r="A171" s="133">
        <v>163</v>
      </c>
      <c r="B171" s="139" t="s">
        <v>1503</v>
      </c>
      <c r="C171" s="135">
        <f t="shared" si="96"/>
        <v>0</v>
      </c>
      <c r="D171" s="140">
        <v>0</v>
      </c>
      <c r="E171" s="140">
        <v>0</v>
      </c>
      <c r="F171" s="140">
        <v>0</v>
      </c>
      <c r="G171" s="140">
        <v>0</v>
      </c>
      <c r="H171" s="140">
        <v>0</v>
      </c>
      <c r="I171" s="140">
        <v>0</v>
      </c>
      <c r="J171" s="135">
        <f t="shared" si="98"/>
        <v>0</v>
      </c>
      <c r="K171" s="141">
        <v>0</v>
      </c>
      <c r="L171" s="141">
        <v>0</v>
      </c>
      <c r="M171" s="141">
        <v>0</v>
      </c>
      <c r="N171" s="141">
        <v>0</v>
      </c>
      <c r="O171" s="141">
        <v>0</v>
      </c>
      <c r="P171" s="141">
        <v>0</v>
      </c>
      <c r="Q171" s="136">
        <f t="shared" si="100"/>
        <v>0</v>
      </c>
      <c r="R171" s="141">
        <v>0</v>
      </c>
      <c r="S171" s="141">
        <v>0</v>
      </c>
      <c r="T171" s="141">
        <v>0</v>
      </c>
      <c r="U171" s="10">
        <v>0</v>
      </c>
      <c r="V171" s="10">
        <v>0</v>
      </c>
      <c r="W171" s="10">
        <v>0</v>
      </c>
      <c r="X171" s="13">
        <f t="shared" si="95"/>
        <v>0</v>
      </c>
      <c r="Y171" s="10">
        <f t="shared" si="95"/>
        <v>0</v>
      </c>
      <c r="Z171" s="10">
        <f t="shared" si="95"/>
        <v>0</v>
      </c>
      <c r="AA171" s="10">
        <f t="shared" si="95"/>
        <v>0</v>
      </c>
      <c r="AB171" s="10">
        <f t="shared" si="95"/>
        <v>0</v>
      </c>
      <c r="AC171" s="10">
        <f t="shared" si="95"/>
        <v>0</v>
      </c>
      <c r="AD171" s="10">
        <f t="shared" si="95"/>
        <v>0</v>
      </c>
      <c r="AE171" s="10">
        <f t="shared" si="81"/>
        <v>0</v>
      </c>
      <c r="AF171" s="10">
        <f t="shared" si="81"/>
        <v>0</v>
      </c>
      <c r="AG171" s="10">
        <f t="shared" si="81"/>
        <v>0</v>
      </c>
      <c r="AH171" s="10">
        <f t="shared" si="80"/>
        <v>0</v>
      </c>
      <c r="AI171" s="10">
        <f t="shared" si="80"/>
        <v>0</v>
      </c>
      <c r="AJ171" s="10">
        <f t="shared" si="80"/>
        <v>0</v>
      </c>
      <c r="AK171" s="10">
        <f t="shared" si="80"/>
        <v>0</v>
      </c>
    </row>
    <row r="172" spans="1:45" ht="12.75" customHeight="1" x14ac:dyDescent="0.25">
      <c r="A172" s="133">
        <v>164</v>
      </c>
      <c r="B172" s="139" t="s">
        <v>1504</v>
      </c>
      <c r="C172" s="135">
        <f t="shared" si="96"/>
        <v>0</v>
      </c>
      <c r="D172" s="140">
        <v>0</v>
      </c>
      <c r="E172" s="140">
        <v>0</v>
      </c>
      <c r="F172" s="140">
        <v>0</v>
      </c>
      <c r="G172" s="140">
        <v>0</v>
      </c>
      <c r="H172" s="140">
        <v>0</v>
      </c>
      <c r="I172" s="140">
        <v>0</v>
      </c>
      <c r="J172" s="135">
        <f t="shared" si="98"/>
        <v>0</v>
      </c>
      <c r="K172" s="141">
        <v>0</v>
      </c>
      <c r="L172" s="141">
        <v>0</v>
      </c>
      <c r="M172" s="141">
        <v>0</v>
      </c>
      <c r="N172" s="141">
        <v>0</v>
      </c>
      <c r="O172" s="141">
        <v>0</v>
      </c>
      <c r="P172" s="141">
        <v>0</v>
      </c>
      <c r="Q172" s="136">
        <f t="shared" si="100"/>
        <v>0</v>
      </c>
      <c r="R172" s="141">
        <v>0</v>
      </c>
      <c r="S172" s="141">
        <v>0</v>
      </c>
      <c r="T172" s="141">
        <v>0</v>
      </c>
      <c r="U172" s="10">
        <v>0</v>
      </c>
      <c r="V172" s="10">
        <v>0</v>
      </c>
      <c r="W172" s="10">
        <v>0</v>
      </c>
      <c r="X172" s="13">
        <f t="shared" si="95"/>
        <v>0</v>
      </c>
      <c r="Y172" s="10">
        <f t="shared" si="95"/>
        <v>0</v>
      </c>
      <c r="Z172" s="10">
        <f t="shared" si="95"/>
        <v>0</v>
      </c>
      <c r="AA172" s="10">
        <f t="shared" si="95"/>
        <v>0</v>
      </c>
      <c r="AB172" s="10">
        <f t="shared" si="95"/>
        <v>0</v>
      </c>
      <c r="AC172" s="10">
        <f t="shared" si="95"/>
        <v>0</v>
      </c>
      <c r="AD172" s="10">
        <f t="shared" si="95"/>
        <v>0</v>
      </c>
      <c r="AE172" s="10">
        <f t="shared" si="81"/>
        <v>0</v>
      </c>
      <c r="AF172" s="10">
        <f t="shared" si="81"/>
        <v>0</v>
      </c>
      <c r="AG172" s="10">
        <f t="shared" si="81"/>
        <v>0</v>
      </c>
      <c r="AH172" s="10">
        <f t="shared" si="80"/>
        <v>0</v>
      </c>
      <c r="AI172" s="10">
        <f t="shared" si="80"/>
        <v>0</v>
      </c>
      <c r="AJ172" s="10">
        <f t="shared" si="80"/>
        <v>0</v>
      </c>
      <c r="AK172" s="10">
        <f t="shared" si="80"/>
        <v>0</v>
      </c>
    </row>
    <row r="173" spans="1:45" ht="12.75" customHeight="1" x14ac:dyDescent="0.25">
      <c r="A173" s="133">
        <v>165</v>
      </c>
      <c r="B173" s="139" t="s">
        <v>1505</v>
      </c>
      <c r="C173" s="135">
        <f t="shared" si="96"/>
        <v>0</v>
      </c>
      <c r="D173" s="140">
        <v>0</v>
      </c>
      <c r="E173" s="140">
        <v>0</v>
      </c>
      <c r="F173" s="140">
        <v>0</v>
      </c>
      <c r="G173" s="140">
        <v>0</v>
      </c>
      <c r="H173" s="140">
        <v>0</v>
      </c>
      <c r="I173" s="140">
        <v>0</v>
      </c>
      <c r="J173" s="135">
        <f t="shared" si="98"/>
        <v>0</v>
      </c>
      <c r="K173" s="141">
        <v>0</v>
      </c>
      <c r="L173" s="141">
        <v>0</v>
      </c>
      <c r="M173" s="141">
        <v>0</v>
      </c>
      <c r="N173" s="141">
        <v>0</v>
      </c>
      <c r="O173" s="141">
        <v>0</v>
      </c>
      <c r="P173" s="141">
        <v>0</v>
      </c>
      <c r="Q173" s="136">
        <f t="shared" si="100"/>
        <v>0</v>
      </c>
      <c r="R173" s="141">
        <v>0</v>
      </c>
      <c r="S173" s="141">
        <v>0</v>
      </c>
      <c r="T173" s="141">
        <v>0</v>
      </c>
      <c r="U173" s="10">
        <v>0</v>
      </c>
      <c r="V173" s="10">
        <v>0</v>
      </c>
      <c r="W173" s="10">
        <v>0</v>
      </c>
      <c r="X173" s="13">
        <f t="shared" si="95"/>
        <v>0</v>
      </c>
      <c r="Y173" s="10">
        <f t="shared" si="95"/>
        <v>0</v>
      </c>
      <c r="Z173" s="10">
        <f t="shared" si="95"/>
        <v>0</v>
      </c>
      <c r="AA173" s="10">
        <f t="shared" si="95"/>
        <v>0</v>
      </c>
      <c r="AB173" s="10">
        <f t="shared" si="95"/>
        <v>0</v>
      </c>
      <c r="AC173" s="10">
        <f t="shared" si="95"/>
        <v>0</v>
      </c>
      <c r="AD173" s="10">
        <f t="shared" si="95"/>
        <v>0</v>
      </c>
      <c r="AE173" s="10">
        <f t="shared" si="81"/>
        <v>0</v>
      </c>
      <c r="AF173" s="10">
        <f t="shared" si="81"/>
        <v>0</v>
      </c>
      <c r="AG173" s="10">
        <f t="shared" si="81"/>
        <v>0</v>
      </c>
      <c r="AH173" s="10">
        <f t="shared" si="80"/>
        <v>0</v>
      </c>
      <c r="AI173" s="10">
        <f t="shared" si="80"/>
        <v>0</v>
      </c>
      <c r="AJ173" s="10">
        <f t="shared" si="80"/>
        <v>0</v>
      </c>
      <c r="AK173" s="10">
        <f t="shared" si="80"/>
        <v>0</v>
      </c>
    </row>
    <row r="174" spans="1:45" ht="12.75" customHeight="1" x14ac:dyDescent="0.25">
      <c r="A174" s="133">
        <v>166</v>
      </c>
      <c r="B174" s="139" t="s">
        <v>1506</v>
      </c>
      <c r="C174" s="135">
        <f t="shared" si="96"/>
        <v>0</v>
      </c>
      <c r="D174" s="140">
        <v>0</v>
      </c>
      <c r="E174" s="140">
        <v>0</v>
      </c>
      <c r="F174" s="140">
        <v>0</v>
      </c>
      <c r="G174" s="140">
        <v>0</v>
      </c>
      <c r="H174" s="140">
        <v>0</v>
      </c>
      <c r="I174" s="140">
        <v>0</v>
      </c>
      <c r="J174" s="135">
        <f t="shared" si="98"/>
        <v>0</v>
      </c>
      <c r="K174" s="141">
        <v>0</v>
      </c>
      <c r="L174" s="141">
        <v>0</v>
      </c>
      <c r="M174" s="141">
        <v>0</v>
      </c>
      <c r="N174" s="141">
        <v>0</v>
      </c>
      <c r="O174" s="141">
        <v>0</v>
      </c>
      <c r="P174" s="141">
        <v>0</v>
      </c>
      <c r="Q174" s="136">
        <f t="shared" si="100"/>
        <v>0</v>
      </c>
      <c r="R174" s="141">
        <v>0</v>
      </c>
      <c r="S174" s="141">
        <v>0</v>
      </c>
      <c r="T174" s="141">
        <v>0</v>
      </c>
      <c r="U174" s="10">
        <v>0</v>
      </c>
      <c r="V174" s="10">
        <v>0</v>
      </c>
      <c r="W174" s="10">
        <v>0</v>
      </c>
      <c r="X174" s="13">
        <f t="shared" si="95"/>
        <v>0</v>
      </c>
      <c r="Y174" s="10">
        <f t="shared" si="95"/>
        <v>0</v>
      </c>
      <c r="Z174" s="10">
        <f t="shared" si="95"/>
        <v>0</v>
      </c>
      <c r="AA174" s="10">
        <f t="shared" si="95"/>
        <v>0</v>
      </c>
      <c r="AB174" s="10">
        <f t="shared" si="95"/>
        <v>0</v>
      </c>
      <c r="AC174" s="10">
        <f t="shared" si="95"/>
        <v>0</v>
      </c>
      <c r="AD174" s="10">
        <f t="shared" si="95"/>
        <v>0</v>
      </c>
      <c r="AE174" s="10">
        <f t="shared" si="81"/>
        <v>0</v>
      </c>
      <c r="AF174" s="10">
        <f t="shared" si="81"/>
        <v>0</v>
      </c>
      <c r="AG174" s="10">
        <f t="shared" si="81"/>
        <v>0</v>
      </c>
      <c r="AH174" s="10">
        <f t="shared" si="80"/>
        <v>0</v>
      </c>
      <c r="AI174" s="10">
        <f t="shared" si="80"/>
        <v>0</v>
      </c>
      <c r="AJ174" s="10">
        <f t="shared" si="80"/>
        <v>0</v>
      </c>
      <c r="AK174" s="10">
        <f t="shared" si="80"/>
        <v>0</v>
      </c>
    </row>
    <row r="175" spans="1:45" ht="12.75" customHeight="1" x14ac:dyDescent="0.25">
      <c r="A175" s="133">
        <v>167</v>
      </c>
      <c r="B175" s="139" t="s">
        <v>1507</v>
      </c>
      <c r="C175" s="135">
        <f t="shared" si="96"/>
        <v>0</v>
      </c>
      <c r="D175" s="140">
        <v>0</v>
      </c>
      <c r="E175" s="140">
        <v>0</v>
      </c>
      <c r="F175" s="140">
        <v>0</v>
      </c>
      <c r="G175" s="140">
        <v>0</v>
      </c>
      <c r="H175" s="140">
        <v>0</v>
      </c>
      <c r="I175" s="140">
        <v>0</v>
      </c>
      <c r="J175" s="135">
        <f t="shared" si="98"/>
        <v>0</v>
      </c>
      <c r="K175" s="141">
        <v>0</v>
      </c>
      <c r="L175" s="141">
        <v>0</v>
      </c>
      <c r="M175" s="141">
        <v>0</v>
      </c>
      <c r="N175" s="141">
        <v>0</v>
      </c>
      <c r="O175" s="141">
        <v>0</v>
      </c>
      <c r="P175" s="141">
        <v>0</v>
      </c>
      <c r="Q175" s="136">
        <f t="shared" si="100"/>
        <v>0</v>
      </c>
      <c r="R175" s="141">
        <v>0</v>
      </c>
      <c r="S175" s="141">
        <v>0</v>
      </c>
      <c r="T175" s="141">
        <v>0</v>
      </c>
      <c r="U175" s="10">
        <v>0</v>
      </c>
      <c r="V175" s="10">
        <v>0</v>
      </c>
      <c r="W175" s="10">
        <v>0</v>
      </c>
      <c r="X175" s="13">
        <f t="shared" si="95"/>
        <v>0</v>
      </c>
      <c r="Y175" s="10">
        <f t="shared" si="95"/>
        <v>0</v>
      </c>
      <c r="Z175" s="10">
        <f t="shared" si="95"/>
        <v>0</v>
      </c>
      <c r="AA175" s="10">
        <f t="shared" si="95"/>
        <v>0</v>
      </c>
      <c r="AB175" s="10">
        <f t="shared" si="95"/>
        <v>0</v>
      </c>
      <c r="AC175" s="10">
        <f t="shared" si="95"/>
        <v>0</v>
      </c>
      <c r="AD175" s="10">
        <f t="shared" si="95"/>
        <v>0</v>
      </c>
      <c r="AE175" s="10">
        <f t="shared" si="81"/>
        <v>0</v>
      </c>
      <c r="AF175" s="10">
        <f t="shared" si="81"/>
        <v>0</v>
      </c>
      <c r="AG175" s="10">
        <f t="shared" si="81"/>
        <v>0</v>
      </c>
      <c r="AH175" s="10">
        <f t="shared" si="81"/>
        <v>0</v>
      </c>
      <c r="AI175" s="10">
        <f t="shared" si="81"/>
        <v>0</v>
      </c>
      <c r="AJ175" s="10">
        <f t="shared" si="81"/>
        <v>0</v>
      </c>
      <c r="AK175" s="10">
        <f t="shared" si="81"/>
        <v>0</v>
      </c>
    </row>
    <row r="176" spans="1:45" ht="12.75" customHeight="1" x14ac:dyDescent="0.25">
      <c r="A176" s="133">
        <v>168</v>
      </c>
      <c r="B176" s="139" t="s">
        <v>1508</v>
      </c>
      <c r="C176" s="135">
        <f t="shared" si="96"/>
        <v>0</v>
      </c>
      <c r="D176" s="140">
        <v>0</v>
      </c>
      <c r="E176" s="140">
        <v>0</v>
      </c>
      <c r="F176" s="140">
        <v>0</v>
      </c>
      <c r="G176" s="140">
        <v>0</v>
      </c>
      <c r="H176" s="140">
        <v>0</v>
      </c>
      <c r="I176" s="140">
        <v>0</v>
      </c>
      <c r="J176" s="135">
        <f t="shared" si="98"/>
        <v>0</v>
      </c>
      <c r="K176" s="141">
        <v>0</v>
      </c>
      <c r="L176" s="141">
        <v>0</v>
      </c>
      <c r="M176" s="141">
        <v>0</v>
      </c>
      <c r="N176" s="141">
        <v>0</v>
      </c>
      <c r="O176" s="141">
        <v>0</v>
      </c>
      <c r="P176" s="141">
        <v>0</v>
      </c>
      <c r="Q176" s="136">
        <f t="shared" si="100"/>
        <v>0</v>
      </c>
      <c r="R176" s="141">
        <v>0</v>
      </c>
      <c r="S176" s="141">
        <v>0</v>
      </c>
      <c r="T176" s="141">
        <v>0</v>
      </c>
      <c r="U176" s="10">
        <v>0</v>
      </c>
      <c r="V176" s="10">
        <v>0</v>
      </c>
      <c r="W176" s="10">
        <v>0</v>
      </c>
      <c r="X176" s="13">
        <f t="shared" si="95"/>
        <v>0</v>
      </c>
      <c r="Y176" s="10">
        <f t="shared" si="95"/>
        <v>0</v>
      </c>
      <c r="Z176" s="10">
        <f t="shared" si="95"/>
        <v>0</v>
      </c>
      <c r="AA176" s="10">
        <f t="shared" si="95"/>
        <v>0</v>
      </c>
      <c r="AB176" s="10">
        <f t="shared" si="95"/>
        <v>0</v>
      </c>
      <c r="AC176" s="10">
        <f t="shared" si="95"/>
        <v>0</v>
      </c>
      <c r="AD176" s="10">
        <f t="shared" si="95"/>
        <v>0</v>
      </c>
      <c r="AE176" s="10">
        <f t="shared" ref="AE176:AK213" si="108">IF(J176=0,0,Q176/J176*100)</f>
        <v>0</v>
      </c>
      <c r="AF176" s="10">
        <f t="shared" si="108"/>
        <v>0</v>
      </c>
      <c r="AG176" s="10">
        <f t="shared" si="108"/>
        <v>0</v>
      </c>
      <c r="AH176" s="10">
        <f t="shared" si="108"/>
        <v>0</v>
      </c>
      <c r="AI176" s="10">
        <f t="shared" si="108"/>
        <v>0</v>
      </c>
      <c r="AJ176" s="10">
        <f t="shared" si="108"/>
        <v>0</v>
      </c>
      <c r="AK176" s="10">
        <f t="shared" si="108"/>
        <v>0</v>
      </c>
    </row>
    <row r="177" spans="1:37" ht="12.75" customHeight="1" x14ac:dyDescent="0.25">
      <c r="A177" s="133">
        <v>169</v>
      </c>
      <c r="B177" s="139" t="s">
        <v>1509</v>
      </c>
      <c r="C177" s="135">
        <f t="shared" si="96"/>
        <v>0</v>
      </c>
      <c r="D177" s="140">
        <v>0</v>
      </c>
      <c r="E177" s="140">
        <v>0</v>
      </c>
      <c r="F177" s="140">
        <v>0</v>
      </c>
      <c r="G177" s="140">
        <v>0</v>
      </c>
      <c r="H177" s="140">
        <v>0</v>
      </c>
      <c r="I177" s="140">
        <v>0</v>
      </c>
      <c r="J177" s="135">
        <f t="shared" si="98"/>
        <v>0</v>
      </c>
      <c r="K177" s="141">
        <v>0</v>
      </c>
      <c r="L177" s="141">
        <v>0</v>
      </c>
      <c r="M177" s="141">
        <v>0</v>
      </c>
      <c r="N177" s="141">
        <v>0</v>
      </c>
      <c r="O177" s="141">
        <v>0</v>
      </c>
      <c r="P177" s="141">
        <v>0</v>
      </c>
      <c r="Q177" s="136">
        <f t="shared" si="100"/>
        <v>0</v>
      </c>
      <c r="R177" s="141">
        <v>0</v>
      </c>
      <c r="S177" s="141">
        <v>0</v>
      </c>
      <c r="T177" s="141">
        <v>0</v>
      </c>
      <c r="U177" s="10">
        <v>0</v>
      </c>
      <c r="V177" s="10">
        <v>0</v>
      </c>
      <c r="W177" s="10">
        <v>0</v>
      </c>
      <c r="X177" s="13">
        <f t="shared" si="95"/>
        <v>0</v>
      </c>
      <c r="Y177" s="10">
        <f t="shared" si="95"/>
        <v>0</v>
      </c>
      <c r="Z177" s="10">
        <f t="shared" si="95"/>
        <v>0</v>
      </c>
      <c r="AA177" s="10">
        <f t="shared" si="95"/>
        <v>0</v>
      </c>
      <c r="AB177" s="10">
        <f t="shared" si="95"/>
        <v>0</v>
      </c>
      <c r="AC177" s="10">
        <f t="shared" si="95"/>
        <v>0</v>
      </c>
      <c r="AD177" s="10">
        <f t="shared" si="95"/>
        <v>0</v>
      </c>
      <c r="AE177" s="10">
        <f t="shared" si="108"/>
        <v>0</v>
      </c>
      <c r="AF177" s="10">
        <f t="shared" si="108"/>
        <v>0</v>
      </c>
      <c r="AG177" s="10">
        <f t="shared" si="108"/>
        <v>0</v>
      </c>
      <c r="AH177" s="10">
        <f t="shared" si="108"/>
        <v>0</v>
      </c>
      <c r="AI177" s="10">
        <f t="shared" si="108"/>
        <v>0</v>
      </c>
      <c r="AJ177" s="10">
        <f t="shared" si="108"/>
        <v>0</v>
      </c>
      <c r="AK177" s="10">
        <f t="shared" si="108"/>
        <v>0</v>
      </c>
    </row>
    <row r="178" spans="1:37" ht="12.75" customHeight="1" x14ac:dyDescent="0.25">
      <c r="A178" s="133">
        <v>170</v>
      </c>
      <c r="B178" s="139" t="s">
        <v>1510</v>
      </c>
      <c r="C178" s="135">
        <f t="shared" si="96"/>
        <v>0</v>
      </c>
      <c r="D178" s="140">
        <v>0</v>
      </c>
      <c r="E178" s="140">
        <v>0</v>
      </c>
      <c r="F178" s="140">
        <v>0</v>
      </c>
      <c r="G178" s="140">
        <v>0</v>
      </c>
      <c r="H178" s="140">
        <v>0</v>
      </c>
      <c r="I178" s="140">
        <v>0</v>
      </c>
      <c r="J178" s="135">
        <f t="shared" si="98"/>
        <v>0</v>
      </c>
      <c r="K178" s="141">
        <v>0</v>
      </c>
      <c r="L178" s="141">
        <v>0</v>
      </c>
      <c r="M178" s="141">
        <v>0</v>
      </c>
      <c r="N178" s="141">
        <v>0</v>
      </c>
      <c r="O178" s="141">
        <v>0</v>
      </c>
      <c r="P178" s="141">
        <v>0</v>
      </c>
      <c r="Q178" s="136">
        <f t="shared" si="100"/>
        <v>0</v>
      </c>
      <c r="R178" s="141">
        <v>0</v>
      </c>
      <c r="S178" s="141">
        <v>0</v>
      </c>
      <c r="T178" s="141">
        <v>0</v>
      </c>
      <c r="U178" s="10">
        <v>0</v>
      </c>
      <c r="V178" s="10">
        <v>0</v>
      </c>
      <c r="W178" s="10">
        <v>0</v>
      </c>
      <c r="X178" s="13">
        <f t="shared" si="95"/>
        <v>0</v>
      </c>
      <c r="Y178" s="10">
        <f t="shared" si="95"/>
        <v>0</v>
      </c>
      <c r="Z178" s="10">
        <f t="shared" si="95"/>
        <v>0</v>
      </c>
      <c r="AA178" s="10">
        <f t="shared" si="95"/>
        <v>0</v>
      </c>
      <c r="AB178" s="10">
        <f t="shared" si="95"/>
        <v>0</v>
      </c>
      <c r="AC178" s="10">
        <f t="shared" si="95"/>
        <v>0</v>
      </c>
      <c r="AD178" s="10">
        <f t="shared" si="95"/>
        <v>0</v>
      </c>
      <c r="AE178" s="10">
        <f t="shared" si="108"/>
        <v>0</v>
      </c>
      <c r="AF178" s="10">
        <f t="shared" si="108"/>
        <v>0</v>
      </c>
      <c r="AG178" s="10">
        <f t="shared" si="108"/>
        <v>0</v>
      </c>
      <c r="AH178" s="10">
        <f t="shared" si="108"/>
        <v>0</v>
      </c>
      <c r="AI178" s="10">
        <f t="shared" si="108"/>
        <v>0</v>
      </c>
      <c r="AJ178" s="10">
        <f t="shared" si="108"/>
        <v>0</v>
      </c>
      <c r="AK178" s="10">
        <f t="shared" si="108"/>
        <v>0</v>
      </c>
    </row>
    <row r="179" spans="1:37" ht="12.75" customHeight="1" x14ac:dyDescent="0.25">
      <c r="A179" s="133">
        <v>171</v>
      </c>
      <c r="B179" s="139" t="s">
        <v>1511</v>
      </c>
      <c r="C179" s="135">
        <f t="shared" si="96"/>
        <v>0</v>
      </c>
      <c r="D179" s="140">
        <v>0</v>
      </c>
      <c r="E179" s="140">
        <v>0</v>
      </c>
      <c r="F179" s="140">
        <v>0</v>
      </c>
      <c r="G179" s="140">
        <v>0</v>
      </c>
      <c r="H179" s="140">
        <v>0</v>
      </c>
      <c r="I179" s="140">
        <v>0</v>
      </c>
      <c r="J179" s="135">
        <f t="shared" si="98"/>
        <v>0</v>
      </c>
      <c r="K179" s="141">
        <v>0</v>
      </c>
      <c r="L179" s="141">
        <v>0</v>
      </c>
      <c r="M179" s="141">
        <v>0</v>
      </c>
      <c r="N179" s="141">
        <v>0</v>
      </c>
      <c r="O179" s="141">
        <v>0</v>
      </c>
      <c r="P179" s="141">
        <v>0</v>
      </c>
      <c r="Q179" s="136">
        <f t="shared" si="100"/>
        <v>0</v>
      </c>
      <c r="R179" s="141">
        <v>0</v>
      </c>
      <c r="S179" s="141">
        <v>0</v>
      </c>
      <c r="T179" s="141">
        <v>0</v>
      </c>
      <c r="U179" s="10">
        <v>0</v>
      </c>
      <c r="V179" s="10">
        <v>0</v>
      </c>
      <c r="W179" s="10">
        <v>0</v>
      </c>
      <c r="X179" s="13">
        <f t="shared" si="95"/>
        <v>0</v>
      </c>
      <c r="Y179" s="10">
        <f t="shared" si="95"/>
        <v>0</v>
      </c>
      <c r="Z179" s="10">
        <f t="shared" si="95"/>
        <v>0</v>
      </c>
      <c r="AA179" s="10">
        <f t="shared" si="95"/>
        <v>0</v>
      </c>
      <c r="AB179" s="10">
        <f t="shared" si="95"/>
        <v>0</v>
      </c>
      <c r="AC179" s="10">
        <f t="shared" si="95"/>
        <v>0</v>
      </c>
      <c r="AD179" s="10">
        <f t="shared" si="95"/>
        <v>0</v>
      </c>
      <c r="AE179" s="10">
        <f t="shared" si="108"/>
        <v>0</v>
      </c>
      <c r="AF179" s="10">
        <f t="shared" si="108"/>
        <v>0</v>
      </c>
      <c r="AG179" s="10">
        <f t="shared" si="108"/>
        <v>0</v>
      </c>
      <c r="AH179" s="10">
        <f t="shared" si="108"/>
        <v>0</v>
      </c>
      <c r="AI179" s="10">
        <f t="shared" si="108"/>
        <v>0</v>
      </c>
      <c r="AJ179" s="10">
        <f t="shared" si="108"/>
        <v>0</v>
      </c>
      <c r="AK179" s="10">
        <f t="shared" si="108"/>
        <v>0</v>
      </c>
    </row>
    <row r="180" spans="1:37" ht="12.75" customHeight="1" x14ac:dyDescent="0.25">
      <c r="A180" s="133">
        <v>172</v>
      </c>
      <c r="B180" s="139" t="s">
        <v>1512</v>
      </c>
      <c r="C180" s="135">
        <f t="shared" si="96"/>
        <v>0</v>
      </c>
      <c r="D180" s="140">
        <v>0</v>
      </c>
      <c r="E180" s="140">
        <v>0</v>
      </c>
      <c r="F180" s="140">
        <v>0</v>
      </c>
      <c r="G180" s="140">
        <v>0</v>
      </c>
      <c r="H180" s="140">
        <v>0</v>
      </c>
      <c r="I180" s="140">
        <v>0</v>
      </c>
      <c r="J180" s="135">
        <f t="shared" si="98"/>
        <v>0</v>
      </c>
      <c r="K180" s="141">
        <v>0</v>
      </c>
      <c r="L180" s="141">
        <v>0</v>
      </c>
      <c r="M180" s="141">
        <v>0</v>
      </c>
      <c r="N180" s="141">
        <v>0</v>
      </c>
      <c r="O180" s="141">
        <v>0</v>
      </c>
      <c r="P180" s="141">
        <v>0</v>
      </c>
      <c r="Q180" s="136">
        <f t="shared" si="100"/>
        <v>0</v>
      </c>
      <c r="R180" s="141">
        <v>0</v>
      </c>
      <c r="S180" s="141">
        <v>0</v>
      </c>
      <c r="T180" s="141">
        <v>0</v>
      </c>
      <c r="U180" s="10">
        <v>0</v>
      </c>
      <c r="V180" s="10">
        <v>0</v>
      </c>
      <c r="W180" s="10">
        <v>0</v>
      </c>
      <c r="X180" s="13">
        <f t="shared" si="95"/>
        <v>0</v>
      </c>
      <c r="Y180" s="10">
        <f t="shared" si="95"/>
        <v>0</v>
      </c>
      <c r="Z180" s="10">
        <f t="shared" si="95"/>
        <v>0</v>
      </c>
      <c r="AA180" s="10">
        <f t="shared" si="95"/>
        <v>0</v>
      </c>
      <c r="AB180" s="10">
        <f t="shared" si="95"/>
        <v>0</v>
      </c>
      <c r="AC180" s="10">
        <f t="shared" si="95"/>
        <v>0</v>
      </c>
      <c r="AD180" s="10">
        <f t="shared" si="95"/>
        <v>0</v>
      </c>
      <c r="AE180" s="10">
        <f t="shared" si="108"/>
        <v>0</v>
      </c>
      <c r="AF180" s="10">
        <f t="shared" si="108"/>
        <v>0</v>
      </c>
      <c r="AG180" s="10">
        <f t="shared" si="108"/>
        <v>0</v>
      </c>
      <c r="AH180" s="10">
        <f t="shared" si="108"/>
        <v>0</v>
      </c>
      <c r="AI180" s="10">
        <f t="shared" si="108"/>
        <v>0</v>
      </c>
      <c r="AJ180" s="10">
        <f t="shared" si="108"/>
        <v>0</v>
      </c>
      <c r="AK180" s="10">
        <f t="shared" si="108"/>
        <v>0</v>
      </c>
    </row>
    <row r="181" spans="1:37" ht="12.75" customHeight="1" x14ac:dyDescent="0.25">
      <c r="A181" s="133">
        <v>173</v>
      </c>
      <c r="B181" s="139" t="s">
        <v>1513</v>
      </c>
      <c r="C181" s="135">
        <f t="shared" si="96"/>
        <v>0</v>
      </c>
      <c r="D181" s="140">
        <v>0</v>
      </c>
      <c r="E181" s="140">
        <v>0</v>
      </c>
      <c r="F181" s="140">
        <v>0</v>
      </c>
      <c r="G181" s="140">
        <v>0</v>
      </c>
      <c r="H181" s="140">
        <v>0</v>
      </c>
      <c r="I181" s="140">
        <v>0</v>
      </c>
      <c r="J181" s="135">
        <f t="shared" si="98"/>
        <v>0</v>
      </c>
      <c r="K181" s="141">
        <v>0</v>
      </c>
      <c r="L181" s="141">
        <v>0</v>
      </c>
      <c r="M181" s="141">
        <v>0</v>
      </c>
      <c r="N181" s="141">
        <v>0</v>
      </c>
      <c r="O181" s="141">
        <v>0</v>
      </c>
      <c r="P181" s="141">
        <v>0</v>
      </c>
      <c r="Q181" s="136">
        <f t="shared" si="100"/>
        <v>0</v>
      </c>
      <c r="R181" s="141">
        <v>0</v>
      </c>
      <c r="S181" s="141">
        <v>0</v>
      </c>
      <c r="T181" s="141">
        <v>0</v>
      </c>
      <c r="U181" s="10">
        <v>0</v>
      </c>
      <c r="V181" s="10">
        <v>0</v>
      </c>
      <c r="W181" s="10">
        <v>0</v>
      </c>
      <c r="X181" s="13">
        <f t="shared" si="95"/>
        <v>0</v>
      </c>
      <c r="Y181" s="10">
        <f t="shared" si="95"/>
        <v>0</v>
      </c>
      <c r="Z181" s="10">
        <f t="shared" si="95"/>
        <v>0</v>
      </c>
      <c r="AA181" s="10">
        <f t="shared" si="95"/>
        <v>0</v>
      </c>
      <c r="AB181" s="10">
        <f t="shared" si="95"/>
        <v>0</v>
      </c>
      <c r="AC181" s="10">
        <f t="shared" si="95"/>
        <v>0</v>
      </c>
      <c r="AD181" s="10">
        <f t="shared" si="95"/>
        <v>0</v>
      </c>
      <c r="AE181" s="10">
        <f t="shared" si="108"/>
        <v>0</v>
      </c>
      <c r="AF181" s="10">
        <f t="shared" si="108"/>
        <v>0</v>
      </c>
      <c r="AG181" s="10">
        <f t="shared" si="108"/>
        <v>0</v>
      </c>
      <c r="AH181" s="10">
        <f t="shared" si="108"/>
        <v>0</v>
      </c>
      <c r="AI181" s="10">
        <f t="shared" si="108"/>
        <v>0</v>
      </c>
      <c r="AJ181" s="10">
        <f t="shared" si="108"/>
        <v>0</v>
      </c>
      <c r="AK181" s="10">
        <f t="shared" si="108"/>
        <v>0</v>
      </c>
    </row>
    <row r="182" spans="1:37" ht="12.75" customHeight="1" x14ac:dyDescent="0.25">
      <c r="A182" s="133">
        <v>174</v>
      </c>
      <c r="B182" s="139" t="s">
        <v>1514</v>
      </c>
      <c r="C182" s="135">
        <f t="shared" si="96"/>
        <v>0</v>
      </c>
      <c r="D182" s="140">
        <v>0</v>
      </c>
      <c r="E182" s="140">
        <v>0</v>
      </c>
      <c r="F182" s="140">
        <v>0</v>
      </c>
      <c r="G182" s="140">
        <v>0</v>
      </c>
      <c r="H182" s="140">
        <v>0</v>
      </c>
      <c r="I182" s="140">
        <v>0</v>
      </c>
      <c r="J182" s="135">
        <f t="shared" si="98"/>
        <v>0</v>
      </c>
      <c r="K182" s="141">
        <v>0</v>
      </c>
      <c r="L182" s="141">
        <v>0</v>
      </c>
      <c r="M182" s="141">
        <v>0</v>
      </c>
      <c r="N182" s="141">
        <v>0</v>
      </c>
      <c r="O182" s="141">
        <v>0</v>
      </c>
      <c r="P182" s="141">
        <v>0</v>
      </c>
      <c r="Q182" s="136">
        <f t="shared" si="100"/>
        <v>0</v>
      </c>
      <c r="R182" s="141">
        <v>0</v>
      </c>
      <c r="S182" s="141">
        <v>0</v>
      </c>
      <c r="T182" s="141">
        <v>0</v>
      </c>
      <c r="U182" s="10">
        <v>0</v>
      </c>
      <c r="V182" s="10">
        <v>0</v>
      </c>
      <c r="W182" s="10">
        <v>0</v>
      </c>
      <c r="X182" s="13">
        <f t="shared" si="95"/>
        <v>0</v>
      </c>
      <c r="Y182" s="10">
        <f t="shared" si="95"/>
        <v>0</v>
      </c>
      <c r="Z182" s="10">
        <f t="shared" si="95"/>
        <v>0</v>
      </c>
      <c r="AA182" s="10">
        <f t="shared" si="95"/>
        <v>0</v>
      </c>
      <c r="AB182" s="10">
        <f t="shared" si="95"/>
        <v>0</v>
      </c>
      <c r="AC182" s="10">
        <f t="shared" si="95"/>
        <v>0</v>
      </c>
      <c r="AD182" s="10">
        <f t="shared" si="95"/>
        <v>0</v>
      </c>
      <c r="AE182" s="10">
        <f t="shared" si="108"/>
        <v>0</v>
      </c>
      <c r="AF182" s="10">
        <f t="shared" si="108"/>
        <v>0</v>
      </c>
      <c r="AG182" s="10">
        <f t="shared" si="108"/>
        <v>0</v>
      </c>
      <c r="AH182" s="10">
        <f t="shared" si="108"/>
        <v>0</v>
      </c>
      <c r="AI182" s="10">
        <f t="shared" si="108"/>
        <v>0</v>
      </c>
      <c r="AJ182" s="10">
        <f t="shared" si="108"/>
        <v>0</v>
      </c>
      <c r="AK182" s="10">
        <f t="shared" si="108"/>
        <v>0</v>
      </c>
    </row>
    <row r="183" spans="1:37" ht="12.75" customHeight="1" x14ac:dyDescent="0.25">
      <c r="A183" s="133">
        <v>175</v>
      </c>
      <c r="B183" s="139" t="s">
        <v>1515</v>
      </c>
      <c r="C183" s="135">
        <f t="shared" si="96"/>
        <v>0</v>
      </c>
      <c r="D183" s="140">
        <v>0</v>
      </c>
      <c r="E183" s="140">
        <v>0</v>
      </c>
      <c r="F183" s="140">
        <v>0</v>
      </c>
      <c r="G183" s="140">
        <v>0</v>
      </c>
      <c r="H183" s="140">
        <v>0</v>
      </c>
      <c r="I183" s="140">
        <v>0</v>
      </c>
      <c r="J183" s="135">
        <f t="shared" si="98"/>
        <v>0</v>
      </c>
      <c r="K183" s="141">
        <v>0</v>
      </c>
      <c r="L183" s="141">
        <v>0</v>
      </c>
      <c r="M183" s="141">
        <v>0</v>
      </c>
      <c r="N183" s="141">
        <v>0</v>
      </c>
      <c r="O183" s="141">
        <v>0</v>
      </c>
      <c r="P183" s="141">
        <v>0</v>
      </c>
      <c r="Q183" s="136">
        <f t="shared" si="100"/>
        <v>0</v>
      </c>
      <c r="R183" s="141">
        <v>0</v>
      </c>
      <c r="S183" s="141">
        <v>0</v>
      </c>
      <c r="T183" s="141">
        <v>0</v>
      </c>
      <c r="U183" s="10">
        <v>0</v>
      </c>
      <c r="V183" s="10">
        <v>0</v>
      </c>
      <c r="W183" s="10">
        <v>0</v>
      </c>
      <c r="X183" s="13">
        <f t="shared" si="95"/>
        <v>0</v>
      </c>
      <c r="Y183" s="10">
        <f t="shared" si="95"/>
        <v>0</v>
      </c>
      <c r="Z183" s="10">
        <f t="shared" si="95"/>
        <v>0</v>
      </c>
      <c r="AA183" s="10">
        <f t="shared" si="95"/>
        <v>0</v>
      </c>
      <c r="AB183" s="10">
        <f t="shared" si="95"/>
        <v>0</v>
      </c>
      <c r="AC183" s="10">
        <f t="shared" si="95"/>
        <v>0</v>
      </c>
      <c r="AD183" s="10">
        <f t="shared" si="95"/>
        <v>0</v>
      </c>
      <c r="AE183" s="10">
        <f t="shared" si="108"/>
        <v>0</v>
      </c>
      <c r="AF183" s="10">
        <f t="shared" si="108"/>
        <v>0</v>
      </c>
      <c r="AG183" s="10">
        <f t="shared" si="108"/>
        <v>0</v>
      </c>
      <c r="AH183" s="10">
        <f t="shared" si="108"/>
        <v>0</v>
      </c>
      <c r="AI183" s="10">
        <f t="shared" si="108"/>
        <v>0</v>
      </c>
      <c r="AJ183" s="10">
        <f t="shared" si="108"/>
        <v>0</v>
      </c>
      <c r="AK183" s="10">
        <f t="shared" si="108"/>
        <v>0</v>
      </c>
    </row>
    <row r="184" spans="1:37" ht="12.75" customHeight="1" x14ac:dyDescent="0.25">
      <c r="A184" s="133">
        <v>176</v>
      </c>
      <c r="B184" s="139" t="s">
        <v>1516</v>
      </c>
      <c r="C184" s="135">
        <f t="shared" si="96"/>
        <v>0</v>
      </c>
      <c r="D184" s="140">
        <v>0</v>
      </c>
      <c r="E184" s="140">
        <v>0</v>
      </c>
      <c r="F184" s="140">
        <v>0</v>
      </c>
      <c r="G184" s="140">
        <v>0</v>
      </c>
      <c r="H184" s="140">
        <v>0</v>
      </c>
      <c r="I184" s="140">
        <v>0</v>
      </c>
      <c r="J184" s="135">
        <f t="shared" si="98"/>
        <v>0</v>
      </c>
      <c r="K184" s="141">
        <v>0</v>
      </c>
      <c r="L184" s="141">
        <v>0</v>
      </c>
      <c r="M184" s="141">
        <v>0</v>
      </c>
      <c r="N184" s="141">
        <v>0</v>
      </c>
      <c r="O184" s="141">
        <v>0</v>
      </c>
      <c r="P184" s="141">
        <v>0</v>
      </c>
      <c r="Q184" s="136">
        <f t="shared" si="100"/>
        <v>0</v>
      </c>
      <c r="R184" s="141">
        <v>0</v>
      </c>
      <c r="S184" s="141">
        <v>0</v>
      </c>
      <c r="T184" s="141">
        <v>0</v>
      </c>
      <c r="U184" s="10">
        <v>0</v>
      </c>
      <c r="V184" s="10">
        <v>0</v>
      </c>
      <c r="W184" s="10">
        <v>0</v>
      </c>
      <c r="X184" s="13">
        <f t="shared" si="95"/>
        <v>0</v>
      </c>
      <c r="Y184" s="10">
        <f t="shared" si="95"/>
        <v>0</v>
      </c>
      <c r="Z184" s="10">
        <f t="shared" si="95"/>
        <v>0</v>
      </c>
      <c r="AA184" s="10">
        <f t="shared" si="95"/>
        <v>0</v>
      </c>
      <c r="AB184" s="10">
        <f t="shared" si="95"/>
        <v>0</v>
      </c>
      <c r="AC184" s="10">
        <f t="shared" si="95"/>
        <v>0</v>
      </c>
      <c r="AD184" s="10">
        <f t="shared" si="95"/>
        <v>0</v>
      </c>
      <c r="AE184" s="10">
        <f t="shared" si="108"/>
        <v>0</v>
      </c>
      <c r="AF184" s="10">
        <f t="shared" si="108"/>
        <v>0</v>
      </c>
      <c r="AG184" s="10">
        <f t="shared" si="108"/>
        <v>0</v>
      </c>
      <c r="AH184" s="10">
        <f t="shared" si="108"/>
        <v>0</v>
      </c>
      <c r="AI184" s="10">
        <f t="shared" si="108"/>
        <v>0</v>
      </c>
      <c r="AJ184" s="10">
        <f t="shared" si="108"/>
        <v>0</v>
      </c>
      <c r="AK184" s="10">
        <f t="shared" si="108"/>
        <v>0</v>
      </c>
    </row>
    <row r="185" spans="1:37" ht="12.75" customHeight="1" x14ac:dyDescent="0.25">
      <c r="A185" s="133">
        <v>177</v>
      </c>
      <c r="B185" s="139" t="s">
        <v>1517</v>
      </c>
      <c r="C185" s="135">
        <f t="shared" si="96"/>
        <v>0</v>
      </c>
      <c r="D185" s="140">
        <v>0</v>
      </c>
      <c r="E185" s="140">
        <v>0</v>
      </c>
      <c r="F185" s="140">
        <v>0</v>
      </c>
      <c r="G185" s="140">
        <v>0</v>
      </c>
      <c r="H185" s="140">
        <v>0</v>
      </c>
      <c r="I185" s="140">
        <v>0</v>
      </c>
      <c r="J185" s="135">
        <f t="shared" si="98"/>
        <v>0</v>
      </c>
      <c r="K185" s="141">
        <v>0</v>
      </c>
      <c r="L185" s="141">
        <v>0</v>
      </c>
      <c r="M185" s="141">
        <v>0</v>
      </c>
      <c r="N185" s="141">
        <v>0</v>
      </c>
      <c r="O185" s="141">
        <v>0</v>
      </c>
      <c r="P185" s="141">
        <v>0</v>
      </c>
      <c r="Q185" s="136">
        <f t="shared" si="100"/>
        <v>0</v>
      </c>
      <c r="R185" s="141">
        <v>0</v>
      </c>
      <c r="S185" s="141">
        <v>0</v>
      </c>
      <c r="T185" s="141">
        <v>0</v>
      </c>
      <c r="U185" s="10">
        <v>0</v>
      </c>
      <c r="V185" s="10">
        <v>0</v>
      </c>
      <c r="W185" s="10">
        <v>0</v>
      </c>
      <c r="X185" s="13">
        <f t="shared" si="95"/>
        <v>0</v>
      </c>
      <c r="Y185" s="10">
        <f t="shared" si="95"/>
        <v>0</v>
      </c>
      <c r="Z185" s="10">
        <f t="shared" si="95"/>
        <v>0</v>
      </c>
      <c r="AA185" s="10">
        <f t="shared" si="95"/>
        <v>0</v>
      </c>
      <c r="AB185" s="10">
        <f t="shared" si="95"/>
        <v>0</v>
      </c>
      <c r="AC185" s="10">
        <f t="shared" si="95"/>
        <v>0</v>
      </c>
      <c r="AD185" s="10">
        <f t="shared" si="95"/>
        <v>0</v>
      </c>
      <c r="AE185" s="10">
        <f t="shared" si="108"/>
        <v>0</v>
      </c>
      <c r="AF185" s="10">
        <f t="shared" si="108"/>
        <v>0</v>
      </c>
      <c r="AG185" s="10">
        <f t="shared" si="108"/>
        <v>0</v>
      </c>
      <c r="AH185" s="10">
        <f t="shared" si="108"/>
        <v>0</v>
      </c>
      <c r="AI185" s="10">
        <f t="shared" si="108"/>
        <v>0</v>
      </c>
      <c r="AJ185" s="10">
        <f t="shared" si="108"/>
        <v>0</v>
      </c>
      <c r="AK185" s="10">
        <f t="shared" si="108"/>
        <v>0</v>
      </c>
    </row>
    <row r="186" spans="1:37" ht="12.75" customHeight="1" x14ac:dyDescent="0.25">
      <c r="A186" s="133">
        <v>178</v>
      </c>
      <c r="B186" s="139" t="s">
        <v>1518</v>
      </c>
      <c r="C186" s="135">
        <f t="shared" si="96"/>
        <v>0</v>
      </c>
      <c r="D186" s="140">
        <v>0</v>
      </c>
      <c r="E186" s="140">
        <v>0</v>
      </c>
      <c r="F186" s="140">
        <v>0</v>
      </c>
      <c r="G186" s="140">
        <v>0</v>
      </c>
      <c r="H186" s="140">
        <v>0</v>
      </c>
      <c r="I186" s="140">
        <v>0</v>
      </c>
      <c r="J186" s="135">
        <f t="shared" si="98"/>
        <v>0</v>
      </c>
      <c r="K186" s="141">
        <v>0</v>
      </c>
      <c r="L186" s="141">
        <v>0</v>
      </c>
      <c r="M186" s="141">
        <v>0</v>
      </c>
      <c r="N186" s="141">
        <v>0</v>
      </c>
      <c r="O186" s="141">
        <v>0</v>
      </c>
      <c r="P186" s="141">
        <v>0</v>
      </c>
      <c r="Q186" s="136">
        <f t="shared" si="100"/>
        <v>0</v>
      </c>
      <c r="R186" s="141">
        <v>0</v>
      </c>
      <c r="S186" s="141">
        <v>0</v>
      </c>
      <c r="T186" s="141">
        <v>0</v>
      </c>
      <c r="U186" s="10">
        <v>0</v>
      </c>
      <c r="V186" s="10">
        <v>0</v>
      </c>
      <c r="W186" s="10">
        <v>0</v>
      </c>
      <c r="X186" s="13">
        <f t="shared" si="95"/>
        <v>0</v>
      </c>
      <c r="Y186" s="10">
        <f t="shared" si="95"/>
        <v>0</v>
      </c>
      <c r="Z186" s="10">
        <f t="shared" si="95"/>
        <v>0</v>
      </c>
      <c r="AA186" s="10">
        <f t="shared" si="95"/>
        <v>0</v>
      </c>
      <c r="AB186" s="10">
        <f t="shared" si="95"/>
        <v>0</v>
      </c>
      <c r="AC186" s="10">
        <f t="shared" si="95"/>
        <v>0</v>
      </c>
      <c r="AD186" s="10">
        <f t="shared" si="95"/>
        <v>0</v>
      </c>
      <c r="AE186" s="10">
        <f t="shared" si="108"/>
        <v>0</v>
      </c>
      <c r="AF186" s="10">
        <f t="shared" si="108"/>
        <v>0</v>
      </c>
      <c r="AG186" s="10">
        <f t="shared" si="108"/>
        <v>0</v>
      </c>
      <c r="AH186" s="10">
        <f t="shared" si="108"/>
        <v>0</v>
      </c>
      <c r="AI186" s="10">
        <f t="shared" si="108"/>
        <v>0</v>
      </c>
      <c r="AJ186" s="10">
        <f t="shared" si="108"/>
        <v>0</v>
      </c>
      <c r="AK186" s="10">
        <f t="shared" si="108"/>
        <v>0</v>
      </c>
    </row>
    <row r="187" spans="1:37" ht="12.75" customHeight="1" x14ac:dyDescent="0.25">
      <c r="A187" s="133">
        <v>179</v>
      </c>
      <c r="B187" s="139" t="s">
        <v>1519</v>
      </c>
      <c r="C187" s="135">
        <f t="shared" si="96"/>
        <v>0</v>
      </c>
      <c r="D187" s="140">
        <v>0</v>
      </c>
      <c r="E187" s="140">
        <v>0</v>
      </c>
      <c r="F187" s="140">
        <v>0</v>
      </c>
      <c r="G187" s="140">
        <v>0</v>
      </c>
      <c r="H187" s="140">
        <v>0</v>
      </c>
      <c r="I187" s="140">
        <v>0</v>
      </c>
      <c r="J187" s="135">
        <f t="shared" si="98"/>
        <v>0</v>
      </c>
      <c r="K187" s="141">
        <v>0</v>
      </c>
      <c r="L187" s="141">
        <v>0</v>
      </c>
      <c r="M187" s="141">
        <v>0</v>
      </c>
      <c r="N187" s="141">
        <v>0</v>
      </c>
      <c r="O187" s="141">
        <v>0</v>
      </c>
      <c r="P187" s="141">
        <v>0</v>
      </c>
      <c r="Q187" s="136">
        <f t="shared" si="100"/>
        <v>0</v>
      </c>
      <c r="R187" s="141">
        <v>0</v>
      </c>
      <c r="S187" s="141">
        <v>0</v>
      </c>
      <c r="T187" s="141">
        <v>0</v>
      </c>
      <c r="U187" s="10">
        <v>0</v>
      </c>
      <c r="V187" s="10">
        <v>0</v>
      </c>
      <c r="W187" s="10">
        <v>0</v>
      </c>
      <c r="X187" s="13">
        <f t="shared" si="95"/>
        <v>0</v>
      </c>
      <c r="Y187" s="10">
        <f t="shared" si="95"/>
        <v>0</v>
      </c>
      <c r="Z187" s="10">
        <f t="shared" si="95"/>
        <v>0</v>
      </c>
      <c r="AA187" s="10">
        <f t="shared" si="95"/>
        <v>0</v>
      </c>
      <c r="AB187" s="10">
        <f t="shared" si="95"/>
        <v>0</v>
      </c>
      <c r="AC187" s="10">
        <f t="shared" si="95"/>
        <v>0</v>
      </c>
      <c r="AD187" s="10">
        <f t="shared" si="95"/>
        <v>0</v>
      </c>
      <c r="AE187" s="10">
        <f t="shared" si="108"/>
        <v>0</v>
      </c>
      <c r="AF187" s="10">
        <f t="shared" si="108"/>
        <v>0</v>
      </c>
      <c r="AG187" s="10">
        <f t="shared" si="108"/>
        <v>0</v>
      </c>
      <c r="AH187" s="10">
        <f t="shared" si="108"/>
        <v>0</v>
      </c>
      <c r="AI187" s="10">
        <f t="shared" si="108"/>
        <v>0</v>
      </c>
      <c r="AJ187" s="10">
        <f t="shared" si="108"/>
        <v>0</v>
      </c>
      <c r="AK187" s="10">
        <f t="shared" si="108"/>
        <v>0</v>
      </c>
    </row>
    <row r="188" spans="1:37" ht="12.75" customHeight="1" x14ac:dyDescent="0.25">
      <c r="A188" s="133">
        <v>180</v>
      </c>
      <c r="B188" s="139" t="s">
        <v>1520</v>
      </c>
      <c r="C188" s="135">
        <f t="shared" si="96"/>
        <v>0</v>
      </c>
      <c r="D188" s="140">
        <v>0</v>
      </c>
      <c r="E188" s="140">
        <v>0</v>
      </c>
      <c r="F188" s="140">
        <v>0</v>
      </c>
      <c r="G188" s="140">
        <v>0</v>
      </c>
      <c r="H188" s="140">
        <v>0</v>
      </c>
      <c r="I188" s="140">
        <v>0</v>
      </c>
      <c r="J188" s="135">
        <f t="shared" si="98"/>
        <v>0</v>
      </c>
      <c r="K188" s="141">
        <v>0</v>
      </c>
      <c r="L188" s="141">
        <v>0</v>
      </c>
      <c r="M188" s="141">
        <v>0</v>
      </c>
      <c r="N188" s="141">
        <v>0</v>
      </c>
      <c r="O188" s="141">
        <v>0</v>
      </c>
      <c r="P188" s="141">
        <v>0</v>
      </c>
      <c r="Q188" s="136">
        <f t="shared" si="100"/>
        <v>0</v>
      </c>
      <c r="R188" s="141">
        <v>0</v>
      </c>
      <c r="S188" s="141">
        <v>0</v>
      </c>
      <c r="T188" s="141">
        <v>0</v>
      </c>
      <c r="U188" s="10">
        <v>0</v>
      </c>
      <c r="V188" s="10">
        <v>0</v>
      </c>
      <c r="W188" s="10">
        <v>0</v>
      </c>
      <c r="X188" s="13">
        <f t="shared" si="95"/>
        <v>0</v>
      </c>
      <c r="Y188" s="10">
        <f t="shared" si="95"/>
        <v>0</v>
      </c>
      <c r="Z188" s="10">
        <f t="shared" si="95"/>
        <v>0</v>
      </c>
      <c r="AA188" s="10">
        <f t="shared" si="95"/>
        <v>0</v>
      </c>
      <c r="AB188" s="10">
        <f t="shared" si="95"/>
        <v>0</v>
      </c>
      <c r="AC188" s="10">
        <f t="shared" si="95"/>
        <v>0</v>
      </c>
      <c r="AD188" s="10">
        <f t="shared" si="95"/>
        <v>0</v>
      </c>
      <c r="AE188" s="10">
        <f t="shared" si="108"/>
        <v>0</v>
      </c>
      <c r="AF188" s="10">
        <f t="shared" si="108"/>
        <v>0</v>
      </c>
      <c r="AG188" s="10">
        <f t="shared" si="108"/>
        <v>0</v>
      </c>
      <c r="AH188" s="10">
        <f t="shared" si="108"/>
        <v>0</v>
      </c>
      <c r="AI188" s="10">
        <f t="shared" si="108"/>
        <v>0</v>
      </c>
      <c r="AJ188" s="10">
        <f t="shared" si="108"/>
        <v>0</v>
      </c>
      <c r="AK188" s="10">
        <f t="shared" si="108"/>
        <v>0</v>
      </c>
    </row>
    <row r="189" spans="1:37" ht="12.75" customHeight="1" x14ac:dyDescent="0.25">
      <c r="A189" s="133">
        <v>181</v>
      </c>
      <c r="B189" s="139" t="s">
        <v>1521</v>
      </c>
      <c r="C189" s="135">
        <f t="shared" si="96"/>
        <v>0</v>
      </c>
      <c r="D189" s="140">
        <v>0</v>
      </c>
      <c r="E189" s="140">
        <v>0</v>
      </c>
      <c r="F189" s="140">
        <v>0</v>
      </c>
      <c r="G189" s="140">
        <v>0</v>
      </c>
      <c r="H189" s="140">
        <v>0</v>
      </c>
      <c r="I189" s="140">
        <v>0</v>
      </c>
      <c r="J189" s="135">
        <f t="shared" si="98"/>
        <v>0</v>
      </c>
      <c r="K189" s="141">
        <v>0</v>
      </c>
      <c r="L189" s="141">
        <v>0</v>
      </c>
      <c r="M189" s="141">
        <v>0</v>
      </c>
      <c r="N189" s="141">
        <v>0</v>
      </c>
      <c r="O189" s="141">
        <v>0</v>
      </c>
      <c r="P189" s="141">
        <v>0</v>
      </c>
      <c r="Q189" s="136">
        <f t="shared" si="100"/>
        <v>0</v>
      </c>
      <c r="R189" s="141">
        <v>0</v>
      </c>
      <c r="S189" s="141">
        <v>0</v>
      </c>
      <c r="T189" s="141">
        <v>0</v>
      </c>
      <c r="U189" s="10">
        <v>0</v>
      </c>
      <c r="V189" s="10">
        <v>0</v>
      </c>
      <c r="W189" s="10">
        <v>0</v>
      </c>
      <c r="X189" s="13">
        <f t="shared" si="95"/>
        <v>0</v>
      </c>
      <c r="Y189" s="10">
        <f t="shared" si="95"/>
        <v>0</v>
      </c>
      <c r="Z189" s="10">
        <f t="shared" si="95"/>
        <v>0</v>
      </c>
      <c r="AA189" s="10">
        <f t="shared" si="95"/>
        <v>0</v>
      </c>
      <c r="AB189" s="10">
        <f t="shared" si="95"/>
        <v>0</v>
      </c>
      <c r="AC189" s="10">
        <f t="shared" si="95"/>
        <v>0</v>
      </c>
      <c r="AD189" s="10">
        <f t="shared" si="95"/>
        <v>0</v>
      </c>
      <c r="AE189" s="10">
        <f t="shared" si="108"/>
        <v>0</v>
      </c>
      <c r="AF189" s="10">
        <f t="shared" si="108"/>
        <v>0</v>
      </c>
      <c r="AG189" s="10">
        <f t="shared" si="108"/>
        <v>0</v>
      </c>
      <c r="AH189" s="10">
        <f t="shared" si="108"/>
        <v>0</v>
      </c>
      <c r="AI189" s="10">
        <f t="shared" si="108"/>
        <v>0</v>
      </c>
      <c r="AJ189" s="10">
        <f t="shared" si="108"/>
        <v>0</v>
      </c>
      <c r="AK189" s="10">
        <f t="shared" si="108"/>
        <v>0</v>
      </c>
    </row>
    <row r="190" spans="1:37" ht="12.75" customHeight="1" x14ac:dyDescent="0.25">
      <c r="A190" s="133">
        <v>182</v>
      </c>
      <c r="B190" s="139" t="s">
        <v>1522</v>
      </c>
      <c r="C190" s="135">
        <f t="shared" si="96"/>
        <v>0</v>
      </c>
      <c r="D190" s="140">
        <v>0</v>
      </c>
      <c r="E190" s="140">
        <v>0</v>
      </c>
      <c r="F190" s="140">
        <v>0</v>
      </c>
      <c r="G190" s="140">
        <v>0</v>
      </c>
      <c r="H190" s="140">
        <v>0</v>
      </c>
      <c r="I190" s="140">
        <v>0</v>
      </c>
      <c r="J190" s="135">
        <f t="shared" si="98"/>
        <v>0</v>
      </c>
      <c r="K190" s="141">
        <v>0</v>
      </c>
      <c r="L190" s="141">
        <v>0</v>
      </c>
      <c r="M190" s="141">
        <v>0</v>
      </c>
      <c r="N190" s="141">
        <v>0</v>
      </c>
      <c r="O190" s="141">
        <v>0</v>
      </c>
      <c r="P190" s="141">
        <v>0</v>
      </c>
      <c r="Q190" s="136">
        <f t="shared" si="100"/>
        <v>0</v>
      </c>
      <c r="R190" s="141">
        <v>0</v>
      </c>
      <c r="S190" s="141">
        <v>0</v>
      </c>
      <c r="T190" s="141">
        <v>0</v>
      </c>
      <c r="U190" s="10">
        <v>0</v>
      </c>
      <c r="V190" s="10">
        <v>0</v>
      </c>
      <c r="W190" s="10">
        <v>0</v>
      </c>
      <c r="X190" s="13">
        <f t="shared" si="95"/>
        <v>0</v>
      </c>
      <c r="Y190" s="10">
        <f t="shared" si="95"/>
        <v>0</v>
      </c>
      <c r="Z190" s="10">
        <f t="shared" si="95"/>
        <v>0</v>
      </c>
      <c r="AA190" s="10">
        <f t="shared" si="95"/>
        <v>0</v>
      </c>
      <c r="AB190" s="10">
        <f t="shared" si="95"/>
        <v>0</v>
      </c>
      <c r="AC190" s="10">
        <f t="shared" si="95"/>
        <v>0</v>
      </c>
      <c r="AD190" s="10">
        <f t="shared" si="95"/>
        <v>0</v>
      </c>
      <c r="AE190" s="10">
        <f t="shared" si="108"/>
        <v>0</v>
      </c>
      <c r="AF190" s="10">
        <f t="shared" si="108"/>
        <v>0</v>
      </c>
      <c r="AG190" s="10">
        <f t="shared" si="108"/>
        <v>0</v>
      </c>
      <c r="AH190" s="10">
        <f t="shared" si="108"/>
        <v>0</v>
      </c>
      <c r="AI190" s="10">
        <f t="shared" si="108"/>
        <v>0</v>
      </c>
      <c r="AJ190" s="10">
        <f t="shared" si="108"/>
        <v>0</v>
      </c>
      <c r="AK190" s="10">
        <f t="shared" si="108"/>
        <v>0</v>
      </c>
    </row>
    <row r="191" spans="1:37" ht="12.75" customHeight="1" x14ac:dyDescent="0.25">
      <c r="A191" s="133">
        <v>183</v>
      </c>
      <c r="B191" s="139" t="s">
        <v>1523</v>
      </c>
      <c r="C191" s="135">
        <f t="shared" si="96"/>
        <v>0</v>
      </c>
      <c r="D191" s="140">
        <v>0</v>
      </c>
      <c r="E191" s="140">
        <v>0</v>
      </c>
      <c r="F191" s="140">
        <v>0</v>
      </c>
      <c r="G191" s="140">
        <v>0</v>
      </c>
      <c r="H191" s="140">
        <v>0</v>
      </c>
      <c r="I191" s="140">
        <v>0</v>
      </c>
      <c r="J191" s="135">
        <f t="shared" si="98"/>
        <v>0</v>
      </c>
      <c r="K191" s="141">
        <v>0</v>
      </c>
      <c r="L191" s="141">
        <v>0</v>
      </c>
      <c r="M191" s="141">
        <v>0</v>
      </c>
      <c r="N191" s="141">
        <v>0</v>
      </c>
      <c r="O191" s="141">
        <v>0</v>
      </c>
      <c r="P191" s="141">
        <v>0</v>
      </c>
      <c r="Q191" s="136">
        <f t="shared" si="100"/>
        <v>0</v>
      </c>
      <c r="R191" s="141">
        <v>0</v>
      </c>
      <c r="S191" s="141">
        <v>0</v>
      </c>
      <c r="T191" s="141">
        <v>0</v>
      </c>
      <c r="U191" s="10">
        <v>0</v>
      </c>
      <c r="V191" s="10">
        <v>0</v>
      </c>
      <c r="W191" s="10">
        <v>0</v>
      </c>
      <c r="X191" s="13">
        <f t="shared" si="95"/>
        <v>0</v>
      </c>
      <c r="Y191" s="10">
        <f t="shared" si="95"/>
        <v>0</v>
      </c>
      <c r="Z191" s="10">
        <f t="shared" si="95"/>
        <v>0</v>
      </c>
      <c r="AA191" s="10">
        <f t="shared" si="95"/>
        <v>0</v>
      </c>
      <c r="AB191" s="10">
        <f t="shared" si="95"/>
        <v>0</v>
      </c>
      <c r="AC191" s="10">
        <f t="shared" si="95"/>
        <v>0</v>
      </c>
      <c r="AD191" s="10">
        <f t="shared" si="95"/>
        <v>0</v>
      </c>
      <c r="AE191" s="10">
        <f t="shared" si="108"/>
        <v>0</v>
      </c>
      <c r="AF191" s="10">
        <f t="shared" si="108"/>
        <v>0</v>
      </c>
      <c r="AG191" s="10">
        <f t="shared" si="108"/>
        <v>0</v>
      </c>
      <c r="AH191" s="10">
        <f t="shared" si="108"/>
        <v>0</v>
      </c>
      <c r="AI191" s="10">
        <f t="shared" si="108"/>
        <v>0</v>
      </c>
      <c r="AJ191" s="10">
        <f t="shared" si="108"/>
        <v>0</v>
      </c>
      <c r="AK191" s="10">
        <f t="shared" si="108"/>
        <v>0</v>
      </c>
    </row>
    <row r="192" spans="1:37" ht="12.75" customHeight="1" x14ac:dyDescent="0.25">
      <c r="A192" s="133">
        <v>184</v>
      </c>
      <c r="B192" s="139"/>
      <c r="C192" s="140"/>
      <c r="D192" s="140"/>
      <c r="E192" s="140"/>
      <c r="F192" s="140"/>
      <c r="G192" s="140"/>
      <c r="H192" s="140"/>
      <c r="I192" s="140"/>
      <c r="J192" s="140"/>
      <c r="K192" s="141"/>
      <c r="L192" s="141"/>
      <c r="M192" s="141"/>
      <c r="N192" s="141"/>
      <c r="O192" s="141"/>
      <c r="P192" s="141"/>
      <c r="Q192" s="141"/>
      <c r="R192" s="141"/>
      <c r="S192" s="141"/>
      <c r="T192" s="141"/>
      <c r="U192" s="10"/>
      <c r="V192" s="10"/>
      <c r="W192" s="10"/>
      <c r="X192" s="13">
        <f t="shared" si="95"/>
        <v>0</v>
      </c>
      <c r="Y192" s="10"/>
      <c r="Z192" s="10"/>
      <c r="AA192" s="10"/>
      <c r="AB192" s="10"/>
      <c r="AC192" s="10"/>
      <c r="AD192" s="10"/>
      <c r="AE192" s="10"/>
      <c r="AF192" s="10"/>
      <c r="AG192" s="10"/>
      <c r="AH192" s="10"/>
      <c r="AI192" s="10"/>
      <c r="AJ192" s="10"/>
      <c r="AK192" s="10"/>
    </row>
    <row r="193" spans="1:45" ht="12.75" customHeight="1" x14ac:dyDescent="0.25">
      <c r="A193" s="133">
        <v>185</v>
      </c>
      <c r="B193" s="134" t="s">
        <v>1524</v>
      </c>
      <c r="C193" s="135">
        <f t="shared" ref="C193:C224" si="109">SUM(D193:I193)</f>
        <v>6604.2000000000007</v>
      </c>
      <c r="D193" s="135">
        <f t="shared" ref="D193:I193" si="110">D194+D195</f>
        <v>2853.3</v>
      </c>
      <c r="E193" s="135">
        <f t="shared" si="110"/>
        <v>2320.6999999999998</v>
      </c>
      <c r="F193" s="135">
        <f t="shared" si="110"/>
        <v>0</v>
      </c>
      <c r="G193" s="135">
        <f t="shared" si="110"/>
        <v>773.1</v>
      </c>
      <c r="H193" s="135">
        <f t="shared" si="110"/>
        <v>346.8</v>
      </c>
      <c r="I193" s="135">
        <f t="shared" si="110"/>
        <v>310.3</v>
      </c>
      <c r="J193" s="135">
        <f t="shared" ref="J193:J224" si="111">SUM(K193:P193)</f>
        <v>8177.9000000000005</v>
      </c>
      <c r="K193" s="135">
        <f t="shared" ref="K193:P193" si="112">K194+K195</f>
        <v>4409.1000000000004</v>
      </c>
      <c r="L193" s="135">
        <f t="shared" si="112"/>
        <v>2320.6999999999998</v>
      </c>
      <c r="M193" s="135">
        <f t="shared" si="112"/>
        <v>0</v>
      </c>
      <c r="N193" s="135">
        <f t="shared" si="112"/>
        <v>773.1</v>
      </c>
      <c r="O193" s="135">
        <f t="shared" si="112"/>
        <v>364.70000000000005</v>
      </c>
      <c r="P193" s="135">
        <f t="shared" si="112"/>
        <v>310.3</v>
      </c>
      <c r="Q193" s="136">
        <f t="shared" ref="Q193:Q224" si="113">SUM(R193:W193)</f>
        <v>6904.0185000000001</v>
      </c>
      <c r="R193" s="135">
        <f t="shared" ref="R193:W193" si="114">R194+R195</f>
        <v>3348.98</v>
      </c>
      <c r="S193" s="135">
        <f t="shared" si="114"/>
        <v>2279.6646999999998</v>
      </c>
      <c r="T193" s="135">
        <f t="shared" si="114"/>
        <v>0</v>
      </c>
      <c r="U193" s="135">
        <f t="shared" si="114"/>
        <v>666.87609999999995</v>
      </c>
      <c r="V193" s="135">
        <f t="shared" si="114"/>
        <v>298.1977</v>
      </c>
      <c r="W193" s="135">
        <f t="shared" si="114"/>
        <v>310.3</v>
      </c>
      <c r="X193" s="13">
        <f t="shared" si="95"/>
        <v>-1273.8815000000004</v>
      </c>
      <c r="Y193" s="13">
        <f t="shared" si="95"/>
        <v>-1060.1200000000003</v>
      </c>
      <c r="Z193" s="13">
        <f t="shared" si="95"/>
        <v>-41.035300000000007</v>
      </c>
      <c r="AA193" s="13">
        <f t="shared" si="95"/>
        <v>0</v>
      </c>
      <c r="AB193" s="13">
        <f t="shared" si="95"/>
        <v>-106.22390000000007</v>
      </c>
      <c r="AC193" s="13">
        <f t="shared" si="95"/>
        <v>-66.502300000000048</v>
      </c>
      <c r="AD193" s="13">
        <f t="shared" si="95"/>
        <v>0</v>
      </c>
      <c r="AE193" s="13">
        <f t="shared" si="108"/>
        <v>84.42287751134154</v>
      </c>
      <c r="AF193" s="13">
        <f t="shared" si="108"/>
        <v>75.956090812183888</v>
      </c>
      <c r="AG193" s="13">
        <f t="shared" si="108"/>
        <v>98.231770586460982</v>
      </c>
      <c r="AH193" s="13">
        <f t="shared" si="108"/>
        <v>0</v>
      </c>
      <c r="AI193" s="13">
        <f t="shared" si="108"/>
        <v>86.260005173974889</v>
      </c>
      <c r="AJ193" s="13">
        <f t="shared" si="108"/>
        <v>81.765204277488337</v>
      </c>
      <c r="AK193" s="13">
        <f t="shared" si="108"/>
        <v>100</v>
      </c>
    </row>
    <row r="194" spans="1:45" s="138" customFormat="1" ht="12.75" customHeight="1" x14ac:dyDescent="0.2">
      <c r="A194" s="133">
        <v>186</v>
      </c>
      <c r="B194" s="134" t="s">
        <v>1374</v>
      </c>
      <c r="C194" s="135">
        <f t="shared" si="109"/>
        <v>6257.4000000000005</v>
      </c>
      <c r="D194" s="135">
        <f t="shared" ref="D194:I194" si="115">D196</f>
        <v>2853.3</v>
      </c>
      <c r="E194" s="135">
        <f t="shared" si="115"/>
        <v>2320.6999999999998</v>
      </c>
      <c r="F194" s="135">
        <f t="shared" si="115"/>
        <v>0</v>
      </c>
      <c r="G194" s="135">
        <f t="shared" si="115"/>
        <v>773.1</v>
      </c>
      <c r="H194" s="135">
        <f t="shared" si="115"/>
        <v>0</v>
      </c>
      <c r="I194" s="135">
        <f t="shared" si="115"/>
        <v>310.3</v>
      </c>
      <c r="J194" s="135">
        <f t="shared" si="111"/>
        <v>7813.2000000000007</v>
      </c>
      <c r="K194" s="135">
        <f t="shared" ref="K194:P194" si="116">K196</f>
        <v>4409.1000000000004</v>
      </c>
      <c r="L194" s="135">
        <f t="shared" si="116"/>
        <v>2320.6999999999998</v>
      </c>
      <c r="M194" s="135">
        <f t="shared" si="116"/>
        <v>0</v>
      </c>
      <c r="N194" s="135">
        <f t="shared" si="116"/>
        <v>773.1</v>
      </c>
      <c r="O194" s="135">
        <f t="shared" si="116"/>
        <v>0</v>
      </c>
      <c r="P194" s="135">
        <f t="shared" si="116"/>
        <v>310.3</v>
      </c>
      <c r="Q194" s="136">
        <f t="shared" si="113"/>
        <v>6605.8208000000004</v>
      </c>
      <c r="R194" s="135">
        <f t="shared" ref="R194:W194" si="117">R196</f>
        <v>3348.98</v>
      </c>
      <c r="S194" s="135">
        <f t="shared" si="117"/>
        <v>2279.6646999999998</v>
      </c>
      <c r="T194" s="135">
        <f t="shared" si="117"/>
        <v>0</v>
      </c>
      <c r="U194" s="135">
        <f t="shared" si="117"/>
        <v>666.87609999999995</v>
      </c>
      <c r="V194" s="135">
        <f t="shared" si="117"/>
        <v>0</v>
      </c>
      <c r="W194" s="135">
        <f t="shared" si="117"/>
        <v>310.3</v>
      </c>
      <c r="X194" s="13">
        <f t="shared" si="95"/>
        <v>-1207.3792000000003</v>
      </c>
      <c r="Y194" s="13">
        <f t="shared" ref="Y194:AD224" si="118">R194-K194</f>
        <v>-1060.1200000000003</v>
      </c>
      <c r="Z194" s="13">
        <f t="shared" si="118"/>
        <v>-41.035300000000007</v>
      </c>
      <c r="AA194" s="13">
        <f t="shared" si="118"/>
        <v>0</v>
      </c>
      <c r="AB194" s="13">
        <f t="shared" si="118"/>
        <v>-106.22390000000007</v>
      </c>
      <c r="AC194" s="13">
        <f t="shared" si="118"/>
        <v>0</v>
      </c>
      <c r="AD194" s="13">
        <f t="shared" si="118"/>
        <v>0</v>
      </c>
      <c r="AE194" s="13">
        <f t="shared" si="108"/>
        <v>84.546930834997184</v>
      </c>
      <c r="AF194" s="13">
        <f t="shared" si="108"/>
        <v>75.956090812183888</v>
      </c>
      <c r="AG194" s="13">
        <f t="shared" si="108"/>
        <v>98.231770586460982</v>
      </c>
      <c r="AH194" s="13">
        <f t="shared" si="108"/>
        <v>0</v>
      </c>
      <c r="AI194" s="13">
        <f t="shared" si="108"/>
        <v>86.260005173974889</v>
      </c>
      <c r="AJ194" s="13">
        <f t="shared" si="108"/>
        <v>0</v>
      </c>
      <c r="AK194" s="13">
        <f t="shared" si="108"/>
        <v>100</v>
      </c>
      <c r="AL194" s="183"/>
      <c r="AM194" s="183"/>
      <c r="AN194" s="183"/>
      <c r="AO194" s="183"/>
      <c r="AP194" s="183"/>
      <c r="AQ194" s="183"/>
      <c r="AR194" s="183"/>
      <c r="AS194" s="183"/>
    </row>
    <row r="195" spans="1:45" s="138" customFormat="1" ht="12.75" customHeight="1" x14ac:dyDescent="0.2">
      <c r="A195" s="133">
        <v>187</v>
      </c>
      <c r="B195" s="134" t="s">
        <v>1375</v>
      </c>
      <c r="C195" s="135">
        <f t="shared" si="109"/>
        <v>346.8</v>
      </c>
      <c r="D195" s="135">
        <f t="shared" ref="D195:I195" si="119">SUBTOTAL(9,D197:D224)</f>
        <v>0</v>
      </c>
      <c r="E195" s="135">
        <f t="shared" si="119"/>
        <v>0</v>
      </c>
      <c r="F195" s="135">
        <f t="shared" si="119"/>
        <v>0</v>
      </c>
      <c r="G195" s="135">
        <f t="shared" si="119"/>
        <v>0</v>
      </c>
      <c r="H195" s="135">
        <f t="shared" si="119"/>
        <v>346.8</v>
      </c>
      <c r="I195" s="135">
        <f t="shared" si="119"/>
        <v>0</v>
      </c>
      <c r="J195" s="135">
        <f t="shared" si="111"/>
        <v>364.70000000000005</v>
      </c>
      <c r="K195" s="135">
        <f t="shared" ref="K195:P195" si="120">SUBTOTAL(9,K197:K224)</f>
        <v>0</v>
      </c>
      <c r="L195" s="135">
        <f t="shared" si="120"/>
        <v>0</v>
      </c>
      <c r="M195" s="135">
        <f t="shared" si="120"/>
        <v>0</v>
      </c>
      <c r="N195" s="135">
        <f t="shared" si="120"/>
        <v>0</v>
      </c>
      <c r="O195" s="135">
        <f t="shared" si="120"/>
        <v>364.70000000000005</v>
      </c>
      <c r="P195" s="135">
        <f t="shared" si="120"/>
        <v>0</v>
      </c>
      <c r="Q195" s="136">
        <f t="shared" si="113"/>
        <v>298.1977</v>
      </c>
      <c r="R195" s="135">
        <f t="shared" ref="R195:W195" si="121">SUBTOTAL(9,R197:R224)</f>
        <v>0</v>
      </c>
      <c r="S195" s="135">
        <f t="shared" si="121"/>
        <v>0</v>
      </c>
      <c r="T195" s="135">
        <f t="shared" si="121"/>
        <v>0</v>
      </c>
      <c r="U195" s="135">
        <f t="shared" si="121"/>
        <v>0</v>
      </c>
      <c r="V195" s="135">
        <f t="shared" si="121"/>
        <v>298.1977</v>
      </c>
      <c r="W195" s="135">
        <f t="shared" si="121"/>
        <v>0</v>
      </c>
      <c r="X195" s="13">
        <f t="shared" ref="X195:AD258" si="122">Q195-J195</f>
        <v>-66.502300000000048</v>
      </c>
      <c r="Y195" s="13">
        <f t="shared" si="118"/>
        <v>0</v>
      </c>
      <c r="Z195" s="13">
        <f t="shared" si="118"/>
        <v>0</v>
      </c>
      <c r="AA195" s="13">
        <f t="shared" si="118"/>
        <v>0</v>
      </c>
      <c r="AB195" s="13">
        <f t="shared" si="118"/>
        <v>0</v>
      </c>
      <c r="AC195" s="13">
        <f t="shared" si="118"/>
        <v>-66.502300000000048</v>
      </c>
      <c r="AD195" s="13">
        <f t="shared" si="118"/>
        <v>0</v>
      </c>
      <c r="AE195" s="13">
        <f t="shared" si="108"/>
        <v>81.765204277488337</v>
      </c>
      <c r="AF195" s="13">
        <f t="shared" si="108"/>
        <v>0</v>
      </c>
      <c r="AG195" s="13">
        <f t="shared" si="108"/>
        <v>0</v>
      </c>
      <c r="AH195" s="13">
        <f t="shared" si="108"/>
        <v>0</v>
      </c>
      <c r="AI195" s="13">
        <f t="shared" si="108"/>
        <v>0</v>
      </c>
      <c r="AJ195" s="13">
        <f t="shared" si="108"/>
        <v>81.765204277488337</v>
      </c>
      <c r="AK195" s="13">
        <f t="shared" si="108"/>
        <v>0</v>
      </c>
      <c r="AL195" s="183"/>
      <c r="AM195" s="183"/>
      <c r="AN195" s="183"/>
      <c r="AO195" s="183"/>
      <c r="AP195" s="183"/>
      <c r="AQ195" s="183"/>
      <c r="AR195" s="183"/>
      <c r="AS195" s="183"/>
    </row>
    <row r="196" spans="1:45" ht="12.75" customHeight="1" x14ac:dyDescent="0.25">
      <c r="A196" s="133">
        <v>188</v>
      </c>
      <c r="B196" s="139" t="s">
        <v>1400</v>
      </c>
      <c r="C196" s="135">
        <f t="shared" si="109"/>
        <v>6257.4000000000005</v>
      </c>
      <c r="D196" s="140">
        <v>2853.3</v>
      </c>
      <c r="E196" s="140">
        <v>2320.6999999999998</v>
      </c>
      <c r="F196" s="140">
        <v>0</v>
      </c>
      <c r="G196" s="140">
        <v>773.1</v>
      </c>
      <c r="H196" s="140">
        <v>0</v>
      </c>
      <c r="I196" s="140">
        <v>310.3</v>
      </c>
      <c r="J196" s="135">
        <f t="shared" si="111"/>
        <v>7813.2000000000007</v>
      </c>
      <c r="K196" s="141">
        <v>4409.1000000000004</v>
      </c>
      <c r="L196" s="141">
        <v>2320.6999999999998</v>
      </c>
      <c r="M196" s="141">
        <v>0</v>
      </c>
      <c r="N196" s="141">
        <v>773.1</v>
      </c>
      <c r="O196" s="141">
        <v>0</v>
      </c>
      <c r="P196" s="141">
        <v>310.3</v>
      </c>
      <c r="Q196" s="136">
        <f t="shared" si="113"/>
        <v>6605.8208000000004</v>
      </c>
      <c r="R196" s="141">
        <v>3348.98</v>
      </c>
      <c r="S196" s="141">
        <v>2279.6646999999998</v>
      </c>
      <c r="T196" s="141">
        <v>0</v>
      </c>
      <c r="U196" s="10">
        <v>666.87609999999995</v>
      </c>
      <c r="V196" s="10">
        <v>0</v>
      </c>
      <c r="W196" s="10">
        <v>310.3</v>
      </c>
      <c r="X196" s="13">
        <f t="shared" si="122"/>
        <v>-1207.3792000000003</v>
      </c>
      <c r="Y196" s="10">
        <f t="shared" si="118"/>
        <v>-1060.1200000000003</v>
      </c>
      <c r="Z196" s="10">
        <f t="shared" si="118"/>
        <v>-41.035300000000007</v>
      </c>
      <c r="AA196" s="10">
        <f t="shared" si="118"/>
        <v>0</v>
      </c>
      <c r="AB196" s="10">
        <f t="shared" si="118"/>
        <v>-106.22390000000007</v>
      </c>
      <c r="AC196" s="10">
        <f t="shared" si="118"/>
        <v>0</v>
      </c>
      <c r="AD196" s="10">
        <f t="shared" si="118"/>
        <v>0</v>
      </c>
      <c r="AE196" s="10">
        <f t="shared" si="108"/>
        <v>84.546930834997184</v>
      </c>
      <c r="AF196" s="10">
        <f t="shared" si="108"/>
        <v>75.956090812183888</v>
      </c>
      <c r="AG196" s="10">
        <f t="shared" si="108"/>
        <v>98.231770586460982</v>
      </c>
      <c r="AH196" s="10">
        <f t="shared" si="108"/>
        <v>0</v>
      </c>
      <c r="AI196" s="10">
        <f t="shared" si="108"/>
        <v>86.260005173974889</v>
      </c>
      <c r="AJ196" s="10">
        <f t="shared" si="108"/>
        <v>0</v>
      </c>
      <c r="AK196" s="10">
        <f t="shared" si="108"/>
        <v>100</v>
      </c>
    </row>
    <row r="197" spans="1:45" ht="12.75" customHeight="1" x14ac:dyDescent="0.25">
      <c r="A197" s="133">
        <v>189</v>
      </c>
      <c r="B197" s="139" t="s">
        <v>1525</v>
      </c>
      <c r="C197" s="135">
        <f t="shared" si="109"/>
        <v>0</v>
      </c>
      <c r="D197" s="140">
        <v>0</v>
      </c>
      <c r="E197" s="140">
        <v>0</v>
      </c>
      <c r="F197" s="140">
        <v>0</v>
      </c>
      <c r="G197" s="140">
        <v>0</v>
      </c>
      <c r="H197" s="140">
        <v>0</v>
      </c>
      <c r="I197" s="140">
        <v>0</v>
      </c>
      <c r="J197" s="135">
        <f t="shared" si="111"/>
        <v>0</v>
      </c>
      <c r="K197" s="141">
        <v>0</v>
      </c>
      <c r="L197" s="141">
        <v>0</v>
      </c>
      <c r="M197" s="141">
        <v>0</v>
      </c>
      <c r="N197" s="141">
        <v>0</v>
      </c>
      <c r="O197" s="141">
        <v>0</v>
      </c>
      <c r="P197" s="141">
        <v>0</v>
      </c>
      <c r="Q197" s="136">
        <f t="shared" si="113"/>
        <v>0</v>
      </c>
      <c r="R197" s="141">
        <v>0</v>
      </c>
      <c r="S197" s="141">
        <v>0</v>
      </c>
      <c r="T197" s="141">
        <v>0</v>
      </c>
      <c r="U197" s="10">
        <v>0</v>
      </c>
      <c r="V197" s="10">
        <v>0</v>
      </c>
      <c r="W197" s="10">
        <v>0</v>
      </c>
      <c r="X197" s="13">
        <f t="shared" si="122"/>
        <v>0</v>
      </c>
      <c r="Y197" s="10">
        <f t="shared" si="118"/>
        <v>0</v>
      </c>
      <c r="Z197" s="10">
        <f t="shared" si="118"/>
        <v>0</v>
      </c>
      <c r="AA197" s="10">
        <f t="shared" si="118"/>
        <v>0</v>
      </c>
      <c r="AB197" s="10">
        <f t="shared" si="118"/>
        <v>0</v>
      </c>
      <c r="AC197" s="10">
        <f t="shared" si="118"/>
        <v>0</v>
      </c>
      <c r="AD197" s="10">
        <f t="shared" si="118"/>
        <v>0</v>
      </c>
      <c r="AE197" s="10">
        <f t="shared" si="108"/>
        <v>0</v>
      </c>
      <c r="AF197" s="10">
        <f t="shared" si="108"/>
        <v>0</v>
      </c>
      <c r="AG197" s="10">
        <f t="shared" si="108"/>
        <v>0</v>
      </c>
      <c r="AH197" s="10">
        <f t="shared" si="108"/>
        <v>0</v>
      </c>
      <c r="AI197" s="10">
        <f t="shared" si="108"/>
        <v>0</v>
      </c>
      <c r="AJ197" s="10">
        <f t="shared" si="108"/>
        <v>0</v>
      </c>
      <c r="AK197" s="10">
        <f t="shared" si="108"/>
        <v>0</v>
      </c>
    </row>
    <row r="198" spans="1:45" ht="12.75" customHeight="1" x14ac:dyDescent="0.25">
      <c r="A198" s="133">
        <v>190</v>
      </c>
      <c r="B198" s="139" t="s">
        <v>1526</v>
      </c>
      <c r="C198" s="135">
        <f t="shared" si="109"/>
        <v>0</v>
      </c>
      <c r="D198" s="140">
        <v>0</v>
      </c>
      <c r="E198" s="140">
        <v>0</v>
      </c>
      <c r="F198" s="140">
        <v>0</v>
      </c>
      <c r="G198" s="140">
        <v>0</v>
      </c>
      <c r="H198" s="140">
        <v>0</v>
      </c>
      <c r="I198" s="140">
        <v>0</v>
      </c>
      <c r="J198" s="135">
        <f t="shared" si="111"/>
        <v>0</v>
      </c>
      <c r="K198" s="141">
        <v>0</v>
      </c>
      <c r="L198" s="141">
        <v>0</v>
      </c>
      <c r="M198" s="141">
        <v>0</v>
      </c>
      <c r="N198" s="141">
        <v>0</v>
      </c>
      <c r="O198" s="141">
        <v>0</v>
      </c>
      <c r="P198" s="141">
        <v>0</v>
      </c>
      <c r="Q198" s="136">
        <f t="shared" si="113"/>
        <v>0</v>
      </c>
      <c r="R198" s="141">
        <v>0</v>
      </c>
      <c r="S198" s="141">
        <v>0</v>
      </c>
      <c r="T198" s="141">
        <v>0</v>
      </c>
      <c r="U198" s="10">
        <v>0</v>
      </c>
      <c r="V198" s="10">
        <v>0</v>
      </c>
      <c r="W198" s="10">
        <v>0</v>
      </c>
      <c r="X198" s="13">
        <f t="shared" si="122"/>
        <v>0</v>
      </c>
      <c r="Y198" s="10">
        <f t="shared" si="118"/>
        <v>0</v>
      </c>
      <c r="Z198" s="10">
        <f t="shared" si="118"/>
        <v>0</v>
      </c>
      <c r="AA198" s="10">
        <f t="shared" si="118"/>
        <v>0</v>
      </c>
      <c r="AB198" s="10">
        <f t="shared" si="118"/>
        <v>0</v>
      </c>
      <c r="AC198" s="10">
        <f t="shared" si="118"/>
        <v>0</v>
      </c>
      <c r="AD198" s="10">
        <f t="shared" si="118"/>
        <v>0</v>
      </c>
      <c r="AE198" s="10">
        <f t="shared" si="108"/>
        <v>0</v>
      </c>
      <c r="AF198" s="10">
        <f t="shared" si="108"/>
        <v>0</v>
      </c>
      <c r="AG198" s="10">
        <f t="shared" si="108"/>
        <v>0</v>
      </c>
      <c r="AH198" s="10">
        <f t="shared" si="108"/>
        <v>0</v>
      </c>
      <c r="AI198" s="10">
        <f t="shared" si="108"/>
        <v>0</v>
      </c>
      <c r="AJ198" s="10">
        <f t="shared" si="108"/>
        <v>0</v>
      </c>
      <c r="AK198" s="10">
        <f t="shared" si="108"/>
        <v>0</v>
      </c>
    </row>
    <row r="199" spans="1:45" ht="12.75" customHeight="1" x14ac:dyDescent="0.25">
      <c r="A199" s="133">
        <v>191</v>
      </c>
      <c r="B199" s="139" t="s">
        <v>1527</v>
      </c>
      <c r="C199" s="135">
        <f t="shared" si="109"/>
        <v>64.8</v>
      </c>
      <c r="D199" s="140">
        <v>0</v>
      </c>
      <c r="E199" s="140">
        <v>0</v>
      </c>
      <c r="F199" s="140">
        <v>0</v>
      </c>
      <c r="G199" s="140">
        <v>0</v>
      </c>
      <c r="H199" s="140">
        <v>64.8</v>
      </c>
      <c r="I199" s="140">
        <v>0</v>
      </c>
      <c r="J199" s="135">
        <f t="shared" si="111"/>
        <v>68.599999999999994</v>
      </c>
      <c r="K199" s="141">
        <v>0</v>
      </c>
      <c r="L199" s="141">
        <v>0</v>
      </c>
      <c r="M199" s="141">
        <v>0</v>
      </c>
      <c r="N199" s="141">
        <v>0</v>
      </c>
      <c r="O199" s="141">
        <v>68.599999999999994</v>
      </c>
      <c r="P199" s="141">
        <v>0</v>
      </c>
      <c r="Q199" s="136">
        <f t="shared" si="113"/>
        <v>66.259299999999996</v>
      </c>
      <c r="R199" s="141">
        <v>0</v>
      </c>
      <c r="S199" s="141">
        <v>0</v>
      </c>
      <c r="T199" s="141">
        <v>0</v>
      </c>
      <c r="U199" s="10">
        <v>0</v>
      </c>
      <c r="V199" s="10">
        <v>66.259299999999996</v>
      </c>
      <c r="W199" s="10">
        <v>0</v>
      </c>
      <c r="X199" s="13">
        <f t="shared" si="122"/>
        <v>-2.3406999999999982</v>
      </c>
      <c r="Y199" s="10">
        <f t="shared" si="118"/>
        <v>0</v>
      </c>
      <c r="Z199" s="10">
        <f t="shared" si="118"/>
        <v>0</v>
      </c>
      <c r="AA199" s="10">
        <f t="shared" si="118"/>
        <v>0</v>
      </c>
      <c r="AB199" s="10">
        <f t="shared" si="118"/>
        <v>0</v>
      </c>
      <c r="AC199" s="10">
        <f t="shared" si="118"/>
        <v>-2.3406999999999982</v>
      </c>
      <c r="AD199" s="10">
        <f t="shared" si="118"/>
        <v>0</v>
      </c>
      <c r="AE199" s="10">
        <f t="shared" si="108"/>
        <v>96.587900874635565</v>
      </c>
      <c r="AF199" s="10">
        <f t="shared" si="108"/>
        <v>0</v>
      </c>
      <c r="AG199" s="10">
        <f t="shared" si="108"/>
        <v>0</v>
      </c>
      <c r="AH199" s="10">
        <f t="shared" si="108"/>
        <v>0</v>
      </c>
      <c r="AI199" s="10">
        <f t="shared" si="108"/>
        <v>0</v>
      </c>
      <c r="AJ199" s="10">
        <f t="shared" si="108"/>
        <v>96.587900874635565</v>
      </c>
      <c r="AK199" s="10">
        <f t="shared" si="108"/>
        <v>0</v>
      </c>
    </row>
    <row r="200" spans="1:45" ht="12.75" customHeight="1" x14ac:dyDescent="0.25">
      <c r="A200" s="133">
        <v>192</v>
      </c>
      <c r="B200" s="139" t="s">
        <v>1528</v>
      </c>
      <c r="C200" s="135">
        <f t="shared" si="109"/>
        <v>0</v>
      </c>
      <c r="D200" s="140">
        <v>0</v>
      </c>
      <c r="E200" s="140">
        <v>0</v>
      </c>
      <c r="F200" s="140">
        <v>0</v>
      </c>
      <c r="G200" s="140">
        <v>0</v>
      </c>
      <c r="H200" s="140">
        <v>0</v>
      </c>
      <c r="I200" s="140">
        <v>0</v>
      </c>
      <c r="J200" s="135">
        <f t="shared" si="111"/>
        <v>0</v>
      </c>
      <c r="K200" s="141">
        <v>0</v>
      </c>
      <c r="L200" s="141">
        <v>0</v>
      </c>
      <c r="M200" s="141">
        <v>0</v>
      </c>
      <c r="N200" s="141">
        <v>0</v>
      </c>
      <c r="O200" s="141">
        <v>0</v>
      </c>
      <c r="P200" s="141">
        <v>0</v>
      </c>
      <c r="Q200" s="136">
        <f t="shared" si="113"/>
        <v>0</v>
      </c>
      <c r="R200" s="141">
        <v>0</v>
      </c>
      <c r="S200" s="141">
        <v>0</v>
      </c>
      <c r="T200" s="141">
        <v>0</v>
      </c>
      <c r="U200" s="10">
        <v>0</v>
      </c>
      <c r="V200" s="10">
        <v>0</v>
      </c>
      <c r="W200" s="10">
        <v>0</v>
      </c>
      <c r="X200" s="13">
        <f t="shared" si="122"/>
        <v>0</v>
      </c>
      <c r="Y200" s="10">
        <f t="shared" si="118"/>
        <v>0</v>
      </c>
      <c r="Z200" s="10">
        <f t="shared" si="118"/>
        <v>0</v>
      </c>
      <c r="AA200" s="10">
        <f t="shared" si="118"/>
        <v>0</v>
      </c>
      <c r="AB200" s="10">
        <f t="shared" si="118"/>
        <v>0</v>
      </c>
      <c r="AC200" s="10">
        <f t="shared" si="118"/>
        <v>0</v>
      </c>
      <c r="AD200" s="10">
        <f t="shared" si="118"/>
        <v>0</v>
      </c>
      <c r="AE200" s="10">
        <f t="shared" si="108"/>
        <v>0</v>
      </c>
      <c r="AF200" s="10">
        <f t="shared" si="108"/>
        <v>0</v>
      </c>
      <c r="AG200" s="10">
        <f t="shared" si="108"/>
        <v>0</v>
      </c>
      <c r="AH200" s="10">
        <f t="shared" si="108"/>
        <v>0</v>
      </c>
      <c r="AI200" s="10">
        <f t="shared" si="108"/>
        <v>0</v>
      </c>
      <c r="AJ200" s="10">
        <f t="shared" si="108"/>
        <v>0</v>
      </c>
      <c r="AK200" s="10">
        <f t="shared" si="108"/>
        <v>0</v>
      </c>
    </row>
    <row r="201" spans="1:45" ht="12.75" customHeight="1" x14ac:dyDescent="0.25">
      <c r="A201" s="133">
        <v>193</v>
      </c>
      <c r="B201" s="139" t="s">
        <v>1524</v>
      </c>
      <c r="C201" s="135">
        <f t="shared" si="109"/>
        <v>149.30000000000001</v>
      </c>
      <c r="D201" s="140">
        <v>0</v>
      </c>
      <c r="E201" s="140">
        <v>0</v>
      </c>
      <c r="F201" s="140">
        <v>0</v>
      </c>
      <c r="G201" s="140">
        <v>0</v>
      </c>
      <c r="H201" s="140">
        <v>149.30000000000001</v>
      </c>
      <c r="I201" s="140">
        <v>0</v>
      </c>
      <c r="J201" s="135">
        <f t="shared" si="111"/>
        <v>157.30000000000001</v>
      </c>
      <c r="K201" s="141">
        <v>0</v>
      </c>
      <c r="L201" s="141">
        <v>0</v>
      </c>
      <c r="M201" s="141">
        <v>0</v>
      </c>
      <c r="N201" s="141">
        <v>0</v>
      </c>
      <c r="O201" s="141">
        <v>157.30000000000001</v>
      </c>
      <c r="P201" s="141">
        <v>0</v>
      </c>
      <c r="Q201" s="136">
        <f t="shared" si="113"/>
        <v>96.424000000000007</v>
      </c>
      <c r="R201" s="141">
        <v>0</v>
      </c>
      <c r="S201" s="141">
        <v>0</v>
      </c>
      <c r="T201" s="141">
        <v>0</v>
      </c>
      <c r="U201" s="10">
        <v>0</v>
      </c>
      <c r="V201" s="10">
        <v>96.424000000000007</v>
      </c>
      <c r="W201" s="10">
        <v>0</v>
      </c>
      <c r="X201" s="13">
        <f t="shared" si="122"/>
        <v>-60.876000000000005</v>
      </c>
      <c r="Y201" s="10">
        <f t="shared" si="118"/>
        <v>0</v>
      </c>
      <c r="Z201" s="10">
        <f t="shared" si="118"/>
        <v>0</v>
      </c>
      <c r="AA201" s="10">
        <f t="shared" si="118"/>
        <v>0</v>
      </c>
      <c r="AB201" s="10">
        <f t="shared" si="118"/>
        <v>0</v>
      </c>
      <c r="AC201" s="10">
        <f t="shared" si="118"/>
        <v>-60.876000000000005</v>
      </c>
      <c r="AD201" s="10">
        <f t="shared" si="118"/>
        <v>0</v>
      </c>
      <c r="AE201" s="10">
        <f t="shared" si="108"/>
        <v>61.299427844882395</v>
      </c>
      <c r="AF201" s="10">
        <f t="shared" si="108"/>
        <v>0</v>
      </c>
      <c r="AG201" s="10">
        <f t="shared" si="108"/>
        <v>0</v>
      </c>
      <c r="AH201" s="10">
        <f t="shared" si="108"/>
        <v>0</v>
      </c>
      <c r="AI201" s="10">
        <f t="shared" si="108"/>
        <v>0</v>
      </c>
      <c r="AJ201" s="10">
        <f t="shared" si="108"/>
        <v>61.299427844882395</v>
      </c>
      <c r="AK201" s="10">
        <f t="shared" si="108"/>
        <v>0</v>
      </c>
    </row>
    <row r="202" spans="1:45" ht="12.75" customHeight="1" x14ac:dyDescent="0.25">
      <c r="A202" s="133">
        <v>194</v>
      </c>
      <c r="B202" s="139" t="s">
        <v>1529</v>
      </c>
      <c r="C202" s="135">
        <f t="shared" si="109"/>
        <v>0</v>
      </c>
      <c r="D202" s="140">
        <v>0</v>
      </c>
      <c r="E202" s="140">
        <v>0</v>
      </c>
      <c r="F202" s="140">
        <v>0</v>
      </c>
      <c r="G202" s="140">
        <v>0</v>
      </c>
      <c r="H202" s="140">
        <v>0</v>
      </c>
      <c r="I202" s="140">
        <v>0</v>
      </c>
      <c r="J202" s="135">
        <f t="shared" si="111"/>
        <v>0</v>
      </c>
      <c r="K202" s="141">
        <v>0</v>
      </c>
      <c r="L202" s="141">
        <v>0</v>
      </c>
      <c r="M202" s="141">
        <v>0</v>
      </c>
      <c r="N202" s="141">
        <v>0</v>
      </c>
      <c r="O202" s="141">
        <v>0</v>
      </c>
      <c r="P202" s="141">
        <v>0</v>
      </c>
      <c r="Q202" s="136">
        <f t="shared" si="113"/>
        <v>0</v>
      </c>
      <c r="R202" s="141">
        <v>0</v>
      </c>
      <c r="S202" s="141">
        <v>0</v>
      </c>
      <c r="T202" s="141">
        <v>0</v>
      </c>
      <c r="U202" s="10">
        <v>0</v>
      </c>
      <c r="V202" s="10">
        <v>0</v>
      </c>
      <c r="W202" s="10">
        <v>0</v>
      </c>
      <c r="X202" s="13">
        <f t="shared" si="122"/>
        <v>0</v>
      </c>
      <c r="Y202" s="10">
        <f t="shared" si="118"/>
        <v>0</v>
      </c>
      <c r="Z202" s="10">
        <f t="shared" si="118"/>
        <v>0</v>
      </c>
      <c r="AA202" s="10">
        <f t="shared" si="118"/>
        <v>0</v>
      </c>
      <c r="AB202" s="10">
        <f t="shared" si="118"/>
        <v>0</v>
      </c>
      <c r="AC202" s="10">
        <f t="shared" si="118"/>
        <v>0</v>
      </c>
      <c r="AD202" s="10">
        <f t="shared" si="118"/>
        <v>0</v>
      </c>
      <c r="AE202" s="10">
        <f t="shared" si="108"/>
        <v>0</v>
      </c>
      <c r="AF202" s="10">
        <f t="shared" si="108"/>
        <v>0</v>
      </c>
      <c r="AG202" s="10">
        <f t="shared" si="108"/>
        <v>0</v>
      </c>
      <c r="AH202" s="10">
        <f t="shared" si="108"/>
        <v>0</v>
      </c>
      <c r="AI202" s="10">
        <f t="shared" si="108"/>
        <v>0</v>
      </c>
      <c r="AJ202" s="10">
        <f t="shared" si="108"/>
        <v>0</v>
      </c>
      <c r="AK202" s="10">
        <f t="shared" si="108"/>
        <v>0</v>
      </c>
    </row>
    <row r="203" spans="1:45" ht="12.75" customHeight="1" x14ac:dyDescent="0.25">
      <c r="A203" s="133">
        <v>195</v>
      </c>
      <c r="B203" s="139" t="s">
        <v>1530</v>
      </c>
      <c r="C203" s="135">
        <f t="shared" si="109"/>
        <v>0</v>
      </c>
      <c r="D203" s="140">
        <v>0</v>
      </c>
      <c r="E203" s="140">
        <v>0</v>
      </c>
      <c r="F203" s="140">
        <v>0</v>
      </c>
      <c r="G203" s="140">
        <v>0</v>
      </c>
      <c r="H203" s="140">
        <v>0</v>
      </c>
      <c r="I203" s="140">
        <v>0</v>
      </c>
      <c r="J203" s="135">
        <f t="shared" si="111"/>
        <v>0</v>
      </c>
      <c r="K203" s="141">
        <v>0</v>
      </c>
      <c r="L203" s="141">
        <v>0</v>
      </c>
      <c r="M203" s="141">
        <v>0</v>
      </c>
      <c r="N203" s="141">
        <v>0</v>
      </c>
      <c r="O203" s="141">
        <v>0</v>
      </c>
      <c r="P203" s="141">
        <v>0</v>
      </c>
      <c r="Q203" s="136">
        <f t="shared" si="113"/>
        <v>0</v>
      </c>
      <c r="R203" s="141">
        <v>0</v>
      </c>
      <c r="S203" s="141">
        <v>0</v>
      </c>
      <c r="T203" s="141">
        <v>0</v>
      </c>
      <c r="U203" s="10">
        <v>0</v>
      </c>
      <c r="V203" s="10">
        <v>0</v>
      </c>
      <c r="W203" s="10">
        <v>0</v>
      </c>
      <c r="X203" s="13">
        <f t="shared" si="122"/>
        <v>0</v>
      </c>
      <c r="Y203" s="10">
        <f t="shared" si="118"/>
        <v>0</v>
      </c>
      <c r="Z203" s="10">
        <f t="shared" si="118"/>
        <v>0</v>
      </c>
      <c r="AA203" s="10">
        <f t="shared" si="118"/>
        <v>0</v>
      </c>
      <c r="AB203" s="10">
        <f t="shared" si="118"/>
        <v>0</v>
      </c>
      <c r="AC203" s="10">
        <f t="shared" si="118"/>
        <v>0</v>
      </c>
      <c r="AD203" s="10">
        <f t="shared" si="118"/>
        <v>0</v>
      </c>
      <c r="AE203" s="10">
        <f t="shared" si="108"/>
        <v>0</v>
      </c>
      <c r="AF203" s="10">
        <f t="shared" si="108"/>
        <v>0</v>
      </c>
      <c r="AG203" s="10">
        <f t="shared" si="108"/>
        <v>0</v>
      </c>
      <c r="AH203" s="10">
        <f t="shared" si="108"/>
        <v>0</v>
      </c>
      <c r="AI203" s="10">
        <f t="shared" si="108"/>
        <v>0</v>
      </c>
      <c r="AJ203" s="10">
        <f t="shared" si="108"/>
        <v>0</v>
      </c>
      <c r="AK203" s="10">
        <f t="shared" si="108"/>
        <v>0</v>
      </c>
    </row>
    <row r="204" spans="1:45" ht="12.75" customHeight="1" x14ac:dyDescent="0.25">
      <c r="A204" s="133">
        <v>196</v>
      </c>
      <c r="B204" s="139" t="s">
        <v>1531</v>
      </c>
      <c r="C204" s="135">
        <f t="shared" si="109"/>
        <v>0</v>
      </c>
      <c r="D204" s="140">
        <v>0</v>
      </c>
      <c r="E204" s="140">
        <v>0</v>
      </c>
      <c r="F204" s="140">
        <v>0</v>
      </c>
      <c r="G204" s="140">
        <v>0</v>
      </c>
      <c r="H204" s="140">
        <v>0</v>
      </c>
      <c r="I204" s="140">
        <v>0</v>
      </c>
      <c r="J204" s="135">
        <f t="shared" si="111"/>
        <v>0</v>
      </c>
      <c r="K204" s="141">
        <v>0</v>
      </c>
      <c r="L204" s="141">
        <v>0</v>
      </c>
      <c r="M204" s="141">
        <v>0</v>
      </c>
      <c r="N204" s="141">
        <v>0</v>
      </c>
      <c r="O204" s="141">
        <v>0</v>
      </c>
      <c r="P204" s="141">
        <v>0</v>
      </c>
      <c r="Q204" s="136">
        <f t="shared" si="113"/>
        <v>0</v>
      </c>
      <c r="R204" s="141">
        <v>0</v>
      </c>
      <c r="S204" s="141">
        <v>0</v>
      </c>
      <c r="T204" s="141">
        <v>0</v>
      </c>
      <c r="U204" s="10">
        <v>0</v>
      </c>
      <c r="V204" s="10">
        <v>0</v>
      </c>
      <c r="W204" s="10">
        <v>0</v>
      </c>
      <c r="X204" s="13">
        <f t="shared" si="122"/>
        <v>0</v>
      </c>
      <c r="Y204" s="10">
        <f t="shared" si="118"/>
        <v>0</v>
      </c>
      <c r="Z204" s="10">
        <f t="shared" si="118"/>
        <v>0</v>
      </c>
      <c r="AA204" s="10">
        <f t="shared" si="118"/>
        <v>0</v>
      </c>
      <c r="AB204" s="10">
        <f t="shared" si="118"/>
        <v>0</v>
      </c>
      <c r="AC204" s="10">
        <f t="shared" si="118"/>
        <v>0</v>
      </c>
      <c r="AD204" s="10">
        <f t="shared" si="118"/>
        <v>0</v>
      </c>
      <c r="AE204" s="10">
        <f t="shared" si="108"/>
        <v>0</v>
      </c>
      <c r="AF204" s="10">
        <f t="shared" si="108"/>
        <v>0</v>
      </c>
      <c r="AG204" s="10">
        <f t="shared" si="108"/>
        <v>0</v>
      </c>
      <c r="AH204" s="10">
        <f t="shared" si="108"/>
        <v>0</v>
      </c>
      <c r="AI204" s="10">
        <f t="shared" si="108"/>
        <v>0</v>
      </c>
      <c r="AJ204" s="10">
        <f t="shared" si="108"/>
        <v>0</v>
      </c>
      <c r="AK204" s="10">
        <f t="shared" si="108"/>
        <v>0</v>
      </c>
    </row>
    <row r="205" spans="1:45" ht="12.75" customHeight="1" x14ac:dyDescent="0.25">
      <c r="A205" s="133">
        <v>197</v>
      </c>
      <c r="B205" s="139" t="s">
        <v>1532</v>
      </c>
      <c r="C205" s="135">
        <f t="shared" si="109"/>
        <v>0</v>
      </c>
      <c r="D205" s="140">
        <v>0</v>
      </c>
      <c r="E205" s="140">
        <v>0</v>
      </c>
      <c r="F205" s="140">
        <v>0</v>
      </c>
      <c r="G205" s="140">
        <v>0</v>
      </c>
      <c r="H205" s="140">
        <v>0</v>
      </c>
      <c r="I205" s="140">
        <v>0</v>
      </c>
      <c r="J205" s="135">
        <f t="shared" si="111"/>
        <v>0</v>
      </c>
      <c r="K205" s="141">
        <v>0</v>
      </c>
      <c r="L205" s="141">
        <v>0</v>
      </c>
      <c r="M205" s="141">
        <v>0</v>
      </c>
      <c r="N205" s="141">
        <v>0</v>
      </c>
      <c r="O205" s="141">
        <v>0</v>
      </c>
      <c r="P205" s="141">
        <v>0</v>
      </c>
      <c r="Q205" s="136">
        <f t="shared" si="113"/>
        <v>0</v>
      </c>
      <c r="R205" s="141">
        <v>0</v>
      </c>
      <c r="S205" s="141">
        <v>0</v>
      </c>
      <c r="T205" s="141">
        <v>0</v>
      </c>
      <c r="U205" s="10">
        <v>0</v>
      </c>
      <c r="V205" s="10">
        <v>0</v>
      </c>
      <c r="W205" s="10">
        <v>0</v>
      </c>
      <c r="X205" s="13">
        <f t="shared" si="122"/>
        <v>0</v>
      </c>
      <c r="Y205" s="10">
        <f t="shared" si="118"/>
        <v>0</v>
      </c>
      <c r="Z205" s="10">
        <f t="shared" si="118"/>
        <v>0</v>
      </c>
      <c r="AA205" s="10">
        <f t="shared" si="118"/>
        <v>0</v>
      </c>
      <c r="AB205" s="10">
        <f t="shared" si="118"/>
        <v>0</v>
      </c>
      <c r="AC205" s="10">
        <f t="shared" si="118"/>
        <v>0</v>
      </c>
      <c r="AD205" s="10">
        <f t="shared" si="118"/>
        <v>0</v>
      </c>
      <c r="AE205" s="10">
        <f t="shared" si="108"/>
        <v>0</v>
      </c>
      <c r="AF205" s="10">
        <f t="shared" si="108"/>
        <v>0</v>
      </c>
      <c r="AG205" s="10">
        <f t="shared" si="108"/>
        <v>0</v>
      </c>
      <c r="AH205" s="10">
        <f t="shared" si="108"/>
        <v>0</v>
      </c>
      <c r="AI205" s="10">
        <f t="shared" si="108"/>
        <v>0</v>
      </c>
      <c r="AJ205" s="10">
        <f t="shared" si="108"/>
        <v>0</v>
      </c>
      <c r="AK205" s="10">
        <f t="shared" si="108"/>
        <v>0</v>
      </c>
    </row>
    <row r="206" spans="1:45" ht="12.75" customHeight="1" x14ac:dyDescent="0.25">
      <c r="A206" s="133">
        <v>198</v>
      </c>
      <c r="B206" s="139" t="s">
        <v>1533</v>
      </c>
      <c r="C206" s="135">
        <f t="shared" si="109"/>
        <v>0</v>
      </c>
      <c r="D206" s="140">
        <v>0</v>
      </c>
      <c r="E206" s="140">
        <v>0</v>
      </c>
      <c r="F206" s="140">
        <v>0</v>
      </c>
      <c r="G206" s="140">
        <v>0</v>
      </c>
      <c r="H206" s="140">
        <v>0</v>
      </c>
      <c r="I206" s="140">
        <v>0</v>
      </c>
      <c r="J206" s="135">
        <f t="shared" si="111"/>
        <v>0</v>
      </c>
      <c r="K206" s="141">
        <v>0</v>
      </c>
      <c r="L206" s="141">
        <v>0</v>
      </c>
      <c r="M206" s="141">
        <v>0</v>
      </c>
      <c r="N206" s="141">
        <v>0</v>
      </c>
      <c r="O206" s="141">
        <v>0</v>
      </c>
      <c r="P206" s="141">
        <v>0</v>
      </c>
      <c r="Q206" s="136">
        <f t="shared" si="113"/>
        <v>0</v>
      </c>
      <c r="R206" s="141">
        <v>0</v>
      </c>
      <c r="S206" s="141">
        <v>0</v>
      </c>
      <c r="T206" s="141">
        <v>0</v>
      </c>
      <c r="U206" s="10">
        <v>0</v>
      </c>
      <c r="V206" s="10">
        <v>0</v>
      </c>
      <c r="W206" s="10">
        <v>0</v>
      </c>
      <c r="X206" s="13">
        <f t="shared" si="122"/>
        <v>0</v>
      </c>
      <c r="Y206" s="10">
        <f t="shared" si="118"/>
        <v>0</v>
      </c>
      <c r="Z206" s="10">
        <f t="shared" si="118"/>
        <v>0</v>
      </c>
      <c r="AA206" s="10">
        <f t="shared" si="118"/>
        <v>0</v>
      </c>
      <c r="AB206" s="10">
        <f t="shared" si="118"/>
        <v>0</v>
      </c>
      <c r="AC206" s="10">
        <f t="shared" si="118"/>
        <v>0</v>
      </c>
      <c r="AD206" s="10">
        <f t="shared" si="118"/>
        <v>0</v>
      </c>
      <c r="AE206" s="10">
        <f t="shared" si="108"/>
        <v>0</v>
      </c>
      <c r="AF206" s="10">
        <f t="shared" si="108"/>
        <v>0</v>
      </c>
      <c r="AG206" s="10">
        <f t="shared" si="108"/>
        <v>0</v>
      </c>
      <c r="AH206" s="10">
        <f t="shared" si="108"/>
        <v>0</v>
      </c>
      <c r="AI206" s="10">
        <f t="shared" si="108"/>
        <v>0</v>
      </c>
      <c r="AJ206" s="10">
        <f t="shared" si="108"/>
        <v>0</v>
      </c>
      <c r="AK206" s="10">
        <f t="shared" si="108"/>
        <v>0</v>
      </c>
    </row>
    <row r="207" spans="1:45" ht="12.75" customHeight="1" x14ac:dyDescent="0.25">
      <c r="A207" s="133">
        <v>199</v>
      </c>
      <c r="B207" s="139" t="s">
        <v>1534</v>
      </c>
      <c r="C207" s="135">
        <f t="shared" si="109"/>
        <v>0</v>
      </c>
      <c r="D207" s="140">
        <v>0</v>
      </c>
      <c r="E207" s="140">
        <v>0</v>
      </c>
      <c r="F207" s="140">
        <v>0</v>
      </c>
      <c r="G207" s="140">
        <v>0</v>
      </c>
      <c r="H207" s="140">
        <v>0</v>
      </c>
      <c r="I207" s="140">
        <v>0</v>
      </c>
      <c r="J207" s="135">
        <f t="shared" si="111"/>
        <v>0</v>
      </c>
      <c r="K207" s="141">
        <v>0</v>
      </c>
      <c r="L207" s="141">
        <v>0</v>
      </c>
      <c r="M207" s="141">
        <v>0</v>
      </c>
      <c r="N207" s="141">
        <v>0</v>
      </c>
      <c r="O207" s="141">
        <v>0</v>
      </c>
      <c r="P207" s="141">
        <v>0</v>
      </c>
      <c r="Q207" s="136">
        <f t="shared" si="113"/>
        <v>0</v>
      </c>
      <c r="R207" s="141">
        <v>0</v>
      </c>
      <c r="S207" s="141">
        <v>0</v>
      </c>
      <c r="T207" s="141">
        <v>0</v>
      </c>
      <c r="U207" s="10">
        <v>0</v>
      </c>
      <c r="V207" s="10">
        <v>0</v>
      </c>
      <c r="W207" s="10">
        <v>0</v>
      </c>
      <c r="X207" s="13">
        <f t="shared" si="122"/>
        <v>0</v>
      </c>
      <c r="Y207" s="10">
        <f t="shared" si="118"/>
        <v>0</v>
      </c>
      <c r="Z207" s="10">
        <f t="shared" si="118"/>
        <v>0</v>
      </c>
      <c r="AA207" s="10">
        <f t="shared" si="118"/>
        <v>0</v>
      </c>
      <c r="AB207" s="10">
        <f t="shared" si="118"/>
        <v>0</v>
      </c>
      <c r="AC207" s="10">
        <f t="shared" si="118"/>
        <v>0</v>
      </c>
      <c r="AD207" s="10">
        <f t="shared" si="118"/>
        <v>0</v>
      </c>
      <c r="AE207" s="10">
        <f t="shared" si="108"/>
        <v>0</v>
      </c>
      <c r="AF207" s="10">
        <f t="shared" si="108"/>
        <v>0</v>
      </c>
      <c r="AG207" s="10">
        <f t="shared" si="108"/>
        <v>0</v>
      </c>
      <c r="AH207" s="10">
        <f t="shared" si="108"/>
        <v>0</v>
      </c>
      <c r="AI207" s="10">
        <f t="shared" si="108"/>
        <v>0</v>
      </c>
      <c r="AJ207" s="10">
        <f t="shared" si="108"/>
        <v>0</v>
      </c>
      <c r="AK207" s="10">
        <f t="shared" si="108"/>
        <v>0</v>
      </c>
    </row>
    <row r="208" spans="1:45" ht="12.75" customHeight="1" x14ac:dyDescent="0.25">
      <c r="A208" s="133">
        <v>200</v>
      </c>
      <c r="B208" s="139" t="s">
        <v>1535</v>
      </c>
      <c r="C208" s="135">
        <f t="shared" si="109"/>
        <v>0</v>
      </c>
      <c r="D208" s="140">
        <v>0</v>
      </c>
      <c r="E208" s="140">
        <v>0</v>
      </c>
      <c r="F208" s="140">
        <v>0</v>
      </c>
      <c r="G208" s="140">
        <v>0</v>
      </c>
      <c r="H208" s="140">
        <v>0</v>
      </c>
      <c r="I208" s="140">
        <v>0</v>
      </c>
      <c r="J208" s="135">
        <f t="shared" si="111"/>
        <v>0</v>
      </c>
      <c r="K208" s="141">
        <v>0</v>
      </c>
      <c r="L208" s="141">
        <v>0</v>
      </c>
      <c r="M208" s="141">
        <v>0</v>
      </c>
      <c r="N208" s="141">
        <v>0</v>
      </c>
      <c r="O208" s="141">
        <v>0</v>
      </c>
      <c r="P208" s="141">
        <v>0</v>
      </c>
      <c r="Q208" s="136">
        <f t="shared" si="113"/>
        <v>0</v>
      </c>
      <c r="R208" s="141">
        <v>0</v>
      </c>
      <c r="S208" s="141">
        <v>0</v>
      </c>
      <c r="T208" s="141">
        <v>0</v>
      </c>
      <c r="U208" s="10">
        <v>0</v>
      </c>
      <c r="V208" s="10">
        <v>0</v>
      </c>
      <c r="W208" s="10">
        <v>0</v>
      </c>
      <c r="X208" s="13">
        <f t="shared" si="122"/>
        <v>0</v>
      </c>
      <c r="Y208" s="10">
        <f t="shared" si="118"/>
        <v>0</v>
      </c>
      <c r="Z208" s="10">
        <f t="shared" si="118"/>
        <v>0</v>
      </c>
      <c r="AA208" s="10">
        <f t="shared" si="118"/>
        <v>0</v>
      </c>
      <c r="AB208" s="10">
        <f t="shared" si="118"/>
        <v>0</v>
      </c>
      <c r="AC208" s="10">
        <f t="shared" si="118"/>
        <v>0</v>
      </c>
      <c r="AD208" s="10">
        <f t="shared" si="118"/>
        <v>0</v>
      </c>
      <c r="AE208" s="10">
        <f t="shared" si="108"/>
        <v>0</v>
      </c>
      <c r="AF208" s="10">
        <f t="shared" si="108"/>
        <v>0</v>
      </c>
      <c r="AG208" s="10">
        <f t="shared" si="108"/>
        <v>0</v>
      </c>
      <c r="AH208" s="10">
        <f t="shared" si="108"/>
        <v>0</v>
      </c>
      <c r="AI208" s="10">
        <f t="shared" si="108"/>
        <v>0</v>
      </c>
      <c r="AJ208" s="10">
        <f t="shared" si="108"/>
        <v>0</v>
      </c>
      <c r="AK208" s="10">
        <f t="shared" si="108"/>
        <v>0</v>
      </c>
    </row>
    <row r="209" spans="1:37" ht="12.75" customHeight="1" x14ac:dyDescent="0.25">
      <c r="A209" s="133">
        <v>201</v>
      </c>
      <c r="B209" s="139" t="s">
        <v>1536</v>
      </c>
      <c r="C209" s="135">
        <f t="shared" si="109"/>
        <v>0</v>
      </c>
      <c r="D209" s="140">
        <v>0</v>
      </c>
      <c r="E209" s="140">
        <v>0</v>
      </c>
      <c r="F209" s="140">
        <v>0</v>
      </c>
      <c r="G209" s="140">
        <v>0</v>
      </c>
      <c r="H209" s="140">
        <v>0</v>
      </c>
      <c r="I209" s="140">
        <v>0</v>
      </c>
      <c r="J209" s="135">
        <f t="shared" si="111"/>
        <v>0</v>
      </c>
      <c r="K209" s="141">
        <v>0</v>
      </c>
      <c r="L209" s="141">
        <v>0</v>
      </c>
      <c r="M209" s="141">
        <v>0</v>
      </c>
      <c r="N209" s="141">
        <v>0</v>
      </c>
      <c r="O209" s="141">
        <v>0</v>
      </c>
      <c r="P209" s="141">
        <v>0</v>
      </c>
      <c r="Q209" s="136">
        <f t="shared" si="113"/>
        <v>0</v>
      </c>
      <c r="R209" s="141">
        <v>0</v>
      </c>
      <c r="S209" s="141">
        <v>0</v>
      </c>
      <c r="T209" s="141">
        <v>0</v>
      </c>
      <c r="U209" s="10">
        <v>0</v>
      </c>
      <c r="V209" s="10">
        <v>0</v>
      </c>
      <c r="W209" s="10">
        <v>0</v>
      </c>
      <c r="X209" s="13">
        <f t="shared" si="122"/>
        <v>0</v>
      </c>
      <c r="Y209" s="10">
        <f t="shared" si="118"/>
        <v>0</v>
      </c>
      <c r="Z209" s="10">
        <f t="shared" si="118"/>
        <v>0</v>
      </c>
      <c r="AA209" s="10">
        <f t="shared" si="118"/>
        <v>0</v>
      </c>
      <c r="AB209" s="10">
        <f t="shared" si="118"/>
        <v>0</v>
      </c>
      <c r="AC209" s="10">
        <f t="shared" si="118"/>
        <v>0</v>
      </c>
      <c r="AD209" s="10">
        <f t="shared" si="118"/>
        <v>0</v>
      </c>
      <c r="AE209" s="10">
        <f t="shared" si="108"/>
        <v>0</v>
      </c>
      <c r="AF209" s="10">
        <f t="shared" si="108"/>
        <v>0</v>
      </c>
      <c r="AG209" s="10">
        <f t="shared" si="108"/>
        <v>0</v>
      </c>
      <c r="AH209" s="10">
        <f t="shared" si="108"/>
        <v>0</v>
      </c>
      <c r="AI209" s="10">
        <f t="shared" si="108"/>
        <v>0</v>
      </c>
      <c r="AJ209" s="10">
        <f t="shared" si="108"/>
        <v>0</v>
      </c>
      <c r="AK209" s="10">
        <f t="shared" si="108"/>
        <v>0</v>
      </c>
    </row>
    <row r="210" spans="1:37" ht="12.75" customHeight="1" x14ac:dyDescent="0.25">
      <c r="A210" s="133">
        <v>202</v>
      </c>
      <c r="B210" s="139" t="s">
        <v>1537</v>
      </c>
      <c r="C210" s="135">
        <f t="shared" si="109"/>
        <v>0</v>
      </c>
      <c r="D210" s="140">
        <v>0</v>
      </c>
      <c r="E210" s="140">
        <v>0</v>
      </c>
      <c r="F210" s="140">
        <v>0</v>
      </c>
      <c r="G210" s="140">
        <v>0</v>
      </c>
      <c r="H210" s="140">
        <v>0</v>
      </c>
      <c r="I210" s="140">
        <v>0</v>
      </c>
      <c r="J210" s="135">
        <f t="shared" si="111"/>
        <v>0</v>
      </c>
      <c r="K210" s="141">
        <v>0</v>
      </c>
      <c r="L210" s="141">
        <v>0</v>
      </c>
      <c r="M210" s="141">
        <v>0</v>
      </c>
      <c r="N210" s="141">
        <v>0</v>
      </c>
      <c r="O210" s="141">
        <v>0</v>
      </c>
      <c r="P210" s="141">
        <v>0</v>
      </c>
      <c r="Q210" s="136">
        <f t="shared" si="113"/>
        <v>0</v>
      </c>
      <c r="R210" s="141">
        <v>0</v>
      </c>
      <c r="S210" s="141">
        <v>0</v>
      </c>
      <c r="T210" s="141">
        <v>0</v>
      </c>
      <c r="U210" s="10">
        <v>0</v>
      </c>
      <c r="V210" s="10">
        <v>0</v>
      </c>
      <c r="W210" s="10">
        <v>0</v>
      </c>
      <c r="X210" s="13">
        <f t="shared" si="122"/>
        <v>0</v>
      </c>
      <c r="Y210" s="10">
        <f t="shared" si="118"/>
        <v>0</v>
      </c>
      <c r="Z210" s="10">
        <f t="shared" si="118"/>
        <v>0</v>
      </c>
      <c r="AA210" s="10">
        <f t="shared" si="118"/>
        <v>0</v>
      </c>
      <c r="AB210" s="10">
        <f t="shared" si="118"/>
        <v>0</v>
      </c>
      <c r="AC210" s="10">
        <f t="shared" si="118"/>
        <v>0</v>
      </c>
      <c r="AD210" s="10">
        <f t="shared" si="118"/>
        <v>0</v>
      </c>
      <c r="AE210" s="10">
        <f t="shared" si="108"/>
        <v>0</v>
      </c>
      <c r="AF210" s="10">
        <f t="shared" si="108"/>
        <v>0</v>
      </c>
      <c r="AG210" s="10">
        <f t="shared" si="108"/>
        <v>0</v>
      </c>
      <c r="AH210" s="10">
        <f t="shared" si="108"/>
        <v>0</v>
      </c>
      <c r="AI210" s="10">
        <f t="shared" si="108"/>
        <v>0</v>
      </c>
      <c r="AJ210" s="10">
        <f t="shared" si="108"/>
        <v>0</v>
      </c>
      <c r="AK210" s="10">
        <f t="shared" si="108"/>
        <v>0</v>
      </c>
    </row>
    <row r="211" spans="1:37" ht="12.75" customHeight="1" x14ac:dyDescent="0.25">
      <c r="A211" s="133">
        <v>203</v>
      </c>
      <c r="B211" s="139" t="s">
        <v>1538</v>
      </c>
      <c r="C211" s="135">
        <f t="shared" si="109"/>
        <v>0</v>
      </c>
      <c r="D211" s="140">
        <v>0</v>
      </c>
      <c r="E211" s="140">
        <v>0</v>
      </c>
      <c r="F211" s="140">
        <v>0</v>
      </c>
      <c r="G211" s="140">
        <v>0</v>
      </c>
      <c r="H211" s="140">
        <v>0</v>
      </c>
      <c r="I211" s="140">
        <v>0</v>
      </c>
      <c r="J211" s="135">
        <f t="shared" si="111"/>
        <v>0</v>
      </c>
      <c r="K211" s="141">
        <v>0</v>
      </c>
      <c r="L211" s="141">
        <v>0</v>
      </c>
      <c r="M211" s="141">
        <v>0</v>
      </c>
      <c r="N211" s="141">
        <v>0</v>
      </c>
      <c r="O211" s="141">
        <v>0</v>
      </c>
      <c r="P211" s="141">
        <v>0</v>
      </c>
      <c r="Q211" s="136">
        <f t="shared" si="113"/>
        <v>0</v>
      </c>
      <c r="R211" s="141">
        <v>0</v>
      </c>
      <c r="S211" s="141">
        <v>0</v>
      </c>
      <c r="T211" s="141">
        <v>0</v>
      </c>
      <c r="U211" s="10">
        <v>0</v>
      </c>
      <c r="V211" s="10">
        <v>0</v>
      </c>
      <c r="W211" s="10">
        <v>0</v>
      </c>
      <c r="X211" s="13">
        <f t="shared" si="122"/>
        <v>0</v>
      </c>
      <c r="Y211" s="10">
        <f t="shared" si="118"/>
        <v>0</v>
      </c>
      <c r="Z211" s="10">
        <f t="shared" si="118"/>
        <v>0</v>
      </c>
      <c r="AA211" s="10">
        <f t="shared" si="118"/>
        <v>0</v>
      </c>
      <c r="AB211" s="10">
        <f t="shared" si="118"/>
        <v>0</v>
      </c>
      <c r="AC211" s="10">
        <f t="shared" si="118"/>
        <v>0</v>
      </c>
      <c r="AD211" s="10">
        <f t="shared" si="118"/>
        <v>0</v>
      </c>
      <c r="AE211" s="10">
        <f t="shared" si="108"/>
        <v>0</v>
      </c>
      <c r="AF211" s="10">
        <f t="shared" si="108"/>
        <v>0</v>
      </c>
      <c r="AG211" s="10">
        <f t="shared" si="108"/>
        <v>0</v>
      </c>
      <c r="AH211" s="10">
        <f t="shared" si="108"/>
        <v>0</v>
      </c>
      <c r="AI211" s="10">
        <f t="shared" si="108"/>
        <v>0</v>
      </c>
      <c r="AJ211" s="10">
        <f t="shared" si="108"/>
        <v>0</v>
      </c>
      <c r="AK211" s="10">
        <f t="shared" si="108"/>
        <v>0</v>
      </c>
    </row>
    <row r="212" spans="1:37" ht="12.75" customHeight="1" x14ac:dyDescent="0.25">
      <c r="A212" s="133">
        <v>204</v>
      </c>
      <c r="B212" s="139" t="s">
        <v>1539</v>
      </c>
      <c r="C212" s="135">
        <f t="shared" si="109"/>
        <v>0</v>
      </c>
      <c r="D212" s="140">
        <v>0</v>
      </c>
      <c r="E212" s="140">
        <v>0</v>
      </c>
      <c r="F212" s="140">
        <v>0</v>
      </c>
      <c r="G212" s="140">
        <v>0</v>
      </c>
      <c r="H212" s="140">
        <v>0</v>
      </c>
      <c r="I212" s="140">
        <v>0</v>
      </c>
      <c r="J212" s="135">
        <f t="shared" si="111"/>
        <v>0</v>
      </c>
      <c r="K212" s="141">
        <v>0</v>
      </c>
      <c r="L212" s="141">
        <v>0</v>
      </c>
      <c r="M212" s="141">
        <v>0</v>
      </c>
      <c r="N212" s="141">
        <v>0</v>
      </c>
      <c r="O212" s="141">
        <v>0</v>
      </c>
      <c r="P212" s="141">
        <v>0</v>
      </c>
      <c r="Q212" s="136">
        <f t="shared" si="113"/>
        <v>0</v>
      </c>
      <c r="R212" s="141">
        <v>0</v>
      </c>
      <c r="S212" s="141">
        <v>0</v>
      </c>
      <c r="T212" s="141">
        <v>0</v>
      </c>
      <c r="U212" s="10">
        <v>0</v>
      </c>
      <c r="V212" s="10">
        <v>0</v>
      </c>
      <c r="W212" s="10">
        <v>0</v>
      </c>
      <c r="X212" s="13">
        <f t="shared" si="122"/>
        <v>0</v>
      </c>
      <c r="Y212" s="10">
        <f t="shared" si="118"/>
        <v>0</v>
      </c>
      <c r="Z212" s="10">
        <f t="shared" si="118"/>
        <v>0</v>
      </c>
      <c r="AA212" s="10">
        <f t="shared" si="118"/>
        <v>0</v>
      </c>
      <c r="AB212" s="10">
        <f t="shared" si="118"/>
        <v>0</v>
      </c>
      <c r="AC212" s="10">
        <f t="shared" si="118"/>
        <v>0</v>
      </c>
      <c r="AD212" s="10">
        <f t="shared" si="118"/>
        <v>0</v>
      </c>
      <c r="AE212" s="10">
        <f t="shared" si="108"/>
        <v>0</v>
      </c>
      <c r="AF212" s="10">
        <f t="shared" si="108"/>
        <v>0</v>
      </c>
      <c r="AG212" s="10">
        <f t="shared" si="108"/>
        <v>0</v>
      </c>
      <c r="AH212" s="10">
        <f t="shared" si="108"/>
        <v>0</v>
      </c>
      <c r="AI212" s="10">
        <f t="shared" si="108"/>
        <v>0</v>
      </c>
      <c r="AJ212" s="10">
        <f t="shared" si="108"/>
        <v>0</v>
      </c>
      <c r="AK212" s="10">
        <f t="shared" si="108"/>
        <v>0</v>
      </c>
    </row>
    <row r="213" spans="1:37" ht="12.75" customHeight="1" x14ac:dyDescent="0.25">
      <c r="A213" s="133">
        <v>205</v>
      </c>
      <c r="B213" s="139" t="s">
        <v>1540</v>
      </c>
      <c r="C213" s="135">
        <f t="shared" si="109"/>
        <v>0</v>
      </c>
      <c r="D213" s="140">
        <v>0</v>
      </c>
      <c r="E213" s="140">
        <v>0</v>
      </c>
      <c r="F213" s="140">
        <v>0</v>
      </c>
      <c r="G213" s="140">
        <v>0</v>
      </c>
      <c r="H213" s="140">
        <v>0</v>
      </c>
      <c r="I213" s="140">
        <v>0</v>
      </c>
      <c r="J213" s="135">
        <f t="shared" si="111"/>
        <v>0</v>
      </c>
      <c r="K213" s="141">
        <v>0</v>
      </c>
      <c r="L213" s="141">
        <v>0</v>
      </c>
      <c r="M213" s="141">
        <v>0</v>
      </c>
      <c r="N213" s="141">
        <v>0</v>
      </c>
      <c r="O213" s="141">
        <v>0</v>
      </c>
      <c r="P213" s="141">
        <v>0</v>
      </c>
      <c r="Q213" s="136">
        <f t="shared" si="113"/>
        <v>0</v>
      </c>
      <c r="R213" s="141">
        <v>0</v>
      </c>
      <c r="S213" s="141">
        <v>0</v>
      </c>
      <c r="T213" s="141">
        <v>0</v>
      </c>
      <c r="U213" s="10">
        <v>0</v>
      </c>
      <c r="V213" s="10">
        <v>0</v>
      </c>
      <c r="W213" s="10">
        <v>0</v>
      </c>
      <c r="X213" s="13">
        <f t="shared" si="122"/>
        <v>0</v>
      </c>
      <c r="Y213" s="10">
        <f t="shared" si="118"/>
        <v>0</v>
      </c>
      <c r="Z213" s="10">
        <f t="shared" si="118"/>
        <v>0</v>
      </c>
      <c r="AA213" s="10">
        <f t="shared" si="118"/>
        <v>0</v>
      </c>
      <c r="AB213" s="10">
        <f t="shared" si="118"/>
        <v>0</v>
      </c>
      <c r="AC213" s="10">
        <f t="shared" si="118"/>
        <v>0</v>
      </c>
      <c r="AD213" s="10">
        <f t="shared" si="118"/>
        <v>0</v>
      </c>
      <c r="AE213" s="10">
        <f t="shared" si="108"/>
        <v>0</v>
      </c>
      <c r="AF213" s="10">
        <f t="shared" si="108"/>
        <v>0</v>
      </c>
      <c r="AG213" s="10">
        <f t="shared" si="108"/>
        <v>0</v>
      </c>
      <c r="AH213" s="10">
        <f t="shared" ref="AH213:AK276" si="123">IF(M213=0,0,T213/M213*100)</f>
        <v>0</v>
      </c>
      <c r="AI213" s="10">
        <f t="shared" si="123"/>
        <v>0</v>
      </c>
      <c r="AJ213" s="10">
        <f t="shared" si="123"/>
        <v>0</v>
      </c>
      <c r="AK213" s="10">
        <f t="shared" si="123"/>
        <v>0</v>
      </c>
    </row>
    <row r="214" spans="1:37" ht="12.75" customHeight="1" x14ac:dyDescent="0.25">
      <c r="A214" s="133">
        <v>206</v>
      </c>
      <c r="B214" s="139" t="s">
        <v>1541</v>
      </c>
      <c r="C214" s="135">
        <f t="shared" si="109"/>
        <v>0</v>
      </c>
      <c r="D214" s="140">
        <v>0</v>
      </c>
      <c r="E214" s="140">
        <v>0</v>
      </c>
      <c r="F214" s="140">
        <v>0</v>
      </c>
      <c r="G214" s="140">
        <v>0</v>
      </c>
      <c r="H214" s="140">
        <v>0</v>
      </c>
      <c r="I214" s="140">
        <v>0</v>
      </c>
      <c r="J214" s="135">
        <f t="shared" si="111"/>
        <v>0</v>
      </c>
      <c r="K214" s="141">
        <v>0</v>
      </c>
      <c r="L214" s="141">
        <v>0</v>
      </c>
      <c r="M214" s="141">
        <v>0</v>
      </c>
      <c r="N214" s="141">
        <v>0</v>
      </c>
      <c r="O214" s="141">
        <v>0</v>
      </c>
      <c r="P214" s="141">
        <v>0</v>
      </c>
      <c r="Q214" s="136">
        <f t="shared" si="113"/>
        <v>0</v>
      </c>
      <c r="R214" s="141">
        <v>0</v>
      </c>
      <c r="S214" s="141">
        <v>0</v>
      </c>
      <c r="T214" s="141">
        <v>0</v>
      </c>
      <c r="U214" s="10">
        <v>0</v>
      </c>
      <c r="V214" s="10">
        <v>0</v>
      </c>
      <c r="W214" s="10">
        <v>0</v>
      </c>
      <c r="X214" s="13">
        <f t="shared" si="122"/>
        <v>0</v>
      </c>
      <c r="Y214" s="10">
        <f t="shared" si="118"/>
        <v>0</v>
      </c>
      <c r="Z214" s="10">
        <f t="shared" si="118"/>
        <v>0</v>
      </c>
      <c r="AA214" s="10">
        <f t="shared" si="118"/>
        <v>0</v>
      </c>
      <c r="AB214" s="10">
        <f t="shared" si="118"/>
        <v>0</v>
      </c>
      <c r="AC214" s="10">
        <f t="shared" si="118"/>
        <v>0</v>
      </c>
      <c r="AD214" s="10">
        <f t="shared" si="118"/>
        <v>0</v>
      </c>
      <c r="AE214" s="10">
        <f t="shared" ref="AE214:AK277" si="124">IF(J214=0,0,Q214/J214*100)</f>
        <v>0</v>
      </c>
      <c r="AF214" s="10">
        <f t="shared" si="124"/>
        <v>0</v>
      </c>
      <c r="AG214" s="10">
        <f t="shared" si="124"/>
        <v>0</v>
      </c>
      <c r="AH214" s="10">
        <f t="shared" si="123"/>
        <v>0</v>
      </c>
      <c r="AI214" s="10">
        <f t="shared" si="123"/>
        <v>0</v>
      </c>
      <c r="AJ214" s="10">
        <f t="shared" si="123"/>
        <v>0</v>
      </c>
      <c r="AK214" s="10">
        <f t="shared" si="123"/>
        <v>0</v>
      </c>
    </row>
    <row r="215" spans="1:37" ht="12.75" customHeight="1" x14ac:dyDescent="0.25">
      <c r="A215" s="133">
        <v>207</v>
      </c>
      <c r="B215" s="139" t="s">
        <v>1542</v>
      </c>
      <c r="C215" s="135">
        <f t="shared" si="109"/>
        <v>67.900000000000006</v>
      </c>
      <c r="D215" s="140">
        <v>0</v>
      </c>
      <c r="E215" s="140">
        <v>0</v>
      </c>
      <c r="F215" s="140">
        <v>0</v>
      </c>
      <c r="G215" s="140">
        <v>0</v>
      </c>
      <c r="H215" s="140">
        <v>67.900000000000006</v>
      </c>
      <c r="I215" s="140">
        <v>0</v>
      </c>
      <c r="J215" s="135">
        <f t="shared" si="111"/>
        <v>68.7</v>
      </c>
      <c r="K215" s="141">
        <v>0</v>
      </c>
      <c r="L215" s="141">
        <v>0</v>
      </c>
      <c r="M215" s="141">
        <v>0</v>
      </c>
      <c r="N215" s="141">
        <v>0</v>
      </c>
      <c r="O215" s="141">
        <v>68.7</v>
      </c>
      <c r="P215" s="141">
        <v>0</v>
      </c>
      <c r="Q215" s="136">
        <f t="shared" si="113"/>
        <v>68.6892</v>
      </c>
      <c r="R215" s="141">
        <v>0</v>
      </c>
      <c r="S215" s="141">
        <v>0</v>
      </c>
      <c r="T215" s="141">
        <v>0</v>
      </c>
      <c r="U215" s="10">
        <v>0</v>
      </c>
      <c r="V215" s="10">
        <v>68.6892</v>
      </c>
      <c r="W215" s="10">
        <v>0</v>
      </c>
      <c r="X215" s="13">
        <f t="shared" si="122"/>
        <v>-1.0800000000003251E-2</v>
      </c>
      <c r="Y215" s="10">
        <f t="shared" si="118"/>
        <v>0</v>
      </c>
      <c r="Z215" s="10">
        <f t="shared" si="118"/>
        <v>0</v>
      </c>
      <c r="AA215" s="10">
        <f t="shared" si="118"/>
        <v>0</v>
      </c>
      <c r="AB215" s="10">
        <f t="shared" si="118"/>
        <v>0</v>
      </c>
      <c r="AC215" s="10">
        <f t="shared" si="118"/>
        <v>-1.0800000000003251E-2</v>
      </c>
      <c r="AD215" s="10">
        <f t="shared" si="118"/>
        <v>0</v>
      </c>
      <c r="AE215" s="10">
        <f t="shared" si="124"/>
        <v>99.984279475982532</v>
      </c>
      <c r="AF215" s="10">
        <f t="shared" si="124"/>
        <v>0</v>
      </c>
      <c r="AG215" s="10">
        <f t="shared" si="124"/>
        <v>0</v>
      </c>
      <c r="AH215" s="10">
        <f t="shared" si="123"/>
        <v>0</v>
      </c>
      <c r="AI215" s="10">
        <f t="shared" si="123"/>
        <v>0</v>
      </c>
      <c r="AJ215" s="10">
        <f t="shared" si="123"/>
        <v>99.984279475982532</v>
      </c>
      <c r="AK215" s="10">
        <f t="shared" si="123"/>
        <v>0</v>
      </c>
    </row>
    <row r="216" spans="1:37" ht="12.75" customHeight="1" x14ac:dyDescent="0.25">
      <c r="A216" s="133">
        <v>208</v>
      </c>
      <c r="B216" s="139" t="s">
        <v>1543</v>
      </c>
      <c r="C216" s="135">
        <f t="shared" si="109"/>
        <v>0</v>
      </c>
      <c r="D216" s="140">
        <v>0</v>
      </c>
      <c r="E216" s="140">
        <v>0</v>
      </c>
      <c r="F216" s="140">
        <v>0</v>
      </c>
      <c r="G216" s="140">
        <v>0</v>
      </c>
      <c r="H216" s="140">
        <v>0</v>
      </c>
      <c r="I216" s="140">
        <v>0</v>
      </c>
      <c r="J216" s="135">
        <f t="shared" si="111"/>
        <v>0</v>
      </c>
      <c r="K216" s="141">
        <v>0</v>
      </c>
      <c r="L216" s="141">
        <v>0</v>
      </c>
      <c r="M216" s="141">
        <v>0</v>
      </c>
      <c r="N216" s="141">
        <v>0</v>
      </c>
      <c r="O216" s="141">
        <v>0</v>
      </c>
      <c r="P216" s="141">
        <v>0</v>
      </c>
      <c r="Q216" s="136">
        <f t="shared" si="113"/>
        <v>0</v>
      </c>
      <c r="R216" s="141">
        <v>0</v>
      </c>
      <c r="S216" s="141">
        <v>0</v>
      </c>
      <c r="T216" s="141">
        <v>0</v>
      </c>
      <c r="U216" s="10">
        <v>0</v>
      </c>
      <c r="V216" s="10">
        <v>0</v>
      </c>
      <c r="W216" s="10">
        <v>0</v>
      </c>
      <c r="X216" s="13">
        <f t="shared" si="122"/>
        <v>0</v>
      </c>
      <c r="Y216" s="10">
        <f t="shared" si="118"/>
        <v>0</v>
      </c>
      <c r="Z216" s="10">
        <f t="shared" si="118"/>
        <v>0</v>
      </c>
      <c r="AA216" s="10">
        <f t="shared" si="118"/>
        <v>0</v>
      </c>
      <c r="AB216" s="10">
        <f t="shared" si="118"/>
        <v>0</v>
      </c>
      <c r="AC216" s="10">
        <f t="shared" si="118"/>
        <v>0</v>
      </c>
      <c r="AD216" s="10">
        <f t="shared" si="118"/>
        <v>0</v>
      </c>
      <c r="AE216" s="10">
        <f t="shared" si="124"/>
        <v>0</v>
      </c>
      <c r="AF216" s="10">
        <f t="shared" si="124"/>
        <v>0</v>
      </c>
      <c r="AG216" s="10">
        <f t="shared" si="124"/>
        <v>0</v>
      </c>
      <c r="AH216" s="10">
        <f t="shared" si="123"/>
        <v>0</v>
      </c>
      <c r="AI216" s="10">
        <f t="shared" si="123"/>
        <v>0</v>
      </c>
      <c r="AJ216" s="10">
        <f t="shared" si="123"/>
        <v>0</v>
      </c>
      <c r="AK216" s="10">
        <f t="shared" si="123"/>
        <v>0</v>
      </c>
    </row>
    <row r="217" spans="1:37" ht="12.75" customHeight="1" x14ac:dyDescent="0.25">
      <c r="A217" s="133">
        <v>209</v>
      </c>
      <c r="B217" s="139" t="s">
        <v>1544</v>
      </c>
      <c r="C217" s="135">
        <f t="shared" si="109"/>
        <v>0</v>
      </c>
      <c r="D217" s="140">
        <v>0</v>
      </c>
      <c r="E217" s="140">
        <v>0</v>
      </c>
      <c r="F217" s="140">
        <v>0</v>
      </c>
      <c r="G217" s="140">
        <v>0</v>
      </c>
      <c r="H217" s="140">
        <v>0</v>
      </c>
      <c r="I217" s="140">
        <v>0</v>
      </c>
      <c r="J217" s="135">
        <f t="shared" si="111"/>
        <v>0</v>
      </c>
      <c r="K217" s="141">
        <v>0</v>
      </c>
      <c r="L217" s="141">
        <v>0</v>
      </c>
      <c r="M217" s="141">
        <v>0</v>
      </c>
      <c r="N217" s="141">
        <v>0</v>
      </c>
      <c r="O217" s="141">
        <v>0</v>
      </c>
      <c r="P217" s="141">
        <v>0</v>
      </c>
      <c r="Q217" s="136">
        <f t="shared" si="113"/>
        <v>0</v>
      </c>
      <c r="R217" s="141">
        <v>0</v>
      </c>
      <c r="S217" s="141">
        <v>0</v>
      </c>
      <c r="T217" s="141">
        <v>0</v>
      </c>
      <c r="U217" s="10">
        <v>0</v>
      </c>
      <c r="V217" s="10">
        <v>0</v>
      </c>
      <c r="W217" s="10">
        <v>0</v>
      </c>
      <c r="X217" s="13">
        <f t="shared" si="122"/>
        <v>0</v>
      </c>
      <c r="Y217" s="10">
        <f t="shared" si="118"/>
        <v>0</v>
      </c>
      <c r="Z217" s="10">
        <f t="shared" si="118"/>
        <v>0</v>
      </c>
      <c r="AA217" s="10">
        <f t="shared" si="118"/>
        <v>0</v>
      </c>
      <c r="AB217" s="10">
        <f t="shared" si="118"/>
        <v>0</v>
      </c>
      <c r="AC217" s="10">
        <f t="shared" si="118"/>
        <v>0</v>
      </c>
      <c r="AD217" s="10">
        <f t="shared" si="118"/>
        <v>0</v>
      </c>
      <c r="AE217" s="10">
        <f t="shared" si="124"/>
        <v>0</v>
      </c>
      <c r="AF217" s="10">
        <f t="shared" si="124"/>
        <v>0</v>
      </c>
      <c r="AG217" s="10">
        <f t="shared" si="124"/>
        <v>0</v>
      </c>
      <c r="AH217" s="10">
        <f t="shared" si="123"/>
        <v>0</v>
      </c>
      <c r="AI217" s="10">
        <f t="shared" si="123"/>
        <v>0</v>
      </c>
      <c r="AJ217" s="10">
        <f t="shared" si="123"/>
        <v>0</v>
      </c>
      <c r="AK217" s="10">
        <f t="shared" si="123"/>
        <v>0</v>
      </c>
    </row>
    <row r="218" spans="1:37" ht="12.75" customHeight="1" x14ac:dyDescent="0.25">
      <c r="A218" s="133">
        <v>210</v>
      </c>
      <c r="B218" s="139" t="s">
        <v>1545</v>
      </c>
      <c r="C218" s="135">
        <f t="shared" si="109"/>
        <v>0</v>
      </c>
      <c r="D218" s="140">
        <v>0</v>
      </c>
      <c r="E218" s="140">
        <v>0</v>
      </c>
      <c r="F218" s="140">
        <v>0</v>
      </c>
      <c r="G218" s="140">
        <v>0</v>
      </c>
      <c r="H218" s="140">
        <v>0</v>
      </c>
      <c r="I218" s="140">
        <v>0</v>
      </c>
      <c r="J218" s="135">
        <f t="shared" si="111"/>
        <v>0</v>
      </c>
      <c r="K218" s="141">
        <v>0</v>
      </c>
      <c r="L218" s="141">
        <v>0</v>
      </c>
      <c r="M218" s="141">
        <v>0</v>
      </c>
      <c r="N218" s="141">
        <v>0</v>
      </c>
      <c r="O218" s="141">
        <v>0</v>
      </c>
      <c r="P218" s="141">
        <v>0</v>
      </c>
      <c r="Q218" s="136">
        <f t="shared" si="113"/>
        <v>0</v>
      </c>
      <c r="R218" s="141">
        <v>0</v>
      </c>
      <c r="S218" s="141">
        <v>0</v>
      </c>
      <c r="T218" s="141">
        <v>0</v>
      </c>
      <c r="U218" s="10">
        <v>0</v>
      </c>
      <c r="V218" s="10">
        <v>0</v>
      </c>
      <c r="W218" s="10">
        <v>0</v>
      </c>
      <c r="X218" s="13">
        <f t="shared" si="122"/>
        <v>0</v>
      </c>
      <c r="Y218" s="10">
        <f t="shared" si="118"/>
        <v>0</v>
      </c>
      <c r="Z218" s="10">
        <f t="shared" si="118"/>
        <v>0</v>
      </c>
      <c r="AA218" s="10">
        <f t="shared" si="118"/>
        <v>0</v>
      </c>
      <c r="AB218" s="10">
        <f t="shared" si="118"/>
        <v>0</v>
      </c>
      <c r="AC218" s="10">
        <f t="shared" si="118"/>
        <v>0</v>
      </c>
      <c r="AD218" s="10">
        <f t="shared" si="118"/>
        <v>0</v>
      </c>
      <c r="AE218" s="10">
        <f t="shared" si="124"/>
        <v>0</v>
      </c>
      <c r="AF218" s="10">
        <f t="shared" si="124"/>
        <v>0</v>
      </c>
      <c r="AG218" s="10">
        <f t="shared" si="124"/>
        <v>0</v>
      </c>
      <c r="AH218" s="10">
        <f t="shared" si="123"/>
        <v>0</v>
      </c>
      <c r="AI218" s="10">
        <f t="shared" si="123"/>
        <v>0</v>
      </c>
      <c r="AJ218" s="10">
        <f t="shared" si="123"/>
        <v>0</v>
      </c>
      <c r="AK218" s="10">
        <f t="shared" si="123"/>
        <v>0</v>
      </c>
    </row>
    <row r="219" spans="1:37" ht="12.75" customHeight="1" x14ac:dyDescent="0.25">
      <c r="A219" s="133">
        <v>211</v>
      </c>
      <c r="B219" s="139" t="s">
        <v>1546</v>
      </c>
      <c r="C219" s="135">
        <f t="shared" si="109"/>
        <v>0</v>
      </c>
      <c r="D219" s="140">
        <v>0</v>
      </c>
      <c r="E219" s="140">
        <v>0</v>
      </c>
      <c r="F219" s="140">
        <v>0</v>
      </c>
      <c r="G219" s="140">
        <v>0</v>
      </c>
      <c r="H219" s="140">
        <v>0</v>
      </c>
      <c r="I219" s="140">
        <v>0</v>
      </c>
      <c r="J219" s="135">
        <f t="shared" si="111"/>
        <v>0</v>
      </c>
      <c r="K219" s="141">
        <v>0</v>
      </c>
      <c r="L219" s="141">
        <v>0</v>
      </c>
      <c r="M219" s="141">
        <v>0</v>
      </c>
      <c r="N219" s="141">
        <v>0</v>
      </c>
      <c r="O219" s="141">
        <v>0</v>
      </c>
      <c r="P219" s="141">
        <v>0</v>
      </c>
      <c r="Q219" s="136">
        <f t="shared" si="113"/>
        <v>0</v>
      </c>
      <c r="R219" s="141">
        <v>0</v>
      </c>
      <c r="S219" s="141">
        <v>0</v>
      </c>
      <c r="T219" s="141">
        <v>0</v>
      </c>
      <c r="U219" s="10">
        <v>0</v>
      </c>
      <c r="V219" s="10">
        <v>0</v>
      </c>
      <c r="W219" s="10">
        <v>0</v>
      </c>
      <c r="X219" s="13">
        <f t="shared" si="122"/>
        <v>0</v>
      </c>
      <c r="Y219" s="10">
        <f t="shared" si="118"/>
        <v>0</v>
      </c>
      <c r="Z219" s="10">
        <f t="shared" si="118"/>
        <v>0</v>
      </c>
      <c r="AA219" s="10">
        <f t="shared" si="118"/>
        <v>0</v>
      </c>
      <c r="AB219" s="10">
        <f t="shared" si="118"/>
        <v>0</v>
      </c>
      <c r="AC219" s="10">
        <f t="shared" si="118"/>
        <v>0</v>
      </c>
      <c r="AD219" s="10">
        <f t="shared" si="118"/>
        <v>0</v>
      </c>
      <c r="AE219" s="10">
        <f t="shared" si="124"/>
        <v>0</v>
      </c>
      <c r="AF219" s="10">
        <f t="shared" si="124"/>
        <v>0</v>
      </c>
      <c r="AG219" s="10">
        <f t="shared" si="124"/>
        <v>0</v>
      </c>
      <c r="AH219" s="10">
        <f t="shared" si="123"/>
        <v>0</v>
      </c>
      <c r="AI219" s="10">
        <f t="shared" si="123"/>
        <v>0</v>
      </c>
      <c r="AJ219" s="10">
        <f t="shared" si="123"/>
        <v>0</v>
      </c>
      <c r="AK219" s="10">
        <f t="shared" si="123"/>
        <v>0</v>
      </c>
    </row>
    <row r="220" spans="1:37" ht="12.75" customHeight="1" x14ac:dyDescent="0.25">
      <c r="A220" s="133">
        <v>212</v>
      </c>
      <c r="B220" s="139" t="s">
        <v>1547</v>
      </c>
      <c r="C220" s="135">
        <f t="shared" si="109"/>
        <v>0</v>
      </c>
      <c r="D220" s="140">
        <v>0</v>
      </c>
      <c r="E220" s="140">
        <v>0</v>
      </c>
      <c r="F220" s="140">
        <v>0</v>
      </c>
      <c r="G220" s="140">
        <v>0</v>
      </c>
      <c r="H220" s="140">
        <v>0</v>
      </c>
      <c r="I220" s="140">
        <v>0</v>
      </c>
      <c r="J220" s="135">
        <f t="shared" si="111"/>
        <v>0</v>
      </c>
      <c r="K220" s="141">
        <v>0</v>
      </c>
      <c r="L220" s="141">
        <v>0</v>
      </c>
      <c r="M220" s="141">
        <v>0</v>
      </c>
      <c r="N220" s="141">
        <v>0</v>
      </c>
      <c r="O220" s="141">
        <v>0</v>
      </c>
      <c r="P220" s="141">
        <v>0</v>
      </c>
      <c r="Q220" s="136">
        <f t="shared" si="113"/>
        <v>0</v>
      </c>
      <c r="R220" s="141">
        <v>0</v>
      </c>
      <c r="S220" s="141">
        <v>0</v>
      </c>
      <c r="T220" s="141">
        <v>0</v>
      </c>
      <c r="U220" s="10">
        <v>0</v>
      </c>
      <c r="V220" s="10">
        <v>0</v>
      </c>
      <c r="W220" s="10">
        <v>0</v>
      </c>
      <c r="X220" s="13">
        <f t="shared" si="122"/>
        <v>0</v>
      </c>
      <c r="Y220" s="10">
        <f t="shared" si="118"/>
        <v>0</v>
      </c>
      <c r="Z220" s="10">
        <f t="shared" si="118"/>
        <v>0</v>
      </c>
      <c r="AA220" s="10">
        <f t="shared" si="118"/>
        <v>0</v>
      </c>
      <c r="AB220" s="10">
        <f t="shared" si="118"/>
        <v>0</v>
      </c>
      <c r="AC220" s="10">
        <f t="shared" si="118"/>
        <v>0</v>
      </c>
      <c r="AD220" s="10">
        <f t="shared" si="118"/>
        <v>0</v>
      </c>
      <c r="AE220" s="10">
        <f t="shared" si="124"/>
        <v>0</v>
      </c>
      <c r="AF220" s="10">
        <f t="shared" si="124"/>
        <v>0</v>
      </c>
      <c r="AG220" s="10">
        <f t="shared" si="124"/>
        <v>0</v>
      </c>
      <c r="AH220" s="10">
        <f t="shared" si="123"/>
        <v>0</v>
      </c>
      <c r="AI220" s="10">
        <f t="shared" si="123"/>
        <v>0</v>
      </c>
      <c r="AJ220" s="10">
        <f t="shared" si="123"/>
        <v>0</v>
      </c>
      <c r="AK220" s="10">
        <f t="shared" si="123"/>
        <v>0</v>
      </c>
    </row>
    <row r="221" spans="1:37" ht="12.75" customHeight="1" x14ac:dyDescent="0.25">
      <c r="A221" s="133">
        <v>213</v>
      </c>
      <c r="B221" s="139" t="s">
        <v>1548</v>
      </c>
      <c r="C221" s="135">
        <f t="shared" si="109"/>
        <v>64.8</v>
      </c>
      <c r="D221" s="140">
        <v>0</v>
      </c>
      <c r="E221" s="140">
        <v>0</v>
      </c>
      <c r="F221" s="140">
        <v>0</v>
      </c>
      <c r="G221" s="140">
        <v>0</v>
      </c>
      <c r="H221" s="140">
        <v>64.8</v>
      </c>
      <c r="I221" s="140">
        <v>0</v>
      </c>
      <c r="J221" s="135">
        <f t="shared" si="111"/>
        <v>70.099999999999994</v>
      </c>
      <c r="K221" s="141">
        <v>0</v>
      </c>
      <c r="L221" s="141">
        <v>0</v>
      </c>
      <c r="M221" s="141">
        <v>0</v>
      </c>
      <c r="N221" s="141">
        <v>0</v>
      </c>
      <c r="O221" s="141">
        <v>70.099999999999994</v>
      </c>
      <c r="P221" s="141">
        <v>0</v>
      </c>
      <c r="Q221" s="136">
        <f t="shared" si="113"/>
        <v>66.825199999999995</v>
      </c>
      <c r="R221" s="141">
        <v>0</v>
      </c>
      <c r="S221" s="141">
        <v>0</v>
      </c>
      <c r="T221" s="141">
        <v>0</v>
      </c>
      <c r="U221" s="10">
        <v>0</v>
      </c>
      <c r="V221" s="10">
        <v>66.825199999999995</v>
      </c>
      <c r="W221" s="10">
        <v>0</v>
      </c>
      <c r="X221" s="13">
        <f t="shared" si="122"/>
        <v>-3.274799999999999</v>
      </c>
      <c r="Y221" s="10">
        <f t="shared" si="118"/>
        <v>0</v>
      </c>
      <c r="Z221" s="10">
        <f t="shared" si="118"/>
        <v>0</v>
      </c>
      <c r="AA221" s="10">
        <f t="shared" si="118"/>
        <v>0</v>
      </c>
      <c r="AB221" s="10">
        <f t="shared" si="118"/>
        <v>0</v>
      </c>
      <c r="AC221" s="10">
        <f t="shared" si="118"/>
        <v>-3.274799999999999</v>
      </c>
      <c r="AD221" s="10">
        <f t="shared" si="118"/>
        <v>0</v>
      </c>
      <c r="AE221" s="10">
        <f t="shared" si="124"/>
        <v>95.328388017118399</v>
      </c>
      <c r="AF221" s="10">
        <f t="shared" si="124"/>
        <v>0</v>
      </c>
      <c r="AG221" s="10">
        <f t="shared" si="124"/>
        <v>0</v>
      </c>
      <c r="AH221" s="10">
        <f t="shared" si="123"/>
        <v>0</v>
      </c>
      <c r="AI221" s="10">
        <f t="shared" si="123"/>
        <v>0</v>
      </c>
      <c r="AJ221" s="10">
        <f t="shared" si="123"/>
        <v>95.328388017118399</v>
      </c>
      <c r="AK221" s="10">
        <f t="shared" si="123"/>
        <v>0</v>
      </c>
    </row>
    <row r="222" spans="1:37" ht="12.75" customHeight="1" x14ac:dyDescent="0.25">
      <c r="A222" s="133">
        <v>214</v>
      </c>
      <c r="B222" s="139" t="s">
        <v>1549</v>
      </c>
      <c r="C222" s="135">
        <f t="shared" si="109"/>
        <v>0</v>
      </c>
      <c r="D222" s="140">
        <v>0</v>
      </c>
      <c r="E222" s="140">
        <v>0</v>
      </c>
      <c r="F222" s="140">
        <v>0</v>
      </c>
      <c r="G222" s="140">
        <v>0</v>
      </c>
      <c r="H222" s="140">
        <v>0</v>
      </c>
      <c r="I222" s="140">
        <v>0</v>
      </c>
      <c r="J222" s="135">
        <f t="shared" si="111"/>
        <v>0</v>
      </c>
      <c r="K222" s="141">
        <v>0</v>
      </c>
      <c r="L222" s="141">
        <v>0</v>
      </c>
      <c r="M222" s="141">
        <v>0</v>
      </c>
      <c r="N222" s="141">
        <v>0</v>
      </c>
      <c r="O222" s="141">
        <v>0</v>
      </c>
      <c r="P222" s="141">
        <v>0</v>
      </c>
      <c r="Q222" s="136">
        <f t="shared" si="113"/>
        <v>0</v>
      </c>
      <c r="R222" s="141">
        <v>0</v>
      </c>
      <c r="S222" s="141">
        <v>0</v>
      </c>
      <c r="T222" s="141">
        <v>0</v>
      </c>
      <c r="U222" s="10">
        <v>0</v>
      </c>
      <c r="V222" s="10">
        <v>0</v>
      </c>
      <c r="W222" s="10">
        <v>0</v>
      </c>
      <c r="X222" s="13">
        <f t="shared" si="122"/>
        <v>0</v>
      </c>
      <c r="Y222" s="10">
        <f t="shared" si="118"/>
        <v>0</v>
      </c>
      <c r="Z222" s="10">
        <f t="shared" si="118"/>
        <v>0</v>
      </c>
      <c r="AA222" s="10">
        <f t="shared" si="118"/>
        <v>0</v>
      </c>
      <c r="AB222" s="10">
        <f t="shared" si="118"/>
        <v>0</v>
      </c>
      <c r="AC222" s="10">
        <f t="shared" si="118"/>
        <v>0</v>
      </c>
      <c r="AD222" s="10">
        <f t="shared" si="118"/>
        <v>0</v>
      </c>
      <c r="AE222" s="10">
        <f t="shared" si="124"/>
        <v>0</v>
      </c>
      <c r="AF222" s="10">
        <f t="shared" si="124"/>
        <v>0</v>
      </c>
      <c r="AG222" s="10">
        <f t="shared" si="124"/>
        <v>0</v>
      </c>
      <c r="AH222" s="10">
        <f t="shared" si="123"/>
        <v>0</v>
      </c>
      <c r="AI222" s="10">
        <f t="shared" si="123"/>
        <v>0</v>
      </c>
      <c r="AJ222" s="10">
        <f t="shared" si="123"/>
        <v>0</v>
      </c>
      <c r="AK222" s="10">
        <f t="shared" si="123"/>
        <v>0</v>
      </c>
    </row>
    <row r="223" spans="1:37" ht="12.75" customHeight="1" x14ac:dyDescent="0.25">
      <c r="A223" s="133">
        <v>215</v>
      </c>
      <c r="B223" s="139" t="s">
        <v>1550</v>
      </c>
      <c r="C223" s="135">
        <f t="shared" si="109"/>
        <v>0</v>
      </c>
      <c r="D223" s="140">
        <v>0</v>
      </c>
      <c r="E223" s="140">
        <v>0</v>
      </c>
      <c r="F223" s="140">
        <v>0</v>
      </c>
      <c r="G223" s="140">
        <v>0</v>
      </c>
      <c r="H223" s="140">
        <v>0</v>
      </c>
      <c r="I223" s="140">
        <v>0</v>
      </c>
      <c r="J223" s="135">
        <f t="shared" si="111"/>
        <v>0</v>
      </c>
      <c r="K223" s="141">
        <v>0</v>
      </c>
      <c r="L223" s="141">
        <v>0</v>
      </c>
      <c r="M223" s="141">
        <v>0</v>
      </c>
      <c r="N223" s="141">
        <v>0</v>
      </c>
      <c r="O223" s="141">
        <v>0</v>
      </c>
      <c r="P223" s="141">
        <v>0</v>
      </c>
      <c r="Q223" s="136">
        <f t="shared" si="113"/>
        <v>0</v>
      </c>
      <c r="R223" s="141">
        <v>0</v>
      </c>
      <c r="S223" s="141">
        <v>0</v>
      </c>
      <c r="T223" s="141">
        <v>0</v>
      </c>
      <c r="U223" s="10">
        <v>0</v>
      </c>
      <c r="V223" s="10">
        <v>0</v>
      </c>
      <c r="W223" s="10">
        <v>0</v>
      </c>
      <c r="X223" s="13">
        <f t="shared" si="122"/>
        <v>0</v>
      </c>
      <c r="Y223" s="10">
        <f t="shared" si="118"/>
        <v>0</v>
      </c>
      <c r="Z223" s="10">
        <f t="shared" si="118"/>
        <v>0</v>
      </c>
      <c r="AA223" s="10">
        <f t="shared" si="118"/>
        <v>0</v>
      </c>
      <c r="AB223" s="10">
        <f t="shared" si="118"/>
        <v>0</v>
      </c>
      <c r="AC223" s="10">
        <f t="shared" si="118"/>
        <v>0</v>
      </c>
      <c r="AD223" s="10">
        <f t="shared" si="118"/>
        <v>0</v>
      </c>
      <c r="AE223" s="10">
        <f t="shared" si="124"/>
        <v>0</v>
      </c>
      <c r="AF223" s="10">
        <f t="shared" si="124"/>
        <v>0</v>
      </c>
      <c r="AG223" s="10">
        <f t="shared" si="124"/>
        <v>0</v>
      </c>
      <c r="AH223" s="10">
        <f t="shared" si="123"/>
        <v>0</v>
      </c>
      <c r="AI223" s="10">
        <f t="shared" si="123"/>
        <v>0</v>
      </c>
      <c r="AJ223" s="10">
        <f t="shared" si="123"/>
        <v>0</v>
      </c>
      <c r="AK223" s="10">
        <f t="shared" si="123"/>
        <v>0</v>
      </c>
    </row>
    <row r="224" spans="1:37" ht="12.75" customHeight="1" x14ac:dyDescent="0.25">
      <c r="A224" s="133">
        <v>216</v>
      </c>
      <c r="B224" s="139" t="s">
        <v>1551</v>
      </c>
      <c r="C224" s="135">
        <f t="shared" si="109"/>
        <v>0</v>
      </c>
      <c r="D224" s="140">
        <v>0</v>
      </c>
      <c r="E224" s="140">
        <v>0</v>
      </c>
      <c r="F224" s="140">
        <v>0</v>
      </c>
      <c r="G224" s="140">
        <v>0</v>
      </c>
      <c r="H224" s="140">
        <v>0</v>
      </c>
      <c r="I224" s="140">
        <v>0</v>
      </c>
      <c r="J224" s="135">
        <f t="shared" si="111"/>
        <v>0</v>
      </c>
      <c r="K224" s="141">
        <v>0</v>
      </c>
      <c r="L224" s="141">
        <v>0</v>
      </c>
      <c r="M224" s="141">
        <v>0</v>
      </c>
      <c r="N224" s="141">
        <v>0</v>
      </c>
      <c r="O224" s="141">
        <v>0</v>
      </c>
      <c r="P224" s="141">
        <v>0</v>
      </c>
      <c r="Q224" s="136">
        <f t="shared" si="113"/>
        <v>0</v>
      </c>
      <c r="R224" s="141">
        <v>0</v>
      </c>
      <c r="S224" s="141">
        <v>0</v>
      </c>
      <c r="T224" s="141">
        <v>0</v>
      </c>
      <c r="U224" s="10">
        <v>0</v>
      </c>
      <c r="V224" s="10">
        <v>0</v>
      </c>
      <c r="W224" s="10">
        <v>0</v>
      </c>
      <c r="X224" s="13">
        <f t="shared" si="122"/>
        <v>0</v>
      </c>
      <c r="Y224" s="10">
        <f t="shared" si="118"/>
        <v>0</v>
      </c>
      <c r="Z224" s="10">
        <f t="shared" si="118"/>
        <v>0</v>
      </c>
      <c r="AA224" s="10">
        <f t="shared" si="118"/>
        <v>0</v>
      </c>
      <c r="AB224" s="10">
        <f t="shared" si="118"/>
        <v>0</v>
      </c>
      <c r="AC224" s="10">
        <f t="shared" si="118"/>
        <v>0</v>
      </c>
      <c r="AD224" s="10">
        <f t="shared" si="118"/>
        <v>0</v>
      </c>
      <c r="AE224" s="10">
        <f t="shared" si="124"/>
        <v>0</v>
      </c>
      <c r="AF224" s="10">
        <f t="shared" si="124"/>
        <v>0</v>
      </c>
      <c r="AG224" s="10">
        <f t="shared" si="124"/>
        <v>0</v>
      </c>
      <c r="AH224" s="10">
        <f t="shared" si="123"/>
        <v>0</v>
      </c>
      <c r="AI224" s="10">
        <f t="shared" si="123"/>
        <v>0</v>
      </c>
      <c r="AJ224" s="10">
        <f t="shared" si="123"/>
        <v>0</v>
      </c>
      <c r="AK224" s="10">
        <f t="shared" si="123"/>
        <v>0</v>
      </c>
    </row>
    <row r="225" spans="1:45" ht="12.75" customHeight="1" x14ac:dyDescent="0.25">
      <c r="A225" s="133">
        <v>217</v>
      </c>
      <c r="B225" s="139"/>
      <c r="C225" s="140"/>
      <c r="D225" s="140"/>
      <c r="E225" s="140"/>
      <c r="F225" s="140"/>
      <c r="G225" s="140"/>
      <c r="H225" s="140"/>
      <c r="I225" s="140"/>
      <c r="J225" s="140"/>
      <c r="K225" s="141"/>
      <c r="L225" s="141"/>
      <c r="M225" s="141"/>
      <c r="N225" s="141"/>
      <c r="O225" s="141"/>
      <c r="P225" s="141"/>
      <c r="Q225" s="141"/>
      <c r="R225" s="141"/>
      <c r="S225" s="141"/>
      <c r="T225" s="141"/>
      <c r="U225" s="10"/>
      <c r="V225" s="10"/>
      <c r="W225" s="10"/>
      <c r="X225" s="13">
        <f t="shared" si="122"/>
        <v>0</v>
      </c>
      <c r="Y225" s="10"/>
      <c r="Z225" s="10"/>
      <c r="AA225" s="10"/>
      <c r="AB225" s="10"/>
      <c r="AC225" s="10"/>
      <c r="AD225" s="10"/>
      <c r="AE225" s="10"/>
      <c r="AF225" s="10"/>
      <c r="AG225" s="10"/>
      <c r="AH225" s="10"/>
      <c r="AI225" s="10"/>
      <c r="AJ225" s="10"/>
      <c r="AK225" s="10"/>
    </row>
    <row r="226" spans="1:45" ht="12.75" customHeight="1" x14ac:dyDescent="0.25">
      <c r="A226" s="133">
        <v>218</v>
      </c>
      <c r="B226" s="134" t="s">
        <v>1552</v>
      </c>
      <c r="C226" s="135">
        <f t="shared" ref="C226:C256" si="125">SUM(D226:I226)</f>
        <v>27236</v>
      </c>
      <c r="D226" s="135">
        <f t="shared" ref="D226:I226" si="126">D227+D228</f>
        <v>2306.4</v>
      </c>
      <c r="E226" s="135">
        <f t="shared" si="126"/>
        <v>2770.8</v>
      </c>
      <c r="F226" s="135">
        <f t="shared" si="126"/>
        <v>18994.3</v>
      </c>
      <c r="G226" s="135">
        <f t="shared" si="126"/>
        <v>725.1</v>
      </c>
      <c r="H226" s="135">
        <f t="shared" si="126"/>
        <v>2005.2</v>
      </c>
      <c r="I226" s="135">
        <f t="shared" si="126"/>
        <v>434.2</v>
      </c>
      <c r="J226" s="135">
        <f t="shared" ref="J226:J256" si="127">SUM(K226:P226)</f>
        <v>36678.699999999997</v>
      </c>
      <c r="K226" s="135">
        <f t="shared" ref="K226:P226" si="128">K227+K228</f>
        <v>3441.9</v>
      </c>
      <c r="L226" s="135">
        <f t="shared" si="128"/>
        <v>2770.8</v>
      </c>
      <c r="M226" s="135">
        <f t="shared" si="128"/>
        <v>27190.7</v>
      </c>
      <c r="N226" s="135">
        <f t="shared" si="128"/>
        <v>725.1</v>
      </c>
      <c r="O226" s="135">
        <f t="shared" si="128"/>
        <v>2116</v>
      </c>
      <c r="P226" s="135">
        <f t="shared" si="128"/>
        <v>434.2</v>
      </c>
      <c r="Q226" s="136">
        <f t="shared" ref="Q226:Q256" si="129">SUM(R226:W226)</f>
        <v>30462.178400000001</v>
      </c>
      <c r="R226" s="135">
        <f t="shared" ref="R226:W226" si="130">R227+R228</f>
        <v>2727.5989</v>
      </c>
      <c r="S226" s="135">
        <f t="shared" si="130"/>
        <v>2766.6907000000001</v>
      </c>
      <c r="T226" s="135">
        <f t="shared" si="130"/>
        <v>21885.536400000001</v>
      </c>
      <c r="U226" s="135">
        <f t="shared" si="130"/>
        <v>612.82169999999996</v>
      </c>
      <c r="V226" s="135">
        <f t="shared" si="130"/>
        <v>2112.4647</v>
      </c>
      <c r="W226" s="135">
        <f t="shared" si="130"/>
        <v>357.06599999999997</v>
      </c>
      <c r="X226" s="13">
        <f t="shared" si="122"/>
        <v>-6216.5215999999964</v>
      </c>
      <c r="Y226" s="13">
        <f t="shared" si="122"/>
        <v>-714.30110000000013</v>
      </c>
      <c r="Z226" s="13">
        <f t="shared" si="122"/>
        <v>-4.1093000000000757</v>
      </c>
      <c r="AA226" s="13">
        <f t="shared" si="122"/>
        <v>-5305.1635999999999</v>
      </c>
      <c r="AB226" s="13">
        <f t="shared" si="122"/>
        <v>-112.27830000000006</v>
      </c>
      <c r="AC226" s="13">
        <f t="shared" si="122"/>
        <v>-3.5353000000000065</v>
      </c>
      <c r="AD226" s="13">
        <f t="shared" si="122"/>
        <v>-77.134000000000015</v>
      </c>
      <c r="AE226" s="13">
        <f t="shared" si="124"/>
        <v>83.051412400112341</v>
      </c>
      <c r="AF226" s="13">
        <f t="shared" si="124"/>
        <v>79.246895609982857</v>
      </c>
      <c r="AG226" s="13">
        <f t="shared" si="124"/>
        <v>99.851692651941676</v>
      </c>
      <c r="AH226" s="13">
        <f t="shared" si="123"/>
        <v>80.489051035832105</v>
      </c>
      <c r="AI226" s="13">
        <f t="shared" si="123"/>
        <v>84.515473727761687</v>
      </c>
      <c r="AJ226" s="13">
        <f t="shared" si="123"/>
        <v>99.832925330812856</v>
      </c>
      <c r="AK226" s="13">
        <f t="shared" si="123"/>
        <v>82.235375403040067</v>
      </c>
    </row>
    <row r="227" spans="1:45" s="138" customFormat="1" ht="12.75" customHeight="1" x14ac:dyDescent="0.2">
      <c r="A227" s="133">
        <v>219</v>
      </c>
      <c r="B227" s="134" t="s">
        <v>1374</v>
      </c>
      <c r="C227" s="135">
        <f t="shared" si="125"/>
        <v>27236</v>
      </c>
      <c r="D227" s="135">
        <f t="shared" ref="D227:I227" si="131">D229</f>
        <v>2306.4</v>
      </c>
      <c r="E227" s="135">
        <f t="shared" si="131"/>
        <v>2770.8</v>
      </c>
      <c r="F227" s="135">
        <f t="shared" si="131"/>
        <v>18994.3</v>
      </c>
      <c r="G227" s="135">
        <f t="shared" si="131"/>
        <v>725.1</v>
      </c>
      <c r="H227" s="135">
        <f t="shared" si="131"/>
        <v>2005.2</v>
      </c>
      <c r="I227" s="135">
        <f t="shared" si="131"/>
        <v>434.2</v>
      </c>
      <c r="J227" s="135">
        <f t="shared" si="127"/>
        <v>36678.699999999997</v>
      </c>
      <c r="K227" s="135">
        <f t="shared" ref="K227:P227" si="132">K229</f>
        <v>3441.9</v>
      </c>
      <c r="L227" s="135">
        <f t="shared" si="132"/>
        <v>2770.8</v>
      </c>
      <c r="M227" s="135">
        <f t="shared" si="132"/>
        <v>27190.7</v>
      </c>
      <c r="N227" s="135">
        <f t="shared" si="132"/>
        <v>725.1</v>
      </c>
      <c r="O227" s="135">
        <f t="shared" si="132"/>
        <v>2116</v>
      </c>
      <c r="P227" s="135">
        <f t="shared" si="132"/>
        <v>434.2</v>
      </c>
      <c r="Q227" s="136">
        <f t="shared" si="129"/>
        <v>30462.178400000001</v>
      </c>
      <c r="R227" s="135">
        <f t="shared" ref="R227:W227" si="133">R229</f>
        <v>2727.5989</v>
      </c>
      <c r="S227" s="135">
        <f t="shared" si="133"/>
        <v>2766.6907000000001</v>
      </c>
      <c r="T227" s="135">
        <f t="shared" si="133"/>
        <v>21885.536400000001</v>
      </c>
      <c r="U227" s="135">
        <f t="shared" si="133"/>
        <v>612.82169999999996</v>
      </c>
      <c r="V227" s="135">
        <f t="shared" si="133"/>
        <v>2112.4647</v>
      </c>
      <c r="W227" s="135">
        <f t="shared" si="133"/>
        <v>357.06599999999997</v>
      </c>
      <c r="X227" s="13">
        <f t="shared" si="122"/>
        <v>-6216.5215999999964</v>
      </c>
      <c r="Y227" s="13">
        <f t="shared" si="122"/>
        <v>-714.30110000000013</v>
      </c>
      <c r="Z227" s="13">
        <f t="shared" si="122"/>
        <v>-4.1093000000000757</v>
      </c>
      <c r="AA227" s="13">
        <f t="shared" si="122"/>
        <v>-5305.1635999999999</v>
      </c>
      <c r="AB227" s="13">
        <f t="shared" si="122"/>
        <v>-112.27830000000006</v>
      </c>
      <c r="AC227" s="13">
        <f t="shared" si="122"/>
        <v>-3.5353000000000065</v>
      </c>
      <c r="AD227" s="13">
        <f t="shared" si="122"/>
        <v>-77.134000000000015</v>
      </c>
      <c r="AE227" s="13">
        <f t="shared" si="124"/>
        <v>83.051412400112341</v>
      </c>
      <c r="AF227" s="13">
        <f t="shared" si="124"/>
        <v>79.246895609982857</v>
      </c>
      <c r="AG227" s="13">
        <f t="shared" si="124"/>
        <v>99.851692651941676</v>
      </c>
      <c r="AH227" s="13">
        <f t="shared" si="123"/>
        <v>80.489051035832105</v>
      </c>
      <c r="AI227" s="13">
        <f t="shared" si="123"/>
        <v>84.515473727761687</v>
      </c>
      <c r="AJ227" s="13">
        <f t="shared" si="123"/>
        <v>99.832925330812856</v>
      </c>
      <c r="AK227" s="13">
        <f t="shared" si="123"/>
        <v>82.235375403040067</v>
      </c>
      <c r="AL227" s="183"/>
      <c r="AM227" s="183"/>
      <c r="AN227" s="183"/>
      <c r="AO227" s="183"/>
      <c r="AP227" s="183"/>
      <c r="AQ227" s="183"/>
      <c r="AR227" s="183"/>
      <c r="AS227" s="183"/>
    </row>
    <row r="228" spans="1:45" s="138" customFormat="1" ht="12.75" customHeight="1" x14ac:dyDescent="0.2">
      <c r="A228" s="133">
        <v>220</v>
      </c>
      <c r="B228" s="134" t="s">
        <v>1375</v>
      </c>
      <c r="C228" s="135">
        <f t="shared" si="125"/>
        <v>0</v>
      </c>
      <c r="D228" s="135">
        <f t="shared" ref="D228:I228" si="134">SUBTOTAL(9,D230:D256)</f>
        <v>0</v>
      </c>
      <c r="E228" s="135">
        <f t="shared" si="134"/>
        <v>0</v>
      </c>
      <c r="F228" s="135">
        <f t="shared" si="134"/>
        <v>0</v>
      </c>
      <c r="G228" s="135">
        <f t="shared" si="134"/>
        <v>0</v>
      </c>
      <c r="H228" s="135">
        <f t="shared" si="134"/>
        <v>0</v>
      </c>
      <c r="I228" s="135">
        <f t="shared" si="134"/>
        <v>0</v>
      </c>
      <c r="J228" s="135">
        <f t="shared" si="127"/>
        <v>0</v>
      </c>
      <c r="K228" s="135">
        <f t="shared" ref="K228:P228" si="135">SUBTOTAL(9,K230:K256)</f>
        <v>0</v>
      </c>
      <c r="L228" s="135">
        <f t="shared" si="135"/>
        <v>0</v>
      </c>
      <c r="M228" s="135">
        <f t="shared" si="135"/>
        <v>0</v>
      </c>
      <c r="N228" s="135">
        <f t="shared" si="135"/>
        <v>0</v>
      </c>
      <c r="O228" s="135">
        <f t="shared" si="135"/>
        <v>0</v>
      </c>
      <c r="P228" s="135">
        <f t="shared" si="135"/>
        <v>0</v>
      </c>
      <c r="Q228" s="136">
        <f t="shared" si="129"/>
        <v>0</v>
      </c>
      <c r="R228" s="135">
        <f t="shared" ref="R228:W228" si="136">SUBTOTAL(9,R230:R256)</f>
        <v>0</v>
      </c>
      <c r="S228" s="135">
        <f t="shared" si="136"/>
        <v>0</v>
      </c>
      <c r="T228" s="135">
        <f t="shared" si="136"/>
        <v>0</v>
      </c>
      <c r="U228" s="135">
        <f t="shared" si="136"/>
        <v>0</v>
      </c>
      <c r="V228" s="135">
        <f t="shared" si="136"/>
        <v>0</v>
      </c>
      <c r="W228" s="135">
        <f t="shared" si="136"/>
        <v>0</v>
      </c>
      <c r="X228" s="13">
        <f t="shared" si="122"/>
        <v>0</v>
      </c>
      <c r="Y228" s="13">
        <f t="shared" si="122"/>
        <v>0</v>
      </c>
      <c r="Z228" s="13">
        <f t="shared" si="122"/>
        <v>0</v>
      </c>
      <c r="AA228" s="13">
        <f t="shared" si="122"/>
        <v>0</v>
      </c>
      <c r="AB228" s="13">
        <f t="shared" si="122"/>
        <v>0</v>
      </c>
      <c r="AC228" s="13">
        <f t="shared" si="122"/>
        <v>0</v>
      </c>
      <c r="AD228" s="13">
        <f t="shared" si="122"/>
        <v>0</v>
      </c>
      <c r="AE228" s="13">
        <f t="shared" si="124"/>
        <v>0</v>
      </c>
      <c r="AF228" s="13">
        <f t="shared" si="124"/>
        <v>0</v>
      </c>
      <c r="AG228" s="13">
        <f t="shared" si="124"/>
        <v>0</v>
      </c>
      <c r="AH228" s="13">
        <f t="shared" si="123"/>
        <v>0</v>
      </c>
      <c r="AI228" s="13">
        <f t="shared" si="123"/>
        <v>0</v>
      </c>
      <c r="AJ228" s="13">
        <f t="shared" si="123"/>
        <v>0</v>
      </c>
      <c r="AK228" s="13">
        <f t="shared" si="123"/>
        <v>0</v>
      </c>
      <c r="AL228" s="183"/>
      <c r="AM228" s="183"/>
      <c r="AN228" s="183"/>
      <c r="AO228" s="183"/>
      <c r="AP228" s="183"/>
      <c r="AQ228" s="183"/>
      <c r="AR228" s="183"/>
      <c r="AS228" s="183"/>
    </row>
    <row r="229" spans="1:45" ht="12.75" customHeight="1" x14ac:dyDescent="0.25">
      <c r="A229" s="133">
        <v>221</v>
      </c>
      <c r="B229" s="139" t="s">
        <v>1400</v>
      </c>
      <c r="C229" s="135">
        <f t="shared" si="125"/>
        <v>27236</v>
      </c>
      <c r="D229" s="140">
        <v>2306.4</v>
      </c>
      <c r="E229" s="140">
        <v>2770.8</v>
      </c>
      <c r="F229" s="140">
        <v>18994.3</v>
      </c>
      <c r="G229" s="140">
        <v>725.1</v>
      </c>
      <c r="H229" s="140">
        <v>2005.2</v>
      </c>
      <c r="I229" s="140">
        <v>434.2</v>
      </c>
      <c r="J229" s="135">
        <f t="shared" si="127"/>
        <v>36678.699999999997</v>
      </c>
      <c r="K229" s="141">
        <v>3441.9</v>
      </c>
      <c r="L229" s="141">
        <v>2770.8</v>
      </c>
      <c r="M229" s="141">
        <v>27190.7</v>
      </c>
      <c r="N229" s="141">
        <v>725.1</v>
      </c>
      <c r="O229" s="141">
        <v>2116</v>
      </c>
      <c r="P229" s="141">
        <v>434.2</v>
      </c>
      <c r="Q229" s="136">
        <f t="shared" si="129"/>
        <v>30462.178400000001</v>
      </c>
      <c r="R229" s="141">
        <v>2727.5989</v>
      </c>
      <c r="S229" s="141">
        <v>2766.6907000000001</v>
      </c>
      <c r="T229" s="141">
        <v>21885.536400000001</v>
      </c>
      <c r="U229" s="10">
        <v>612.82169999999996</v>
      </c>
      <c r="V229" s="10">
        <v>2112.4647</v>
      </c>
      <c r="W229" s="10">
        <v>357.06599999999997</v>
      </c>
      <c r="X229" s="13">
        <f t="shared" si="122"/>
        <v>-6216.5215999999964</v>
      </c>
      <c r="Y229" s="10">
        <f t="shared" si="122"/>
        <v>-714.30110000000013</v>
      </c>
      <c r="Z229" s="10">
        <f t="shared" si="122"/>
        <v>-4.1093000000000757</v>
      </c>
      <c r="AA229" s="10">
        <f t="shared" si="122"/>
        <v>-5305.1635999999999</v>
      </c>
      <c r="AB229" s="10">
        <f t="shared" si="122"/>
        <v>-112.27830000000006</v>
      </c>
      <c r="AC229" s="10">
        <f t="shared" si="122"/>
        <v>-3.5353000000000065</v>
      </c>
      <c r="AD229" s="10">
        <f t="shared" si="122"/>
        <v>-77.134000000000015</v>
      </c>
      <c r="AE229" s="10">
        <f t="shared" si="124"/>
        <v>83.051412400112341</v>
      </c>
      <c r="AF229" s="10">
        <f t="shared" si="124"/>
        <v>79.246895609982857</v>
      </c>
      <c r="AG229" s="10">
        <f t="shared" si="124"/>
        <v>99.851692651941676</v>
      </c>
      <c r="AH229" s="10">
        <f t="shared" si="123"/>
        <v>80.489051035832105</v>
      </c>
      <c r="AI229" s="10">
        <f t="shared" si="123"/>
        <v>84.515473727761687</v>
      </c>
      <c r="AJ229" s="10">
        <f t="shared" si="123"/>
        <v>99.832925330812856</v>
      </c>
      <c r="AK229" s="10">
        <f t="shared" si="123"/>
        <v>82.235375403040067</v>
      </c>
    </row>
    <row r="230" spans="1:45" ht="12.75" customHeight="1" x14ac:dyDescent="0.25">
      <c r="A230" s="133">
        <v>222</v>
      </c>
      <c r="B230" s="139" t="s">
        <v>1553</v>
      </c>
      <c r="C230" s="135">
        <f t="shared" si="125"/>
        <v>0</v>
      </c>
      <c r="D230" s="140">
        <v>0</v>
      </c>
      <c r="E230" s="140">
        <v>0</v>
      </c>
      <c r="F230" s="140">
        <v>0</v>
      </c>
      <c r="G230" s="140">
        <v>0</v>
      </c>
      <c r="H230" s="140">
        <v>0</v>
      </c>
      <c r="I230" s="140">
        <v>0</v>
      </c>
      <c r="J230" s="135">
        <f t="shared" si="127"/>
        <v>0</v>
      </c>
      <c r="K230" s="141">
        <v>0</v>
      </c>
      <c r="L230" s="141">
        <v>0</v>
      </c>
      <c r="M230" s="141">
        <v>0</v>
      </c>
      <c r="N230" s="141">
        <v>0</v>
      </c>
      <c r="O230" s="141">
        <v>0</v>
      </c>
      <c r="P230" s="141">
        <v>0</v>
      </c>
      <c r="Q230" s="136">
        <f t="shared" si="129"/>
        <v>0</v>
      </c>
      <c r="R230" s="141">
        <v>0</v>
      </c>
      <c r="S230" s="141">
        <v>0</v>
      </c>
      <c r="T230" s="141">
        <v>0</v>
      </c>
      <c r="U230" s="10">
        <v>0</v>
      </c>
      <c r="V230" s="10">
        <v>0</v>
      </c>
      <c r="W230" s="10">
        <v>0</v>
      </c>
      <c r="X230" s="13">
        <f t="shared" si="122"/>
        <v>0</v>
      </c>
      <c r="Y230" s="10">
        <f t="shared" si="122"/>
        <v>0</v>
      </c>
      <c r="Z230" s="10">
        <f t="shared" si="122"/>
        <v>0</v>
      </c>
      <c r="AA230" s="10">
        <f t="shared" si="122"/>
        <v>0</v>
      </c>
      <c r="AB230" s="10">
        <f t="shared" si="122"/>
        <v>0</v>
      </c>
      <c r="AC230" s="10">
        <f t="shared" si="122"/>
        <v>0</v>
      </c>
      <c r="AD230" s="10">
        <f t="shared" si="122"/>
        <v>0</v>
      </c>
      <c r="AE230" s="10">
        <f t="shared" si="124"/>
        <v>0</v>
      </c>
      <c r="AF230" s="10">
        <f t="shared" si="124"/>
        <v>0</v>
      </c>
      <c r="AG230" s="10">
        <f t="shared" si="124"/>
        <v>0</v>
      </c>
      <c r="AH230" s="10">
        <f t="shared" si="123"/>
        <v>0</v>
      </c>
      <c r="AI230" s="10">
        <f t="shared" si="123"/>
        <v>0</v>
      </c>
      <c r="AJ230" s="10">
        <f t="shared" si="123"/>
        <v>0</v>
      </c>
      <c r="AK230" s="10">
        <f t="shared" si="123"/>
        <v>0</v>
      </c>
    </row>
    <row r="231" spans="1:45" ht="12.75" customHeight="1" x14ac:dyDescent="0.25">
      <c r="A231" s="133">
        <v>223</v>
      </c>
      <c r="B231" s="139" t="s">
        <v>1499</v>
      </c>
      <c r="C231" s="135">
        <f t="shared" si="125"/>
        <v>0</v>
      </c>
      <c r="D231" s="140">
        <v>0</v>
      </c>
      <c r="E231" s="140">
        <v>0</v>
      </c>
      <c r="F231" s="140">
        <v>0</v>
      </c>
      <c r="G231" s="140">
        <v>0</v>
      </c>
      <c r="H231" s="140">
        <v>0</v>
      </c>
      <c r="I231" s="140">
        <v>0</v>
      </c>
      <c r="J231" s="135">
        <f t="shared" si="127"/>
        <v>0</v>
      </c>
      <c r="K231" s="141">
        <v>0</v>
      </c>
      <c r="L231" s="141">
        <v>0</v>
      </c>
      <c r="M231" s="141">
        <v>0</v>
      </c>
      <c r="N231" s="141">
        <v>0</v>
      </c>
      <c r="O231" s="141">
        <v>0</v>
      </c>
      <c r="P231" s="141">
        <v>0</v>
      </c>
      <c r="Q231" s="136">
        <f t="shared" si="129"/>
        <v>0</v>
      </c>
      <c r="R231" s="141">
        <v>0</v>
      </c>
      <c r="S231" s="141">
        <v>0</v>
      </c>
      <c r="T231" s="141">
        <v>0</v>
      </c>
      <c r="U231" s="10">
        <v>0</v>
      </c>
      <c r="V231" s="10">
        <v>0</v>
      </c>
      <c r="W231" s="10">
        <v>0</v>
      </c>
      <c r="X231" s="13">
        <f t="shared" si="122"/>
        <v>0</v>
      </c>
      <c r="Y231" s="10">
        <f t="shared" si="122"/>
        <v>0</v>
      </c>
      <c r="Z231" s="10">
        <f t="shared" si="122"/>
        <v>0</v>
      </c>
      <c r="AA231" s="10">
        <f t="shared" si="122"/>
        <v>0</v>
      </c>
      <c r="AB231" s="10">
        <f t="shared" si="122"/>
        <v>0</v>
      </c>
      <c r="AC231" s="10">
        <f t="shared" si="122"/>
        <v>0</v>
      </c>
      <c r="AD231" s="10">
        <f t="shared" si="122"/>
        <v>0</v>
      </c>
      <c r="AE231" s="10">
        <f t="shared" si="124"/>
        <v>0</v>
      </c>
      <c r="AF231" s="10">
        <f t="shared" si="124"/>
        <v>0</v>
      </c>
      <c r="AG231" s="10">
        <f t="shared" si="124"/>
        <v>0</v>
      </c>
      <c r="AH231" s="10">
        <f t="shared" si="123"/>
        <v>0</v>
      </c>
      <c r="AI231" s="10">
        <f t="shared" si="123"/>
        <v>0</v>
      </c>
      <c r="AJ231" s="10">
        <f t="shared" si="123"/>
        <v>0</v>
      </c>
      <c r="AK231" s="10">
        <f t="shared" si="123"/>
        <v>0</v>
      </c>
    </row>
    <row r="232" spans="1:45" ht="12.75" customHeight="1" x14ac:dyDescent="0.25">
      <c r="A232" s="133">
        <v>224</v>
      </c>
      <c r="B232" s="139" t="s">
        <v>1554</v>
      </c>
      <c r="C232" s="135">
        <f t="shared" si="125"/>
        <v>0</v>
      </c>
      <c r="D232" s="140">
        <v>0</v>
      </c>
      <c r="E232" s="140">
        <v>0</v>
      </c>
      <c r="F232" s="140">
        <v>0</v>
      </c>
      <c r="G232" s="140">
        <v>0</v>
      </c>
      <c r="H232" s="140">
        <v>0</v>
      </c>
      <c r="I232" s="140">
        <v>0</v>
      </c>
      <c r="J232" s="135">
        <f t="shared" si="127"/>
        <v>0</v>
      </c>
      <c r="K232" s="141">
        <v>0</v>
      </c>
      <c r="L232" s="141">
        <v>0</v>
      </c>
      <c r="M232" s="141">
        <v>0</v>
      </c>
      <c r="N232" s="141">
        <v>0</v>
      </c>
      <c r="O232" s="141">
        <v>0</v>
      </c>
      <c r="P232" s="141">
        <v>0</v>
      </c>
      <c r="Q232" s="136">
        <f t="shared" si="129"/>
        <v>0</v>
      </c>
      <c r="R232" s="141">
        <v>0</v>
      </c>
      <c r="S232" s="141">
        <v>0</v>
      </c>
      <c r="T232" s="141">
        <v>0</v>
      </c>
      <c r="U232" s="10">
        <v>0</v>
      </c>
      <c r="V232" s="10">
        <v>0</v>
      </c>
      <c r="W232" s="10">
        <v>0</v>
      </c>
      <c r="X232" s="13">
        <f t="shared" si="122"/>
        <v>0</v>
      </c>
      <c r="Y232" s="10">
        <f t="shared" si="122"/>
        <v>0</v>
      </c>
      <c r="Z232" s="10">
        <f t="shared" si="122"/>
        <v>0</v>
      </c>
      <c r="AA232" s="10">
        <f t="shared" si="122"/>
        <v>0</v>
      </c>
      <c r="AB232" s="10">
        <f t="shared" si="122"/>
        <v>0</v>
      </c>
      <c r="AC232" s="10">
        <f t="shared" si="122"/>
        <v>0</v>
      </c>
      <c r="AD232" s="10">
        <f t="shared" si="122"/>
        <v>0</v>
      </c>
      <c r="AE232" s="10">
        <f t="shared" si="124"/>
        <v>0</v>
      </c>
      <c r="AF232" s="10">
        <f t="shared" si="124"/>
        <v>0</v>
      </c>
      <c r="AG232" s="10">
        <f t="shared" si="124"/>
        <v>0</v>
      </c>
      <c r="AH232" s="10">
        <f t="shared" si="123"/>
        <v>0</v>
      </c>
      <c r="AI232" s="10">
        <f t="shared" si="123"/>
        <v>0</v>
      </c>
      <c r="AJ232" s="10">
        <f t="shared" si="123"/>
        <v>0</v>
      </c>
      <c r="AK232" s="10">
        <f t="shared" si="123"/>
        <v>0</v>
      </c>
    </row>
    <row r="233" spans="1:45" ht="12.75" customHeight="1" x14ac:dyDescent="0.25">
      <c r="A233" s="133">
        <v>225</v>
      </c>
      <c r="B233" s="139" t="s">
        <v>1552</v>
      </c>
      <c r="C233" s="135">
        <f t="shared" si="125"/>
        <v>0</v>
      </c>
      <c r="D233" s="140">
        <v>0</v>
      </c>
      <c r="E233" s="140">
        <v>0</v>
      </c>
      <c r="F233" s="140">
        <v>0</v>
      </c>
      <c r="G233" s="140">
        <v>0</v>
      </c>
      <c r="H233" s="140">
        <v>0</v>
      </c>
      <c r="I233" s="140">
        <v>0</v>
      </c>
      <c r="J233" s="135">
        <f t="shared" si="127"/>
        <v>0</v>
      </c>
      <c r="K233" s="141">
        <v>0</v>
      </c>
      <c r="L233" s="141">
        <v>0</v>
      </c>
      <c r="M233" s="141">
        <v>0</v>
      </c>
      <c r="N233" s="141">
        <v>0</v>
      </c>
      <c r="O233" s="141">
        <v>0</v>
      </c>
      <c r="P233" s="141">
        <v>0</v>
      </c>
      <c r="Q233" s="136">
        <f t="shared" si="129"/>
        <v>0</v>
      </c>
      <c r="R233" s="141">
        <v>0</v>
      </c>
      <c r="S233" s="141">
        <v>0</v>
      </c>
      <c r="T233" s="141">
        <v>0</v>
      </c>
      <c r="U233" s="10">
        <v>0</v>
      </c>
      <c r="V233" s="10">
        <v>0</v>
      </c>
      <c r="W233" s="10">
        <v>0</v>
      </c>
      <c r="X233" s="13">
        <f t="shared" si="122"/>
        <v>0</v>
      </c>
      <c r="Y233" s="10">
        <f t="shared" si="122"/>
        <v>0</v>
      </c>
      <c r="Z233" s="10">
        <f t="shared" si="122"/>
        <v>0</v>
      </c>
      <c r="AA233" s="10">
        <f t="shared" si="122"/>
        <v>0</v>
      </c>
      <c r="AB233" s="10">
        <f t="shared" si="122"/>
        <v>0</v>
      </c>
      <c r="AC233" s="10">
        <f t="shared" si="122"/>
        <v>0</v>
      </c>
      <c r="AD233" s="10">
        <f t="shared" si="122"/>
        <v>0</v>
      </c>
      <c r="AE233" s="10">
        <f t="shared" si="124"/>
        <v>0</v>
      </c>
      <c r="AF233" s="10">
        <f t="shared" si="124"/>
        <v>0</v>
      </c>
      <c r="AG233" s="10">
        <f t="shared" si="124"/>
        <v>0</v>
      </c>
      <c r="AH233" s="10">
        <f t="shared" si="123"/>
        <v>0</v>
      </c>
      <c r="AI233" s="10">
        <f t="shared" si="123"/>
        <v>0</v>
      </c>
      <c r="AJ233" s="10">
        <f t="shared" si="123"/>
        <v>0</v>
      </c>
      <c r="AK233" s="10">
        <f t="shared" si="123"/>
        <v>0</v>
      </c>
    </row>
    <row r="234" spans="1:45" ht="12.75" customHeight="1" x14ac:dyDescent="0.25">
      <c r="A234" s="133">
        <v>226</v>
      </c>
      <c r="B234" s="139" t="s">
        <v>1555</v>
      </c>
      <c r="C234" s="135">
        <f t="shared" si="125"/>
        <v>0</v>
      </c>
      <c r="D234" s="140">
        <v>0</v>
      </c>
      <c r="E234" s="140">
        <v>0</v>
      </c>
      <c r="F234" s="140">
        <v>0</v>
      </c>
      <c r="G234" s="140">
        <v>0</v>
      </c>
      <c r="H234" s="140">
        <v>0</v>
      </c>
      <c r="I234" s="140">
        <v>0</v>
      </c>
      <c r="J234" s="135">
        <f t="shared" si="127"/>
        <v>0</v>
      </c>
      <c r="K234" s="141">
        <v>0</v>
      </c>
      <c r="L234" s="141">
        <v>0</v>
      </c>
      <c r="M234" s="141">
        <v>0</v>
      </c>
      <c r="N234" s="141">
        <v>0</v>
      </c>
      <c r="O234" s="141">
        <v>0</v>
      </c>
      <c r="P234" s="141">
        <v>0</v>
      </c>
      <c r="Q234" s="136">
        <f t="shared" si="129"/>
        <v>0</v>
      </c>
      <c r="R234" s="141">
        <v>0</v>
      </c>
      <c r="S234" s="141">
        <v>0</v>
      </c>
      <c r="T234" s="141">
        <v>0</v>
      </c>
      <c r="U234" s="10">
        <v>0</v>
      </c>
      <c r="V234" s="10">
        <v>0</v>
      </c>
      <c r="W234" s="10">
        <v>0</v>
      </c>
      <c r="X234" s="13">
        <f t="shared" si="122"/>
        <v>0</v>
      </c>
      <c r="Y234" s="10">
        <f t="shared" si="122"/>
        <v>0</v>
      </c>
      <c r="Z234" s="10">
        <f t="shared" si="122"/>
        <v>0</v>
      </c>
      <c r="AA234" s="10">
        <f t="shared" si="122"/>
        <v>0</v>
      </c>
      <c r="AB234" s="10">
        <f t="shared" si="122"/>
        <v>0</v>
      </c>
      <c r="AC234" s="10">
        <f t="shared" si="122"/>
        <v>0</v>
      </c>
      <c r="AD234" s="10">
        <f t="shared" si="122"/>
        <v>0</v>
      </c>
      <c r="AE234" s="10">
        <f t="shared" si="124"/>
        <v>0</v>
      </c>
      <c r="AF234" s="10">
        <f t="shared" si="124"/>
        <v>0</v>
      </c>
      <c r="AG234" s="10">
        <f t="shared" si="124"/>
        <v>0</v>
      </c>
      <c r="AH234" s="10">
        <f t="shared" si="123"/>
        <v>0</v>
      </c>
      <c r="AI234" s="10">
        <f t="shared" si="123"/>
        <v>0</v>
      </c>
      <c r="AJ234" s="10">
        <f t="shared" si="123"/>
        <v>0</v>
      </c>
      <c r="AK234" s="10">
        <f t="shared" si="123"/>
        <v>0</v>
      </c>
    </row>
    <row r="235" spans="1:45" ht="12.75" customHeight="1" x14ac:dyDescent="0.25">
      <c r="A235" s="133">
        <v>227</v>
      </c>
      <c r="B235" s="139" t="s">
        <v>1556</v>
      </c>
      <c r="C235" s="135">
        <f t="shared" si="125"/>
        <v>0</v>
      </c>
      <c r="D235" s="140">
        <v>0</v>
      </c>
      <c r="E235" s="140">
        <v>0</v>
      </c>
      <c r="F235" s="140">
        <v>0</v>
      </c>
      <c r="G235" s="140">
        <v>0</v>
      </c>
      <c r="H235" s="140">
        <v>0</v>
      </c>
      <c r="I235" s="140">
        <v>0</v>
      </c>
      <c r="J235" s="135">
        <f t="shared" si="127"/>
        <v>0</v>
      </c>
      <c r="K235" s="141">
        <v>0</v>
      </c>
      <c r="L235" s="141">
        <v>0</v>
      </c>
      <c r="M235" s="141">
        <v>0</v>
      </c>
      <c r="N235" s="141">
        <v>0</v>
      </c>
      <c r="O235" s="141">
        <v>0</v>
      </c>
      <c r="P235" s="141">
        <v>0</v>
      </c>
      <c r="Q235" s="136">
        <f t="shared" si="129"/>
        <v>0</v>
      </c>
      <c r="R235" s="141">
        <v>0</v>
      </c>
      <c r="S235" s="141">
        <v>0</v>
      </c>
      <c r="T235" s="141">
        <v>0</v>
      </c>
      <c r="U235" s="10">
        <v>0</v>
      </c>
      <c r="V235" s="10">
        <v>0</v>
      </c>
      <c r="W235" s="10">
        <v>0</v>
      </c>
      <c r="X235" s="13">
        <f t="shared" si="122"/>
        <v>0</v>
      </c>
      <c r="Y235" s="10">
        <f t="shared" si="122"/>
        <v>0</v>
      </c>
      <c r="Z235" s="10">
        <f t="shared" si="122"/>
        <v>0</v>
      </c>
      <c r="AA235" s="10">
        <f t="shared" si="122"/>
        <v>0</v>
      </c>
      <c r="AB235" s="10">
        <f t="shared" si="122"/>
        <v>0</v>
      </c>
      <c r="AC235" s="10">
        <f t="shared" si="122"/>
        <v>0</v>
      </c>
      <c r="AD235" s="10">
        <f t="shared" si="122"/>
        <v>0</v>
      </c>
      <c r="AE235" s="10">
        <f t="shared" si="124"/>
        <v>0</v>
      </c>
      <c r="AF235" s="10">
        <f t="shared" si="124"/>
        <v>0</v>
      </c>
      <c r="AG235" s="10">
        <f t="shared" si="124"/>
        <v>0</v>
      </c>
      <c r="AH235" s="10">
        <f t="shared" si="123"/>
        <v>0</v>
      </c>
      <c r="AI235" s="10">
        <f t="shared" si="123"/>
        <v>0</v>
      </c>
      <c r="AJ235" s="10">
        <f t="shared" si="123"/>
        <v>0</v>
      </c>
      <c r="AK235" s="10">
        <f t="shared" si="123"/>
        <v>0</v>
      </c>
    </row>
    <row r="236" spans="1:45" ht="12.75" customHeight="1" x14ac:dyDescent="0.25">
      <c r="A236" s="133">
        <v>228</v>
      </c>
      <c r="B236" s="139" t="s">
        <v>1557</v>
      </c>
      <c r="C236" s="135">
        <f t="shared" si="125"/>
        <v>0</v>
      </c>
      <c r="D236" s="140">
        <v>0</v>
      </c>
      <c r="E236" s="140">
        <v>0</v>
      </c>
      <c r="F236" s="140">
        <v>0</v>
      </c>
      <c r="G236" s="140">
        <v>0</v>
      </c>
      <c r="H236" s="140">
        <v>0</v>
      </c>
      <c r="I236" s="140">
        <v>0</v>
      </c>
      <c r="J236" s="135">
        <f t="shared" si="127"/>
        <v>0</v>
      </c>
      <c r="K236" s="141">
        <v>0</v>
      </c>
      <c r="L236" s="141">
        <v>0</v>
      </c>
      <c r="M236" s="141">
        <v>0</v>
      </c>
      <c r="N236" s="141">
        <v>0</v>
      </c>
      <c r="O236" s="141">
        <v>0</v>
      </c>
      <c r="P236" s="141">
        <v>0</v>
      </c>
      <c r="Q236" s="136">
        <f t="shared" si="129"/>
        <v>0</v>
      </c>
      <c r="R236" s="141">
        <v>0</v>
      </c>
      <c r="S236" s="141">
        <v>0</v>
      </c>
      <c r="T236" s="141">
        <v>0</v>
      </c>
      <c r="U236" s="10">
        <v>0</v>
      </c>
      <c r="V236" s="10">
        <v>0</v>
      </c>
      <c r="W236" s="10">
        <v>0</v>
      </c>
      <c r="X236" s="13">
        <f t="shared" si="122"/>
        <v>0</v>
      </c>
      <c r="Y236" s="10">
        <f t="shared" si="122"/>
        <v>0</v>
      </c>
      <c r="Z236" s="10">
        <f t="shared" si="122"/>
        <v>0</v>
      </c>
      <c r="AA236" s="10">
        <f t="shared" si="122"/>
        <v>0</v>
      </c>
      <c r="AB236" s="10">
        <f t="shared" si="122"/>
        <v>0</v>
      </c>
      <c r="AC236" s="10">
        <f t="shared" si="122"/>
        <v>0</v>
      </c>
      <c r="AD236" s="10">
        <f t="shared" si="122"/>
        <v>0</v>
      </c>
      <c r="AE236" s="10">
        <f t="shared" si="124"/>
        <v>0</v>
      </c>
      <c r="AF236" s="10">
        <f t="shared" si="124"/>
        <v>0</v>
      </c>
      <c r="AG236" s="10">
        <f t="shared" si="124"/>
        <v>0</v>
      </c>
      <c r="AH236" s="10">
        <f t="shared" si="123"/>
        <v>0</v>
      </c>
      <c r="AI236" s="10">
        <f t="shared" si="123"/>
        <v>0</v>
      </c>
      <c r="AJ236" s="10">
        <f t="shared" si="123"/>
        <v>0</v>
      </c>
      <c r="AK236" s="10">
        <f t="shared" si="123"/>
        <v>0</v>
      </c>
    </row>
    <row r="237" spans="1:45" ht="12.75" customHeight="1" x14ac:dyDescent="0.25">
      <c r="A237" s="133">
        <v>229</v>
      </c>
      <c r="B237" s="139" t="s">
        <v>1558</v>
      </c>
      <c r="C237" s="135">
        <f t="shared" si="125"/>
        <v>0</v>
      </c>
      <c r="D237" s="140">
        <v>0</v>
      </c>
      <c r="E237" s="140">
        <v>0</v>
      </c>
      <c r="F237" s="140">
        <v>0</v>
      </c>
      <c r="G237" s="140">
        <v>0</v>
      </c>
      <c r="H237" s="140">
        <v>0</v>
      </c>
      <c r="I237" s="140">
        <v>0</v>
      </c>
      <c r="J237" s="135">
        <f t="shared" si="127"/>
        <v>0</v>
      </c>
      <c r="K237" s="141">
        <v>0</v>
      </c>
      <c r="L237" s="141">
        <v>0</v>
      </c>
      <c r="M237" s="141">
        <v>0</v>
      </c>
      <c r="N237" s="141">
        <v>0</v>
      </c>
      <c r="O237" s="141">
        <v>0</v>
      </c>
      <c r="P237" s="141">
        <v>0</v>
      </c>
      <c r="Q237" s="136">
        <f t="shared" si="129"/>
        <v>0</v>
      </c>
      <c r="R237" s="141">
        <v>0</v>
      </c>
      <c r="S237" s="141">
        <v>0</v>
      </c>
      <c r="T237" s="141">
        <v>0</v>
      </c>
      <c r="U237" s="10">
        <v>0</v>
      </c>
      <c r="V237" s="10">
        <v>0</v>
      </c>
      <c r="W237" s="10">
        <v>0</v>
      </c>
      <c r="X237" s="13">
        <f t="shared" si="122"/>
        <v>0</v>
      </c>
      <c r="Y237" s="10">
        <f t="shared" si="122"/>
        <v>0</v>
      </c>
      <c r="Z237" s="10">
        <f t="shared" si="122"/>
        <v>0</v>
      </c>
      <c r="AA237" s="10">
        <f t="shared" si="122"/>
        <v>0</v>
      </c>
      <c r="AB237" s="10">
        <f t="shared" si="122"/>
        <v>0</v>
      </c>
      <c r="AC237" s="10">
        <f t="shared" si="122"/>
        <v>0</v>
      </c>
      <c r="AD237" s="10">
        <f t="shared" si="122"/>
        <v>0</v>
      </c>
      <c r="AE237" s="10">
        <f t="shared" si="124"/>
        <v>0</v>
      </c>
      <c r="AF237" s="10">
        <f t="shared" si="124"/>
        <v>0</v>
      </c>
      <c r="AG237" s="10">
        <f t="shared" si="124"/>
        <v>0</v>
      </c>
      <c r="AH237" s="10">
        <f t="shared" si="123"/>
        <v>0</v>
      </c>
      <c r="AI237" s="10">
        <f t="shared" si="123"/>
        <v>0</v>
      </c>
      <c r="AJ237" s="10">
        <f t="shared" si="123"/>
        <v>0</v>
      </c>
      <c r="AK237" s="10">
        <f t="shared" si="123"/>
        <v>0</v>
      </c>
    </row>
    <row r="238" spans="1:45" ht="12.75" customHeight="1" x14ac:dyDescent="0.25">
      <c r="A238" s="133">
        <v>230</v>
      </c>
      <c r="B238" s="139" t="s">
        <v>1559</v>
      </c>
      <c r="C238" s="135">
        <f t="shared" si="125"/>
        <v>0</v>
      </c>
      <c r="D238" s="140">
        <v>0</v>
      </c>
      <c r="E238" s="140">
        <v>0</v>
      </c>
      <c r="F238" s="140">
        <v>0</v>
      </c>
      <c r="G238" s="140">
        <v>0</v>
      </c>
      <c r="H238" s="140">
        <v>0</v>
      </c>
      <c r="I238" s="140">
        <v>0</v>
      </c>
      <c r="J238" s="135">
        <f t="shared" si="127"/>
        <v>0</v>
      </c>
      <c r="K238" s="141">
        <v>0</v>
      </c>
      <c r="L238" s="141">
        <v>0</v>
      </c>
      <c r="M238" s="141">
        <v>0</v>
      </c>
      <c r="N238" s="141">
        <v>0</v>
      </c>
      <c r="O238" s="141">
        <v>0</v>
      </c>
      <c r="P238" s="141">
        <v>0</v>
      </c>
      <c r="Q238" s="136">
        <f t="shared" si="129"/>
        <v>0</v>
      </c>
      <c r="R238" s="141">
        <v>0</v>
      </c>
      <c r="S238" s="141">
        <v>0</v>
      </c>
      <c r="T238" s="141">
        <v>0</v>
      </c>
      <c r="U238" s="10">
        <v>0</v>
      </c>
      <c r="V238" s="10">
        <v>0</v>
      </c>
      <c r="W238" s="10">
        <v>0</v>
      </c>
      <c r="X238" s="13">
        <f t="shared" si="122"/>
        <v>0</v>
      </c>
      <c r="Y238" s="10">
        <f t="shared" si="122"/>
        <v>0</v>
      </c>
      <c r="Z238" s="10">
        <f t="shared" si="122"/>
        <v>0</v>
      </c>
      <c r="AA238" s="10">
        <f t="shared" si="122"/>
        <v>0</v>
      </c>
      <c r="AB238" s="10">
        <f t="shared" si="122"/>
        <v>0</v>
      </c>
      <c r="AC238" s="10">
        <f t="shared" si="122"/>
        <v>0</v>
      </c>
      <c r="AD238" s="10">
        <f t="shared" si="122"/>
        <v>0</v>
      </c>
      <c r="AE238" s="10">
        <f t="shared" si="124"/>
        <v>0</v>
      </c>
      <c r="AF238" s="10">
        <f t="shared" si="124"/>
        <v>0</v>
      </c>
      <c r="AG238" s="10">
        <f t="shared" si="124"/>
        <v>0</v>
      </c>
      <c r="AH238" s="10">
        <f t="shared" si="123"/>
        <v>0</v>
      </c>
      <c r="AI238" s="10">
        <f t="shared" si="123"/>
        <v>0</v>
      </c>
      <c r="AJ238" s="10">
        <f t="shared" si="123"/>
        <v>0</v>
      </c>
      <c r="AK238" s="10">
        <f t="shared" si="123"/>
        <v>0</v>
      </c>
    </row>
    <row r="239" spans="1:45" ht="12.75" customHeight="1" x14ac:dyDescent="0.25">
      <c r="A239" s="133">
        <v>231</v>
      </c>
      <c r="B239" s="139" t="s">
        <v>1560</v>
      </c>
      <c r="C239" s="135">
        <f t="shared" si="125"/>
        <v>0</v>
      </c>
      <c r="D239" s="140">
        <v>0</v>
      </c>
      <c r="E239" s="140">
        <v>0</v>
      </c>
      <c r="F239" s="140">
        <v>0</v>
      </c>
      <c r="G239" s="140">
        <v>0</v>
      </c>
      <c r="H239" s="140">
        <v>0</v>
      </c>
      <c r="I239" s="140">
        <v>0</v>
      </c>
      <c r="J239" s="135">
        <f t="shared" si="127"/>
        <v>0</v>
      </c>
      <c r="K239" s="141">
        <v>0</v>
      </c>
      <c r="L239" s="141">
        <v>0</v>
      </c>
      <c r="M239" s="141">
        <v>0</v>
      </c>
      <c r="N239" s="141">
        <v>0</v>
      </c>
      <c r="O239" s="141">
        <v>0</v>
      </c>
      <c r="P239" s="141">
        <v>0</v>
      </c>
      <c r="Q239" s="136">
        <f t="shared" si="129"/>
        <v>0</v>
      </c>
      <c r="R239" s="141">
        <v>0</v>
      </c>
      <c r="S239" s="141">
        <v>0</v>
      </c>
      <c r="T239" s="141">
        <v>0</v>
      </c>
      <c r="U239" s="10">
        <v>0</v>
      </c>
      <c r="V239" s="10">
        <v>0</v>
      </c>
      <c r="W239" s="10">
        <v>0</v>
      </c>
      <c r="X239" s="13">
        <f t="shared" si="122"/>
        <v>0</v>
      </c>
      <c r="Y239" s="10">
        <f t="shared" si="122"/>
        <v>0</v>
      </c>
      <c r="Z239" s="10">
        <f t="shared" si="122"/>
        <v>0</v>
      </c>
      <c r="AA239" s="10">
        <f t="shared" si="122"/>
        <v>0</v>
      </c>
      <c r="AB239" s="10">
        <f t="shared" si="122"/>
        <v>0</v>
      </c>
      <c r="AC239" s="10">
        <f t="shared" si="122"/>
        <v>0</v>
      </c>
      <c r="AD239" s="10">
        <f t="shared" si="122"/>
        <v>0</v>
      </c>
      <c r="AE239" s="10">
        <f t="shared" si="124"/>
        <v>0</v>
      </c>
      <c r="AF239" s="10">
        <f t="shared" si="124"/>
        <v>0</v>
      </c>
      <c r="AG239" s="10">
        <f t="shared" si="124"/>
        <v>0</v>
      </c>
      <c r="AH239" s="10">
        <f t="shared" si="123"/>
        <v>0</v>
      </c>
      <c r="AI239" s="10">
        <f t="shared" si="123"/>
        <v>0</v>
      </c>
      <c r="AJ239" s="10">
        <f t="shared" si="123"/>
        <v>0</v>
      </c>
      <c r="AK239" s="10">
        <f t="shared" si="123"/>
        <v>0</v>
      </c>
    </row>
    <row r="240" spans="1:45" ht="12.75" customHeight="1" x14ac:dyDescent="0.25">
      <c r="A240" s="133">
        <v>232</v>
      </c>
      <c r="B240" s="139" t="s">
        <v>1561</v>
      </c>
      <c r="C240" s="135">
        <f t="shared" si="125"/>
        <v>0</v>
      </c>
      <c r="D240" s="140">
        <v>0</v>
      </c>
      <c r="E240" s="140">
        <v>0</v>
      </c>
      <c r="F240" s="140">
        <v>0</v>
      </c>
      <c r="G240" s="140">
        <v>0</v>
      </c>
      <c r="H240" s="140">
        <v>0</v>
      </c>
      <c r="I240" s="140">
        <v>0</v>
      </c>
      <c r="J240" s="135">
        <f t="shared" si="127"/>
        <v>0</v>
      </c>
      <c r="K240" s="141">
        <v>0</v>
      </c>
      <c r="L240" s="141">
        <v>0</v>
      </c>
      <c r="M240" s="141">
        <v>0</v>
      </c>
      <c r="N240" s="141">
        <v>0</v>
      </c>
      <c r="O240" s="141">
        <v>0</v>
      </c>
      <c r="P240" s="141">
        <v>0</v>
      </c>
      <c r="Q240" s="136">
        <f t="shared" si="129"/>
        <v>0</v>
      </c>
      <c r="R240" s="141">
        <v>0</v>
      </c>
      <c r="S240" s="141">
        <v>0</v>
      </c>
      <c r="T240" s="141">
        <v>0</v>
      </c>
      <c r="U240" s="10">
        <v>0</v>
      </c>
      <c r="V240" s="10">
        <v>0</v>
      </c>
      <c r="W240" s="10">
        <v>0</v>
      </c>
      <c r="X240" s="13">
        <f t="shared" si="122"/>
        <v>0</v>
      </c>
      <c r="Y240" s="10">
        <f t="shared" si="122"/>
        <v>0</v>
      </c>
      <c r="Z240" s="10">
        <f t="shared" si="122"/>
        <v>0</v>
      </c>
      <c r="AA240" s="10">
        <f t="shared" si="122"/>
        <v>0</v>
      </c>
      <c r="AB240" s="10">
        <f t="shared" si="122"/>
        <v>0</v>
      </c>
      <c r="AC240" s="10">
        <f t="shared" si="122"/>
        <v>0</v>
      </c>
      <c r="AD240" s="10">
        <f t="shared" si="122"/>
        <v>0</v>
      </c>
      <c r="AE240" s="10">
        <f t="shared" si="124"/>
        <v>0</v>
      </c>
      <c r="AF240" s="10">
        <f t="shared" si="124"/>
        <v>0</v>
      </c>
      <c r="AG240" s="10">
        <f t="shared" si="124"/>
        <v>0</v>
      </c>
      <c r="AH240" s="10">
        <f t="shared" si="123"/>
        <v>0</v>
      </c>
      <c r="AI240" s="10">
        <f t="shared" si="123"/>
        <v>0</v>
      </c>
      <c r="AJ240" s="10">
        <f t="shared" si="123"/>
        <v>0</v>
      </c>
      <c r="AK240" s="10">
        <f t="shared" si="123"/>
        <v>0</v>
      </c>
    </row>
    <row r="241" spans="1:37" ht="12.75" customHeight="1" x14ac:dyDescent="0.25">
      <c r="A241" s="133">
        <v>233</v>
      </c>
      <c r="B241" s="139" t="s">
        <v>1562</v>
      </c>
      <c r="C241" s="135">
        <f t="shared" si="125"/>
        <v>0</v>
      </c>
      <c r="D241" s="140">
        <v>0</v>
      </c>
      <c r="E241" s="140">
        <v>0</v>
      </c>
      <c r="F241" s="140">
        <v>0</v>
      </c>
      <c r="G241" s="140">
        <v>0</v>
      </c>
      <c r="H241" s="140">
        <v>0</v>
      </c>
      <c r="I241" s="140">
        <v>0</v>
      </c>
      <c r="J241" s="135">
        <f t="shared" si="127"/>
        <v>0</v>
      </c>
      <c r="K241" s="141">
        <v>0</v>
      </c>
      <c r="L241" s="141">
        <v>0</v>
      </c>
      <c r="M241" s="141">
        <v>0</v>
      </c>
      <c r="N241" s="141">
        <v>0</v>
      </c>
      <c r="O241" s="141">
        <v>0</v>
      </c>
      <c r="P241" s="141">
        <v>0</v>
      </c>
      <c r="Q241" s="136">
        <f t="shared" si="129"/>
        <v>0</v>
      </c>
      <c r="R241" s="141">
        <v>0</v>
      </c>
      <c r="S241" s="141">
        <v>0</v>
      </c>
      <c r="T241" s="141">
        <v>0</v>
      </c>
      <c r="U241" s="10">
        <v>0</v>
      </c>
      <c r="V241" s="10">
        <v>0</v>
      </c>
      <c r="W241" s="10">
        <v>0</v>
      </c>
      <c r="X241" s="13">
        <f t="shared" si="122"/>
        <v>0</v>
      </c>
      <c r="Y241" s="10">
        <f t="shared" si="122"/>
        <v>0</v>
      </c>
      <c r="Z241" s="10">
        <f t="shared" si="122"/>
        <v>0</v>
      </c>
      <c r="AA241" s="10">
        <f t="shared" si="122"/>
        <v>0</v>
      </c>
      <c r="AB241" s="10">
        <f t="shared" si="122"/>
        <v>0</v>
      </c>
      <c r="AC241" s="10">
        <f t="shared" si="122"/>
        <v>0</v>
      </c>
      <c r="AD241" s="10">
        <f t="shared" si="122"/>
        <v>0</v>
      </c>
      <c r="AE241" s="10">
        <f t="shared" si="124"/>
        <v>0</v>
      </c>
      <c r="AF241" s="10">
        <f t="shared" si="124"/>
        <v>0</v>
      </c>
      <c r="AG241" s="10">
        <f t="shared" si="124"/>
        <v>0</v>
      </c>
      <c r="AH241" s="10">
        <f t="shared" si="123"/>
        <v>0</v>
      </c>
      <c r="AI241" s="10">
        <f t="shared" si="123"/>
        <v>0</v>
      </c>
      <c r="AJ241" s="10">
        <f t="shared" si="123"/>
        <v>0</v>
      </c>
      <c r="AK241" s="10">
        <f t="shared" si="123"/>
        <v>0</v>
      </c>
    </row>
    <row r="242" spans="1:37" ht="12.75" customHeight="1" x14ac:dyDescent="0.25">
      <c r="A242" s="133">
        <v>234</v>
      </c>
      <c r="B242" s="139" t="s">
        <v>1563</v>
      </c>
      <c r="C242" s="135">
        <f t="shared" si="125"/>
        <v>0</v>
      </c>
      <c r="D242" s="140">
        <v>0</v>
      </c>
      <c r="E242" s="140">
        <v>0</v>
      </c>
      <c r="F242" s="140">
        <v>0</v>
      </c>
      <c r="G242" s="140">
        <v>0</v>
      </c>
      <c r="H242" s="140">
        <v>0</v>
      </c>
      <c r="I242" s="140">
        <v>0</v>
      </c>
      <c r="J242" s="135">
        <f t="shared" si="127"/>
        <v>0</v>
      </c>
      <c r="K242" s="141">
        <v>0</v>
      </c>
      <c r="L242" s="141">
        <v>0</v>
      </c>
      <c r="M242" s="141">
        <v>0</v>
      </c>
      <c r="N242" s="141">
        <v>0</v>
      </c>
      <c r="O242" s="141">
        <v>0</v>
      </c>
      <c r="P242" s="141">
        <v>0</v>
      </c>
      <c r="Q242" s="136">
        <f t="shared" si="129"/>
        <v>0</v>
      </c>
      <c r="R242" s="141">
        <v>0</v>
      </c>
      <c r="S242" s="141">
        <v>0</v>
      </c>
      <c r="T242" s="141">
        <v>0</v>
      </c>
      <c r="U242" s="10">
        <v>0</v>
      </c>
      <c r="V242" s="10">
        <v>0</v>
      </c>
      <c r="W242" s="10">
        <v>0</v>
      </c>
      <c r="X242" s="13">
        <f t="shared" si="122"/>
        <v>0</v>
      </c>
      <c r="Y242" s="10">
        <f t="shared" si="122"/>
        <v>0</v>
      </c>
      <c r="Z242" s="10">
        <f t="shared" si="122"/>
        <v>0</v>
      </c>
      <c r="AA242" s="10">
        <f t="shared" si="122"/>
        <v>0</v>
      </c>
      <c r="AB242" s="10">
        <f t="shared" si="122"/>
        <v>0</v>
      </c>
      <c r="AC242" s="10">
        <f t="shared" si="122"/>
        <v>0</v>
      </c>
      <c r="AD242" s="10">
        <f t="shared" si="122"/>
        <v>0</v>
      </c>
      <c r="AE242" s="10">
        <f t="shared" si="124"/>
        <v>0</v>
      </c>
      <c r="AF242" s="10">
        <f t="shared" si="124"/>
        <v>0</v>
      </c>
      <c r="AG242" s="10">
        <f t="shared" si="124"/>
        <v>0</v>
      </c>
      <c r="AH242" s="10">
        <f t="shared" si="123"/>
        <v>0</v>
      </c>
      <c r="AI242" s="10">
        <f t="shared" si="123"/>
        <v>0</v>
      </c>
      <c r="AJ242" s="10">
        <f t="shared" si="123"/>
        <v>0</v>
      </c>
      <c r="AK242" s="10">
        <f t="shared" si="123"/>
        <v>0</v>
      </c>
    </row>
    <row r="243" spans="1:37" ht="12.75" customHeight="1" x14ac:dyDescent="0.25">
      <c r="A243" s="133">
        <v>235</v>
      </c>
      <c r="B243" s="139" t="s">
        <v>1564</v>
      </c>
      <c r="C243" s="135">
        <f t="shared" si="125"/>
        <v>0</v>
      </c>
      <c r="D243" s="140">
        <v>0</v>
      </c>
      <c r="E243" s="140">
        <v>0</v>
      </c>
      <c r="F243" s="140">
        <v>0</v>
      </c>
      <c r="G243" s="140">
        <v>0</v>
      </c>
      <c r="H243" s="140">
        <v>0</v>
      </c>
      <c r="I243" s="140">
        <v>0</v>
      </c>
      <c r="J243" s="135">
        <f t="shared" si="127"/>
        <v>0</v>
      </c>
      <c r="K243" s="141">
        <v>0</v>
      </c>
      <c r="L243" s="141">
        <v>0</v>
      </c>
      <c r="M243" s="141">
        <v>0</v>
      </c>
      <c r="N243" s="141">
        <v>0</v>
      </c>
      <c r="O243" s="141">
        <v>0</v>
      </c>
      <c r="P243" s="141">
        <v>0</v>
      </c>
      <c r="Q243" s="136">
        <f t="shared" si="129"/>
        <v>0</v>
      </c>
      <c r="R243" s="141">
        <v>0</v>
      </c>
      <c r="S243" s="141">
        <v>0</v>
      </c>
      <c r="T243" s="141">
        <v>0</v>
      </c>
      <c r="U243" s="10">
        <v>0</v>
      </c>
      <c r="V243" s="10">
        <v>0</v>
      </c>
      <c r="W243" s="10">
        <v>0</v>
      </c>
      <c r="X243" s="13">
        <f t="shared" si="122"/>
        <v>0</v>
      </c>
      <c r="Y243" s="10">
        <f t="shared" si="122"/>
        <v>0</v>
      </c>
      <c r="Z243" s="10">
        <f t="shared" si="122"/>
        <v>0</v>
      </c>
      <c r="AA243" s="10">
        <f t="shared" si="122"/>
        <v>0</v>
      </c>
      <c r="AB243" s="10">
        <f t="shared" si="122"/>
        <v>0</v>
      </c>
      <c r="AC243" s="10">
        <f t="shared" si="122"/>
        <v>0</v>
      </c>
      <c r="AD243" s="10">
        <f t="shared" si="122"/>
        <v>0</v>
      </c>
      <c r="AE243" s="10">
        <f t="shared" si="124"/>
        <v>0</v>
      </c>
      <c r="AF243" s="10">
        <f t="shared" si="124"/>
        <v>0</v>
      </c>
      <c r="AG243" s="10">
        <f t="shared" si="124"/>
        <v>0</v>
      </c>
      <c r="AH243" s="10">
        <f t="shared" si="123"/>
        <v>0</v>
      </c>
      <c r="AI243" s="10">
        <f t="shared" si="123"/>
        <v>0</v>
      </c>
      <c r="AJ243" s="10">
        <f t="shared" si="123"/>
        <v>0</v>
      </c>
      <c r="AK243" s="10">
        <f t="shared" si="123"/>
        <v>0</v>
      </c>
    </row>
    <row r="244" spans="1:37" ht="12.75" customHeight="1" x14ac:dyDescent="0.25">
      <c r="A244" s="133">
        <v>236</v>
      </c>
      <c r="B244" s="139" t="s">
        <v>1565</v>
      </c>
      <c r="C244" s="135">
        <f t="shared" si="125"/>
        <v>0</v>
      </c>
      <c r="D244" s="140">
        <v>0</v>
      </c>
      <c r="E244" s="140">
        <v>0</v>
      </c>
      <c r="F244" s="140">
        <v>0</v>
      </c>
      <c r="G244" s="140">
        <v>0</v>
      </c>
      <c r="H244" s="140">
        <v>0</v>
      </c>
      <c r="I244" s="140">
        <v>0</v>
      </c>
      <c r="J244" s="135">
        <f t="shared" si="127"/>
        <v>0</v>
      </c>
      <c r="K244" s="141">
        <v>0</v>
      </c>
      <c r="L244" s="141">
        <v>0</v>
      </c>
      <c r="M244" s="141">
        <v>0</v>
      </c>
      <c r="N244" s="141">
        <v>0</v>
      </c>
      <c r="O244" s="141">
        <v>0</v>
      </c>
      <c r="P244" s="141">
        <v>0</v>
      </c>
      <c r="Q244" s="136">
        <f t="shared" si="129"/>
        <v>0</v>
      </c>
      <c r="R244" s="141">
        <v>0</v>
      </c>
      <c r="S244" s="141">
        <v>0</v>
      </c>
      <c r="T244" s="141">
        <v>0</v>
      </c>
      <c r="U244" s="10">
        <v>0</v>
      </c>
      <c r="V244" s="10">
        <v>0</v>
      </c>
      <c r="W244" s="10">
        <v>0</v>
      </c>
      <c r="X244" s="13">
        <f t="shared" si="122"/>
        <v>0</v>
      </c>
      <c r="Y244" s="10">
        <f t="shared" si="122"/>
        <v>0</v>
      </c>
      <c r="Z244" s="10">
        <f t="shared" si="122"/>
        <v>0</v>
      </c>
      <c r="AA244" s="10">
        <f t="shared" si="122"/>
        <v>0</v>
      </c>
      <c r="AB244" s="10">
        <f t="shared" si="122"/>
        <v>0</v>
      </c>
      <c r="AC244" s="10">
        <f t="shared" si="122"/>
        <v>0</v>
      </c>
      <c r="AD244" s="10">
        <f t="shared" si="122"/>
        <v>0</v>
      </c>
      <c r="AE244" s="10">
        <f t="shared" si="124"/>
        <v>0</v>
      </c>
      <c r="AF244" s="10">
        <f t="shared" si="124"/>
        <v>0</v>
      </c>
      <c r="AG244" s="10">
        <f t="shared" si="124"/>
        <v>0</v>
      </c>
      <c r="AH244" s="10">
        <f t="shared" si="123"/>
        <v>0</v>
      </c>
      <c r="AI244" s="10">
        <f t="shared" si="123"/>
        <v>0</v>
      </c>
      <c r="AJ244" s="10">
        <f t="shared" si="123"/>
        <v>0</v>
      </c>
      <c r="AK244" s="10">
        <f t="shared" si="123"/>
        <v>0</v>
      </c>
    </row>
    <row r="245" spans="1:37" ht="12.75" customHeight="1" x14ac:dyDescent="0.25">
      <c r="A245" s="133">
        <v>237</v>
      </c>
      <c r="B245" s="139" t="s">
        <v>1566</v>
      </c>
      <c r="C245" s="135">
        <f t="shared" si="125"/>
        <v>0</v>
      </c>
      <c r="D245" s="140">
        <v>0</v>
      </c>
      <c r="E245" s="140">
        <v>0</v>
      </c>
      <c r="F245" s="140">
        <v>0</v>
      </c>
      <c r="G245" s="140">
        <v>0</v>
      </c>
      <c r="H245" s="140">
        <v>0</v>
      </c>
      <c r="I245" s="140">
        <v>0</v>
      </c>
      <c r="J245" s="135">
        <f t="shared" si="127"/>
        <v>0</v>
      </c>
      <c r="K245" s="141">
        <v>0</v>
      </c>
      <c r="L245" s="141">
        <v>0</v>
      </c>
      <c r="M245" s="141">
        <v>0</v>
      </c>
      <c r="N245" s="141">
        <v>0</v>
      </c>
      <c r="O245" s="141">
        <v>0</v>
      </c>
      <c r="P245" s="141">
        <v>0</v>
      </c>
      <c r="Q245" s="136">
        <f t="shared" si="129"/>
        <v>0</v>
      </c>
      <c r="R245" s="141">
        <v>0</v>
      </c>
      <c r="S245" s="141">
        <v>0</v>
      </c>
      <c r="T245" s="141">
        <v>0</v>
      </c>
      <c r="U245" s="10">
        <v>0</v>
      </c>
      <c r="V245" s="10">
        <v>0</v>
      </c>
      <c r="W245" s="10">
        <v>0</v>
      </c>
      <c r="X245" s="13">
        <f t="shared" si="122"/>
        <v>0</v>
      </c>
      <c r="Y245" s="10">
        <f t="shared" si="122"/>
        <v>0</v>
      </c>
      <c r="Z245" s="10">
        <f t="shared" si="122"/>
        <v>0</v>
      </c>
      <c r="AA245" s="10">
        <f t="shared" si="122"/>
        <v>0</v>
      </c>
      <c r="AB245" s="10">
        <f t="shared" si="122"/>
        <v>0</v>
      </c>
      <c r="AC245" s="10">
        <f t="shared" si="122"/>
        <v>0</v>
      </c>
      <c r="AD245" s="10">
        <f t="shared" si="122"/>
        <v>0</v>
      </c>
      <c r="AE245" s="10">
        <f t="shared" si="124"/>
        <v>0</v>
      </c>
      <c r="AF245" s="10">
        <f t="shared" si="124"/>
        <v>0</v>
      </c>
      <c r="AG245" s="10">
        <f t="shared" si="124"/>
        <v>0</v>
      </c>
      <c r="AH245" s="10">
        <f t="shared" si="123"/>
        <v>0</v>
      </c>
      <c r="AI245" s="10">
        <f t="shared" si="123"/>
        <v>0</v>
      </c>
      <c r="AJ245" s="10">
        <f t="shared" si="123"/>
        <v>0</v>
      </c>
      <c r="AK245" s="10">
        <f t="shared" si="123"/>
        <v>0</v>
      </c>
    </row>
    <row r="246" spans="1:37" ht="12.75" customHeight="1" x14ac:dyDescent="0.25">
      <c r="A246" s="133">
        <v>238</v>
      </c>
      <c r="B246" s="139" t="s">
        <v>1567</v>
      </c>
      <c r="C246" s="135">
        <f t="shared" si="125"/>
        <v>0</v>
      </c>
      <c r="D246" s="140">
        <v>0</v>
      </c>
      <c r="E246" s="140">
        <v>0</v>
      </c>
      <c r="F246" s="140">
        <v>0</v>
      </c>
      <c r="G246" s="140">
        <v>0</v>
      </c>
      <c r="H246" s="140">
        <v>0</v>
      </c>
      <c r="I246" s="140">
        <v>0</v>
      </c>
      <c r="J246" s="135">
        <f t="shared" si="127"/>
        <v>0</v>
      </c>
      <c r="K246" s="141">
        <v>0</v>
      </c>
      <c r="L246" s="141">
        <v>0</v>
      </c>
      <c r="M246" s="141">
        <v>0</v>
      </c>
      <c r="N246" s="141">
        <v>0</v>
      </c>
      <c r="O246" s="141">
        <v>0</v>
      </c>
      <c r="P246" s="141">
        <v>0</v>
      </c>
      <c r="Q246" s="136">
        <f t="shared" si="129"/>
        <v>0</v>
      </c>
      <c r="R246" s="141">
        <v>0</v>
      </c>
      <c r="S246" s="141">
        <v>0</v>
      </c>
      <c r="T246" s="141">
        <v>0</v>
      </c>
      <c r="U246" s="10">
        <v>0</v>
      </c>
      <c r="V246" s="10">
        <v>0</v>
      </c>
      <c r="W246" s="10">
        <v>0</v>
      </c>
      <c r="X246" s="13">
        <f t="shared" si="122"/>
        <v>0</v>
      </c>
      <c r="Y246" s="10">
        <f t="shared" si="122"/>
        <v>0</v>
      </c>
      <c r="Z246" s="10">
        <f t="shared" si="122"/>
        <v>0</v>
      </c>
      <c r="AA246" s="10">
        <f t="shared" si="122"/>
        <v>0</v>
      </c>
      <c r="AB246" s="10">
        <f t="shared" si="122"/>
        <v>0</v>
      </c>
      <c r="AC246" s="10">
        <f t="shared" si="122"/>
        <v>0</v>
      </c>
      <c r="AD246" s="10">
        <f t="shared" si="122"/>
        <v>0</v>
      </c>
      <c r="AE246" s="10">
        <f t="shared" si="124"/>
        <v>0</v>
      </c>
      <c r="AF246" s="10">
        <f t="shared" si="124"/>
        <v>0</v>
      </c>
      <c r="AG246" s="10">
        <f t="shared" si="124"/>
        <v>0</v>
      </c>
      <c r="AH246" s="10">
        <f t="shared" si="123"/>
        <v>0</v>
      </c>
      <c r="AI246" s="10">
        <f t="shared" si="123"/>
        <v>0</v>
      </c>
      <c r="AJ246" s="10">
        <f t="shared" si="123"/>
        <v>0</v>
      </c>
      <c r="AK246" s="10">
        <f t="shared" si="123"/>
        <v>0</v>
      </c>
    </row>
    <row r="247" spans="1:37" ht="12.75" customHeight="1" x14ac:dyDescent="0.25">
      <c r="A247" s="133">
        <v>239</v>
      </c>
      <c r="B247" s="139" t="s">
        <v>1568</v>
      </c>
      <c r="C247" s="135">
        <f t="shared" si="125"/>
        <v>0</v>
      </c>
      <c r="D247" s="140">
        <v>0</v>
      </c>
      <c r="E247" s="140">
        <v>0</v>
      </c>
      <c r="F247" s="140">
        <v>0</v>
      </c>
      <c r="G247" s="140">
        <v>0</v>
      </c>
      <c r="H247" s="140">
        <v>0</v>
      </c>
      <c r="I247" s="140">
        <v>0</v>
      </c>
      <c r="J247" s="135">
        <f t="shared" si="127"/>
        <v>0</v>
      </c>
      <c r="K247" s="141">
        <v>0</v>
      </c>
      <c r="L247" s="141">
        <v>0</v>
      </c>
      <c r="M247" s="141">
        <v>0</v>
      </c>
      <c r="N247" s="141">
        <v>0</v>
      </c>
      <c r="O247" s="141">
        <v>0</v>
      </c>
      <c r="P247" s="141">
        <v>0</v>
      </c>
      <c r="Q247" s="136">
        <f t="shared" si="129"/>
        <v>0</v>
      </c>
      <c r="R247" s="141">
        <v>0</v>
      </c>
      <c r="S247" s="141">
        <v>0</v>
      </c>
      <c r="T247" s="141">
        <v>0</v>
      </c>
      <c r="U247" s="10">
        <v>0</v>
      </c>
      <c r="V247" s="10">
        <v>0</v>
      </c>
      <c r="W247" s="10">
        <v>0</v>
      </c>
      <c r="X247" s="13">
        <f t="shared" si="122"/>
        <v>0</v>
      </c>
      <c r="Y247" s="10">
        <f t="shared" si="122"/>
        <v>0</v>
      </c>
      <c r="Z247" s="10">
        <f t="shared" si="122"/>
        <v>0</v>
      </c>
      <c r="AA247" s="10">
        <f t="shared" si="122"/>
        <v>0</v>
      </c>
      <c r="AB247" s="10">
        <f t="shared" si="122"/>
        <v>0</v>
      </c>
      <c r="AC247" s="10">
        <f t="shared" si="122"/>
        <v>0</v>
      </c>
      <c r="AD247" s="10">
        <f t="shared" si="122"/>
        <v>0</v>
      </c>
      <c r="AE247" s="10">
        <f t="shared" si="124"/>
        <v>0</v>
      </c>
      <c r="AF247" s="10">
        <f t="shared" si="124"/>
        <v>0</v>
      </c>
      <c r="AG247" s="10">
        <f t="shared" si="124"/>
        <v>0</v>
      </c>
      <c r="AH247" s="10">
        <f t="shared" si="123"/>
        <v>0</v>
      </c>
      <c r="AI247" s="10">
        <f t="shared" si="123"/>
        <v>0</v>
      </c>
      <c r="AJ247" s="10">
        <f t="shared" si="123"/>
        <v>0</v>
      </c>
      <c r="AK247" s="10">
        <f t="shared" si="123"/>
        <v>0</v>
      </c>
    </row>
    <row r="248" spans="1:37" ht="12.75" customHeight="1" x14ac:dyDescent="0.25">
      <c r="A248" s="133">
        <v>240</v>
      </c>
      <c r="B248" s="139" t="s">
        <v>1569</v>
      </c>
      <c r="C248" s="135">
        <f t="shared" si="125"/>
        <v>0</v>
      </c>
      <c r="D248" s="140">
        <v>0</v>
      </c>
      <c r="E248" s="140">
        <v>0</v>
      </c>
      <c r="F248" s="140">
        <v>0</v>
      </c>
      <c r="G248" s="140">
        <v>0</v>
      </c>
      <c r="H248" s="140">
        <v>0</v>
      </c>
      <c r="I248" s="140">
        <v>0</v>
      </c>
      <c r="J248" s="135">
        <f t="shared" si="127"/>
        <v>0</v>
      </c>
      <c r="K248" s="141">
        <v>0</v>
      </c>
      <c r="L248" s="141">
        <v>0</v>
      </c>
      <c r="M248" s="141">
        <v>0</v>
      </c>
      <c r="N248" s="141">
        <v>0</v>
      </c>
      <c r="O248" s="141">
        <v>0</v>
      </c>
      <c r="P248" s="141">
        <v>0</v>
      </c>
      <c r="Q248" s="136">
        <f t="shared" si="129"/>
        <v>0</v>
      </c>
      <c r="R248" s="141">
        <v>0</v>
      </c>
      <c r="S248" s="141">
        <v>0</v>
      </c>
      <c r="T248" s="141">
        <v>0</v>
      </c>
      <c r="U248" s="10">
        <v>0</v>
      </c>
      <c r="V248" s="10">
        <v>0</v>
      </c>
      <c r="W248" s="10">
        <v>0</v>
      </c>
      <c r="X248" s="13">
        <f t="shared" si="122"/>
        <v>0</v>
      </c>
      <c r="Y248" s="10">
        <f t="shared" si="122"/>
        <v>0</v>
      </c>
      <c r="Z248" s="10">
        <f t="shared" si="122"/>
        <v>0</v>
      </c>
      <c r="AA248" s="10">
        <f t="shared" si="122"/>
        <v>0</v>
      </c>
      <c r="AB248" s="10">
        <f t="shared" si="122"/>
        <v>0</v>
      </c>
      <c r="AC248" s="10">
        <f t="shared" si="122"/>
        <v>0</v>
      </c>
      <c r="AD248" s="10">
        <f t="shared" si="122"/>
        <v>0</v>
      </c>
      <c r="AE248" s="10">
        <f t="shared" si="124"/>
        <v>0</v>
      </c>
      <c r="AF248" s="10">
        <f t="shared" si="124"/>
        <v>0</v>
      </c>
      <c r="AG248" s="10">
        <f t="shared" si="124"/>
        <v>0</v>
      </c>
      <c r="AH248" s="10">
        <f t="shared" si="123"/>
        <v>0</v>
      </c>
      <c r="AI248" s="10">
        <f t="shared" si="123"/>
        <v>0</v>
      </c>
      <c r="AJ248" s="10">
        <f t="shared" si="123"/>
        <v>0</v>
      </c>
      <c r="AK248" s="10">
        <f t="shared" si="123"/>
        <v>0</v>
      </c>
    </row>
    <row r="249" spans="1:37" ht="12.75" customHeight="1" x14ac:dyDescent="0.25">
      <c r="A249" s="133">
        <v>241</v>
      </c>
      <c r="B249" s="139" t="s">
        <v>1570</v>
      </c>
      <c r="C249" s="135">
        <f t="shared" si="125"/>
        <v>0</v>
      </c>
      <c r="D249" s="140">
        <v>0</v>
      </c>
      <c r="E249" s="140">
        <v>0</v>
      </c>
      <c r="F249" s="140">
        <v>0</v>
      </c>
      <c r="G249" s="140">
        <v>0</v>
      </c>
      <c r="H249" s="140">
        <v>0</v>
      </c>
      <c r="I249" s="140">
        <v>0</v>
      </c>
      <c r="J249" s="135">
        <f t="shared" si="127"/>
        <v>0</v>
      </c>
      <c r="K249" s="141">
        <v>0</v>
      </c>
      <c r="L249" s="141">
        <v>0</v>
      </c>
      <c r="M249" s="141">
        <v>0</v>
      </c>
      <c r="N249" s="141">
        <v>0</v>
      </c>
      <c r="O249" s="141">
        <v>0</v>
      </c>
      <c r="P249" s="141">
        <v>0</v>
      </c>
      <c r="Q249" s="136">
        <f t="shared" si="129"/>
        <v>0</v>
      </c>
      <c r="R249" s="141">
        <v>0</v>
      </c>
      <c r="S249" s="141">
        <v>0</v>
      </c>
      <c r="T249" s="141">
        <v>0</v>
      </c>
      <c r="U249" s="10">
        <v>0</v>
      </c>
      <c r="V249" s="10">
        <v>0</v>
      </c>
      <c r="W249" s="10">
        <v>0</v>
      </c>
      <c r="X249" s="13">
        <f t="shared" si="122"/>
        <v>0</v>
      </c>
      <c r="Y249" s="10">
        <f t="shared" si="122"/>
        <v>0</v>
      </c>
      <c r="Z249" s="10">
        <f t="shared" si="122"/>
        <v>0</v>
      </c>
      <c r="AA249" s="10">
        <f t="shared" si="122"/>
        <v>0</v>
      </c>
      <c r="AB249" s="10">
        <f t="shared" si="122"/>
        <v>0</v>
      </c>
      <c r="AC249" s="10">
        <f t="shared" si="122"/>
        <v>0</v>
      </c>
      <c r="AD249" s="10">
        <f t="shared" si="122"/>
        <v>0</v>
      </c>
      <c r="AE249" s="10">
        <f t="shared" si="124"/>
        <v>0</v>
      </c>
      <c r="AF249" s="10">
        <f t="shared" si="124"/>
        <v>0</v>
      </c>
      <c r="AG249" s="10">
        <f t="shared" si="124"/>
        <v>0</v>
      </c>
      <c r="AH249" s="10">
        <f t="shared" si="123"/>
        <v>0</v>
      </c>
      <c r="AI249" s="10">
        <f t="shared" si="123"/>
        <v>0</v>
      </c>
      <c r="AJ249" s="10">
        <f t="shared" si="123"/>
        <v>0</v>
      </c>
      <c r="AK249" s="10">
        <f t="shared" si="123"/>
        <v>0</v>
      </c>
    </row>
    <row r="250" spans="1:37" ht="12.75" customHeight="1" x14ac:dyDescent="0.25">
      <c r="A250" s="133">
        <v>242</v>
      </c>
      <c r="B250" s="139" t="s">
        <v>1571</v>
      </c>
      <c r="C250" s="135">
        <f t="shared" si="125"/>
        <v>0</v>
      </c>
      <c r="D250" s="140">
        <v>0</v>
      </c>
      <c r="E250" s="140">
        <v>0</v>
      </c>
      <c r="F250" s="140">
        <v>0</v>
      </c>
      <c r="G250" s="140">
        <v>0</v>
      </c>
      <c r="H250" s="140">
        <v>0</v>
      </c>
      <c r="I250" s="140">
        <v>0</v>
      </c>
      <c r="J250" s="135">
        <f t="shared" si="127"/>
        <v>0</v>
      </c>
      <c r="K250" s="141">
        <v>0</v>
      </c>
      <c r="L250" s="141">
        <v>0</v>
      </c>
      <c r="M250" s="141">
        <v>0</v>
      </c>
      <c r="N250" s="141">
        <v>0</v>
      </c>
      <c r="O250" s="141">
        <v>0</v>
      </c>
      <c r="P250" s="141">
        <v>0</v>
      </c>
      <c r="Q250" s="136">
        <f t="shared" si="129"/>
        <v>0</v>
      </c>
      <c r="R250" s="141">
        <v>0</v>
      </c>
      <c r="S250" s="141">
        <v>0</v>
      </c>
      <c r="T250" s="141">
        <v>0</v>
      </c>
      <c r="U250" s="10">
        <v>0</v>
      </c>
      <c r="V250" s="10">
        <v>0</v>
      </c>
      <c r="W250" s="10">
        <v>0</v>
      </c>
      <c r="X250" s="13">
        <f t="shared" si="122"/>
        <v>0</v>
      </c>
      <c r="Y250" s="10">
        <f t="shared" si="122"/>
        <v>0</v>
      </c>
      <c r="Z250" s="10">
        <f t="shared" si="122"/>
        <v>0</v>
      </c>
      <c r="AA250" s="10">
        <f t="shared" si="122"/>
        <v>0</v>
      </c>
      <c r="AB250" s="10">
        <f t="shared" si="122"/>
        <v>0</v>
      </c>
      <c r="AC250" s="10">
        <f t="shared" si="122"/>
        <v>0</v>
      </c>
      <c r="AD250" s="10">
        <f t="shared" si="122"/>
        <v>0</v>
      </c>
      <c r="AE250" s="10">
        <f t="shared" si="124"/>
        <v>0</v>
      </c>
      <c r="AF250" s="10">
        <f t="shared" si="124"/>
        <v>0</v>
      </c>
      <c r="AG250" s="10">
        <f t="shared" si="124"/>
        <v>0</v>
      </c>
      <c r="AH250" s="10">
        <f t="shared" si="123"/>
        <v>0</v>
      </c>
      <c r="AI250" s="10">
        <f t="shared" si="123"/>
        <v>0</v>
      </c>
      <c r="AJ250" s="10">
        <f t="shared" si="123"/>
        <v>0</v>
      </c>
      <c r="AK250" s="10">
        <f t="shared" si="123"/>
        <v>0</v>
      </c>
    </row>
    <row r="251" spans="1:37" ht="12.75" customHeight="1" x14ac:dyDescent="0.25">
      <c r="A251" s="133">
        <v>243</v>
      </c>
      <c r="B251" s="139" t="s">
        <v>1572</v>
      </c>
      <c r="C251" s="135">
        <f t="shared" si="125"/>
        <v>0</v>
      </c>
      <c r="D251" s="140">
        <v>0</v>
      </c>
      <c r="E251" s="140">
        <v>0</v>
      </c>
      <c r="F251" s="140">
        <v>0</v>
      </c>
      <c r="G251" s="140">
        <v>0</v>
      </c>
      <c r="H251" s="140">
        <v>0</v>
      </c>
      <c r="I251" s="140">
        <v>0</v>
      </c>
      <c r="J251" s="135">
        <f t="shared" si="127"/>
        <v>0</v>
      </c>
      <c r="K251" s="141">
        <v>0</v>
      </c>
      <c r="L251" s="141">
        <v>0</v>
      </c>
      <c r="M251" s="141">
        <v>0</v>
      </c>
      <c r="N251" s="141">
        <v>0</v>
      </c>
      <c r="O251" s="141">
        <v>0</v>
      </c>
      <c r="P251" s="141">
        <v>0</v>
      </c>
      <c r="Q251" s="136">
        <f t="shared" si="129"/>
        <v>0</v>
      </c>
      <c r="R251" s="141">
        <v>0</v>
      </c>
      <c r="S251" s="141">
        <v>0</v>
      </c>
      <c r="T251" s="141">
        <v>0</v>
      </c>
      <c r="U251" s="10">
        <v>0</v>
      </c>
      <c r="V251" s="10">
        <v>0</v>
      </c>
      <c r="W251" s="10">
        <v>0</v>
      </c>
      <c r="X251" s="13">
        <f t="shared" si="122"/>
        <v>0</v>
      </c>
      <c r="Y251" s="10">
        <f t="shared" si="122"/>
        <v>0</v>
      </c>
      <c r="Z251" s="10">
        <f t="shared" si="122"/>
        <v>0</v>
      </c>
      <c r="AA251" s="10">
        <f t="shared" si="122"/>
        <v>0</v>
      </c>
      <c r="AB251" s="10">
        <f t="shared" si="122"/>
        <v>0</v>
      </c>
      <c r="AC251" s="10">
        <f t="shared" si="122"/>
        <v>0</v>
      </c>
      <c r="AD251" s="10">
        <f t="shared" si="122"/>
        <v>0</v>
      </c>
      <c r="AE251" s="10">
        <f t="shared" si="124"/>
        <v>0</v>
      </c>
      <c r="AF251" s="10">
        <f t="shared" si="124"/>
        <v>0</v>
      </c>
      <c r="AG251" s="10">
        <f t="shared" si="124"/>
        <v>0</v>
      </c>
      <c r="AH251" s="10">
        <f t="shared" si="123"/>
        <v>0</v>
      </c>
      <c r="AI251" s="10">
        <f t="shared" si="123"/>
        <v>0</v>
      </c>
      <c r="AJ251" s="10">
        <f t="shared" si="123"/>
        <v>0</v>
      </c>
      <c r="AK251" s="10">
        <f t="shared" si="123"/>
        <v>0</v>
      </c>
    </row>
    <row r="252" spans="1:37" ht="12.75" customHeight="1" x14ac:dyDescent="0.25">
      <c r="A252" s="133">
        <v>244</v>
      </c>
      <c r="B252" s="139" t="s">
        <v>1573</v>
      </c>
      <c r="C252" s="135">
        <f t="shared" si="125"/>
        <v>0</v>
      </c>
      <c r="D252" s="140">
        <v>0</v>
      </c>
      <c r="E252" s="140">
        <v>0</v>
      </c>
      <c r="F252" s="140">
        <v>0</v>
      </c>
      <c r="G252" s="140">
        <v>0</v>
      </c>
      <c r="H252" s="140">
        <v>0</v>
      </c>
      <c r="I252" s="140">
        <v>0</v>
      </c>
      <c r="J252" s="135">
        <f t="shared" si="127"/>
        <v>0</v>
      </c>
      <c r="K252" s="141">
        <v>0</v>
      </c>
      <c r="L252" s="141">
        <v>0</v>
      </c>
      <c r="M252" s="141">
        <v>0</v>
      </c>
      <c r="N252" s="141">
        <v>0</v>
      </c>
      <c r="O252" s="141">
        <v>0</v>
      </c>
      <c r="P252" s="141">
        <v>0</v>
      </c>
      <c r="Q252" s="136">
        <f t="shared" si="129"/>
        <v>0</v>
      </c>
      <c r="R252" s="141">
        <v>0</v>
      </c>
      <c r="S252" s="141">
        <v>0</v>
      </c>
      <c r="T252" s="141">
        <v>0</v>
      </c>
      <c r="U252" s="10">
        <v>0</v>
      </c>
      <c r="V252" s="10">
        <v>0</v>
      </c>
      <c r="W252" s="10">
        <v>0</v>
      </c>
      <c r="X252" s="13">
        <f t="shared" si="122"/>
        <v>0</v>
      </c>
      <c r="Y252" s="10">
        <f t="shared" si="122"/>
        <v>0</v>
      </c>
      <c r="Z252" s="10">
        <f t="shared" si="122"/>
        <v>0</v>
      </c>
      <c r="AA252" s="10">
        <f t="shared" si="122"/>
        <v>0</v>
      </c>
      <c r="AB252" s="10">
        <f t="shared" si="122"/>
        <v>0</v>
      </c>
      <c r="AC252" s="10">
        <f t="shared" si="122"/>
        <v>0</v>
      </c>
      <c r="AD252" s="10">
        <f t="shared" si="122"/>
        <v>0</v>
      </c>
      <c r="AE252" s="10">
        <f t="shared" si="124"/>
        <v>0</v>
      </c>
      <c r="AF252" s="10">
        <f t="shared" si="124"/>
        <v>0</v>
      </c>
      <c r="AG252" s="10">
        <f t="shared" si="124"/>
        <v>0</v>
      </c>
      <c r="AH252" s="10">
        <f t="shared" si="123"/>
        <v>0</v>
      </c>
      <c r="AI252" s="10">
        <f t="shared" si="123"/>
        <v>0</v>
      </c>
      <c r="AJ252" s="10">
        <f t="shared" si="123"/>
        <v>0</v>
      </c>
      <c r="AK252" s="10">
        <f t="shared" si="123"/>
        <v>0</v>
      </c>
    </row>
    <row r="253" spans="1:37" ht="12.75" customHeight="1" x14ac:dyDescent="0.25">
      <c r="A253" s="133">
        <v>245</v>
      </c>
      <c r="B253" s="139" t="s">
        <v>1574</v>
      </c>
      <c r="C253" s="135">
        <f t="shared" si="125"/>
        <v>0</v>
      </c>
      <c r="D253" s="140">
        <v>0</v>
      </c>
      <c r="E253" s="140">
        <v>0</v>
      </c>
      <c r="F253" s="140">
        <v>0</v>
      </c>
      <c r="G253" s="140">
        <v>0</v>
      </c>
      <c r="H253" s="140">
        <v>0</v>
      </c>
      <c r="I253" s="140">
        <v>0</v>
      </c>
      <c r="J253" s="135">
        <f t="shared" si="127"/>
        <v>0</v>
      </c>
      <c r="K253" s="141">
        <v>0</v>
      </c>
      <c r="L253" s="141">
        <v>0</v>
      </c>
      <c r="M253" s="141">
        <v>0</v>
      </c>
      <c r="N253" s="141">
        <v>0</v>
      </c>
      <c r="O253" s="141">
        <v>0</v>
      </c>
      <c r="P253" s="141">
        <v>0</v>
      </c>
      <c r="Q253" s="136">
        <f t="shared" si="129"/>
        <v>0</v>
      </c>
      <c r="R253" s="141">
        <v>0</v>
      </c>
      <c r="S253" s="141">
        <v>0</v>
      </c>
      <c r="T253" s="141">
        <v>0</v>
      </c>
      <c r="U253" s="10">
        <v>0</v>
      </c>
      <c r="V253" s="10">
        <v>0</v>
      </c>
      <c r="W253" s="10">
        <v>0</v>
      </c>
      <c r="X253" s="13">
        <f t="shared" si="122"/>
        <v>0</v>
      </c>
      <c r="Y253" s="10">
        <f t="shared" si="122"/>
        <v>0</v>
      </c>
      <c r="Z253" s="10">
        <f t="shared" si="122"/>
        <v>0</v>
      </c>
      <c r="AA253" s="10">
        <f t="shared" si="122"/>
        <v>0</v>
      </c>
      <c r="AB253" s="10">
        <f t="shared" si="122"/>
        <v>0</v>
      </c>
      <c r="AC253" s="10">
        <f t="shared" si="122"/>
        <v>0</v>
      </c>
      <c r="AD253" s="10">
        <f t="shared" si="122"/>
        <v>0</v>
      </c>
      <c r="AE253" s="10">
        <f t="shared" si="124"/>
        <v>0</v>
      </c>
      <c r="AF253" s="10">
        <f t="shared" si="124"/>
        <v>0</v>
      </c>
      <c r="AG253" s="10">
        <f t="shared" si="124"/>
        <v>0</v>
      </c>
      <c r="AH253" s="10">
        <f t="shared" si="123"/>
        <v>0</v>
      </c>
      <c r="AI253" s="10">
        <f t="shared" si="123"/>
        <v>0</v>
      </c>
      <c r="AJ253" s="10">
        <f t="shared" si="123"/>
        <v>0</v>
      </c>
      <c r="AK253" s="10">
        <f t="shared" si="123"/>
        <v>0</v>
      </c>
    </row>
    <row r="254" spans="1:37" ht="12.75" customHeight="1" x14ac:dyDescent="0.25">
      <c r="A254" s="133">
        <v>246</v>
      </c>
      <c r="B254" s="139" t="s">
        <v>1575</v>
      </c>
      <c r="C254" s="135">
        <f t="shared" si="125"/>
        <v>0</v>
      </c>
      <c r="D254" s="140">
        <v>0</v>
      </c>
      <c r="E254" s="140">
        <v>0</v>
      </c>
      <c r="F254" s="140">
        <v>0</v>
      </c>
      <c r="G254" s="140">
        <v>0</v>
      </c>
      <c r="H254" s="140">
        <v>0</v>
      </c>
      <c r="I254" s="140">
        <v>0</v>
      </c>
      <c r="J254" s="135">
        <f t="shared" si="127"/>
        <v>0</v>
      </c>
      <c r="K254" s="141">
        <v>0</v>
      </c>
      <c r="L254" s="141">
        <v>0</v>
      </c>
      <c r="M254" s="141">
        <v>0</v>
      </c>
      <c r="N254" s="141">
        <v>0</v>
      </c>
      <c r="O254" s="141">
        <v>0</v>
      </c>
      <c r="P254" s="141">
        <v>0</v>
      </c>
      <c r="Q254" s="136">
        <f t="shared" si="129"/>
        <v>0</v>
      </c>
      <c r="R254" s="141">
        <v>0</v>
      </c>
      <c r="S254" s="141">
        <v>0</v>
      </c>
      <c r="T254" s="141">
        <v>0</v>
      </c>
      <c r="U254" s="10">
        <v>0</v>
      </c>
      <c r="V254" s="10">
        <v>0</v>
      </c>
      <c r="W254" s="10">
        <v>0</v>
      </c>
      <c r="X254" s="13">
        <f t="shared" si="122"/>
        <v>0</v>
      </c>
      <c r="Y254" s="10">
        <f t="shared" si="122"/>
        <v>0</v>
      </c>
      <c r="Z254" s="10">
        <f t="shared" si="122"/>
        <v>0</v>
      </c>
      <c r="AA254" s="10">
        <f t="shared" si="122"/>
        <v>0</v>
      </c>
      <c r="AB254" s="10">
        <f t="shared" si="122"/>
        <v>0</v>
      </c>
      <c r="AC254" s="10">
        <f t="shared" si="122"/>
        <v>0</v>
      </c>
      <c r="AD254" s="10">
        <f t="shared" si="122"/>
        <v>0</v>
      </c>
      <c r="AE254" s="10">
        <f t="shared" si="124"/>
        <v>0</v>
      </c>
      <c r="AF254" s="10">
        <f t="shared" si="124"/>
        <v>0</v>
      </c>
      <c r="AG254" s="10">
        <f t="shared" si="124"/>
        <v>0</v>
      </c>
      <c r="AH254" s="10">
        <f t="shared" si="123"/>
        <v>0</v>
      </c>
      <c r="AI254" s="10">
        <f t="shared" si="123"/>
        <v>0</v>
      </c>
      <c r="AJ254" s="10">
        <f t="shared" si="123"/>
        <v>0</v>
      </c>
      <c r="AK254" s="10">
        <f t="shared" si="123"/>
        <v>0</v>
      </c>
    </row>
    <row r="255" spans="1:37" ht="12.75" customHeight="1" x14ac:dyDescent="0.25">
      <c r="A255" s="133">
        <v>247</v>
      </c>
      <c r="B255" s="139" t="s">
        <v>1576</v>
      </c>
      <c r="C255" s="135">
        <f t="shared" si="125"/>
        <v>0</v>
      </c>
      <c r="D255" s="140">
        <v>0</v>
      </c>
      <c r="E255" s="140">
        <v>0</v>
      </c>
      <c r="F255" s="140">
        <v>0</v>
      </c>
      <c r="G255" s="140">
        <v>0</v>
      </c>
      <c r="H255" s="140">
        <v>0</v>
      </c>
      <c r="I255" s="140">
        <v>0</v>
      </c>
      <c r="J255" s="135">
        <f t="shared" si="127"/>
        <v>0</v>
      </c>
      <c r="K255" s="141">
        <v>0</v>
      </c>
      <c r="L255" s="141">
        <v>0</v>
      </c>
      <c r="M255" s="141">
        <v>0</v>
      </c>
      <c r="N255" s="141">
        <v>0</v>
      </c>
      <c r="O255" s="141">
        <v>0</v>
      </c>
      <c r="P255" s="141">
        <v>0</v>
      </c>
      <c r="Q255" s="136">
        <f t="shared" si="129"/>
        <v>0</v>
      </c>
      <c r="R255" s="141">
        <v>0</v>
      </c>
      <c r="S255" s="141">
        <v>0</v>
      </c>
      <c r="T255" s="141">
        <v>0</v>
      </c>
      <c r="U255" s="10">
        <v>0</v>
      </c>
      <c r="V255" s="10">
        <v>0</v>
      </c>
      <c r="W255" s="10">
        <v>0</v>
      </c>
      <c r="X255" s="13">
        <f t="shared" si="122"/>
        <v>0</v>
      </c>
      <c r="Y255" s="10">
        <f t="shared" si="122"/>
        <v>0</v>
      </c>
      <c r="Z255" s="10">
        <f t="shared" si="122"/>
        <v>0</v>
      </c>
      <c r="AA255" s="10">
        <f t="shared" si="122"/>
        <v>0</v>
      </c>
      <c r="AB255" s="10">
        <f t="shared" si="122"/>
        <v>0</v>
      </c>
      <c r="AC255" s="10">
        <f t="shared" si="122"/>
        <v>0</v>
      </c>
      <c r="AD255" s="10">
        <f t="shared" si="122"/>
        <v>0</v>
      </c>
      <c r="AE255" s="10">
        <f t="shared" si="124"/>
        <v>0</v>
      </c>
      <c r="AF255" s="10">
        <f t="shared" si="124"/>
        <v>0</v>
      </c>
      <c r="AG255" s="10">
        <f t="shared" si="124"/>
        <v>0</v>
      </c>
      <c r="AH255" s="10">
        <f t="shared" si="123"/>
        <v>0</v>
      </c>
      <c r="AI255" s="10">
        <f t="shared" si="123"/>
        <v>0</v>
      </c>
      <c r="AJ255" s="10">
        <f t="shared" si="123"/>
        <v>0</v>
      </c>
      <c r="AK255" s="10">
        <f t="shared" si="123"/>
        <v>0</v>
      </c>
    </row>
    <row r="256" spans="1:37" ht="12.75" customHeight="1" x14ac:dyDescent="0.25">
      <c r="A256" s="133">
        <v>248</v>
      </c>
      <c r="B256" s="139" t="s">
        <v>1577</v>
      </c>
      <c r="C256" s="135">
        <f t="shared" si="125"/>
        <v>0</v>
      </c>
      <c r="D256" s="140">
        <v>0</v>
      </c>
      <c r="E256" s="140">
        <v>0</v>
      </c>
      <c r="F256" s="140">
        <v>0</v>
      </c>
      <c r="G256" s="140">
        <v>0</v>
      </c>
      <c r="H256" s="140">
        <v>0</v>
      </c>
      <c r="I256" s="140">
        <v>0</v>
      </c>
      <c r="J256" s="135">
        <f t="shared" si="127"/>
        <v>0</v>
      </c>
      <c r="K256" s="141">
        <v>0</v>
      </c>
      <c r="L256" s="141">
        <v>0</v>
      </c>
      <c r="M256" s="141">
        <v>0</v>
      </c>
      <c r="N256" s="141">
        <v>0</v>
      </c>
      <c r="O256" s="141">
        <v>0</v>
      </c>
      <c r="P256" s="141">
        <v>0</v>
      </c>
      <c r="Q256" s="136">
        <f t="shared" si="129"/>
        <v>0</v>
      </c>
      <c r="R256" s="141">
        <v>0</v>
      </c>
      <c r="S256" s="141">
        <v>0</v>
      </c>
      <c r="T256" s="141">
        <v>0</v>
      </c>
      <c r="U256" s="10">
        <v>0</v>
      </c>
      <c r="V256" s="10">
        <v>0</v>
      </c>
      <c r="W256" s="10">
        <v>0</v>
      </c>
      <c r="X256" s="13">
        <f t="shared" si="122"/>
        <v>0</v>
      </c>
      <c r="Y256" s="10">
        <f t="shared" si="122"/>
        <v>0</v>
      </c>
      <c r="Z256" s="10">
        <f t="shared" si="122"/>
        <v>0</v>
      </c>
      <c r="AA256" s="10">
        <f t="shared" si="122"/>
        <v>0</v>
      </c>
      <c r="AB256" s="10">
        <f t="shared" si="122"/>
        <v>0</v>
      </c>
      <c r="AC256" s="10">
        <f t="shared" si="122"/>
        <v>0</v>
      </c>
      <c r="AD256" s="10">
        <f t="shared" si="122"/>
        <v>0</v>
      </c>
      <c r="AE256" s="10">
        <f t="shared" si="124"/>
        <v>0</v>
      </c>
      <c r="AF256" s="10">
        <f t="shared" si="124"/>
        <v>0</v>
      </c>
      <c r="AG256" s="10">
        <f t="shared" si="124"/>
        <v>0</v>
      </c>
      <c r="AH256" s="10">
        <f t="shared" si="123"/>
        <v>0</v>
      </c>
      <c r="AI256" s="10">
        <f t="shared" si="123"/>
        <v>0</v>
      </c>
      <c r="AJ256" s="10">
        <f t="shared" si="123"/>
        <v>0</v>
      </c>
      <c r="AK256" s="10">
        <f t="shared" si="123"/>
        <v>0</v>
      </c>
    </row>
    <row r="257" spans="1:45" ht="12.75" customHeight="1" x14ac:dyDescent="0.25">
      <c r="A257" s="133">
        <v>249</v>
      </c>
      <c r="B257" s="139"/>
      <c r="C257" s="140"/>
      <c r="D257" s="140"/>
      <c r="E257" s="140"/>
      <c r="F257" s="140"/>
      <c r="G257" s="140"/>
      <c r="H257" s="140"/>
      <c r="I257" s="140"/>
      <c r="J257" s="140"/>
      <c r="K257" s="141"/>
      <c r="L257" s="141"/>
      <c r="M257" s="141"/>
      <c r="N257" s="141"/>
      <c r="O257" s="141"/>
      <c r="P257" s="141"/>
      <c r="Q257" s="141"/>
      <c r="R257" s="141"/>
      <c r="S257" s="141"/>
      <c r="T257" s="141"/>
      <c r="U257" s="10"/>
      <c r="V257" s="10"/>
      <c r="W257" s="10"/>
      <c r="X257" s="13">
        <f t="shared" si="122"/>
        <v>0</v>
      </c>
      <c r="Y257" s="10"/>
      <c r="Z257" s="10"/>
      <c r="AA257" s="10"/>
      <c r="AB257" s="10"/>
      <c r="AC257" s="10"/>
      <c r="AD257" s="10"/>
      <c r="AE257" s="10"/>
      <c r="AF257" s="10"/>
      <c r="AG257" s="10"/>
      <c r="AH257" s="10"/>
      <c r="AI257" s="10"/>
      <c r="AJ257" s="10"/>
      <c r="AK257" s="10"/>
    </row>
    <row r="258" spans="1:45" ht="12.75" customHeight="1" x14ac:dyDescent="0.25">
      <c r="A258" s="133">
        <v>250</v>
      </c>
      <c r="B258" s="134" t="s">
        <v>1578</v>
      </c>
      <c r="C258" s="135">
        <f t="shared" ref="C258:C284" si="137">SUM(D258:I258)</f>
        <v>3588.3000000000006</v>
      </c>
      <c r="D258" s="135">
        <f t="shared" ref="D258:I258" si="138">D259+D260</f>
        <v>1355.2</v>
      </c>
      <c r="E258" s="135">
        <f t="shared" si="138"/>
        <v>1442.1</v>
      </c>
      <c r="F258" s="135">
        <f t="shared" si="138"/>
        <v>0</v>
      </c>
      <c r="G258" s="135">
        <f t="shared" si="138"/>
        <v>524.29999999999995</v>
      </c>
      <c r="H258" s="135">
        <f t="shared" si="138"/>
        <v>63.9</v>
      </c>
      <c r="I258" s="135">
        <f t="shared" si="138"/>
        <v>202.8</v>
      </c>
      <c r="J258" s="135">
        <f t="shared" ref="J258:J284" si="139">SUM(K258:P258)</f>
        <v>4653</v>
      </c>
      <c r="K258" s="135">
        <f t="shared" ref="K258:P258" si="140">K259+K260</f>
        <v>2256.3000000000002</v>
      </c>
      <c r="L258" s="135">
        <f t="shared" si="140"/>
        <v>1533.8</v>
      </c>
      <c r="M258" s="135">
        <f t="shared" si="140"/>
        <v>0</v>
      </c>
      <c r="N258" s="135">
        <f t="shared" si="140"/>
        <v>524.29999999999995</v>
      </c>
      <c r="O258" s="135">
        <f t="shared" si="140"/>
        <v>67.7</v>
      </c>
      <c r="P258" s="135">
        <f t="shared" si="140"/>
        <v>270.89999999999998</v>
      </c>
      <c r="Q258" s="136">
        <f t="shared" ref="Q258:Q284" si="141">SUM(R258:W258)</f>
        <v>4543.4237999999996</v>
      </c>
      <c r="R258" s="135">
        <f t="shared" ref="R258:W258" si="142">R259+R260</f>
        <v>2206.1977999999999</v>
      </c>
      <c r="S258" s="135">
        <f t="shared" si="142"/>
        <v>1525.6242999999999</v>
      </c>
      <c r="T258" s="135">
        <f t="shared" si="142"/>
        <v>0</v>
      </c>
      <c r="U258" s="135">
        <f t="shared" si="142"/>
        <v>481.24700000000001</v>
      </c>
      <c r="V258" s="135">
        <f t="shared" si="142"/>
        <v>61.246699999999997</v>
      </c>
      <c r="W258" s="135">
        <f t="shared" si="142"/>
        <v>269.108</v>
      </c>
      <c r="X258" s="13">
        <f t="shared" si="122"/>
        <v>-109.57620000000043</v>
      </c>
      <c r="Y258" s="13">
        <f t="shared" si="122"/>
        <v>-50.102200000000266</v>
      </c>
      <c r="Z258" s="13">
        <f t="shared" si="122"/>
        <v>-8.1757000000000062</v>
      </c>
      <c r="AA258" s="13">
        <f t="shared" si="122"/>
        <v>0</v>
      </c>
      <c r="AB258" s="13">
        <f t="shared" si="122"/>
        <v>-43.05299999999994</v>
      </c>
      <c r="AC258" s="13">
        <f t="shared" si="122"/>
        <v>-6.4533000000000058</v>
      </c>
      <c r="AD258" s="13">
        <f t="shared" ref="AD258:AD284" si="143">W258-P258</f>
        <v>-1.7919999999999732</v>
      </c>
      <c r="AE258" s="13">
        <f t="shared" si="124"/>
        <v>97.645041908446146</v>
      </c>
      <c r="AF258" s="13">
        <f t="shared" si="124"/>
        <v>97.779453086912199</v>
      </c>
      <c r="AG258" s="13">
        <f t="shared" si="124"/>
        <v>99.466964402138487</v>
      </c>
      <c r="AH258" s="13">
        <f t="shared" si="123"/>
        <v>0</v>
      </c>
      <c r="AI258" s="13">
        <f t="shared" si="123"/>
        <v>91.788479877932488</v>
      </c>
      <c r="AJ258" s="13">
        <f t="shared" si="123"/>
        <v>90.467799113737073</v>
      </c>
      <c r="AK258" s="13">
        <f t="shared" si="123"/>
        <v>99.338501291989672</v>
      </c>
    </row>
    <row r="259" spans="1:45" s="138" customFormat="1" ht="12.75" customHeight="1" x14ac:dyDescent="0.2">
      <c r="A259" s="133">
        <v>251</v>
      </c>
      <c r="B259" s="134" t="s">
        <v>1374</v>
      </c>
      <c r="C259" s="135">
        <f t="shared" si="137"/>
        <v>3524.4000000000005</v>
      </c>
      <c r="D259" s="135">
        <f t="shared" ref="D259:I259" si="144">D261</f>
        <v>1355.2</v>
      </c>
      <c r="E259" s="135">
        <f t="shared" si="144"/>
        <v>1442.1</v>
      </c>
      <c r="F259" s="135">
        <f t="shared" si="144"/>
        <v>0</v>
      </c>
      <c r="G259" s="135">
        <f t="shared" si="144"/>
        <v>524.29999999999995</v>
      </c>
      <c r="H259" s="135">
        <f t="shared" si="144"/>
        <v>0</v>
      </c>
      <c r="I259" s="135">
        <f t="shared" si="144"/>
        <v>202.8</v>
      </c>
      <c r="J259" s="135">
        <f t="shared" si="139"/>
        <v>4585.3</v>
      </c>
      <c r="K259" s="135">
        <f t="shared" ref="K259:P259" si="145">K261</f>
        <v>2256.3000000000002</v>
      </c>
      <c r="L259" s="135">
        <f t="shared" si="145"/>
        <v>1533.8</v>
      </c>
      <c r="M259" s="135">
        <f t="shared" si="145"/>
        <v>0</v>
      </c>
      <c r="N259" s="135">
        <f t="shared" si="145"/>
        <v>524.29999999999995</v>
      </c>
      <c r="O259" s="135">
        <f t="shared" si="145"/>
        <v>0</v>
      </c>
      <c r="P259" s="135">
        <f t="shared" si="145"/>
        <v>270.89999999999998</v>
      </c>
      <c r="Q259" s="136">
        <f t="shared" si="141"/>
        <v>4482.1770999999999</v>
      </c>
      <c r="R259" s="135">
        <f t="shared" ref="R259:W259" si="146">R261</f>
        <v>2206.1977999999999</v>
      </c>
      <c r="S259" s="135">
        <f t="shared" si="146"/>
        <v>1525.6242999999999</v>
      </c>
      <c r="T259" s="135">
        <f t="shared" si="146"/>
        <v>0</v>
      </c>
      <c r="U259" s="135">
        <f t="shared" si="146"/>
        <v>481.24700000000001</v>
      </c>
      <c r="V259" s="135">
        <f t="shared" si="146"/>
        <v>0</v>
      </c>
      <c r="W259" s="135">
        <f t="shared" si="146"/>
        <v>269.108</v>
      </c>
      <c r="X259" s="13">
        <f t="shared" ref="X259:AD299" si="147">Q259-J259</f>
        <v>-103.1229000000003</v>
      </c>
      <c r="Y259" s="13">
        <f t="shared" si="147"/>
        <v>-50.102200000000266</v>
      </c>
      <c r="Z259" s="13">
        <f t="shared" si="147"/>
        <v>-8.1757000000000062</v>
      </c>
      <c r="AA259" s="13">
        <f t="shared" si="147"/>
        <v>0</v>
      </c>
      <c r="AB259" s="13">
        <f t="shared" si="147"/>
        <v>-43.05299999999994</v>
      </c>
      <c r="AC259" s="13">
        <f t="shared" si="147"/>
        <v>0</v>
      </c>
      <c r="AD259" s="13">
        <f t="shared" si="143"/>
        <v>-1.7919999999999732</v>
      </c>
      <c r="AE259" s="13">
        <f t="shared" si="124"/>
        <v>97.751010838985437</v>
      </c>
      <c r="AF259" s="13">
        <f t="shared" si="124"/>
        <v>97.779453086912199</v>
      </c>
      <c r="AG259" s="13">
        <f t="shared" si="124"/>
        <v>99.466964402138487</v>
      </c>
      <c r="AH259" s="13">
        <f t="shared" si="123"/>
        <v>0</v>
      </c>
      <c r="AI259" s="13">
        <f t="shared" si="123"/>
        <v>91.788479877932488</v>
      </c>
      <c r="AJ259" s="13">
        <f t="shared" si="123"/>
        <v>0</v>
      </c>
      <c r="AK259" s="13">
        <f t="shared" si="123"/>
        <v>99.338501291989672</v>
      </c>
      <c r="AL259" s="183"/>
      <c r="AM259" s="183"/>
      <c r="AN259" s="183"/>
      <c r="AO259" s="183"/>
      <c r="AP259" s="183"/>
      <c r="AQ259" s="183"/>
      <c r="AR259" s="183"/>
      <c r="AS259" s="183"/>
    </row>
    <row r="260" spans="1:45" s="138" customFormat="1" ht="12.75" customHeight="1" x14ac:dyDescent="0.2">
      <c r="A260" s="133">
        <v>252</v>
      </c>
      <c r="B260" s="134" t="s">
        <v>1375</v>
      </c>
      <c r="C260" s="135">
        <f t="shared" si="137"/>
        <v>63.9</v>
      </c>
      <c r="D260" s="135">
        <f t="shared" ref="D260:I260" si="148">SUBTOTAL(9,D262:D284)</f>
        <v>0</v>
      </c>
      <c r="E260" s="135">
        <f t="shared" si="148"/>
        <v>0</v>
      </c>
      <c r="F260" s="135">
        <f t="shared" si="148"/>
        <v>0</v>
      </c>
      <c r="G260" s="135">
        <f t="shared" si="148"/>
        <v>0</v>
      </c>
      <c r="H260" s="135">
        <f t="shared" si="148"/>
        <v>63.9</v>
      </c>
      <c r="I260" s="135">
        <f t="shared" si="148"/>
        <v>0</v>
      </c>
      <c r="J260" s="135">
        <f t="shared" si="139"/>
        <v>67.7</v>
      </c>
      <c r="K260" s="135">
        <f t="shared" ref="K260:P260" si="149">SUBTOTAL(9,K262:K284)</f>
        <v>0</v>
      </c>
      <c r="L260" s="135">
        <f t="shared" si="149"/>
        <v>0</v>
      </c>
      <c r="M260" s="135">
        <f t="shared" si="149"/>
        <v>0</v>
      </c>
      <c r="N260" s="135">
        <f t="shared" si="149"/>
        <v>0</v>
      </c>
      <c r="O260" s="135">
        <f t="shared" si="149"/>
        <v>67.7</v>
      </c>
      <c r="P260" s="135">
        <f t="shared" si="149"/>
        <v>0</v>
      </c>
      <c r="Q260" s="136">
        <f t="shared" si="141"/>
        <v>61.246699999999997</v>
      </c>
      <c r="R260" s="135">
        <f t="shared" ref="R260:W260" si="150">SUBTOTAL(9,R262:R284)</f>
        <v>0</v>
      </c>
      <c r="S260" s="135">
        <f t="shared" si="150"/>
        <v>0</v>
      </c>
      <c r="T260" s="135">
        <f t="shared" si="150"/>
        <v>0</v>
      </c>
      <c r="U260" s="135">
        <f t="shared" si="150"/>
        <v>0</v>
      </c>
      <c r="V260" s="135">
        <f t="shared" si="150"/>
        <v>61.246699999999997</v>
      </c>
      <c r="W260" s="135">
        <f t="shared" si="150"/>
        <v>0</v>
      </c>
      <c r="X260" s="13">
        <f t="shared" si="147"/>
        <v>-6.4533000000000058</v>
      </c>
      <c r="Y260" s="13">
        <f t="shared" si="147"/>
        <v>0</v>
      </c>
      <c r="Z260" s="13">
        <f t="shared" si="147"/>
        <v>0</v>
      </c>
      <c r="AA260" s="13">
        <f t="shared" si="147"/>
        <v>0</v>
      </c>
      <c r="AB260" s="13">
        <f t="shared" si="147"/>
        <v>0</v>
      </c>
      <c r="AC260" s="13">
        <f t="shared" si="147"/>
        <v>-6.4533000000000058</v>
      </c>
      <c r="AD260" s="13">
        <f t="shared" si="143"/>
        <v>0</v>
      </c>
      <c r="AE260" s="13">
        <f t="shared" si="124"/>
        <v>90.467799113737073</v>
      </c>
      <c r="AF260" s="13">
        <f t="shared" si="124"/>
        <v>0</v>
      </c>
      <c r="AG260" s="13">
        <f t="shared" si="124"/>
        <v>0</v>
      </c>
      <c r="AH260" s="13">
        <f t="shared" si="123"/>
        <v>0</v>
      </c>
      <c r="AI260" s="13">
        <f t="shared" si="123"/>
        <v>0</v>
      </c>
      <c r="AJ260" s="13">
        <f t="shared" si="123"/>
        <v>90.467799113737073</v>
      </c>
      <c r="AK260" s="13">
        <f t="shared" si="123"/>
        <v>0</v>
      </c>
      <c r="AL260" s="183"/>
      <c r="AM260" s="183"/>
      <c r="AN260" s="183"/>
      <c r="AO260" s="183"/>
      <c r="AP260" s="183"/>
      <c r="AQ260" s="183"/>
      <c r="AR260" s="183"/>
      <c r="AS260" s="183"/>
    </row>
    <row r="261" spans="1:45" ht="12.75" customHeight="1" x14ac:dyDescent="0.25">
      <c r="A261" s="133">
        <v>253</v>
      </c>
      <c r="B261" s="139" t="s">
        <v>1400</v>
      </c>
      <c r="C261" s="135">
        <f t="shared" si="137"/>
        <v>3524.4000000000005</v>
      </c>
      <c r="D261" s="140">
        <v>1355.2</v>
      </c>
      <c r="E261" s="140">
        <v>1442.1</v>
      </c>
      <c r="F261" s="140">
        <v>0</v>
      </c>
      <c r="G261" s="140">
        <v>524.29999999999995</v>
      </c>
      <c r="H261" s="140">
        <v>0</v>
      </c>
      <c r="I261" s="140">
        <v>202.8</v>
      </c>
      <c r="J261" s="135">
        <f t="shared" si="139"/>
        <v>4585.3</v>
      </c>
      <c r="K261" s="141">
        <v>2256.3000000000002</v>
      </c>
      <c r="L261" s="141">
        <v>1533.8</v>
      </c>
      <c r="M261" s="141">
        <v>0</v>
      </c>
      <c r="N261" s="141">
        <v>524.29999999999995</v>
      </c>
      <c r="O261" s="141">
        <v>0</v>
      </c>
      <c r="P261" s="141">
        <v>270.89999999999998</v>
      </c>
      <c r="Q261" s="136">
        <f t="shared" si="141"/>
        <v>4482.1770999999999</v>
      </c>
      <c r="R261" s="141">
        <v>2206.1977999999999</v>
      </c>
      <c r="S261" s="141">
        <v>1525.6242999999999</v>
      </c>
      <c r="T261" s="141">
        <v>0</v>
      </c>
      <c r="U261" s="10">
        <v>481.24700000000001</v>
      </c>
      <c r="V261" s="10">
        <v>0</v>
      </c>
      <c r="W261" s="10">
        <v>269.108</v>
      </c>
      <c r="X261" s="13">
        <f t="shared" si="147"/>
        <v>-103.1229000000003</v>
      </c>
      <c r="Y261" s="10">
        <f t="shared" si="147"/>
        <v>-50.102200000000266</v>
      </c>
      <c r="Z261" s="10">
        <f t="shared" si="147"/>
        <v>-8.1757000000000062</v>
      </c>
      <c r="AA261" s="10">
        <f t="shared" si="147"/>
        <v>0</v>
      </c>
      <c r="AB261" s="10">
        <f t="shared" si="147"/>
        <v>-43.05299999999994</v>
      </c>
      <c r="AC261" s="10">
        <f t="shared" si="147"/>
        <v>0</v>
      </c>
      <c r="AD261" s="10">
        <f t="shared" si="143"/>
        <v>-1.7919999999999732</v>
      </c>
      <c r="AE261" s="10">
        <f t="shared" si="124"/>
        <v>97.751010838985437</v>
      </c>
      <c r="AF261" s="10">
        <f t="shared" si="124"/>
        <v>97.779453086912199</v>
      </c>
      <c r="AG261" s="10">
        <f t="shared" si="124"/>
        <v>99.466964402138487</v>
      </c>
      <c r="AH261" s="10">
        <f t="shared" si="123"/>
        <v>0</v>
      </c>
      <c r="AI261" s="10">
        <f t="shared" si="123"/>
        <v>91.788479877932488</v>
      </c>
      <c r="AJ261" s="10">
        <f t="shared" si="123"/>
        <v>0</v>
      </c>
      <c r="AK261" s="10">
        <f t="shared" si="123"/>
        <v>99.338501291989672</v>
      </c>
    </row>
    <row r="262" spans="1:45" ht="12.75" customHeight="1" x14ac:dyDescent="0.25">
      <c r="A262" s="133">
        <v>254</v>
      </c>
      <c r="B262" s="139" t="s">
        <v>1579</v>
      </c>
      <c r="C262" s="135">
        <f t="shared" si="137"/>
        <v>0</v>
      </c>
      <c r="D262" s="140">
        <v>0</v>
      </c>
      <c r="E262" s="140">
        <v>0</v>
      </c>
      <c r="F262" s="140">
        <v>0</v>
      </c>
      <c r="G262" s="140">
        <v>0</v>
      </c>
      <c r="H262" s="140">
        <v>0</v>
      </c>
      <c r="I262" s="140">
        <v>0</v>
      </c>
      <c r="J262" s="135">
        <f t="shared" si="139"/>
        <v>0</v>
      </c>
      <c r="K262" s="141">
        <v>0</v>
      </c>
      <c r="L262" s="141">
        <v>0</v>
      </c>
      <c r="M262" s="141">
        <v>0</v>
      </c>
      <c r="N262" s="141">
        <v>0</v>
      </c>
      <c r="O262" s="141">
        <v>0</v>
      </c>
      <c r="P262" s="141">
        <v>0</v>
      </c>
      <c r="Q262" s="136">
        <f t="shared" si="141"/>
        <v>0</v>
      </c>
      <c r="R262" s="141">
        <v>0</v>
      </c>
      <c r="S262" s="141">
        <v>0</v>
      </c>
      <c r="T262" s="141">
        <v>0</v>
      </c>
      <c r="U262" s="10">
        <v>0</v>
      </c>
      <c r="V262" s="10">
        <v>0</v>
      </c>
      <c r="W262" s="10">
        <v>0</v>
      </c>
      <c r="X262" s="13">
        <f t="shared" si="147"/>
        <v>0</v>
      </c>
      <c r="Y262" s="10">
        <f t="shared" si="147"/>
        <v>0</v>
      </c>
      <c r="Z262" s="10">
        <f t="shared" si="147"/>
        <v>0</v>
      </c>
      <c r="AA262" s="10">
        <f t="shared" si="147"/>
        <v>0</v>
      </c>
      <c r="AB262" s="10">
        <f t="shared" si="147"/>
        <v>0</v>
      </c>
      <c r="AC262" s="10">
        <f t="shared" si="147"/>
        <v>0</v>
      </c>
      <c r="AD262" s="10">
        <f t="shared" si="143"/>
        <v>0</v>
      </c>
      <c r="AE262" s="10">
        <f t="shared" si="124"/>
        <v>0</v>
      </c>
      <c r="AF262" s="10">
        <f t="shared" si="124"/>
        <v>0</v>
      </c>
      <c r="AG262" s="10">
        <f t="shared" si="124"/>
        <v>0</v>
      </c>
      <c r="AH262" s="10">
        <f t="shared" si="123"/>
        <v>0</v>
      </c>
      <c r="AI262" s="10">
        <f t="shared" si="123"/>
        <v>0</v>
      </c>
      <c r="AJ262" s="10">
        <f t="shared" si="123"/>
        <v>0</v>
      </c>
      <c r="AK262" s="10">
        <f t="shared" si="123"/>
        <v>0</v>
      </c>
    </row>
    <row r="263" spans="1:45" ht="12.75" customHeight="1" x14ac:dyDescent="0.25">
      <c r="A263" s="133">
        <v>255</v>
      </c>
      <c r="B263" s="139" t="s">
        <v>1580</v>
      </c>
      <c r="C263" s="135">
        <f t="shared" si="137"/>
        <v>0</v>
      </c>
      <c r="D263" s="140">
        <v>0</v>
      </c>
      <c r="E263" s="140">
        <v>0</v>
      </c>
      <c r="F263" s="140">
        <v>0</v>
      </c>
      <c r="G263" s="140">
        <v>0</v>
      </c>
      <c r="H263" s="140">
        <v>0</v>
      </c>
      <c r="I263" s="140">
        <v>0</v>
      </c>
      <c r="J263" s="135">
        <f t="shared" si="139"/>
        <v>0</v>
      </c>
      <c r="K263" s="141">
        <v>0</v>
      </c>
      <c r="L263" s="141">
        <v>0</v>
      </c>
      <c r="M263" s="141">
        <v>0</v>
      </c>
      <c r="N263" s="141">
        <v>0</v>
      </c>
      <c r="O263" s="141">
        <v>0</v>
      </c>
      <c r="P263" s="141">
        <v>0</v>
      </c>
      <c r="Q263" s="136">
        <f t="shared" si="141"/>
        <v>0</v>
      </c>
      <c r="R263" s="141">
        <v>0</v>
      </c>
      <c r="S263" s="141">
        <v>0</v>
      </c>
      <c r="T263" s="141">
        <v>0</v>
      </c>
      <c r="U263" s="10">
        <v>0</v>
      </c>
      <c r="V263" s="10">
        <v>0</v>
      </c>
      <c r="W263" s="10">
        <v>0</v>
      </c>
      <c r="X263" s="13">
        <f t="shared" si="147"/>
        <v>0</v>
      </c>
      <c r="Y263" s="10">
        <f t="shared" si="147"/>
        <v>0</v>
      </c>
      <c r="Z263" s="10">
        <f t="shared" si="147"/>
        <v>0</v>
      </c>
      <c r="AA263" s="10">
        <f t="shared" si="147"/>
        <v>0</v>
      </c>
      <c r="AB263" s="10">
        <f t="shared" si="147"/>
        <v>0</v>
      </c>
      <c r="AC263" s="10">
        <f t="shared" si="147"/>
        <v>0</v>
      </c>
      <c r="AD263" s="10">
        <f t="shared" si="143"/>
        <v>0</v>
      </c>
      <c r="AE263" s="10">
        <f t="shared" si="124"/>
        <v>0</v>
      </c>
      <c r="AF263" s="10">
        <f t="shared" si="124"/>
        <v>0</v>
      </c>
      <c r="AG263" s="10">
        <f t="shared" si="124"/>
        <v>0</v>
      </c>
      <c r="AH263" s="10">
        <f t="shared" si="123"/>
        <v>0</v>
      </c>
      <c r="AI263" s="10">
        <f t="shared" si="123"/>
        <v>0</v>
      </c>
      <c r="AJ263" s="10">
        <f t="shared" si="123"/>
        <v>0</v>
      </c>
      <c r="AK263" s="10">
        <f t="shared" si="123"/>
        <v>0</v>
      </c>
    </row>
    <row r="264" spans="1:45" ht="12.75" customHeight="1" x14ac:dyDescent="0.25">
      <c r="A264" s="133">
        <v>256</v>
      </c>
      <c r="B264" s="139" t="s">
        <v>1581</v>
      </c>
      <c r="C264" s="135">
        <f t="shared" si="137"/>
        <v>0</v>
      </c>
      <c r="D264" s="140">
        <v>0</v>
      </c>
      <c r="E264" s="140">
        <v>0</v>
      </c>
      <c r="F264" s="140">
        <v>0</v>
      </c>
      <c r="G264" s="140">
        <v>0</v>
      </c>
      <c r="H264" s="140">
        <v>0</v>
      </c>
      <c r="I264" s="140">
        <v>0</v>
      </c>
      <c r="J264" s="135">
        <f t="shared" si="139"/>
        <v>0</v>
      </c>
      <c r="K264" s="141">
        <v>0</v>
      </c>
      <c r="L264" s="141">
        <v>0</v>
      </c>
      <c r="M264" s="141">
        <v>0</v>
      </c>
      <c r="N264" s="141">
        <v>0</v>
      </c>
      <c r="O264" s="141">
        <v>0</v>
      </c>
      <c r="P264" s="141">
        <v>0</v>
      </c>
      <c r="Q264" s="136">
        <f t="shared" si="141"/>
        <v>0</v>
      </c>
      <c r="R264" s="141">
        <v>0</v>
      </c>
      <c r="S264" s="141">
        <v>0</v>
      </c>
      <c r="T264" s="141">
        <v>0</v>
      </c>
      <c r="U264" s="10">
        <v>0</v>
      </c>
      <c r="V264" s="10">
        <v>0</v>
      </c>
      <c r="W264" s="10">
        <v>0</v>
      </c>
      <c r="X264" s="13">
        <f t="shared" si="147"/>
        <v>0</v>
      </c>
      <c r="Y264" s="10">
        <f t="shared" si="147"/>
        <v>0</v>
      </c>
      <c r="Z264" s="10">
        <f t="shared" si="147"/>
        <v>0</v>
      </c>
      <c r="AA264" s="10">
        <f t="shared" si="147"/>
        <v>0</v>
      </c>
      <c r="AB264" s="10">
        <f t="shared" si="147"/>
        <v>0</v>
      </c>
      <c r="AC264" s="10">
        <f t="shared" si="147"/>
        <v>0</v>
      </c>
      <c r="AD264" s="10">
        <f t="shared" si="143"/>
        <v>0</v>
      </c>
      <c r="AE264" s="10">
        <f t="shared" si="124"/>
        <v>0</v>
      </c>
      <c r="AF264" s="10">
        <f t="shared" si="124"/>
        <v>0</v>
      </c>
      <c r="AG264" s="10">
        <f t="shared" si="124"/>
        <v>0</v>
      </c>
      <c r="AH264" s="10">
        <f t="shared" si="123"/>
        <v>0</v>
      </c>
      <c r="AI264" s="10">
        <f t="shared" si="123"/>
        <v>0</v>
      </c>
      <c r="AJ264" s="10">
        <f t="shared" si="123"/>
        <v>0</v>
      </c>
      <c r="AK264" s="10">
        <f t="shared" si="123"/>
        <v>0</v>
      </c>
    </row>
    <row r="265" spans="1:45" ht="12.75" customHeight="1" x14ac:dyDescent="0.25">
      <c r="A265" s="133">
        <v>257</v>
      </c>
      <c r="B265" s="139" t="s">
        <v>1578</v>
      </c>
      <c r="C265" s="135">
        <f t="shared" si="137"/>
        <v>63.9</v>
      </c>
      <c r="D265" s="140">
        <v>0</v>
      </c>
      <c r="E265" s="140">
        <v>0</v>
      </c>
      <c r="F265" s="140">
        <v>0</v>
      </c>
      <c r="G265" s="140">
        <v>0</v>
      </c>
      <c r="H265" s="140">
        <v>63.9</v>
      </c>
      <c r="I265" s="140">
        <v>0</v>
      </c>
      <c r="J265" s="135">
        <f t="shared" si="139"/>
        <v>67.7</v>
      </c>
      <c r="K265" s="141">
        <v>0</v>
      </c>
      <c r="L265" s="141">
        <v>0</v>
      </c>
      <c r="M265" s="141">
        <v>0</v>
      </c>
      <c r="N265" s="141">
        <v>0</v>
      </c>
      <c r="O265" s="141">
        <v>67.7</v>
      </c>
      <c r="P265" s="141">
        <v>0</v>
      </c>
      <c r="Q265" s="136">
        <f t="shared" si="141"/>
        <v>61.246699999999997</v>
      </c>
      <c r="R265" s="141">
        <v>0</v>
      </c>
      <c r="S265" s="141">
        <v>0</v>
      </c>
      <c r="T265" s="141">
        <v>0</v>
      </c>
      <c r="U265" s="10">
        <v>0</v>
      </c>
      <c r="V265" s="10">
        <v>61.246699999999997</v>
      </c>
      <c r="W265" s="10">
        <v>0</v>
      </c>
      <c r="X265" s="13">
        <f t="shared" si="147"/>
        <v>-6.4533000000000058</v>
      </c>
      <c r="Y265" s="10">
        <f t="shared" si="147"/>
        <v>0</v>
      </c>
      <c r="Z265" s="10">
        <f t="shared" si="147"/>
        <v>0</v>
      </c>
      <c r="AA265" s="10">
        <f t="shared" si="147"/>
        <v>0</v>
      </c>
      <c r="AB265" s="10">
        <f t="shared" si="147"/>
        <v>0</v>
      </c>
      <c r="AC265" s="10">
        <f t="shared" si="147"/>
        <v>-6.4533000000000058</v>
      </c>
      <c r="AD265" s="10">
        <f t="shared" si="143"/>
        <v>0</v>
      </c>
      <c r="AE265" s="10">
        <f t="shared" si="124"/>
        <v>90.467799113737073</v>
      </c>
      <c r="AF265" s="10">
        <f t="shared" si="124"/>
        <v>0</v>
      </c>
      <c r="AG265" s="10">
        <f t="shared" si="124"/>
        <v>0</v>
      </c>
      <c r="AH265" s="10">
        <f t="shared" si="123"/>
        <v>0</v>
      </c>
      <c r="AI265" s="10">
        <f t="shared" si="123"/>
        <v>0</v>
      </c>
      <c r="AJ265" s="10">
        <f t="shared" si="123"/>
        <v>90.467799113737073</v>
      </c>
      <c r="AK265" s="10">
        <f t="shared" si="123"/>
        <v>0</v>
      </c>
    </row>
    <row r="266" spans="1:45" ht="12.75" customHeight="1" x14ac:dyDescent="0.25">
      <c r="A266" s="133">
        <v>258</v>
      </c>
      <c r="B266" s="139" t="s">
        <v>1582</v>
      </c>
      <c r="C266" s="135">
        <f t="shared" si="137"/>
        <v>0</v>
      </c>
      <c r="D266" s="140">
        <v>0</v>
      </c>
      <c r="E266" s="140">
        <v>0</v>
      </c>
      <c r="F266" s="140">
        <v>0</v>
      </c>
      <c r="G266" s="140">
        <v>0</v>
      </c>
      <c r="H266" s="140">
        <v>0</v>
      </c>
      <c r="I266" s="140">
        <v>0</v>
      </c>
      <c r="J266" s="135">
        <f t="shared" si="139"/>
        <v>0</v>
      </c>
      <c r="K266" s="141">
        <v>0</v>
      </c>
      <c r="L266" s="141">
        <v>0</v>
      </c>
      <c r="M266" s="141">
        <v>0</v>
      </c>
      <c r="N266" s="141">
        <v>0</v>
      </c>
      <c r="O266" s="141">
        <v>0</v>
      </c>
      <c r="P266" s="141">
        <v>0</v>
      </c>
      <c r="Q266" s="136">
        <f t="shared" si="141"/>
        <v>0</v>
      </c>
      <c r="R266" s="141">
        <v>0</v>
      </c>
      <c r="S266" s="141">
        <v>0</v>
      </c>
      <c r="T266" s="141">
        <v>0</v>
      </c>
      <c r="U266" s="10">
        <v>0</v>
      </c>
      <c r="V266" s="10">
        <v>0</v>
      </c>
      <c r="W266" s="10">
        <v>0</v>
      </c>
      <c r="X266" s="13">
        <f t="shared" si="147"/>
        <v>0</v>
      </c>
      <c r="Y266" s="10">
        <f t="shared" si="147"/>
        <v>0</v>
      </c>
      <c r="Z266" s="10">
        <f t="shared" si="147"/>
        <v>0</v>
      </c>
      <c r="AA266" s="10">
        <f t="shared" si="147"/>
        <v>0</v>
      </c>
      <c r="AB266" s="10">
        <f t="shared" si="147"/>
        <v>0</v>
      </c>
      <c r="AC266" s="10">
        <f t="shared" si="147"/>
        <v>0</v>
      </c>
      <c r="AD266" s="10">
        <f t="shared" si="143"/>
        <v>0</v>
      </c>
      <c r="AE266" s="10">
        <f t="shared" si="124"/>
        <v>0</v>
      </c>
      <c r="AF266" s="10">
        <f t="shared" si="124"/>
        <v>0</v>
      </c>
      <c r="AG266" s="10">
        <f t="shared" si="124"/>
        <v>0</v>
      </c>
      <c r="AH266" s="10">
        <f t="shared" si="123"/>
        <v>0</v>
      </c>
      <c r="AI266" s="10">
        <f t="shared" si="123"/>
        <v>0</v>
      </c>
      <c r="AJ266" s="10">
        <f t="shared" si="123"/>
        <v>0</v>
      </c>
      <c r="AK266" s="10">
        <f t="shared" si="123"/>
        <v>0</v>
      </c>
    </row>
    <row r="267" spans="1:45" ht="12.75" customHeight="1" x14ac:dyDescent="0.25">
      <c r="A267" s="133">
        <v>259</v>
      </c>
      <c r="B267" s="139" t="s">
        <v>1583</v>
      </c>
      <c r="C267" s="135">
        <f t="shared" si="137"/>
        <v>0</v>
      </c>
      <c r="D267" s="140">
        <v>0</v>
      </c>
      <c r="E267" s="140">
        <v>0</v>
      </c>
      <c r="F267" s="140">
        <v>0</v>
      </c>
      <c r="G267" s="140">
        <v>0</v>
      </c>
      <c r="H267" s="140">
        <v>0</v>
      </c>
      <c r="I267" s="140">
        <v>0</v>
      </c>
      <c r="J267" s="135">
        <f t="shared" si="139"/>
        <v>0</v>
      </c>
      <c r="K267" s="141">
        <v>0</v>
      </c>
      <c r="L267" s="141">
        <v>0</v>
      </c>
      <c r="M267" s="141">
        <v>0</v>
      </c>
      <c r="N267" s="141">
        <v>0</v>
      </c>
      <c r="O267" s="141">
        <v>0</v>
      </c>
      <c r="P267" s="141">
        <v>0</v>
      </c>
      <c r="Q267" s="136">
        <f t="shared" si="141"/>
        <v>0</v>
      </c>
      <c r="R267" s="141">
        <v>0</v>
      </c>
      <c r="S267" s="141">
        <v>0</v>
      </c>
      <c r="T267" s="141">
        <v>0</v>
      </c>
      <c r="U267" s="10">
        <v>0</v>
      </c>
      <c r="V267" s="10">
        <v>0</v>
      </c>
      <c r="W267" s="10">
        <v>0</v>
      </c>
      <c r="X267" s="13">
        <f t="shared" si="147"/>
        <v>0</v>
      </c>
      <c r="Y267" s="10">
        <f t="shared" si="147"/>
        <v>0</v>
      </c>
      <c r="Z267" s="10">
        <f t="shared" si="147"/>
        <v>0</v>
      </c>
      <c r="AA267" s="10">
        <f t="shared" si="147"/>
        <v>0</v>
      </c>
      <c r="AB267" s="10">
        <f t="shared" si="147"/>
        <v>0</v>
      </c>
      <c r="AC267" s="10">
        <f t="shared" si="147"/>
        <v>0</v>
      </c>
      <c r="AD267" s="10">
        <f t="shared" si="143"/>
        <v>0</v>
      </c>
      <c r="AE267" s="10">
        <f t="shared" si="124"/>
        <v>0</v>
      </c>
      <c r="AF267" s="10">
        <f t="shared" si="124"/>
        <v>0</v>
      </c>
      <c r="AG267" s="10">
        <f t="shared" si="124"/>
        <v>0</v>
      </c>
      <c r="AH267" s="10">
        <f t="shared" si="123"/>
        <v>0</v>
      </c>
      <c r="AI267" s="10">
        <f t="shared" si="123"/>
        <v>0</v>
      </c>
      <c r="AJ267" s="10">
        <f t="shared" si="123"/>
        <v>0</v>
      </c>
      <c r="AK267" s="10">
        <f t="shared" si="123"/>
        <v>0</v>
      </c>
    </row>
    <row r="268" spans="1:45" ht="12.75" customHeight="1" x14ac:dyDescent="0.25">
      <c r="A268" s="133">
        <v>260</v>
      </c>
      <c r="B268" s="139" t="s">
        <v>1584</v>
      </c>
      <c r="C268" s="135">
        <f t="shared" si="137"/>
        <v>0</v>
      </c>
      <c r="D268" s="140">
        <v>0</v>
      </c>
      <c r="E268" s="140">
        <v>0</v>
      </c>
      <c r="F268" s="140">
        <v>0</v>
      </c>
      <c r="G268" s="140">
        <v>0</v>
      </c>
      <c r="H268" s="140">
        <v>0</v>
      </c>
      <c r="I268" s="140">
        <v>0</v>
      </c>
      <c r="J268" s="135">
        <f t="shared" si="139"/>
        <v>0</v>
      </c>
      <c r="K268" s="141">
        <v>0</v>
      </c>
      <c r="L268" s="141">
        <v>0</v>
      </c>
      <c r="M268" s="141">
        <v>0</v>
      </c>
      <c r="N268" s="141">
        <v>0</v>
      </c>
      <c r="O268" s="141">
        <v>0</v>
      </c>
      <c r="P268" s="141">
        <v>0</v>
      </c>
      <c r="Q268" s="136">
        <f t="shared" si="141"/>
        <v>0</v>
      </c>
      <c r="R268" s="141">
        <v>0</v>
      </c>
      <c r="S268" s="141">
        <v>0</v>
      </c>
      <c r="T268" s="141">
        <v>0</v>
      </c>
      <c r="U268" s="10">
        <v>0</v>
      </c>
      <c r="V268" s="10">
        <v>0</v>
      </c>
      <c r="W268" s="10">
        <v>0</v>
      </c>
      <c r="X268" s="13">
        <f t="shared" si="147"/>
        <v>0</v>
      </c>
      <c r="Y268" s="10">
        <f t="shared" si="147"/>
        <v>0</v>
      </c>
      <c r="Z268" s="10">
        <f t="shared" si="147"/>
        <v>0</v>
      </c>
      <c r="AA268" s="10">
        <f t="shared" si="147"/>
        <v>0</v>
      </c>
      <c r="AB268" s="10">
        <f t="shared" si="147"/>
        <v>0</v>
      </c>
      <c r="AC268" s="10">
        <f t="shared" si="147"/>
        <v>0</v>
      </c>
      <c r="AD268" s="10">
        <f t="shared" si="143"/>
        <v>0</v>
      </c>
      <c r="AE268" s="10">
        <f t="shared" si="124"/>
        <v>0</v>
      </c>
      <c r="AF268" s="10">
        <f t="shared" si="124"/>
        <v>0</v>
      </c>
      <c r="AG268" s="10">
        <f t="shared" si="124"/>
        <v>0</v>
      </c>
      <c r="AH268" s="10">
        <f t="shared" si="123"/>
        <v>0</v>
      </c>
      <c r="AI268" s="10">
        <f t="shared" si="123"/>
        <v>0</v>
      </c>
      <c r="AJ268" s="10">
        <f t="shared" si="123"/>
        <v>0</v>
      </c>
      <c r="AK268" s="10">
        <f t="shared" si="123"/>
        <v>0</v>
      </c>
    </row>
    <row r="269" spans="1:45" ht="12.75" customHeight="1" x14ac:dyDescent="0.25">
      <c r="A269" s="133">
        <v>261</v>
      </c>
      <c r="B269" s="139" t="s">
        <v>1585</v>
      </c>
      <c r="C269" s="135">
        <f t="shared" si="137"/>
        <v>0</v>
      </c>
      <c r="D269" s="140">
        <v>0</v>
      </c>
      <c r="E269" s="140">
        <v>0</v>
      </c>
      <c r="F269" s="140">
        <v>0</v>
      </c>
      <c r="G269" s="140">
        <v>0</v>
      </c>
      <c r="H269" s="140">
        <v>0</v>
      </c>
      <c r="I269" s="140">
        <v>0</v>
      </c>
      <c r="J269" s="135">
        <f t="shared" si="139"/>
        <v>0</v>
      </c>
      <c r="K269" s="141">
        <v>0</v>
      </c>
      <c r="L269" s="141">
        <v>0</v>
      </c>
      <c r="M269" s="141">
        <v>0</v>
      </c>
      <c r="N269" s="141">
        <v>0</v>
      </c>
      <c r="O269" s="141">
        <v>0</v>
      </c>
      <c r="P269" s="141">
        <v>0</v>
      </c>
      <c r="Q269" s="136">
        <f t="shared" si="141"/>
        <v>0</v>
      </c>
      <c r="R269" s="141">
        <v>0</v>
      </c>
      <c r="S269" s="141">
        <v>0</v>
      </c>
      <c r="T269" s="141">
        <v>0</v>
      </c>
      <c r="U269" s="10">
        <v>0</v>
      </c>
      <c r="V269" s="10">
        <v>0</v>
      </c>
      <c r="W269" s="10">
        <v>0</v>
      </c>
      <c r="X269" s="13">
        <f t="shared" si="147"/>
        <v>0</v>
      </c>
      <c r="Y269" s="10">
        <f t="shared" si="147"/>
        <v>0</v>
      </c>
      <c r="Z269" s="10">
        <f t="shared" si="147"/>
        <v>0</v>
      </c>
      <c r="AA269" s="10">
        <f t="shared" si="147"/>
        <v>0</v>
      </c>
      <c r="AB269" s="10">
        <f t="shared" si="147"/>
        <v>0</v>
      </c>
      <c r="AC269" s="10">
        <f t="shared" si="147"/>
        <v>0</v>
      </c>
      <c r="AD269" s="10">
        <f t="shared" si="143"/>
        <v>0</v>
      </c>
      <c r="AE269" s="10">
        <f t="shared" si="124"/>
        <v>0</v>
      </c>
      <c r="AF269" s="10">
        <f t="shared" si="124"/>
        <v>0</v>
      </c>
      <c r="AG269" s="10">
        <f t="shared" si="124"/>
        <v>0</v>
      </c>
      <c r="AH269" s="10">
        <f t="shared" si="123"/>
        <v>0</v>
      </c>
      <c r="AI269" s="10">
        <f t="shared" si="123"/>
        <v>0</v>
      </c>
      <c r="AJ269" s="10">
        <f t="shared" si="123"/>
        <v>0</v>
      </c>
      <c r="AK269" s="10">
        <f t="shared" si="123"/>
        <v>0</v>
      </c>
    </row>
    <row r="270" spans="1:45" ht="12.75" customHeight="1" x14ac:dyDescent="0.25">
      <c r="A270" s="133">
        <v>262</v>
      </c>
      <c r="B270" s="139" t="s">
        <v>1586</v>
      </c>
      <c r="C270" s="135">
        <f t="shared" si="137"/>
        <v>0</v>
      </c>
      <c r="D270" s="140">
        <v>0</v>
      </c>
      <c r="E270" s="140">
        <v>0</v>
      </c>
      <c r="F270" s="140">
        <v>0</v>
      </c>
      <c r="G270" s="140">
        <v>0</v>
      </c>
      <c r="H270" s="140">
        <v>0</v>
      </c>
      <c r="I270" s="140">
        <v>0</v>
      </c>
      <c r="J270" s="135">
        <f t="shared" si="139"/>
        <v>0</v>
      </c>
      <c r="K270" s="141">
        <v>0</v>
      </c>
      <c r="L270" s="141">
        <v>0</v>
      </c>
      <c r="M270" s="141">
        <v>0</v>
      </c>
      <c r="N270" s="141">
        <v>0</v>
      </c>
      <c r="O270" s="141">
        <v>0</v>
      </c>
      <c r="P270" s="141">
        <v>0</v>
      </c>
      <c r="Q270" s="136">
        <f t="shared" si="141"/>
        <v>0</v>
      </c>
      <c r="R270" s="141">
        <v>0</v>
      </c>
      <c r="S270" s="141">
        <v>0</v>
      </c>
      <c r="T270" s="141">
        <v>0</v>
      </c>
      <c r="U270" s="10">
        <v>0</v>
      </c>
      <c r="V270" s="10">
        <v>0</v>
      </c>
      <c r="W270" s="10">
        <v>0</v>
      </c>
      <c r="X270" s="13">
        <f t="shared" si="147"/>
        <v>0</v>
      </c>
      <c r="Y270" s="10">
        <f t="shared" si="147"/>
        <v>0</v>
      </c>
      <c r="Z270" s="10">
        <f t="shared" si="147"/>
        <v>0</v>
      </c>
      <c r="AA270" s="10">
        <f t="shared" si="147"/>
        <v>0</v>
      </c>
      <c r="AB270" s="10">
        <f t="shared" si="147"/>
        <v>0</v>
      </c>
      <c r="AC270" s="10">
        <f t="shared" si="147"/>
        <v>0</v>
      </c>
      <c r="AD270" s="10">
        <f t="shared" si="143"/>
        <v>0</v>
      </c>
      <c r="AE270" s="10">
        <f t="shared" si="124"/>
        <v>0</v>
      </c>
      <c r="AF270" s="10">
        <f t="shared" si="124"/>
        <v>0</v>
      </c>
      <c r="AG270" s="10">
        <f t="shared" si="124"/>
        <v>0</v>
      </c>
      <c r="AH270" s="10">
        <f t="shared" si="123"/>
        <v>0</v>
      </c>
      <c r="AI270" s="10">
        <f t="shared" si="123"/>
        <v>0</v>
      </c>
      <c r="AJ270" s="10">
        <f t="shared" si="123"/>
        <v>0</v>
      </c>
      <c r="AK270" s="10">
        <f t="shared" si="123"/>
        <v>0</v>
      </c>
    </row>
    <row r="271" spans="1:45" ht="12.75" customHeight="1" x14ac:dyDescent="0.25">
      <c r="A271" s="133">
        <v>263</v>
      </c>
      <c r="B271" s="139" t="s">
        <v>1587</v>
      </c>
      <c r="C271" s="135">
        <f t="shared" si="137"/>
        <v>0</v>
      </c>
      <c r="D271" s="140">
        <v>0</v>
      </c>
      <c r="E271" s="140">
        <v>0</v>
      </c>
      <c r="F271" s="140">
        <v>0</v>
      </c>
      <c r="G271" s="140">
        <v>0</v>
      </c>
      <c r="H271" s="140">
        <v>0</v>
      </c>
      <c r="I271" s="140">
        <v>0</v>
      </c>
      <c r="J271" s="135">
        <f t="shared" si="139"/>
        <v>0</v>
      </c>
      <c r="K271" s="141">
        <v>0</v>
      </c>
      <c r="L271" s="141">
        <v>0</v>
      </c>
      <c r="M271" s="141">
        <v>0</v>
      </c>
      <c r="N271" s="141">
        <v>0</v>
      </c>
      <c r="O271" s="141">
        <v>0</v>
      </c>
      <c r="P271" s="141">
        <v>0</v>
      </c>
      <c r="Q271" s="136">
        <f t="shared" si="141"/>
        <v>0</v>
      </c>
      <c r="R271" s="141">
        <v>0</v>
      </c>
      <c r="S271" s="141">
        <v>0</v>
      </c>
      <c r="T271" s="141">
        <v>0</v>
      </c>
      <c r="U271" s="10">
        <v>0</v>
      </c>
      <c r="V271" s="10">
        <v>0</v>
      </c>
      <c r="W271" s="10">
        <v>0</v>
      </c>
      <c r="X271" s="13">
        <f t="shared" si="147"/>
        <v>0</v>
      </c>
      <c r="Y271" s="10">
        <f t="shared" si="147"/>
        <v>0</v>
      </c>
      <c r="Z271" s="10">
        <f t="shared" si="147"/>
        <v>0</v>
      </c>
      <c r="AA271" s="10">
        <f t="shared" si="147"/>
        <v>0</v>
      </c>
      <c r="AB271" s="10">
        <f t="shared" si="147"/>
        <v>0</v>
      </c>
      <c r="AC271" s="10">
        <f t="shared" si="147"/>
        <v>0</v>
      </c>
      <c r="AD271" s="10">
        <f t="shared" si="143"/>
        <v>0</v>
      </c>
      <c r="AE271" s="10">
        <f t="shared" si="124"/>
        <v>0</v>
      </c>
      <c r="AF271" s="10">
        <f t="shared" si="124"/>
        <v>0</v>
      </c>
      <c r="AG271" s="10">
        <f t="shared" si="124"/>
        <v>0</v>
      </c>
      <c r="AH271" s="10">
        <f t="shared" si="123"/>
        <v>0</v>
      </c>
      <c r="AI271" s="10">
        <f t="shared" si="123"/>
        <v>0</v>
      </c>
      <c r="AJ271" s="10">
        <f t="shared" si="123"/>
        <v>0</v>
      </c>
      <c r="AK271" s="10">
        <f t="shared" si="123"/>
        <v>0</v>
      </c>
    </row>
    <row r="272" spans="1:45" ht="12.75" customHeight="1" x14ac:dyDescent="0.25">
      <c r="A272" s="133">
        <v>264</v>
      </c>
      <c r="B272" s="139" t="s">
        <v>1588</v>
      </c>
      <c r="C272" s="135">
        <f t="shared" si="137"/>
        <v>0</v>
      </c>
      <c r="D272" s="140">
        <v>0</v>
      </c>
      <c r="E272" s="140">
        <v>0</v>
      </c>
      <c r="F272" s="140">
        <v>0</v>
      </c>
      <c r="G272" s="140">
        <v>0</v>
      </c>
      <c r="H272" s="140">
        <v>0</v>
      </c>
      <c r="I272" s="140">
        <v>0</v>
      </c>
      <c r="J272" s="135">
        <f t="shared" si="139"/>
        <v>0</v>
      </c>
      <c r="K272" s="141">
        <v>0</v>
      </c>
      <c r="L272" s="141">
        <v>0</v>
      </c>
      <c r="M272" s="141">
        <v>0</v>
      </c>
      <c r="N272" s="141">
        <v>0</v>
      </c>
      <c r="O272" s="141">
        <v>0</v>
      </c>
      <c r="P272" s="141">
        <v>0</v>
      </c>
      <c r="Q272" s="136">
        <f t="shared" si="141"/>
        <v>0</v>
      </c>
      <c r="R272" s="141">
        <v>0</v>
      </c>
      <c r="S272" s="141">
        <v>0</v>
      </c>
      <c r="T272" s="141">
        <v>0</v>
      </c>
      <c r="U272" s="10">
        <v>0</v>
      </c>
      <c r="V272" s="10">
        <v>0</v>
      </c>
      <c r="W272" s="10">
        <v>0</v>
      </c>
      <c r="X272" s="13">
        <f t="shared" si="147"/>
        <v>0</v>
      </c>
      <c r="Y272" s="10">
        <f t="shared" si="147"/>
        <v>0</v>
      </c>
      <c r="Z272" s="10">
        <f t="shared" si="147"/>
        <v>0</v>
      </c>
      <c r="AA272" s="10">
        <f t="shared" si="147"/>
        <v>0</v>
      </c>
      <c r="AB272" s="10">
        <f t="shared" si="147"/>
        <v>0</v>
      </c>
      <c r="AC272" s="10">
        <f t="shared" si="147"/>
        <v>0</v>
      </c>
      <c r="AD272" s="10">
        <f t="shared" si="143"/>
        <v>0</v>
      </c>
      <c r="AE272" s="10">
        <f t="shared" si="124"/>
        <v>0</v>
      </c>
      <c r="AF272" s="10">
        <f t="shared" si="124"/>
        <v>0</v>
      </c>
      <c r="AG272" s="10">
        <f t="shared" si="124"/>
        <v>0</v>
      </c>
      <c r="AH272" s="10">
        <f t="shared" si="123"/>
        <v>0</v>
      </c>
      <c r="AI272" s="10">
        <f t="shared" si="123"/>
        <v>0</v>
      </c>
      <c r="AJ272" s="10">
        <f t="shared" si="123"/>
        <v>0</v>
      </c>
      <c r="AK272" s="10">
        <f t="shared" si="123"/>
        <v>0</v>
      </c>
    </row>
    <row r="273" spans="1:45" ht="12.75" customHeight="1" x14ac:dyDescent="0.25">
      <c r="A273" s="133">
        <v>265</v>
      </c>
      <c r="B273" s="139" t="s">
        <v>1589</v>
      </c>
      <c r="C273" s="135">
        <f t="shared" si="137"/>
        <v>0</v>
      </c>
      <c r="D273" s="140">
        <v>0</v>
      </c>
      <c r="E273" s="140">
        <v>0</v>
      </c>
      <c r="F273" s="140">
        <v>0</v>
      </c>
      <c r="G273" s="140">
        <v>0</v>
      </c>
      <c r="H273" s="140">
        <v>0</v>
      </c>
      <c r="I273" s="140">
        <v>0</v>
      </c>
      <c r="J273" s="135">
        <f t="shared" si="139"/>
        <v>0</v>
      </c>
      <c r="K273" s="141">
        <v>0</v>
      </c>
      <c r="L273" s="141">
        <v>0</v>
      </c>
      <c r="M273" s="141">
        <v>0</v>
      </c>
      <c r="N273" s="141">
        <v>0</v>
      </c>
      <c r="O273" s="141">
        <v>0</v>
      </c>
      <c r="P273" s="141">
        <v>0</v>
      </c>
      <c r="Q273" s="136">
        <f t="shared" si="141"/>
        <v>0</v>
      </c>
      <c r="R273" s="141">
        <v>0</v>
      </c>
      <c r="S273" s="141">
        <v>0</v>
      </c>
      <c r="T273" s="141">
        <v>0</v>
      </c>
      <c r="U273" s="10">
        <v>0</v>
      </c>
      <c r="V273" s="10">
        <v>0</v>
      </c>
      <c r="W273" s="10">
        <v>0</v>
      </c>
      <c r="X273" s="13">
        <f t="shared" si="147"/>
        <v>0</v>
      </c>
      <c r="Y273" s="10">
        <f t="shared" si="147"/>
        <v>0</v>
      </c>
      <c r="Z273" s="10">
        <f t="shared" si="147"/>
        <v>0</v>
      </c>
      <c r="AA273" s="10">
        <f t="shared" si="147"/>
        <v>0</v>
      </c>
      <c r="AB273" s="10">
        <f t="shared" si="147"/>
        <v>0</v>
      </c>
      <c r="AC273" s="10">
        <f t="shared" si="147"/>
        <v>0</v>
      </c>
      <c r="AD273" s="10">
        <f t="shared" si="143"/>
        <v>0</v>
      </c>
      <c r="AE273" s="10">
        <f t="shared" si="124"/>
        <v>0</v>
      </c>
      <c r="AF273" s="10">
        <f t="shared" si="124"/>
        <v>0</v>
      </c>
      <c r="AG273" s="10">
        <f t="shared" si="124"/>
        <v>0</v>
      </c>
      <c r="AH273" s="10">
        <f t="shared" si="123"/>
        <v>0</v>
      </c>
      <c r="AI273" s="10">
        <f t="shared" si="123"/>
        <v>0</v>
      </c>
      <c r="AJ273" s="10">
        <f t="shared" si="123"/>
        <v>0</v>
      </c>
      <c r="AK273" s="10">
        <f t="shared" si="123"/>
        <v>0</v>
      </c>
    </row>
    <row r="274" spans="1:45" ht="12.75" customHeight="1" x14ac:dyDescent="0.25">
      <c r="A274" s="133">
        <v>266</v>
      </c>
      <c r="B274" s="139" t="s">
        <v>1590</v>
      </c>
      <c r="C274" s="135">
        <f t="shared" si="137"/>
        <v>0</v>
      </c>
      <c r="D274" s="140">
        <v>0</v>
      </c>
      <c r="E274" s="140">
        <v>0</v>
      </c>
      <c r="F274" s="140">
        <v>0</v>
      </c>
      <c r="G274" s="140">
        <v>0</v>
      </c>
      <c r="H274" s="140">
        <v>0</v>
      </c>
      <c r="I274" s="140">
        <v>0</v>
      </c>
      <c r="J274" s="135">
        <f t="shared" si="139"/>
        <v>0</v>
      </c>
      <c r="K274" s="141">
        <v>0</v>
      </c>
      <c r="L274" s="141">
        <v>0</v>
      </c>
      <c r="M274" s="141">
        <v>0</v>
      </c>
      <c r="N274" s="141">
        <v>0</v>
      </c>
      <c r="O274" s="141">
        <v>0</v>
      </c>
      <c r="P274" s="141">
        <v>0</v>
      </c>
      <c r="Q274" s="136">
        <f t="shared" si="141"/>
        <v>0</v>
      </c>
      <c r="R274" s="141">
        <v>0</v>
      </c>
      <c r="S274" s="141">
        <v>0</v>
      </c>
      <c r="T274" s="141">
        <v>0</v>
      </c>
      <c r="U274" s="10">
        <v>0</v>
      </c>
      <c r="V274" s="10">
        <v>0</v>
      </c>
      <c r="W274" s="10">
        <v>0</v>
      </c>
      <c r="X274" s="13">
        <f t="shared" si="147"/>
        <v>0</v>
      </c>
      <c r="Y274" s="10">
        <f t="shared" si="147"/>
        <v>0</v>
      </c>
      <c r="Z274" s="10">
        <f t="shared" si="147"/>
        <v>0</v>
      </c>
      <c r="AA274" s="10">
        <f t="shared" si="147"/>
        <v>0</v>
      </c>
      <c r="AB274" s="10">
        <f t="shared" si="147"/>
        <v>0</v>
      </c>
      <c r="AC274" s="10">
        <f t="shared" si="147"/>
        <v>0</v>
      </c>
      <c r="AD274" s="10">
        <f t="shared" si="143"/>
        <v>0</v>
      </c>
      <c r="AE274" s="10">
        <f t="shared" si="124"/>
        <v>0</v>
      </c>
      <c r="AF274" s="10">
        <f t="shared" si="124"/>
        <v>0</v>
      </c>
      <c r="AG274" s="10">
        <f t="shared" si="124"/>
        <v>0</v>
      </c>
      <c r="AH274" s="10">
        <f t="shared" si="123"/>
        <v>0</v>
      </c>
      <c r="AI274" s="10">
        <f t="shared" si="123"/>
        <v>0</v>
      </c>
      <c r="AJ274" s="10">
        <f t="shared" si="123"/>
        <v>0</v>
      </c>
      <c r="AK274" s="10">
        <f t="shared" si="123"/>
        <v>0</v>
      </c>
    </row>
    <row r="275" spans="1:45" ht="12.75" customHeight="1" x14ac:dyDescent="0.25">
      <c r="A275" s="133">
        <v>267</v>
      </c>
      <c r="B275" s="139" t="s">
        <v>1591</v>
      </c>
      <c r="C275" s="135">
        <f t="shared" si="137"/>
        <v>0</v>
      </c>
      <c r="D275" s="140">
        <v>0</v>
      </c>
      <c r="E275" s="140">
        <v>0</v>
      </c>
      <c r="F275" s="140">
        <v>0</v>
      </c>
      <c r="G275" s="140">
        <v>0</v>
      </c>
      <c r="H275" s="140">
        <v>0</v>
      </c>
      <c r="I275" s="140">
        <v>0</v>
      </c>
      <c r="J275" s="135">
        <f t="shared" si="139"/>
        <v>0</v>
      </c>
      <c r="K275" s="141">
        <v>0</v>
      </c>
      <c r="L275" s="141">
        <v>0</v>
      </c>
      <c r="M275" s="141">
        <v>0</v>
      </c>
      <c r="N275" s="141">
        <v>0</v>
      </c>
      <c r="O275" s="141">
        <v>0</v>
      </c>
      <c r="P275" s="141">
        <v>0</v>
      </c>
      <c r="Q275" s="136">
        <f t="shared" si="141"/>
        <v>0</v>
      </c>
      <c r="R275" s="141">
        <v>0</v>
      </c>
      <c r="S275" s="141">
        <v>0</v>
      </c>
      <c r="T275" s="141">
        <v>0</v>
      </c>
      <c r="U275" s="10">
        <v>0</v>
      </c>
      <c r="V275" s="10">
        <v>0</v>
      </c>
      <c r="W275" s="10">
        <v>0</v>
      </c>
      <c r="X275" s="13">
        <f t="shared" si="147"/>
        <v>0</v>
      </c>
      <c r="Y275" s="10">
        <f t="shared" si="147"/>
        <v>0</v>
      </c>
      <c r="Z275" s="10">
        <f t="shared" si="147"/>
        <v>0</v>
      </c>
      <c r="AA275" s="10">
        <f t="shared" si="147"/>
        <v>0</v>
      </c>
      <c r="AB275" s="10">
        <f t="shared" si="147"/>
        <v>0</v>
      </c>
      <c r="AC275" s="10">
        <f t="shared" si="147"/>
        <v>0</v>
      </c>
      <c r="AD275" s="10">
        <f t="shared" si="143"/>
        <v>0</v>
      </c>
      <c r="AE275" s="10">
        <f t="shared" si="124"/>
        <v>0</v>
      </c>
      <c r="AF275" s="10">
        <f t="shared" si="124"/>
        <v>0</v>
      </c>
      <c r="AG275" s="10">
        <f t="shared" si="124"/>
        <v>0</v>
      </c>
      <c r="AH275" s="10">
        <f t="shared" si="123"/>
        <v>0</v>
      </c>
      <c r="AI275" s="10">
        <f t="shared" si="123"/>
        <v>0</v>
      </c>
      <c r="AJ275" s="10">
        <f t="shared" si="123"/>
        <v>0</v>
      </c>
      <c r="AK275" s="10">
        <f t="shared" si="123"/>
        <v>0</v>
      </c>
    </row>
    <row r="276" spans="1:45" ht="12.75" customHeight="1" x14ac:dyDescent="0.25">
      <c r="A276" s="133">
        <v>268</v>
      </c>
      <c r="B276" s="139" t="s">
        <v>1592</v>
      </c>
      <c r="C276" s="135">
        <f t="shared" si="137"/>
        <v>0</v>
      </c>
      <c r="D276" s="140">
        <v>0</v>
      </c>
      <c r="E276" s="140">
        <v>0</v>
      </c>
      <c r="F276" s="140">
        <v>0</v>
      </c>
      <c r="G276" s="140">
        <v>0</v>
      </c>
      <c r="H276" s="140">
        <v>0</v>
      </c>
      <c r="I276" s="140">
        <v>0</v>
      </c>
      <c r="J276" s="135">
        <f t="shared" si="139"/>
        <v>0</v>
      </c>
      <c r="K276" s="141">
        <v>0</v>
      </c>
      <c r="L276" s="141">
        <v>0</v>
      </c>
      <c r="M276" s="141">
        <v>0</v>
      </c>
      <c r="N276" s="141">
        <v>0</v>
      </c>
      <c r="O276" s="141">
        <v>0</v>
      </c>
      <c r="P276" s="141">
        <v>0</v>
      </c>
      <c r="Q276" s="136">
        <f t="shared" si="141"/>
        <v>0</v>
      </c>
      <c r="R276" s="141">
        <v>0</v>
      </c>
      <c r="S276" s="141">
        <v>0</v>
      </c>
      <c r="T276" s="141">
        <v>0</v>
      </c>
      <c r="U276" s="10">
        <v>0</v>
      </c>
      <c r="V276" s="10">
        <v>0</v>
      </c>
      <c r="W276" s="10">
        <v>0</v>
      </c>
      <c r="X276" s="13">
        <f t="shared" si="147"/>
        <v>0</v>
      </c>
      <c r="Y276" s="10">
        <f t="shared" si="147"/>
        <v>0</v>
      </c>
      <c r="Z276" s="10">
        <f t="shared" si="147"/>
        <v>0</v>
      </c>
      <c r="AA276" s="10">
        <f t="shared" si="147"/>
        <v>0</v>
      </c>
      <c r="AB276" s="10">
        <f t="shared" si="147"/>
        <v>0</v>
      </c>
      <c r="AC276" s="10">
        <f t="shared" si="147"/>
        <v>0</v>
      </c>
      <c r="AD276" s="10">
        <f t="shared" si="143"/>
        <v>0</v>
      </c>
      <c r="AE276" s="10">
        <f t="shared" si="124"/>
        <v>0</v>
      </c>
      <c r="AF276" s="10">
        <f t="shared" si="124"/>
        <v>0</v>
      </c>
      <c r="AG276" s="10">
        <f t="shared" si="124"/>
        <v>0</v>
      </c>
      <c r="AH276" s="10">
        <f t="shared" si="123"/>
        <v>0</v>
      </c>
      <c r="AI276" s="10">
        <f t="shared" si="123"/>
        <v>0</v>
      </c>
      <c r="AJ276" s="10">
        <f t="shared" si="123"/>
        <v>0</v>
      </c>
      <c r="AK276" s="10">
        <f t="shared" si="123"/>
        <v>0</v>
      </c>
    </row>
    <row r="277" spans="1:45" ht="12.75" customHeight="1" x14ac:dyDescent="0.25">
      <c r="A277" s="133">
        <v>269</v>
      </c>
      <c r="B277" s="139" t="s">
        <v>1593</v>
      </c>
      <c r="C277" s="135">
        <f t="shared" si="137"/>
        <v>0</v>
      </c>
      <c r="D277" s="140">
        <v>0</v>
      </c>
      <c r="E277" s="140">
        <v>0</v>
      </c>
      <c r="F277" s="140">
        <v>0</v>
      </c>
      <c r="G277" s="140">
        <v>0</v>
      </c>
      <c r="H277" s="140">
        <v>0</v>
      </c>
      <c r="I277" s="140">
        <v>0</v>
      </c>
      <c r="J277" s="135">
        <f t="shared" si="139"/>
        <v>0</v>
      </c>
      <c r="K277" s="141">
        <v>0</v>
      </c>
      <c r="L277" s="141">
        <v>0</v>
      </c>
      <c r="M277" s="141">
        <v>0</v>
      </c>
      <c r="N277" s="141">
        <v>0</v>
      </c>
      <c r="O277" s="141">
        <v>0</v>
      </c>
      <c r="P277" s="141">
        <v>0</v>
      </c>
      <c r="Q277" s="136">
        <f t="shared" si="141"/>
        <v>0</v>
      </c>
      <c r="R277" s="141">
        <v>0</v>
      </c>
      <c r="S277" s="141">
        <v>0</v>
      </c>
      <c r="T277" s="141">
        <v>0</v>
      </c>
      <c r="U277" s="10">
        <v>0</v>
      </c>
      <c r="V277" s="10">
        <v>0</v>
      </c>
      <c r="W277" s="10">
        <v>0</v>
      </c>
      <c r="X277" s="13">
        <f t="shared" si="147"/>
        <v>0</v>
      </c>
      <c r="Y277" s="10">
        <f t="shared" si="147"/>
        <v>0</v>
      </c>
      <c r="Z277" s="10">
        <f t="shared" si="147"/>
        <v>0</v>
      </c>
      <c r="AA277" s="10">
        <f t="shared" si="147"/>
        <v>0</v>
      </c>
      <c r="AB277" s="10">
        <f t="shared" si="147"/>
        <v>0</v>
      </c>
      <c r="AC277" s="10">
        <f t="shared" si="147"/>
        <v>0</v>
      </c>
      <c r="AD277" s="10">
        <f t="shared" si="143"/>
        <v>0</v>
      </c>
      <c r="AE277" s="10">
        <f t="shared" si="124"/>
        <v>0</v>
      </c>
      <c r="AF277" s="10">
        <f t="shared" si="124"/>
        <v>0</v>
      </c>
      <c r="AG277" s="10">
        <f t="shared" si="124"/>
        <v>0</v>
      </c>
      <c r="AH277" s="10">
        <f t="shared" si="124"/>
        <v>0</v>
      </c>
      <c r="AI277" s="10">
        <f t="shared" si="124"/>
        <v>0</v>
      </c>
      <c r="AJ277" s="10">
        <f t="shared" si="124"/>
        <v>0</v>
      </c>
      <c r="AK277" s="10">
        <f t="shared" si="124"/>
        <v>0</v>
      </c>
    </row>
    <row r="278" spans="1:45" ht="12.75" customHeight="1" x14ac:dyDescent="0.25">
      <c r="A278" s="133">
        <v>270</v>
      </c>
      <c r="B278" s="139" t="s">
        <v>1594</v>
      </c>
      <c r="C278" s="135">
        <f t="shared" si="137"/>
        <v>0</v>
      </c>
      <c r="D278" s="140">
        <v>0</v>
      </c>
      <c r="E278" s="140">
        <v>0</v>
      </c>
      <c r="F278" s="140">
        <v>0</v>
      </c>
      <c r="G278" s="140">
        <v>0</v>
      </c>
      <c r="H278" s="140">
        <v>0</v>
      </c>
      <c r="I278" s="140">
        <v>0</v>
      </c>
      <c r="J278" s="135">
        <f t="shared" si="139"/>
        <v>0</v>
      </c>
      <c r="K278" s="141">
        <v>0</v>
      </c>
      <c r="L278" s="141">
        <v>0</v>
      </c>
      <c r="M278" s="141">
        <v>0</v>
      </c>
      <c r="N278" s="141">
        <v>0</v>
      </c>
      <c r="O278" s="141">
        <v>0</v>
      </c>
      <c r="P278" s="141">
        <v>0</v>
      </c>
      <c r="Q278" s="136">
        <f t="shared" si="141"/>
        <v>0</v>
      </c>
      <c r="R278" s="141">
        <v>0</v>
      </c>
      <c r="S278" s="141">
        <v>0</v>
      </c>
      <c r="T278" s="141">
        <v>0</v>
      </c>
      <c r="U278" s="10">
        <v>0</v>
      </c>
      <c r="V278" s="10">
        <v>0</v>
      </c>
      <c r="W278" s="10">
        <v>0</v>
      </c>
      <c r="X278" s="13">
        <f t="shared" si="147"/>
        <v>0</v>
      </c>
      <c r="Y278" s="10">
        <f t="shared" si="147"/>
        <v>0</v>
      </c>
      <c r="Z278" s="10">
        <f t="shared" si="147"/>
        <v>0</v>
      </c>
      <c r="AA278" s="10">
        <f t="shared" si="147"/>
        <v>0</v>
      </c>
      <c r="AB278" s="10">
        <f t="shared" si="147"/>
        <v>0</v>
      </c>
      <c r="AC278" s="10">
        <f t="shared" si="147"/>
        <v>0</v>
      </c>
      <c r="AD278" s="10">
        <f t="shared" si="143"/>
        <v>0</v>
      </c>
      <c r="AE278" s="10">
        <f t="shared" ref="AE278:AK316" si="151">IF(J278=0,0,Q278/J278*100)</f>
        <v>0</v>
      </c>
      <c r="AF278" s="10">
        <f t="shared" si="151"/>
        <v>0</v>
      </c>
      <c r="AG278" s="10">
        <f t="shared" si="151"/>
        <v>0</v>
      </c>
      <c r="AH278" s="10">
        <f t="shared" si="151"/>
        <v>0</v>
      </c>
      <c r="AI278" s="10">
        <f t="shared" si="151"/>
        <v>0</v>
      </c>
      <c r="AJ278" s="10">
        <f t="shared" si="151"/>
        <v>0</v>
      </c>
      <c r="AK278" s="10">
        <f t="shared" si="151"/>
        <v>0</v>
      </c>
    </row>
    <row r="279" spans="1:45" ht="12.75" customHeight="1" x14ac:dyDescent="0.25">
      <c r="A279" s="133">
        <v>271</v>
      </c>
      <c r="B279" s="139" t="s">
        <v>1595</v>
      </c>
      <c r="C279" s="135">
        <f t="shared" si="137"/>
        <v>0</v>
      </c>
      <c r="D279" s="140">
        <v>0</v>
      </c>
      <c r="E279" s="140">
        <v>0</v>
      </c>
      <c r="F279" s="140">
        <v>0</v>
      </c>
      <c r="G279" s="140">
        <v>0</v>
      </c>
      <c r="H279" s="140">
        <v>0</v>
      </c>
      <c r="I279" s="140">
        <v>0</v>
      </c>
      <c r="J279" s="135">
        <f t="shared" si="139"/>
        <v>0</v>
      </c>
      <c r="K279" s="141">
        <v>0</v>
      </c>
      <c r="L279" s="141">
        <v>0</v>
      </c>
      <c r="M279" s="141">
        <v>0</v>
      </c>
      <c r="N279" s="141">
        <v>0</v>
      </c>
      <c r="O279" s="141">
        <v>0</v>
      </c>
      <c r="P279" s="141">
        <v>0</v>
      </c>
      <c r="Q279" s="136">
        <f t="shared" si="141"/>
        <v>0</v>
      </c>
      <c r="R279" s="141">
        <v>0</v>
      </c>
      <c r="S279" s="141">
        <v>0</v>
      </c>
      <c r="T279" s="141">
        <v>0</v>
      </c>
      <c r="U279" s="10">
        <v>0</v>
      </c>
      <c r="V279" s="10">
        <v>0</v>
      </c>
      <c r="W279" s="10">
        <v>0</v>
      </c>
      <c r="X279" s="13">
        <f t="shared" si="147"/>
        <v>0</v>
      </c>
      <c r="Y279" s="10">
        <f t="shared" si="147"/>
        <v>0</v>
      </c>
      <c r="Z279" s="10">
        <f t="shared" si="147"/>
        <v>0</v>
      </c>
      <c r="AA279" s="10">
        <f t="shared" si="147"/>
        <v>0</v>
      </c>
      <c r="AB279" s="10">
        <f t="shared" si="147"/>
        <v>0</v>
      </c>
      <c r="AC279" s="10">
        <f t="shared" si="147"/>
        <v>0</v>
      </c>
      <c r="AD279" s="10">
        <f t="shared" si="143"/>
        <v>0</v>
      </c>
      <c r="AE279" s="10">
        <f t="shared" si="151"/>
        <v>0</v>
      </c>
      <c r="AF279" s="10">
        <f t="shared" si="151"/>
        <v>0</v>
      </c>
      <c r="AG279" s="10">
        <f t="shared" si="151"/>
        <v>0</v>
      </c>
      <c r="AH279" s="10">
        <f t="shared" si="151"/>
        <v>0</v>
      </c>
      <c r="AI279" s="10">
        <f t="shared" si="151"/>
        <v>0</v>
      </c>
      <c r="AJ279" s="10">
        <f t="shared" si="151"/>
        <v>0</v>
      </c>
      <c r="AK279" s="10">
        <f t="shared" si="151"/>
        <v>0</v>
      </c>
    </row>
    <row r="280" spans="1:45" ht="12.75" customHeight="1" x14ac:dyDescent="0.25">
      <c r="A280" s="133">
        <v>272</v>
      </c>
      <c r="B280" s="139" t="s">
        <v>1596</v>
      </c>
      <c r="C280" s="135">
        <f t="shared" si="137"/>
        <v>0</v>
      </c>
      <c r="D280" s="140">
        <v>0</v>
      </c>
      <c r="E280" s="140">
        <v>0</v>
      </c>
      <c r="F280" s="140">
        <v>0</v>
      </c>
      <c r="G280" s="140">
        <v>0</v>
      </c>
      <c r="H280" s="140">
        <v>0</v>
      </c>
      <c r="I280" s="140">
        <v>0</v>
      </c>
      <c r="J280" s="135">
        <f t="shared" si="139"/>
        <v>0</v>
      </c>
      <c r="K280" s="141">
        <v>0</v>
      </c>
      <c r="L280" s="141">
        <v>0</v>
      </c>
      <c r="M280" s="141">
        <v>0</v>
      </c>
      <c r="N280" s="141">
        <v>0</v>
      </c>
      <c r="O280" s="141">
        <v>0</v>
      </c>
      <c r="P280" s="141">
        <v>0</v>
      </c>
      <c r="Q280" s="136">
        <f t="shared" si="141"/>
        <v>0</v>
      </c>
      <c r="R280" s="141">
        <v>0</v>
      </c>
      <c r="S280" s="141">
        <v>0</v>
      </c>
      <c r="T280" s="141">
        <v>0</v>
      </c>
      <c r="U280" s="10">
        <v>0</v>
      </c>
      <c r="V280" s="10">
        <v>0</v>
      </c>
      <c r="W280" s="10">
        <v>0</v>
      </c>
      <c r="X280" s="13">
        <f t="shared" si="147"/>
        <v>0</v>
      </c>
      <c r="Y280" s="10">
        <f t="shared" si="147"/>
        <v>0</v>
      </c>
      <c r="Z280" s="10">
        <f t="shared" si="147"/>
        <v>0</v>
      </c>
      <c r="AA280" s="10">
        <f t="shared" si="147"/>
        <v>0</v>
      </c>
      <c r="AB280" s="10">
        <f t="shared" si="147"/>
        <v>0</v>
      </c>
      <c r="AC280" s="10">
        <f t="shared" si="147"/>
        <v>0</v>
      </c>
      <c r="AD280" s="10">
        <f t="shared" si="143"/>
        <v>0</v>
      </c>
      <c r="AE280" s="10">
        <f t="shared" si="151"/>
        <v>0</v>
      </c>
      <c r="AF280" s="10">
        <f t="shared" si="151"/>
        <v>0</v>
      </c>
      <c r="AG280" s="10">
        <f t="shared" si="151"/>
        <v>0</v>
      </c>
      <c r="AH280" s="10">
        <f t="shared" si="151"/>
        <v>0</v>
      </c>
      <c r="AI280" s="10">
        <f t="shared" si="151"/>
        <v>0</v>
      </c>
      <c r="AJ280" s="10">
        <f t="shared" si="151"/>
        <v>0</v>
      </c>
      <c r="AK280" s="10">
        <f t="shared" si="151"/>
        <v>0</v>
      </c>
    </row>
    <row r="281" spans="1:45" ht="12.75" customHeight="1" x14ac:dyDescent="0.25">
      <c r="A281" s="133">
        <v>273</v>
      </c>
      <c r="B281" s="139" t="s">
        <v>1597</v>
      </c>
      <c r="C281" s="135">
        <f t="shared" si="137"/>
        <v>0</v>
      </c>
      <c r="D281" s="140">
        <v>0</v>
      </c>
      <c r="E281" s="140">
        <v>0</v>
      </c>
      <c r="F281" s="140">
        <v>0</v>
      </c>
      <c r="G281" s="140">
        <v>0</v>
      </c>
      <c r="H281" s="140">
        <v>0</v>
      </c>
      <c r="I281" s="140">
        <v>0</v>
      </c>
      <c r="J281" s="135">
        <f t="shared" si="139"/>
        <v>0</v>
      </c>
      <c r="K281" s="141">
        <v>0</v>
      </c>
      <c r="L281" s="141">
        <v>0</v>
      </c>
      <c r="M281" s="141">
        <v>0</v>
      </c>
      <c r="N281" s="141">
        <v>0</v>
      </c>
      <c r="O281" s="141">
        <v>0</v>
      </c>
      <c r="P281" s="141">
        <v>0</v>
      </c>
      <c r="Q281" s="136">
        <f t="shared" si="141"/>
        <v>0</v>
      </c>
      <c r="R281" s="141">
        <v>0</v>
      </c>
      <c r="S281" s="141">
        <v>0</v>
      </c>
      <c r="T281" s="141">
        <v>0</v>
      </c>
      <c r="U281" s="10">
        <v>0</v>
      </c>
      <c r="V281" s="10">
        <v>0</v>
      </c>
      <c r="W281" s="10">
        <v>0</v>
      </c>
      <c r="X281" s="13">
        <f t="shared" si="147"/>
        <v>0</v>
      </c>
      <c r="Y281" s="10">
        <f t="shared" si="147"/>
        <v>0</v>
      </c>
      <c r="Z281" s="10">
        <f t="shared" si="147"/>
        <v>0</v>
      </c>
      <c r="AA281" s="10">
        <f t="shared" si="147"/>
        <v>0</v>
      </c>
      <c r="AB281" s="10">
        <f t="shared" si="147"/>
        <v>0</v>
      </c>
      <c r="AC281" s="10">
        <f t="shared" si="147"/>
        <v>0</v>
      </c>
      <c r="AD281" s="10">
        <f t="shared" si="143"/>
        <v>0</v>
      </c>
      <c r="AE281" s="10">
        <f t="shared" si="151"/>
        <v>0</v>
      </c>
      <c r="AF281" s="10">
        <f t="shared" si="151"/>
        <v>0</v>
      </c>
      <c r="AG281" s="10">
        <f t="shared" si="151"/>
        <v>0</v>
      </c>
      <c r="AH281" s="10">
        <f t="shared" si="151"/>
        <v>0</v>
      </c>
      <c r="AI281" s="10">
        <f t="shared" si="151"/>
        <v>0</v>
      </c>
      <c r="AJ281" s="10">
        <f t="shared" si="151"/>
        <v>0</v>
      </c>
      <c r="AK281" s="10">
        <f t="shared" si="151"/>
        <v>0</v>
      </c>
    </row>
    <row r="282" spans="1:45" ht="12.75" customHeight="1" x14ac:dyDescent="0.25">
      <c r="A282" s="133">
        <v>274</v>
      </c>
      <c r="B282" s="139" t="s">
        <v>1598</v>
      </c>
      <c r="C282" s="135">
        <f t="shared" si="137"/>
        <v>0</v>
      </c>
      <c r="D282" s="140">
        <v>0</v>
      </c>
      <c r="E282" s="140">
        <v>0</v>
      </c>
      <c r="F282" s="140">
        <v>0</v>
      </c>
      <c r="G282" s="140">
        <v>0</v>
      </c>
      <c r="H282" s="140">
        <v>0</v>
      </c>
      <c r="I282" s="140">
        <v>0</v>
      </c>
      <c r="J282" s="135">
        <f t="shared" si="139"/>
        <v>0</v>
      </c>
      <c r="K282" s="141">
        <v>0</v>
      </c>
      <c r="L282" s="141">
        <v>0</v>
      </c>
      <c r="M282" s="141">
        <v>0</v>
      </c>
      <c r="N282" s="141">
        <v>0</v>
      </c>
      <c r="O282" s="141">
        <v>0</v>
      </c>
      <c r="P282" s="141">
        <v>0</v>
      </c>
      <c r="Q282" s="136">
        <f t="shared" si="141"/>
        <v>0</v>
      </c>
      <c r="R282" s="141">
        <v>0</v>
      </c>
      <c r="S282" s="141">
        <v>0</v>
      </c>
      <c r="T282" s="141">
        <v>0</v>
      </c>
      <c r="U282" s="10">
        <v>0</v>
      </c>
      <c r="V282" s="10">
        <v>0</v>
      </c>
      <c r="W282" s="10">
        <v>0</v>
      </c>
      <c r="X282" s="13">
        <f t="shared" si="147"/>
        <v>0</v>
      </c>
      <c r="Y282" s="10">
        <f t="shared" si="147"/>
        <v>0</v>
      </c>
      <c r="Z282" s="10">
        <f t="shared" si="147"/>
        <v>0</v>
      </c>
      <c r="AA282" s="10">
        <f t="shared" si="147"/>
        <v>0</v>
      </c>
      <c r="AB282" s="10">
        <f t="shared" si="147"/>
        <v>0</v>
      </c>
      <c r="AC282" s="10">
        <f t="shared" si="147"/>
        <v>0</v>
      </c>
      <c r="AD282" s="10">
        <f t="shared" si="143"/>
        <v>0</v>
      </c>
      <c r="AE282" s="10">
        <f t="shared" si="151"/>
        <v>0</v>
      </c>
      <c r="AF282" s="10">
        <f t="shared" si="151"/>
        <v>0</v>
      </c>
      <c r="AG282" s="10">
        <f t="shared" si="151"/>
        <v>0</v>
      </c>
      <c r="AH282" s="10">
        <f t="shared" si="151"/>
        <v>0</v>
      </c>
      <c r="AI282" s="10">
        <f t="shared" si="151"/>
        <v>0</v>
      </c>
      <c r="AJ282" s="10">
        <f t="shared" si="151"/>
        <v>0</v>
      </c>
      <c r="AK282" s="10">
        <f t="shared" si="151"/>
        <v>0</v>
      </c>
    </row>
    <row r="283" spans="1:45" ht="12.75" customHeight="1" x14ac:dyDescent="0.25">
      <c r="A283" s="133">
        <v>275</v>
      </c>
      <c r="B283" s="139" t="s">
        <v>1599</v>
      </c>
      <c r="C283" s="135">
        <f t="shared" si="137"/>
        <v>0</v>
      </c>
      <c r="D283" s="140">
        <v>0</v>
      </c>
      <c r="E283" s="140">
        <v>0</v>
      </c>
      <c r="F283" s="140">
        <v>0</v>
      </c>
      <c r="G283" s="140">
        <v>0</v>
      </c>
      <c r="H283" s="140">
        <v>0</v>
      </c>
      <c r="I283" s="140">
        <v>0</v>
      </c>
      <c r="J283" s="135">
        <f t="shared" si="139"/>
        <v>0</v>
      </c>
      <c r="K283" s="141">
        <v>0</v>
      </c>
      <c r="L283" s="141">
        <v>0</v>
      </c>
      <c r="M283" s="141">
        <v>0</v>
      </c>
      <c r="N283" s="141">
        <v>0</v>
      </c>
      <c r="O283" s="141">
        <v>0</v>
      </c>
      <c r="P283" s="141">
        <v>0</v>
      </c>
      <c r="Q283" s="136">
        <f t="shared" si="141"/>
        <v>0</v>
      </c>
      <c r="R283" s="141">
        <v>0</v>
      </c>
      <c r="S283" s="141">
        <v>0</v>
      </c>
      <c r="T283" s="141">
        <v>0</v>
      </c>
      <c r="U283" s="10">
        <v>0</v>
      </c>
      <c r="V283" s="10">
        <v>0</v>
      </c>
      <c r="W283" s="10">
        <v>0</v>
      </c>
      <c r="X283" s="13">
        <f t="shared" si="147"/>
        <v>0</v>
      </c>
      <c r="Y283" s="10">
        <f t="shared" si="147"/>
        <v>0</v>
      </c>
      <c r="Z283" s="10">
        <f t="shared" si="147"/>
        <v>0</v>
      </c>
      <c r="AA283" s="10">
        <f t="shared" si="147"/>
        <v>0</v>
      </c>
      <c r="AB283" s="10">
        <f t="shared" si="147"/>
        <v>0</v>
      </c>
      <c r="AC283" s="10">
        <f t="shared" si="147"/>
        <v>0</v>
      </c>
      <c r="AD283" s="10">
        <f t="shared" si="143"/>
        <v>0</v>
      </c>
      <c r="AE283" s="10">
        <f t="shared" si="151"/>
        <v>0</v>
      </c>
      <c r="AF283" s="10">
        <f t="shared" si="151"/>
        <v>0</v>
      </c>
      <c r="AG283" s="10">
        <f t="shared" si="151"/>
        <v>0</v>
      </c>
      <c r="AH283" s="10">
        <f t="shared" si="151"/>
        <v>0</v>
      </c>
      <c r="AI283" s="10">
        <f t="shared" si="151"/>
        <v>0</v>
      </c>
      <c r="AJ283" s="10">
        <f t="shared" si="151"/>
        <v>0</v>
      </c>
      <c r="AK283" s="10">
        <f t="shared" si="151"/>
        <v>0</v>
      </c>
    </row>
    <row r="284" spans="1:45" ht="12.75" customHeight="1" x14ac:dyDescent="0.25">
      <c r="A284" s="133">
        <v>276</v>
      </c>
      <c r="B284" s="139" t="s">
        <v>1600</v>
      </c>
      <c r="C284" s="135">
        <f t="shared" si="137"/>
        <v>0</v>
      </c>
      <c r="D284" s="140">
        <v>0</v>
      </c>
      <c r="E284" s="140">
        <v>0</v>
      </c>
      <c r="F284" s="140">
        <v>0</v>
      </c>
      <c r="G284" s="140">
        <v>0</v>
      </c>
      <c r="H284" s="140">
        <v>0</v>
      </c>
      <c r="I284" s="140">
        <v>0</v>
      </c>
      <c r="J284" s="135">
        <f t="shared" si="139"/>
        <v>0</v>
      </c>
      <c r="K284" s="141">
        <v>0</v>
      </c>
      <c r="L284" s="141">
        <v>0</v>
      </c>
      <c r="M284" s="141">
        <v>0</v>
      </c>
      <c r="N284" s="141">
        <v>0</v>
      </c>
      <c r="O284" s="141">
        <v>0</v>
      </c>
      <c r="P284" s="141">
        <v>0</v>
      </c>
      <c r="Q284" s="136">
        <f t="shared" si="141"/>
        <v>0</v>
      </c>
      <c r="R284" s="141">
        <v>0</v>
      </c>
      <c r="S284" s="141">
        <v>0</v>
      </c>
      <c r="T284" s="141">
        <v>0</v>
      </c>
      <c r="U284" s="10">
        <v>0</v>
      </c>
      <c r="V284" s="10">
        <v>0</v>
      </c>
      <c r="W284" s="10">
        <v>0</v>
      </c>
      <c r="X284" s="13">
        <f t="shared" si="147"/>
        <v>0</v>
      </c>
      <c r="Y284" s="10">
        <f t="shared" si="147"/>
        <v>0</v>
      </c>
      <c r="Z284" s="10">
        <f t="shared" si="147"/>
        <v>0</v>
      </c>
      <c r="AA284" s="10">
        <f t="shared" si="147"/>
        <v>0</v>
      </c>
      <c r="AB284" s="10">
        <f t="shared" si="147"/>
        <v>0</v>
      </c>
      <c r="AC284" s="10">
        <f t="shared" si="147"/>
        <v>0</v>
      </c>
      <c r="AD284" s="10">
        <f t="shared" si="143"/>
        <v>0</v>
      </c>
      <c r="AE284" s="10">
        <f t="shared" si="151"/>
        <v>0</v>
      </c>
      <c r="AF284" s="10">
        <f t="shared" si="151"/>
        <v>0</v>
      </c>
      <c r="AG284" s="10">
        <f t="shared" si="151"/>
        <v>0</v>
      </c>
      <c r="AH284" s="10">
        <f t="shared" si="151"/>
        <v>0</v>
      </c>
      <c r="AI284" s="10">
        <f t="shared" si="151"/>
        <v>0</v>
      </c>
      <c r="AJ284" s="10">
        <f t="shared" si="151"/>
        <v>0</v>
      </c>
      <c r="AK284" s="10">
        <f t="shared" si="151"/>
        <v>0</v>
      </c>
    </row>
    <row r="285" spans="1:45" ht="12.75" customHeight="1" x14ac:dyDescent="0.25">
      <c r="A285" s="133">
        <v>277</v>
      </c>
      <c r="B285" s="139"/>
      <c r="C285" s="140"/>
      <c r="D285" s="140"/>
      <c r="E285" s="140"/>
      <c r="F285" s="140"/>
      <c r="G285" s="140"/>
      <c r="H285" s="140"/>
      <c r="I285" s="140"/>
      <c r="J285" s="140"/>
      <c r="K285" s="141"/>
      <c r="L285" s="141"/>
      <c r="M285" s="141"/>
      <c r="N285" s="141"/>
      <c r="O285" s="141"/>
      <c r="P285" s="141"/>
      <c r="Q285" s="141"/>
      <c r="R285" s="141"/>
      <c r="S285" s="141"/>
      <c r="T285" s="141"/>
      <c r="U285" s="10"/>
      <c r="V285" s="10"/>
      <c r="W285" s="10"/>
      <c r="X285" s="13">
        <f t="shared" si="147"/>
        <v>0</v>
      </c>
      <c r="Y285" s="10"/>
      <c r="Z285" s="10"/>
      <c r="AA285" s="10"/>
      <c r="AB285" s="10"/>
      <c r="AC285" s="10"/>
      <c r="AD285" s="10"/>
      <c r="AE285" s="10"/>
      <c r="AF285" s="10"/>
      <c r="AG285" s="10"/>
      <c r="AH285" s="10"/>
      <c r="AI285" s="10"/>
      <c r="AJ285" s="10"/>
      <c r="AK285" s="10"/>
    </row>
    <row r="286" spans="1:45" ht="12.75" customHeight="1" x14ac:dyDescent="0.25">
      <c r="A286" s="133">
        <v>278</v>
      </c>
      <c r="B286" s="134" t="s">
        <v>1601</v>
      </c>
      <c r="C286" s="135">
        <f t="shared" ref="C286:C314" si="152">SUM(D286:I286)</f>
        <v>5826.4000000000005</v>
      </c>
      <c r="D286" s="135">
        <f t="shared" ref="D286:I286" si="153">D287+D288</f>
        <v>2203.3000000000002</v>
      </c>
      <c r="E286" s="135">
        <f t="shared" si="153"/>
        <v>2600.5</v>
      </c>
      <c r="F286" s="135">
        <f t="shared" si="153"/>
        <v>0</v>
      </c>
      <c r="G286" s="135">
        <f t="shared" si="153"/>
        <v>563.9</v>
      </c>
      <c r="H286" s="135">
        <f t="shared" si="153"/>
        <v>70.599999999999994</v>
      </c>
      <c r="I286" s="135">
        <f t="shared" si="153"/>
        <v>388.1</v>
      </c>
      <c r="J286" s="135">
        <f t="shared" ref="J286:J314" si="154">SUM(K286:P286)</f>
        <v>7127.1</v>
      </c>
      <c r="K286" s="135">
        <f t="shared" ref="K286:P286" si="155">K287+K288</f>
        <v>3500</v>
      </c>
      <c r="L286" s="135">
        <f t="shared" si="155"/>
        <v>2400.5</v>
      </c>
      <c r="M286" s="135">
        <f t="shared" si="155"/>
        <v>0</v>
      </c>
      <c r="N286" s="135">
        <f t="shared" si="155"/>
        <v>563.9</v>
      </c>
      <c r="O286" s="135">
        <f t="shared" si="155"/>
        <v>74.599999999999994</v>
      </c>
      <c r="P286" s="135">
        <f t="shared" si="155"/>
        <v>588.1</v>
      </c>
      <c r="Q286" s="136">
        <f t="shared" ref="Q286:Q314" si="156">SUM(R286:W286)</f>
        <v>6040.9526000000005</v>
      </c>
      <c r="R286" s="135">
        <f t="shared" ref="R286:W286" si="157">R287+R288</f>
        <v>2642.038</v>
      </c>
      <c r="S286" s="135">
        <f t="shared" si="157"/>
        <v>2245.4621000000002</v>
      </c>
      <c r="T286" s="135">
        <f t="shared" si="157"/>
        <v>0</v>
      </c>
      <c r="U286" s="135">
        <f t="shared" si="157"/>
        <v>563.9</v>
      </c>
      <c r="V286" s="135">
        <f t="shared" si="157"/>
        <v>65.505099999999999</v>
      </c>
      <c r="W286" s="135">
        <f t="shared" si="157"/>
        <v>524.04740000000004</v>
      </c>
      <c r="X286" s="13">
        <f t="shared" si="147"/>
        <v>-1086.1473999999998</v>
      </c>
      <c r="Y286" s="13">
        <f t="shared" si="147"/>
        <v>-857.96199999999999</v>
      </c>
      <c r="Z286" s="13">
        <f t="shared" si="147"/>
        <v>-155.03789999999981</v>
      </c>
      <c r="AA286" s="13">
        <f t="shared" si="147"/>
        <v>0</v>
      </c>
      <c r="AB286" s="13">
        <f t="shared" si="147"/>
        <v>0</v>
      </c>
      <c r="AC286" s="13">
        <f t="shared" si="147"/>
        <v>-9.0948999999999955</v>
      </c>
      <c r="AD286" s="13">
        <f t="shared" si="147"/>
        <v>-64.052599999999984</v>
      </c>
      <c r="AE286" s="13">
        <f t="shared" si="151"/>
        <v>84.76031766075964</v>
      </c>
      <c r="AF286" s="13">
        <f t="shared" si="151"/>
        <v>75.486800000000002</v>
      </c>
      <c r="AG286" s="13">
        <f t="shared" si="151"/>
        <v>93.541433034784433</v>
      </c>
      <c r="AH286" s="13">
        <f t="shared" si="151"/>
        <v>0</v>
      </c>
      <c r="AI286" s="13">
        <f t="shared" si="151"/>
        <v>100</v>
      </c>
      <c r="AJ286" s="13">
        <f t="shared" si="151"/>
        <v>87.80844504021448</v>
      </c>
      <c r="AK286" s="13">
        <f t="shared" si="151"/>
        <v>89.108552967182447</v>
      </c>
    </row>
    <row r="287" spans="1:45" s="138" customFormat="1" ht="12.75" customHeight="1" x14ac:dyDescent="0.2">
      <c r="A287" s="133">
        <v>279</v>
      </c>
      <c r="B287" s="134" t="s">
        <v>1374</v>
      </c>
      <c r="C287" s="135">
        <f t="shared" si="152"/>
        <v>5755.8</v>
      </c>
      <c r="D287" s="135">
        <f t="shared" ref="D287:I287" si="158">D289</f>
        <v>2203.3000000000002</v>
      </c>
      <c r="E287" s="135">
        <f t="shared" si="158"/>
        <v>2600.5</v>
      </c>
      <c r="F287" s="135">
        <f t="shared" si="158"/>
        <v>0</v>
      </c>
      <c r="G287" s="135">
        <f t="shared" si="158"/>
        <v>563.9</v>
      </c>
      <c r="H287" s="135">
        <f t="shared" si="158"/>
        <v>0</v>
      </c>
      <c r="I287" s="135">
        <f t="shared" si="158"/>
        <v>388.1</v>
      </c>
      <c r="J287" s="135">
        <f t="shared" si="154"/>
        <v>7052.5</v>
      </c>
      <c r="K287" s="135">
        <f t="shared" ref="K287:P287" si="159">K289</f>
        <v>3500</v>
      </c>
      <c r="L287" s="135">
        <f t="shared" si="159"/>
        <v>2400.5</v>
      </c>
      <c r="M287" s="135">
        <f t="shared" si="159"/>
        <v>0</v>
      </c>
      <c r="N287" s="135">
        <f t="shared" si="159"/>
        <v>563.9</v>
      </c>
      <c r="O287" s="135">
        <f t="shared" si="159"/>
        <v>0</v>
      </c>
      <c r="P287" s="135">
        <f t="shared" si="159"/>
        <v>588.1</v>
      </c>
      <c r="Q287" s="136">
        <f t="shared" si="156"/>
        <v>5975.4475000000002</v>
      </c>
      <c r="R287" s="135">
        <f t="shared" ref="R287:W287" si="160">R289</f>
        <v>2642.038</v>
      </c>
      <c r="S287" s="135">
        <f t="shared" si="160"/>
        <v>2245.4621000000002</v>
      </c>
      <c r="T287" s="135">
        <f t="shared" si="160"/>
        <v>0</v>
      </c>
      <c r="U287" s="135">
        <f t="shared" si="160"/>
        <v>563.9</v>
      </c>
      <c r="V287" s="135">
        <f t="shared" si="160"/>
        <v>0</v>
      </c>
      <c r="W287" s="135">
        <f t="shared" si="160"/>
        <v>524.04740000000004</v>
      </c>
      <c r="X287" s="13">
        <f t="shared" si="147"/>
        <v>-1077.0524999999998</v>
      </c>
      <c r="Y287" s="13">
        <f t="shared" si="147"/>
        <v>-857.96199999999999</v>
      </c>
      <c r="Z287" s="13">
        <f t="shared" si="147"/>
        <v>-155.03789999999981</v>
      </c>
      <c r="AA287" s="13">
        <f t="shared" si="147"/>
        <v>0</v>
      </c>
      <c r="AB287" s="13">
        <f t="shared" si="147"/>
        <v>0</v>
      </c>
      <c r="AC287" s="13">
        <f t="shared" si="147"/>
        <v>0</v>
      </c>
      <c r="AD287" s="13">
        <f t="shared" si="147"/>
        <v>-64.052599999999984</v>
      </c>
      <c r="AE287" s="13">
        <f t="shared" si="151"/>
        <v>84.728075150655798</v>
      </c>
      <c r="AF287" s="13">
        <f t="shared" si="151"/>
        <v>75.486800000000002</v>
      </c>
      <c r="AG287" s="13">
        <f t="shared" si="151"/>
        <v>93.541433034784433</v>
      </c>
      <c r="AH287" s="13">
        <f t="shared" si="151"/>
        <v>0</v>
      </c>
      <c r="AI287" s="13">
        <f t="shared" si="151"/>
        <v>100</v>
      </c>
      <c r="AJ287" s="13">
        <f t="shared" si="151"/>
        <v>0</v>
      </c>
      <c r="AK287" s="13">
        <f t="shared" si="151"/>
        <v>89.108552967182447</v>
      </c>
      <c r="AL287" s="183"/>
      <c r="AM287" s="183"/>
      <c r="AN287" s="183"/>
      <c r="AO287" s="183"/>
      <c r="AP287" s="183"/>
      <c r="AQ287" s="183"/>
      <c r="AR287" s="183"/>
      <c r="AS287" s="183"/>
    </row>
    <row r="288" spans="1:45" s="138" customFormat="1" ht="12.75" customHeight="1" x14ac:dyDescent="0.2">
      <c r="A288" s="133">
        <v>280</v>
      </c>
      <c r="B288" s="134" t="s">
        <v>1375</v>
      </c>
      <c r="C288" s="135">
        <f t="shared" si="152"/>
        <v>70.599999999999994</v>
      </c>
      <c r="D288" s="135">
        <f t="shared" ref="D288:I288" si="161">SUBTOTAL(9,D290:D314)</f>
        <v>0</v>
      </c>
      <c r="E288" s="135">
        <f t="shared" si="161"/>
        <v>0</v>
      </c>
      <c r="F288" s="135">
        <f t="shared" si="161"/>
        <v>0</v>
      </c>
      <c r="G288" s="135">
        <f t="shared" si="161"/>
        <v>0</v>
      </c>
      <c r="H288" s="135">
        <f t="shared" si="161"/>
        <v>70.599999999999994</v>
      </c>
      <c r="I288" s="135">
        <f t="shared" si="161"/>
        <v>0</v>
      </c>
      <c r="J288" s="135">
        <f t="shared" si="154"/>
        <v>74.599999999999994</v>
      </c>
      <c r="K288" s="135">
        <f t="shared" ref="K288:P288" si="162">SUBTOTAL(9,K290:K314)</f>
        <v>0</v>
      </c>
      <c r="L288" s="135">
        <f t="shared" si="162"/>
        <v>0</v>
      </c>
      <c r="M288" s="135">
        <f t="shared" si="162"/>
        <v>0</v>
      </c>
      <c r="N288" s="135">
        <f t="shared" si="162"/>
        <v>0</v>
      </c>
      <c r="O288" s="135">
        <f t="shared" si="162"/>
        <v>74.599999999999994</v>
      </c>
      <c r="P288" s="135">
        <f t="shared" si="162"/>
        <v>0</v>
      </c>
      <c r="Q288" s="136">
        <f t="shared" si="156"/>
        <v>65.505099999999999</v>
      </c>
      <c r="R288" s="135">
        <f t="shared" ref="R288:W288" si="163">SUBTOTAL(9,R290:R314)</f>
        <v>0</v>
      </c>
      <c r="S288" s="135">
        <f t="shared" si="163"/>
        <v>0</v>
      </c>
      <c r="T288" s="135">
        <f t="shared" si="163"/>
        <v>0</v>
      </c>
      <c r="U288" s="135">
        <f t="shared" si="163"/>
        <v>0</v>
      </c>
      <c r="V288" s="135">
        <f t="shared" si="163"/>
        <v>65.505099999999999</v>
      </c>
      <c r="W288" s="135">
        <f t="shared" si="163"/>
        <v>0</v>
      </c>
      <c r="X288" s="13">
        <f t="shared" si="147"/>
        <v>-9.0948999999999955</v>
      </c>
      <c r="Y288" s="13">
        <f t="shared" si="147"/>
        <v>0</v>
      </c>
      <c r="Z288" s="13">
        <f t="shared" si="147"/>
        <v>0</v>
      </c>
      <c r="AA288" s="13">
        <f t="shared" si="147"/>
        <v>0</v>
      </c>
      <c r="AB288" s="13">
        <f t="shared" si="147"/>
        <v>0</v>
      </c>
      <c r="AC288" s="13">
        <f t="shared" si="147"/>
        <v>-9.0948999999999955</v>
      </c>
      <c r="AD288" s="13">
        <f t="shared" si="147"/>
        <v>0</v>
      </c>
      <c r="AE288" s="13">
        <f t="shared" si="151"/>
        <v>87.80844504021448</v>
      </c>
      <c r="AF288" s="13">
        <f t="shared" si="151"/>
        <v>0</v>
      </c>
      <c r="AG288" s="13">
        <f t="shared" si="151"/>
        <v>0</v>
      </c>
      <c r="AH288" s="13">
        <f t="shared" si="151"/>
        <v>0</v>
      </c>
      <c r="AI288" s="13">
        <f t="shared" si="151"/>
        <v>0</v>
      </c>
      <c r="AJ288" s="13">
        <f t="shared" si="151"/>
        <v>87.80844504021448</v>
      </c>
      <c r="AK288" s="13">
        <f t="shared" si="151"/>
        <v>0</v>
      </c>
      <c r="AL288" s="183"/>
      <c r="AM288" s="183"/>
      <c r="AN288" s="183"/>
      <c r="AO288" s="183"/>
      <c r="AP288" s="183"/>
      <c r="AQ288" s="183"/>
      <c r="AR288" s="183"/>
      <c r="AS288" s="183"/>
    </row>
    <row r="289" spans="1:37" ht="12.75" customHeight="1" x14ac:dyDescent="0.25">
      <c r="A289" s="133">
        <v>281</v>
      </c>
      <c r="B289" s="139" t="s">
        <v>1400</v>
      </c>
      <c r="C289" s="135">
        <f t="shared" si="152"/>
        <v>5755.8</v>
      </c>
      <c r="D289" s="140">
        <v>2203.3000000000002</v>
      </c>
      <c r="E289" s="140">
        <v>2600.5</v>
      </c>
      <c r="F289" s="140">
        <v>0</v>
      </c>
      <c r="G289" s="140">
        <v>563.9</v>
      </c>
      <c r="H289" s="140">
        <v>0</v>
      </c>
      <c r="I289" s="140">
        <v>388.1</v>
      </c>
      <c r="J289" s="135">
        <f t="shared" si="154"/>
        <v>7052.5</v>
      </c>
      <c r="K289" s="141">
        <v>3500</v>
      </c>
      <c r="L289" s="141">
        <v>2400.5</v>
      </c>
      <c r="M289" s="141">
        <v>0</v>
      </c>
      <c r="N289" s="141">
        <v>563.9</v>
      </c>
      <c r="O289" s="141">
        <v>0</v>
      </c>
      <c r="P289" s="141">
        <v>588.1</v>
      </c>
      <c r="Q289" s="136">
        <f t="shared" si="156"/>
        <v>5975.4475000000002</v>
      </c>
      <c r="R289" s="141">
        <v>2642.038</v>
      </c>
      <c r="S289" s="141">
        <v>2245.4621000000002</v>
      </c>
      <c r="T289" s="141">
        <v>0</v>
      </c>
      <c r="U289" s="10">
        <v>563.9</v>
      </c>
      <c r="V289" s="10">
        <v>0</v>
      </c>
      <c r="W289" s="10">
        <v>524.04740000000004</v>
      </c>
      <c r="X289" s="13">
        <f t="shared" si="147"/>
        <v>-1077.0524999999998</v>
      </c>
      <c r="Y289" s="10">
        <f t="shared" si="147"/>
        <v>-857.96199999999999</v>
      </c>
      <c r="Z289" s="10">
        <f t="shared" si="147"/>
        <v>-155.03789999999981</v>
      </c>
      <c r="AA289" s="10">
        <f t="shared" si="147"/>
        <v>0</v>
      </c>
      <c r="AB289" s="10">
        <f t="shared" si="147"/>
        <v>0</v>
      </c>
      <c r="AC289" s="10">
        <f t="shared" si="147"/>
        <v>0</v>
      </c>
      <c r="AD289" s="10">
        <f t="shared" si="147"/>
        <v>-64.052599999999984</v>
      </c>
      <c r="AE289" s="10">
        <f t="shared" si="151"/>
        <v>84.728075150655798</v>
      </c>
      <c r="AF289" s="10">
        <f t="shared" si="151"/>
        <v>75.486800000000002</v>
      </c>
      <c r="AG289" s="10">
        <f t="shared" si="151"/>
        <v>93.541433034784433</v>
      </c>
      <c r="AH289" s="10">
        <f t="shared" si="151"/>
        <v>0</v>
      </c>
      <c r="AI289" s="10">
        <f t="shared" si="151"/>
        <v>100</v>
      </c>
      <c r="AJ289" s="10">
        <f t="shared" si="151"/>
        <v>0</v>
      </c>
      <c r="AK289" s="10">
        <f t="shared" si="151"/>
        <v>89.108552967182447</v>
      </c>
    </row>
    <row r="290" spans="1:37" ht="12.75" customHeight="1" x14ac:dyDescent="0.25">
      <c r="A290" s="133">
        <v>282</v>
      </c>
      <c r="B290" s="139" t="s">
        <v>1602</v>
      </c>
      <c r="C290" s="135">
        <f t="shared" si="152"/>
        <v>0</v>
      </c>
      <c r="D290" s="140">
        <v>0</v>
      </c>
      <c r="E290" s="140">
        <v>0</v>
      </c>
      <c r="F290" s="140">
        <v>0</v>
      </c>
      <c r="G290" s="140">
        <v>0</v>
      </c>
      <c r="H290" s="140">
        <v>0</v>
      </c>
      <c r="I290" s="140">
        <v>0</v>
      </c>
      <c r="J290" s="135">
        <f t="shared" si="154"/>
        <v>0</v>
      </c>
      <c r="K290" s="141">
        <v>0</v>
      </c>
      <c r="L290" s="141">
        <v>0</v>
      </c>
      <c r="M290" s="141">
        <v>0</v>
      </c>
      <c r="N290" s="141">
        <v>0</v>
      </c>
      <c r="O290" s="141">
        <v>0</v>
      </c>
      <c r="P290" s="141">
        <v>0</v>
      </c>
      <c r="Q290" s="136">
        <f t="shared" si="156"/>
        <v>0</v>
      </c>
      <c r="R290" s="141">
        <v>0</v>
      </c>
      <c r="S290" s="141">
        <v>0</v>
      </c>
      <c r="T290" s="141">
        <v>0</v>
      </c>
      <c r="U290" s="10">
        <v>0</v>
      </c>
      <c r="V290" s="10">
        <v>0</v>
      </c>
      <c r="W290" s="10">
        <v>0</v>
      </c>
      <c r="X290" s="13">
        <f t="shared" si="147"/>
        <v>0</v>
      </c>
      <c r="Y290" s="10">
        <f t="shared" si="147"/>
        <v>0</v>
      </c>
      <c r="Z290" s="10">
        <f t="shared" si="147"/>
        <v>0</v>
      </c>
      <c r="AA290" s="10">
        <f t="shared" si="147"/>
        <v>0</v>
      </c>
      <c r="AB290" s="10">
        <f t="shared" si="147"/>
        <v>0</v>
      </c>
      <c r="AC290" s="10">
        <f t="shared" si="147"/>
        <v>0</v>
      </c>
      <c r="AD290" s="10">
        <f t="shared" si="147"/>
        <v>0</v>
      </c>
      <c r="AE290" s="10">
        <f t="shared" si="151"/>
        <v>0</v>
      </c>
      <c r="AF290" s="10">
        <f t="shared" si="151"/>
        <v>0</v>
      </c>
      <c r="AG290" s="10">
        <f t="shared" si="151"/>
        <v>0</v>
      </c>
      <c r="AH290" s="10">
        <f t="shared" si="151"/>
        <v>0</v>
      </c>
      <c r="AI290" s="10">
        <f t="shared" si="151"/>
        <v>0</v>
      </c>
      <c r="AJ290" s="10">
        <f t="shared" si="151"/>
        <v>0</v>
      </c>
      <c r="AK290" s="10">
        <f t="shared" si="151"/>
        <v>0</v>
      </c>
    </row>
    <row r="291" spans="1:37" ht="12.75" customHeight="1" x14ac:dyDescent="0.25">
      <c r="A291" s="133">
        <v>283</v>
      </c>
      <c r="B291" s="139" t="s">
        <v>1603</v>
      </c>
      <c r="C291" s="135">
        <f t="shared" si="152"/>
        <v>0</v>
      </c>
      <c r="D291" s="140">
        <v>0</v>
      </c>
      <c r="E291" s="140">
        <v>0</v>
      </c>
      <c r="F291" s="140">
        <v>0</v>
      </c>
      <c r="G291" s="140">
        <v>0</v>
      </c>
      <c r="H291" s="140">
        <v>0</v>
      </c>
      <c r="I291" s="140">
        <v>0</v>
      </c>
      <c r="J291" s="135">
        <f t="shared" si="154"/>
        <v>0</v>
      </c>
      <c r="K291" s="141">
        <v>0</v>
      </c>
      <c r="L291" s="141">
        <v>0</v>
      </c>
      <c r="M291" s="141">
        <v>0</v>
      </c>
      <c r="N291" s="141">
        <v>0</v>
      </c>
      <c r="O291" s="141">
        <v>0</v>
      </c>
      <c r="P291" s="141">
        <v>0</v>
      </c>
      <c r="Q291" s="136">
        <f t="shared" si="156"/>
        <v>0</v>
      </c>
      <c r="R291" s="141">
        <v>0</v>
      </c>
      <c r="S291" s="141">
        <v>0</v>
      </c>
      <c r="T291" s="141">
        <v>0</v>
      </c>
      <c r="U291" s="10">
        <v>0</v>
      </c>
      <c r="V291" s="10">
        <v>0</v>
      </c>
      <c r="W291" s="10">
        <v>0</v>
      </c>
      <c r="X291" s="13">
        <f t="shared" si="147"/>
        <v>0</v>
      </c>
      <c r="Y291" s="10">
        <f t="shared" si="147"/>
        <v>0</v>
      </c>
      <c r="Z291" s="10">
        <f t="shared" si="147"/>
        <v>0</v>
      </c>
      <c r="AA291" s="10">
        <f t="shared" si="147"/>
        <v>0</v>
      </c>
      <c r="AB291" s="10">
        <f t="shared" si="147"/>
        <v>0</v>
      </c>
      <c r="AC291" s="10">
        <f t="shared" si="147"/>
        <v>0</v>
      </c>
      <c r="AD291" s="10">
        <f t="shared" si="147"/>
        <v>0</v>
      </c>
      <c r="AE291" s="10">
        <f t="shared" si="151"/>
        <v>0</v>
      </c>
      <c r="AF291" s="10">
        <f t="shared" si="151"/>
        <v>0</v>
      </c>
      <c r="AG291" s="10">
        <f t="shared" si="151"/>
        <v>0</v>
      </c>
      <c r="AH291" s="10">
        <f t="shared" si="151"/>
        <v>0</v>
      </c>
      <c r="AI291" s="10">
        <f t="shared" si="151"/>
        <v>0</v>
      </c>
      <c r="AJ291" s="10">
        <f t="shared" si="151"/>
        <v>0</v>
      </c>
      <c r="AK291" s="10">
        <f t="shared" si="151"/>
        <v>0</v>
      </c>
    </row>
    <row r="292" spans="1:37" ht="12.75" customHeight="1" x14ac:dyDescent="0.25">
      <c r="A292" s="133">
        <v>284</v>
      </c>
      <c r="B292" s="139" t="s">
        <v>1604</v>
      </c>
      <c r="C292" s="135">
        <f t="shared" si="152"/>
        <v>0</v>
      </c>
      <c r="D292" s="140">
        <v>0</v>
      </c>
      <c r="E292" s="140">
        <v>0</v>
      </c>
      <c r="F292" s="140">
        <v>0</v>
      </c>
      <c r="G292" s="140">
        <v>0</v>
      </c>
      <c r="H292" s="140">
        <v>0</v>
      </c>
      <c r="I292" s="140">
        <v>0</v>
      </c>
      <c r="J292" s="135">
        <f t="shared" si="154"/>
        <v>0</v>
      </c>
      <c r="K292" s="141">
        <v>0</v>
      </c>
      <c r="L292" s="141">
        <v>0</v>
      </c>
      <c r="M292" s="141">
        <v>0</v>
      </c>
      <c r="N292" s="141">
        <v>0</v>
      </c>
      <c r="O292" s="141">
        <v>0</v>
      </c>
      <c r="P292" s="141">
        <v>0</v>
      </c>
      <c r="Q292" s="136">
        <f t="shared" si="156"/>
        <v>0</v>
      </c>
      <c r="R292" s="141">
        <v>0</v>
      </c>
      <c r="S292" s="141">
        <v>0</v>
      </c>
      <c r="T292" s="141">
        <v>0</v>
      </c>
      <c r="U292" s="10">
        <v>0</v>
      </c>
      <c r="V292" s="10">
        <v>0</v>
      </c>
      <c r="W292" s="10">
        <v>0</v>
      </c>
      <c r="X292" s="13">
        <f t="shared" si="147"/>
        <v>0</v>
      </c>
      <c r="Y292" s="10">
        <f t="shared" si="147"/>
        <v>0</v>
      </c>
      <c r="Z292" s="10">
        <f t="shared" si="147"/>
        <v>0</v>
      </c>
      <c r="AA292" s="10">
        <f t="shared" si="147"/>
        <v>0</v>
      </c>
      <c r="AB292" s="10">
        <f t="shared" si="147"/>
        <v>0</v>
      </c>
      <c r="AC292" s="10">
        <f t="shared" si="147"/>
        <v>0</v>
      </c>
      <c r="AD292" s="10">
        <f t="shared" si="147"/>
        <v>0</v>
      </c>
      <c r="AE292" s="10">
        <f t="shared" si="151"/>
        <v>0</v>
      </c>
      <c r="AF292" s="10">
        <f t="shared" si="151"/>
        <v>0</v>
      </c>
      <c r="AG292" s="10">
        <f t="shared" si="151"/>
        <v>0</v>
      </c>
      <c r="AH292" s="10">
        <f t="shared" si="151"/>
        <v>0</v>
      </c>
      <c r="AI292" s="10">
        <f t="shared" si="151"/>
        <v>0</v>
      </c>
      <c r="AJ292" s="10">
        <f t="shared" si="151"/>
        <v>0</v>
      </c>
      <c r="AK292" s="10">
        <f t="shared" si="151"/>
        <v>0</v>
      </c>
    </row>
    <row r="293" spans="1:37" ht="12.75" customHeight="1" x14ac:dyDescent="0.25">
      <c r="A293" s="133">
        <v>285</v>
      </c>
      <c r="B293" s="139" t="s">
        <v>1605</v>
      </c>
      <c r="C293" s="135">
        <f t="shared" si="152"/>
        <v>0</v>
      </c>
      <c r="D293" s="140">
        <v>0</v>
      </c>
      <c r="E293" s="140">
        <v>0</v>
      </c>
      <c r="F293" s="140">
        <v>0</v>
      </c>
      <c r="G293" s="140">
        <v>0</v>
      </c>
      <c r="H293" s="140">
        <v>0</v>
      </c>
      <c r="I293" s="140">
        <v>0</v>
      </c>
      <c r="J293" s="135">
        <f t="shared" si="154"/>
        <v>0</v>
      </c>
      <c r="K293" s="141">
        <v>0</v>
      </c>
      <c r="L293" s="141">
        <v>0</v>
      </c>
      <c r="M293" s="141">
        <v>0</v>
      </c>
      <c r="N293" s="141">
        <v>0</v>
      </c>
      <c r="O293" s="141">
        <v>0</v>
      </c>
      <c r="P293" s="141">
        <v>0</v>
      </c>
      <c r="Q293" s="136">
        <f t="shared" si="156"/>
        <v>0</v>
      </c>
      <c r="R293" s="141">
        <v>0</v>
      </c>
      <c r="S293" s="141">
        <v>0</v>
      </c>
      <c r="T293" s="141">
        <v>0</v>
      </c>
      <c r="U293" s="10">
        <v>0</v>
      </c>
      <c r="V293" s="10">
        <v>0</v>
      </c>
      <c r="W293" s="10">
        <v>0</v>
      </c>
      <c r="X293" s="13">
        <f t="shared" si="147"/>
        <v>0</v>
      </c>
      <c r="Y293" s="10">
        <f t="shared" si="147"/>
        <v>0</v>
      </c>
      <c r="Z293" s="10">
        <f t="shared" si="147"/>
        <v>0</v>
      </c>
      <c r="AA293" s="10">
        <f t="shared" si="147"/>
        <v>0</v>
      </c>
      <c r="AB293" s="10">
        <f t="shared" si="147"/>
        <v>0</v>
      </c>
      <c r="AC293" s="10">
        <f t="shared" si="147"/>
        <v>0</v>
      </c>
      <c r="AD293" s="10">
        <f t="shared" si="147"/>
        <v>0</v>
      </c>
      <c r="AE293" s="10">
        <f t="shared" si="151"/>
        <v>0</v>
      </c>
      <c r="AF293" s="10">
        <f t="shared" si="151"/>
        <v>0</v>
      </c>
      <c r="AG293" s="10">
        <f t="shared" si="151"/>
        <v>0</v>
      </c>
      <c r="AH293" s="10">
        <f t="shared" si="151"/>
        <v>0</v>
      </c>
      <c r="AI293" s="10">
        <f t="shared" si="151"/>
        <v>0</v>
      </c>
      <c r="AJ293" s="10">
        <f t="shared" si="151"/>
        <v>0</v>
      </c>
      <c r="AK293" s="10">
        <f t="shared" si="151"/>
        <v>0</v>
      </c>
    </row>
    <row r="294" spans="1:37" ht="12.75" customHeight="1" x14ac:dyDescent="0.25">
      <c r="A294" s="133">
        <v>286</v>
      </c>
      <c r="B294" s="139" t="s">
        <v>1606</v>
      </c>
      <c r="C294" s="135">
        <f t="shared" si="152"/>
        <v>0</v>
      </c>
      <c r="D294" s="140">
        <v>0</v>
      </c>
      <c r="E294" s="140">
        <v>0</v>
      </c>
      <c r="F294" s="140">
        <v>0</v>
      </c>
      <c r="G294" s="140">
        <v>0</v>
      </c>
      <c r="H294" s="140">
        <v>0</v>
      </c>
      <c r="I294" s="140">
        <v>0</v>
      </c>
      <c r="J294" s="135">
        <f t="shared" si="154"/>
        <v>0</v>
      </c>
      <c r="K294" s="141">
        <v>0</v>
      </c>
      <c r="L294" s="141">
        <v>0</v>
      </c>
      <c r="M294" s="141">
        <v>0</v>
      </c>
      <c r="N294" s="141">
        <v>0</v>
      </c>
      <c r="O294" s="141">
        <v>0</v>
      </c>
      <c r="P294" s="141">
        <v>0</v>
      </c>
      <c r="Q294" s="136">
        <f t="shared" si="156"/>
        <v>0</v>
      </c>
      <c r="R294" s="141">
        <v>0</v>
      </c>
      <c r="S294" s="141">
        <v>0</v>
      </c>
      <c r="T294" s="141">
        <v>0</v>
      </c>
      <c r="U294" s="10">
        <v>0</v>
      </c>
      <c r="V294" s="10">
        <v>0</v>
      </c>
      <c r="W294" s="10">
        <v>0</v>
      </c>
      <c r="X294" s="13">
        <f t="shared" si="147"/>
        <v>0</v>
      </c>
      <c r="Y294" s="10">
        <f t="shared" si="147"/>
        <v>0</v>
      </c>
      <c r="Z294" s="10">
        <f t="shared" si="147"/>
        <v>0</v>
      </c>
      <c r="AA294" s="10">
        <f t="shared" si="147"/>
        <v>0</v>
      </c>
      <c r="AB294" s="10">
        <f t="shared" si="147"/>
        <v>0</v>
      </c>
      <c r="AC294" s="10">
        <f t="shared" si="147"/>
        <v>0</v>
      </c>
      <c r="AD294" s="10">
        <f t="shared" si="147"/>
        <v>0</v>
      </c>
      <c r="AE294" s="10">
        <f t="shared" si="151"/>
        <v>0</v>
      </c>
      <c r="AF294" s="10">
        <f t="shared" si="151"/>
        <v>0</v>
      </c>
      <c r="AG294" s="10">
        <f t="shared" si="151"/>
        <v>0</v>
      </c>
      <c r="AH294" s="10">
        <f t="shared" si="151"/>
        <v>0</v>
      </c>
      <c r="AI294" s="10">
        <f t="shared" si="151"/>
        <v>0</v>
      </c>
      <c r="AJ294" s="10">
        <f t="shared" si="151"/>
        <v>0</v>
      </c>
      <c r="AK294" s="10">
        <f t="shared" si="151"/>
        <v>0</v>
      </c>
    </row>
    <row r="295" spans="1:37" ht="12.75" customHeight="1" x14ac:dyDescent="0.25">
      <c r="A295" s="133">
        <v>287</v>
      </c>
      <c r="B295" s="139" t="s">
        <v>1607</v>
      </c>
      <c r="C295" s="135">
        <f t="shared" si="152"/>
        <v>0</v>
      </c>
      <c r="D295" s="140">
        <v>0</v>
      </c>
      <c r="E295" s="140">
        <v>0</v>
      </c>
      <c r="F295" s="140">
        <v>0</v>
      </c>
      <c r="G295" s="140">
        <v>0</v>
      </c>
      <c r="H295" s="140">
        <v>0</v>
      </c>
      <c r="I295" s="140">
        <v>0</v>
      </c>
      <c r="J295" s="135">
        <f t="shared" si="154"/>
        <v>0</v>
      </c>
      <c r="K295" s="141">
        <v>0</v>
      </c>
      <c r="L295" s="141">
        <v>0</v>
      </c>
      <c r="M295" s="141">
        <v>0</v>
      </c>
      <c r="N295" s="141">
        <v>0</v>
      </c>
      <c r="O295" s="141">
        <v>0</v>
      </c>
      <c r="P295" s="141">
        <v>0</v>
      </c>
      <c r="Q295" s="136">
        <f t="shared" si="156"/>
        <v>0</v>
      </c>
      <c r="R295" s="141">
        <v>0</v>
      </c>
      <c r="S295" s="141">
        <v>0</v>
      </c>
      <c r="T295" s="141">
        <v>0</v>
      </c>
      <c r="U295" s="10">
        <v>0</v>
      </c>
      <c r="V295" s="10">
        <v>0</v>
      </c>
      <c r="W295" s="10">
        <v>0</v>
      </c>
      <c r="X295" s="13">
        <f t="shared" si="147"/>
        <v>0</v>
      </c>
      <c r="Y295" s="10">
        <f t="shared" si="147"/>
        <v>0</v>
      </c>
      <c r="Z295" s="10">
        <f t="shared" si="147"/>
        <v>0</v>
      </c>
      <c r="AA295" s="10">
        <f t="shared" si="147"/>
        <v>0</v>
      </c>
      <c r="AB295" s="10">
        <f t="shared" si="147"/>
        <v>0</v>
      </c>
      <c r="AC295" s="10">
        <f t="shared" si="147"/>
        <v>0</v>
      </c>
      <c r="AD295" s="10">
        <f t="shared" si="147"/>
        <v>0</v>
      </c>
      <c r="AE295" s="10">
        <f t="shared" si="151"/>
        <v>0</v>
      </c>
      <c r="AF295" s="10">
        <f t="shared" si="151"/>
        <v>0</v>
      </c>
      <c r="AG295" s="10">
        <f t="shared" si="151"/>
        <v>0</v>
      </c>
      <c r="AH295" s="10">
        <f t="shared" si="151"/>
        <v>0</v>
      </c>
      <c r="AI295" s="10">
        <f t="shared" si="151"/>
        <v>0</v>
      </c>
      <c r="AJ295" s="10">
        <f t="shared" si="151"/>
        <v>0</v>
      </c>
      <c r="AK295" s="10">
        <f t="shared" si="151"/>
        <v>0</v>
      </c>
    </row>
    <row r="296" spans="1:37" ht="12.75" customHeight="1" x14ac:dyDescent="0.25">
      <c r="A296" s="133">
        <v>288</v>
      </c>
      <c r="B296" s="139" t="s">
        <v>1601</v>
      </c>
      <c r="C296" s="135">
        <f t="shared" si="152"/>
        <v>0</v>
      </c>
      <c r="D296" s="140">
        <v>0</v>
      </c>
      <c r="E296" s="140">
        <v>0</v>
      </c>
      <c r="F296" s="140">
        <v>0</v>
      </c>
      <c r="G296" s="140">
        <v>0</v>
      </c>
      <c r="H296" s="140">
        <v>0</v>
      </c>
      <c r="I296" s="140">
        <v>0</v>
      </c>
      <c r="J296" s="135">
        <f t="shared" si="154"/>
        <v>0</v>
      </c>
      <c r="K296" s="141">
        <v>0</v>
      </c>
      <c r="L296" s="141">
        <v>0</v>
      </c>
      <c r="M296" s="141">
        <v>0</v>
      </c>
      <c r="N296" s="141">
        <v>0</v>
      </c>
      <c r="O296" s="141">
        <v>0</v>
      </c>
      <c r="P296" s="141">
        <v>0</v>
      </c>
      <c r="Q296" s="136">
        <f t="shared" si="156"/>
        <v>0</v>
      </c>
      <c r="R296" s="141">
        <v>0</v>
      </c>
      <c r="S296" s="141">
        <v>0</v>
      </c>
      <c r="T296" s="141">
        <v>0</v>
      </c>
      <c r="U296" s="10">
        <v>0</v>
      </c>
      <c r="V296" s="10">
        <v>0</v>
      </c>
      <c r="W296" s="10">
        <v>0</v>
      </c>
      <c r="X296" s="13">
        <f t="shared" si="147"/>
        <v>0</v>
      </c>
      <c r="Y296" s="10">
        <f t="shared" si="147"/>
        <v>0</v>
      </c>
      <c r="Z296" s="10">
        <f t="shared" si="147"/>
        <v>0</v>
      </c>
      <c r="AA296" s="10">
        <f t="shared" si="147"/>
        <v>0</v>
      </c>
      <c r="AB296" s="10">
        <f t="shared" si="147"/>
        <v>0</v>
      </c>
      <c r="AC296" s="10">
        <f t="shared" si="147"/>
        <v>0</v>
      </c>
      <c r="AD296" s="10">
        <f t="shared" si="147"/>
        <v>0</v>
      </c>
      <c r="AE296" s="10">
        <f t="shared" si="151"/>
        <v>0</v>
      </c>
      <c r="AF296" s="10">
        <f t="shared" si="151"/>
        <v>0</v>
      </c>
      <c r="AG296" s="10">
        <f t="shared" si="151"/>
        <v>0</v>
      </c>
      <c r="AH296" s="10">
        <f t="shared" si="151"/>
        <v>0</v>
      </c>
      <c r="AI296" s="10">
        <f t="shared" si="151"/>
        <v>0</v>
      </c>
      <c r="AJ296" s="10">
        <f t="shared" si="151"/>
        <v>0</v>
      </c>
      <c r="AK296" s="10">
        <f t="shared" si="151"/>
        <v>0</v>
      </c>
    </row>
    <row r="297" spans="1:37" ht="12.75" customHeight="1" x14ac:dyDescent="0.25">
      <c r="A297" s="133">
        <v>289</v>
      </c>
      <c r="B297" s="139" t="s">
        <v>1608</v>
      </c>
      <c r="C297" s="135">
        <f t="shared" si="152"/>
        <v>0</v>
      </c>
      <c r="D297" s="140">
        <v>0</v>
      </c>
      <c r="E297" s="140">
        <v>0</v>
      </c>
      <c r="F297" s="140">
        <v>0</v>
      </c>
      <c r="G297" s="140">
        <v>0</v>
      </c>
      <c r="H297" s="140">
        <v>0</v>
      </c>
      <c r="I297" s="140">
        <v>0</v>
      </c>
      <c r="J297" s="135">
        <f t="shared" si="154"/>
        <v>0</v>
      </c>
      <c r="K297" s="141">
        <v>0</v>
      </c>
      <c r="L297" s="141">
        <v>0</v>
      </c>
      <c r="M297" s="141">
        <v>0</v>
      </c>
      <c r="N297" s="141">
        <v>0</v>
      </c>
      <c r="O297" s="141">
        <v>0</v>
      </c>
      <c r="P297" s="141">
        <v>0</v>
      </c>
      <c r="Q297" s="136">
        <f t="shared" si="156"/>
        <v>0</v>
      </c>
      <c r="R297" s="141">
        <v>0</v>
      </c>
      <c r="S297" s="141">
        <v>0</v>
      </c>
      <c r="T297" s="141">
        <v>0</v>
      </c>
      <c r="U297" s="10">
        <v>0</v>
      </c>
      <c r="V297" s="10">
        <v>0</v>
      </c>
      <c r="W297" s="10">
        <v>0</v>
      </c>
      <c r="X297" s="13">
        <f t="shared" si="147"/>
        <v>0</v>
      </c>
      <c r="Y297" s="10">
        <f t="shared" si="147"/>
        <v>0</v>
      </c>
      <c r="Z297" s="10">
        <f t="shared" si="147"/>
        <v>0</v>
      </c>
      <c r="AA297" s="10">
        <f t="shared" si="147"/>
        <v>0</v>
      </c>
      <c r="AB297" s="10">
        <f t="shared" si="147"/>
        <v>0</v>
      </c>
      <c r="AC297" s="10">
        <f t="shared" si="147"/>
        <v>0</v>
      </c>
      <c r="AD297" s="10">
        <f t="shared" si="147"/>
        <v>0</v>
      </c>
      <c r="AE297" s="10">
        <f t="shared" si="151"/>
        <v>0</v>
      </c>
      <c r="AF297" s="10">
        <f t="shared" si="151"/>
        <v>0</v>
      </c>
      <c r="AG297" s="10">
        <f t="shared" si="151"/>
        <v>0</v>
      </c>
      <c r="AH297" s="10">
        <f t="shared" si="151"/>
        <v>0</v>
      </c>
      <c r="AI297" s="10">
        <f t="shared" si="151"/>
        <v>0</v>
      </c>
      <c r="AJ297" s="10">
        <f t="shared" si="151"/>
        <v>0</v>
      </c>
      <c r="AK297" s="10">
        <f t="shared" si="151"/>
        <v>0</v>
      </c>
    </row>
    <row r="298" spans="1:37" ht="12.75" customHeight="1" x14ac:dyDescent="0.25">
      <c r="A298" s="133">
        <v>290</v>
      </c>
      <c r="B298" s="139" t="s">
        <v>1609</v>
      </c>
      <c r="C298" s="135">
        <f t="shared" si="152"/>
        <v>0</v>
      </c>
      <c r="D298" s="140">
        <v>0</v>
      </c>
      <c r="E298" s="140">
        <v>0</v>
      </c>
      <c r="F298" s="140">
        <v>0</v>
      </c>
      <c r="G298" s="140">
        <v>0</v>
      </c>
      <c r="H298" s="140">
        <v>0</v>
      </c>
      <c r="I298" s="140">
        <v>0</v>
      </c>
      <c r="J298" s="135">
        <f t="shared" si="154"/>
        <v>0</v>
      </c>
      <c r="K298" s="141">
        <v>0</v>
      </c>
      <c r="L298" s="141">
        <v>0</v>
      </c>
      <c r="M298" s="141">
        <v>0</v>
      </c>
      <c r="N298" s="141">
        <v>0</v>
      </c>
      <c r="O298" s="141">
        <v>0</v>
      </c>
      <c r="P298" s="141">
        <v>0</v>
      </c>
      <c r="Q298" s="136">
        <f t="shared" si="156"/>
        <v>0</v>
      </c>
      <c r="R298" s="141">
        <v>0</v>
      </c>
      <c r="S298" s="141">
        <v>0</v>
      </c>
      <c r="T298" s="141">
        <v>0</v>
      </c>
      <c r="U298" s="10">
        <v>0</v>
      </c>
      <c r="V298" s="10">
        <v>0</v>
      </c>
      <c r="W298" s="10">
        <v>0</v>
      </c>
      <c r="X298" s="13">
        <f t="shared" si="147"/>
        <v>0</v>
      </c>
      <c r="Y298" s="10">
        <f t="shared" si="147"/>
        <v>0</v>
      </c>
      <c r="Z298" s="10">
        <f t="shared" si="147"/>
        <v>0</v>
      </c>
      <c r="AA298" s="10">
        <f t="shared" si="147"/>
        <v>0</v>
      </c>
      <c r="AB298" s="10">
        <f t="shared" si="147"/>
        <v>0</v>
      </c>
      <c r="AC298" s="10">
        <f t="shared" si="147"/>
        <v>0</v>
      </c>
      <c r="AD298" s="10">
        <f t="shared" si="147"/>
        <v>0</v>
      </c>
      <c r="AE298" s="10">
        <f t="shared" si="151"/>
        <v>0</v>
      </c>
      <c r="AF298" s="10">
        <f t="shared" si="151"/>
        <v>0</v>
      </c>
      <c r="AG298" s="10">
        <f t="shared" si="151"/>
        <v>0</v>
      </c>
      <c r="AH298" s="10">
        <f t="shared" si="151"/>
        <v>0</v>
      </c>
      <c r="AI298" s="10">
        <f t="shared" si="151"/>
        <v>0</v>
      </c>
      <c r="AJ298" s="10">
        <f t="shared" si="151"/>
        <v>0</v>
      </c>
      <c r="AK298" s="10">
        <f t="shared" si="151"/>
        <v>0</v>
      </c>
    </row>
    <row r="299" spans="1:37" ht="12.75" customHeight="1" x14ac:dyDescent="0.25">
      <c r="A299" s="133">
        <v>291</v>
      </c>
      <c r="B299" s="139" t="s">
        <v>1610</v>
      </c>
      <c r="C299" s="135">
        <f t="shared" si="152"/>
        <v>0</v>
      </c>
      <c r="D299" s="140">
        <v>0</v>
      </c>
      <c r="E299" s="140">
        <v>0</v>
      </c>
      <c r="F299" s="140">
        <v>0</v>
      </c>
      <c r="G299" s="140">
        <v>0</v>
      </c>
      <c r="H299" s="140">
        <v>0</v>
      </c>
      <c r="I299" s="140">
        <v>0</v>
      </c>
      <c r="J299" s="135">
        <f t="shared" si="154"/>
        <v>0</v>
      </c>
      <c r="K299" s="141">
        <v>0</v>
      </c>
      <c r="L299" s="141">
        <v>0</v>
      </c>
      <c r="M299" s="141">
        <v>0</v>
      </c>
      <c r="N299" s="141">
        <v>0</v>
      </c>
      <c r="O299" s="141">
        <v>0</v>
      </c>
      <c r="P299" s="141">
        <v>0</v>
      </c>
      <c r="Q299" s="136">
        <f t="shared" si="156"/>
        <v>0</v>
      </c>
      <c r="R299" s="141">
        <v>0</v>
      </c>
      <c r="S299" s="141">
        <v>0</v>
      </c>
      <c r="T299" s="141">
        <v>0</v>
      </c>
      <c r="U299" s="10">
        <v>0</v>
      </c>
      <c r="V299" s="10">
        <v>0</v>
      </c>
      <c r="W299" s="10">
        <v>0</v>
      </c>
      <c r="X299" s="13">
        <f t="shared" si="147"/>
        <v>0</v>
      </c>
      <c r="Y299" s="10">
        <f t="shared" si="147"/>
        <v>0</v>
      </c>
      <c r="Z299" s="10">
        <f t="shared" si="147"/>
        <v>0</v>
      </c>
      <c r="AA299" s="10">
        <f t="shared" si="147"/>
        <v>0</v>
      </c>
      <c r="AB299" s="10">
        <f t="shared" si="147"/>
        <v>0</v>
      </c>
      <c r="AC299" s="10">
        <f t="shared" si="147"/>
        <v>0</v>
      </c>
      <c r="AD299" s="10">
        <f t="shared" si="147"/>
        <v>0</v>
      </c>
      <c r="AE299" s="10">
        <f t="shared" si="151"/>
        <v>0</v>
      </c>
      <c r="AF299" s="10">
        <f t="shared" si="151"/>
        <v>0</v>
      </c>
      <c r="AG299" s="10">
        <f t="shared" si="151"/>
        <v>0</v>
      </c>
      <c r="AH299" s="10">
        <f t="shared" si="151"/>
        <v>0</v>
      </c>
      <c r="AI299" s="10">
        <f t="shared" si="151"/>
        <v>0</v>
      </c>
      <c r="AJ299" s="10">
        <f t="shared" si="151"/>
        <v>0</v>
      </c>
      <c r="AK299" s="10">
        <f t="shared" si="151"/>
        <v>0</v>
      </c>
    </row>
    <row r="300" spans="1:37" ht="12.75" customHeight="1" x14ac:dyDescent="0.25">
      <c r="A300" s="133">
        <v>292</v>
      </c>
      <c r="B300" s="139" t="s">
        <v>1611</v>
      </c>
      <c r="C300" s="135">
        <f t="shared" si="152"/>
        <v>0</v>
      </c>
      <c r="D300" s="140">
        <v>0</v>
      </c>
      <c r="E300" s="140">
        <v>0</v>
      </c>
      <c r="F300" s="140">
        <v>0</v>
      </c>
      <c r="G300" s="140">
        <v>0</v>
      </c>
      <c r="H300" s="140">
        <v>0</v>
      </c>
      <c r="I300" s="140">
        <v>0</v>
      </c>
      <c r="J300" s="135">
        <f t="shared" si="154"/>
        <v>0</v>
      </c>
      <c r="K300" s="141">
        <v>0</v>
      </c>
      <c r="L300" s="141">
        <v>0</v>
      </c>
      <c r="M300" s="141">
        <v>0</v>
      </c>
      <c r="N300" s="141">
        <v>0</v>
      </c>
      <c r="O300" s="141">
        <v>0</v>
      </c>
      <c r="P300" s="141">
        <v>0</v>
      </c>
      <c r="Q300" s="136">
        <f t="shared" si="156"/>
        <v>0</v>
      </c>
      <c r="R300" s="141">
        <v>0</v>
      </c>
      <c r="S300" s="141">
        <v>0</v>
      </c>
      <c r="T300" s="141">
        <v>0</v>
      </c>
      <c r="U300" s="10">
        <v>0</v>
      </c>
      <c r="V300" s="10">
        <v>0</v>
      </c>
      <c r="W300" s="10">
        <v>0</v>
      </c>
      <c r="X300" s="13">
        <f t="shared" ref="X300:AD337" si="164">Q300-J300</f>
        <v>0</v>
      </c>
      <c r="Y300" s="10">
        <f t="shared" si="164"/>
        <v>0</v>
      </c>
      <c r="Z300" s="10">
        <f t="shared" si="164"/>
        <v>0</v>
      </c>
      <c r="AA300" s="10">
        <f t="shared" si="164"/>
        <v>0</v>
      </c>
      <c r="AB300" s="10">
        <f t="shared" si="164"/>
        <v>0</v>
      </c>
      <c r="AC300" s="10">
        <f t="shared" si="164"/>
        <v>0</v>
      </c>
      <c r="AD300" s="10">
        <f t="shared" si="164"/>
        <v>0</v>
      </c>
      <c r="AE300" s="10">
        <f t="shared" si="151"/>
        <v>0</v>
      </c>
      <c r="AF300" s="10">
        <f t="shared" si="151"/>
        <v>0</v>
      </c>
      <c r="AG300" s="10">
        <f t="shared" si="151"/>
        <v>0</v>
      </c>
      <c r="AH300" s="10">
        <f t="shared" si="151"/>
        <v>0</v>
      </c>
      <c r="AI300" s="10">
        <f t="shared" si="151"/>
        <v>0</v>
      </c>
      <c r="AJ300" s="10">
        <f t="shared" si="151"/>
        <v>0</v>
      </c>
      <c r="AK300" s="10">
        <f t="shared" si="151"/>
        <v>0</v>
      </c>
    </row>
    <row r="301" spans="1:37" ht="12.75" customHeight="1" x14ac:dyDescent="0.25">
      <c r="A301" s="133">
        <v>293</v>
      </c>
      <c r="B301" s="139" t="s">
        <v>1612</v>
      </c>
      <c r="C301" s="135">
        <f t="shared" si="152"/>
        <v>0</v>
      </c>
      <c r="D301" s="140">
        <v>0</v>
      </c>
      <c r="E301" s="140">
        <v>0</v>
      </c>
      <c r="F301" s="140">
        <v>0</v>
      </c>
      <c r="G301" s="140">
        <v>0</v>
      </c>
      <c r="H301" s="140">
        <v>0</v>
      </c>
      <c r="I301" s="140">
        <v>0</v>
      </c>
      <c r="J301" s="135">
        <f t="shared" si="154"/>
        <v>0</v>
      </c>
      <c r="K301" s="141">
        <v>0</v>
      </c>
      <c r="L301" s="141">
        <v>0</v>
      </c>
      <c r="M301" s="141">
        <v>0</v>
      </c>
      <c r="N301" s="141">
        <v>0</v>
      </c>
      <c r="O301" s="141">
        <v>0</v>
      </c>
      <c r="P301" s="141">
        <v>0</v>
      </c>
      <c r="Q301" s="136">
        <f t="shared" si="156"/>
        <v>0</v>
      </c>
      <c r="R301" s="141">
        <v>0</v>
      </c>
      <c r="S301" s="141">
        <v>0</v>
      </c>
      <c r="T301" s="141">
        <v>0</v>
      </c>
      <c r="U301" s="10">
        <v>0</v>
      </c>
      <c r="V301" s="10">
        <v>0</v>
      </c>
      <c r="W301" s="10">
        <v>0</v>
      </c>
      <c r="X301" s="13">
        <f t="shared" si="164"/>
        <v>0</v>
      </c>
      <c r="Y301" s="10">
        <f t="shared" si="164"/>
        <v>0</v>
      </c>
      <c r="Z301" s="10">
        <f t="shared" si="164"/>
        <v>0</v>
      </c>
      <c r="AA301" s="10">
        <f t="shared" si="164"/>
        <v>0</v>
      </c>
      <c r="AB301" s="10">
        <f t="shared" si="164"/>
        <v>0</v>
      </c>
      <c r="AC301" s="10">
        <f t="shared" si="164"/>
        <v>0</v>
      </c>
      <c r="AD301" s="10">
        <f t="shared" si="164"/>
        <v>0</v>
      </c>
      <c r="AE301" s="10">
        <f t="shared" si="151"/>
        <v>0</v>
      </c>
      <c r="AF301" s="10">
        <f t="shared" si="151"/>
        <v>0</v>
      </c>
      <c r="AG301" s="10">
        <f t="shared" si="151"/>
        <v>0</v>
      </c>
      <c r="AH301" s="10">
        <f t="shared" si="151"/>
        <v>0</v>
      </c>
      <c r="AI301" s="10">
        <f t="shared" si="151"/>
        <v>0</v>
      </c>
      <c r="AJ301" s="10">
        <f t="shared" si="151"/>
        <v>0</v>
      </c>
      <c r="AK301" s="10">
        <f t="shared" si="151"/>
        <v>0</v>
      </c>
    </row>
    <row r="302" spans="1:37" ht="12.75" customHeight="1" x14ac:dyDescent="0.25">
      <c r="A302" s="133">
        <v>294</v>
      </c>
      <c r="B302" s="139" t="s">
        <v>1613</v>
      </c>
      <c r="C302" s="135">
        <f t="shared" si="152"/>
        <v>0</v>
      </c>
      <c r="D302" s="140">
        <v>0</v>
      </c>
      <c r="E302" s="140">
        <v>0</v>
      </c>
      <c r="F302" s="140">
        <v>0</v>
      </c>
      <c r="G302" s="140">
        <v>0</v>
      </c>
      <c r="H302" s="140">
        <v>0</v>
      </c>
      <c r="I302" s="140">
        <v>0</v>
      </c>
      <c r="J302" s="135">
        <f t="shared" si="154"/>
        <v>0</v>
      </c>
      <c r="K302" s="141">
        <v>0</v>
      </c>
      <c r="L302" s="141">
        <v>0</v>
      </c>
      <c r="M302" s="141">
        <v>0</v>
      </c>
      <c r="N302" s="141">
        <v>0</v>
      </c>
      <c r="O302" s="141">
        <v>0</v>
      </c>
      <c r="P302" s="141">
        <v>0</v>
      </c>
      <c r="Q302" s="136">
        <f t="shared" si="156"/>
        <v>0</v>
      </c>
      <c r="R302" s="141">
        <v>0</v>
      </c>
      <c r="S302" s="141">
        <v>0</v>
      </c>
      <c r="T302" s="141">
        <v>0</v>
      </c>
      <c r="U302" s="10">
        <v>0</v>
      </c>
      <c r="V302" s="10">
        <v>0</v>
      </c>
      <c r="W302" s="10">
        <v>0</v>
      </c>
      <c r="X302" s="13">
        <f t="shared" si="164"/>
        <v>0</v>
      </c>
      <c r="Y302" s="10">
        <f t="shared" si="164"/>
        <v>0</v>
      </c>
      <c r="Z302" s="10">
        <f t="shared" si="164"/>
        <v>0</v>
      </c>
      <c r="AA302" s="10">
        <f t="shared" si="164"/>
        <v>0</v>
      </c>
      <c r="AB302" s="10">
        <f t="shared" si="164"/>
        <v>0</v>
      </c>
      <c r="AC302" s="10">
        <f t="shared" si="164"/>
        <v>0</v>
      </c>
      <c r="AD302" s="10">
        <f t="shared" si="164"/>
        <v>0</v>
      </c>
      <c r="AE302" s="10">
        <f t="shared" si="151"/>
        <v>0</v>
      </c>
      <c r="AF302" s="10">
        <f t="shared" si="151"/>
        <v>0</v>
      </c>
      <c r="AG302" s="10">
        <f t="shared" si="151"/>
        <v>0</v>
      </c>
      <c r="AH302" s="10">
        <f t="shared" si="151"/>
        <v>0</v>
      </c>
      <c r="AI302" s="10">
        <f t="shared" si="151"/>
        <v>0</v>
      </c>
      <c r="AJ302" s="10">
        <f t="shared" si="151"/>
        <v>0</v>
      </c>
      <c r="AK302" s="10">
        <f t="shared" si="151"/>
        <v>0</v>
      </c>
    </row>
    <row r="303" spans="1:37" ht="12.75" customHeight="1" x14ac:dyDescent="0.25">
      <c r="A303" s="133">
        <v>295</v>
      </c>
      <c r="B303" s="139" t="s">
        <v>1614</v>
      </c>
      <c r="C303" s="135">
        <f t="shared" si="152"/>
        <v>0</v>
      </c>
      <c r="D303" s="140">
        <v>0</v>
      </c>
      <c r="E303" s="140">
        <v>0</v>
      </c>
      <c r="F303" s="140">
        <v>0</v>
      </c>
      <c r="G303" s="140">
        <v>0</v>
      </c>
      <c r="H303" s="140">
        <v>0</v>
      </c>
      <c r="I303" s="140">
        <v>0</v>
      </c>
      <c r="J303" s="135">
        <f t="shared" si="154"/>
        <v>0</v>
      </c>
      <c r="K303" s="141">
        <v>0</v>
      </c>
      <c r="L303" s="141">
        <v>0</v>
      </c>
      <c r="M303" s="141">
        <v>0</v>
      </c>
      <c r="N303" s="141">
        <v>0</v>
      </c>
      <c r="O303" s="141">
        <v>0</v>
      </c>
      <c r="P303" s="141">
        <v>0</v>
      </c>
      <c r="Q303" s="136">
        <f t="shared" si="156"/>
        <v>0</v>
      </c>
      <c r="R303" s="141">
        <v>0</v>
      </c>
      <c r="S303" s="141">
        <v>0</v>
      </c>
      <c r="T303" s="141">
        <v>0</v>
      </c>
      <c r="U303" s="10">
        <v>0</v>
      </c>
      <c r="V303" s="10">
        <v>0</v>
      </c>
      <c r="W303" s="10">
        <v>0</v>
      </c>
      <c r="X303" s="13">
        <f t="shared" si="164"/>
        <v>0</v>
      </c>
      <c r="Y303" s="10">
        <f t="shared" si="164"/>
        <v>0</v>
      </c>
      <c r="Z303" s="10">
        <f t="shared" si="164"/>
        <v>0</v>
      </c>
      <c r="AA303" s="10">
        <f t="shared" si="164"/>
        <v>0</v>
      </c>
      <c r="AB303" s="10">
        <f t="shared" si="164"/>
        <v>0</v>
      </c>
      <c r="AC303" s="10">
        <f t="shared" si="164"/>
        <v>0</v>
      </c>
      <c r="AD303" s="10">
        <f t="shared" si="164"/>
        <v>0</v>
      </c>
      <c r="AE303" s="10">
        <f t="shared" si="151"/>
        <v>0</v>
      </c>
      <c r="AF303" s="10">
        <f t="shared" si="151"/>
        <v>0</v>
      </c>
      <c r="AG303" s="10">
        <f t="shared" si="151"/>
        <v>0</v>
      </c>
      <c r="AH303" s="10">
        <f t="shared" si="151"/>
        <v>0</v>
      </c>
      <c r="AI303" s="10">
        <f t="shared" si="151"/>
        <v>0</v>
      </c>
      <c r="AJ303" s="10">
        <f t="shared" si="151"/>
        <v>0</v>
      </c>
      <c r="AK303" s="10">
        <f t="shared" si="151"/>
        <v>0</v>
      </c>
    </row>
    <row r="304" spans="1:37" ht="12.75" customHeight="1" x14ac:dyDescent="0.25">
      <c r="A304" s="133">
        <v>296</v>
      </c>
      <c r="B304" s="139" t="s">
        <v>1615</v>
      </c>
      <c r="C304" s="135">
        <f t="shared" si="152"/>
        <v>70.599999999999994</v>
      </c>
      <c r="D304" s="140">
        <v>0</v>
      </c>
      <c r="E304" s="140">
        <v>0</v>
      </c>
      <c r="F304" s="140">
        <v>0</v>
      </c>
      <c r="G304" s="140">
        <v>0</v>
      </c>
      <c r="H304" s="140">
        <v>70.599999999999994</v>
      </c>
      <c r="I304" s="140">
        <v>0</v>
      </c>
      <c r="J304" s="135">
        <f t="shared" si="154"/>
        <v>74.599999999999994</v>
      </c>
      <c r="K304" s="141">
        <v>0</v>
      </c>
      <c r="L304" s="141">
        <v>0</v>
      </c>
      <c r="M304" s="141">
        <v>0</v>
      </c>
      <c r="N304" s="141">
        <v>0</v>
      </c>
      <c r="O304" s="141">
        <v>74.599999999999994</v>
      </c>
      <c r="P304" s="141">
        <v>0</v>
      </c>
      <c r="Q304" s="136">
        <f t="shared" si="156"/>
        <v>65.505099999999999</v>
      </c>
      <c r="R304" s="141">
        <v>0</v>
      </c>
      <c r="S304" s="141">
        <v>0</v>
      </c>
      <c r="T304" s="141">
        <v>0</v>
      </c>
      <c r="U304" s="10">
        <v>0</v>
      </c>
      <c r="V304" s="10">
        <v>65.505099999999999</v>
      </c>
      <c r="W304" s="10">
        <v>0</v>
      </c>
      <c r="X304" s="13">
        <f t="shared" si="164"/>
        <v>-9.0948999999999955</v>
      </c>
      <c r="Y304" s="10">
        <f t="shared" si="164"/>
        <v>0</v>
      </c>
      <c r="Z304" s="10">
        <f t="shared" si="164"/>
        <v>0</v>
      </c>
      <c r="AA304" s="10">
        <f t="shared" si="164"/>
        <v>0</v>
      </c>
      <c r="AB304" s="10">
        <f t="shared" si="164"/>
        <v>0</v>
      </c>
      <c r="AC304" s="10">
        <f t="shared" si="164"/>
        <v>-9.0948999999999955</v>
      </c>
      <c r="AD304" s="10">
        <f t="shared" si="164"/>
        <v>0</v>
      </c>
      <c r="AE304" s="10">
        <f t="shared" si="151"/>
        <v>87.80844504021448</v>
      </c>
      <c r="AF304" s="10">
        <f t="shared" si="151"/>
        <v>0</v>
      </c>
      <c r="AG304" s="10">
        <f t="shared" si="151"/>
        <v>0</v>
      </c>
      <c r="AH304" s="10">
        <f t="shared" si="151"/>
        <v>0</v>
      </c>
      <c r="AI304" s="10">
        <f t="shared" si="151"/>
        <v>0</v>
      </c>
      <c r="AJ304" s="10">
        <f t="shared" si="151"/>
        <v>87.80844504021448</v>
      </c>
      <c r="AK304" s="10">
        <f t="shared" si="151"/>
        <v>0</v>
      </c>
    </row>
    <row r="305" spans="1:45" ht="12.75" customHeight="1" x14ac:dyDescent="0.25">
      <c r="A305" s="133">
        <v>297</v>
      </c>
      <c r="B305" s="139" t="s">
        <v>1616</v>
      </c>
      <c r="C305" s="135">
        <f t="shared" si="152"/>
        <v>0</v>
      </c>
      <c r="D305" s="140">
        <v>0</v>
      </c>
      <c r="E305" s="140">
        <v>0</v>
      </c>
      <c r="F305" s="140">
        <v>0</v>
      </c>
      <c r="G305" s="140">
        <v>0</v>
      </c>
      <c r="H305" s="140">
        <v>0</v>
      </c>
      <c r="I305" s="140">
        <v>0</v>
      </c>
      <c r="J305" s="135">
        <f t="shared" si="154"/>
        <v>0</v>
      </c>
      <c r="K305" s="141">
        <v>0</v>
      </c>
      <c r="L305" s="141">
        <v>0</v>
      </c>
      <c r="M305" s="141">
        <v>0</v>
      </c>
      <c r="N305" s="141">
        <v>0</v>
      </c>
      <c r="O305" s="141">
        <v>0</v>
      </c>
      <c r="P305" s="141">
        <v>0</v>
      </c>
      <c r="Q305" s="136">
        <f t="shared" si="156"/>
        <v>0</v>
      </c>
      <c r="R305" s="141">
        <v>0</v>
      </c>
      <c r="S305" s="141">
        <v>0</v>
      </c>
      <c r="T305" s="141">
        <v>0</v>
      </c>
      <c r="U305" s="10">
        <v>0</v>
      </c>
      <c r="V305" s="10">
        <v>0</v>
      </c>
      <c r="W305" s="10">
        <v>0</v>
      </c>
      <c r="X305" s="13">
        <f t="shared" si="164"/>
        <v>0</v>
      </c>
      <c r="Y305" s="10">
        <f t="shared" si="164"/>
        <v>0</v>
      </c>
      <c r="Z305" s="10">
        <f t="shared" si="164"/>
        <v>0</v>
      </c>
      <c r="AA305" s="10">
        <f t="shared" si="164"/>
        <v>0</v>
      </c>
      <c r="AB305" s="10">
        <f t="shared" si="164"/>
        <v>0</v>
      </c>
      <c r="AC305" s="10">
        <f t="shared" si="164"/>
        <v>0</v>
      </c>
      <c r="AD305" s="10">
        <f t="shared" si="164"/>
        <v>0</v>
      </c>
      <c r="AE305" s="10">
        <f t="shared" si="151"/>
        <v>0</v>
      </c>
      <c r="AF305" s="10">
        <f t="shared" si="151"/>
        <v>0</v>
      </c>
      <c r="AG305" s="10">
        <f t="shared" si="151"/>
        <v>0</v>
      </c>
      <c r="AH305" s="10">
        <f t="shared" si="151"/>
        <v>0</v>
      </c>
      <c r="AI305" s="10">
        <f t="shared" si="151"/>
        <v>0</v>
      </c>
      <c r="AJ305" s="10">
        <f t="shared" si="151"/>
        <v>0</v>
      </c>
      <c r="AK305" s="10">
        <f t="shared" si="151"/>
        <v>0</v>
      </c>
    </row>
    <row r="306" spans="1:45" ht="12.75" customHeight="1" x14ac:dyDescent="0.25">
      <c r="A306" s="133">
        <v>298</v>
      </c>
      <c r="B306" s="139" t="s">
        <v>1617</v>
      </c>
      <c r="C306" s="135">
        <f t="shared" si="152"/>
        <v>0</v>
      </c>
      <c r="D306" s="140">
        <v>0</v>
      </c>
      <c r="E306" s="140">
        <v>0</v>
      </c>
      <c r="F306" s="140">
        <v>0</v>
      </c>
      <c r="G306" s="140">
        <v>0</v>
      </c>
      <c r="H306" s="140">
        <v>0</v>
      </c>
      <c r="I306" s="140">
        <v>0</v>
      </c>
      <c r="J306" s="135">
        <f t="shared" si="154"/>
        <v>0</v>
      </c>
      <c r="K306" s="141">
        <v>0</v>
      </c>
      <c r="L306" s="141">
        <v>0</v>
      </c>
      <c r="M306" s="141">
        <v>0</v>
      </c>
      <c r="N306" s="141">
        <v>0</v>
      </c>
      <c r="O306" s="141">
        <v>0</v>
      </c>
      <c r="P306" s="141">
        <v>0</v>
      </c>
      <c r="Q306" s="136">
        <f t="shared" si="156"/>
        <v>0</v>
      </c>
      <c r="R306" s="141">
        <v>0</v>
      </c>
      <c r="S306" s="141">
        <v>0</v>
      </c>
      <c r="T306" s="141">
        <v>0</v>
      </c>
      <c r="U306" s="10">
        <v>0</v>
      </c>
      <c r="V306" s="10">
        <v>0</v>
      </c>
      <c r="W306" s="10">
        <v>0</v>
      </c>
      <c r="X306" s="13">
        <f t="shared" si="164"/>
        <v>0</v>
      </c>
      <c r="Y306" s="10">
        <f t="shared" si="164"/>
        <v>0</v>
      </c>
      <c r="Z306" s="10">
        <f t="shared" si="164"/>
        <v>0</v>
      </c>
      <c r="AA306" s="10">
        <f t="shared" si="164"/>
        <v>0</v>
      </c>
      <c r="AB306" s="10">
        <f t="shared" si="164"/>
        <v>0</v>
      </c>
      <c r="AC306" s="10">
        <f t="shared" si="164"/>
        <v>0</v>
      </c>
      <c r="AD306" s="10">
        <f t="shared" si="164"/>
        <v>0</v>
      </c>
      <c r="AE306" s="10">
        <f t="shared" si="151"/>
        <v>0</v>
      </c>
      <c r="AF306" s="10">
        <f t="shared" si="151"/>
        <v>0</v>
      </c>
      <c r="AG306" s="10">
        <f t="shared" si="151"/>
        <v>0</v>
      </c>
      <c r="AH306" s="10">
        <f t="shared" si="151"/>
        <v>0</v>
      </c>
      <c r="AI306" s="10">
        <f t="shared" si="151"/>
        <v>0</v>
      </c>
      <c r="AJ306" s="10">
        <f t="shared" si="151"/>
        <v>0</v>
      </c>
      <c r="AK306" s="10">
        <f t="shared" si="151"/>
        <v>0</v>
      </c>
    </row>
    <row r="307" spans="1:45" ht="12.75" customHeight="1" x14ac:dyDescent="0.25">
      <c r="A307" s="133">
        <v>299</v>
      </c>
      <c r="B307" s="139" t="s">
        <v>1618</v>
      </c>
      <c r="C307" s="135">
        <f t="shared" si="152"/>
        <v>0</v>
      </c>
      <c r="D307" s="140">
        <v>0</v>
      </c>
      <c r="E307" s="140">
        <v>0</v>
      </c>
      <c r="F307" s="140">
        <v>0</v>
      </c>
      <c r="G307" s="140">
        <v>0</v>
      </c>
      <c r="H307" s="140">
        <v>0</v>
      </c>
      <c r="I307" s="140">
        <v>0</v>
      </c>
      <c r="J307" s="135">
        <f t="shared" si="154"/>
        <v>0</v>
      </c>
      <c r="K307" s="141">
        <v>0</v>
      </c>
      <c r="L307" s="141">
        <v>0</v>
      </c>
      <c r="M307" s="141">
        <v>0</v>
      </c>
      <c r="N307" s="141">
        <v>0</v>
      </c>
      <c r="O307" s="141">
        <v>0</v>
      </c>
      <c r="P307" s="141">
        <v>0</v>
      </c>
      <c r="Q307" s="136">
        <f t="shared" si="156"/>
        <v>0</v>
      </c>
      <c r="R307" s="141">
        <v>0</v>
      </c>
      <c r="S307" s="141">
        <v>0</v>
      </c>
      <c r="T307" s="141">
        <v>0</v>
      </c>
      <c r="U307" s="10">
        <v>0</v>
      </c>
      <c r="V307" s="10">
        <v>0</v>
      </c>
      <c r="W307" s="10">
        <v>0</v>
      </c>
      <c r="X307" s="13">
        <f t="shared" si="164"/>
        <v>0</v>
      </c>
      <c r="Y307" s="10">
        <f t="shared" si="164"/>
        <v>0</v>
      </c>
      <c r="Z307" s="10">
        <f t="shared" si="164"/>
        <v>0</v>
      </c>
      <c r="AA307" s="10">
        <f t="shared" si="164"/>
        <v>0</v>
      </c>
      <c r="AB307" s="10">
        <f t="shared" si="164"/>
        <v>0</v>
      </c>
      <c r="AC307" s="10">
        <f t="shared" si="164"/>
        <v>0</v>
      </c>
      <c r="AD307" s="10">
        <f t="shared" si="164"/>
        <v>0</v>
      </c>
      <c r="AE307" s="10">
        <f t="shared" si="151"/>
        <v>0</v>
      </c>
      <c r="AF307" s="10">
        <f t="shared" si="151"/>
        <v>0</v>
      </c>
      <c r="AG307" s="10">
        <f t="shared" si="151"/>
        <v>0</v>
      </c>
      <c r="AH307" s="10">
        <f t="shared" si="151"/>
        <v>0</v>
      </c>
      <c r="AI307" s="10">
        <f t="shared" si="151"/>
        <v>0</v>
      </c>
      <c r="AJ307" s="10">
        <f t="shared" si="151"/>
        <v>0</v>
      </c>
      <c r="AK307" s="10">
        <f t="shared" si="151"/>
        <v>0</v>
      </c>
    </row>
    <row r="308" spans="1:45" ht="12.75" customHeight="1" x14ac:dyDescent="0.25">
      <c r="A308" s="133">
        <v>300</v>
      </c>
      <c r="B308" s="139" t="s">
        <v>1619</v>
      </c>
      <c r="C308" s="135">
        <f t="shared" si="152"/>
        <v>0</v>
      </c>
      <c r="D308" s="140">
        <v>0</v>
      </c>
      <c r="E308" s="140">
        <v>0</v>
      </c>
      <c r="F308" s="140">
        <v>0</v>
      </c>
      <c r="G308" s="140">
        <v>0</v>
      </c>
      <c r="H308" s="140">
        <v>0</v>
      </c>
      <c r="I308" s="140">
        <v>0</v>
      </c>
      <c r="J308" s="135">
        <f t="shared" si="154"/>
        <v>0</v>
      </c>
      <c r="K308" s="141">
        <v>0</v>
      </c>
      <c r="L308" s="141">
        <v>0</v>
      </c>
      <c r="M308" s="141">
        <v>0</v>
      </c>
      <c r="N308" s="141">
        <v>0</v>
      </c>
      <c r="O308" s="141">
        <v>0</v>
      </c>
      <c r="P308" s="141">
        <v>0</v>
      </c>
      <c r="Q308" s="136">
        <f t="shared" si="156"/>
        <v>0</v>
      </c>
      <c r="R308" s="141">
        <v>0</v>
      </c>
      <c r="S308" s="141">
        <v>0</v>
      </c>
      <c r="T308" s="141">
        <v>0</v>
      </c>
      <c r="U308" s="10">
        <v>0</v>
      </c>
      <c r="V308" s="10">
        <v>0</v>
      </c>
      <c r="W308" s="10">
        <v>0</v>
      </c>
      <c r="X308" s="13">
        <f t="shared" si="164"/>
        <v>0</v>
      </c>
      <c r="Y308" s="10">
        <f t="shared" si="164"/>
        <v>0</v>
      </c>
      <c r="Z308" s="10">
        <f t="shared" si="164"/>
        <v>0</v>
      </c>
      <c r="AA308" s="10">
        <f t="shared" si="164"/>
        <v>0</v>
      </c>
      <c r="AB308" s="10">
        <f t="shared" si="164"/>
        <v>0</v>
      </c>
      <c r="AC308" s="10">
        <f t="shared" si="164"/>
        <v>0</v>
      </c>
      <c r="AD308" s="10">
        <f t="shared" si="164"/>
        <v>0</v>
      </c>
      <c r="AE308" s="10">
        <f t="shared" si="151"/>
        <v>0</v>
      </c>
      <c r="AF308" s="10">
        <f t="shared" si="151"/>
        <v>0</v>
      </c>
      <c r="AG308" s="10">
        <f t="shared" si="151"/>
        <v>0</v>
      </c>
      <c r="AH308" s="10">
        <f t="shared" si="151"/>
        <v>0</v>
      </c>
      <c r="AI308" s="10">
        <f t="shared" si="151"/>
        <v>0</v>
      </c>
      <c r="AJ308" s="10">
        <f t="shared" si="151"/>
        <v>0</v>
      </c>
      <c r="AK308" s="10">
        <f t="shared" si="151"/>
        <v>0</v>
      </c>
    </row>
    <row r="309" spans="1:45" ht="12.75" customHeight="1" x14ac:dyDescent="0.25">
      <c r="A309" s="133">
        <v>301</v>
      </c>
      <c r="B309" s="139" t="s">
        <v>1620</v>
      </c>
      <c r="C309" s="135">
        <f t="shared" si="152"/>
        <v>0</v>
      </c>
      <c r="D309" s="140">
        <v>0</v>
      </c>
      <c r="E309" s="140">
        <v>0</v>
      </c>
      <c r="F309" s="140">
        <v>0</v>
      </c>
      <c r="G309" s="140">
        <v>0</v>
      </c>
      <c r="H309" s="140">
        <v>0</v>
      </c>
      <c r="I309" s="140">
        <v>0</v>
      </c>
      <c r="J309" s="135">
        <f t="shared" si="154"/>
        <v>0</v>
      </c>
      <c r="K309" s="141">
        <v>0</v>
      </c>
      <c r="L309" s="141">
        <v>0</v>
      </c>
      <c r="M309" s="141">
        <v>0</v>
      </c>
      <c r="N309" s="141">
        <v>0</v>
      </c>
      <c r="O309" s="141">
        <v>0</v>
      </c>
      <c r="P309" s="141">
        <v>0</v>
      </c>
      <c r="Q309" s="136">
        <f t="shared" si="156"/>
        <v>0</v>
      </c>
      <c r="R309" s="141">
        <v>0</v>
      </c>
      <c r="S309" s="141">
        <v>0</v>
      </c>
      <c r="T309" s="141">
        <v>0</v>
      </c>
      <c r="U309" s="10">
        <v>0</v>
      </c>
      <c r="V309" s="10">
        <v>0</v>
      </c>
      <c r="W309" s="10">
        <v>0</v>
      </c>
      <c r="X309" s="13">
        <f t="shared" si="164"/>
        <v>0</v>
      </c>
      <c r="Y309" s="10">
        <f t="shared" si="164"/>
        <v>0</v>
      </c>
      <c r="Z309" s="10">
        <f t="shared" si="164"/>
        <v>0</v>
      </c>
      <c r="AA309" s="10">
        <f t="shared" si="164"/>
        <v>0</v>
      </c>
      <c r="AB309" s="10">
        <f t="shared" si="164"/>
        <v>0</v>
      </c>
      <c r="AC309" s="10">
        <f t="shared" si="164"/>
        <v>0</v>
      </c>
      <c r="AD309" s="10">
        <f t="shared" si="164"/>
        <v>0</v>
      </c>
      <c r="AE309" s="10">
        <f t="shared" si="151"/>
        <v>0</v>
      </c>
      <c r="AF309" s="10">
        <f t="shared" si="151"/>
        <v>0</v>
      </c>
      <c r="AG309" s="10">
        <f t="shared" si="151"/>
        <v>0</v>
      </c>
      <c r="AH309" s="10">
        <f t="shared" si="151"/>
        <v>0</v>
      </c>
      <c r="AI309" s="10">
        <f t="shared" si="151"/>
        <v>0</v>
      </c>
      <c r="AJ309" s="10">
        <f t="shared" si="151"/>
        <v>0</v>
      </c>
      <c r="AK309" s="10">
        <f t="shared" si="151"/>
        <v>0</v>
      </c>
    </row>
    <row r="310" spans="1:45" ht="12.75" customHeight="1" x14ac:dyDescent="0.25">
      <c r="A310" s="133">
        <v>302</v>
      </c>
      <c r="B310" s="139" t="s">
        <v>1621</v>
      </c>
      <c r="C310" s="135">
        <f t="shared" si="152"/>
        <v>0</v>
      </c>
      <c r="D310" s="140">
        <v>0</v>
      </c>
      <c r="E310" s="140">
        <v>0</v>
      </c>
      <c r="F310" s="140">
        <v>0</v>
      </c>
      <c r="G310" s="140">
        <v>0</v>
      </c>
      <c r="H310" s="140">
        <v>0</v>
      </c>
      <c r="I310" s="140">
        <v>0</v>
      </c>
      <c r="J310" s="135">
        <f t="shared" si="154"/>
        <v>0</v>
      </c>
      <c r="K310" s="141">
        <v>0</v>
      </c>
      <c r="L310" s="141">
        <v>0</v>
      </c>
      <c r="M310" s="141">
        <v>0</v>
      </c>
      <c r="N310" s="141">
        <v>0</v>
      </c>
      <c r="O310" s="141">
        <v>0</v>
      </c>
      <c r="P310" s="141">
        <v>0</v>
      </c>
      <c r="Q310" s="136">
        <f t="shared" si="156"/>
        <v>0</v>
      </c>
      <c r="R310" s="141">
        <v>0</v>
      </c>
      <c r="S310" s="141">
        <v>0</v>
      </c>
      <c r="T310" s="141">
        <v>0</v>
      </c>
      <c r="U310" s="10">
        <v>0</v>
      </c>
      <c r="V310" s="10">
        <v>0</v>
      </c>
      <c r="W310" s="10">
        <v>0</v>
      </c>
      <c r="X310" s="13">
        <f t="shared" si="164"/>
        <v>0</v>
      </c>
      <c r="Y310" s="10">
        <f t="shared" si="164"/>
        <v>0</v>
      </c>
      <c r="Z310" s="10">
        <f t="shared" si="164"/>
        <v>0</v>
      </c>
      <c r="AA310" s="10">
        <f t="shared" si="164"/>
        <v>0</v>
      </c>
      <c r="AB310" s="10">
        <f t="shared" si="164"/>
        <v>0</v>
      </c>
      <c r="AC310" s="10">
        <f t="shared" si="164"/>
        <v>0</v>
      </c>
      <c r="AD310" s="10">
        <f t="shared" si="164"/>
        <v>0</v>
      </c>
      <c r="AE310" s="10">
        <f t="shared" si="151"/>
        <v>0</v>
      </c>
      <c r="AF310" s="10">
        <f t="shared" si="151"/>
        <v>0</v>
      </c>
      <c r="AG310" s="10">
        <f t="shared" si="151"/>
        <v>0</v>
      </c>
      <c r="AH310" s="10">
        <f t="shared" si="151"/>
        <v>0</v>
      </c>
      <c r="AI310" s="10">
        <f t="shared" si="151"/>
        <v>0</v>
      </c>
      <c r="AJ310" s="10">
        <f t="shared" si="151"/>
        <v>0</v>
      </c>
      <c r="AK310" s="10">
        <f t="shared" si="151"/>
        <v>0</v>
      </c>
    </row>
    <row r="311" spans="1:45" ht="12.75" customHeight="1" x14ac:dyDescent="0.25">
      <c r="A311" s="133">
        <v>303</v>
      </c>
      <c r="B311" s="139" t="s">
        <v>1622</v>
      </c>
      <c r="C311" s="135">
        <f t="shared" si="152"/>
        <v>0</v>
      </c>
      <c r="D311" s="140">
        <v>0</v>
      </c>
      <c r="E311" s="140">
        <v>0</v>
      </c>
      <c r="F311" s="140">
        <v>0</v>
      </c>
      <c r="G311" s="140">
        <v>0</v>
      </c>
      <c r="H311" s="140">
        <v>0</v>
      </c>
      <c r="I311" s="140">
        <v>0</v>
      </c>
      <c r="J311" s="135">
        <f t="shared" si="154"/>
        <v>0</v>
      </c>
      <c r="K311" s="141">
        <v>0</v>
      </c>
      <c r="L311" s="141">
        <v>0</v>
      </c>
      <c r="M311" s="141">
        <v>0</v>
      </c>
      <c r="N311" s="141">
        <v>0</v>
      </c>
      <c r="O311" s="141">
        <v>0</v>
      </c>
      <c r="P311" s="141">
        <v>0</v>
      </c>
      <c r="Q311" s="136">
        <f t="shared" si="156"/>
        <v>0</v>
      </c>
      <c r="R311" s="141">
        <v>0</v>
      </c>
      <c r="S311" s="141">
        <v>0</v>
      </c>
      <c r="T311" s="141">
        <v>0</v>
      </c>
      <c r="U311" s="10">
        <v>0</v>
      </c>
      <c r="V311" s="10">
        <v>0</v>
      </c>
      <c r="W311" s="10">
        <v>0</v>
      </c>
      <c r="X311" s="13">
        <f t="shared" si="164"/>
        <v>0</v>
      </c>
      <c r="Y311" s="10">
        <f t="shared" si="164"/>
        <v>0</v>
      </c>
      <c r="Z311" s="10">
        <f t="shared" si="164"/>
        <v>0</v>
      </c>
      <c r="AA311" s="10">
        <f t="shared" si="164"/>
        <v>0</v>
      </c>
      <c r="AB311" s="10">
        <f t="shared" si="164"/>
        <v>0</v>
      </c>
      <c r="AC311" s="10">
        <f t="shared" si="164"/>
        <v>0</v>
      </c>
      <c r="AD311" s="10">
        <f t="shared" si="164"/>
        <v>0</v>
      </c>
      <c r="AE311" s="10">
        <f t="shared" si="151"/>
        <v>0</v>
      </c>
      <c r="AF311" s="10">
        <f t="shared" si="151"/>
        <v>0</v>
      </c>
      <c r="AG311" s="10">
        <f t="shared" si="151"/>
        <v>0</v>
      </c>
      <c r="AH311" s="10">
        <f t="shared" si="151"/>
        <v>0</v>
      </c>
      <c r="AI311" s="10">
        <f t="shared" si="151"/>
        <v>0</v>
      </c>
      <c r="AJ311" s="10">
        <f t="shared" si="151"/>
        <v>0</v>
      </c>
      <c r="AK311" s="10">
        <f t="shared" si="151"/>
        <v>0</v>
      </c>
    </row>
    <row r="312" spans="1:45" ht="12.75" customHeight="1" x14ac:dyDescent="0.25">
      <c r="A312" s="133">
        <v>304</v>
      </c>
      <c r="B312" s="139" t="s">
        <v>1623</v>
      </c>
      <c r="C312" s="135">
        <f t="shared" si="152"/>
        <v>0</v>
      </c>
      <c r="D312" s="140">
        <v>0</v>
      </c>
      <c r="E312" s="140">
        <v>0</v>
      </c>
      <c r="F312" s="140">
        <v>0</v>
      </c>
      <c r="G312" s="140">
        <v>0</v>
      </c>
      <c r="H312" s="140">
        <v>0</v>
      </c>
      <c r="I312" s="140">
        <v>0</v>
      </c>
      <c r="J312" s="135">
        <f t="shared" si="154"/>
        <v>0</v>
      </c>
      <c r="K312" s="141">
        <v>0</v>
      </c>
      <c r="L312" s="141">
        <v>0</v>
      </c>
      <c r="M312" s="141">
        <v>0</v>
      </c>
      <c r="N312" s="141">
        <v>0</v>
      </c>
      <c r="O312" s="141">
        <v>0</v>
      </c>
      <c r="P312" s="141">
        <v>0</v>
      </c>
      <c r="Q312" s="136">
        <f t="shared" si="156"/>
        <v>0</v>
      </c>
      <c r="R312" s="141">
        <v>0</v>
      </c>
      <c r="S312" s="141">
        <v>0</v>
      </c>
      <c r="T312" s="141">
        <v>0</v>
      </c>
      <c r="U312" s="10">
        <v>0</v>
      </c>
      <c r="V312" s="10">
        <v>0</v>
      </c>
      <c r="W312" s="10">
        <v>0</v>
      </c>
      <c r="X312" s="13">
        <f t="shared" si="164"/>
        <v>0</v>
      </c>
      <c r="Y312" s="10">
        <f t="shared" si="164"/>
        <v>0</v>
      </c>
      <c r="Z312" s="10">
        <f t="shared" si="164"/>
        <v>0</v>
      </c>
      <c r="AA312" s="10">
        <f t="shared" si="164"/>
        <v>0</v>
      </c>
      <c r="AB312" s="10">
        <f t="shared" si="164"/>
        <v>0</v>
      </c>
      <c r="AC312" s="10">
        <f t="shared" si="164"/>
        <v>0</v>
      </c>
      <c r="AD312" s="10">
        <f t="shared" si="164"/>
        <v>0</v>
      </c>
      <c r="AE312" s="10">
        <f t="shared" si="151"/>
        <v>0</v>
      </c>
      <c r="AF312" s="10">
        <f t="shared" si="151"/>
        <v>0</v>
      </c>
      <c r="AG312" s="10">
        <f t="shared" si="151"/>
        <v>0</v>
      </c>
      <c r="AH312" s="10">
        <f t="shared" si="151"/>
        <v>0</v>
      </c>
      <c r="AI312" s="10">
        <f t="shared" si="151"/>
        <v>0</v>
      </c>
      <c r="AJ312" s="10">
        <f t="shared" si="151"/>
        <v>0</v>
      </c>
      <c r="AK312" s="10">
        <f t="shared" si="151"/>
        <v>0</v>
      </c>
    </row>
    <row r="313" spans="1:45" ht="12.75" customHeight="1" x14ac:dyDescent="0.25">
      <c r="A313" s="133">
        <v>305</v>
      </c>
      <c r="B313" s="139" t="s">
        <v>1624</v>
      </c>
      <c r="C313" s="135">
        <f t="shared" si="152"/>
        <v>0</v>
      </c>
      <c r="D313" s="140">
        <v>0</v>
      </c>
      <c r="E313" s="140">
        <v>0</v>
      </c>
      <c r="F313" s="140">
        <v>0</v>
      </c>
      <c r="G313" s="140">
        <v>0</v>
      </c>
      <c r="H313" s="140">
        <v>0</v>
      </c>
      <c r="I313" s="140">
        <v>0</v>
      </c>
      <c r="J313" s="135">
        <f t="shared" si="154"/>
        <v>0</v>
      </c>
      <c r="K313" s="141">
        <v>0</v>
      </c>
      <c r="L313" s="141">
        <v>0</v>
      </c>
      <c r="M313" s="141">
        <v>0</v>
      </c>
      <c r="N313" s="141">
        <v>0</v>
      </c>
      <c r="O313" s="141">
        <v>0</v>
      </c>
      <c r="P313" s="141">
        <v>0</v>
      </c>
      <c r="Q313" s="136">
        <f t="shared" si="156"/>
        <v>0</v>
      </c>
      <c r="R313" s="141">
        <v>0</v>
      </c>
      <c r="S313" s="141">
        <v>0</v>
      </c>
      <c r="T313" s="141">
        <v>0</v>
      </c>
      <c r="U313" s="10">
        <v>0</v>
      </c>
      <c r="V313" s="10">
        <v>0</v>
      </c>
      <c r="W313" s="10">
        <v>0</v>
      </c>
      <c r="X313" s="13">
        <f t="shared" si="164"/>
        <v>0</v>
      </c>
      <c r="Y313" s="10">
        <f t="shared" si="164"/>
        <v>0</v>
      </c>
      <c r="Z313" s="10">
        <f t="shared" si="164"/>
        <v>0</v>
      </c>
      <c r="AA313" s="10">
        <f t="shared" si="164"/>
        <v>0</v>
      </c>
      <c r="AB313" s="10">
        <f t="shared" si="164"/>
        <v>0</v>
      </c>
      <c r="AC313" s="10">
        <f t="shared" si="164"/>
        <v>0</v>
      </c>
      <c r="AD313" s="10">
        <f t="shared" si="164"/>
        <v>0</v>
      </c>
      <c r="AE313" s="10">
        <f t="shared" si="151"/>
        <v>0</v>
      </c>
      <c r="AF313" s="10">
        <f t="shared" si="151"/>
        <v>0</v>
      </c>
      <c r="AG313" s="10">
        <f t="shared" si="151"/>
        <v>0</v>
      </c>
      <c r="AH313" s="10">
        <f t="shared" si="151"/>
        <v>0</v>
      </c>
      <c r="AI313" s="10">
        <f t="shared" si="151"/>
        <v>0</v>
      </c>
      <c r="AJ313" s="10">
        <f t="shared" si="151"/>
        <v>0</v>
      </c>
      <c r="AK313" s="10">
        <f t="shared" si="151"/>
        <v>0</v>
      </c>
    </row>
    <row r="314" spans="1:45" ht="12.75" customHeight="1" x14ac:dyDescent="0.25">
      <c r="A314" s="133">
        <v>306</v>
      </c>
      <c r="B314" s="139" t="s">
        <v>1625</v>
      </c>
      <c r="C314" s="135">
        <f t="shared" si="152"/>
        <v>0</v>
      </c>
      <c r="D314" s="140">
        <v>0</v>
      </c>
      <c r="E314" s="140">
        <v>0</v>
      </c>
      <c r="F314" s="140">
        <v>0</v>
      </c>
      <c r="G314" s="140">
        <v>0</v>
      </c>
      <c r="H314" s="140">
        <v>0</v>
      </c>
      <c r="I314" s="140">
        <v>0</v>
      </c>
      <c r="J314" s="135">
        <f t="shared" si="154"/>
        <v>0</v>
      </c>
      <c r="K314" s="141">
        <v>0</v>
      </c>
      <c r="L314" s="141">
        <v>0</v>
      </c>
      <c r="M314" s="141">
        <v>0</v>
      </c>
      <c r="N314" s="141">
        <v>0</v>
      </c>
      <c r="O314" s="141">
        <v>0</v>
      </c>
      <c r="P314" s="141">
        <v>0</v>
      </c>
      <c r="Q314" s="136">
        <f t="shared" si="156"/>
        <v>0</v>
      </c>
      <c r="R314" s="141">
        <v>0</v>
      </c>
      <c r="S314" s="141">
        <v>0</v>
      </c>
      <c r="T314" s="141">
        <v>0</v>
      </c>
      <c r="U314" s="10">
        <v>0</v>
      </c>
      <c r="V314" s="10">
        <v>0</v>
      </c>
      <c r="W314" s="10">
        <v>0</v>
      </c>
      <c r="X314" s="13">
        <f t="shared" si="164"/>
        <v>0</v>
      </c>
      <c r="Y314" s="10">
        <f t="shared" si="164"/>
        <v>0</v>
      </c>
      <c r="Z314" s="10">
        <f t="shared" si="164"/>
        <v>0</v>
      </c>
      <c r="AA314" s="10">
        <f t="shared" si="164"/>
        <v>0</v>
      </c>
      <c r="AB314" s="10">
        <f t="shared" si="164"/>
        <v>0</v>
      </c>
      <c r="AC314" s="10">
        <f t="shared" si="164"/>
        <v>0</v>
      </c>
      <c r="AD314" s="10">
        <f t="shared" si="164"/>
        <v>0</v>
      </c>
      <c r="AE314" s="10">
        <f t="shared" si="151"/>
        <v>0</v>
      </c>
      <c r="AF314" s="10">
        <f t="shared" si="151"/>
        <v>0</v>
      </c>
      <c r="AG314" s="10">
        <f t="shared" si="151"/>
        <v>0</v>
      </c>
      <c r="AH314" s="10">
        <f t="shared" si="151"/>
        <v>0</v>
      </c>
      <c r="AI314" s="10">
        <f t="shared" si="151"/>
        <v>0</v>
      </c>
      <c r="AJ314" s="10">
        <f t="shared" si="151"/>
        <v>0</v>
      </c>
      <c r="AK314" s="10">
        <f t="shared" si="151"/>
        <v>0</v>
      </c>
    </row>
    <row r="315" spans="1:45" ht="12.75" customHeight="1" x14ac:dyDescent="0.25">
      <c r="A315" s="133">
        <v>307</v>
      </c>
      <c r="B315" s="139"/>
      <c r="C315" s="140"/>
      <c r="D315" s="140"/>
      <c r="E315" s="140"/>
      <c r="F315" s="140"/>
      <c r="G315" s="140"/>
      <c r="H315" s="140"/>
      <c r="I315" s="140"/>
      <c r="J315" s="140"/>
      <c r="K315" s="141"/>
      <c r="L315" s="141"/>
      <c r="M315" s="141"/>
      <c r="N315" s="141"/>
      <c r="O315" s="141"/>
      <c r="P315" s="141"/>
      <c r="Q315" s="141"/>
      <c r="R315" s="141"/>
      <c r="S315" s="141"/>
      <c r="T315" s="141"/>
      <c r="U315" s="10"/>
      <c r="V315" s="10"/>
      <c r="W315" s="10"/>
      <c r="X315" s="13">
        <f t="shared" si="164"/>
        <v>0</v>
      </c>
      <c r="Y315" s="10"/>
      <c r="Z315" s="10"/>
      <c r="AA315" s="10"/>
      <c r="AB315" s="10"/>
      <c r="AC315" s="10"/>
      <c r="AD315" s="10"/>
      <c r="AE315" s="10"/>
      <c r="AF315" s="10"/>
      <c r="AG315" s="10"/>
      <c r="AH315" s="10"/>
      <c r="AI315" s="10"/>
      <c r="AJ315" s="10"/>
      <c r="AK315" s="10"/>
    </row>
    <row r="316" spans="1:45" ht="12.75" customHeight="1" x14ac:dyDescent="0.25">
      <c r="A316" s="133">
        <v>308</v>
      </c>
      <c r="B316" s="134" t="s">
        <v>1626</v>
      </c>
      <c r="C316" s="135">
        <f t="shared" ref="C316:C341" si="165">SUM(D316:I316)</f>
        <v>3760.4</v>
      </c>
      <c r="D316" s="135">
        <f t="shared" ref="D316:I316" si="166">D317+D318</f>
        <v>1585</v>
      </c>
      <c r="E316" s="135">
        <f t="shared" si="166"/>
        <v>1718.7</v>
      </c>
      <c r="F316" s="135">
        <f t="shared" si="166"/>
        <v>0</v>
      </c>
      <c r="G316" s="135">
        <f t="shared" si="166"/>
        <v>154.80000000000001</v>
      </c>
      <c r="H316" s="135">
        <f t="shared" si="166"/>
        <v>74.099999999999994</v>
      </c>
      <c r="I316" s="135">
        <f t="shared" si="166"/>
        <v>227.8</v>
      </c>
      <c r="J316" s="135">
        <f t="shared" ref="J316:J341" si="167">SUM(K316:P316)</f>
        <v>4660.7000000000007</v>
      </c>
      <c r="K316" s="135">
        <f t="shared" ref="K316:P316" si="168">K317+K318</f>
        <v>2389.5</v>
      </c>
      <c r="L316" s="135">
        <f t="shared" si="168"/>
        <v>1718.7</v>
      </c>
      <c r="M316" s="135">
        <f t="shared" si="168"/>
        <v>0</v>
      </c>
      <c r="N316" s="135">
        <f t="shared" si="168"/>
        <v>246.6</v>
      </c>
      <c r="O316" s="135">
        <f t="shared" si="168"/>
        <v>78.099999999999994</v>
      </c>
      <c r="P316" s="135">
        <f t="shared" si="168"/>
        <v>227.8</v>
      </c>
      <c r="Q316" s="136">
        <f t="shared" ref="Q316:Q341" si="169">SUM(R316:W316)</f>
        <v>4310.0263000000004</v>
      </c>
      <c r="R316" s="135">
        <f t="shared" ref="R316:W316" si="170">R317+R318</f>
        <v>2079.6896000000002</v>
      </c>
      <c r="S316" s="135">
        <f t="shared" si="170"/>
        <v>1718.7</v>
      </c>
      <c r="T316" s="135">
        <f t="shared" si="170"/>
        <v>0</v>
      </c>
      <c r="U316" s="135">
        <f t="shared" si="170"/>
        <v>246.08670000000001</v>
      </c>
      <c r="V316" s="135">
        <f t="shared" si="170"/>
        <v>78.099999999999994</v>
      </c>
      <c r="W316" s="135">
        <f t="shared" si="170"/>
        <v>187.45</v>
      </c>
      <c r="X316" s="13">
        <f t="shared" si="164"/>
        <v>-350.67370000000028</v>
      </c>
      <c r="Y316" s="13">
        <f t="shared" si="164"/>
        <v>-309.81039999999985</v>
      </c>
      <c r="Z316" s="13">
        <f t="shared" si="164"/>
        <v>0</v>
      </c>
      <c r="AA316" s="13">
        <f t="shared" si="164"/>
        <v>0</v>
      </c>
      <c r="AB316" s="13">
        <f t="shared" si="164"/>
        <v>-0.51329999999998677</v>
      </c>
      <c r="AC316" s="13">
        <f t="shared" si="164"/>
        <v>0</v>
      </c>
      <c r="AD316" s="13">
        <f t="shared" si="164"/>
        <v>-40.350000000000023</v>
      </c>
      <c r="AE316" s="13">
        <f t="shared" si="151"/>
        <v>92.475943527796247</v>
      </c>
      <c r="AF316" s="13">
        <f t="shared" si="151"/>
        <v>87.034509311571469</v>
      </c>
      <c r="AG316" s="13">
        <f t="shared" si="151"/>
        <v>100</v>
      </c>
      <c r="AH316" s="13">
        <f t="shared" ref="AH316:AK379" si="171">IF(M316=0,0,T316/M316*100)</f>
        <v>0</v>
      </c>
      <c r="AI316" s="13">
        <f t="shared" si="171"/>
        <v>99.791849148418493</v>
      </c>
      <c r="AJ316" s="13">
        <f t="shared" si="171"/>
        <v>100</v>
      </c>
      <c r="AK316" s="13">
        <f t="shared" si="171"/>
        <v>82.287093942054426</v>
      </c>
    </row>
    <row r="317" spans="1:45" s="138" customFormat="1" ht="12.75" customHeight="1" x14ac:dyDescent="0.2">
      <c r="A317" s="133">
        <v>309</v>
      </c>
      <c r="B317" s="134" t="s">
        <v>1374</v>
      </c>
      <c r="C317" s="135">
        <f t="shared" si="165"/>
        <v>3686.3</v>
      </c>
      <c r="D317" s="135">
        <f t="shared" ref="D317:I317" si="172">D319</f>
        <v>1585</v>
      </c>
      <c r="E317" s="135">
        <f t="shared" si="172"/>
        <v>1718.7</v>
      </c>
      <c r="F317" s="135">
        <f t="shared" si="172"/>
        <v>0</v>
      </c>
      <c r="G317" s="135">
        <f t="shared" si="172"/>
        <v>154.80000000000001</v>
      </c>
      <c r="H317" s="135">
        <f t="shared" si="172"/>
        <v>0</v>
      </c>
      <c r="I317" s="135">
        <f t="shared" si="172"/>
        <v>227.8</v>
      </c>
      <c r="J317" s="135">
        <f t="shared" si="167"/>
        <v>4582.6000000000004</v>
      </c>
      <c r="K317" s="135">
        <f t="shared" ref="K317:P317" si="173">K319</f>
        <v>2389.5</v>
      </c>
      <c r="L317" s="135">
        <f t="shared" si="173"/>
        <v>1718.7</v>
      </c>
      <c r="M317" s="135">
        <f t="shared" si="173"/>
        <v>0</v>
      </c>
      <c r="N317" s="135">
        <f t="shared" si="173"/>
        <v>246.6</v>
      </c>
      <c r="O317" s="135">
        <f t="shared" si="173"/>
        <v>0</v>
      </c>
      <c r="P317" s="135">
        <f t="shared" si="173"/>
        <v>227.8</v>
      </c>
      <c r="Q317" s="136">
        <f t="shared" si="169"/>
        <v>4231.9263000000001</v>
      </c>
      <c r="R317" s="135">
        <f t="shared" ref="R317:W317" si="174">R319</f>
        <v>2079.6896000000002</v>
      </c>
      <c r="S317" s="135">
        <f t="shared" si="174"/>
        <v>1718.7</v>
      </c>
      <c r="T317" s="135">
        <f t="shared" si="174"/>
        <v>0</v>
      </c>
      <c r="U317" s="135">
        <f t="shared" si="174"/>
        <v>246.08670000000001</v>
      </c>
      <c r="V317" s="135">
        <f t="shared" si="174"/>
        <v>0</v>
      </c>
      <c r="W317" s="135">
        <f t="shared" si="174"/>
        <v>187.45</v>
      </c>
      <c r="X317" s="13">
        <f t="shared" si="164"/>
        <v>-350.67370000000028</v>
      </c>
      <c r="Y317" s="13">
        <f t="shared" si="164"/>
        <v>-309.81039999999985</v>
      </c>
      <c r="Z317" s="13">
        <f t="shared" si="164"/>
        <v>0</v>
      </c>
      <c r="AA317" s="13">
        <f t="shared" si="164"/>
        <v>0</v>
      </c>
      <c r="AB317" s="13">
        <f t="shared" si="164"/>
        <v>-0.51329999999998677</v>
      </c>
      <c r="AC317" s="13">
        <f t="shared" si="164"/>
        <v>0</v>
      </c>
      <c r="AD317" s="13">
        <f t="shared" si="164"/>
        <v>-40.350000000000023</v>
      </c>
      <c r="AE317" s="13">
        <f t="shared" ref="AE317:AK380" si="175">IF(J317=0,0,Q317/J317*100)</f>
        <v>92.347713088639622</v>
      </c>
      <c r="AF317" s="13">
        <f t="shared" si="175"/>
        <v>87.034509311571469</v>
      </c>
      <c r="AG317" s="13">
        <f t="shared" si="175"/>
        <v>100</v>
      </c>
      <c r="AH317" s="13">
        <f t="shared" si="171"/>
        <v>0</v>
      </c>
      <c r="AI317" s="13">
        <f t="shared" si="171"/>
        <v>99.791849148418493</v>
      </c>
      <c r="AJ317" s="13">
        <f t="shared" si="171"/>
        <v>0</v>
      </c>
      <c r="AK317" s="13">
        <f t="shared" si="171"/>
        <v>82.287093942054426</v>
      </c>
      <c r="AL317" s="183"/>
      <c r="AM317" s="183"/>
      <c r="AN317" s="183"/>
      <c r="AO317" s="183"/>
      <c r="AP317" s="183"/>
      <c r="AQ317" s="183"/>
      <c r="AR317" s="183"/>
      <c r="AS317" s="183"/>
    </row>
    <row r="318" spans="1:45" s="138" customFormat="1" ht="12.75" customHeight="1" x14ac:dyDescent="0.2">
      <c r="A318" s="133">
        <v>310</v>
      </c>
      <c r="B318" s="134" t="s">
        <v>1375</v>
      </c>
      <c r="C318" s="135">
        <f t="shared" si="165"/>
        <v>74.099999999999994</v>
      </c>
      <c r="D318" s="135">
        <f t="shared" ref="D318:I318" si="176">SUBTOTAL(9,D320:D341)</f>
        <v>0</v>
      </c>
      <c r="E318" s="135">
        <f t="shared" si="176"/>
        <v>0</v>
      </c>
      <c r="F318" s="135">
        <f t="shared" si="176"/>
        <v>0</v>
      </c>
      <c r="G318" s="135">
        <f t="shared" si="176"/>
        <v>0</v>
      </c>
      <c r="H318" s="135">
        <f t="shared" si="176"/>
        <v>74.099999999999994</v>
      </c>
      <c r="I318" s="135">
        <f t="shared" si="176"/>
        <v>0</v>
      </c>
      <c r="J318" s="135">
        <f t="shared" si="167"/>
        <v>78.099999999999994</v>
      </c>
      <c r="K318" s="135">
        <f t="shared" ref="K318:P318" si="177">SUBTOTAL(9,K320:K341)</f>
        <v>0</v>
      </c>
      <c r="L318" s="135">
        <f t="shared" si="177"/>
        <v>0</v>
      </c>
      <c r="M318" s="135">
        <f t="shared" si="177"/>
        <v>0</v>
      </c>
      <c r="N318" s="135">
        <f t="shared" si="177"/>
        <v>0</v>
      </c>
      <c r="O318" s="135">
        <f t="shared" si="177"/>
        <v>78.099999999999994</v>
      </c>
      <c r="P318" s="135">
        <f t="shared" si="177"/>
        <v>0</v>
      </c>
      <c r="Q318" s="136">
        <f t="shared" si="169"/>
        <v>78.099999999999994</v>
      </c>
      <c r="R318" s="135">
        <f t="shared" ref="R318:W318" si="178">SUBTOTAL(9,R320:R341)</f>
        <v>0</v>
      </c>
      <c r="S318" s="135">
        <f t="shared" si="178"/>
        <v>0</v>
      </c>
      <c r="T318" s="135">
        <f t="shared" si="178"/>
        <v>0</v>
      </c>
      <c r="U318" s="135">
        <f t="shared" si="178"/>
        <v>0</v>
      </c>
      <c r="V318" s="135">
        <f t="shared" si="178"/>
        <v>78.099999999999994</v>
      </c>
      <c r="W318" s="135">
        <f t="shared" si="178"/>
        <v>0</v>
      </c>
      <c r="X318" s="13">
        <f t="shared" si="164"/>
        <v>0</v>
      </c>
      <c r="Y318" s="13">
        <f t="shared" si="164"/>
        <v>0</v>
      </c>
      <c r="Z318" s="13">
        <f t="shared" si="164"/>
        <v>0</v>
      </c>
      <c r="AA318" s="13">
        <f t="shared" si="164"/>
        <v>0</v>
      </c>
      <c r="AB318" s="13">
        <f t="shared" si="164"/>
        <v>0</v>
      </c>
      <c r="AC318" s="13">
        <f t="shared" si="164"/>
        <v>0</v>
      </c>
      <c r="AD318" s="13">
        <f t="shared" si="164"/>
        <v>0</v>
      </c>
      <c r="AE318" s="13">
        <f t="shared" si="175"/>
        <v>100</v>
      </c>
      <c r="AF318" s="13">
        <f t="shared" si="175"/>
        <v>0</v>
      </c>
      <c r="AG318" s="13">
        <f t="shared" si="175"/>
        <v>0</v>
      </c>
      <c r="AH318" s="13">
        <f t="shared" si="171"/>
        <v>0</v>
      </c>
      <c r="AI318" s="13">
        <f t="shared" si="171"/>
        <v>0</v>
      </c>
      <c r="AJ318" s="13">
        <f t="shared" si="171"/>
        <v>100</v>
      </c>
      <c r="AK318" s="13">
        <f t="shared" si="171"/>
        <v>0</v>
      </c>
      <c r="AL318" s="183"/>
      <c r="AM318" s="183"/>
      <c r="AN318" s="183"/>
      <c r="AO318" s="183"/>
      <c r="AP318" s="183"/>
      <c r="AQ318" s="183"/>
      <c r="AR318" s="183"/>
      <c r="AS318" s="183"/>
    </row>
    <row r="319" spans="1:45" ht="12.75" customHeight="1" x14ac:dyDescent="0.25">
      <c r="A319" s="133">
        <v>311</v>
      </c>
      <c r="B319" s="139" t="s">
        <v>1400</v>
      </c>
      <c r="C319" s="135">
        <f t="shared" si="165"/>
        <v>3686.3</v>
      </c>
      <c r="D319" s="140">
        <v>1585</v>
      </c>
      <c r="E319" s="140">
        <v>1718.7</v>
      </c>
      <c r="F319" s="140">
        <v>0</v>
      </c>
      <c r="G319" s="140">
        <v>154.80000000000001</v>
      </c>
      <c r="H319" s="140">
        <v>0</v>
      </c>
      <c r="I319" s="140">
        <v>227.8</v>
      </c>
      <c r="J319" s="135">
        <f t="shared" si="167"/>
        <v>4582.6000000000004</v>
      </c>
      <c r="K319" s="141">
        <v>2389.5</v>
      </c>
      <c r="L319" s="141">
        <v>1718.7</v>
      </c>
      <c r="M319" s="141">
        <v>0</v>
      </c>
      <c r="N319" s="141">
        <v>246.6</v>
      </c>
      <c r="O319" s="141">
        <v>0</v>
      </c>
      <c r="P319" s="141">
        <v>227.8</v>
      </c>
      <c r="Q319" s="136">
        <f t="shared" si="169"/>
        <v>4231.9263000000001</v>
      </c>
      <c r="R319" s="141">
        <v>2079.6896000000002</v>
      </c>
      <c r="S319" s="141">
        <v>1718.7</v>
      </c>
      <c r="T319" s="141">
        <v>0</v>
      </c>
      <c r="U319" s="10">
        <v>246.08670000000001</v>
      </c>
      <c r="V319" s="10">
        <v>0</v>
      </c>
      <c r="W319" s="10">
        <v>187.45</v>
      </c>
      <c r="X319" s="13">
        <f t="shared" si="164"/>
        <v>-350.67370000000028</v>
      </c>
      <c r="Y319" s="10">
        <f t="shared" si="164"/>
        <v>-309.81039999999985</v>
      </c>
      <c r="Z319" s="10">
        <f t="shared" si="164"/>
        <v>0</v>
      </c>
      <c r="AA319" s="10">
        <f t="shared" si="164"/>
        <v>0</v>
      </c>
      <c r="AB319" s="10">
        <f t="shared" si="164"/>
        <v>-0.51329999999998677</v>
      </c>
      <c r="AC319" s="10">
        <f t="shared" si="164"/>
        <v>0</v>
      </c>
      <c r="AD319" s="10">
        <f t="shared" si="164"/>
        <v>-40.350000000000023</v>
      </c>
      <c r="AE319" s="10">
        <f t="shared" si="175"/>
        <v>92.347713088639622</v>
      </c>
      <c r="AF319" s="10">
        <f t="shared" si="175"/>
        <v>87.034509311571469</v>
      </c>
      <c r="AG319" s="10">
        <f t="shared" si="175"/>
        <v>100</v>
      </c>
      <c r="AH319" s="10">
        <f t="shared" si="171"/>
        <v>0</v>
      </c>
      <c r="AI319" s="10">
        <f t="shared" si="171"/>
        <v>99.791849148418493</v>
      </c>
      <c r="AJ319" s="10">
        <f t="shared" si="171"/>
        <v>0</v>
      </c>
      <c r="AK319" s="10">
        <f t="shared" si="171"/>
        <v>82.287093942054426</v>
      </c>
    </row>
    <row r="320" spans="1:45" ht="12.75" customHeight="1" x14ac:dyDescent="0.25">
      <c r="A320" s="133">
        <v>312</v>
      </c>
      <c r="B320" s="139" t="s">
        <v>1627</v>
      </c>
      <c r="C320" s="135">
        <f t="shared" si="165"/>
        <v>0</v>
      </c>
      <c r="D320" s="140">
        <v>0</v>
      </c>
      <c r="E320" s="140">
        <v>0</v>
      </c>
      <c r="F320" s="140">
        <v>0</v>
      </c>
      <c r="G320" s="140">
        <v>0</v>
      </c>
      <c r="H320" s="140">
        <v>0</v>
      </c>
      <c r="I320" s="140">
        <v>0</v>
      </c>
      <c r="J320" s="135">
        <f t="shared" si="167"/>
        <v>0</v>
      </c>
      <c r="K320" s="141">
        <v>0</v>
      </c>
      <c r="L320" s="141">
        <v>0</v>
      </c>
      <c r="M320" s="141">
        <v>0</v>
      </c>
      <c r="N320" s="141">
        <v>0</v>
      </c>
      <c r="O320" s="141">
        <v>0</v>
      </c>
      <c r="P320" s="141">
        <v>0</v>
      </c>
      <c r="Q320" s="136">
        <f t="shared" si="169"/>
        <v>0</v>
      </c>
      <c r="R320" s="141">
        <v>0</v>
      </c>
      <c r="S320" s="141">
        <v>0</v>
      </c>
      <c r="T320" s="141">
        <v>0</v>
      </c>
      <c r="U320" s="10">
        <v>0</v>
      </c>
      <c r="V320" s="10">
        <v>0</v>
      </c>
      <c r="W320" s="10">
        <v>0</v>
      </c>
      <c r="X320" s="13">
        <f t="shared" si="164"/>
        <v>0</v>
      </c>
      <c r="Y320" s="10">
        <f t="shared" si="164"/>
        <v>0</v>
      </c>
      <c r="Z320" s="10">
        <f t="shared" si="164"/>
        <v>0</v>
      </c>
      <c r="AA320" s="10">
        <f t="shared" si="164"/>
        <v>0</v>
      </c>
      <c r="AB320" s="10">
        <f t="shared" si="164"/>
        <v>0</v>
      </c>
      <c r="AC320" s="10">
        <f t="shared" si="164"/>
        <v>0</v>
      </c>
      <c r="AD320" s="10">
        <f t="shared" si="164"/>
        <v>0</v>
      </c>
      <c r="AE320" s="10">
        <f t="shared" si="175"/>
        <v>0</v>
      </c>
      <c r="AF320" s="10">
        <f t="shared" si="175"/>
        <v>0</v>
      </c>
      <c r="AG320" s="10">
        <f t="shared" si="175"/>
        <v>0</v>
      </c>
      <c r="AH320" s="10">
        <f t="shared" si="171"/>
        <v>0</v>
      </c>
      <c r="AI320" s="10">
        <f t="shared" si="171"/>
        <v>0</v>
      </c>
      <c r="AJ320" s="10">
        <f t="shared" si="171"/>
        <v>0</v>
      </c>
      <c r="AK320" s="10">
        <f t="shared" si="171"/>
        <v>0</v>
      </c>
    </row>
    <row r="321" spans="1:37" ht="12.75" customHeight="1" x14ac:dyDescent="0.25">
      <c r="A321" s="133">
        <v>313</v>
      </c>
      <c r="B321" s="139" t="s">
        <v>1628</v>
      </c>
      <c r="C321" s="135">
        <f t="shared" si="165"/>
        <v>0</v>
      </c>
      <c r="D321" s="140">
        <v>0</v>
      </c>
      <c r="E321" s="140">
        <v>0</v>
      </c>
      <c r="F321" s="140">
        <v>0</v>
      </c>
      <c r="G321" s="140">
        <v>0</v>
      </c>
      <c r="H321" s="140">
        <v>0</v>
      </c>
      <c r="I321" s="140">
        <v>0</v>
      </c>
      <c r="J321" s="135">
        <f t="shared" si="167"/>
        <v>0</v>
      </c>
      <c r="K321" s="141">
        <v>0</v>
      </c>
      <c r="L321" s="141">
        <v>0</v>
      </c>
      <c r="M321" s="141">
        <v>0</v>
      </c>
      <c r="N321" s="141">
        <v>0</v>
      </c>
      <c r="O321" s="141">
        <v>0</v>
      </c>
      <c r="P321" s="141">
        <v>0</v>
      </c>
      <c r="Q321" s="136">
        <f t="shared" si="169"/>
        <v>0</v>
      </c>
      <c r="R321" s="141">
        <v>0</v>
      </c>
      <c r="S321" s="141">
        <v>0</v>
      </c>
      <c r="T321" s="141">
        <v>0</v>
      </c>
      <c r="U321" s="10">
        <v>0</v>
      </c>
      <c r="V321" s="10">
        <v>0</v>
      </c>
      <c r="W321" s="10">
        <v>0</v>
      </c>
      <c r="X321" s="13">
        <f t="shared" si="164"/>
        <v>0</v>
      </c>
      <c r="Y321" s="10">
        <f t="shared" si="164"/>
        <v>0</v>
      </c>
      <c r="Z321" s="10">
        <f t="shared" si="164"/>
        <v>0</v>
      </c>
      <c r="AA321" s="10">
        <f t="shared" si="164"/>
        <v>0</v>
      </c>
      <c r="AB321" s="10">
        <f t="shared" si="164"/>
        <v>0</v>
      </c>
      <c r="AC321" s="10">
        <f t="shared" si="164"/>
        <v>0</v>
      </c>
      <c r="AD321" s="10">
        <f t="shared" si="164"/>
        <v>0</v>
      </c>
      <c r="AE321" s="10">
        <f t="shared" si="175"/>
        <v>0</v>
      </c>
      <c r="AF321" s="10">
        <f t="shared" si="175"/>
        <v>0</v>
      </c>
      <c r="AG321" s="10">
        <f t="shared" si="175"/>
        <v>0</v>
      </c>
      <c r="AH321" s="10">
        <f t="shared" si="171"/>
        <v>0</v>
      </c>
      <c r="AI321" s="10">
        <f t="shared" si="171"/>
        <v>0</v>
      </c>
      <c r="AJ321" s="10">
        <f t="shared" si="171"/>
        <v>0</v>
      </c>
      <c r="AK321" s="10">
        <f t="shared" si="171"/>
        <v>0</v>
      </c>
    </row>
    <row r="322" spans="1:37" ht="12.75" customHeight="1" x14ac:dyDescent="0.25">
      <c r="A322" s="133">
        <v>314</v>
      </c>
      <c r="B322" s="139" t="s">
        <v>1433</v>
      </c>
      <c r="C322" s="135">
        <f t="shared" si="165"/>
        <v>0</v>
      </c>
      <c r="D322" s="140">
        <v>0</v>
      </c>
      <c r="E322" s="140">
        <v>0</v>
      </c>
      <c r="F322" s="140">
        <v>0</v>
      </c>
      <c r="G322" s="140">
        <v>0</v>
      </c>
      <c r="H322" s="140">
        <v>0</v>
      </c>
      <c r="I322" s="140">
        <v>0</v>
      </c>
      <c r="J322" s="135">
        <f t="shared" si="167"/>
        <v>0</v>
      </c>
      <c r="K322" s="141">
        <v>0</v>
      </c>
      <c r="L322" s="141">
        <v>0</v>
      </c>
      <c r="M322" s="141">
        <v>0</v>
      </c>
      <c r="N322" s="141">
        <v>0</v>
      </c>
      <c r="O322" s="141">
        <v>0</v>
      </c>
      <c r="P322" s="141">
        <v>0</v>
      </c>
      <c r="Q322" s="136">
        <f t="shared" si="169"/>
        <v>0</v>
      </c>
      <c r="R322" s="141">
        <v>0</v>
      </c>
      <c r="S322" s="141">
        <v>0</v>
      </c>
      <c r="T322" s="141">
        <v>0</v>
      </c>
      <c r="U322" s="10">
        <v>0</v>
      </c>
      <c r="V322" s="10">
        <v>0</v>
      </c>
      <c r="W322" s="10">
        <v>0</v>
      </c>
      <c r="X322" s="13">
        <f t="shared" si="164"/>
        <v>0</v>
      </c>
      <c r="Y322" s="10">
        <f t="shared" si="164"/>
        <v>0</v>
      </c>
      <c r="Z322" s="10">
        <f t="shared" si="164"/>
        <v>0</v>
      </c>
      <c r="AA322" s="10">
        <f t="shared" si="164"/>
        <v>0</v>
      </c>
      <c r="AB322" s="10">
        <f t="shared" si="164"/>
        <v>0</v>
      </c>
      <c r="AC322" s="10">
        <f t="shared" si="164"/>
        <v>0</v>
      </c>
      <c r="AD322" s="10">
        <f t="shared" si="164"/>
        <v>0</v>
      </c>
      <c r="AE322" s="10">
        <f t="shared" si="175"/>
        <v>0</v>
      </c>
      <c r="AF322" s="10">
        <f t="shared" si="175"/>
        <v>0</v>
      </c>
      <c r="AG322" s="10">
        <f t="shared" si="175"/>
        <v>0</v>
      </c>
      <c r="AH322" s="10">
        <f t="shared" si="171"/>
        <v>0</v>
      </c>
      <c r="AI322" s="10">
        <f t="shared" si="171"/>
        <v>0</v>
      </c>
      <c r="AJ322" s="10">
        <f t="shared" si="171"/>
        <v>0</v>
      </c>
      <c r="AK322" s="10">
        <f t="shared" si="171"/>
        <v>0</v>
      </c>
    </row>
    <row r="323" spans="1:37" ht="12.75" customHeight="1" x14ac:dyDescent="0.25">
      <c r="A323" s="133">
        <v>315</v>
      </c>
      <c r="B323" s="139" t="s">
        <v>1629</v>
      </c>
      <c r="C323" s="135">
        <f t="shared" si="165"/>
        <v>0</v>
      </c>
      <c r="D323" s="140">
        <v>0</v>
      </c>
      <c r="E323" s="140">
        <v>0</v>
      </c>
      <c r="F323" s="140">
        <v>0</v>
      </c>
      <c r="G323" s="140">
        <v>0</v>
      </c>
      <c r="H323" s="140">
        <v>0</v>
      </c>
      <c r="I323" s="140">
        <v>0</v>
      </c>
      <c r="J323" s="135">
        <f t="shared" si="167"/>
        <v>0</v>
      </c>
      <c r="K323" s="141">
        <v>0</v>
      </c>
      <c r="L323" s="141">
        <v>0</v>
      </c>
      <c r="M323" s="141">
        <v>0</v>
      </c>
      <c r="N323" s="141">
        <v>0</v>
      </c>
      <c r="O323" s="141">
        <v>0</v>
      </c>
      <c r="P323" s="141">
        <v>0</v>
      </c>
      <c r="Q323" s="136">
        <f t="shared" si="169"/>
        <v>0</v>
      </c>
      <c r="R323" s="141">
        <v>0</v>
      </c>
      <c r="S323" s="141">
        <v>0</v>
      </c>
      <c r="T323" s="141">
        <v>0</v>
      </c>
      <c r="U323" s="10">
        <v>0</v>
      </c>
      <c r="V323" s="10">
        <v>0</v>
      </c>
      <c r="W323" s="10">
        <v>0</v>
      </c>
      <c r="X323" s="13">
        <f t="shared" si="164"/>
        <v>0</v>
      </c>
      <c r="Y323" s="10">
        <f t="shared" si="164"/>
        <v>0</v>
      </c>
      <c r="Z323" s="10">
        <f t="shared" si="164"/>
        <v>0</v>
      </c>
      <c r="AA323" s="10">
        <f t="shared" si="164"/>
        <v>0</v>
      </c>
      <c r="AB323" s="10">
        <f t="shared" si="164"/>
        <v>0</v>
      </c>
      <c r="AC323" s="10">
        <f t="shared" si="164"/>
        <v>0</v>
      </c>
      <c r="AD323" s="10">
        <f t="shared" si="164"/>
        <v>0</v>
      </c>
      <c r="AE323" s="10">
        <f t="shared" si="175"/>
        <v>0</v>
      </c>
      <c r="AF323" s="10">
        <f t="shared" si="175"/>
        <v>0</v>
      </c>
      <c r="AG323" s="10">
        <f t="shared" si="175"/>
        <v>0</v>
      </c>
      <c r="AH323" s="10">
        <f t="shared" si="171"/>
        <v>0</v>
      </c>
      <c r="AI323" s="10">
        <f t="shared" si="171"/>
        <v>0</v>
      </c>
      <c r="AJ323" s="10">
        <f t="shared" si="171"/>
        <v>0</v>
      </c>
      <c r="AK323" s="10">
        <f t="shared" si="171"/>
        <v>0</v>
      </c>
    </row>
    <row r="324" spans="1:37" ht="12.75" customHeight="1" x14ac:dyDescent="0.25">
      <c r="A324" s="133">
        <v>316</v>
      </c>
      <c r="B324" s="139" t="s">
        <v>1630</v>
      </c>
      <c r="C324" s="135">
        <f t="shared" si="165"/>
        <v>0</v>
      </c>
      <c r="D324" s="140">
        <v>0</v>
      </c>
      <c r="E324" s="140">
        <v>0</v>
      </c>
      <c r="F324" s="140">
        <v>0</v>
      </c>
      <c r="G324" s="140">
        <v>0</v>
      </c>
      <c r="H324" s="140">
        <v>0</v>
      </c>
      <c r="I324" s="140">
        <v>0</v>
      </c>
      <c r="J324" s="135">
        <f t="shared" si="167"/>
        <v>0</v>
      </c>
      <c r="K324" s="141">
        <v>0</v>
      </c>
      <c r="L324" s="141">
        <v>0</v>
      </c>
      <c r="M324" s="141">
        <v>0</v>
      </c>
      <c r="N324" s="141">
        <v>0</v>
      </c>
      <c r="O324" s="141">
        <v>0</v>
      </c>
      <c r="P324" s="141">
        <v>0</v>
      </c>
      <c r="Q324" s="136">
        <f t="shared" si="169"/>
        <v>0</v>
      </c>
      <c r="R324" s="141">
        <v>0</v>
      </c>
      <c r="S324" s="141">
        <v>0</v>
      </c>
      <c r="T324" s="141">
        <v>0</v>
      </c>
      <c r="U324" s="10">
        <v>0</v>
      </c>
      <c r="V324" s="10">
        <v>0</v>
      </c>
      <c r="W324" s="10">
        <v>0</v>
      </c>
      <c r="X324" s="13">
        <f t="shared" si="164"/>
        <v>0</v>
      </c>
      <c r="Y324" s="10">
        <f t="shared" si="164"/>
        <v>0</v>
      </c>
      <c r="Z324" s="10">
        <f t="shared" si="164"/>
        <v>0</v>
      </c>
      <c r="AA324" s="10">
        <f t="shared" si="164"/>
        <v>0</v>
      </c>
      <c r="AB324" s="10">
        <f t="shared" si="164"/>
        <v>0</v>
      </c>
      <c r="AC324" s="10">
        <f t="shared" si="164"/>
        <v>0</v>
      </c>
      <c r="AD324" s="10">
        <f t="shared" si="164"/>
        <v>0</v>
      </c>
      <c r="AE324" s="10">
        <f t="shared" si="175"/>
        <v>0</v>
      </c>
      <c r="AF324" s="10">
        <f t="shared" si="175"/>
        <v>0</v>
      </c>
      <c r="AG324" s="10">
        <f t="shared" si="175"/>
        <v>0</v>
      </c>
      <c r="AH324" s="10">
        <f t="shared" si="171"/>
        <v>0</v>
      </c>
      <c r="AI324" s="10">
        <f t="shared" si="171"/>
        <v>0</v>
      </c>
      <c r="AJ324" s="10">
        <f t="shared" si="171"/>
        <v>0</v>
      </c>
      <c r="AK324" s="10">
        <f t="shared" si="171"/>
        <v>0</v>
      </c>
    </row>
    <row r="325" spans="1:37" ht="12.75" customHeight="1" x14ac:dyDescent="0.25">
      <c r="A325" s="133">
        <v>317</v>
      </c>
      <c r="B325" s="139" t="s">
        <v>1631</v>
      </c>
      <c r="C325" s="135">
        <f t="shared" si="165"/>
        <v>0</v>
      </c>
      <c r="D325" s="140">
        <v>0</v>
      </c>
      <c r="E325" s="140">
        <v>0</v>
      </c>
      <c r="F325" s="140">
        <v>0</v>
      </c>
      <c r="G325" s="140">
        <v>0</v>
      </c>
      <c r="H325" s="140">
        <v>0</v>
      </c>
      <c r="I325" s="140">
        <v>0</v>
      </c>
      <c r="J325" s="135">
        <f t="shared" si="167"/>
        <v>0</v>
      </c>
      <c r="K325" s="141">
        <v>0</v>
      </c>
      <c r="L325" s="141">
        <v>0</v>
      </c>
      <c r="M325" s="141">
        <v>0</v>
      </c>
      <c r="N325" s="141">
        <v>0</v>
      </c>
      <c r="O325" s="141">
        <v>0</v>
      </c>
      <c r="P325" s="141">
        <v>0</v>
      </c>
      <c r="Q325" s="136">
        <f t="shared" si="169"/>
        <v>0</v>
      </c>
      <c r="R325" s="141">
        <v>0</v>
      </c>
      <c r="S325" s="141">
        <v>0</v>
      </c>
      <c r="T325" s="141">
        <v>0</v>
      </c>
      <c r="U325" s="10">
        <v>0</v>
      </c>
      <c r="V325" s="10">
        <v>0</v>
      </c>
      <c r="W325" s="10">
        <v>0</v>
      </c>
      <c r="X325" s="13">
        <f t="shared" si="164"/>
        <v>0</v>
      </c>
      <c r="Y325" s="10">
        <f t="shared" si="164"/>
        <v>0</v>
      </c>
      <c r="Z325" s="10">
        <f t="shared" si="164"/>
        <v>0</v>
      </c>
      <c r="AA325" s="10">
        <f t="shared" si="164"/>
        <v>0</v>
      </c>
      <c r="AB325" s="10">
        <f t="shared" si="164"/>
        <v>0</v>
      </c>
      <c r="AC325" s="10">
        <f t="shared" si="164"/>
        <v>0</v>
      </c>
      <c r="AD325" s="10">
        <f t="shared" si="164"/>
        <v>0</v>
      </c>
      <c r="AE325" s="10">
        <f t="shared" si="175"/>
        <v>0</v>
      </c>
      <c r="AF325" s="10">
        <f t="shared" si="175"/>
        <v>0</v>
      </c>
      <c r="AG325" s="10">
        <f t="shared" si="175"/>
        <v>0</v>
      </c>
      <c r="AH325" s="10">
        <f t="shared" si="171"/>
        <v>0</v>
      </c>
      <c r="AI325" s="10">
        <f t="shared" si="171"/>
        <v>0</v>
      </c>
      <c r="AJ325" s="10">
        <f t="shared" si="171"/>
        <v>0</v>
      </c>
      <c r="AK325" s="10">
        <f t="shared" si="171"/>
        <v>0</v>
      </c>
    </row>
    <row r="326" spans="1:37" ht="12.75" customHeight="1" x14ac:dyDescent="0.25">
      <c r="A326" s="133">
        <v>318</v>
      </c>
      <c r="B326" s="139" t="s">
        <v>1632</v>
      </c>
      <c r="C326" s="135">
        <f t="shared" si="165"/>
        <v>0</v>
      </c>
      <c r="D326" s="140">
        <v>0</v>
      </c>
      <c r="E326" s="140">
        <v>0</v>
      </c>
      <c r="F326" s="140">
        <v>0</v>
      </c>
      <c r="G326" s="140">
        <v>0</v>
      </c>
      <c r="H326" s="140">
        <v>0</v>
      </c>
      <c r="I326" s="140">
        <v>0</v>
      </c>
      <c r="J326" s="135">
        <f t="shared" si="167"/>
        <v>0</v>
      </c>
      <c r="K326" s="141">
        <v>0</v>
      </c>
      <c r="L326" s="141">
        <v>0</v>
      </c>
      <c r="M326" s="141">
        <v>0</v>
      </c>
      <c r="N326" s="141">
        <v>0</v>
      </c>
      <c r="O326" s="141">
        <v>0</v>
      </c>
      <c r="P326" s="141">
        <v>0</v>
      </c>
      <c r="Q326" s="136">
        <f t="shared" si="169"/>
        <v>0</v>
      </c>
      <c r="R326" s="141">
        <v>0</v>
      </c>
      <c r="S326" s="141">
        <v>0</v>
      </c>
      <c r="T326" s="141">
        <v>0</v>
      </c>
      <c r="U326" s="10">
        <v>0</v>
      </c>
      <c r="V326" s="10">
        <v>0</v>
      </c>
      <c r="W326" s="10">
        <v>0</v>
      </c>
      <c r="X326" s="13">
        <f t="shared" si="164"/>
        <v>0</v>
      </c>
      <c r="Y326" s="10">
        <f t="shared" si="164"/>
        <v>0</v>
      </c>
      <c r="Z326" s="10">
        <f t="shared" si="164"/>
        <v>0</v>
      </c>
      <c r="AA326" s="10">
        <f t="shared" si="164"/>
        <v>0</v>
      </c>
      <c r="AB326" s="10">
        <f t="shared" si="164"/>
        <v>0</v>
      </c>
      <c r="AC326" s="10">
        <f t="shared" si="164"/>
        <v>0</v>
      </c>
      <c r="AD326" s="10">
        <f t="shared" si="164"/>
        <v>0</v>
      </c>
      <c r="AE326" s="10">
        <f t="shared" si="175"/>
        <v>0</v>
      </c>
      <c r="AF326" s="10">
        <f t="shared" si="175"/>
        <v>0</v>
      </c>
      <c r="AG326" s="10">
        <f t="shared" si="175"/>
        <v>0</v>
      </c>
      <c r="AH326" s="10">
        <f t="shared" si="171"/>
        <v>0</v>
      </c>
      <c r="AI326" s="10">
        <f t="shared" si="171"/>
        <v>0</v>
      </c>
      <c r="AJ326" s="10">
        <f t="shared" si="171"/>
        <v>0</v>
      </c>
      <c r="AK326" s="10">
        <f t="shared" si="171"/>
        <v>0</v>
      </c>
    </row>
    <row r="327" spans="1:37" ht="12.75" customHeight="1" x14ac:dyDescent="0.25">
      <c r="A327" s="133">
        <v>319</v>
      </c>
      <c r="B327" s="139" t="s">
        <v>1626</v>
      </c>
      <c r="C327" s="135">
        <f t="shared" si="165"/>
        <v>0</v>
      </c>
      <c r="D327" s="140">
        <v>0</v>
      </c>
      <c r="E327" s="140">
        <v>0</v>
      </c>
      <c r="F327" s="140">
        <v>0</v>
      </c>
      <c r="G327" s="140">
        <v>0</v>
      </c>
      <c r="H327" s="140">
        <v>0</v>
      </c>
      <c r="I327" s="140">
        <v>0</v>
      </c>
      <c r="J327" s="135">
        <f t="shared" si="167"/>
        <v>0</v>
      </c>
      <c r="K327" s="141">
        <v>0</v>
      </c>
      <c r="L327" s="141">
        <v>0</v>
      </c>
      <c r="M327" s="141">
        <v>0</v>
      </c>
      <c r="N327" s="141">
        <v>0</v>
      </c>
      <c r="O327" s="141">
        <v>0</v>
      </c>
      <c r="P327" s="141">
        <v>0</v>
      </c>
      <c r="Q327" s="136">
        <f t="shared" si="169"/>
        <v>0</v>
      </c>
      <c r="R327" s="141">
        <v>0</v>
      </c>
      <c r="S327" s="141">
        <v>0</v>
      </c>
      <c r="T327" s="141">
        <v>0</v>
      </c>
      <c r="U327" s="10">
        <v>0</v>
      </c>
      <c r="V327" s="10">
        <v>0</v>
      </c>
      <c r="W327" s="10">
        <v>0</v>
      </c>
      <c r="X327" s="13">
        <f t="shared" si="164"/>
        <v>0</v>
      </c>
      <c r="Y327" s="10">
        <f t="shared" si="164"/>
        <v>0</v>
      </c>
      <c r="Z327" s="10">
        <f t="shared" si="164"/>
        <v>0</v>
      </c>
      <c r="AA327" s="10">
        <f t="shared" si="164"/>
        <v>0</v>
      </c>
      <c r="AB327" s="10">
        <f t="shared" si="164"/>
        <v>0</v>
      </c>
      <c r="AC327" s="10">
        <f t="shared" si="164"/>
        <v>0</v>
      </c>
      <c r="AD327" s="10">
        <f t="shared" si="164"/>
        <v>0</v>
      </c>
      <c r="AE327" s="10">
        <f t="shared" si="175"/>
        <v>0</v>
      </c>
      <c r="AF327" s="10">
        <f t="shared" si="175"/>
        <v>0</v>
      </c>
      <c r="AG327" s="10">
        <f t="shared" si="175"/>
        <v>0</v>
      </c>
      <c r="AH327" s="10">
        <f t="shared" si="171"/>
        <v>0</v>
      </c>
      <c r="AI327" s="10">
        <f t="shared" si="171"/>
        <v>0</v>
      </c>
      <c r="AJ327" s="10">
        <f t="shared" si="171"/>
        <v>0</v>
      </c>
      <c r="AK327" s="10">
        <f t="shared" si="171"/>
        <v>0</v>
      </c>
    </row>
    <row r="328" spans="1:37" ht="12.75" customHeight="1" x14ac:dyDescent="0.25">
      <c r="A328" s="133">
        <v>320</v>
      </c>
      <c r="B328" s="139" t="s">
        <v>1633</v>
      </c>
      <c r="C328" s="135">
        <f t="shared" si="165"/>
        <v>0</v>
      </c>
      <c r="D328" s="140">
        <v>0</v>
      </c>
      <c r="E328" s="140">
        <v>0</v>
      </c>
      <c r="F328" s="140">
        <v>0</v>
      </c>
      <c r="G328" s="140">
        <v>0</v>
      </c>
      <c r="H328" s="140">
        <v>0</v>
      </c>
      <c r="I328" s="140">
        <v>0</v>
      </c>
      <c r="J328" s="135">
        <f t="shared" si="167"/>
        <v>0</v>
      </c>
      <c r="K328" s="141">
        <v>0</v>
      </c>
      <c r="L328" s="141">
        <v>0</v>
      </c>
      <c r="M328" s="141">
        <v>0</v>
      </c>
      <c r="N328" s="141">
        <v>0</v>
      </c>
      <c r="O328" s="141">
        <v>0</v>
      </c>
      <c r="P328" s="141">
        <v>0</v>
      </c>
      <c r="Q328" s="136">
        <f t="shared" si="169"/>
        <v>0</v>
      </c>
      <c r="R328" s="141">
        <v>0</v>
      </c>
      <c r="S328" s="141">
        <v>0</v>
      </c>
      <c r="T328" s="141">
        <v>0</v>
      </c>
      <c r="U328" s="10">
        <v>0</v>
      </c>
      <c r="V328" s="10">
        <v>0</v>
      </c>
      <c r="W328" s="10">
        <v>0</v>
      </c>
      <c r="X328" s="13">
        <f t="shared" si="164"/>
        <v>0</v>
      </c>
      <c r="Y328" s="10">
        <f t="shared" si="164"/>
        <v>0</v>
      </c>
      <c r="Z328" s="10">
        <f t="shared" si="164"/>
        <v>0</v>
      </c>
      <c r="AA328" s="10">
        <f t="shared" si="164"/>
        <v>0</v>
      </c>
      <c r="AB328" s="10">
        <f t="shared" si="164"/>
        <v>0</v>
      </c>
      <c r="AC328" s="10">
        <f t="shared" si="164"/>
        <v>0</v>
      </c>
      <c r="AD328" s="10">
        <f t="shared" si="164"/>
        <v>0</v>
      </c>
      <c r="AE328" s="10">
        <f t="shared" si="175"/>
        <v>0</v>
      </c>
      <c r="AF328" s="10">
        <f t="shared" si="175"/>
        <v>0</v>
      </c>
      <c r="AG328" s="10">
        <f t="shared" si="175"/>
        <v>0</v>
      </c>
      <c r="AH328" s="10">
        <f t="shared" si="171"/>
        <v>0</v>
      </c>
      <c r="AI328" s="10">
        <f t="shared" si="171"/>
        <v>0</v>
      </c>
      <c r="AJ328" s="10">
        <f t="shared" si="171"/>
        <v>0</v>
      </c>
      <c r="AK328" s="10">
        <f t="shared" si="171"/>
        <v>0</v>
      </c>
    </row>
    <row r="329" spans="1:37" ht="12.75" customHeight="1" x14ac:dyDescent="0.25">
      <c r="A329" s="133">
        <v>321</v>
      </c>
      <c r="B329" s="139" t="s">
        <v>1634</v>
      </c>
      <c r="C329" s="135">
        <f t="shared" si="165"/>
        <v>0</v>
      </c>
      <c r="D329" s="140">
        <v>0</v>
      </c>
      <c r="E329" s="140">
        <v>0</v>
      </c>
      <c r="F329" s="140">
        <v>0</v>
      </c>
      <c r="G329" s="140">
        <v>0</v>
      </c>
      <c r="H329" s="140">
        <v>0</v>
      </c>
      <c r="I329" s="140">
        <v>0</v>
      </c>
      <c r="J329" s="135">
        <f t="shared" si="167"/>
        <v>0</v>
      </c>
      <c r="K329" s="141">
        <v>0</v>
      </c>
      <c r="L329" s="141">
        <v>0</v>
      </c>
      <c r="M329" s="141">
        <v>0</v>
      </c>
      <c r="N329" s="141">
        <v>0</v>
      </c>
      <c r="O329" s="141">
        <v>0</v>
      </c>
      <c r="P329" s="141">
        <v>0</v>
      </c>
      <c r="Q329" s="136">
        <f t="shared" si="169"/>
        <v>0</v>
      </c>
      <c r="R329" s="141">
        <v>0</v>
      </c>
      <c r="S329" s="141">
        <v>0</v>
      </c>
      <c r="T329" s="141">
        <v>0</v>
      </c>
      <c r="U329" s="10">
        <v>0</v>
      </c>
      <c r="V329" s="10">
        <v>0</v>
      </c>
      <c r="W329" s="10">
        <v>0</v>
      </c>
      <c r="X329" s="13">
        <f t="shared" si="164"/>
        <v>0</v>
      </c>
      <c r="Y329" s="10">
        <f t="shared" si="164"/>
        <v>0</v>
      </c>
      <c r="Z329" s="10">
        <f t="shared" si="164"/>
        <v>0</v>
      </c>
      <c r="AA329" s="10">
        <f t="shared" si="164"/>
        <v>0</v>
      </c>
      <c r="AB329" s="10">
        <f t="shared" si="164"/>
        <v>0</v>
      </c>
      <c r="AC329" s="10">
        <f t="shared" si="164"/>
        <v>0</v>
      </c>
      <c r="AD329" s="10">
        <f t="shared" si="164"/>
        <v>0</v>
      </c>
      <c r="AE329" s="10">
        <f t="shared" si="175"/>
        <v>0</v>
      </c>
      <c r="AF329" s="10">
        <f t="shared" si="175"/>
        <v>0</v>
      </c>
      <c r="AG329" s="10">
        <f t="shared" si="175"/>
        <v>0</v>
      </c>
      <c r="AH329" s="10">
        <f t="shared" si="171"/>
        <v>0</v>
      </c>
      <c r="AI329" s="10">
        <f t="shared" si="171"/>
        <v>0</v>
      </c>
      <c r="AJ329" s="10">
        <f t="shared" si="171"/>
        <v>0</v>
      </c>
      <c r="AK329" s="10">
        <f t="shared" si="171"/>
        <v>0</v>
      </c>
    </row>
    <row r="330" spans="1:37" ht="12.75" customHeight="1" x14ac:dyDescent="0.25">
      <c r="A330" s="133">
        <v>322</v>
      </c>
      <c r="B330" s="139" t="s">
        <v>1534</v>
      </c>
      <c r="C330" s="135">
        <f t="shared" si="165"/>
        <v>0</v>
      </c>
      <c r="D330" s="140">
        <v>0</v>
      </c>
      <c r="E330" s="140">
        <v>0</v>
      </c>
      <c r="F330" s="140">
        <v>0</v>
      </c>
      <c r="G330" s="140">
        <v>0</v>
      </c>
      <c r="H330" s="140">
        <v>0</v>
      </c>
      <c r="I330" s="140">
        <v>0</v>
      </c>
      <c r="J330" s="135">
        <f t="shared" si="167"/>
        <v>0</v>
      </c>
      <c r="K330" s="141">
        <v>0</v>
      </c>
      <c r="L330" s="141">
        <v>0</v>
      </c>
      <c r="M330" s="141">
        <v>0</v>
      </c>
      <c r="N330" s="141">
        <v>0</v>
      </c>
      <c r="O330" s="141">
        <v>0</v>
      </c>
      <c r="P330" s="141">
        <v>0</v>
      </c>
      <c r="Q330" s="136">
        <f t="shared" si="169"/>
        <v>0</v>
      </c>
      <c r="R330" s="141">
        <v>0</v>
      </c>
      <c r="S330" s="141">
        <v>0</v>
      </c>
      <c r="T330" s="141">
        <v>0</v>
      </c>
      <c r="U330" s="10">
        <v>0</v>
      </c>
      <c r="V330" s="10">
        <v>0</v>
      </c>
      <c r="W330" s="10">
        <v>0</v>
      </c>
      <c r="X330" s="13">
        <f t="shared" si="164"/>
        <v>0</v>
      </c>
      <c r="Y330" s="10">
        <f t="shared" si="164"/>
        <v>0</v>
      </c>
      <c r="Z330" s="10">
        <f t="shared" si="164"/>
        <v>0</v>
      </c>
      <c r="AA330" s="10">
        <f t="shared" si="164"/>
        <v>0</v>
      </c>
      <c r="AB330" s="10">
        <f t="shared" si="164"/>
        <v>0</v>
      </c>
      <c r="AC330" s="10">
        <f t="shared" si="164"/>
        <v>0</v>
      </c>
      <c r="AD330" s="10">
        <f t="shared" si="164"/>
        <v>0</v>
      </c>
      <c r="AE330" s="10">
        <f t="shared" si="175"/>
        <v>0</v>
      </c>
      <c r="AF330" s="10">
        <f t="shared" si="175"/>
        <v>0</v>
      </c>
      <c r="AG330" s="10">
        <f t="shared" si="175"/>
        <v>0</v>
      </c>
      <c r="AH330" s="10">
        <f t="shared" si="171"/>
        <v>0</v>
      </c>
      <c r="AI330" s="10">
        <f t="shared" si="171"/>
        <v>0</v>
      </c>
      <c r="AJ330" s="10">
        <f t="shared" si="171"/>
        <v>0</v>
      </c>
      <c r="AK330" s="10">
        <f t="shared" si="171"/>
        <v>0</v>
      </c>
    </row>
    <row r="331" spans="1:37" ht="12.75" customHeight="1" x14ac:dyDescent="0.25">
      <c r="A331" s="133">
        <v>323</v>
      </c>
      <c r="B331" s="139" t="s">
        <v>1635</v>
      </c>
      <c r="C331" s="135">
        <f t="shared" si="165"/>
        <v>0</v>
      </c>
      <c r="D331" s="140">
        <v>0</v>
      </c>
      <c r="E331" s="140">
        <v>0</v>
      </c>
      <c r="F331" s="140">
        <v>0</v>
      </c>
      <c r="G331" s="140">
        <v>0</v>
      </c>
      <c r="H331" s="140">
        <v>0</v>
      </c>
      <c r="I331" s="140">
        <v>0</v>
      </c>
      <c r="J331" s="135">
        <f t="shared" si="167"/>
        <v>0</v>
      </c>
      <c r="K331" s="141">
        <v>0</v>
      </c>
      <c r="L331" s="141">
        <v>0</v>
      </c>
      <c r="M331" s="141">
        <v>0</v>
      </c>
      <c r="N331" s="141">
        <v>0</v>
      </c>
      <c r="O331" s="141">
        <v>0</v>
      </c>
      <c r="P331" s="141">
        <v>0</v>
      </c>
      <c r="Q331" s="136">
        <f t="shared" si="169"/>
        <v>0</v>
      </c>
      <c r="R331" s="141">
        <v>0</v>
      </c>
      <c r="S331" s="141">
        <v>0</v>
      </c>
      <c r="T331" s="141">
        <v>0</v>
      </c>
      <c r="U331" s="10">
        <v>0</v>
      </c>
      <c r="V331" s="10">
        <v>0</v>
      </c>
      <c r="W331" s="10">
        <v>0</v>
      </c>
      <c r="X331" s="13">
        <f t="shared" si="164"/>
        <v>0</v>
      </c>
      <c r="Y331" s="10">
        <f t="shared" si="164"/>
        <v>0</v>
      </c>
      <c r="Z331" s="10">
        <f t="shared" si="164"/>
        <v>0</v>
      </c>
      <c r="AA331" s="10">
        <f t="shared" si="164"/>
        <v>0</v>
      </c>
      <c r="AB331" s="10">
        <f t="shared" si="164"/>
        <v>0</v>
      </c>
      <c r="AC331" s="10">
        <f t="shared" si="164"/>
        <v>0</v>
      </c>
      <c r="AD331" s="10">
        <f t="shared" si="164"/>
        <v>0</v>
      </c>
      <c r="AE331" s="10">
        <f t="shared" si="175"/>
        <v>0</v>
      </c>
      <c r="AF331" s="10">
        <f t="shared" si="175"/>
        <v>0</v>
      </c>
      <c r="AG331" s="10">
        <f t="shared" si="175"/>
        <v>0</v>
      </c>
      <c r="AH331" s="10">
        <f t="shared" si="171"/>
        <v>0</v>
      </c>
      <c r="AI331" s="10">
        <f t="shared" si="171"/>
        <v>0</v>
      </c>
      <c r="AJ331" s="10">
        <f t="shared" si="171"/>
        <v>0</v>
      </c>
      <c r="AK331" s="10">
        <f t="shared" si="171"/>
        <v>0</v>
      </c>
    </row>
    <row r="332" spans="1:37" ht="12.75" customHeight="1" x14ac:dyDescent="0.25">
      <c r="A332" s="133">
        <v>324</v>
      </c>
      <c r="B332" s="139" t="s">
        <v>1636</v>
      </c>
      <c r="C332" s="135">
        <f t="shared" si="165"/>
        <v>0</v>
      </c>
      <c r="D332" s="140">
        <v>0</v>
      </c>
      <c r="E332" s="140">
        <v>0</v>
      </c>
      <c r="F332" s="140">
        <v>0</v>
      </c>
      <c r="G332" s="140">
        <v>0</v>
      </c>
      <c r="H332" s="140">
        <v>0</v>
      </c>
      <c r="I332" s="140">
        <v>0</v>
      </c>
      <c r="J332" s="135">
        <f t="shared" si="167"/>
        <v>0</v>
      </c>
      <c r="K332" s="141">
        <v>0</v>
      </c>
      <c r="L332" s="141">
        <v>0</v>
      </c>
      <c r="M332" s="141">
        <v>0</v>
      </c>
      <c r="N332" s="141">
        <v>0</v>
      </c>
      <c r="O332" s="141">
        <v>0</v>
      </c>
      <c r="P332" s="141">
        <v>0</v>
      </c>
      <c r="Q332" s="136">
        <f t="shared" si="169"/>
        <v>0</v>
      </c>
      <c r="R332" s="141">
        <v>0</v>
      </c>
      <c r="S332" s="141">
        <v>0</v>
      </c>
      <c r="T332" s="141">
        <v>0</v>
      </c>
      <c r="U332" s="10">
        <v>0</v>
      </c>
      <c r="V332" s="10">
        <v>0</v>
      </c>
      <c r="W332" s="10">
        <v>0</v>
      </c>
      <c r="X332" s="13">
        <f t="shared" si="164"/>
        <v>0</v>
      </c>
      <c r="Y332" s="10">
        <f t="shared" si="164"/>
        <v>0</v>
      </c>
      <c r="Z332" s="10">
        <f t="shared" si="164"/>
        <v>0</v>
      </c>
      <c r="AA332" s="10">
        <f t="shared" si="164"/>
        <v>0</v>
      </c>
      <c r="AB332" s="10">
        <f t="shared" si="164"/>
        <v>0</v>
      </c>
      <c r="AC332" s="10">
        <f t="shared" si="164"/>
        <v>0</v>
      </c>
      <c r="AD332" s="10">
        <f t="shared" si="164"/>
        <v>0</v>
      </c>
      <c r="AE332" s="10">
        <f t="shared" si="175"/>
        <v>0</v>
      </c>
      <c r="AF332" s="10">
        <f t="shared" si="175"/>
        <v>0</v>
      </c>
      <c r="AG332" s="10">
        <f t="shared" si="175"/>
        <v>0</v>
      </c>
      <c r="AH332" s="10">
        <f t="shared" si="171"/>
        <v>0</v>
      </c>
      <c r="AI332" s="10">
        <f t="shared" si="171"/>
        <v>0</v>
      </c>
      <c r="AJ332" s="10">
        <f t="shared" si="171"/>
        <v>0</v>
      </c>
      <c r="AK332" s="10">
        <f t="shared" si="171"/>
        <v>0</v>
      </c>
    </row>
    <row r="333" spans="1:37" ht="12.75" customHeight="1" x14ac:dyDescent="0.25">
      <c r="A333" s="133">
        <v>325</v>
      </c>
      <c r="B333" s="139" t="s">
        <v>1637</v>
      </c>
      <c r="C333" s="135">
        <f t="shared" si="165"/>
        <v>0</v>
      </c>
      <c r="D333" s="140">
        <v>0</v>
      </c>
      <c r="E333" s="140">
        <v>0</v>
      </c>
      <c r="F333" s="140">
        <v>0</v>
      </c>
      <c r="G333" s="140">
        <v>0</v>
      </c>
      <c r="H333" s="140">
        <v>0</v>
      </c>
      <c r="I333" s="140">
        <v>0</v>
      </c>
      <c r="J333" s="135">
        <f t="shared" si="167"/>
        <v>0</v>
      </c>
      <c r="K333" s="141">
        <v>0</v>
      </c>
      <c r="L333" s="141">
        <v>0</v>
      </c>
      <c r="M333" s="141">
        <v>0</v>
      </c>
      <c r="N333" s="141">
        <v>0</v>
      </c>
      <c r="O333" s="141">
        <v>0</v>
      </c>
      <c r="P333" s="141">
        <v>0</v>
      </c>
      <c r="Q333" s="136">
        <f t="shared" si="169"/>
        <v>0</v>
      </c>
      <c r="R333" s="141">
        <v>0</v>
      </c>
      <c r="S333" s="141">
        <v>0</v>
      </c>
      <c r="T333" s="141">
        <v>0</v>
      </c>
      <c r="U333" s="10">
        <v>0</v>
      </c>
      <c r="V333" s="10">
        <v>0</v>
      </c>
      <c r="W333" s="10">
        <v>0</v>
      </c>
      <c r="X333" s="13">
        <f t="shared" si="164"/>
        <v>0</v>
      </c>
      <c r="Y333" s="10">
        <f t="shared" si="164"/>
        <v>0</v>
      </c>
      <c r="Z333" s="10">
        <f t="shared" si="164"/>
        <v>0</v>
      </c>
      <c r="AA333" s="10">
        <f t="shared" si="164"/>
        <v>0</v>
      </c>
      <c r="AB333" s="10">
        <f t="shared" si="164"/>
        <v>0</v>
      </c>
      <c r="AC333" s="10">
        <f t="shared" si="164"/>
        <v>0</v>
      </c>
      <c r="AD333" s="10">
        <f t="shared" si="164"/>
        <v>0</v>
      </c>
      <c r="AE333" s="10">
        <f t="shared" si="175"/>
        <v>0</v>
      </c>
      <c r="AF333" s="10">
        <f t="shared" si="175"/>
        <v>0</v>
      </c>
      <c r="AG333" s="10">
        <f t="shared" si="175"/>
        <v>0</v>
      </c>
      <c r="AH333" s="10">
        <f t="shared" si="171"/>
        <v>0</v>
      </c>
      <c r="AI333" s="10">
        <f t="shared" si="171"/>
        <v>0</v>
      </c>
      <c r="AJ333" s="10">
        <f t="shared" si="171"/>
        <v>0</v>
      </c>
      <c r="AK333" s="10">
        <f t="shared" si="171"/>
        <v>0</v>
      </c>
    </row>
    <row r="334" spans="1:37" ht="12.75" customHeight="1" x14ac:dyDescent="0.25">
      <c r="A334" s="133">
        <v>326</v>
      </c>
      <c r="B334" s="139" t="s">
        <v>1638</v>
      </c>
      <c r="C334" s="135">
        <f t="shared" si="165"/>
        <v>0</v>
      </c>
      <c r="D334" s="140">
        <v>0</v>
      </c>
      <c r="E334" s="140">
        <v>0</v>
      </c>
      <c r="F334" s="140">
        <v>0</v>
      </c>
      <c r="G334" s="140">
        <v>0</v>
      </c>
      <c r="H334" s="140">
        <v>0</v>
      </c>
      <c r="I334" s="140">
        <v>0</v>
      </c>
      <c r="J334" s="135">
        <f t="shared" si="167"/>
        <v>0</v>
      </c>
      <c r="K334" s="141">
        <v>0</v>
      </c>
      <c r="L334" s="141">
        <v>0</v>
      </c>
      <c r="M334" s="141">
        <v>0</v>
      </c>
      <c r="N334" s="141">
        <v>0</v>
      </c>
      <c r="O334" s="141">
        <v>0</v>
      </c>
      <c r="P334" s="141">
        <v>0</v>
      </c>
      <c r="Q334" s="136">
        <f t="shared" si="169"/>
        <v>0</v>
      </c>
      <c r="R334" s="141">
        <v>0</v>
      </c>
      <c r="S334" s="141">
        <v>0</v>
      </c>
      <c r="T334" s="141">
        <v>0</v>
      </c>
      <c r="U334" s="10">
        <v>0</v>
      </c>
      <c r="V334" s="10">
        <v>0</v>
      </c>
      <c r="W334" s="10">
        <v>0</v>
      </c>
      <c r="X334" s="13">
        <f t="shared" si="164"/>
        <v>0</v>
      </c>
      <c r="Y334" s="10">
        <f t="shared" si="164"/>
        <v>0</v>
      </c>
      <c r="Z334" s="10">
        <f t="shared" si="164"/>
        <v>0</v>
      </c>
      <c r="AA334" s="10">
        <f t="shared" si="164"/>
        <v>0</v>
      </c>
      <c r="AB334" s="10">
        <f t="shared" si="164"/>
        <v>0</v>
      </c>
      <c r="AC334" s="10">
        <f t="shared" si="164"/>
        <v>0</v>
      </c>
      <c r="AD334" s="10">
        <f t="shared" si="164"/>
        <v>0</v>
      </c>
      <c r="AE334" s="10">
        <f t="shared" si="175"/>
        <v>0</v>
      </c>
      <c r="AF334" s="10">
        <f t="shared" si="175"/>
        <v>0</v>
      </c>
      <c r="AG334" s="10">
        <f t="shared" si="175"/>
        <v>0</v>
      </c>
      <c r="AH334" s="10">
        <f t="shared" si="171"/>
        <v>0</v>
      </c>
      <c r="AI334" s="10">
        <f t="shared" si="171"/>
        <v>0</v>
      </c>
      <c r="AJ334" s="10">
        <f t="shared" si="171"/>
        <v>0</v>
      </c>
      <c r="AK334" s="10">
        <f t="shared" si="171"/>
        <v>0</v>
      </c>
    </row>
    <row r="335" spans="1:37" ht="12.75" customHeight="1" x14ac:dyDescent="0.25">
      <c r="A335" s="133">
        <v>327</v>
      </c>
      <c r="B335" s="139" t="s">
        <v>1639</v>
      </c>
      <c r="C335" s="135">
        <f t="shared" si="165"/>
        <v>0</v>
      </c>
      <c r="D335" s="140">
        <v>0</v>
      </c>
      <c r="E335" s="140">
        <v>0</v>
      </c>
      <c r="F335" s="140">
        <v>0</v>
      </c>
      <c r="G335" s="140">
        <v>0</v>
      </c>
      <c r="H335" s="140">
        <v>0</v>
      </c>
      <c r="I335" s="140">
        <v>0</v>
      </c>
      <c r="J335" s="135">
        <f t="shared" si="167"/>
        <v>0</v>
      </c>
      <c r="K335" s="141">
        <v>0</v>
      </c>
      <c r="L335" s="141">
        <v>0</v>
      </c>
      <c r="M335" s="141">
        <v>0</v>
      </c>
      <c r="N335" s="141">
        <v>0</v>
      </c>
      <c r="O335" s="141">
        <v>0</v>
      </c>
      <c r="P335" s="141">
        <v>0</v>
      </c>
      <c r="Q335" s="136">
        <f t="shared" si="169"/>
        <v>0</v>
      </c>
      <c r="R335" s="141">
        <v>0</v>
      </c>
      <c r="S335" s="141">
        <v>0</v>
      </c>
      <c r="T335" s="141">
        <v>0</v>
      </c>
      <c r="U335" s="10">
        <v>0</v>
      </c>
      <c r="V335" s="10">
        <v>0</v>
      </c>
      <c r="W335" s="10">
        <v>0</v>
      </c>
      <c r="X335" s="13">
        <f t="shared" si="164"/>
        <v>0</v>
      </c>
      <c r="Y335" s="10">
        <f t="shared" si="164"/>
        <v>0</v>
      </c>
      <c r="Z335" s="10">
        <f t="shared" si="164"/>
        <v>0</v>
      </c>
      <c r="AA335" s="10">
        <f t="shared" si="164"/>
        <v>0</v>
      </c>
      <c r="AB335" s="10">
        <f t="shared" si="164"/>
        <v>0</v>
      </c>
      <c r="AC335" s="10">
        <f t="shared" si="164"/>
        <v>0</v>
      </c>
      <c r="AD335" s="10">
        <f t="shared" si="164"/>
        <v>0</v>
      </c>
      <c r="AE335" s="10">
        <f t="shared" si="175"/>
        <v>0</v>
      </c>
      <c r="AF335" s="10">
        <f t="shared" si="175"/>
        <v>0</v>
      </c>
      <c r="AG335" s="10">
        <f t="shared" si="175"/>
        <v>0</v>
      </c>
      <c r="AH335" s="10">
        <f t="shared" si="171"/>
        <v>0</v>
      </c>
      <c r="AI335" s="10">
        <f t="shared" si="171"/>
        <v>0</v>
      </c>
      <c r="AJ335" s="10">
        <f t="shared" si="171"/>
        <v>0</v>
      </c>
      <c r="AK335" s="10">
        <f t="shared" si="171"/>
        <v>0</v>
      </c>
    </row>
    <row r="336" spans="1:37" ht="12.75" customHeight="1" x14ac:dyDescent="0.25">
      <c r="A336" s="133">
        <v>328</v>
      </c>
      <c r="B336" s="139" t="s">
        <v>1640</v>
      </c>
      <c r="C336" s="135">
        <f t="shared" si="165"/>
        <v>0</v>
      </c>
      <c r="D336" s="140">
        <v>0</v>
      </c>
      <c r="E336" s="140">
        <v>0</v>
      </c>
      <c r="F336" s="140">
        <v>0</v>
      </c>
      <c r="G336" s="140">
        <v>0</v>
      </c>
      <c r="H336" s="140">
        <v>0</v>
      </c>
      <c r="I336" s="140">
        <v>0</v>
      </c>
      <c r="J336" s="135">
        <f t="shared" si="167"/>
        <v>0</v>
      </c>
      <c r="K336" s="141">
        <v>0</v>
      </c>
      <c r="L336" s="141">
        <v>0</v>
      </c>
      <c r="M336" s="141">
        <v>0</v>
      </c>
      <c r="N336" s="141">
        <v>0</v>
      </c>
      <c r="O336" s="141">
        <v>0</v>
      </c>
      <c r="P336" s="141">
        <v>0</v>
      </c>
      <c r="Q336" s="136">
        <f t="shared" si="169"/>
        <v>0</v>
      </c>
      <c r="R336" s="141">
        <v>0</v>
      </c>
      <c r="S336" s="141">
        <v>0</v>
      </c>
      <c r="T336" s="141">
        <v>0</v>
      </c>
      <c r="U336" s="10">
        <v>0</v>
      </c>
      <c r="V336" s="10">
        <v>0</v>
      </c>
      <c r="W336" s="10">
        <v>0</v>
      </c>
      <c r="X336" s="13">
        <f t="shared" si="164"/>
        <v>0</v>
      </c>
      <c r="Y336" s="10">
        <f t="shared" si="164"/>
        <v>0</v>
      </c>
      <c r="Z336" s="10">
        <f t="shared" si="164"/>
        <v>0</v>
      </c>
      <c r="AA336" s="10">
        <f t="shared" si="164"/>
        <v>0</v>
      </c>
      <c r="AB336" s="10">
        <f t="shared" si="164"/>
        <v>0</v>
      </c>
      <c r="AC336" s="10">
        <f t="shared" si="164"/>
        <v>0</v>
      </c>
      <c r="AD336" s="10">
        <f t="shared" si="164"/>
        <v>0</v>
      </c>
      <c r="AE336" s="10">
        <f t="shared" si="175"/>
        <v>0</v>
      </c>
      <c r="AF336" s="10">
        <f t="shared" si="175"/>
        <v>0</v>
      </c>
      <c r="AG336" s="10">
        <f t="shared" si="175"/>
        <v>0</v>
      </c>
      <c r="AH336" s="10">
        <f t="shared" si="171"/>
        <v>0</v>
      </c>
      <c r="AI336" s="10">
        <f t="shared" si="171"/>
        <v>0</v>
      </c>
      <c r="AJ336" s="10">
        <f t="shared" si="171"/>
        <v>0</v>
      </c>
      <c r="AK336" s="10">
        <f t="shared" si="171"/>
        <v>0</v>
      </c>
    </row>
    <row r="337" spans="1:45" ht="12.75" customHeight="1" x14ac:dyDescent="0.25">
      <c r="A337" s="133">
        <v>329</v>
      </c>
      <c r="B337" s="139" t="s">
        <v>1641</v>
      </c>
      <c r="C337" s="135">
        <f t="shared" si="165"/>
        <v>0</v>
      </c>
      <c r="D337" s="140">
        <v>0</v>
      </c>
      <c r="E337" s="140">
        <v>0</v>
      </c>
      <c r="F337" s="140">
        <v>0</v>
      </c>
      <c r="G337" s="140">
        <v>0</v>
      </c>
      <c r="H337" s="140">
        <v>0</v>
      </c>
      <c r="I337" s="140">
        <v>0</v>
      </c>
      <c r="J337" s="135">
        <f t="shared" si="167"/>
        <v>0</v>
      </c>
      <c r="K337" s="141">
        <v>0</v>
      </c>
      <c r="L337" s="141">
        <v>0</v>
      </c>
      <c r="M337" s="141">
        <v>0</v>
      </c>
      <c r="N337" s="141">
        <v>0</v>
      </c>
      <c r="O337" s="141">
        <v>0</v>
      </c>
      <c r="P337" s="141">
        <v>0</v>
      </c>
      <c r="Q337" s="136">
        <f t="shared" si="169"/>
        <v>0</v>
      </c>
      <c r="R337" s="141">
        <v>0</v>
      </c>
      <c r="S337" s="141">
        <v>0</v>
      </c>
      <c r="T337" s="141">
        <v>0</v>
      </c>
      <c r="U337" s="10">
        <v>0</v>
      </c>
      <c r="V337" s="10">
        <v>0</v>
      </c>
      <c r="W337" s="10">
        <v>0</v>
      </c>
      <c r="X337" s="13">
        <f t="shared" si="164"/>
        <v>0</v>
      </c>
      <c r="Y337" s="10">
        <f t="shared" si="164"/>
        <v>0</v>
      </c>
      <c r="Z337" s="10">
        <f t="shared" ref="Z337:AD341" si="179">S337-L337</f>
        <v>0</v>
      </c>
      <c r="AA337" s="10">
        <f t="shared" si="179"/>
        <v>0</v>
      </c>
      <c r="AB337" s="10">
        <f t="shared" si="179"/>
        <v>0</v>
      </c>
      <c r="AC337" s="10">
        <f t="shared" si="179"/>
        <v>0</v>
      </c>
      <c r="AD337" s="10">
        <f t="shared" si="179"/>
        <v>0</v>
      </c>
      <c r="AE337" s="10">
        <f t="shared" si="175"/>
        <v>0</v>
      </c>
      <c r="AF337" s="10">
        <f t="shared" si="175"/>
        <v>0</v>
      </c>
      <c r="AG337" s="10">
        <f t="shared" si="175"/>
        <v>0</v>
      </c>
      <c r="AH337" s="10">
        <f t="shared" si="171"/>
        <v>0</v>
      </c>
      <c r="AI337" s="10">
        <f t="shared" si="171"/>
        <v>0</v>
      </c>
      <c r="AJ337" s="10">
        <f t="shared" si="171"/>
        <v>0</v>
      </c>
      <c r="AK337" s="10">
        <f t="shared" si="171"/>
        <v>0</v>
      </c>
    </row>
    <row r="338" spans="1:45" ht="12.75" customHeight="1" x14ac:dyDescent="0.25">
      <c r="A338" s="133">
        <v>330</v>
      </c>
      <c r="B338" s="139" t="s">
        <v>1642</v>
      </c>
      <c r="C338" s="135">
        <f t="shared" si="165"/>
        <v>0</v>
      </c>
      <c r="D338" s="140">
        <v>0</v>
      </c>
      <c r="E338" s="140">
        <v>0</v>
      </c>
      <c r="F338" s="140">
        <v>0</v>
      </c>
      <c r="G338" s="140">
        <v>0</v>
      </c>
      <c r="H338" s="140">
        <v>0</v>
      </c>
      <c r="I338" s="140">
        <v>0</v>
      </c>
      <c r="J338" s="135">
        <f t="shared" si="167"/>
        <v>0</v>
      </c>
      <c r="K338" s="141">
        <v>0</v>
      </c>
      <c r="L338" s="141">
        <v>0</v>
      </c>
      <c r="M338" s="141">
        <v>0</v>
      </c>
      <c r="N338" s="141">
        <v>0</v>
      </c>
      <c r="O338" s="141">
        <v>0</v>
      </c>
      <c r="P338" s="141">
        <v>0</v>
      </c>
      <c r="Q338" s="136">
        <f t="shared" si="169"/>
        <v>0</v>
      </c>
      <c r="R338" s="141">
        <v>0</v>
      </c>
      <c r="S338" s="141">
        <v>0</v>
      </c>
      <c r="T338" s="141">
        <v>0</v>
      </c>
      <c r="U338" s="10">
        <v>0</v>
      </c>
      <c r="V338" s="10">
        <v>0</v>
      </c>
      <c r="W338" s="10">
        <v>0</v>
      </c>
      <c r="X338" s="13">
        <f t="shared" ref="X338:AD378" si="180">Q338-J338</f>
        <v>0</v>
      </c>
      <c r="Y338" s="10">
        <f t="shared" si="180"/>
        <v>0</v>
      </c>
      <c r="Z338" s="10">
        <f t="shared" si="179"/>
        <v>0</v>
      </c>
      <c r="AA338" s="10">
        <f t="shared" si="179"/>
        <v>0</v>
      </c>
      <c r="AB338" s="10">
        <f t="shared" si="179"/>
        <v>0</v>
      </c>
      <c r="AC338" s="10">
        <f t="shared" si="179"/>
        <v>0</v>
      </c>
      <c r="AD338" s="10">
        <f t="shared" si="179"/>
        <v>0</v>
      </c>
      <c r="AE338" s="10">
        <f t="shared" si="175"/>
        <v>0</v>
      </c>
      <c r="AF338" s="10">
        <f t="shared" si="175"/>
        <v>0</v>
      </c>
      <c r="AG338" s="10">
        <f t="shared" si="175"/>
        <v>0</v>
      </c>
      <c r="AH338" s="10">
        <f t="shared" si="171"/>
        <v>0</v>
      </c>
      <c r="AI338" s="10">
        <f t="shared" si="171"/>
        <v>0</v>
      </c>
      <c r="AJ338" s="10">
        <f t="shared" si="171"/>
        <v>0</v>
      </c>
      <c r="AK338" s="10">
        <f t="shared" si="171"/>
        <v>0</v>
      </c>
    </row>
    <row r="339" spans="1:45" ht="12.75" customHeight="1" x14ac:dyDescent="0.25">
      <c r="A339" s="133">
        <v>331</v>
      </c>
      <c r="B339" s="139" t="s">
        <v>1643</v>
      </c>
      <c r="C339" s="135">
        <f t="shared" si="165"/>
        <v>0</v>
      </c>
      <c r="D339" s="140">
        <v>0</v>
      </c>
      <c r="E339" s="140">
        <v>0</v>
      </c>
      <c r="F339" s="140">
        <v>0</v>
      </c>
      <c r="G339" s="140">
        <v>0</v>
      </c>
      <c r="H339" s="140">
        <v>0</v>
      </c>
      <c r="I339" s="140">
        <v>0</v>
      </c>
      <c r="J339" s="135">
        <f t="shared" si="167"/>
        <v>0</v>
      </c>
      <c r="K339" s="141">
        <v>0</v>
      </c>
      <c r="L339" s="141">
        <v>0</v>
      </c>
      <c r="M339" s="141">
        <v>0</v>
      </c>
      <c r="N339" s="141">
        <v>0</v>
      </c>
      <c r="O339" s="141">
        <v>0</v>
      </c>
      <c r="P339" s="141">
        <v>0</v>
      </c>
      <c r="Q339" s="136">
        <f t="shared" si="169"/>
        <v>0</v>
      </c>
      <c r="R339" s="141">
        <v>0</v>
      </c>
      <c r="S339" s="141">
        <v>0</v>
      </c>
      <c r="T339" s="141">
        <v>0</v>
      </c>
      <c r="U339" s="10">
        <v>0</v>
      </c>
      <c r="V339" s="10">
        <v>0</v>
      </c>
      <c r="W339" s="10">
        <v>0</v>
      </c>
      <c r="X339" s="13">
        <f t="shared" si="180"/>
        <v>0</v>
      </c>
      <c r="Y339" s="10">
        <f t="shared" si="180"/>
        <v>0</v>
      </c>
      <c r="Z339" s="10">
        <f t="shared" si="179"/>
        <v>0</v>
      </c>
      <c r="AA339" s="10">
        <f t="shared" si="179"/>
        <v>0</v>
      </c>
      <c r="AB339" s="10">
        <f t="shared" si="179"/>
        <v>0</v>
      </c>
      <c r="AC339" s="10">
        <f t="shared" si="179"/>
        <v>0</v>
      </c>
      <c r="AD339" s="10">
        <f t="shared" si="179"/>
        <v>0</v>
      </c>
      <c r="AE339" s="10">
        <f t="shared" si="175"/>
        <v>0</v>
      </c>
      <c r="AF339" s="10">
        <f t="shared" si="175"/>
        <v>0</v>
      </c>
      <c r="AG339" s="10">
        <f t="shared" si="175"/>
        <v>0</v>
      </c>
      <c r="AH339" s="10">
        <f t="shared" si="171"/>
        <v>0</v>
      </c>
      <c r="AI339" s="10">
        <f t="shared" si="171"/>
        <v>0</v>
      </c>
      <c r="AJ339" s="10">
        <f t="shared" si="171"/>
        <v>0</v>
      </c>
      <c r="AK339" s="10">
        <f t="shared" si="171"/>
        <v>0</v>
      </c>
    </row>
    <row r="340" spans="1:45" ht="12.75" customHeight="1" x14ac:dyDescent="0.25">
      <c r="A340" s="133">
        <v>332</v>
      </c>
      <c r="B340" s="139" t="s">
        <v>1644</v>
      </c>
      <c r="C340" s="135">
        <f t="shared" si="165"/>
        <v>0</v>
      </c>
      <c r="D340" s="140">
        <v>0</v>
      </c>
      <c r="E340" s="140">
        <v>0</v>
      </c>
      <c r="F340" s="140">
        <v>0</v>
      </c>
      <c r="G340" s="140">
        <v>0</v>
      </c>
      <c r="H340" s="140">
        <v>0</v>
      </c>
      <c r="I340" s="140">
        <v>0</v>
      </c>
      <c r="J340" s="135">
        <f t="shared" si="167"/>
        <v>0</v>
      </c>
      <c r="K340" s="141">
        <v>0</v>
      </c>
      <c r="L340" s="141">
        <v>0</v>
      </c>
      <c r="M340" s="141">
        <v>0</v>
      </c>
      <c r="N340" s="141">
        <v>0</v>
      </c>
      <c r="O340" s="141">
        <v>0</v>
      </c>
      <c r="P340" s="141">
        <v>0</v>
      </c>
      <c r="Q340" s="136">
        <f t="shared" si="169"/>
        <v>0</v>
      </c>
      <c r="R340" s="141">
        <v>0</v>
      </c>
      <c r="S340" s="141">
        <v>0</v>
      </c>
      <c r="T340" s="141">
        <v>0</v>
      </c>
      <c r="U340" s="10">
        <v>0</v>
      </c>
      <c r="V340" s="10">
        <v>0</v>
      </c>
      <c r="W340" s="10">
        <v>0</v>
      </c>
      <c r="X340" s="13">
        <f t="shared" si="180"/>
        <v>0</v>
      </c>
      <c r="Y340" s="10">
        <f t="shared" si="180"/>
        <v>0</v>
      </c>
      <c r="Z340" s="10">
        <f t="shared" si="179"/>
        <v>0</v>
      </c>
      <c r="AA340" s="10">
        <f t="shared" si="179"/>
        <v>0</v>
      </c>
      <c r="AB340" s="10">
        <f t="shared" si="179"/>
        <v>0</v>
      </c>
      <c r="AC340" s="10">
        <f t="shared" si="179"/>
        <v>0</v>
      </c>
      <c r="AD340" s="10">
        <f t="shared" si="179"/>
        <v>0</v>
      </c>
      <c r="AE340" s="10">
        <f t="shared" si="175"/>
        <v>0</v>
      </c>
      <c r="AF340" s="10">
        <f t="shared" si="175"/>
        <v>0</v>
      </c>
      <c r="AG340" s="10">
        <f t="shared" si="175"/>
        <v>0</v>
      </c>
      <c r="AH340" s="10">
        <f t="shared" si="171"/>
        <v>0</v>
      </c>
      <c r="AI340" s="10">
        <f t="shared" si="171"/>
        <v>0</v>
      </c>
      <c r="AJ340" s="10">
        <f t="shared" si="171"/>
        <v>0</v>
      </c>
      <c r="AK340" s="10">
        <f t="shared" si="171"/>
        <v>0</v>
      </c>
    </row>
    <row r="341" spans="1:45" ht="12.75" customHeight="1" x14ac:dyDescent="0.25">
      <c r="A341" s="133">
        <v>333</v>
      </c>
      <c r="B341" s="139" t="s">
        <v>1645</v>
      </c>
      <c r="C341" s="135">
        <f t="shared" si="165"/>
        <v>74.099999999999994</v>
      </c>
      <c r="D341" s="140">
        <v>0</v>
      </c>
      <c r="E341" s="140">
        <v>0</v>
      </c>
      <c r="F341" s="140">
        <v>0</v>
      </c>
      <c r="G341" s="140">
        <v>0</v>
      </c>
      <c r="H341" s="140">
        <v>74.099999999999994</v>
      </c>
      <c r="I341" s="140">
        <v>0</v>
      </c>
      <c r="J341" s="135">
        <f t="shared" si="167"/>
        <v>78.099999999999994</v>
      </c>
      <c r="K341" s="141">
        <v>0</v>
      </c>
      <c r="L341" s="141">
        <v>0</v>
      </c>
      <c r="M341" s="141">
        <v>0</v>
      </c>
      <c r="N341" s="141">
        <v>0</v>
      </c>
      <c r="O341" s="141">
        <v>78.099999999999994</v>
      </c>
      <c r="P341" s="141">
        <v>0</v>
      </c>
      <c r="Q341" s="136">
        <f t="shared" si="169"/>
        <v>78.099999999999994</v>
      </c>
      <c r="R341" s="141">
        <v>0</v>
      </c>
      <c r="S341" s="141">
        <v>0</v>
      </c>
      <c r="T341" s="141">
        <v>0</v>
      </c>
      <c r="U341" s="10">
        <v>0</v>
      </c>
      <c r="V341" s="10">
        <v>78.099999999999994</v>
      </c>
      <c r="W341" s="10">
        <v>0</v>
      </c>
      <c r="X341" s="13">
        <f t="shared" si="180"/>
        <v>0</v>
      </c>
      <c r="Y341" s="10">
        <f t="shared" si="180"/>
        <v>0</v>
      </c>
      <c r="Z341" s="10">
        <f t="shared" si="179"/>
        <v>0</v>
      </c>
      <c r="AA341" s="10">
        <f t="shared" si="179"/>
        <v>0</v>
      </c>
      <c r="AB341" s="10">
        <f t="shared" si="179"/>
        <v>0</v>
      </c>
      <c r="AC341" s="10">
        <f t="shared" si="179"/>
        <v>0</v>
      </c>
      <c r="AD341" s="10">
        <f t="shared" si="179"/>
        <v>0</v>
      </c>
      <c r="AE341" s="10">
        <f t="shared" si="175"/>
        <v>100</v>
      </c>
      <c r="AF341" s="10">
        <f t="shared" si="175"/>
        <v>0</v>
      </c>
      <c r="AG341" s="10">
        <f t="shared" si="175"/>
        <v>0</v>
      </c>
      <c r="AH341" s="10">
        <f t="shared" si="171"/>
        <v>0</v>
      </c>
      <c r="AI341" s="10">
        <f t="shared" si="171"/>
        <v>0</v>
      </c>
      <c r="AJ341" s="10">
        <f t="shared" si="171"/>
        <v>100</v>
      </c>
      <c r="AK341" s="10">
        <f t="shared" si="171"/>
        <v>0</v>
      </c>
    </row>
    <row r="342" spans="1:45" ht="12.75" customHeight="1" x14ac:dyDescent="0.25">
      <c r="A342" s="133">
        <v>334</v>
      </c>
      <c r="B342" s="139"/>
      <c r="C342" s="140"/>
      <c r="D342" s="140"/>
      <c r="E342" s="140"/>
      <c r="F342" s="140"/>
      <c r="G342" s="140"/>
      <c r="H342" s="140"/>
      <c r="I342" s="140"/>
      <c r="J342" s="140"/>
      <c r="K342" s="141"/>
      <c r="L342" s="141"/>
      <c r="M342" s="141"/>
      <c r="N342" s="141"/>
      <c r="O342" s="141"/>
      <c r="P342" s="141"/>
      <c r="Q342" s="141"/>
      <c r="R342" s="141"/>
      <c r="S342" s="141"/>
      <c r="T342" s="141"/>
      <c r="U342" s="10"/>
      <c r="V342" s="10"/>
      <c r="W342" s="10"/>
      <c r="X342" s="13">
        <f t="shared" si="180"/>
        <v>0</v>
      </c>
      <c r="Y342" s="10"/>
      <c r="Z342" s="10"/>
      <c r="AA342" s="10"/>
      <c r="AB342" s="10"/>
      <c r="AC342" s="10"/>
      <c r="AD342" s="10"/>
      <c r="AE342" s="10"/>
      <c r="AF342" s="10"/>
      <c r="AG342" s="10"/>
      <c r="AH342" s="10"/>
      <c r="AI342" s="10"/>
      <c r="AJ342" s="10"/>
      <c r="AK342" s="10"/>
    </row>
    <row r="343" spans="1:45" ht="12.75" customHeight="1" x14ac:dyDescent="0.25">
      <c r="A343" s="133">
        <v>335</v>
      </c>
      <c r="B343" s="134" t="s">
        <v>1646</v>
      </c>
      <c r="C343" s="135">
        <f t="shared" ref="C343:C374" si="181">SUM(D343:I343)</f>
        <v>11106.6</v>
      </c>
      <c r="D343" s="135">
        <f t="shared" ref="D343:I343" si="182">D344+D345</f>
        <v>4231</v>
      </c>
      <c r="E343" s="135">
        <f t="shared" si="182"/>
        <v>3029.5</v>
      </c>
      <c r="F343" s="135">
        <f t="shared" si="182"/>
        <v>0</v>
      </c>
      <c r="G343" s="135">
        <f t="shared" si="182"/>
        <v>1251</v>
      </c>
      <c r="H343" s="135">
        <f t="shared" si="182"/>
        <v>2185.6999999999998</v>
      </c>
      <c r="I343" s="135">
        <f t="shared" si="182"/>
        <v>409.4</v>
      </c>
      <c r="J343" s="135">
        <f t="shared" ref="J343:J374" si="183">SUM(K343:P343)</f>
        <v>13243.199999999999</v>
      </c>
      <c r="K343" s="135">
        <f t="shared" ref="K343:P343" si="184">K344+K345</f>
        <v>6166.5</v>
      </c>
      <c r="L343" s="135">
        <f t="shared" si="184"/>
        <v>3029.5</v>
      </c>
      <c r="M343" s="135">
        <f t="shared" si="184"/>
        <v>0</v>
      </c>
      <c r="N343" s="135">
        <f t="shared" si="184"/>
        <v>1251</v>
      </c>
      <c r="O343" s="135">
        <f t="shared" si="184"/>
        <v>2386.8000000000002</v>
      </c>
      <c r="P343" s="135">
        <f t="shared" si="184"/>
        <v>409.4</v>
      </c>
      <c r="Q343" s="136">
        <f t="shared" ref="Q343:Q374" si="185">SUM(R343:W343)</f>
        <v>8463.3662999999997</v>
      </c>
      <c r="R343" s="135">
        <f t="shared" ref="R343:W343" si="186">R344+R345</f>
        <v>2277.1567</v>
      </c>
      <c r="S343" s="135">
        <f t="shared" si="186"/>
        <v>2671.6727999999998</v>
      </c>
      <c r="T343" s="135">
        <f t="shared" si="186"/>
        <v>0</v>
      </c>
      <c r="U343" s="135">
        <f t="shared" si="186"/>
        <v>796.25559999999996</v>
      </c>
      <c r="V343" s="135">
        <f t="shared" si="186"/>
        <v>2308.8812000000003</v>
      </c>
      <c r="W343" s="135">
        <f t="shared" si="186"/>
        <v>409.4</v>
      </c>
      <c r="X343" s="13">
        <f t="shared" si="180"/>
        <v>-4779.8336999999992</v>
      </c>
      <c r="Y343" s="13">
        <f t="shared" si="180"/>
        <v>-3889.3433</v>
      </c>
      <c r="Z343" s="13">
        <f t="shared" si="180"/>
        <v>-357.82720000000018</v>
      </c>
      <c r="AA343" s="13">
        <f t="shared" si="180"/>
        <v>0</v>
      </c>
      <c r="AB343" s="13">
        <f t="shared" si="180"/>
        <v>-454.74440000000004</v>
      </c>
      <c r="AC343" s="13">
        <f t="shared" si="180"/>
        <v>-77.918799999999919</v>
      </c>
      <c r="AD343" s="13">
        <f t="shared" si="180"/>
        <v>0</v>
      </c>
      <c r="AE343" s="13">
        <f t="shared" si="175"/>
        <v>63.907260329829654</v>
      </c>
      <c r="AF343" s="13">
        <f t="shared" si="175"/>
        <v>36.927863455769071</v>
      </c>
      <c r="AG343" s="13">
        <f t="shared" si="175"/>
        <v>88.18857237167849</v>
      </c>
      <c r="AH343" s="13">
        <f t="shared" si="171"/>
        <v>0</v>
      </c>
      <c r="AI343" s="13">
        <f t="shared" si="171"/>
        <v>63.649528377298161</v>
      </c>
      <c r="AJ343" s="13">
        <f t="shared" si="171"/>
        <v>96.735428188369369</v>
      </c>
      <c r="AK343" s="13">
        <f t="shared" si="171"/>
        <v>100</v>
      </c>
    </row>
    <row r="344" spans="1:45" s="138" customFormat="1" ht="12.75" customHeight="1" x14ac:dyDescent="0.2">
      <c r="A344" s="133">
        <v>336</v>
      </c>
      <c r="B344" s="134" t="s">
        <v>1374</v>
      </c>
      <c r="C344" s="135">
        <f t="shared" si="181"/>
        <v>10760.699999999999</v>
      </c>
      <c r="D344" s="135">
        <f t="shared" ref="D344:I344" si="187">D346</f>
        <v>4231</v>
      </c>
      <c r="E344" s="135">
        <f t="shared" si="187"/>
        <v>3029.5</v>
      </c>
      <c r="F344" s="135">
        <f t="shared" si="187"/>
        <v>0</v>
      </c>
      <c r="G344" s="135">
        <f t="shared" si="187"/>
        <v>1251</v>
      </c>
      <c r="H344" s="135">
        <f t="shared" si="187"/>
        <v>1839.8</v>
      </c>
      <c r="I344" s="135">
        <f t="shared" si="187"/>
        <v>409.4</v>
      </c>
      <c r="J344" s="135">
        <f t="shared" si="183"/>
        <v>12859.9</v>
      </c>
      <c r="K344" s="135">
        <f t="shared" ref="K344:P344" si="188">K346</f>
        <v>6166.5</v>
      </c>
      <c r="L344" s="135">
        <f t="shared" si="188"/>
        <v>3029.5</v>
      </c>
      <c r="M344" s="135">
        <f t="shared" si="188"/>
        <v>0</v>
      </c>
      <c r="N344" s="135">
        <f t="shared" si="188"/>
        <v>1251</v>
      </c>
      <c r="O344" s="135">
        <f t="shared" si="188"/>
        <v>2003.5</v>
      </c>
      <c r="P344" s="135">
        <f t="shared" si="188"/>
        <v>409.4</v>
      </c>
      <c r="Q344" s="136">
        <f t="shared" si="185"/>
        <v>8133.5969999999998</v>
      </c>
      <c r="R344" s="135">
        <f t="shared" ref="R344:W344" si="189">R346</f>
        <v>2277.1567</v>
      </c>
      <c r="S344" s="135">
        <f t="shared" si="189"/>
        <v>2671.6727999999998</v>
      </c>
      <c r="T344" s="135">
        <f t="shared" si="189"/>
        <v>0</v>
      </c>
      <c r="U344" s="135">
        <f t="shared" si="189"/>
        <v>796.25559999999996</v>
      </c>
      <c r="V344" s="135">
        <f t="shared" si="189"/>
        <v>1979.1119000000001</v>
      </c>
      <c r="W344" s="135">
        <f t="shared" si="189"/>
        <v>409.4</v>
      </c>
      <c r="X344" s="13">
        <f t="shared" si="180"/>
        <v>-4726.3029999999999</v>
      </c>
      <c r="Y344" s="13">
        <f t="shared" si="180"/>
        <v>-3889.3433</v>
      </c>
      <c r="Z344" s="13">
        <f t="shared" si="180"/>
        <v>-357.82720000000018</v>
      </c>
      <c r="AA344" s="13">
        <f t="shared" si="180"/>
        <v>0</v>
      </c>
      <c r="AB344" s="13">
        <f t="shared" si="180"/>
        <v>-454.74440000000004</v>
      </c>
      <c r="AC344" s="13">
        <f t="shared" si="180"/>
        <v>-24.388099999999895</v>
      </c>
      <c r="AD344" s="13">
        <f t="shared" si="180"/>
        <v>0</v>
      </c>
      <c r="AE344" s="13">
        <f t="shared" si="175"/>
        <v>63.247746872059665</v>
      </c>
      <c r="AF344" s="13">
        <f t="shared" si="175"/>
        <v>36.927863455769071</v>
      </c>
      <c r="AG344" s="13">
        <f t="shared" si="175"/>
        <v>88.18857237167849</v>
      </c>
      <c r="AH344" s="13">
        <f t="shared" si="171"/>
        <v>0</v>
      </c>
      <c r="AI344" s="13">
        <f t="shared" si="171"/>
        <v>63.649528377298161</v>
      </c>
      <c r="AJ344" s="13">
        <f t="shared" si="171"/>
        <v>98.782725230846026</v>
      </c>
      <c r="AK344" s="13">
        <f t="shared" si="171"/>
        <v>100</v>
      </c>
      <c r="AL344" s="183"/>
      <c r="AM344" s="183"/>
      <c r="AN344" s="183"/>
      <c r="AO344" s="183"/>
      <c r="AP344" s="183"/>
      <c r="AQ344" s="183"/>
      <c r="AR344" s="183"/>
      <c r="AS344" s="183"/>
    </row>
    <row r="345" spans="1:45" s="138" customFormat="1" ht="12.75" customHeight="1" x14ac:dyDescent="0.2">
      <c r="A345" s="133">
        <v>337</v>
      </c>
      <c r="B345" s="134" t="s">
        <v>1375</v>
      </c>
      <c r="C345" s="135">
        <f t="shared" si="181"/>
        <v>345.9</v>
      </c>
      <c r="D345" s="135">
        <f t="shared" ref="D345:I345" si="190">SUBTOTAL(9,D347:D374)</f>
        <v>0</v>
      </c>
      <c r="E345" s="135">
        <f t="shared" si="190"/>
        <v>0</v>
      </c>
      <c r="F345" s="135">
        <f t="shared" si="190"/>
        <v>0</v>
      </c>
      <c r="G345" s="135">
        <f t="shared" si="190"/>
        <v>0</v>
      </c>
      <c r="H345" s="135">
        <f t="shared" si="190"/>
        <v>345.9</v>
      </c>
      <c r="I345" s="135">
        <f t="shared" si="190"/>
        <v>0</v>
      </c>
      <c r="J345" s="135">
        <f t="shared" si="183"/>
        <v>383.30000000000007</v>
      </c>
      <c r="K345" s="135">
        <f t="shared" ref="K345:P345" si="191">SUBTOTAL(9,K347:K374)</f>
        <v>0</v>
      </c>
      <c r="L345" s="135">
        <f t="shared" si="191"/>
        <v>0</v>
      </c>
      <c r="M345" s="135">
        <f t="shared" si="191"/>
        <v>0</v>
      </c>
      <c r="N345" s="135">
        <f t="shared" si="191"/>
        <v>0</v>
      </c>
      <c r="O345" s="135">
        <f t="shared" si="191"/>
        <v>383.30000000000007</v>
      </c>
      <c r="P345" s="135">
        <f t="shared" si="191"/>
        <v>0</v>
      </c>
      <c r="Q345" s="136">
        <f t="shared" si="185"/>
        <v>329.76929999999999</v>
      </c>
      <c r="R345" s="135">
        <f t="shared" ref="R345:W345" si="192">SUBTOTAL(9,R347:R374)</f>
        <v>0</v>
      </c>
      <c r="S345" s="135">
        <f t="shared" si="192"/>
        <v>0</v>
      </c>
      <c r="T345" s="135">
        <f t="shared" si="192"/>
        <v>0</v>
      </c>
      <c r="U345" s="135">
        <f t="shared" si="192"/>
        <v>0</v>
      </c>
      <c r="V345" s="135">
        <f t="shared" si="192"/>
        <v>329.76929999999999</v>
      </c>
      <c r="W345" s="135">
        <f t="shared" si="192"/>
        <v>0</v>
      </c>
      <c r="X345" s="13">
        <f t="shared" si="180"/>
        <v>-53.530700000000081</v>
      </c>
      <c r="Y345" s="13">
        <f t="shared" si="180"/>
        <v>0</v>
      </c>
      <c r="Z345" s="13">
        <f t="shared" si="180"/>
        <v>0</v>
      </c>
      <c r="AA345" s="13">
        <f t="shared" si="180"/>
        <v>0</v>
      </c>
      <c r="AB345" s="13">
        <f t="shared" si="180"/>
        <v>0</v>
      </c>
      <c r="AC345" s="13">
        <f t="shared" si="180"/>
        <v>-53.530700000000081</v>
      </c>
      <c r="AD345" s="13">
        <f t="shared" si="180"/>
        <v>0</v>
      </c>
      <c r="AE345" s="13">
        <f t="shared" si="175"/>
        <v>86.034255152621952</v>
      </c>
      <c r="AF345" s="13">
        <f t="shared" si="175"/>
        <v>0</v>
      </c>
      <c r="AG345" s="13">
        <f t="shared" si="175"/>
        <v>0</v>
      </c>
      <c r="AH345" s="13">
        <f t="shared" si="171"/>
        <v>0</v>
      </c>
      <c r="AI345" s="13">
        <f t="shared" si="171"/>
        <v>0</v>
      </c>
      <c r="AJ345" s="13">
        <f t="shared" si="171"/>
        <v>86.034255152621952</v>
      </c>
      <c r="AK345" s="13">
        <f t="shared" si="171"/>
        <v>0</v>
      </c>
      <c r="AL345" s="183"/>
      <c r="AM345" s="183"/>
      <c r="AN345" s="183"/>
      <c r="AO345" s="183"/>
      <c r="AP345" s="183"/>
      <c r="AQ345" s="183"/>
      <c r="AR345" s="183"/>
      <c r="AS345" s="183"/>
    </row>
    <row r="346" spans="1:45" ht="12.75" customHeight="1" x14ac:dyDescent="0.25">
      <c r="A346" s="133">
        <v>338</v>
      </c>
      <c r="B346" s="139" t="s">
        <v>1400</v>
      </c>
      <c r="C346" s="135">
        <f t="shared" si="181"/>
        <v>10760.699999999999</v>
      </c>
      <c r="D346" s="140">
        <v>4231</v>
      </c>
      <c r="E346" s="140">
        <v>3029.5</v>
      </c>
      <c r="F346" s="140">
        <v>0</v>
      </c>
      <c r="G346" s="140">
        <v>1251</v>
      </c>
      <c r="H346" s="140">
        <v>1839.8</v>
      </c>
      <c r="I346" s="140">
        <v>409.4</v>
      </c>
      <c r="J346" s="135">
        <f t="shared" si="183"/>
        <v>12859.9</v>
      </c>
      <c r="K346" s="141">
        <v>6166.5</v>
      </c>
      <c r="L346" s="141">
        <v>3029.5</v>
      </c>
      <c r="M346" s="141">
        <v>0</v>
      </c>
      <c r="N346" s="141">
        <v>1251</v>
      </c>
      <c r="O346" s="141">
        <v>2003.5</v>
      </c>
      <c r="P346" s="141">
        <v>409.4</v>
      </c>
      <c r="Q346" s="136">
        <f t="shared" si="185"/>
        <v>8133.5969999999998</v>
      </c>
      <c r="R346" s="141">
        <v>2277.1567</v>
      </c>
      <c r="S346" s="141">
        <v>2671.6727999999998</v>
      </c>
      <c r="T346" s="141">
        <v>0</v>
      </c>
      <c r="U346" s="10">
        <v>796.25559999999996</v>
      </c>
      <c r="V346" s="10">
        <v>1979.1119000000001</v>
      </c>
      <c r="W346" s="10">
        <v>409.4</v>
      </c>
      <c r="X346" s="13">
        <f t="shared" si="180"/>
        <v>-4726.3029999999999</v>
      </c>
      <c r="Y346" s="10">
        <f t="shared" si="180"/>
        <v>-3889.3433</v>
      </c>
      <c r="Z346" s="10">
        <f t="shared" si="180"/>
        <v>-357.82720000000018</v>
      </c>
      <c r="AA346" s="10">
        <f t="shared" si="180"/>
        <v>0</v>
      </c>
      <c r="AB346" s="10">
        <f t="shared" si="180"/>
        <v>-454.74440000000004</v>
      </c>
      <c r="AC346" s="10">
        <f t="shared" si="180"/>
        <v>-24.388099999999895</v>
      </c>
      <c r="AD346" s="10">
        <f t="shared" si="180"/>
        <v>0</v>
      </c>
      <c r="AE346" s="10">
        <f t="shared" si="175"/>
        <v>63.247746872059665</v>
      </c>
      <c r="AF346" s="10">
        <f t="shared" si="175"/>
        <v>36.927863455769071</v>
      </c>
      <c r="AG346" s="10">
        <f t="shared" si="175"/>
        <v>88.18857237167849</v>
      </c>
      <c r="AH346" s="10">
        <f t="shared" si="171"/>
        <v>0</v>
      </c>
      <c r="AI346" s="10">
        <f t="shared" si="171"/>
        <v>63.649528377298161</v>
      </c>
      <c r="AJ346" s="10">
        <f t="shared" si="171"/>
        <v>98.782725230846026</v>
      </c>
      <c r="AK346" s="10">
        <f t="shared" si="171"/>
        <v>100</v>
      </c>
    </row>
    <row r="347" spans="1:45" ht="12.75" customHeight="1" x14ac:dyDescent="0.25">
      <c r="A347" s="133">
        <v>339</v>
      </c>
      <c r="B347" s="139" t="s">
        <v>1647</v>
      </c>
      <c r="C347" s="135">
        <f t="shared" si="181"/>
        <v>0</v>
      </c>
      <c r="D347" s="140">
        <v>0</v>
      </c>
      <c r="E347" s="140">
        <v>0</v>
      </c>
      <c r="F347" s="140">
        <v>0</v>
      </c>
      <c r="G347" s="140">
        <v>0</v>
      </c>
      <c r="H347" s="140">
        <v>0</v>
      </c>
      <c r="I347" s="140">
        <v>0</v>
      </c>
      <c r="J347" s="135">
        <f t="shared" si="183"/>
        <v>0</v>
      </c>
      <c r="K347" s="141">
        <v>0</v>
      </c>
      <c r="L347" s="141">
        <v>0</v>
      </c>
      <c r="M347" s="141">
        <v>0</v>
      </c>
      <c r="N347" s="141">
        <v>0</v>
      </c>
      <c r="O347" s="141">
        <v>0</v>
      </c>
      <c r="P347" s="141">
        <v>0</v>
      </c>
      <c r="Q347" s="136">
        <f t="shared" si="185"/>
        <v>0</v>
      </c>
      <c r="R347" s="141">
        <v>0</v>
      </c>
      <c r="S347" s="141">
        <v>0</v>
      </c>
      <c r="T347" s="141">
        <v>0</v>
      </c>
      <c r="U347" s="10">
        <v>0</v>
      </c>
      <c r="V347" s="10">
        <v>0</v>
      </c>
      <c r="W347" s="10">
        <v>0</v>
      </c>
      <c r="X347" s="13">
        <f t="shared" si="180"/>
        <v>0</v>
      </c>
      <c r="Y347" s="10">
        <f t="shared" si="180"/>
        <v>0</v>
      </c>
      <c r="Z347" s="10">
        <f t="shared" si="180"/>
        <v>0</v>
      </c>
      <c r="AA347" s="10">
        <f t="shared" si="180"/>
        <v>0</v>
      </c>
      <c r="AB347" s="10">
        <f t="shared" si="180"/>
        <v>0</v>
      </c>
      <c r="AC347" s="10">
        <f t="shared" si="180"/>
        <v>0</v>
      </c>
      <c r="AD347" s="10">
        <f t="shared" si="180"/>
        <v>0</v>
      </c>
      <c r="AE347" s="10">
        <f t="shared" si="175"/>
        <v>0</v>
      </c>
      <c r="AF347" s="10">
        <f t="shared" si="175"/>
        <v>0</v>
      </c>
      <c r="AG347" s="10">
        <f t="shared" si="175"/>
        <v>0</v>
      </c>
      <c r="AH347" s="10">
        <f t="shared" si="171"/>
        <v>0</v>
      </c>
      <c r="AI347" s="10">
        <f t="shared" si="171"/>
        <v>0</v>
      </c>
      <c r="AJ347" s="10">
        <f t="shared" si="171"/>
        <v>0</v>
      </c>
      <c r="AK347" s="10">
        <f t="shared" si="171"/>
        <v>0</v>
      </c>
    </row>
    <row r="348" spans="1:45" ht="12.75" customHeight="1" x14ac:dyDescent="0.25">
      <c r="A348" s="133">
        <v>340</v>
      </c>
      <c r="B348" s="139" t="s">
        <v>1648</v>
      </c>
      <c r="C348" s="135">
        <f t="shared" si="181"/>
        <v>0</v>
      </c>
      <c r="D348" s="140">
        <v>0</v>
      </c>
      <c r="E348" s="140">
        <v>0</v>
      </c>
      <c r="F348" s="140">
        <v>0</v>
      </c>
      <c r="G348" s="140">
        <v>0</v>
      </c>
      <c r="H348" s="140">
        <v>0</v>
      </c>
      <c r="I348" s="140">
        <v>0</v>
      </c>
      <c r="J348" s="135">
        <f t="shared" si="183"/>
        <v>0</v>
      </c>
      <c r="K348" s="141">
        <v>0</v>
      </c>
      <c r="L348" s="141">
        <v>0</v>
      </c>
      <c r="M348" s="141">
        <v>0</v>
      </c>
      <c r="N348" s="141">
        <v>0</v>
      </c>
      <c r="O348" s="141">
        <v>0</v>
      </c>
      <c r="P348" s="141">
        <v>0</v>
      </c>
      <c r="Q348" s="136">
        <f t="shared" si="185"/>
        <v>0</v>
      </c>
      <c r="R348" s="141">
        <v>0</v>
      </c>
      <c r="S348" s="141">
        <v>0</v>
      </c>
      <c r="T348" s="141">
        <v>0</v>
      </c>
      <c r="U348" s="10">
        <v>0</v>
      </c>
      <c r="V348" s="10">
        <v>0</v>
      </c>
      <c r="W348" s="10">
        <v>0</v>
      </c>
      <c r="X348" s="13">
        <f t="shared" si="180"/>
        <v>0</v>
      </c>
      <c r="Y348" s="10">
        <f t="shared" si="180"/>
        <v>0</v>
      </c>
      <c r="Z348" s="10">
        <f t="shared" si="180"/>
        <v>0</v>
      </c>
      <c r="AA348" s="10">
        <f t="shared" si="180"/>
        <v>0</v>
      </c>
      <c r="AB348" s="10">
        <f t="shared" si="180"/>
        <v>0</v>
      </c>
      <c r="AC348" s="10">
        <f t="shared" si="180"/>
        <v>0</v>
      </c>
      <c r="AD348" s="10">
        <f t="shared" si="180"/>
        <v>0</v>
      </c>
      <c r="AE348" s="10">
        <f t="shared" si="175"/>
        <v>0</v>
      </c>
      <c r="AF348" s="10">
        <f t="shared" si="175"/>
        <v>0</v>
      </c>
      <c r="AG348" s="10">
        <f t="shared" si="175"/>
        <v>0</v>
      </c>
      <c r="AH348" s="10">
        <f t="shared" si="171"/>
        <v>0</v>
      </c>
      <c r="AI348" s="10">
        <f t="shared" si="171"/>
        <v>0</v>
      </c>
      <c r="AJ348" s="10">
        <f t="shared" si="171"/>
        <v>0</v>
      </c>
      <c r="AK348" s="10">
        <f t="shared" si="171"/>
        <v>0</v>
      </c>
    </row>
    <row r="349" spans="1:45" ht="12.75" customHeight="1" x14ac:dyDescent="0.25">
      <c r="A349" s="133">
        <v>341</v>
      </c>
      <c r="B349" s="139" t="s">
        <v>1404</v>
      </c>
      <c r="C349" s="135">
        <f t="shared" si="181"/>
        <v>77.900000000000006</v>
      </c>
      <c r="D349" s="140">
        <v>0</v>
      </c>
      <c r="E349" s="140">
        <v>0</v>
      </c>
      <c r="F349" s="140">
        <v>0</v>
      </c>
      <c r="G349" s="140">
        <v>0</v>
      </c>
      <c r="H349" s="140">
        <v>77.900000000000006</v>
      </c>
      <c r="I349" s="140">
        <v>0</v>
      </c>
      <c r="J349" s="135">
        <f t="shared" si="183"/>
        <v>86.9</v>
      </c>
      <c r="K349" s="141">
        <v>0</v>
      </c>
      <c r="L349" s="141">
        <v>0</v>
      </c>
      <c r="M349" s="141">
        <v>0</v>
      </c>
      <c r="N349" s="141">
        <v>0</v>
      </c>
      <c r="O349" s="141">
        <v>86.9</v>
      </c>
      <c r="P349" s="141">
        <v>0</v>
      </c>
      <c r="Q349" s="136">
        <f t="shared" si="185"/>
        <v>79.120999999999995</v>
      </c>
      <c r="R349" s="141">
        <v>0</v>
      </c>
      <c r="S349" s="141">
        <v>0</v>
      </c>
      <c r="T349" s="141">
        <v>0</v>
      </c>
      <c r="U349" s="10">
        <v>0</v>
      </c>
      <c r="V349" s="10">
        <v>79.120999999999995</v>
      </c>
      <c r="W349" s="10">
        <v>0</v>
      </c>
      <c r="X349" s="13">
        <f t="shared" si="180"/>
        <v>-7.7790000000000106</v>
      </c>
      <c r="Y349" s="10">
        <f t="shared" si="180"/>
        <v>0</v>
      </c>
      <c r="Z349" s="10">
        <f t="shared" si="180"/>
        <v>0</v>
      </c>
      <c r="AA349" s="10">
        <f t="shared" si="180"/>
        <v>0</v>
      </c>
      <c r="AB349" s="10">
        <f t="shared" si="180"/>
        <v>0</v>
      </c>
      <c r="AC349" s="10">
        <f t="shared" si="180"/>
        <v>-7.7790000000000106</v>
      </c>
      <c r="AD349" s="10">
        <f t="shared" si="180"/>
        <v>0</v>
      </c>
      <c r="AE349" s="10">
        <f t="shared" si="175"/>
        <v>91.048331415420009</v>
      </c>
      <c r="AF349" s="10">
        <f t="shared" si="175"/>
        <v>0</v>
      </c>
      <c r="AG349" s="10">
        <f t="shared" si="175"/>
        <v>0</v>
      </c>
      <c r="AH349" s="10">
        <f t="shared" si="171"/>
        <v>0</v>
      </c>
      <c r="AI349" s="10">
        <f t="shared" si="171"/>
        <v>0</v>
      </c>
      <c r="AJ349" s="10">
        <f t="shared" si="171"/>
        <v>91.048331415420009</v>
      </c>
      <c r="AK349" s="10">
        <f t="shared" si="171"/>
        <v>0</v>
      </c>
    </row>
    <row r="350" spans="1:45" ht="12.75" customHeight="1" x14ac:dyDescent="0.25">
      <c r="A350" s="133">
        <v>342</v>
      </c>
      <c r="B350" s="139" t="s">
        <v>1649</v>
      </c>
      <c r="C350" s="135">
        <f t="shared" si="181"/>
        <v>0</v>
      </c>
      <c r="D350" s="140">
        <v>0</v>
      </c>
      <c r="E350" s="140">
        <v>0</v>
      </c>
      <c r="F350" s="140">
        <v>0</v>
      </c>
      <c r="G350" s="140">
        <v>0</v>
      </c>
      <c r="H350" s="140">
        <v>0</v>
      </c>
      <c r="I350" s="140">
        <v>0</v>
      </c>
      <c r="J350" s="135">
        <f t="shared" si="183"/>
        <v>0</v>
      </c>
      <c r="K350" s="141">
        <v>0</v>
      </c>
      <c r="L350" s="141">
        <v>0</v>
      </c>
      <c r="M350" s="141">
        <v>0</v>
      </c>
      <c r="N350" s="141">
        <v>0</v>
      </c>
      <c r="O350" s="141">
        <v>0</v>
      </c>
      <c r="P350" s="141">
        <v>0</v>
      </c>
      <c r="Q350" s="136">
        <f t="shared" si="185"/>
        <v>0</v>
      </c>
      <c r="R350" s="141">
        <v>0</v>
      </c>
      <c r="S350" s="141">
        <v>0</v>
      </c>
      <c r="T350" s="141">
        <v>0</v>
      </c>
      <c r="U350" s="10">
        <v>0</v>
      </c>
      <c r="V350" s="10">
        <v>0</v>
      </c>
      <c r="W350" s="10">
        <v>0</v>
      </c>
      <c r="X350" s="13">
        <f t="shared" si="180"/>
        <v>0</v>
      </c>
      <c r="Y350" s="10">
        <f t="shared" si="180"/>
        <v>0</v>
      </c>
      <c r="Z350" s="10">
        <f t="shared" si="180"/>
        <v>0</v>
      </c>
      <c r="AA350" s="10">
        <f t="shared" si="180"/>
        <v>0</v>
      </c>
      <c r="AB350" s="10">
        <f t="shared" si="180"/>
        <v>0</v>
      </c>
      <c r="AC350" s="10">
        <f t="shared" si="180"/>
        <v>0</v>
      </c>
      <c r="AD350" s="10">
        <f t="shared" si="180"/>
        <v>0</v>
      </c>
      <c r="AE350" s="10">
        <f t="shared" si="175"/>
        <v>0</v>
      </c>
      <c r="AF350" s="10">
        <f t="shared" si="175"/>
        <v>0</v>
      </c>
      <c r="AG350" s="10">
        <f t="shared" si="175"/>
        <v>0</v>
      </c>
      <c r="AH350" s="10">
        <f t="shared" si="171"/>
        <v>0</v>
      </c>
      <c r="AI350" s="10">
        <f t="shared" si="171"/>
        <v>0</v>
      </c>
      <c r="AJ350" s="10">
        <f t="shared" si="171"/>
        <v>0</v>
      </c>
      <c r="AK350" s="10">
        <f t="shared" si="171"/>
        <v>0</v>
      </c>
    </row>
    <row r="351" spans="1:45" ht="12.75" customHeight="1" x14ac:dyDescent="0.25">
      <c r="A351" s="133">
        <v>343</v>
      </c>
      <c r="B351" s="139" t="s">
        <v>1650</v>
      </c>
      <c r="C351" s="135">
        <f t="shared" si="181"/>
        <v>0</v>
      </c>
      <c r="D351" s="140">
        <v>0</v>
      </c>
      <c r="E351" s="140">
        <v>0</v>
      </c>
      <c r="F351" s="140">
        <v>0</v>
      </c>
      <c r="G351" s="140">
        <v>0</v>
      </c>
      <c r="H351" s="140">
        <v>0</v>
      </c>
      <c r="I351" s="140">
        <v>0</v>
      </c>
      <c r="J351" s="135">
        <f t="shared" si="183"/>
        <v>0</v>
      </c>
      <c r="K351" s="141">
        <v>0</v>
      </c>
      <c r="L351" s="141">
        <v>0</v>
      </c>
      <c r="M351" s="141">
        <v>0</v>
      </c>
      <c r="N351" s="141">
        <v>0</v>
      </c>
      <c r="O351" s="141">
        <v>0</v>
      </c>
      <c r="P351" s="141">
        <v>0</v>
      </c>
      <c r="Q351" s="136">
        <f t="shared" si="185"/>
        <v>0</v>
      </c>
      <c r="R351" s="141">
        <v>0</v>
      </c>
      <c r="S351" s="141">
        <v>0</v>
      </c>
      <c r="T351" s="141">
        <v>0</v>
      </c>
      <c r="U351" s="10">
        <v>0</v>
      </c>
      <c r="V351" s="10">
        <v>0</v>
      </c>
      <c r="W351" s="10">
        <v>0</v>
      </c>
      <c r="X351" s="13">
        <f t="shared" si="180"/>
        <v>0</v>
      </c>
      <c r="Y351" s="10">
        <f t="shared" si="180"/>
        <v>0</v>
      </c>
      <c r="Z351" s="10">
        <f t="shared" si="180"/>
        <v>0</v>
      </c>
      <c r="AA351" s="10">
        <f t="shared" si="180"/>
        <v>0</v>
      </c>
      <c r="AB351" s="10">
        <f t="shared" si="180"/>
        <v>0</v>
      </c>
      <c r="AC351" s="10">
        <f t="shared" si="180"/>
        <v>0</v>
      </c>
      <c r="AD351" s="10">
        <f t="shared" si="180"/>
        <v>0</v>
      </c>
      <c r="AE351" s="10">
        <f t="shared" si="175"/>
        <v>0</v>
      </c>
      <c r="AF351" s="10">
        <f t="shared" si="175"/>
        <v>0</v>
      </c>
      <c r="AG351" s="10">
        <f t="shared" si="175"/>
        <v>0</v>
      </c>
      <c r="AH351" s="10">
        <f t="shared" si="171"/>
        <v>0</v>
      </c>
      <c r="AI351" s="10">
        <f t="shared" si="171"/>
        <v>0</v>
      </c>
      <c r="AJ351" s="10">
        <f t="shared" si="171"/>
        <v>0</v>
      </c>
      <c r="AK351" s="10">
        <f t="shared" si="171"/>
        <v>0</v>
      </c>
    </row>
    <row r="352" spans="1:45" ht="12.75" customHeight="1" x14ac:dyDescent="0.25">
      <c r="A352" s="133">
        <v>344</v>
      </c>
      <c r="B352" s="139" t="s">
        <v>1646</v>
      </c>
      <c r="C352" s="135">
        <f t="shared" si="181"/>
        <v>65</v>
      </c>
      <c r="D352" s="140">
        <v>0</v>
      </c>
      <c r="E352" s="140">
        <v>0</v>
      </c>
      <c r="F352" s="140">
        <v>0</v>
      </c>
      <c r="G352" s="140">
        <v>0</v>
      </c>
      <c r="H352" s="140">
        <v>65</v>
      </c>
      <c r="I352" s="140">
        <v>0</v>
      </c>
      <c r="J352" s="135">
        <f t="shared" si="183"/>
        <v>68.900000000000006</v>
      </c>
      <c r="K352" s="141">
        <v>0</v>
      </c>
      <c r="L352" s="141">
        <v>0</v>
      </c>
      <c r="M352" s="141">
        <v>0</v>
      </c>
      <c r="N352" s="141">
        <v>0</v>
      </c>
      <c r="O352" s="141">
        <v>68.900000000000006</v>
      </c>
      <c r="P352" s="141">
        <v>0</v>
      </c>
      <c r="Q352" s="136">
        <f t="shared" si="185"/>
        <v>58.122700000000002</v>
      </c>
      <c r="R352" s="141">
        <v>0</v>
      </c>
      <c r="S352" s="141">
        <v>0</v>
      </c>
      <c r="T352" s="141">
        <v>0</v>
      </c>
      <c r="U352" s="10">
        <v>0</v>
      </c>
      <c r="V352" s="10">
        <v>58.122700000000002</v>
      </c>
      <c r="W352" s="10">
        <v>0</v>
      </c>
      <c r="X352" s="13">
        <f t="shared" si="180"/>
        <v>-10.777300000000004</v>
      </c>
      <c r="Y352" s="10">
        <f t="shared" si="180"/>
        <v>0</v>
      </c>
      <c r="Z352" s="10">
        <f t="shared" si="180"/>
        <v>0</v>
      </c>
      <c r="AA352" s="10">
        <f t="shared" si="180"/>
        <v>0</v>
      </c>
      <c r="AB352" s="10">
        <f t="shared" si="180"/>
        <v>0</v>
      </c>
      <c r="AC352" s="10">
        <f t="shared" si="180"/>
        <v>-10.777300000000004</v>
      </c>
      <c r="AD352" s="10">
        <f t="shared" si="180"/>
        <v>0</v>
      </c>
      <c r="AE352" s="10">
        <f t="shared" si="175"/>
        <v>84.358055152394769</v>
      </c>
      <c r="AF352" s="10">
        <f t="shared" si="175"/>
        <v>0</v>
      </c>
      <c r="AG352" s="10">
        <f t="shared" si="175"/>
        <v>0</v>
      </c>
      <c r="AH352" s="10">
        <f t="shared" si="171"/>
        <v>0</v>
      </c>
      <c r="AI352" s="10">
        <f t="shared" si="171"/>
        <v>0</v>
      </c>
      <c r="AJ352" s="10">
        <f t="shared" si="171"/>
        <v>84.358055152394769</v>
      </c>
      <c r="AK352" s="10">
        <f t="shared" si="171"/>
        <v>0</v>
      </c>
    </row>
    <row r="353" spans="1:37" ht="12.75" customHeight="1" x14ac:dyDescent="0.25">
      <c r="A353" s="133">
        <v>345</v>
      </c>
      <c r="B353" s="139" t="s">
        <v>1651</v>
      </c>
      <c r="C353" s="135">
        <f t="shared" si="181"/>
        <v>0</v>
      </c>
      <c r="D353" s="140">
        <v>0</v>
      </c>
      <c r="E353" s="140">
        <v>0</v>
      </c>
      <c r="F353" s="140">
        <v>0</v>
      </c>
      <c r="G353" s="140">
        <v>0</v>
      </c>
      <c r="H353" s="140">
        <v>0</v>
      </c>
      <c r="I353" s="140">
        <v>0</v>
      </c>
      <c r="J353" s="135">
        <f t="shared" si="183"/>
        <v>0</v>
      </c>
      <c r="K353" s="141">
        <v>0</v>
      </c>
      <c r="L353" s="141">
        <v>0</v>
      </c>
      <c r="M353" s="141">
        <v>0</v>
      </c>
      <c r="N353" s="141">
        <v>0</v>
      </c>
      <c r="O353" s="141">
        <v>0</v>
      </c>
      <c r="P353" s="141">
        <v>0</v>
      </c>
      <c r="Q353" s="136">
        <f t="shared" si="185"/>
        <v>0</v>
      </c>
      <c r="R353" s="141">
        <v>0</v>
      </c>
      <c r="S353" s="141">
        <v>0</v>
      </c>
      <c r="T353" s="141">
        <v>0</v>
      </c>
      <c r="U353" s="10">
        <v>0</v>
      </c>
      <c r="V353" s="10">
        <v>0</v>
      </c>
      <c r="W353" s="10">
        <v>0</v>
      </c>
      <c r="X353" s="13">
        <f t="shared" si="180"/>
        <v>0</v>
      </c>
      <c r="Y353" s="10">
        <f t="shared" si="180"/>
        <v>0</v>
      </c>
      <c r="Z353" s="10">
        <f t="shared" si="180"/>
        <v>0</v>
      </c>
      <c r="AA353" s="10">
        <f t="shared" si="180"/>
        <v>0</v>
      </c>
      <c r="AB353" s="10">
        <f t="shared" si="180"/>
        <v>0</v>
      </c>
      <c r="AC353" s="10">
        <f t="shared" si="180"/>
        <v>0</v>
      </c>
      <c r="AD353" s="10">
        <f t="shared" si="180"/>
        <v>0</v>
      </c>
      <c r="AE353" s="10">
        <f t="shared" si="175"/>
        <v>0</v>
      </c>
      <c r="AF353" s="10">
        <f t="shared" si="175"/>
        <v>0</v>
      </c>
      <c r="AG353" s="10">
        <f t="shared" si="175"/>
        <v>0</v>
      </c>
      <c r="AH353" s="10">
        <f t="shared" si="171"/>
        <v>0</v>
      </c>
      <c r="AI353" s="10">
        <f t="shared" si="171"/>
        <v>0</v>
      </c>
      <c r="AJ353" s="10">
        <f t="shared" si="171"/>
        <v>0</v>
      </c>
      <c r="AK353" s="10">
        <f t="shared" si="171"/>
        <v>0</v>
      </c>
    </row>
    <row r="354" spans="1:37" ht="12.75" customHeight="1" x14ac:dyDescent="0.25">
      <c r="A354" s="133">
        <v>346</v>
      </c>
      <c r="B354" s="139" t="s">
        <v>1652</v>
      </c>
      <c r="C354" s="135">
        <f t="shared" si="181"/>
        <v>64.900000000000006</v>
      </c>
      <c r="D354" s="140">
        <v>0</v>
      </c>
      <c r="E354" s="140">
        <v>0</v>
      </c>
      <c r="F354" s="140">
        <v>0</v>
      </c>
      <c r="G354" s="140">
        <v>0</v>
      </c>
      <c r="H354" s="140">
        <v>64.900000000000006</v>
      </c>
      <c r="I354" s="140">
        <v>0</v>
      </c>
      <c r="J354" s="135">
        <f t="shared" si="183"/>
        <v>68.8</v>
      </c>
      <c r="K354" s="141">
        <v>0</v>
      </c>
      <c r="L354" s="141">
        <v>0</v>
      </c>
      <c r="M354" s="141">
        <v>0</v>
      </c>
      <c r="N354" s="141">
        <v>0</v>
      </c>
      <c r="O354" s="141">
        <v>68.8</v>
      </c>
      <c r="P354" s="141">
        <v>0</v>
      </c>
      <c r="Q354" s="136">
        <f t="shared" si="185"/>
        <v>64.916300000000007</v>
      </c>
      <c r="R354" s="141">
        <v>0</v>
      </c>
      <c r="S354" s="141">
        <v>0</v>
      </c>
      <c r="T354" s="141">
        <v>0</v>
      </c>
      <c r="U354" s="10">
        <v>0</v>
      </c>
      <c r="V354" s="10">
        <v>64.916300000000007</v>
      </c>
      <c r="W354" s="10">
        <v>0</v>
      </c>
      <c r="X354" s="13">
        <f t="shared" si="180"/>
        <v>-3.8836999999999904</v>
      </c>
      <c r="Y354" s="10">
        <f t="shared" si="180"/>
        <v>0</v>
      </c>
      <c r="Z354" s="10">
        <f t="shared" si="180"/>
        <v>0</v>
      </c>
      <c r="AA354" s="10">
        <f t="shared" si="180"/>
        <v>0</v>
      </c>
      <c r="AB354" s="10">
        <f t="shared" si="180"/>
        <v>0</v>
      </c>
      <c r="AC354" s="10">
        <f t="shared" si="180"/>
        <v>-3.8836999999999904</v>
      </c>
      <c r="AD354" s="10">
        <f t="shared" si="180"/>
        <v>0</v>
      </c>
      <c r="AE354" s="10">
        <f t="shared" si="175"/>
        <v>94.35508720930234</v>
      </c>
      <c r="AF354" s="10">
        <f t="shared" si="175"/>
        <v>0</v>
      </c>
      <c r="AG354" s="10">
        <f t="shared" si="175"/>
        <v>0</v>
      </c>
      <c r="AH354" s="10">
        <f t="shared" si="171"/>
        <v>0</v>
      </c>
      <c r="AI354" s="10">
        <f t="shared" si="171"/>
        <v>0</v>
      </c>
      <c r="AJ354" s="10">
        <f t="shared" si="171"/>
        <v>94.35508720930234</v>
      </c>
      <c r="AK354" s="10">
        <f t="shared" si="171"/>
        <v>0</v>
      </c>
    </row>
    <row r="355" spans="1:37" ht="12.75" customHeight="1" x14ac:dyDescent="0.25">
      <c r="A355" s="133">
        <v>347</v>
      </c>
      <c r="B355" s="139" t="s">
        <v>1653</v>
      </c>
      <c r="C355" s="135">
        <f t="shared" si="181"/>
        <v>0</v>
      </c>
      <c r="D355" s="140">
        <v>0</v>
      </c>
      <c r="E355" s="140">
        <v>0</v>
      </c>
      <c r="F355" s="140">
        <v>0</v>
      </c>
      <c r="G355" s="140">
        <v>0</v>
      </c>
      <c r="H355" s="140">
        <v>0</v>
      </c>
      <c r="I355" s="140">
        <v>0</v>
      </c>
      <c r="J355" s="135">
        <f t="shared" si="183"/>
        <v>0</v>
      </c>
      <c r="K355" s="141">
        <v>0</v>
      </c>
      <c r="L355" s="141">
        <v>0</v>
      </c>
      <c r="M355" s="141">
        <v>0</v>
      </c>
      <c r="N355" s="141">
        <v>0</v>
      </c>
      <c r="O355" s="141">
        <v>0</v>
      </c>
      <c r="P355" s="141">
        <v>0</v>
      </c>
      <c r="Q355" s="136">
        <f t="shared" si="185"/>
        <v>0</v>
      </c>
      <c r="R355" s="141">
        <v>0</v>
      </c>
      <c r="S355" s="141">
        <v>0</v>
      </c>
      <c r="T355" s="141">
        <v>0</v>
      </c>
      <c r="U355" s="10">
        <v>0</v>
      </c>
      <c r="V355" s="10">
        <v>0</v>
      </c>
      <c r="W355" s="10">
        <v>0</v>
      </c>
      <c r="X355" s="13">
        <f t="shared" si="180"/>
        <v>0</v>
      </c>
      <c r="Y355" s="10">
        <f t="shared" si="180"/>
        <v>0</v>
      </c>
      <c r="Z355" s="10">
        <f t="shared" si="180"/>
        <v>0</v>
      </c>
      <c r="AA355" s="10">
        <f t="shared" si="180"/>
        <v>0</v>
      </c>
      <c r="AB355" s="10">
        <f t="shared" si="180"/>
        <v>0</v>
      </c>
      <c r="AC355" s="10">
        <f t="shared" si="180"/>
        <v>0</v>
      </c>
      <c r="AD355" s="10">
        <f t="shared" si="180"/>
        <v>0</v>
      </c>
      <c r="AE355" s="10">
        <f t="shared" si="175"/>
        <v>0</v>
      </c>
      <c r="AF355" s="10">
        <f t="shared" si="175"/>
        <v>0</v>
      </c>
      <c r="AG355" s="10">
        <f t="shared" si="175"/>
        <v>0</v>
      </c>
      <c r="AH355" s="10">
        <f t="shared" si="171"/>
        <v>0</v>
      </c>
      <c r="AI355" s="10">
        <f t="shared" si="171"/>
        <v>0</v>
      </c>
      <c r="AJ355" s="10">
        <f t="shared" si="171"/>
        <v>0</v>
      </c>
      <c r="AK355" s="10">
        <f t="shared" si="171"/>
        <v>0</v>
      </c>
    </row>
    <row r="356" spans="1:37" ht="12.75" customHeight="1" x14ac:dyDescent="0.25">
      <c r="A356" s="133">
        <v>348</v>
      </c>
      <c r="B356" s="139" t="s">
        <v>1654</v>
      </c>
      <c r="C356" s="135">
        <f t="shared" si="181"/>
        <v>0</v>
      </c>
      <c r="D356" s="140">
        <v>0</v>
      </c>
      <c r="E356" s="140">
        <v>0</v>
      </c>
      <c r="F356" s="140">
        <v>0</v>
      </c>
      <c r="G356" s="140">
        <v>0</v>
      </c>
      <c r="H356" s="140">
        <v>0</v>
      </c>
      <c r="I356" s="140">
        <v>0</v>
      </c>
      <c r="J356" s="135">
        <f t="shared" si="183"/>
        <v>0</v>
      </c>
      <c r="K356" s="141">
        <v>0</v>
      </c>
      <c r="L356" s="141">
        <v>0</v>
      </c>
      <c r="M356" s="141">
        <v>0</v>
      </c>
      <c r="N356" s="141">
        <v>0</v>
      </c>
      <c r="O356" s="141">
        <v>0</v>
      </c>
      <c r="P356" s="141">
        <v>0</v>
      </c>
      <c r="Q356" s="136">
        <f t="shared" si="185"/>
        <v>0</v>
      </c>
      <c r="R356" s="141">
        <v>0</v>
      </c>
      <c r="S356" s="141">
        <v>0</v>
      </c>
      <c r="T356" s="141">
        <v>0</v>
      </c>
      <c r="U356" s="10">
        <v>0</v>
      </c>
      <c r="V356" s="10">
        <v>0</v>
      </c>
      <c r="W356" s="10">
        <v>0</v>
      </c>
      <c r="X356" s="13">
        <f t="shared" si="180"/>
        <v>0</v>
      </c>
      <c r="Y356" s="10">
        <f t="shared" si="180"/>
        <v>0</v>
      </c>
      <c r="Z356" s="10">
        <f t="shared" si="180"/>
        <v>0</v>
      </c>
      <c r="AA356" s="10">
        <f t="shared" si="180"/>
        <v>0</v>
      </c>
      <c r="AB356" s="10">
        <f t="shared" si="180"/>
        <v>0</v>
      </c>
      <c r="AC356" s="10">
        <f t="shared" si="180"/>
        <v>0</v>
      </c>
      <c r="AD356" s="10">
        <f t="shared" si="180"/>
        <v>0</v>
      </c>
      <c r="AE356" s="10">
        <f t="shared" si="175"/>
        <v>0</v>
      </c>
      <c r="AF356" s="10">
        <f t="shared" si="175"/>
        <v>0</v>
      </c>
      <c r="AG356" s="10">
        <f t="shared" si="175"/>
        <v>0</v>
      </c>
      <c r="AH356" s="10">
        <f t="shared" si="171"/>
        <v>0</v>
      </c>
      <c r="AI356" s="10">
        <f t="shared" si="171"/>
        <v>0</v>
      </c>
      <c r="AJ356" s="10">
        <f t="shared" si="171"/>
        <v>0</v>
      </c>
      <c r="AK356" s="10">
        <f t="shared" si="171"/>
        <v>0</v>
      </c>
    </row>
    <row r="357" spans="1:37" ht="12.75" customHeight="1" x14ac:dyDescent="0.25">
      <c r="A357" s="133">
        <v>349</v>
      </c>
      <c r="B357" s="139" t="s">
        <v>1655</v>
      </c>
      <c r="C357" s="135">
        <f t="shared" si="181"/>
        <v>0</v>
      </c>
      <c r="D357" s="140">
        <v>0</v>
      </c>
      <c r="E357" s="140">
        <v>0</v>
      </c>
      <c r="F357" s="140">
        <v>0</v>
      </c>
      <c r="G357" s="140">
        <v>0</v>
      </c>
      <c r="H357" s="140">
        <v>0</v>
      </c>
      <c r="I357" s="140">
        <v>0</v>
      </c>
      <c r="J357" s="135">
        <f t="shared" si="183"/>
        <v>0</v>
      </c>
      <c r="K357" s="141">
        <v>0</v>
      </c>
      <c r="L357" s="141">
        <v>0</v>
      </c>
      <c r="M357" s="141">
        <v>0</v>
      </c>
      <c r="N357" s="141">
        <v>0</v>
      </c>
      <c r="O357" s="141">
        <v>0</v>
      </c>
      <c r="P357" s="141">
        <v>0</v>
      </c>
      <c r="Q357" s="136">
        <f t="shared" si="185"/>
        <v>0</v>
      </c>
      <c r="R357" s="141">
        <v>0</v>
      </c>
      <c r="S357" s="141">
        <v>0</v>
      </c>
      <c r="T357" s="141">
        <v>0</v>
      </c>
      <c r="U357" s="10">
        <v>0</v>
      </c>
      <c r="V357" s="10">
        <v>0</v>
      </c>
      <c r="W357" s="10">
        <v>0</v>
      </c>
      <c r="X357" s="13">
        <f t="shared" si="180"/>
        <v>0</v>
      </c>
      <c r="Y357" s="10">
        <f t="shared" si="180"/>
        <v>0</v>
      </c>
      <c r="Z357" s="10">
        <f t="shared" si="180"/>
        <v>0</v>
      </c>
      <c r="AA357" s="10">
        <f t="shared" si="180"/>
        <v>0</v>
      </c>
      <c r="AB357" s="10">
        <f t="shared" si="180"/>
        <v>0</v>
      </c>
      <c r="AC357" s="10">
        <f t="shared" si="180"/>
        <v>0</v>
      </c>
      <c r="AD357" s="10">
        <f t="shared" si="180"/>
        <v>0</v>
      </c>
      <c r="AE357" s="10">
        <f t="shared" si="175"/>
        <v>0</v>
      </c>
      <c r="AF357" s="10">
        <f t="shared" si="175"/>
        <v>0</v>
      </c>
      <c r="AG357" s="10">
        <f t="shared" si="175"/>
        <v>0</v>
      </c>
      <c r="AH357" s="10">
        <f t="shared" si="171"/>
        <v>0</v>
      </c>
      <c r="AI357" s="10">
        <f t="shared" si="171"/>
        <v>0</v>
      </c>
      <c r="AJ357" s="10">
        <f t="shared" si="171"/>
        <v>0</v>
      </c>
      <c r="AK357" s="10">
        <f t="shared" si="171"/>
        <v>0</v>
      </c>
    </row>
    <row r="358" spans="1:37" ht="12.75" customHeight="1" x14ac:dyDescent="0.25">
      <c r="A358" s="133">
        <v>350</v>
      </c>
      <c r="B358" s="139" t="s">
        <v>1656</v>
      </c>
      <c r="C358" s="135">
        <f t="shared" si="181"/>
        <v>0</v>
      </c>
      <c r="D358" s="140">
        <v>0</v>
      </c>
      <c r="E358" s="140">
        <v>0</v>
      </c>
      <c r="F358" s="140">
        <v>0</v>
      </c>
      <c r="G358" s="140">
        <v>0</v>
      </c>
      <c r="H358" s="140">
        <v>0</v>
      </c>
      <c r="I358" s="140">
        <v>0</v>
      </c>
      <c r="J358" s="135">
        <f t="shared" si="183"/>
        <v>0</v>
      </c>
      <c r="K358" s="141">
        <v>0</v>
      </c>
      <c r="L358" s="141">
        <v>0</v>
      </c>
      <c r="M358" s="141">
        <v>0</v>
      </c>
      <c r="N358" s="141">
        <v>0</v>
      </c>
      <c r="O358" s="141">
        <v>0</v>
      </c>
      <c r="P358" s="141">
        <v>0</v>
      </c>
      <c r="Q358" s="136">
        <f t="shared" si="185"/>
        <v>0</v>
      </c>
      <c r="R358" s="141">
        <v>0</v>
      </c>
      <c r="S358" s="141">
        <v>0</v>
      </c>
      <c r="T358" s="141">
        <v>0</v>
      </c>
      <c r="U358" s="10">
        <v>0</v>
      </c>
      <c r="V358" s="10">
        <v>0</v>
      </c>
      <c r="W358" s="10">
        <v>0</v>
      </c>
      <c r="X358" s="13">
        <f t="shared" si="180"/>
        <v>0</v>
      </c>
      <c r="Y358" s="10">
        <f t="shared" si="180"/>
        <v>0</v>
      </c>
      <c r="Z358" s="10">
        <f t="shared" si="180"/>
        <v>0</v>
      </c>
      <c r="AA358" s="10">
        <f t="shared" si="180"/>
        <v>0</v>
      </c>
      <c r="AB358" s="10">
        <f t="shared" si="180"/>
        <v>0</v>
      </c>
      <c r="AC358" s="10">
        <f t="shared" si="180"/>
        <v>0</v>
      </c>
      <c r="AD358" s="10">
        <f t="shared" si="180"/>
        <v>0</v>
      </c>
      <c r="AE358" s="10">
        <f t="shared" si="175"/>
        <v>0</v>
      </c>
      <c r="AF358" s="10">
        <f t="shared" si="175"/>
        <v>0</v>
      </c>
      <c r="AG358" s="10">
        <f t="shared" si="175"/>
        <v>0</v>
      </c>
      <c r="AH358" s="10">
        <f t="shared" si="171"/>
        <v>0</v>
      </c>
      <c r="AI358" s="10">
        <f t="shared" si="171"/>
        <v>0</v>
      </c>
      <c r="AJ358" s="10">
        <f t="shared" si="171"/>
        <v>0</v>
      </c>
      <c r="AK358" s="10">
        <f t="shared" si="171"/>
        <v>0</v>
      </c>
    </row>
    <row r="359" spans="1:37" ht="12.75" customHeight="1" x14ac:dyDescent="0.25">
      <c r="A359" s="133">
        <v>351</v>
      </c>
      <c r="B359" s="139" t="s">
        <v>1657</v>
      </c>
      <c r="C359" s="135">
        <f t="shared" si="181"/>
        <v>0</v>
      </c>
      <c r="D359" s="140">
        <v>0</v>
      </c>
      <c r="E359" s="140">
        <v>0</v>
      </c>
      <c r="F359" s="140">
        <v>0</v>
      </c>
      <c r="G359" s="140">
        <v>0</v>
      </c>
      <c r="H359" s="140">
        <v>0</v>
      </c>
      <c r="I359" s="140">
        <v>0</v>
      </c>
      <c r="J359" s="135">
        <f t="shared" si="183"/>
        <v>0</v>
      </c>
      <c r="K359" s="141">
        <v>0</v>
      </c>
      <c r="L359" s="141">
        <v>0</v>
      </c>
      <c r="M359" s="141">
        <v>0</v>
      </c>
      <c r="N359" s="141">
        <v>0</v>
      </c>
      <c r="O359" s="141">
        <v>0</v>
      </c>
      <c r="P359" s="141">
        <v>0</v>
      </c>
      <c r="Q359" s="136">
        <f t="shared" si="185"/>
        <v>0</v>
      </c>
      <c r="R359" s="141">
        <v>0</v>
      </c>
      <c r="S359" s="141">
        <v>0</v>
      </c>
      <c r="T359" s="141">
        <v>0</v>
      </c>
      <c r="U359" s="10">
        <v>0</v>
      </c>
      <c r="V359" s="10">
        <v>0</v>
      </c>
      <c r="W359" s="10">
        <v>0</v>
      </c>
      <c r="X359" s="13">
        <f t="shared" si="180"/>
        <v>0</v>
      </c>
      <c r="Y359" s="10">
        <f t="shared" si="180"/>
        <v>0</v>
      </c>
      <c r="Z359" s="10">
        <f t="shared" si="180"/>
        <v>0</v>
      </c>
      <c r="AA359" s="10">
        <f t="shared" si="180"/>
        <v>0</v>
      </c>
      <c r="AB359" s="10">
        <f t="shared" si="180"/>
        <v>0</v>
      </c>
      <c r="AC359" s="10">
        <f t="shared" si="180"/>
        <v>0</v>
      </c>
      <c r="AD359" s="10">
        <f t="shared" si="180"/>
        <v>0</v>
      </c>
      <c r="AE359" s="10">
        <f t="shared" si="175"/>
        <v>0</v>
      </c>
      <c r="AF359" s="10">
        <f t="shared" si="175"/>
        <v>0</v>
      </c>
      <c r="AG359" s="10">
        <f t="shared" si="175"/>
        <v>0</v>
      </c>
      <c r="AH359" s="10">
        <f t="shared" si="171"/>
        <v>0</v>
      </c>
      <c r="AI359" s="10">
        <f t="shared" si="171"/>
        <v>0</v>
      </c>
      <c r="AJ359" s="10">
        <f t="shared" si="171"/>
        <v>0</v>
      </c>
      <c r="AK359" s="10">
        <f t="shared" si="171"/>
        <v>0</v>
      </c>
    </row>
    <row r="360" spans="1:37" ht="12.75" customHeight="1" x14ac:dyDescent="0.25">
      <c r="A360" s="133">
        <v>352</v>
      </c>
      <c r="B360" s="139" t="s">
        <v>1658</v>
      </c>
      <c r="C360" s="135">
        <f t="shared" si="181"/>
        <v>0</v>
      </c>
      <c r="D360" s="140">
        <v>0</v>
      </c>
      <c r="E360" s="140">
        <v>0</v>
      </c>
      <c r="F360" s="140">
        <v>0</v>
      </c>
      <c r="G360" s="140">
        <v>0</v>
      </c>
      <c r="H360" s="140">
        <v>0</v>
      </c>
      <c r="I360" s="140">
        <v>0</v>
      </c>
      <c r="J360" s="135">
        <f t="shared" si="183"/>
        <v>0</v>
      </c>
      <c r="K360" s="141">
        <v>0</v>
      </c>
      <c r="L360" s="141">
        <v>0</v>
      </c>
      <c r="M360" s="141">
        <v>0</v>
      </c>
      <c r="N360" s="141">
        <v>0</v>
      </c>
      <c r="O360" s="141">
        <v>0</v>
      </c>
      <c r="P360" s="141">
        <v>0</v>
      </c>
      <c r="Q360" s="136">
        <f t="shared" si="185"/>
        <v>0</v>
      </c>
      <c r="R360" s="141">
        <v>0</v>
      </c>
      <c r="S360" s="141">
        <v>0</v>
      </c>
      <c r="T360" s="141">
        <v>0</v>
      </c>
      <c r="U360" s="10">
        <v>0</v>
      </c>
      <c r="V360" s="10">
        <v>0</v>
      </c>
      <c r="W360" s="10">
        <v>0</v>
      </c>
      <c r="X360" s="13">
        <f t="shared" si="180"/>
        <v>0</v>
      </c>
      <c r="Y360" s="10">
        <f t="shared" si="180"/>
        <v>0</v>
      </c>
      <c r="Z360" s="10">
        <f t="shared" si="180"/>
        <v>0</v>
      </c>
      <c r="AA360" s="10">
        <f t="shared" si="180"/>
        <v>0</v>
      </c>
      <c r="AB360" s="10">
        <f t="shared" si="180"/>
        <v>0</v>
      </c>
      <c r="AC360" s="10">
        <f t="shared" si="180"/>
        <v>0</v>
      </c>
      <c r="AD360" s="10">
        <f t="shared" si="180"/>
        <v>0</v>
      </c>
      <c r="AE360" s="10">
        <f t="shared" si="175"/>
        <v>0</v>
      </c>
      <c r="AF360" s="10">
        <f t="shared" si="175"/>
        <v>0</v>
      </c>
      <c r="AG360" s="10">
        <f t="shared" si="175"/>
        <v>0</v>
      </c>
      <c r="AH360" s="10">
        <f t="shared" si="171"/>
        <v>0</v>
      </c>
      <c r="AI360" s="10">
        <f t="shared" si="171"/>
        <v>0</v>
      </c>
      <c r="AJ360" s="10">
        <f t="shared" si="171"/>
        <v>0</v>
      </c>
      <c r="AK360" s="10">
        <f t="shared" si="171"/>
        <v>0</v>
      </c>
    </row>
    <row r="361" spans="1:37" ht="12.75" customHeight="1" x14ac:dyDescent="0.25">
      <c r="A361" s="133">
        <v>353</v>
      </c>
      <c r="B361" s="139" t="s">
        <v>1659</v>
      </c>
      <c r="C361" s="135">
        <f t="shared" si="181"/>
        <v>74.099999999999994</v>
      </c>
      <c r="D361" s="140">
        <v>0</v>
      </c>
      <c r="E361" s="140">
        <v>0</v>
      </c>
      <c r="F361" s="140">
        <v>0</v>
      </c>
      <c r="G361" s="140">
        <v>0</v>
      </c>
      <c r="H361" s="140">
        <v>74.099999999999994</v>
      </c>
      <c r="I361" s="140">
        <v>0</v>
      </c>
      <c r="J361" s="135">
        <f t="shared" si="183"/>
        <v>83.8</v>
      </c>
      <c r="K361" s="141">
        <v>0</v>
      </c>
      <c r="L361" s="141">
        <v>0</v>
      </c>
      <c r="M361" s="141">
        <v>0</v>
      </c>
      <c r="N361" s="141">
        <v>0</v>
      </c>
      <c r="O361" s="141">
        <v>83.8</v>
      </c>
      <c r="P361" s="141">
        <v>0</v>
      </c>
      <c r="Q361" s="136">
        <f t="shared" si="185"/>
        <v>53.577199999999998</v>
      </c>
      <c r="R361" s="141">
        <v>0</v>
      </c>
      <c r="S361" s="141">
        <v>0</v>
      </c>
      <c r="T361" s="141">
        <v>0</v>
      </c>
      <c r="U361" s="10">
        <v>0</v>
      </c>
      <c r="V361" s="10">
        <v>53.577199999999998</v>
      </c>
      <c r="W361" s="10">
        <v>0</v>
      </c>
      <c r="X361" s="13">
        <f t="shared" si="180"/>
        <v>-30.222799999999999</v>
      </c>
      <c r="Y361" s="10">
        <f t="shared" si="180"/>
        <v>0</v>
      </c>
      <c r="Z361" s="10">
        <f t="shared" si="180"/>
        <v>0</v>
      </c>
      <c r="AA361" s="10">
        <f t="shared" si="180"/>
        <v>0</v>
      </c>
      <c r="AB361" s="10">
        <f t="shared" si="180"/>
        <v>0</v>
      </c>
      <c r="AC361" s="10">
        <f t="shared" si="180"/>
        <v>-30.222799999999999</v>
      </c>
      <c r="AD361" s="10">
        <f t="shared" si="180"/>
        <v>0</v>
      </c>
      <c r="AE361" s="10">
        <f t="shared" si="175"/>
        <v>63.934606205250603</v>
      </c>
      <c r="AF361" s="10">
        <f t="shared" si="175"/>
        <v>0</v>
      </c>
      <c r="AG361" s="10">
        <f t="shared" si="175"/>
        <v>0</v>
      </c>
      <c r="AH361" s="10">
        <f t="shared" si="171"/>
        <v>0</v>
      </c>
      <c r="AI361" s="10">
        <f t="shared" si="171"/>
        <v>0</v>
      </c>
      <c r="AJ361" s="10">
        <f t="shared" si="171"/>
        <v>63.934606205250603</v>
      </c>
      <c r="AK361" s="10">
        <f t="shared" si="171"/>
        <v>0</v>
      </c>
    </row>
    <row r="362" spans="1:37" ht="12.75" customHeight="1" x14ac:dyDescent="0.25">
      <c r="A362" s="133">
        <v>354</v>
      </c>
      <c r="B362" s="139" t="s">
        <v>1660</v>
      </c>
      <c r="C362" s="135">
        <f t="shared" si="181"/>
        <v>64</v>
      </c>
      <c r="D362" s="140">
        <v>0</v>
      </c>
      <c r="E362" s="140">
        <v>0</v>
      </c>
      <c r="F362" s="140">
        <v>0</v>
      </c>
      <c r="G362" s="140">
        <v>0</v>
      </c>
      <c r="H362" s="140">
        <v>64</v>
      </c>
      <c r="I362" s="140">
        <v>0</v>
      </c>
      <c r="J362" s="135">
        <f t="shared" si="183"/>
        <v>74.900000000000006</v>
      </c>
      <c r="K362" s="141">
        <v>0</v>
      </c>
      <c r="L362" s="141">
        <v>0</v>
      </c>
      <c r="M362" s="141">
        <v>0</v>
      </c>
      <c r="N362" s="141">
        <v>0</v>
      </c>
      <c r="O362" s="141">
        <v>74.900000000000006</v>
      </c>
      <c r="P362" s="141">
        <v>0</v>
      </c>
      <c r="Q362" s="136">
        <f t="shared" si="185"/>
        <v>74.0321</v>
      </c>
      <c r="R362" s="141">
        <v>0</v>
      </c>
      <c r="S362" s="141">
        <v>0</v>
      </c>
      <c r="T362" s="141">
        <v>0</v>
      </c>
      <c r="U362" s="10">
        <v>0</v>
      </c>
      <c r="V362" s="10">
        <v>74.0321</v>
      </c>
      <c r="W362" s="10">
        <v>0</v>
      </c>
      <c r="X362" s="13">
        <f t="shared" si="180"/>
        <v>-0.86790000000000589</v>
      </c>
      <c r="Y362" s="10">
        <f t="shared" si="180"/>
        <v>0</v>
      </c>
      <c r="Z362" s="10">
        <f t="shared" si="180"/>
        <v>0</v>
      </c>
      <c r="AA362" s="10">
        <f t="shared" si="180"/>
        <v>0</v>
      </c>
      <c r="AB362" s="10">
        <f t="shared" si="180"/>
        <v>0</v>
      </c>
      <c r="AC362" s="10">
        <f t="shared" si="180"/>
        <v>-0.86790000000000589</v>
      </c>
      <c r="AD362" s="10">
        <f t="shared" si="180"/>
        <v>0</v>
      </c>
      <c r="AE362" s="10">
        <f t="shared" si="175"/>
        <v>98.841255006675553</v>
      </c>
      <c r="AF362" s="10">
        <f t="shared" si="175"/>
        <v>0</v>
      </c>
      <c r="AG362" s="10">
        <f t="shared" si="175"/>
        <v>0</v>
      </c>
      <c r="AH362" s="10">
        <f t="shared" si="171"/>
        <v>0</v>
      </c>
      <c r="AI362" s="10">
        <f t="shared" si="171"/>
        <v>0</v>
      </c>
      <c r="AJ362" s="10">
        <f t="shared" si="171"/>
        <v>98.841255006675553</v>
      </c>
      <c r="AK362" s="10">
        <f t="shared" si="171"/>
        <v>0</v>
      </c>
    </row>
    <row r="363" spans="1:37" ht="12.75" customHeight="1" x14ac:dyDescent="0.25">
      <c r="A363" s="133">
        <v>355</v>
      </c>
      <c r="B363" s="139" t="s">
        <v>1661</v>
      </c>
      <c r="C363" s="135">
        <f t="shared" si="181"/>
        <v>0</v>
      </c>
      <c r="D363" s="140">
        <v>0</v>
      </c>
      <c r="E363" s="140">
        <v>0</v>
      </c>
      <c r="F363" s="140">
        <v>0</v>
      </c>
      <c r="G363" s="140">
        <v>0</v>
      </c>
      <c r="H363" s="140">
        <v>0</v>
      </c>
      <c r="I363" s="140">
        <v>0</v>
      </c>
      <c r="J363" s="135">
        <f t="shared" si="183"/>
        <v>0</v>
      </c>
      <c r="K363" s="141">
        <v>0</v>
      </c>
      <c r="L363" s="141">
        <v>0</v>
      </c>
      <c r="M363" s="141">
        <v>0</v>
      </c>
      <c r="N363" s="141">
        <v>0</v>
      </c>
      <c r="O363" s="141">
        <v>0</v>
      </c>
      <c r="P363" s="141">
        <v>0</v>
      </c>
      <c r="Q363" s="136">
        <f t="shared" si="185"/>
        <v>0</v>
      </c>
      <c r="R363" s="141">
        <v>0</v>
      </c>
      <c r="S363" s="141">
        <v>0</v>
      </c>
      <c r="T363" s="141">
        <v>0</v>
      </c>
      <c r="U363" s="10">
        <v>0</v>
      </c>
      <c r="V363" s="10">
        <v>0</v>
      </c>
      <c r="W363" s="10">
        <v>0</v>
      </c>
      <c r="X363" s="13">
        <f t="shared" si="180"/>
        <v>0</v>
      </c>
      <c r="Y363" s="10">
        <f t="shared" si="180"/>
        <v>0</v>
      </c>
      <c r="Z363" s="10">
        <f t="shared" si="180"/>
        <v>0</v>
      </c>
      <c r="AA363" s="10">
        <f t="shared" si="180"/>
        <v>0</v>
      </c>
      <c r="AB363" s="10">
        <f t="shared" si="180"/>
        <v>0</v>
      </c>
      <c r="AC363" s="10">
        <f t="shared" si="180"/>
        <v>0</v>
      </c>
      <c r="AD363" s="10">
        <f t="shared" si="180"/>
        <v>0</v>
      </c>
      <c r="AE363" s="10">
        <f t="shared" si="175"/>
        <v>0</v>
      </c>
      <c r="AF363" s="10">
        <f t="shared" si="175"/>
        <v>0</v>
      </c>
      <c r="AG363" s="10">
        <f t="shared" si="175"/>
        <v>0</v>
      </c>
      <c r="AH363" s="10">
        <f t="shared" si="171"/>
        <v>0</v>
      </c>
      <c r="AI363" s="10">
        <f t="shared" si="171"/>
        <v>0</v>
      </c>
      <c r="AJ363" s="10">
        <f t="shared" si="171"/>
        <v>0</v>
      </c>
      <c r="AK363" s="10">
        <f t="shared" si="171"/>
        <v>0</v>
      </c>
    </row>
    <row r="364" spans="1:37" ht="12.75" customHeight="1" x14ac:dyDescent="0.25">
      <c r="A364" s="133">
        <v>356</v>
      </c>
      <c r="B364" s="139" t="s">
        <v>1662</v>
      </c>
      <c r="C364" s="135">
        <f t="shared" si="181"/>
        <v>0</v>
      </c>
      <c r="D364" s="140">
        <v>0</v>
      </c>
      <c r="E364" s="140">
        <v>0</v>
      </c>
      <c r="F364" s="140">
        <v>0</v>
      </c>
      <c r="G364" s="140">
        <v>0</v>
      </c>
      <c r="H364" s="140">
        <v>0</v>
      </c>
      <c r="I364" s="140">
        <v>0</v>
      </c>
      <c r="J364" s="135">
        <f t="shared" si="183"/>
        <v>0</v>
      </c>
      <c r="K364" s="141">
        <v>0</v>
      </c>
      <c r="L364" s="141">
        <v>0</v>
      </c>
      <c r="M364" s="141">
        <v>0</v>
      </c>
      <c r="N364" s="141">
        <v>0</v>
      </c>
      <c r="O364" s="141">
        <v>0</v>
      </c>
      <c r="P364" s="141">
        <v>0</v>
      </c>
      <c r="Q364" s="136">
        <f t="shared" si="185"/>
        <v>0</v>
      </c>
      <c r="R364" s="141">
        <v>0</v>
      </c>
      <c r="S364" s="141">
        <v>0</v>
      </c>
      <c r="T364" s="141">
        <v>0</v>
      </c>
      <c r="U364" s="10">
        <v>0</v>
      </c>
      <c r="V364" s="10">
        <v>0</v>
      </c>
      <c r="W364" s="10">
        <v>0</v>
      </c>
      <c r="X364" s="13">
        <f t="shared" si="180"/>
        <v>0</v>
      </c>
      <c r="Y364" s="10">
        <f t="shared" si="180"/>
        <v>0</v>
      </c>
      <c r="Z364" s="10">
        <f t="shared" si="180"/>
        <v>0</v>
      </c>
      <c r="AA364" s="10">
        <f t="shared" si="180"/>
        <v>0</v>
      </c>
      <c r="AB364" s="10">
        <f t="shared" si="180"/>
        <v>0</v>
      </c>
      <c r="AC364" s="10">
        <f t="shared" si="180"/>
        <v>0</v>
      </c>
      <c r="AD364" s="10">
        <f t="shared" si="180"/>
        <v>0</v>
      </c>
      <c r="AE364" s="10">
        <f t="shared" si="175"/>
        <v>0</v>
      </c>
      <c r="AF364" s="10">
        <f t="shared" si="175"/>
        <v>0</v>
      </c>
      <c r="AG364" s="10">
        <f t="shared" si="175"/>
        <v>0</v>
      </c>
      <c r="AH364" s="10">
        <f t="shared" si="171"/>
        <v>0</v>
      </c>
      <c r="AI364" s="10">
        <f t="shared" si="171"/>
        <v>0</v>
      </c>
      <c r="AJ364" s="10">
        <f t="shared" si="171"/>
        <v>0</v>
      </c>
      <c r="AK364" s="10">
        <f t="shared" si="171"/>
        <v>0</v>
      </c>
    </row>
    <row r="365" spans="1:37" ht="12.75" customHeight="1" x14ac:dyDescent="0.25">
      <c r="A365" s="133">
        <v>357</v>
      </c>
      <c r="B365" s="139" t="s">
        <v>1663</v>
      </c>
      <c r="C365" s="135">
        <f t="shared" si="181"/>
        <v>0</v>
      </c>
      <c r="D365" s="140">
        <v>0</v>
      </c>
      <c r="E365" s="140">
        <v>0</v>
      </c>
      <c r="F365" s="140">
        <v>0</v>
      </c>
      <c r="G365" s="140">
        <v>0</v>
      </c>
      <c r="H365" s="140">
        <v>0</v>
      </c>
      <c r="I365" s="140">
        <v>0</v>
      </c>
      <c r="J365" s="135">
        <f t="shared" si="183"/>
        <v>0</v>
      </c>
      <c r="K365" s="141">
        <v>0</v>
      </c>
      <c r="L365" s="141">
        <v>0</v>
      </c>
      <c r="M365" s="141">
        <v>0</v>
      </c>
      <c r="N365" s="141">
        <v>0</v>
      </c>
      <c r="O365" s="141">
        <v>0</v>
      </c>
      <c r="P365" s="141">
        <v>0</v>
      </c>
      <c r="Q365" s="136">
        <f t="shared" si="185"/>
        <v>0</v>
      </c>
      <c r="R365" s="141">
        <v>0</v>
      </c>
      <c r="S365" s="141">
        <v>0</v>
      </c>
      <c r="T365" s="141">
        <v>0</v>
      </c>
      <c r="U365" s="10">
        <v>0</v>
      </c>
      <c r="V365" s="10">
        <v>0</v>
      </c>
      <c r="W365" s="10">
        <v>0</v>
      </c>
      <c r="X365" s="13">
        <f t="shared" si="180"/>
        <v>0</v>
      </c>
      <c r="Y365" s="10">
        <f t="shared" si="180"/>
        <v>0</v>
      </c>
      <c r="Z365" s="10">
        <f t="shared" si="180"/>
        <v>0</v>
      </c>
      <c r="AA365" s="10">
        <f t="shared" si="180"/>
        <v>0</v>
      </c>
      <c r="AB365" s="10">
        <f t="shared" si="180"/>
        <v>0</v>
      </c>
      <c r="AC365" s="10">
        <f t="shared" si="180"/>
        <v>0</v>
      </c>
      <c r="AD365" s="10">
        <f t="shared" si="180"/>
        <v>0</v>
      </c>
      <c r="AE365" s="10">
        <f t="shared" si="175"/>
        <v>0</v>
      </c>
      <c r="AF365" s="10">
        <f t="shared" si="175"/>
        <v>0</v>
      </c>
      <c r="AG365" s="10">
        <f t="shared" si="175"/>
        <v>0</v>
      </c>
      <c r="AH365" s="10">
        <f t="shared" si="171"/>
        <v>0</v>
      </c>
      <c r="AI365" s="10">
        <f t="shared" si="171"/>
        <v>0</v>
      </c>
      <c r="AJ365" s="10">
        <f t="shared" si="171"/>
        <v>0</v>
      </c>
      <c r="AK365" s="10">
        <f t="shared" si="171"/>
        <v>0</v>
      </c>
    </row>
    <row r="366" spans="1:37" ht="12.75" customHeight="1" x14ac:dyDescent="0.25">
      <c r="A366" s="133">
        <v>358</v>
      </c>
      <c r="B366" s="139" t="s">
        <v>1664</v>
      </c>
      <c r="C366" s="135">
        <f t="shared" si="181"/>
        <v>0</v>
      </c>
      <c r="D366" s="140">
        <v>0</v>
      </c>
      <c r="E366" s="140">
        <v>0</v>
      </c>
      <c r="F366" s="140">
        <v>0</v>
      </c>
      <c r="G366" s="140">
        <v>0</v>
      </c>
      <c r="H366" s="140">
        <v>0</v>
      </c>
      <c r="I366" s="140">
        <v>0</v>
      </c>
      <c r="J366" s="135">
        <f t="shared" si="183"/>
        <v>0</v>
      </c>
      <c r="K366" s="141">
        <v>0</v>
      </c>
      <c r="L366" s="141">
        <v>0</v>
      </c>
      <c r="M366" s="141">
        <v>0</v>
      </c>
      <c r="N366" s="141">
        <v>0</v>
      </c>
      <c r="O366" s="141">
        <v>0</v>
      </c>
      <c r="P366" s="141">
        <v>0</v>
      </c>
      <c r="Q366" s="136">
        <f t="shared" si="185"/>
        <v>0</v>
      </c>
      <c r="R366" s="141">
        <v>0</v>
      </c>
      <c r="S366" s="141">
        <v>0</v>
      </c>
      <c r="T366" s="141">
        <v>0</v>
      </c>
      <c r="U366" s="10">
        <v>0</v>
      </c>
      <c r="V366" s="10">
        <v>0</v>
      </c>
      <c r="W366" s="10">
        <v>0</v>
      </c>
      <c r="X366" s="13">
        <f t="shared" si="180"/>
        <v>0</v>
      </c>
      <c r="Y366" s="10">
        <f t="shared" si="180"/>
        <v>0</v>
      </c>
      <c r="Z366" s="10">
        <f t="shared" si="180"/>
        <v>0</v>
      </c>
      <c r="AA366" s="10">
        <f t="shared" si="180"/>
        <v>0</v>
      </c>
      <c r="AB366" s="10">
        <f t="shared" si="180"/>
        <v>0</v>
      </c>
      <c r="AC366" s="10">
        <f t="shared" si="180"/>
        <v>0</v>
      </c>
      <c r="AD366" s="10">
        <f t="shared" si="180"/>
        <v>0</v>
      </c>
      <c r="AE366" s="10">
        <f t="shared" si="175"/>
        <v>0</v>
      </c>
      <c r="AF366" s="10">
        <f t="shared" si="175"/>
        <v>0</v>
      </c>
      <c r="AG366" s="10">
        <f t="shared" si="175"/>
        <v>0</v>
      </c>
      <c r="AH366" s="10">
        <f t="shared" si="171"/>
        <v>0</v>
      </c>
      <c r="AI366" s="10">
        <f t="shared" si="171"/>
        <v>0</v>
      </c>
      <c r="AJ366" s="10">
        <f t="shared" si="171"/>
        <v>0</v>
      </c>
      <c r="AK366" s="10">
        <f t="shared" si="171"/>
        <v>0</v>
      </c>
    </row>
    <row r="367" spans="1:37" ht="12.75" customHeight="1" x14ac:dyDescent="0.25">
      <c r="A367" s="133">
        <v>359</v>
      </c>
      <c r="B367" s="139" t="s">
        <v>1665</v>
      </c>
      <c r="C367" s="135">
        <f t="shared" si="181"/>
        <v>0</v>
      </c>
      <c r="D367" s="140">
        <v>0</v>
      </c>
      <c r="E367" s="140">
        <v>0</v>
      </c>
      <c r="F367" s="140">
        <v>0</v>
      </c>
      <c r="G367" s="140">
        <v>0</v>
      </c>
      <c r="H367" s="140">
        <v>0</v>
      </c>
      <c r="I367" s="140">
        <v>0</v>
      </c>
      <c r="J367" s="135">
        <f t="shared" si="183"/>
        <v>0</v>
      </c>
      <c r="K367" s="141">
        <v>0</v>
      </c>
      <c r="L367" s="141">
        <v>0</v>
      </c>
      <c r="M367" s="141">
        <v>0</v>
      </c>
      <c r="N367" s="141">
        <v>0</v>
      </c>
      <c r="O367" s="141">
        <v>0</v>
      </c>
      <c r="P367" s="141">
        <v>0</v>
      </c>
      <c r="Q367" s="136">
        <f t="shared" si="185"/>
        <v>0</v>
      </c>
      <c r="R367" s="141">
        <v>0</v>
      </c>
      <c r="S367" s="141">
        <v>0</v>
      </c>
      <c r="T367" s="141">
        <v>0</v>
      </c>
      <c r="U367" s="10">
        <v>0</v>
      </c>
      <c r="V367" s="10">
        <v>0</v>
      </c>
      <c r="W367" s="10">
        <v>0</v>
      </c>
      <c r="X367" s="13">
        <f t="shared" si="180"/>
        <v>0</v>
      </c>
      <c r="Y367" s="10">
        <f t="shared" si="180"/>
        <v>0</v>
      </c>
      <c r="Z367" s="10">
        <f t="shared" si="180"/>
        <v>0</v>
      </c>
      <c r="AA367" s="10">
        <f t="shared" si="180"/>
        <v>0</v>
      </c>
      <c r="AB367" s="10">
        <f t="shared" si="180"/>
        <v>0</v>
      </c>
      <c r="AC367" s="10">
        <f t="shared" si="180"/>
        <v>0</v>
      </c>
      <c r="AD367" s="10">
        <f t="shared" si="180"/>
        <v>0</v>
      </c>
      <c r="AE367" s="10">
        <f t="shared" si="175"/>
        <v>0</v>
      </c>
      <c r="AF367" s="10">
        <f t="shared" si="175"/>
        <v>0</v>
      </c>
      <c r="AG367" s="10">
        <f t="shared" si="175"/>
        <v>0</v>
      </c>
      <c r="AH367" s="10">
        <f t="shared" si="171"/>
        <v>0</v>
      </c>
      <c r="AI367" s="10">
        <f t="shared" si="171"/>
        <v>0</v>
      </c>
      <c r="AJ367" s="10">
        <f t="shared" si="171"/>
        <v>0</v>
      </c>
      <c r="AK367" s="10">
        <f t="shared" si="171"/>
        <v>0</v>
      </c>
    </row>
    <row r="368" spans="1:37" ht="12.75" customHeight="1" x14ac:dyDescent="0.25">
      <c r="A368" s="133">
        <v>360</v>
      </c>
      <c r="B368" s="139" t="s">
        <v>1666</v>
      </c>
      <c r="C368" s="135">
        <f t="shared" si="181"/>
        <v>0</v>
      </c>
      <c r="D368" s="140">
        <v>0</v>
      </c>
      <c r="E368" s="140">
        <v>0</v>
      </c>
      <c r="F368" s="140">
        <v>0</v>
      </c>
      <c r="G368" s="140">
        <v>0</v>
      </c>
      <c r="H368" s="140">
        <v>0</v>
      </c>
      <c r="I368" s="140">
        <v>0</v>
      </c>
      <c r="J368" s="135">
        <f t="shared" si="183"/>
        <v>0</v>
      </c>
      <c r="K368" s="141">
        <v>0</v>
      </c>
      <c r="L368" s="141">
        <v>0</v>
      </c>
      <c r="M368" s="141">
        <v>0</v>
      </c>
      <c r="N368" s="141">
        <v>0</v>
      </c>
      <c r="O368" s="141">
        <v>0</v>
      </c>
      <c r="P368" s="141">
        <v>0</v>
      </c>
      <c r="Q368" s="136">
        <f t="shared" si="185"/>
        <v>0</v>
      </c>
      <c r="R368" s="141">
        <v>0</v>
      </c>
      <c r="S368" s="141">
        <v>0</v>
      </c>
      <c r="T368" s="141">
        <v>0</v>
      </c>
      <c r="U368" s="10">
        <v>0</v>
      </c>
      <c r="V368" s="10">
        <v>0</v>
      </c>
      <c r="W368" s="10">
        <v>0</v>
      </c>
      <c r="X368" s="13">
        <f t="shared" si="180"/>
        <v>0</v>
      </c>
      <c r="Y368" s="10">
        <f t="shared" si="180"/>
        <v>0</v>
      </c>
      <c r="Z368" s="10">
        <f t="shared" si="180"/>
        <v>0</v>
      </c>
      <c r="AA368" s="10">
        <f t="shared" si="180"/>
        <v>0</v>
      </c>
      <c r="AB368" s="10">
        <f t="shared" si="180"/>
        <v>0</v>
      </c>
      <c r="AC368" s="10">
        <f t="shared" si="180"/>
        <v>0</v>
      </c>
      <c r="AD368" s="10">
        <f t="shared" si="180"/>
        <v>0</v>
      </c>
      <c r="AE368" s="10">
        <f t="shared" si="175"/>
        <v>0</v>
      </c>
      <c r="AF368" s="10">
        <f t="shared" si="175"/>
        <v>0</v>
      </c>
      <c r="AG368" s="10">
        <f t="shared" si="175"/>
        <v>0</v>
      </c>
      <c r="AH368" s="10">
        <f t="shared" si="171"/>
        <v>0</v>
      </c>
      <c r="AI368" s="10">
        <f t="shared" si="171"/>
        <v>0</v>
      </c>
      <c r="AJ368" s="10">
        <f t="shared" si="171"/>
        <v>0</v>
      </c>
      <c r="AK368" s="10">
        <f t="shared" si="171"/>
        <v>0</v>
      </c>
    </row>
    <row r="369" spans="1:45" ht="12.75" customHeight="1" x14ac:dyDescent="0.25">
      <c r="A369" s="133">
        <v>361</v>
      </c>
      <c r="B369" s="139" t="s">
        <v>1667</v>
      </c>
      <c r="C369" s="135">
        <f t="shared" si="181"/>
        <v>0</v>
      </c>
      <c r="D369" s="140">
        <v>0</v>
      </c>
      <c r="E369" s="140">
        <v>0</v>
      </c>
      <c r="F369" s="140">
        <v>0</v>
      </c>
      <c r="G369" s="140">
        <v>0</v>
      </c>
      <c r="H369" s="140">
        <v>0</v>
      </c>
      <c r="I369" s="140">
        <v>0</v>
      </c>
      <c r="J369" s="135">
        <f t="shared" si="183"/>
        <v>0</v>
      </c>
      <c r="K369" s="141">
        <v>0</v>
      </c>
      <c r="L369" s="141">
        <v>0</v>
      </c>
      <c r="M369" s="141">
        <v>0</v>
      </c>
      <c r="N369" s="141">
        <v>0</v>
      </c>
      <c r="O369" s="141">
        <v>0</v>
      </c>
      <c r="P369" s="141">
        <v>0</v>
      </c>
      <c r="Q369" s="136">
        <f t="shared" si="185"/>
        <v>0</v>
      </c>
      <c r="R369" s="141">
        <v>0</v>
      </c>
      <c r="S369" s="141">
        <v>0</v>
      </c>
      <c r="T369" s="141">
        <v>0</v>
      </c>
      <c r="U369" s="10">
        <v>0</v>
      </c>
      <c r="V369" s="10">
        <v>0</v>
      </c>
      <c r="W369" s="10">
        <v>0</v>
      </c>
      <c r="X369" s="13">
        <f t="shared" si="180"/>
        <v>0</v>
      </c>
      <c r="Y369" s="10">
        <f t="shared" si="180"/>
        <v>0</v>
      </c>
      <c r="Z369" s="10">
        <f t="shared" si="180"/>
        <v>0</v>
      </c>
      <c r="AA369" s="10">
        <f t="shared" si="180"/>
        <v>0</v>
      </c>
      <c r="AB369" s="10">
        <f t="shared" si="180"/>
        <v>0</v>
      </c>
      <c r="AC369" s="10">
        <f t="shared" si="180"/>
        <v>0</v>
      </c>
      <c r="AD369" s="10">
        <f t="shared" si="180"/>
        <v>0</v>
      </c>
      <c r="AE369" s="10">
        <f t="shared" si="175"/>
        <v>0</v>
      </c>
      <c r="AF369" s="10">
        <f t="shared" si="175"/>
        <v>0</v>
      </c>
      <c r="AG369" s="10">
        <f t="shared" si="175"/>
        <v>0</v>
      </c>
      <c r="AH369" s="10">
        <f t="shared" si="171"/>
        <v>0</v>
      </c>
      <c r="AI369" s="10">
        <f t="shared" si="171"/>
        <v>0</v>
      </c>
      <c r="AJ369" s="10">
        <f t="shared" si="171"/>
        <v>0</v>
      </c>
      <c r="AK369" s="10">
        <f t="shared" si="171"/>
        <v>0</v>
      </c>
    </row>
    <row r="370" spans="1:45" ht="12.75" customHeight="1" x14ac:dyDescent="0.25">
      <c r="A370" s="133">
        <v>362</v>
      </c>
      <c r="B370" s="139" t="s">
        <v>1668</v>
      </c>
      <c r="C370" s="135">
        <f t="shared" si="181"/>
        <v>0</v>
      </c>
      <c r="D370" s="140">
        <v>0</v>
      </c>
      <c r="E370" s="140">
        <v>0</v>
      </c>
      <c r="F370" s="140">
        <v>0</v>
      </c>
      <c r="G370" s="140">
        <v>0</v>
      </c>
      <c r="H370" s="140">
        <v>0</v>
      </c>
      <c r="I370" s="140">
        <v>0</v>
      </c>
      <c r="J370" s="135">
        <f t="shared" si="183"/>
        <v>0</v>
      </c>
      <c r="K370" s="141">
        <v>0</v>
      </c>
      <c r="L370" s="141">
        <v>0</v>
      </c>
      <c r="M370" s="141">
        <v>0</v>
      </c>
      <c r="N370" s="141">
        <v>0</v>
      </c>
      <c r="O370" s="141">
        <v>0</v>
      </c>
      <c r="P370" s="141">
        <v>0</v>
      </c>
      <c r="Q370" s="136">
        <f t="shared" si="185"/>
        <v>0</v>
      </c>
      <c r="R370" s="141">
        <v>0</v>
      </c>
      <c r="S370" s="141">
        <v>0</v>
      </c>
      <c r="T370" s="141">
        <v>0</v>
      </c>
      <c r="U370" s="10">
        <v>0</v>
      </c>
      <c r="V370" s="10">
        <v>0</v>
      </c>
      <c r="W370" s="10">
        <v>0</v>
      </c>
      <c r="X370" s="13">
        <f t="shared" si="180"/>
        <v>0</v>
      </c>
      <c r="Y370" s="10">
        <f t="shared" si="180"/>
        <v>0</v>
      </c>
      <c r="Z370" s="10">
        <f t="shared" si="180"/>
        <v>0</v>
      </c>
      <c r="AA370" s="10">
        <f t="shared" si="180"/>
        <v>0</v>
      </c>
      <c r="AB370" s="10">
        <f t="shared" si="180"/>
        <v>0</v>
      </c>
      <c r="AC370" s="10">
        <f t="shared" si="180"/>
        <v>0</v>
      </c>
      <c r="AD370" s="10">
        <f t="shared" si="180"/>
        <v>0</v>
      </c>
      <c r="AE370" s="10">
        <f t="shared" si="175"/>
        <v>0</v>
      </c>
      <c r="AF370" s="10">
        <f t="shared" si="175"/>
        <v>0</v>
      </c>
      <c r="AG370" s="10">
        <f t="shared" si="175"/>
        <v>0</v>
      </c>
      <c r="AH370" s="10">
        <f t="shared" si="171"/>
        <v>0</v>
      </c>
      <c r="AI370" s="10">
        <f t="shared" si="171"/>
        <v>0</v>
      </c>
      <c r="AJ370" s="10">
        <f t="shared" si="171"/>
        <v>0</v>
      </c>
      <c r="AK370" s="10">
        <f t="shared" si="171"/>
        <v>0</v>
      </c>
    </row>
    <row r="371" spans="1:45" ht="12.75" customHeight="1" x14ac:dyDescent="0.25">
      <c r="A371" s="133">
        <v>363</v>
      </c>
      <c r="B371" s="139" t="s">
        <v>1669</v>
      </c>
      <c r="C371" s="135">
        <f t="shared" si="181"/>
        <v>0</v>
      </c>
      <c r="D371" s="140">
        <v>0</v>
      </c>
      <c r="E371" s="140">
        <v>0</v>
      </c>
      <c r="F371" s="140">
        <v>0</v>
      </c>
      <c r="G371" s="140">
        <v>0</v>
      </c>
      <c r="H371" s="140">
        <v>0</v>
      </c>
      <c r="I371" s="140">
        <v>0</v>
      </c>
      <c r="J371" s="135">
        <f t="shared" si="183"/>
        <v>0</v>
      </c>
      <c r="K371" s="141">
        <v>0</v>
      </c>
      <c r="L371" s="141">
        <v>0</v>
      </c>
      <c r="M371" s="141">
        <v>0</v>
      </c>
      <c r="N371" s="141">
        <v>0</v>
      </c>
      <c r="O371" s="141">
        <v>0</v>
      </c>
      <c r="P371" s="141">
        <v>0</v>
      </c>
      <c r="Q371" s="136">
        <f t="shared" si="185"/>
        <v>0</v>
      </c>
      <c r="R371" s="141">
        <v>0</v>
      </c>
      <c r="S371" s="141">
        <v>0</v>
      </c>
      <c r="T371" s="141">
        <v>0</v>
      </c>
      <c r="U371" s="10">
        <v>0</v>
      </c>
      <c r="V371" s="10">
        <v>0</v>
      </c>
      <c r="W371" s="10">
        <v>0</v>
      </c>
      <c r="X371" s="13">
        <f t="shared" si="180"/>
        <v>0</v>
      </c>
      <c r="Y371" s="10">
        <f t="shared" si="180"/>
        <v>0</v>
      </c>
      <c r="Z371" s="10">
        <f t="shared" si="180"/>
        <v>0</v>
      </c>
      <c r="AA371" s="10">
        <f t="shared" si="180"/>
        <v>0</v>
      </c>
      <c r="AB371" s="10">
        <f t="shared" si="180"/>
        <v>0</v>
      </c>
      <c r="AC371" s="10">
        <f t="shared" si="180"/>
        <v>0</v>
      </c>
      <c r="AD371" s="10">
        <f t="shared" si="180"/>
        <v>0</v>
      </c>
      <c r="AE371" s="10">
        <f t="shared" si="175"/>
        <v>0</v>
      </c>
      <c r="AF371" s="10">
        <f t="shared" si="175"/>
        <v>0</v>
      </c>
      <c r="AG371" s="10">
        <f t="shared" si="175"/>
        <v>0</v>
      </c>
      <c r="AH371" s="10">
        <f t="shared" si="171"/>
        <v>0</v>
      </c>
      <c r="AI371" s="10">
        <f t="shared" si="171"/>
        <v>0</v>
      </c>
      <c r="AJ371" s="10">
        <f t="shared" si="171"/>
        <v>0</v>
      </c>
      <c r="AK371" s="10">
        <f t="shared" si="171"/>
        <v>0</v>
      </c>
    </row>
    <row r="372" spans="1:45" ht="12.75" customHeight="1" x14ac:dyDescent="0.25">
      <c r="A372" s="133">
        <v>364</v>
      </c>
      <c r="B372" s="139" t="s">
        <v>1670</v>
      </c>
      <c r="C372" s="135">
        <f t="shared" si="181"/>
        <v>0</v>
      </c>
      <c r="D372" s="140">
        <v>0</v>
      </c>
      <c r="E372" s="140">
        <v>0</v>
      </c>
      <c r="F372" s="140">
        <v>0</v>
      </c>
      <c r="G372" s="140">
        <v>0</v>
      </c>
      <c r="H372" s="140">
        <v>0</v>
      </c>
      <c r="I372" s="140">
        <v>0</v>
      </c>
      <c r="J372" s="135">
        <f t="shared" si="183"/>
        <v>0</v>
      </c>
      <c r="K372" s="141">
        <v>0</v>
      </c>
      <c r="L372" s="141">
        <v>0</v>
      </c>
      <c r="M372" s="141">
        <v>0</v>
      </c>
      <c r="N372" s="141">
        <v>0</v>
      </c>
      <c r="O372" s="141">
        <v>0</v>
      </c>
      <c r="P372" s="141">
        <v>0</v>
      </c>
      <c r="Q372" s="136">
        <f t="shared" si="185"/>
        <v>0</v>
      </c>
      <c r="R372" s="141">
        <v>0</v>
      </c>
      <c r="S372" s="141">
        <v>0</v>
      </c>
      <c r="T372" s="141">
        <v>0</v>
      </c>
      <c r="U372" s="10">
        <v>0</v>
      </c>
      <c r="V372" s="10">
        <v>0</v>
      </c>
      <c r="W372" s="10">
        <v>0</v>
      </c>
      <c r="X372" s="13">
        <f t="shared" si="180"/>
        <v>0</v>
      </c>
      <c r="Y372" s="10">
        <f t="shared" si="180"/>
        <v>0</v>
      </c>
      <c r="Z372" s="10">
        <f t="shared" si="180"/>
        <v>0</v>
      </c>
      <c r="AA372" s="10">
        <f t="shared" si="180"/>
        <v>0</v>
      </c>
      <c r="AB372" s="10">
        <f t="shared" si="180"/>
        <v>0</v>
      </c>
      <c r="AC372" s="10">
        <f t="shared" si="180"/>
        <v>0</v>
      </c>
      <c r="AD372" s="10">
        <f t="shared" si="180"/>
        <v>0</v>
      </c>
      <c r="AE372" s="10">
        <f t="shared" si="175"/>
        <v>0</v>
      </c>
      <c r="AF372" s="10">
        <f t="shared" si="175"/>
        <v>0</v>
      </c>
      <c r="AG372" s="10">
        <f t="shared" si="175"/>
        <v>0</v>
      </c>
      <c r="AH372" s="10">
        <f t="shared" si="171"/>
        <v>0</v>
      </c>
      <c r="AI372" s="10">
        <f t="shared" si="171"/>
        <v>0</v>
      </c>
      <c r="AJ372" s="10">
        <f t="shared" si="171"/>
        <v>0</v>
      </c>
      <c r="AK372" s="10">
        <f t="shared" si="171"/>
        <v>0</v>
      </c>
    </row>
    <row r="373" spans="1:45" ht="12.75" customHeight="1" x14ac:dyDescent="0.25">
      <c r="A373" s="133">
        <v>365</v>
      </c>
      <c r="B373" s="139" t="s">
        <v>1671</v>
      </c>
      <c r="C373" s="135">
        <f t="shared" si="181"/>
        <v>0</v>
      </c>
      <c r="D373" s="140">
        <v>0</v>
      </c>
      <c r="E373" s="140">
        <v>0</v>
      </c>
      <c r="F373" s="140">
        <v>0</v>
      </c>
      <c r="G373" s="140">
        <v>0</v>
      </c>
      <c r="H373" s="140">
        <v>0</v>
      </c>
      <c r="I373" s="140">
        <v>0</v>
      </c>
      <c r="J373" s="135">
        <f t="shared" si="183"/>
        <v>0</v>
      </c>
      <c r="K373" s="141">
        <v>0</v>
      </c>
      <c r="L373" s="141">
        <v>0</v>
      </c>
      <c r="M373" s="141">
        <v>0</v>
      </c>
      <c r="N373" s="141">
        <v>0</v>
      </c>
      <c r="O373" s="141">
        <v>0</v>
      </c>
      <c r="P373" s="141">
        <v>0</v>
      </c>
      <c r="Q373" s="136">
        <f t="shared" si="185"/>
        <v>0</v>
      </c>
      <c r="R373" s="141">
        <v>0</v>
      </c>
      <c r="S373" s="141">
        <v>0</v>
      </c>
      <c r="T373" s="141">
        <v>0</v>
      </c>
      <c r="U373" s="10">
        <v>0</v>
      </c>
      <c r="V373" s="10">
        <v>0</v>
      </c>
      <c r="W373" s="10">
        <v>0</v>
      </c>
      <c r="X373" s="13">
        <f t="shared" si="180"/>
        <v>0</v>
      </c>
      <c r="Y373" s="10">
        <f t="shared" si="180"/>
        <v>0</v>
      </c>
      <c r="Z373" s="10">
        <f t="shared" si="180"/>
        <v>0</v>
      </c>
      <c r="AA373" s="10">
        <f t="shared" si="180"/>
        <v>0</v>
      </c>
      <c r="AB373" s="10">
        <f t="shared" si="180"/>
        <v>0</v>
      </c>
      <c r="AC373" s="10">
        <f t="shared" si="180"/>
        <v>0</v>
      </c>
      <c r="AD373" s="10">
        <f t="shared" si="180"/>
        <v>0</v>
      </c>
      <c r="AE373" s="10">
        <f t="shared" si="175"/>
        <v>0</v>
      </c>
      <c r="AF373" s="10">
        <f t="shared" si="175"/>
        <v>0</v>
      </c>
      <c r="AG373" s="10">
        <f t="shared" si="175"/>
        <v>0</v>
      </c>
      <c r="AH373" s="10">
        <f t="shared" si="171"/>
        <v>0</v>
      </c>
      <c r="AI373" s="10">
        <f t="shared" si="171"/>
        <v>0</v>
      </c>
      <c r="AJ373" s="10">
        <f t="shared" si="171"/>
        <v>0</v>
      </c>
      <c r="AK373" s="10">
        <f t="shared" si="171"/>
        <v>0</v>
      </c>
    </row>
    <row r="374" spans="1:45" ht="12.75" customHeight="1" x14ac:dyDescent="0.25">
      <c r="A374" s="133">
        <v>366</v>
      </c>
      <c r="B374" s="139" t="s">
        <v>1672</v>
      </c>
      <c r="C374" s="135">
        <f t="shared" si="181"/>
        <v>0</v>
      </c>
      <c r="D374" s="140">
        <v>0</v>
      </c>
      <c r="E374" s="140">
        <v>0</v>
      </c>
      <c r="F374" s="140">
        <v>0</v>
      </c>
      <c r="G374" s="140">
        <v>0</v>
      </c>
      <c r="H374" s="140">
        <v>0</v>
      </c>
      <c r="I374" s="140">
        <v>0</v>
      </c>
      <c r="J374" s="135">
        <f t="shared" si="183"/>
        <v>0</v>
      </c>
      <c r="K374" s="141">
        <v>0</v>
      </c>
      <c r="L374" s="141">
        <v>0</v>
      </c>
      <c r="M374" s="141">
        <v>0</v>
      </c>
      <c r="N374" s="141">
        <v>0</v>
      </c>
      <c r="O374" s="141">
        <v>0</v>
      </c>
      <c r="P374" s="141">
        <v>0</v>
      </c>
      <c r="Q374" s="136">
        <f t="shared" si="185"/>
        <v>0</v>
      </c>
      <c r="R374" s="141">
        <v>0</v>
      </c>
      <c r="S374" s="141">
        <v>0</v>
      </c>
      <c r="T374" s="141">
        <v>0</v>
      </c>
      <c r="U374" s="10">
        <v>0</v>
      </c>
      <c r="V374" s="10">
        <v>0</v>
      </c>
      <c r="W374" s="10">
        <v>0</v>
      </c>
      <c r="X374" s="13">
        <f t="shared" si="180"/>
        <v>0</v>
      </c>
      <c r="Y374" s="10">
        <f t="shared" si="180"/>
        <v>0</v>
      </c>
      <c r="Z374" s="10">
        <f t="shared" si="180"/>
        <v>0</v>
      </c>
      <c r="AA374" s="10">
        <f t="shared" si="180"/>
        <v>0</v>
      </c>
      <c r="AB374" s="10">
        <f t="shared" si="180"/>
        <v>0</v>
      </c>
      <c r="AC374" s="10">
        <f t="shared" si="180"/>
        <v>0</v>
      </c>
      <c r="AD374" s="10">
        <f t="shared" si="180"/>
        <v>0</v>
      </c>
      <c r="AE374" s="10">
        <f t="shared" si="175"/>
        <v>0</v>
      </c>
      <c r="AF374" s="10">
        <f t="shared" si="175"/>
        <v>0</v>
      </c>
      <c r="AG374" s="10">
        <f t="shared" si="175"/>
        <v>0</v>
      </c>
      <c r="AH374" s="10">
        <f t="shared" si="171"/>
        <v>0</v>
      </c>
      <c r="AI374" s="10">
        <f t="shared" si="171"/>
        <v>0</v>
      </c>
      <c r="AJ374" s="10">
        <f t="shared" si="171"/>
        <v>0</v>
      </c>
      <c r="AK374" s="10">
        <f t="shared" si="171"/>
        <v>0</v>
      </c>
    </row>
    <row r="375" spans="1:45" ht="12.75" customHeight="1" x14ac:dyDescent="0.25">
      <c r="A375" s="133">
        <v>367</v>
      </c>
      <c r="B375" s="139"/>
      <c r="C375" s="140"/>
      <c r="D375" s="140"/>
      <c r="E375" s="140"/>
      <c r="F375" s="140"/>
      <c r="G375" s="140"/>
      <c r="H375" s="140"/>
      <c r="I375" s="140"/>
      <c r="J375" s="140"/>
      <c r="K375" s="141"/>
      <c r="L375" s="141"/>
      <c r="M375" s="141"/>
      <c r="N375" s="141"/>
      <c r="O375" s="141"/>
      <c r="P375" s="141"/>
      <c r="Q375" s="141"/>
      <c r="R375" s="141"/>
      <c r="S375" s="141"/>
      <c r="T375" s="141"/>
      <c r="U375" s="10"/>
      <c r="V375" s="10"/>
      <c r="W375" s="10"/>
      <c r="X375" s="13">
        <f t="shared" si="180"/>
        <v>0</v>
      </c>
      <c r="Y375" s="10"/>
      <c r="Z375" s="10"/>
      <c r="AA375" s="10"/>
      <c r="AB375" s="10"/>
      <c r="AC375" s="10"/>
      <c r="AD375" s="10"/>
      <c r="AE375" s="10"/>
      <c r="AF375" s="10"/>
      <c r="AG375" s="10"/>
      <c r="AH375" s="10"/>
      <c r="AI375" s="10"/>
      <c r="AJ375" s="10"/>
      <c r="AK375" s="10"/>
    </row>
    <row r="376" spans="1:45" ht="12.75" customHeight="1" x14ac:dyDescent="0.25">
      <c r="A376" s="133">
        <v>368</v>
      </c>
      <c r="B376" s="134" t="s">
        <v>1673</v>
      </c>
      <c r="C376" s="135">
        <f t="shared" ref="C376:C390" si="193">SUM(D376:I376)</f>
        <v>39334.6</v>
      </c>
      <c r="D376" s="135">
        <f t="shared" ref="D376:I376" si="194">D377+D378</f>
        <v>1142.0999999999999</v>
      </c>
      <c r="E376" s="135">
        <f t="shared" si="194"/>
        <v>894.3</v>
      </c>
      <c r="F376" s="135">
        <f t="shared" si="194"/>
        <v>36808.699999999997</v>
      </c>
      <c r="G376" s="135">
        <f t="shared" si="194"/>
        <v>356.1</v>
      </c>
      <c r="H376" s="135">
        <f t="shared" si="194"/>
        <v>0</v>
      </c>
      <c r="I376" s="135">
        <f t="shared" si="194"/>
        <v>133.4</v>
      </c>
      <c r="J376" s="135">
        <f t="shared" ref="J376:J390" si="195">SUM(K376:P376)</f>
        <v>49856.1</v>
      </c>
      <c r="K376" s="135">
        <f t="shared" ref="K376:P376" si="196">K377+K378</f>
        <v>1810.6</v>
      </c>
      <c r="L376" s="135">
        <f t="shared" si="196"/>
        <v>894.3</v>
      </c>
      <c r="M376" s="135">
        <f t="shared" si="196"/>
        <v>46661.7</v>
      </c>
      <c r="N376" s="135">
        <f t="shared" si="196"/>
        <v>356.1</v>
      </c>
      <c r="O376" s="135">
        <f t="shared" si="196"/>
        <v>0</v>
      </c>
      <c r="P376" s="135">
        <f t="shared" si="196"/>
        <v>133.4</v>
      </c>
      <c r="Q376" s="136">
        <f t="shared" ref="Q376:Q390" si="197">SUM(R376:W376)</f>
        <v>41268.497100000001</v>
      </c>
      <c r="R376" s="135">
        <f t="shared" ref="R376:W376" si="198">R377+R378</f>
        <v>1521.682</v>
      </c>
      <c r="S376" s="135">
        <f t="shared" si="198"/>
        <v>745.66679999999997</v>
      </c>
      <c r="T376" s="135">
        <f t="shared" si="198"/>
        <v>38623.216899999999</v>
      </c>
      <c r="U376" s="135">
        <f t="shared" si="198"/>
        <v>275.72239999999999</v>
      </c>
      <c r="V376" s="135">
        <f t="shared" si="198"/>
        <v>0</v>
      </c>
      <c r="W376" s="135">
        <f t="shared" si="198"/>
        <v>102.209</v>
      </c>
      <c r="X376" s="13">
        <f t="shared" si="180"/>
        <v>-8587.602899999998</v>
      </c>
      <c r="Y376" s="13">
        <f t="shared" si="180"/>
        <v>-288.91799999999989</v>
      </c>
      <c r="Z376" s="13">
        <f t="shared" si="180"/>
        <v>-148.63319999999999</v>
      </c>
      <c r="AA376" s="13">
        <f t="shared" si="180"/>
        <v>-8038.4830999999976</v>
      </c>
      <c r="AB376" s="13">
        <f t="shared" si="180"/>
        <v>-80.377600000000029</v>
      </c>
      <c r="AC376" s="13">
        <f t="shared" si="180"/>
        <v>0</v>
      </c>
      <c r="AD376" s="13">
        <f t="shared" si="180"/>
        <v>-31.191000000000003</v>
      </c>
      <c r="AE376" s="13">
        <f t="shared" si="175"/>
        <v>82.775221286863598</v>
      </c>
      <c r="AF376" s="13">
        <f t="shared" si="175"/>
        <v>84.042969181486811</v>
      </c>
      <c r="AG376" s="13">
        <f t="shared" si="175"/>
        <v>83.379939617577989</v>
      </c>
      <c r="AH376" s="13">
        <f t="shared" si="171"/>
        <v>82.772845609997063</v>
      </c>
      <c r="AI376" s="13">
        <f t="shared" si="171"/>
        <v>77.428362819432735</v>
      </c>
      <c r="AJ376" s="13">
        <f t="shared" si="171"/>
        <v>0</v>
      </c>
      <c r="AK376" s="13">
        <f t="shared" si="171"/>
        <v>76.618440779610197</v>
      </c>
    </row>
    <row r="377" spans="1:45" s="138" customFormat="1" ht="12.75" customHeight="1" x14ac:dyDescent="0.2">
      <c r="A377" s="133">
        <v>369</v>
      </c>
      <c r="B377" s="134" t="s">
        <v>1374</v>
      </c>
      <c r="C377" s="135">
        <f t="shared" si="193"/>
        <v>39334.6</v>
      </c>
      <c r="D377" s="135">
        <f t="shared" ref="D377:I377" si="199">D379</f>
        <v>1142.0999999999999</v>
      </c>
      <c r="E377" s="135">
        <f t="shared" si="199"/>
        <v>894.3</v>
      </c>
      <c r="F377" s="135">
        <f t="shared" si="199"/>
        <v>36808.699999999997</v>
      </c>
      <c r="G377" s="135">
        <f t="shared" si="199"/>
        <v>356.1</v>
      </c>
      <c r="H377" s="135">
        <f t="shared" si="199"/>
        <v>0</v>
      </c>
      <c r="I377" s="135">
        <f t="shared" si="199"/>
        <v>133.4</v>
      </c>
      <c r="J377" s="135">
        <f t="shared" si="195"/>
        <v>49856.1</v>
      </c>
      <c r="K377" s="135">
        <f t="shared" ref="K377:P377" si="200">K379</f>
        <v>1810.6</v>
      </c>
      <c r="L377" s="135">
        <f t="shared" si="200"/>
        <v>894.3</v>
      </c>
      <c r="M377" s="135">
        <f t="shared" si="200"/>
        <v>46661.7</v>
      </c>
      <c r="N377" s="135">
        <f t="shared" si="200"/>
        <v>356.1</v>
      </c>
      <c r="O377" s="135">
        <f t="shared" si="200"/>
        <v>0</v>
      </c>
      <c r="P377" s="135">
        <f t="shared" si="200"/>
        <v>133.4</v>
      </c>
      <c r="Q377" s="136">
        <f t="shared" si="197"/>
        <v>41268.497100000001</v>
      </c>
      <c r="R377" s="135">
        <f t="shared" ref="R377:W377" si="201">R379</f>
        <v>1521.682</v>
      </c>
      <c r="S377" s="135">
        <f t="shared" si="201"/>
        <v>745.66679999999997</v>
      </c>
      <c r="T377" s="135">
        <f t="shared" si="201"/>
        <v>38623.216899999999</v>
      </c>
      <c r="U377" s="135">
        <f t="shared" si="201"/>
        <v>275.72239999999999</v>
      </c>
      <c r="V377" s="135">
        <f t="shared" si="201"/>
        <v>0</v>
      </c>
      <c r="W377" s="135">
        <f t="shared" si="201"/>
        <v>102.209</v>
      </c>
      <c r="X377" s="13">
        <f t="shared" si="180"/>
        <v>-8587.602899999998</v>
      </c>
      <c r="Y377" s="13">
        <f t="shared" si="180"/>
        <v>-288.91799999999989</v>
      </c>
      <c r="Z377" s="13">
        <f t="shared" si="180"/>
        <v>-148.63319999999999</v>
      </c>
      <c r="AA377" s="13">
        <f t="shared" si="180"/>
        <v>-8038.4830999999976</v>
      </c>
      <c r="AB377" s="13">
        <f t="shared" si="180"/>
        <v>-80.377600000000029</v>
      </c>
      <c r="AC377" s="13">
        <f t="shared" si="180"/>
        <v>0</v>
      </c>
      <c r="AD377" s="13">
        <f t="shared" si="180"/>
        <v>-31.191000000000003</v>
      </c>
      <c r="AE377" s="13">
        <f t="shared" si="175"/>
        <v>82.775221286863598</v>
      </c>
      <c r="AF377" s="13">
        <f t="shared" si="175"/>
        <v>84.042969181486811</v>
      </c>
      <c r="AG377" s="13">
        <f t="shared" si="175"/>
        <v>83.379939617577989</v>
      </c>
      <c r="AH377" s="13">
        <f t="shared" si="171"/>
        <v>82.772845609997063</v>
      </c>
      <c r="AI377" s="13">
        <f t="shared" si="171"/>
        <v>77.428362819432735</v>
      </c>
      <c r="AJ377" s="13">
        <f t="shared" si="171"/>
        <v>0</v>
      </c>
      <c r="AK377" s="13">
        <f t="shared" si="171"/>
        <v>76.618440779610197</v>
      </c>
      <c r="AL377" s="183"/>
      <c r="AM377" s="183"/>
      <c r="AN377" s="183"/>
      <c r="AO377" s="183"/>
      <c r="AP377" s="183"/>
      <c r="AQ377" s="183"/>
      <c r="AR377" s="183"/>
      <c r="AS377" s="183"/>
    </row>
    <row r="378" spans="1:45" s="138" customFormat="1" ht="12.75" customHeight="1" x14ac:dyDescent="0.2">
      <c r="A378" s="133">
        <v>370</v>
      </c>
      <c r="B378" s="134" t="s">
        <v>1375</v>
      </c>
      <c r="C378" s="135">
        <f t="shared" si="193"/>
        <v>0</v>
      </c>
      <c r="D378" s="135">
        <f t="shared" ref="D378:I378" si="202">SUBTOTAL(9,D380:D390)</f>
        <v>0</v>
      </c>
      <c r="E378" s="135">
        <f t="shared" si="202"/>
        <v>0</v>
      </c>
      <c r="F378" s="135">
        <f t="shared" si="202"/>
        <v>0</v>
      </c>
      <c r="G378" s="135">
        <f t="shared" si="202"/>
        <v>0</v>
      </c>
      <c r="H378" s="135">
        <f t="shared" si="202"/>
        <v>0</v>
      </c>
      <c r="I378" s="135">
        <f t="shared" si="202"/>
        <v>0</v>
      </c>
      <c r="J378" s="135">
        <f t="shared" si="195"/>
        <v>0</v>
      </c>
      <c r="K378" s="135">
        <f t="shared" ref="K378:P378" si="203">SUBTOTAL(9,K380:K390)</f>
        <v>0</v>
      </c>
      <c r="L378" s="135">
        <f t="shared" si="203"/>
        <v>0</v>
      </c>
      <c r="M378" s="135">
        <f t="shared" si="203"/>
        <v>0</v>
      </c>
      <c r="N378" s="135">
        <f t="shared" si="203"/>
        <v>0</v>
      </c>
      <c r="O378" s="135">
        <f t="shared" si="203"/>
        <v>0</v>
      </c>
      <c r="P378" s="135">
        <f t="shared" si="203"/>
        <v>0</v>
      </c>
      <c r="Q378" s="136">
        <f t="shared" si="197"/>
        <v>0</v>
      </c>
      <c r="R378" s="135">
        <f t="shared" ref="R378:W378" si="204">SUBTOTAL(9,R380:R390)</f>
        <v>0</v>
      </c>
      <c r="S378" s="135">
        <f t="shared" si="204"/>
        <v>0</v>
      </c>
      <c r="T378" s="135">
        <f t="shared" si="204"/>
        <v>0</v>
      </c>
      <c r="U378" s="135">
        <f t="shared" si="204"/>
        <v>0</v>
      </c>
      <c r="V378" s="135">
        <f t="shared" si="204"/>
        <v>0</v>
      </c>
      <c r="W378" s="135">
        <f t="shared" si="204"/>
        <v>0</v>
      </c>
      <c r="X378" s="13">
        <f t="shared" si="180"/>
        <v>0</v>
      </c>
      <c r="Y378" s="13">
        <f t="shared" si="180"/>
        <v>0</v>
      </c>
      <c r="Z378" s="13">
        <f t="shared" si="180"/>
        <v>0</v>
      </c>
      <c r="AA378" s="13">
        <f t="shared" si="180"/>
        <v>0</v>
      </c>
      <c r="AB378" s="13">
        <f t="shared" si="180"/>
        <v>0</v>
      </c>
      <c r="AC378" s="13">
        <f t="shared" si="180"/>
        <v>0</v>
      </c>
      <c r="AD378" s="13">
        <f t="shared" si="180"/>
        <v>0</v>
      </c>
      <c r="AE378" s="13">
        <f t="shared" si="175"/>
        <v>0</v>
      </c>
      <c r="AF378" s="13">
        <f t="shared" si="175"/>
        <v>0</v>
      </c>
      <c r="AG378" s="13">
        <f t="shared" si="175"/>
        <v>0</v>
      </c>
      <c r="AH378" s="13">
        <f t="shared" si="171"/>
        <v>0</v>
      </c>
      <c r="AI378" s="13">
        <f t="shared" si="171"/>
        <v>0</v>
      </c>
      <c r="AJ378" s="13">
        <f t="shared" si="171"/>
        <v>0</v>
      </c>
      <c r="AK378" s="13">
        <f t="shared" si="171"/>
        <v>0</v>
      </c>
      <c r="AL378" s="183"/>
      <c r="AM378" s="183"/>
      <c r="AN378" s="183"/>
      <c r="AO378" s="183"/>
      <c r="AP378" s="183"/>
      <c r="AQ378" s="183"/>
      <c r="AR378" s="183"/>
      <c r="AS378" s="183"/>
    </row>
    <row r="379" spans="1:45" ht="12.75" customHeight="1" x14ac:dyDescent="0.25">
      <c r="A379" s="133">
        <v>371</v>
      </c>
      <c r="B379" s="139" t="s">
        <v>1400</v>
      </c>
      <c r="C379" s="135">
        <f t="shared" si="193"/>
        <v>39334.6</v>
      </c>
      <c r="D379" s="140">
        <v>1142.0999999999999</v>
      </c>
      <c r="E379" s="140">
        <v>894.3</v>
      </c>
      <c r="F379" s="140">
        <v>36808.699999999997</v>
      </c>
      <c r="G379" s="140">
        <v>356.1</v>
      </c>
      <c r="H379" s="140">
        <v>0</v>
      </c>
      <c r="I379" s="140">
        <v>133.4</v>
      </c>
      <c r="J379" s="135">
        <f t="shared" si="195"/>
        <v>49856.1</v>
      </c>
      <c r="K379" s="141">
        <v>1810.6</v>
      </c>
      <c r="L379" s="141">
        <v>894.3</v>
      </c>
      <c r="M379" s="141">
        <v>46661.7</v>
      </c>
      <c r="N379" s="141">
        <v>356.1</v>
      </c>
      <c r="O379" s="141">
        <v>0</v>
      </c>
      <c r="P379" s="141">
        <v>133.4</v>
      </c>
      <c r="Q379" s="136">
        <f t="shared" si="197"/>
        <v>41268.497100000001</v>
      </c>
      <c r="R379" s="141">
        <v>1521.682</v>
      </c>
      <c r="S379" s="141">
        <v>745.66679999999997</v>
      </c>
      <c r="T379" s="141">
        <v>38623.216899999999</v>
      </c>
      <c r="U379" s="10">
        <v>275.72239999999999</v>
      </c>
      <c r="V379" s="10">
        <v>0</v>
      </c>
      <c r="W379" s="10">
        <v>102.209</v>
      </c>
      <c r="X379" s="13">
        <f t="shared" ref="X379:AD416" si="205">Q379-J379</f>
        <v>-8587.602899999998</v>
      </c>
      <c r="Y379" s="10">
        <f t="shared" si="205"/>
        <v>-288.91799999999989</v>
      </c>
      <c r="Z379" s="10">
        <f t="shared" si="205"/>
        <v>-148.63319999999999</v>
      </c>
      <c r="AA379" s="10">
        <f t="shared" si="205"/>
        <v>-8038.4830999999976</v>
      </c>
      <c r="AB379" s="10">
        <f t="shared" si="205"/>
        <v>-80.377600000000029</v>
      </c>
      <c r="AC379" s="10">
        <f t="shared" si="205"/>
        <v>0</v>
      </c>
      <c r="AD379" s="10">
        <f t="shared" si="205"/>
        <v>-31.191000000000003</v>
      </c>
      <c r="AE379" s="10">
        <f t="shared" si="175"/>
        <v>82.775221286863598</v>
      </c>
      <c r="AF379" s="10">
        <f t="shared" si="175"/>
        <v>84.042969181486811</v>
      </c>
      <c r="AG379" s="10">
        <f t="shared" si="175"/>
        <v>83.379939617577989</v>
      </c>
      <c r="AH379" s="10">
        <f t="shared" si="171"/>
        <v>82.772845609997063</v>
      </c>
      <c r="AI379" s="10">
        <f t="shared" si="171"/>
        <v>77.428362819432735</v>
      </c>
      <c r="AJ379" s="10">
        <f t="shared" si="171"/>
        <v>0</v>
      </c>
      <c r="AK379" s="10">
        <f t="shared" si="171"/>
        <v>76.618440779610197</v>
      </c>
    </row>
    <row r="380" spans="1:45" ht="12.75" customHeight="1" x14ac:dyDescent="0.25">
      <c r="A380" s="133">
        <v>372</v>
      </c>
      <c r="B380" s="139" t="s">
        <v>1674</v>
      </c>
      <c r="C380" s="135">
        <f t="shared" si="193"/>
        <v>0</v>
      </c>
      <c r="D380" s="140">
        <v>0</v>
      </c>
      <c r="E380" s="140">
        <v>0</v>
      </c>
      <c r="F380" s="140">
        <v>0</v>
      </c>
      <c r="G380" s="140">
        <v>0</v>
      </c>
      <c r="H380" s="140">
        <v>0</v>
      </c>
      <c r="I380" s="140">
        <v>0</v>
      </c>
      <c r="J380" s="135">
        <f t="shared" si="195"/>
        <v>0</v>
      </c>
      <c r="K380" s="141">
        <v>0</v>
      </c>
      <c r="L380" s="141">
        <v>0</v>
      </c>
      <c r="M380" s="141">
        <v>0</v>
      </c>
      <c r="N380" s="141">
        <v>0</v>
      </c>
      <c r="O380" s="141">
        <v>0</v>
      </c>
      <c r="P380" s="141">
        <v>0</v>
      </c>
      <c r="Q380" s="136">
        <f t="shared" si="197"/>
        <v>0</v>
      </c>
      <c r="R380" s="141">
        <v>0</v>
      </c>
      <c r="S380" s="141">
        <v>0</v>
      </c>
      <c r="T380" s="141">
        <v>0</v>
      </c>
      <c r="U380" s="10">
        <v>0</v>
      </c>
      <c r="V380" s="10">
        <v>0</v>
      </c>
      <c r="W380" s="10">
        <v>0</v>
      </c>
      <c r="X380" s="13">
        <f t="shared" si="205"/>
        <v>0</v>
      </c>
      <c r="Y380" s="10">
        <f t="shared" si="205"/>
        <v>0</v>
      </c>
      <c r="Z380" s="10">
        <f t="shared" si="205"/>
        <v>0</v>
      </c>
      <c r="AA380" s="10">
        <f t="shared" si="205"/>
        <v>0</v>
      </c>
      <c r="AB380" s="10">
        <f t="shared" si="205"/>
        <v>0</v>
      </c>
      <c r="AC380" s="10">
        <f t="shared" si="205"/>
        <v>0</v>
      </c>
      <c r="AD380" s="10">
        <f t="shared" si="205"/>
        <v>0</v>
      </c>
      <c r="AE380" s="10">
        <f t="shared" si="175"/>
        <v>0</v>
      </c>
      <c r="AF380" s="10">
        <f t="shared" si="175"/>
        <v>0</v>
      </c>
      <c r="AG380" s="10">
        <f t="shared" si="175"/>
        <v>0</v>
      </c>
      <c r="AH380" s="10">
        <f t="shared" si="175"/>
        <v>0</v>
      </c>
      <c r="AI380" s="10">
        <f t="shared" si="175"/>
        <v>0</v>
      </c>
      <c r="AJ380" s="10">
        <f t="shared" si="175"/>
        <v>0</v>
      </c>
      <c r="AK380" s="10">
        <f t="shared" si="175"/>
        <v>0</v>
      </c>
    </row>
    <row r="381" spans="1:45" ht="12.75" customHeight="1" x14ac:dyDescent="0.25">
      <c r="A381" s="133">
        <v>373</v>
      </c>
      <c r="B381" s="139" t="s">
        <v>1606</v>
      </c>
      <c r="C381" s="135">
        <f t="shared" si="193"/>
        <v>0</v>
      </c>
      <c r="D381" s="140">
        <v>0</v>
      </c>
      <c r="E381" s="140">
        <v>0</v>
      </c>
      <c r="F381" s="140">
        <v>0</v>
      </c>
      <c r="G381" s="140">
        <v>0</v>
      </c>
      <c r="H381" s="140">
        <v>0</v>
      </c>
      <c r="I381" s="140">
        <v>0</v>
      </c>
      <c r="J381" s="135">
        <f t="shared" si="195"/>
        <v>0</v>
      </c>
      <c r="K381" s="141">
        <v>0</v>
      </c>
      <c r="L381" s="141">
        <v>0</v>
      </c>
      <c r="M381" s="141">
        <v>0</v>
      </c>
      <c r="N381" s="141">
        <v>0</v>
      </c>
      <c r="O381" s="141">
        <v>0</v>
      </c>
      <c r="P381" s="141">
        <v>0</v>
      </c>
      <c r="Q381" s="136">
        <f t="shared" si="197"/>
        <v>0</v>
      </c>
      <c r="R381" s="141">
        <v>0</v>
      </c>
      <c r="S381" s="141">
        <v>0</v>
      </c>
      <c r="T381" s="141">
        <v>0</v>
      </c>
      <c r="U381" s="10">
        <v>0</v>
      </c>
      <c r="V381" s="10">
        <v>0</v>
      </c>
      <c r="W381" s="10">
        <v>0</v>
      </c>
      <c r="X381" s="13">
        <f t="shared" si="205"/>
        <v>0</v>
      </c>
      <c r="Y381" s="10">
        <f t="shared" si="205"/>
        <v>0</v>
      </c>
      <c r="Z381" s="10">
        <f t="shared" si="205"/>
        <v>0</v>
      </c>
      <c r="AA381" s="10">
        <f t="shared" si="205"/>
        <v>0</v>
      </c>
      <c r="AB381" s="10">
        <f t="shared" si="205"/>
        <v>0</v>
      </c>
      <c r="AC381" s="10">
        <f t="shared" si="205"/>
        <v>0</v>
      </c>
      <c r="AD381" s="10">
        <f t="shared" si="205"/>
        <v>0</v>
      </c>
      <c r="AE381" s="10">
        <f t="shared" ref="AE381:AK418" si="206">IF(J381=0,0,Q381/J381*100)</f>
        <v>0</v>
      </c>
      <c r="AF381" s="10">
        <f t="shared" si="206"/>
        <v>0</v>
      </c>
      <c r="AG381" s="10">
        <f t="shared" si="206"/>
        <v>0</v>
      </c>
      <c r="AH381" s="10">
        <f t="shared" si="206"/>
        <v>0</v>
      </c>
      <c r="AI381" s="10">
        <f t="shared" si="206"/>
        <v>0</v>
      </c>
      <c r="AJ381" s="10">
        <f t="shared" si="206"/>
        <v>0</v>
      </c>
      <c r="AK381" s="10">
        <f t="shared" si="206"/>
        <v>0</v>
      </c>
    </row>
    <row r="382" spans="1:45" ht="12.75" customHeight="1" x14ac:dyDescent="0.25">
      <c r="A382" s="133">
        <v>374</v>
      </c>
      <c r="B382" s="139" t="s">
        <v>1675</v>
      </c>
      <c r="C382" s="135">
        <f t="shared" si="193"/>
        <v>0</v>
      </c>
      <c r="D382" s="140">
        <v>0</v>
      </c>
      <c r="E382" s="140">
        <v>0</v>
      </c>
      <c r="F382" s="140">
        <v>0</v>
      </c>
      <c r="G382" s="140">
        <v>0</v>
      </c>
      <c r="H382" s="140">
        <v>0</v>
      </c>
      <c r="I382" s="140">
        <v>0</v>
      </c>
      <c r="J382" s="135">
        <f t="shared" si="195"/>
        <v>0</v>
      </c>
      <c r="K382" s="141">
        <v>0</v>
      </c>
      <c r="L382" s="141">
        <v>0</v>
      </c>
      <c r="M382" s="141">
        <v>0</v>
      </c>
      <c r="N382" s="141">
        <v>0</v>
      </c>
      <c r="O382" s="141">
        <v>0</v>
      </c>
      <c r="P382" s="141">
        <v>0</v>
      </c>
      <c r="Q382" s="136">
        <f t="shared" si="197"/>
        <v>0</v>
      </c>
      <c r="R382" s="141">
        <v>0</v>
      </c>
      <c r="S382" s="141">
        <v>0</v>
      </c>
      <c r="T382" s="141">
        <v>0</v>
      </c>
      <c r="U382" s="10">
        <v>0</v>
      </c>
      <c r="V382" s="10">
        <v>0</v>
      </c>
      <c r="W382" s="10">
        <v>0</v>
      </c>
      <c r="X382" s="13">
        <f t="shared" si="205"/>
        <v>0</v>
      </c>
      <c r="Y382" s="10">
        <f t="shared" si="205"/>
        <v>0</v>
      </c>
      <c r="Z382" s="10">
        <f t="shared" si="205"/>
        <v>0</v>
      </c>
      <c r="AA382" s="10">
        <f t="shared" si="205"/>
        <v>0</v>
      </c>
      <c r="AB382" s="10">
        <f t="shared" si="205"/>
        <v>0</v>
      </c>
      <c r="AC382" s="10">
        <f t="shared" si="205"/>
        <v>0</v>
      </c>
      <c r="AD382" s="10">
        <f t="shared" si="205"/>
        <v>0</v>
      </c>
      <c r="AE382" s="10">
        <f t="shared" si="206"/>
        <v>0</v>
      </c>
      <c r="AF382" s="10">
        <f t="shared" si="206"/>
        <v>0</v>
      </c>
      <c r="AG382" s="10">
        <f t="shared" si="206"/>
        <v>0</v>
      </c>
      <c r="AH382" s="10">
        <f t="shared" si="206"/>
        <v>0</v>
      </c>
      <c r="AI382" s="10">
        <f t="shared" si="206"/>
        <v>0</v>
      </c>
      <c r="AJ382" s="10">
        <f t="shared" si="206"/>
        <v>0</v>
      </c>
      <c r="AK382" s="10">
        <f t="shared" si="206"/>
        <v>0</v>
      </c>
    </row>
    <row r="383" spans="1:45" ht="12.75" customHeight="1" x14ac:dyDescent="0.25">
      <c r="A383" s="133">
        <v>375</v>
      </c>
      <c r="B383" s="139" t="s">
        <v>1676</v>
      </c>
      <c r="C383" s="135">
        <f t="shared" si="193"/>
        <v>0</v>
      </c>
      <c r="D383" s="140">
        <v>0</v>
      </c>
      <c r="E383" s="140">
        <v>0</v>
      </c>
      <c r="F383" s="140">
        <v>0</v>
      </c>
      <c r="G383" s="140">
        <v>0</v>
      </c>
      <c r="H383" s="140">
        <v>0</v>
      </c>
      <c r="I383" s="140">
        <v>0</v>
      </c>
      <c r="J383" s="135">
        <f t="shared" si="195"/>
        <v>0</v>
      </c>
      <c r="K383" s="141">
        <v>0</v>
      </c>
      <c r="L383" s="141">
        <v>0</v>
      </c>
      <c r="M383" s="141">
        <v>0</v>
      </c>
      <c r="N383" s="141">
        <v>0</v>
      </c>
      <c r="O383" s="141">
        <v>0</v>
      </c>
      <c r="P383" s="141">
        <v>0</v>
      </c>
      <c r="Q383" s="136">
        <f t="shared" si="197"/>
        <v>0</v>
      </c>
      <c r="R383" s="141">
        <v>0</v>
      </c>
      <c r="S383" s="141">
        <v>0</v>
      </c>
      <c r="T383" s="141">
        <v>0</v>
      </c>
      <c r="U383" s="10">
        <v>0</v>
      </c>
      <c r="V383" s="10">
        <v>0</v>
      </c>
      <c r="W383" s="10">
        <v>0</v>
      </c>
      <c r="X383" s="13">
        <f t="shared" si="205"/>
        <v>0</v>
      </c>
      <c r="Y383" s="10">
        <f t="shared" si="205"/>
        <v>0</v>
      </c>
      <c r="Z383" s="10">
        <f t="shared" si="205"/>
        <v>0</v>
      </c>
      <c r="AA383" s="10">
        <f t="shared" si="205"/>
        <v>0</v>
      </c>
      <c r="AB383" s="10">
        <f t="shared" si="205"/>
        <v>0</v>
      </c>
      <c r="AC383" s="10">
        <f t="shared" si="205"/>
        <v>0</v>
      </c>
      <c r="AD383" s="10">
        <f t="shared" si="205"/>
        <v>0</v>
      </c>
      <c r="AE383" s="10">
        <f t="shared" si="206"/>
        <v>0</v>
      </c>
      <c r="AF383" s="10">
        <f t="shared" si="206"/>
        <v>0</v>
      </c>
      <c r="AG383" s="10">
        <f t="shared" si="206"/>
        <v>0</v>
      </c>
      <c r="AH383" s="10">
        <f t="shared" si="206"/>
        <v>0</v>
      </c>
      <c r="AI383" s="10">
        <f t="shared" si="206"/>
        <v>0</v>
      </c>
      <c r="AJ383" s="10">
        <f t="shared" si="206"/>
        <v>0</v>
      </c>
      <c r="AK383" s="10">
        <f t="shared" si="206"/>
        <v>0</v>
      </c>
    </row>
    <row r="384" spans="1:45" ht="12.75" customHeight="1" x14ac:dyDescent="0.25">
      <c r="A384" s="133">
        <v>376</v>
      </c>
      <c r="B384" s="139" t="s">
        <v>1677</v>
      </c>
      <c r="C384" s="135">
        <f t="shared" si="193"/>
        <v>0</v>
      </c>
      <c r="D384" s="140">
        <v>0</v>
      </c>
      <c r="E384" s="140">
        <v>0</v>
      </c>
      <c r="F384" s="140">
        <v>0</v>
      </c>
      <c r="G384" s="140">
        <v>0</v>
      </c>
      <c r="H384" s="140">
        <v>0</v>
      </c>
      <c r="I384" s="140">
        <v>0</v>
      </c>
      <c r="J384" s="135">
        <f t="shared" si="195"/>
        <v>0</v>
      </c>
      <c r="K384" s="141">
        <v>0</v>
      </c>
      <c r="L384" s="141">
        <v>0</v>
      </c>
      <c r="M384" s="141">
        <v>0</v>
      </c>
      <c r="N384" s="141">
        <v>0</v>
      </c>
      <c r="O384" s="141">
        <v>0</v>
      </c>
      <c r="P384" s="141">
        <v>0</v>
      </c>
      <c r="Q384" s="136">
        <f t="shared" si="197"/>
        <v>0</v>
      </c>
      <c r="R384" s="141">
        <v>0</v>
      </c>
      <c r="S384" s="141">
        <v>0</v>
      </c>
      <c r="T384" s="141">
        <v>0</v>
      </c>
      <c r="U384" s="10">
        <v>0</v>
      </c>
      <c r="V384" s="10">
        <v>0</v>
      </c>
      <c r="W384" s="10">
        <v>0</v>
      </c>
      <c r="X384" s="13">
        <f t="shared" si="205"/>
        <v>0</v>
      </c>
      <c r="Y384" s="10">
        <f t="shared" si="205"/>
        <v>0</v>
      </c>
      <c r="Z384" s="10">
        <f t="shared" si="205"/>
        <v>0</v>
      </c>
      <c r="AA384" s="10">
        <f t="shared" si="205"/>
        <v>0</v>
      </c>
      <c r="AB384" s="10">
        <f t="shared" si="205"/>
        <v>0</v>
      </c>
      <c r="AC384" s="10">
        <f t="shared" si="205"/>
        <v>0</v>
      </c>
      <c r="AD384" s="10">
        <f t="shared" si="205"/>
        <v>0</v>
      </c>
      <c r="AE384" s="10">
        <f t="shared" si="206"/>
        <v>0</v>
      </c>
      <c r="AF384" s="10">
        <f t="shared" si="206"/>
        <v>0</v>
      </c>
      <c r="AG384" s="10">
        <f t="shared" si="206"/>
        <v>0</v>
      </c>
      <c r="AH384" s="10">
        <f t="shared" si="206"/>
        <v>0</v>
      </c>
      <c r="AI384" s="10">
        <f t="shared" si="206"/>
        <v>0</v>
      </c>
      <c r="AJ384" s="10">
        <f t="shared" si="206"/>
        <v>0</v>
      </c>
      <c r="AK384" s="10">
        <f t="shared" si="206"/>
        <v>0</v>
      </c>
    </row>
    <row r="385" spans="1:45" ht="12.75" customHeight="1" x14ac:dyDescent="0.25">
      <c r="A385" s="133">
        <v>377</v>
      </c>
      <c r="B385" s="139" t="s">
        <v>1678</v>
      </c>
      <c r="C385" s="135">
        <f t="shared" si="193"/>
        <v>0</v>
      </c>
      <c r="D385" s="140">
        <v>0</v>
      </c>
      <c r="E385" s="140">
        <v>0</v>
      </c>
      <c r="F385" s="140">
        <v>0</v>
      </c>
      <c r="G385" s="140">
        <v>0</v>
      </c>
      <c r="H385" s="140">
        <v>0</v>
      </c>
      <c r="I385" s="140">
        <v>0</v>
      </c>
      <c r="J385" s="135">
        <f t="shared" si="195"/>
        <v>0</v>
      </c>
      <c r="K385" s="141">
        <v>0</v>
      </c>
      <c r="L385" s="141">
        <v>0</v>
      </c>
      <c r="M385" s="141">
        <v>0</v>
      </c>
      <c r="N385" s="141">
        <v>0</v>
      </c>
      <c r="O385" s="141">
        <v>0</v>
      </c>
      <c r="P385" s="141">
        <v>0</v>
      </c>
      <c r="Q385" s="136">
        <f t="shared" si="197"/>
        <v>0</v>
      </c>
      <c r="R385" s="141">
        <v>0</v>
      </c>
      <c r="S385" s="141">
        <v>0</v>
      </c>
      <c r="T385" s="141">
        <v>0</v>
      </c>
      <c r="U385" s="10">
        <v>0</v>
      </c>
      <c r="V385" s="10">
        <v>0</v>
      </c>
      <c r="W385" s="10">
        <v>0</v>
      </c>
      <c r="X385" s="13">
        <f t="shared" si="205"/>
        <v>0</v>
      </c>
      <c r="Y385" s="10">
        <f t="shared" si="205"/>
        <v>0</v>
      </c>
      <c r="Z385" s="10">
        <f t="shared" si="205"/>
        <v>0</v>
      </c>
      <c r="AA385" s="10">
        <f t="shared" si="205"/>
        <v>0</v>
      </c>
      <c r="AB385" s="10">
        <f t="shared" si="205"/>
        <v>0</v>
      </c>
      <c r="AC385" s="10">
        <f t="shared" si="205"/>
        <v>0</v>
      </c>
      <c r="AD385" s="10">
        <f t="shared" si="205"/>
        <v>0</v>
      </c>
      <c r="AE385" s="10">
        <f t="shared" si="206"/>
        <v>0</v>
      </c>
      <c r="AF385" s="10">
        <f t="shared" si="206"/>
        <v>0</v>
      </c>
      <c r="AG385" s="10">
        <f t="shared" si="206"/>
        <v>0</v>
      </c>
      <c r="AH385" s="10">
        <f t="shared" si="206"/>
        <v>0</v>
      </c>
      <c r="AI385" s="10">
        <f t="shared" si="206"/>
        <v>0</v>
      </c>
      <c r="AJ385" s="10">
        <f t="shared" si="206"/>
        <v>0</v>
      </c>
      <c r="AK385" s="10">
        <f t="shared" si="206"/>
        <v>0</v>
      </c>
    </row>
    <row r="386" spans="1:45" ht="12.75" customHeight="1" x14ac:dyDescent="0.25">
      <c r="A386" s="133">
        <v>378</v>
      </c>
      <c r="B386" s="139" t="s">
        <v>1679</v>
      </c>
      <c r="C386" s="135">
        <f t="shared" si="193"/>
        <v>0</v>
      </c>
      <c r="D386" s="140">
        <v>0</v>
      </c>
      <c r="E386" s="140">
        <v>0</v>
      </c>
      <c r="F386" s="140">
        <v>0</v>
      </c>
      <c r="G386" s="140">
        <v>0</v>
      </c>
      <c r="H386" s="140">
        <v>0</v>
      </c>
      <c r="I386" s="140">
        <v>0</v>
      </c>
      <c r="J386" s="135">
        <f t="shared" si="195"/>
        <v>0</v>
      </c>
      <c r="K386" s="141">
        <v>0</v>
      </c>
      <c r="L386" s="141">
        <v>0</v>
      </c>
      <c r="M386" s="141">
        <v>0</v>
      </c>
      <c r="N386" s="141">
        <v>0</v>
      </c>
      <c r="O386" s="141">
        <v>0</v>
      </c>
      <c r="P386" s="141">
        <v>0</v>
      </c>
      <c r="Q386" s="136">
        <f t="shared" si="197"/>
        <v>0</v>
      </c>
      <c r="R386" s="141">
        <v>0</v>
      </c>
      <c r="S386" s="141">
        <v>0</v>
      </c>
      <c r="T386" s="141">
        <v>0</v>
      </c>
      <c r="U386" s="10">
        <v>0</v>
      </c>
      <c r="V386" s="10">
        <v>0</v>
      </c>
      <c r="W386" s="10">
        <v>0</v>
      </c>
      <c r="X386" s="13">
        <f t="shared" si="205"/>
        <v>0</v>
      </c>
      <c r="Y386" s="10">
        <f t="shared" si="205"/>
        <v>0</v>
      </c>
      <c r="Z386" s="10">
        <f t="shared" si="205"/>
        <v>0</v>
      </c>
      <c r="AA386" s="10">
        <f t="shared" si="205"/>
        <v>0</v>
      </c>
      <c r="AB386" s="10">
        <f t="shared" si="205"/>
        <v>0</v>
      </c>
      <c r="AC386" s="10">
        <f t="shared" si="205"/>
        <v>0</v>
      </c>
      <c r="AD386" s="10">
        <f t="shared" si="205"/>
        <v>0</v>
      </c>
      <c r="AE386" s="10">
        <f t="shared" si="206"/>
        <v>0</v>
      </c>
      <c r="AF386" s="10">
        <f t="shared" si="206"/>
        <v>0</v>
      </c>
      <c r="AG386" s="10">
        <f t="shared" si="206"/>
        <v>0</v>
      </c>
      <c r="AH386" s="10">
        <f t="shared" si="206"/>
        <v>0</v>
      </c>
      <c r="AI386" s="10">
        <f t="shared" si="206"/>
        <v>0</v>
      </c>
      <c r="AJ386" s="10">
        <f t="shared" si="206"/>
        <v>0</v>
      </c>
      <c r="AK386" s="10">
        <f t="shared" si="206"/>
        <v>0</v>
      </c>
    </row>
    <row r="387" spans="1:45" ht="12.75" customHeight="1" x14ac:dyDescent="0.25">
      <c r="A387" s="133">
        <v>379</v>
      </c>
      <c r="B387" s="139" t="s">
        <v>1680</v>
      </c>
      <c r="C387" s="135">
        <f t="shared" si="193"/>
        <v>0</v>
      </c>
      <c r="D387" s="140">
        <v>0</v>
      </c>
      <c r="E387" s="140">
        <v>0</v>
      </c>
      <c r="F387" s="140">
        <v>0</v>
      </c>
      <c r="G387" s="140">
        <v>0</v>
      </c>
      <c r="H387" s="140">
        <v>0</v>
      </c>
      <c r="I387" s="140">
        <v>0</v>
      </c>
      <c r="J387" s="135">
        <f t="shared" si="195"/>
        <v>0</v>
      </c>
      <c r="K387" s="141">
        <v>0</v>
      </c>
      <c r="L387" s="141">
        <v>0</v>
      </c>
      <c r="M387" s="141">
        <v>0</v>
      </c>
      <c r="N387" s="141">
        <v>0</v>
      </c>
      <c r="O387" s="141">
        <v>0</v>
      </c>
      <c r="P387" s="141">
        <v>0</v>
      </c>
      <c r="Q387" s="136">
        <f t="shared" si="197"/>
        <v>0</v>
      </c>
      <c r="R387" s="141">
        <v>0</v>
      </c>
      <c r="S387" s="141">
        <v>0</v>
      </c>
      <c r="T387" s="141">
        <v>0</v>
      </c>
      <c r="U387" s="10">
        <v>0</v>
      </c>
      <c r="V387" s="10">
        <v>0</v>
      </c>
      <c r="W387" s="10">
        <v>0</v>
      </c>
      <c r="X387" s="13">
        <f t="shared" si="205"/>
        <v>0</v>
      </c>
      <c r="Y387" s="10">
        <f t="shared" si="205"/>
        <v>0</v>
      </c>
      <c r="Z387" s="10">
        <f t="shared" si="205"/>
        <v>0</v>
      </c>
      <c r="AA387" s="10">
        <f t="shared" si="205"/>
        <v>0</v>
      </c>
      <c r="AB387" s="10">
        <f t="shared" si="205"/>
        <v>0</v>
      </c>
      <c r="AC387" s="10">
        <f t="shared" si="205"/>
        <v>0</v>
      </c>
      <c r="AD387" s="10">
        <f t="shared" si="205"/>
        <v>0</v>
      </c>
      <c r="AE387" s="10">
        <f t="shared" si="206"/>
        <v>0</v>
      </c>
      <c r="AF387" s="10">
        <f t="shared" si="206"/>
        <v>0</v>
      </c>
      <c r="AG387" s="10">
        <f t="shared" si="206"/>
        <v>0</v>
      </c>
      <c r="AH387" s="10">
        <f t="shared" si="206"/>
        <v>0</v>
      </c>
      <c r="AI387" s="10">
        <f t="shared" si="206"/>
        <v>0</v>
      </c>
      <c r="AJ387" s="10">
        <f t="shared" si="206"/>
        <v>0</v>
      </c>
      <c r="AK387" s="10">
        <f t="shared" si="206"/>
        <v>0</v>
      </c>
    </row>
    <row r="388" spans="1:45" ht="12.75" customHeight="1" x14ac:dyDescent="0.25">
      <c r="A388" s="133">
        <v>380</v>
      </c>
      <c r="B388" s="139" t="s">
        <v>1681</v>
      </c>
      <c r="C388" s="135">
        <f t="shared" si="193"/>
        <v>0</v>
      </c>
      <c r="D388" s="140">
        <v>0</v>
      </c>
      <c r="E388" s="140">
        <v>0</v>
      </c>
      <c r="F388" s="140">
        <v>0</v>
      </c>
      <c r="G388" s="140">
        <v>0</v>
      </c>
      <c r="H388" s="140">
        <v>0</v>
      </c>
      <c r="I388" s="140">
        <v>0</v>
      </c>
      <c r="J388" s="135">
        <f t="shared" si="195"/>
        <v>0</v>
      </c>
      <c r="K388" s="141">
        <v>0</v>
      </c>
      <c r="L388" s="141">
        <v>0</v>
      </c>
      <c r="M388" s="141">
        <v>0</v>
      </c>
      <c r="N388" s="141">
        <v>0</v>
      </c>
      <c r="O388" s="141">
        <v>0</v>
      </c>
      <c r="P388" s="141">
        <v>0</v>
      </c>
      <c r="Q388" s="136">
        <f t="shared" si="197"/>
        <v>0</v>
      </c>
      <c r="R388" s="141">
        <v>0</v>
      </c>
      <c r="S388" s="141">
        <v>0</v>
      </c>
      <c r="T388" s="141">
        <v>0</v>
      </c>
      <c r="U388" s="10">
        <v>0</v>
      </c>
      <c r="V388" s="10">
        <v>0</v>
      </c>
      <c r="W388" s="10">
        <v>0</v>
      </c>
      <c r="X388" s="13">
        <f t="shared" si="205"/>
        <v>0</v>
      </c>
      <c r="Y388" s="10">
        <f t="shared" si="205"/>
        <v>0</v>
      </c>
      <c r="Z388" s="10">
        <f t="shared" si="205"/>
        <v>0</v>
      </c>
      <c r="AA388" s="10">
        <f t="shared" si="205"/>
        <v>0</v>
      </c>
      <c r="AB388" s="10">
        <f t="shared" si="205"/>
        <v>0</v>
      </c>
      <c r="AC388" s="10">
        <f t="shared" si="205"/>
        <v>0</v>
      </c>
      <c r="AD388" s="10">
        <f t="shared" si="205"/>
        <v>0</v>
      </c>
      <c r="AE388" s="10">
        <f t="shared" si="206"/>
        <v>0</v>
      </c>
      <c r="AF388" s="10">
        <f t="shared" si="206"/>
        <v>0</v>
      </c>
      <c r="AG388" s="10">
        <f t="shared" si="206"/>
        <v>0</v>
      </c>
      <c r="AH388" s="10">
        <f t="shared" si="206"/>
        <v>0</v>
      </c>
      <c r="AI388" s="10">
        <f t="shared" si="206"/>
        <v>0</v>
      </c>
      <c r="AJ388" s="10">
        <f t="shared" si="206"/>
        <v>0</v>
      </c>
      <c r="AK388" s="10">
        <f t="shared" si="206"/>
        <v>0</v>
      </c>
    </row>
    <row r="389" spans="1:45" ht="12.75" customHeight="1" x14ac:dyDescent="0.25">
      <c r="A389" s="133">
        <v>381</v>
      </c>
      <c r="B389" s="139" t="s">
        <v>1682</v>
      </c>
      <c r="C389" s="135">
        <f t="shared" si="193"/>
        <v>0</v>
      </c>
      <c r="D389" s="140">
        <v>0</v>
      </c>
      <c r="E389" s="140">
        <v>0</v>
      </c>
      <c r="F389" s="140">
        <v>0</v>
      </c>
      <c r="G389" s="140">
        <v>0</v>
      </c>
      <c r="H389" s="140">
        <v>0</v>
      </c>
      <c r="I389" s="140">
        <v>0</v>
      </c>
      <c r="J389" s="135">
        <f t="shared" si="195"/>
        <v>0</v>
      </c>
      <c r="K389" s="141">
        <v>0</v>
      </c>
      <c r="L389" s="141">
        <v>0</v>
      </c>
      <c r="M389" s="141">
        <v>0</v>
      </c>
      <c r="N389" s="141">
        <v>0</v>
      </c>
      <c r="O389" s="141">
        <v>0</v>
      </c>
      <c r="P389" s="141">
        <v>0</v>
      </c>
      <c r="Q389" s="136">
        <f t="shared" si="197"/>
        <v>0</v>
      </c>
      <c r="R389" s="141">
        <v>0</v>
      </c>
      <c r="S389" s="141">
        <v>0</v>
      </c>
      <c r="T389" s="141">
        <v>0</v>
      </c>
      <c r="U389" s="10">
        <v>0</v>
      </c>
      <c r="V389" s="10">
        <v>0</v>
      </c>
      <c r="W389" s="10">
        <v>0</v>
      </c>
      <c r="X389" s="13">
        <f t="shared" si="205"/>
        <v>0</v>
      </c>
      <c r="Y389" s="10">
        <f t="shared" si="205"/>
        <v>0</v>
      </c>
      <c r="Z389" s="10">
        <f t="shared" si="205"/>
        <v>0</v>
      </c>
      <c r="AA389" s="10">
        <f t="shared" si="205"/>
        <v>0</v>
      </c>
      <c r="AB389" s="10">
        <f t="shared" si="205"/>
        <v>0</v>
      </c>
      <c r="AC389" s="10">
        <f t="shared" si="205"/>
        <v>0</v>
      </c>
      <c r="AD389" s="10">
        <f t="shared" si="205"/>
        <v>0</v>
      </c>
      <c r="AE389" s="10">
        <f t="shared" si="206"/>
        <v>0</v>
      </c>
      <c r="AF389" s="10">
        <f t="shared" si="206"/>
        <v>0</v>
      </c>
      <c r="AG389" s="10">
        <f t="shared" si="206"/>
        <v>0</v>
      </c>
      <c r="AH389" s="10">
        <f t="shared" si="206"/>
        <v>0</v>
      </c>
      <c r="AI389" s="10">
        <f t="shared" si="206"/>
        <v>0</v>
      </c>
      <c r="AJ389" s="10">
        <f t="shared" si="206"/>
        <v>0</v>
      </c>
      <c r="AK389" s="10">
        <f t="shared" si="206"/>
        <v>0</v>
      </c>
    </row>
    <row r="390" spans="1:45" ht="12.75" customHeight="1" x14ac:dyDescent="0.25">
      <c r="A390" s="133">
        <v>382</v>
      </c>
      <c r="B390" s="139" t="s">
        <v>1683</v>
      </c>
      <c r="C390" s="135">
        <f t="shared" si="193"/>
        <v>0</v>
      </c>
      <c r="D390" s="140">
        <v>0</v>
      </c>
      <c r="E390" s="140">
        <v>0</v>
      </c>
      <c r="F390" s="140">
        <v>0</v>
      </c>
      <c r="G390" s="140">
        <v>0</v>
      </c>
      <c r="H390" s="140">
        <v>0</v>
      </c>
      <c r="I390" s="140">
        <v>0</v>
      </c>
      <c r="J390" s="135">
        <f t="shared" si="195"/>
        <v>0</v>
      </c>
      <c r="K390" s="141">
        <v>0</v>
      </c>
      <c r="L390" s="141">
        <v>0</v>
      </c>
      <c r="M390" s="141">
        <v>0</v>
      </c>
      <c r="N390" s="141">
        <v>0</v>
      </c>
      <c r="O390" s="141">
        <v>0</v>
      </c>
      <c r="P390" s="141">
        <v>0</v>
      </c>
      <c r="Q390" s="136">
        <f t="shared" si="197"/>
        <v>0</v>
      </c>
      <c r="R390" s="141">
        <v>0</v>
      </c>
      <c r="S390" s="141">
        <v>0</v>
      </c>
      <c r="T390" s="141">
        <v>0</v>
      </c>
      <c r="U390" s="10">
        <v>0</v>
      </c>
      <c r="V390" s="10">
        <v>0</v>
      </c>
      <c r="W390" s="10">
        <v>0</v>
      </c>
      <c r="X390" s="13">
        <f t="shared" si="205"/>
        <v>0</v>
      </c>
      <c r="Y390" s="10">
        <f t="shared" si="205"/>
        <v>0</v>
      </c>
      <c r="Z390" s="10">
        <f t="shared" si="205"/>
        <v>0</v>
      </c>
      <c r="AA390" s="10">
        <f t="shared" si="205"/>
        <v>0</v>
      </c>
      <c r="AB390" s="10">
        <f t="shared" si="205"/>
        <v>0</v>
      </c>
      <c r="AC390" s="10">
        <f t="shared" si="205"/>
        <v>0</v>
      </c>
      <c r="AD390" s="10">
        <f t="shared" si="205"/>
        <v>0</v>
      </c>
      <c r="AE390" s="10">
        <f t="shared" si="206"/>
        <v>0</v>
      </c>
      <c r="AF390" s="10">
        <f t="shared" si="206"/>
        <v>0</v>
      </c>
      <c r="AG390" s="10">
        <f t="shared" si="206"/>
        <v>0</v>
      </c>
      <c r="AH390" s="10">
        <f t="shared" si="206"/>
        <v>0</v>
      </c>
      <c r="AI390" s="10">
        <f t="shared" si="206"/>
        <v>0</v>
      </c>
      <c r="AJ390" s="10">
        <f t="shared" si="206"/>
        <v>0</v>
      </c>
      <c r="AK390" s="10">
        <f t="shared" si="206"/>
        <v>0</v>
      </c>
    </row>
    <row r="391" spans="1:45" ht="12.75" customHeight="1" x14ac:dyDescent="0.25">
      <c r="A391" s="133">
        <v>383</v>
      </c>
      <c r="B391" s="139"/>
      <c r="C391" s="140"/>
      <c r="D391" s="140"/>
      <c r="E391" s="140"/>
      <c r="F391" s="140"/>
      <c r="G391" s="140"/>
      <c r="H391" s="140"/>
      <c r="I391" s="140"/>
      <c r="J391" s="140"/>
      <c r="K391" s="141"/>
      <c r="L391" s="141"/>
      <c r="M391" s="141"/>
      <c r="N391" s="141"/>
      <c r="O391" s="141"/>
      <c r="P391" s="141"/>
      <c r="Q391" s="141"/>
      <c r="R391" s="141"/>
      <c r="S391" s="141"/>
      <c r="T391" s="141"/>
      <c r="U391" s="10"/>
      <c r="V391" s="10"/>
      <c r="W391" s="10"/>
      <c r="X391" s="13">
        <f t="shared" si="205"/>
        <v>0</v>
      </c>
      <c r="Y391" s="10"/>
      <c r="Z391" s="10"/>
      <c r="AA391" s="10"/>
      <c r="AB391" s="10"/>
      <c r="AC391" s="10"/>
      <c r="AD391" s="10"/>
      <c r="AE391" s="10"/>
      <c r="AF391" s="10"/>
      <c r="AG391" s="10"/>
      <c r="AH391" s="10"/>
      <c r="AI391" s="10"/>
      <c r="AJ391" s="10"/>
      <c r="AK391" s="10"/>
    </row>
    <row r="392" spans="1:45" ht="12.75" customHeight="1" x14ac:dyDescent="0.25">
      <c r="A392" s="133">
        <v>384</v>
      </c>
      <c r="B392" s="134" t="s">
        <v>1684</v>
      </c>
      <c r="C392" s="135">
        <f t="shared" ref="C392:C427" si="207">SUM(D392:I392)</f>
        <v>7118.2000000000007</v>
      </c>
      <c r="D392" s="135">
        <f t="shared" ref="D392:I392" si="208">D393+D394</f>
        <v>3823.1</v>
      </c>
      <c r="E392" s="135">
        <f t="shared" si="208"/>
        <v>2579</v>
      </c>
      <c r="F392" s="135">
        <f t="shared" si="208"/>
        <v>0</v>
      </c>
      <c r="G392" s="135">
        <f t="shared" si="208"/>
        <v>484</v>
      </c>
      <c r="H392" s="135">
        <f t="shared" si="208"/>
        <v>64</v>
      </c>
      <c r="I392" s="135">
        <f t="shared" si="208"/>
        <v>168.1</v>
      </c>
      <c r="J392" s="135">
        <f t="shared" ref="J392:J427" si="209">SUM(K392:P392)</f>
        <v>9402.2999999999993</v>
      </c>
      <c r="K392" s="135">
        <f t="shared" ref="K392:P392" si="210">K393+K394</f>
        <v>6101.7</v>
      </c>
      <c r="L392" s="135">
        <f t="shared" si="210"/>
        <v>2519.6999999999998</v>
      </c>
      <c r="M392" s="135">
        <f t="shared" si="210"/>
        <v>0</v>
      </c>
      <c r="N392" s="135">
        <f t="shared" si="210"/>
        <v>484</v>
      </c>
      <c r="O392" s="135">
        <f t="shared" si="210"/>
        <v>69.5</v>
      </c>
      <c r="P392" s="135">
        <f t="shared" si="210"/>
        <v>227.4</v>
      </c>
      <c r="Q392" s="136">
        <f t="shared" ref="Q392:Q427" si="211">SUM(R392:W392)</f>
        <v>6444.2659000000003</v>
      </c>
      <c r="R392" s="135">
        <f t="shared" ref="R392:W392" si="212">R393+R394</f>
        <v>4410.9174999999996</v>
      </c>
      <c r="S392" s="135">
        <f t="shared" si="212"/>
        <v>1300.2978000000001</v>
      </c>
      <c r="T392" s="135">
        <f t="shared" si="212"/>
        <v>0</v>
      </c>
      <c r="U392" s="135">
        <f t="shared" si="212"/>
        <v>447.61810000000003</v>
      </c>
      <c r="V392" s="135">
        <f t="shared" si="212"/>
        <v>63.546500000000002</v>
      </c>
      <c r="W392" s="135">
        <f t="shared" si="212"/>
        <v>221.886</v>
      </c>
      <c r="X392" s="13">
        <f t="shared" si="205"/>
        <v>-2958.0340999999989</v>
      </c>
      <c r="Y392" s="13">
        <f t="shared" si="205"/>
        <v>-1690.7825000000003</v>
      </c>
      <c r="Z392" s="13">
        <f t="shared" si="205"/>
        <v>-1219.4021999999998</v>
      </c>
      <c r="AA392" s="13">
        <f t="shared" si="205"/>
        <v>0</v>
      </c>
      <c r="AB392" s="13">
        <f t="shared" si="205"/>
        <v>-36.381899999999973</v>
      </c>
      <c r="AC392" s="13">
        <f t="shared" si="205"/>
        <v>-5.9534999999999982</v>
      </c>
      <c r="AD392" s="13">
        <f t="shared" si="205"/>
        <v>-5.51400000000001</v>
      </c>
      <c r="AE392" s="13">
        <f t="shared" si="206"/>
        <v>68.539249970751854</v>
      </c>
      <c r="AF392" s="13">
        <f t="shared" si="206"/>
        <v>72.289976563908411</v>
      </c>
      <c r="AG392" s="13">
        <f t="shared" si="206"/>
        <v>51.605262531253729</v>
      </c>
      <c r="AH392" s="13">
        <f t="shared" si="206"/>
        <v>0</v>
      </c>
      <c r="AI392" s="13">
        <f t="shared" si="206"/>
        <v>92.483078512396702</v>
      </c>
      <c r="AJ392" s="13">
        <f t="shared" si="206"/>
        <v>91.433812949640298</v>
      </c>
      <c r="AK392" s="13">
        <f t="shared" si="206"/>
        <v>97.57519788918205</v>
      </c>
    </row>
    <row r="393" spans="1:45" s="138" customFormat="1" ht="12.75" customHeight="1" x14ac:dyDescent="0.2">
      <c r="A393" s="133">
        <v>385</v>
      </c>
      <c r="B393" s="134" t="s">
        <v>1374</v>
      </c>
      <c r="C393" s="135">
        <f t="shared" si="207"/>
        <v>7054.2000000000007</v>
      </c>
      <c r="D393" s="135">
        <f t="shared" ref="D393:I393" si="213">D395</f>
        <v>3823.1</v>
      </c>
      <c r="E393" s="135">
        <f t="shared" si="213"/>
        <v>2579</v>
      </c>
      <c r="F393" s="135">
        <f t="shared" si="213"/>
        <v>0</v>
      </c>
      <c r="G393" s="135">
        <f t="shared" si="213"/>
        <v>484</v>
      </c>
      <c r="H393" s="135">
        <f t="shared" si="213"/>
        <v>0</v>
      </c>
      <c r="I393" s="135">
        <f t="shared" si="213"/>
        <v>168.1</v>
      </c>
      <c r="J393" s="135">
        <f t="shared" si="209"/>
        <v>9332.7999999999993</v>
      </c>
      <c r="K393" s="135">
        <f t="shared" ref="K393:P393" si="214">K395</f>
        <v>6101.7</v>
      </c>
      <c r="L393" s="135">
        <f t="shared" si="214"/>
        <v>2519.6999999999998</v>
      </c>
      <c r="M393" s="135">
        <f t="shared" si="214"/>
        <v>0</v>
      </c>
      <c r="N393" s="135">
        <f t="shared" si="214"/>
        <v>484</v>
      </c>
      <c r="O393" s="135">
        <f t="shared" si="214"/>
        <v>0</v>
      </c>
      <c r="P393" s="135">
        <f t="shared" si="214"/>
        <v>227.4</v>
      </c>
      <c r="Q393" s="136">
        <f t="shared" si="211"/>
        <v>6380.7194</v>
      </c>
      <c r="R393" s="135">
        <f t="shared" ref="R393:W393" si="215">R395</f>
        <v>4410.9174999999996</v>
      </c>
      <c r="S393" s="135">
        <f t="shared" si="215"/>
        <v>1300.2978000000001</v>
      </c>
      <c r="T393" s="135">
        <f t="shared" si="215"/>
        <v>0</v>
      </c>
      <c r="U393" s="135">
        <f t="shared" si="215"/>
        <v>447.61810000000003</v>
      </c>
      <c r="V393" s="135">
        <f t="shared" si="215"/>
        <v>0</v>
      </c>
      <c r="W393" s="135">
        <f t="shared" si="215"/>
        <v>221.886</v>
      </c>
      <c r="X393" s="13">
        <f t="shared" si="205"/>
        <v>-2952.0805999999993</v>
      </c>
      <c r="Y393" s="13">
        <f t="shared" si="205"/>
        <v>-1690.7825000000003</v>
      </c>
      <c r="Z393" s="13">
        <f t="shared" si="205"/>
        <v>-1219.4021999999998</v>
      </c>
      <c r="AA393" s="13">
        <f t="shared" si="205"/>
        <v>0</v>
      </c>
      <c r="AB393" s="13">
        <f t="shared" si="205"/>
        <v>-36.381899999999973</v>
      </c>
      <c r="AC393" s="13">
        <f t="shared" si="205"/>
        <v>0</v>
      </c>
      <c r="AD393" s="13">
        <f t="shared" si="205"/>
        <v>-5.51400000000001</v>
      </c>
      <c r="AE393" s="13">
        <f t="shared" si="206"/>
        <v>68.3687575004286</v>
      </c>
      <c r="AF393" s="13">
        <f t="shared" si="206"/>
        <v>72.289976563908411</v>
      </c>
      <c r="AG393" s="13">
        <f t="shared" si="206"/>
        <v>51.605262531253729</v>
      </c>
      <c r="AH393" s="13">
        <f t="shared" si="206"/>
        <v>0</v>
      </c>
      <c r="AI393" s="13">
        <f t="shared" si="206"/>
        <v>92.483078512396702</v>
      </c>
      <c r="AJ393" s="13">
        <f t="shared" si="206"/>
        <v>0</v>
      </c>
      <c r="AK393" s="13">
        <f t="shared" si="206"/>
        <v>97.57519788918205</v>
      </c>
      <c r="AL393" s="183"/>
      <c r="AM393" s="183"/>
      <c r="AN393" s="183"/>
      <c r="AO393" s="183"/>
      <c r="AP393" s="183"/>
      <c r="AQ393" s="183"/>
      <c r="AR393" s="183"/>
      <c r="AS393" s="183"/>
    </row>
    <row r="394" spans="1:45" s="138" customFormat="1" ht="12.75" customHeight="1" x14ac:dyDescent="0.2">
      <c r="A394" s="133">
        <v>386</v>
      </c>
      <c r="B394" s="134" t="s">
        <v>1375</v>
      </c>
      <c r="C394" s="135">
        <f t="shared" si="207"/>
        <v>64</v>
      </c>
      <c r="D394" s="135">
        <f t="shared" ref="D394:I394" si="216">SUBTOTAL(9,D396:D427)</f>
        <v>0</v>
      </c>
      <c r="E394" s="135">
        <f t="shared" si="216"/>
        <v>0</v>
      </c>
      <c r="F394" s="135">
        <f t="shared" si="216"/>
        <v>0</v>
      </c>
      <c r="G394" s="135">
        <f t="shared" si="216"/>
        <v>0</v>
      </c>
      <c r="H394" s="135">
        <f t="shared" si="216"/>
        <v>64</v>
      </c>
      <c r="I394" s="135">
        <f t="shared" si="216"/>
        <v>0</v>
      </c>
      <c r="J394" s="135">
        <f t="shared" si="209"/>
        <v>69.5</v>
      </c>
      <c r="K394" s="135">
        <f t="shared" ref="K394:P394" si="217">SUBTOTAL(9,K396:K427)</f>
        <v>0</v>
      </c>
      <c r="L394" s="135">
        <f t="shared" si="217"/>
        <v>0</v>
      </c>
      <c r="M394" s="135">
        <f t="shared" si="217"/>
        <v>0</v>
      </c>
      <c r="N394" s="135">
        <f t="shared" si="217"/>
        <v>0</v>
      </c>
      <c r="O394" s="135">
        <f t="shared" si="217"/>
        <v>69.5</v>
      </c>
      <c r="P394" s="135">
        <f t="shared" si="217"/>
        <v>0</v>
      </c>
      <c r="Q394" s="136">
        <f t="shared" si="211"/>
        <v>63.546500000000002</v>
      </c>
      <c r="R394" s="135">
        <f t="shared" ref="R394:W394" si="218">SUBTOTAL(9,R396:R427)</f>
        <v>0</v>
      </c>
      <c r="S394" s="135">
        <f t="shared" si="218"/>
        <v>0</v>
      </c>
      <c r="T394" s="135">
        <f t="shared" si="218"/>
        <v>0</v>
      </c>
      <c r="U394" s="135">
        <f t="shared" si="218"/>
        <v>0</v>
      </c>
      <c r="V394" s="135">
        <f t="shared" si="218"/>
        <v>63.546500000000002</v>
      </c>
      <c r="W394" s="135">
        <f t="shared" si="218"/>
        <v>0</v>
      </c>
      <c r="X394" s="13">
        <f t="shared" si="205"/>
        <v>-5.9534999999999982</v>
      </c>
      <c r="Y394" s="13">
        <f t="shared" si="205"/>
        <v>0</v>
      </c>
      <c r="Z394" s="13">
        <f t="shared" si="205"/>
        <v>0</v>
      </c>
      <c r="AA394" s="13">
        <f t="shared" si="205"/>
        <v>0</v>
      </c>
      <c r="AB394" s="13">
        <f t="shared" si="205"/>
        <v>0</v>
      </c>
      <c r="AC394" s="13">
        <f t="shared" si="205"/>
        <v>-5.9534999999999982</v>
      </c>
      <c r="AD394" s="13">
        <f t="shared" si="205"/>
        <v>0</v>
      </c>
      <c r="AE394" s="13">
        <f t="shared" si="206"/>
        <v>91.433812949640298</v>
      </c>
      <c r="AF394" s="13">
        <f t="shared" si="206"/>
        <v>0</v>
      </c>
      <c r="AG394" s="13">
        <f t="shared" si="206"/>
        <v>0</v>
      </c>
      <c r="AH394" s="13">
        <f t="shared" si="206"/>
        <v>0</v>
      </c>
      <c r="AI394" s="13">
        <f t="shared" si="206"/>
        <v>0</v>
      </c>
      <c r="AJ394" s="13">
        <f t="shared" si="206"/>
        <v>91.433812949640298</v>
      </c>
      <c r="AK394" s="13">
        <f t="shared" si="206"/>
        <v>0</v>
      </c>
      <c r="AL394" s="183"/>
      <c r="AM394" s="183"/>
      <c r="AN394" s="183"/>
      <c r="AO394" s="183"/>
      <c r="AP394" s="183"/>
      <c r="AQ394" s="183"/>
      <c r="AR394" s="183"/>
      <c r="AS394" s="183"/>
    </row>
    <row r="395" spans="1:45" ht="12.75" customHeight="1" x14ac:dyDescent="0.25">
      <c r="A395" s="133">
        <v>387</v>
      </c>
      <c r="B395" s="139" t="s">
        <v>1400</v>
      </c>
      <c r="C395" s="135">
        <f t="shared" si="207"/>
        <v>7054.2000000000007</v>
      </c>
      <c r="D395" s="140">
        <v>3823.1</v>
      </c>
      <c r="E395" s="140">
        <v>2579</v>
      </c>
      <c r="F395" s="140">
        <v>0</v>
      </c>
      <c r="G395" s="140">
        <v>484</v>
      </c>
      <c r="H395" s="140">
        <v>0</v>
      </c>
      <c r="I395" s="140">
        <v>168.1</v>
      </c>
      <c r="J395" s="135">
        <f t="shared" si="209"/>
        <v>9332.7999999999993</v>
      </c>
      <c r="K395" s="141">
        <v>6101.7</v>
      </c>
      <c r="L395" s="141">
        <v>2519.6999999999998</v>
      </c>
      <c r="M395" s="141">
        <v>0</v>
      </c>
      <c r="N395" s="141">
        <v>484</v>
      </c>
      <c r="O395" s="141">
        <v>0</v>
      </c>
      <c r="P395" s="141">
        <v>227.4</v>
      </c>
      <c r="Q395" s="136">
        <f t="shared" si="211"/>
        <v>6380.7194</v>
      </c>
      <c r="R395" s="141">
        <v>4410.9174999999996</v>
      </c>
      <c r="S395" s="141">
        <v>1300.2978000000001</v>
      </c>
      <c r="T395" s="141">
        <v>0</v>
      </c>
      <c r="U395" s="10">
        <v>447.61810000000003</v>
      </c>
      <c r="V395" s="10">
        <v>0</v>
      </c>
      <c r="W395" s="10">
        <v>221.886</v>
      </c>
      <c r="X395" s="13">
        <f t="shared" si="205"/>
        <v>-2952.0805999999993</v>
      </c>
      <c r="Y395" s="10">
        <f t="shared" si="205"/>
        <v>-1690.7825000000003</v>
      </c>
      <c r="Z395" s="10">
        <f t="shared" si="205"/>
        <v>-1219.4021999999998</v>
      </c>
      <c r="AA395" s="10">
        <f t="shared" si="205"/>
        <v>0</v>
      </c>
      <c r="AB395" s="10">
        <f t="shared" si="205"/>
        <v>-36.381899999999973</v>
      </c>
      <c r="AC395" s="10">
        <f t="shared" si="205"/>
        <v>0</v>
      </c>
      <c r="AD395" s="10">
        <f t="shared" si="205"/>
        <v>-5.51400000000001</v>
      </c>
      <c r="AE395" s="10">
        <f t="shared" si="206"/>
        <v>68.3687575004286</v>
      </c>
      <c r="AF395" s="10">
        <f t="shared" si="206"/>
        <v>72.289976563908411</v>
      </c>
      <c r="AG395" s="10">
        <f t="shared" si="206"/>
        <v>51.605262531253729</v>
      </c>
      <c r="AH395" s="10">
        <f t="shared" si="206"/>
        <v>0</v>
      </c>
      <c r="AI395" s="10">
        <f t="shared" si="206"/>
        <v>92.483078512396702</v>
      </c>
      <c r="AJ395" s="10">
        <f t="shared" si="206"/>
        <v>0</v>
      </c>
      <c r="AK395" s="10">
        <f t="shared" si="206"/>
        <v>97.57519788918205</v>
      </c>
    </row>
    <row r="396" spans="1:45" ht="12.75" customHeight="1" x14ac:dyDescent="0.25">
      <c r="A396" s="133">
        <v>388</v>
      </c>
      <c r="B396" s="139" t="s">
        <v>1685</v>
      </c>
      <c r="C396" s="135">
        <f t="shared" si="207"/>
        <v>0</v>
      </c>
      <c r="D396" s="140">
        <v>0</v>
      </c>
      <c r="E396" s="140">
        <v>0</v>
      </c>
      <c r="F396" s="140">
        <v>0</v>
      </c>
      <c r="G396" s="140">
        <v>0</v>
      </c>
      <c r="H396" s="140">
        <v>0</v>
      </c>
      <c r="I396" s="140">
        <v>0</v>
      </c>
      <c r="J396" s="135">
        <f t="shared" si="209"/>
        <v>0</v>
      </c>
      <c r="K396" s="141">
        <v>0</v>
      </c>
      <c r="L396" s="141">
        <v>0</v>
      </c>
      <c r="M396" s="141">
        <v>0</v>
      </c>
      <c r="N396" s="141">
        <v>0</v>
      </c>
      <c r="O396" s="141">
        <v>0</v>
      </c>
      <c r="P396" s="141">
        <v>0</v>
      </c>
      <c r="Q396" s="136">
        <f t="shared" si="211"/>
        <v>0</v>
      </c>
      <c r="R396" s="141">
        <v>0</v>
      </c>
      <c r="S396" s="141">
        <v>0</v>
      </c>
      <c r="T396" s="141">
        <v>0</v>
      </c>
      <c r="U396" s="10">
        <v>0</v>
      </c>
      <c r="V396" s="10">
        <v>0</v>
      </c>
      <c r="W396" s="10">
        <v>0</v>
      </c>
      <c r="X396" s="13">
        <f t="shared" si="205"/>
        <v>0</v>
      </c>
      <c r="Y396" s="10">
        <f t="shared" si="205"/>
        <v>0</v>
      </c>
      <c r="Z396" s="10">
        <f t="shared" si="205"/>
        <v>0</v>
      </c>
      <c r="AA396" s="10">
        <f t="shared" si="205"/>
        <v>0</v>
      </c>
      <c r="AB396" s="10">
        <f t="shared" si="205"/>
        <v>0</v>
      </c>
      <c r="AC396" s="10">
        <f t="shared" si="205"/>
        <v>0</v>
      </c>
      <c r="AD396" s="10">
        <f t="shared" si="205"/>
        <v>0</v>
      </c>
      <c r="AE396" s="10">
        <f t="shared" si="206"/>
        <v>0</v>
      </c>
      <c r="AF396" s="10">
        <f t="shared" si="206"/>
        <v>0</v>
      </c>
      <c r="AG396" s="10">
        <f t="shared" si="206"/>
        <v>0</v>
      </c>
      <c r="AH396" s="10">
        <f t="shared" si="206"/>
        <v>0</v>
      </c>
      <c r="AI396" s="10">
        <f t="shared" si="206"/>
        <v>0</v>
      </c>
      <c r="AJ396" s="10">
        <f t="shared" si="206"/>
        <v>0</v>
      </c>
      <c r="AK396" s="10">
        <f t="shared" si="206"/>
        <v>0</v>
      </c>
    </row>
    <row r="397" spans="1:45" ht="12.75" customHeight="1" x14ac:dyDescent="0.25">
      <c r="A397" s="133">
        <v>389</v>
      </c>
      <c r="B397" s="139" t="s">
        <v>1686</v>
      </c>
      <c r="C397" s="135">
        <f t="shared" si="207"/>
        <v>0</v>
      </c>
      <c r="D397" s="140">
        <v>0</v>
      </c>
      <c r="E397" s="140">
        <v>0</v>
      </c>
      <c r="F397" s="140">
        <v>0</v>
      </c>
      <c r="G397" s="140">
        <v>0</v>
      </c>
      <c r="H397" s="140">
        <v>0</v>
      </c>
      <c r="I397" s="140">
        <v>0</v>
      </c>
      <c r="J397" s="135">
        <f t="shared" si="209"/>
        <v>0</v>
      </c>
      <c r="K397" s="141">
        <v>0</v>
      </c>
      <c r="L397" s="141">
        <v>0</v>
      </c>
      <c r="M397" s="141">
        <v>0</v>
      </c>
      <c r="N397" s="141">
        <v>0</v>
      </c>
      <c r="O397" s="141">
        <v>0</v>
      </c>
      <c r="P397" s="141">
        <v>0</v>
      </c>
      <c r="Q397" s="136">
        <f t="shared" si="211"/>
        <v>0</v>
      </c>
      <c r="R397" s="141">
        <v>0</v>
      </c>
      <c r="S397" s="141">
        <v>0</v>
      </c>
      <c r="T397" s="141">
        <v>0</v>
      </c>
      <c r="U397" s="10">
        <v>0</v>
      </c>
      <c r="V397" s="10">
        <v>0</v>
      </c>
      <c r="W397" s="10">
        <v>0</v>
      </c>
      <c r="X397" s="13">
        <f t="shared" si="205"/>
        <v>0</v>
      </c>
      <c r="Y397" s="10">
        <f t="shared" si="205"/>
        <v>0</v>
      </c>
      <c r="Z397" s="10">
        <f t="shared" si="205"/>
        <v>0</v>
      </c>
      <c r="AA397" s="10">
        <f t="shared" si="205"/>
        <v>0</v>
      </c>
      <c r="AB397" s="10">
        <f t="shared" si="205"/>
        <v>0</v>
      </c>
      <c r="AC397" s="10">
        <f t="shared" si="205"/>
        <v>0</v>
      </c>
      <c r="AD397" s="10">
        <f t="shared" si="205"/>
        <v>0</v>
      </c>
      <c r="AE397" s="10">
        <f t="shared" si="206"/>
        <v>0</v>
      </c>
      <c r="AF397" s="10">
        <f t="shared" si="206"/>
        <v>0</v>
      </c>
      <c r="AG397" s="10">
        <f t="shared" si="206"/>
        <v>0</v>
      </c>
      <c r="AH397" s="10">
        <f t="shared" si="206"/>
        <v>0</v>
      </c>
      <c r="AI397" s="10">
        <f t="shared" si="206"/>
        <v>0</v>
      </c>
      <c r="AJ397" s="10">
        <f t="shared" si="206"/>
        <v>0</v>
      </c>
      <c r="AK397" s="10">
        <f t="shared" si="206"/>
        <v>0</v>
      </c>
    </row>
    <row r="398" spans="1:45" ht="12.75" customHeight="1" x14ac:dyDescent="0.25">
      <c r="A398" s="133">
        <v>390</v>
      </c>
      <c r="B398" s="139" t="s">
        <v>1687</v>
      </c>
      <c r="C398" s="135">
        <f t="shared" si="207"/>
        <v>0</v>
      </c>
      <c r="D398" s="140">
        <v>0</v>
      </c>
      <c r="E398" s="140">
        <v>0</v>
      </c>
      <c r="F398" s="140">
        <v>0</v>
      </c>
      <c r="G398" s="140">
        <v>0</v>
      </c>
      <c r="H398" s="140">
        <v>0</v>
      </c>
      <c r="I398" s="140">
        <v>0</v>
      </c>
      <c r="J398" s="135">
        <f t="shared" si="209"/>
        <v>0</v>
      </c>
      <c r="K398" s="141">
        <v>0</v>
      </c>
      <c r="L398" s="141">
        <v>0</v>
      </c>
      <c r="M398" s="141">
        <v>0</v>
      </c>
      <c r="N398" s="141">
        <v>0</v>
      </c>
      <c r="O398" s="141">
        <v>0</v>
      </c>
      <c r="P398" s="141">
        <v>0</v>
      </c>
      <c r="Q398" s="136">
        <f t="shared" si="211"/>
        <v>0</v>
      </c>
      <c r="R398" s="141">
        <v>0</v>
      </c>
      <c r="S398" s="141">
        <v>0</v>
      </c>
      <c r="T398" s="141">
        <v>0</v>
      </c>
      <c r="U398" s="10">
        <v>0</v>
      </c>
      <c r="V398" s="10">
        <v>0</v>
      </c>
      <c r="W398" s="10">
        <v>0</v>
      </c>
      <c r="X398" s="13">
        <f t="shared" si="205"/>
        <v>0</v>
      </c>
      <c r="Y398" s="10">
        <f t="shared" si="205"/>
        <v>0</v>
      </c>
      <c r="Z398" s="10">
        <f t="shared" si="205"/>
        <v>0</v>
      </c>
      <c r="AA398" s="10">
        <f t="shared" si="205"/>
        <v>0</v>
      </c>
      <c r="AB398" s="10">
        <f t="shared" si="205"/>
        <v>0</v>
      </c>
      <c r="AC398" s="10">
        <f t="shared" si="205"/>
        <v>0</v>
      </c>
      <c r="AD398" s="10">
        <f t="shared" si="205"/>
        <v>0</v>
      </c>
      <c r="AE398" s="10">
        <f t="shared" si="206"/>
        <v>0</v>
      </c>
      <c r="AF398" s="10">
        <f t="shared" si="206"/>
        <v>0</v>
      </c>
      <c r="AG398" s="10">
        <f t="shared" si="206"/>
        <v>0</v>
      </c>
      <c r="AH398" s="10">
        <f t="shared" si="206"/>
        <v>0</v>
      </c>
      <c r="AI398" s="10">
        <f t="shared" si="206"/>
        <v>0</v>
      </c>
      <c r="AJ398" s="10">
        <f t="shared" si="206"/>
        <v>0</v>
      </c>
      <c r="AK398" s="10">
        <f t="shared" si="206"/>
        <v>0</v>
      </c>
    </row>
    <row r="399" spans="1:45" ht="12.75" customHeight="1" x14ac:dyDescent="0.25">
      <c r="A399" s="133">
        <v>391</v>
      </c>
      <c r="B399" s="139" t="s">
        <v>1688</v>
      </c>
      <c r="C399" s="135">
        <f t="shared" si="207"/>
        <v>0</v>
      </c>
      <c r="D399" s="140">
        <v>0</v>
      </c>
      <c r="E399" s="140">
        <v>0</v>
      </c>
      <c r="F399" s="140">
        <v>0</v>
      </c>
      <c r="G399" s="140">
        <v>0</v>
      </c>
      <c r="H399" s="140">
        <v>0</v>
      </c>
      <c r="I399" s="140">
        <v>0</v>
      </c>
      <c r="J399" s="135">
        <f t="shared" si="209"/>
        <v>0</v>
      </c>
      <c r="K399" s="141">
        <v>0</v>
      </c>
      <c r="L399" s="141">
        <v>0</v>
      </c>
      <c r="M399" s="141">
        <v>0</v>
      </c>
      <c r="N399" s="141">
        <v>0</v>
      </c>
      <c r="O399" s="141">
        <v>0</v>
      </c>
      <c r="P399" s="141">
        <v>0</v>
      </c>
      <c r="Q399" s="136">
        <f t="shared" si="211"/>
        <v>0</v>
      </c>
      <c r="R399" s="141">
        <v>0</v>
      </c>
      <c r="S399" s="141">
        <v>0</v>
      </c>
      <c r="T399" s="141">
        <v>0</v>
      </c>
      <c r="U399" s="10">
        <v>0</v>
      </c>
      <c r="V399" s="10">
        <v>0</v>
      </c>
      <c r="W399" s="10">
        <v>0</v>
      </c>
      <c r="X399" s="13">
        <f t="shared" si="205"/>
        <v>0</v>
      </c>
      <c r="Y399" s="10">
        <f t="shared" si="205"/>
        <v>0</v>
      </c>
      <c r="Z399" s="10">
        <f t="shared" si="205"/>
        <v>0</v>
      </c>
      <c r="AA399" s="10">
        <f t="shared" si="205"/>
        <v>0</v>
      </c>
      <c r="AB399" s="10">
        <f t="shared" si="205"/>
        <v>0</v>
      </c>
      <c r="AC399" s="10">
        <f t="shared" si="205"/>
        <v>0</v>
      </c>
      <c r="AD399" s="10">
        <f t="shared" si="205"/>
        <v>0</v>
      </c>
      <c r="AE399" s="10">
        <f t="shared" si="206"/>
        <v>0</v>
      </c>
      <c r="AF399" s="10">
        <f t="shared" si="206"/>
        <v>0</v>
      </c>
      <c r="AG399" s="10">
        <f t="shared" si="206"/>
        <v>0</v>
      </c>
      <c r="AH399" s="10">
        <f t="shared" si="206"/>
        <v>0</v>
      </c>
      <c r="AI399" s="10">
        <f t="shared" si="206"/>
        <v>0</v>
      </c>
      <c r="AJ399" s="10">
        <f t="shared" si="206"/>
        <v>0</v>
      </c>
      <c r="AK399" s="10">
        <f t="shared" si="206"/>
        <v>0</v>
      </c>
    </row>
    <row r="400" spans="1:45" ht="12.75" customHeight="1" x14ac:dyDescent="0.25">
      <c r="A400" s="133">
        <v>392</v>
      </c>
      <c r="B400" s="139" t="s">
        <v>1689</v>
      </c>
      <c r="C400" s="135">
        <f t="shared" si="207"/>
        <v>0</v>
      </c>
      <c r="D400" s="140">
        <v>0</v>
      </c>
      <c r="E400" s="140">
        <v>0</v>
      </c>
      <c r="F400" s="140">
        <v>0</v>
      </c>
      <c r="G400" s="140">
        <v>0</v>
      </c>
      <c r="H400" s="140">
        <v>0</v>
      </c>
      <c r="I400" s="140">
        <v>0</v>
      </c>
      <c r="J400" s="135">
        <f t="shared" si="209"/>
        <v>0</v>
      </c>
      <c r="K400" s="141">
        <v>0</v>
      </c>
      <c r="L400" s="141">
        <v>0</v>
      </c>
      <c r="M400" s="141">
        <v>0</v>
      </c>
      <c r="N400" s="141">
        <v>0</v>
      </c>
      <c r="O400" s="141">
        <v>0</v>
      </c>
      <c r="P400" s="141">
        <v>0</v>
      </c>
      <c r="Q400" s="136">
        <f t="shared" si="211"/>
        <v>0</v>
      </c>
      <c r="R400" s="141">
        <v>0</v>
      </c>
      <c r="S400" s="141">
        <v>0</v>
      </c>
      <c r="T400" s="141">
        <v>0</v>
      </c>
      <c r="U400" s="10">
        <v>0</v>
      </c>
      <c r="V400" s="10">
        <v>0</v>
      </c>
      <c r="W400" s="10">
        <v>0</v>
      </c>
      <c r="X400" s="13">
        <f t="shared" si="205"/>
        <v>0</v>
      </c>
      <c r="Y400" s="10">
        <f t="shared" si="205"/>
        <v>0</v>
      </c>
      <c r="Z400" s="10">
        <f t="shared" si="205"/>
        <v>0</v>
      </c>
      <c r="AA400" s="10">
        <f t="shared" si="205"/>
        <v>0</v>
      </c>
      <c r="AB400" s="10">
        <f t="shared" si="205"/>
        <v>0</v>
      </c>
      <c r="AC400" s="10">
        <f t="shared" si="205"/>
        <v>0</v>
      </c>
      <c r="AD400" s="10">
        <f t="shared" si="205"/>
        <v>0</v>
      </c>
      <c r="AE400" s="10">
        <f t="shared" si="206"/>
        <v>0</v>
      </c>
      <c r="AF400" s="10">
        <f t="shared" si="206"/>
        <v>0</v>
      </c>
      <c r="AG400" s="10">
        <f t="shared" si="206"/>
        <v>0</v>
      </c>
      <c r="AH400" s="10">
        <f t="shared" si="206"/>
        <v>0</v>
      </c>
      <c r="AI400" s="10">
        <f t="shared" si="206"/>
        <v>0</v>
      </c>
      <c r="AJ400" s="10">
        <f t="shared" si="206"/>
        <v>0</v>
      </c>
      <c r="AK400" s="10">
        <f t="shared" si="206"/>
        <v>0</v>
      </c>
    </row>
    <row r="401" spans="1:37" ht="12.75" customHeight="1" x14ac:dyDescent="0.25">
      <c r="A401" s="133">
        <v>393</v>
      </c>
      <c r="B401" s="139" t="s">
        <v>1690</v>
      </c>
      <c r="C401" s="135">
        <f t="shared" si="207"/>
        <v>0</v>
      </c>
      <c r="D401" s="140">
        <v>0</v>
      </c>
      <c r="E401" s="140">
        <v>0</v>
      </c>
      <c r="F401" s="140">
        <v>0</v>
      </c>
      <c r="G401" s="140">
        <v>0</v>
      </c>
      <c r="H401" s="140">
        <v>0</v>
      </c>
      <c r="I401" s="140">
        <v>0</v>
      </c>
      <c r="J401" s="135">
        <f t="shared" si="209"/>
        <v>0</v>
      </c>
      <c r="K401" s="141">
        <v>0</v>
      </c>
      <c r="L401" s="141">
        <v>0</v>
      </c>
      <c r="M401" s="141">
        <v>0</v>
      </c>
      <c r="N401" s="141">
        <v>0</v>
      </c>
      <c r="O401" s="141">
        <v>0</v>
      </c>
      <c r="P401" s="141">
        <v>0</v>
      </c>
      <c r="Q401" s="136">
        <f t="shared" si="211"/>
        <v>0</v>
      </c>
      <c r="R401" s="141">
        <v>0</v>
      </c>
      <c r="S401" s="141">
        <v>0</v>
      </c>
      <c r="T401" s="141">
        <v>0</v>
      </c>
      <c r="U401" s="10">
        <v>0</v>
      </c>
      <c r="V401" s="10">
        <v>0</v>
      </c>
      <c r="W401" s="10">
        <v>0</v>
      </c>
      <c r="X401" s="13">
        <f t="shared" si="205"/>
        <v>0</v>
      </c>
      <c r="Y401" s="10">
        <f t="shared" si="205"/>
        <v>0</v>
      </c>
      <c r="Z401" s="10">
        <f t="shared" si="205"/>
        <v>0</v>
      </c>
      <c r="AA401" s="10">
        <f t="shared" si="205"/>
        <v>0</v>
      </c>
      <c r="AB401" s="10">
        <f t="shared" si="205"/>
        <v>0</v>
      </c>
      <c r="AC401" s="10">
        <f t="shared" si="205"/>
        <v>0</v>
      </c>
      <c r="AD401" s="10">
        <f t="shared" si="205"/>
        <v>0</v>
      </c>
      <c r="AE401" s="10">
        <f t="shared" si="206"/>
        <v>0</v>
      </c>
      <c r="AF401" s="10">
        <f t="shared" si="206"/>
        <v>0</v>
      </c>
      <c r="AG401" s="10">
        <f t="shared" si="206"/>
        <v>0</v>
      </c>
      <c r="AH401" s="10">
        <f t="shared" si="206"/>
        <v>0</v>
      </c>
      <c r="AI401" s="10">
        <f t="shared" si="206"/>
        <v>0</v>
      </c>
      <c r="AJ401" s="10">
        <f t="shared" si="206"/>
        <v>0</v>
      </c>
      <c r="AK401" s="10">
        <f t="shared" si="206"/>
        <v>0</v>
      </c>
    </row>
    <row r="402" spans="1:37" ht="12.75" customHeight="1" x14ac:dyDescent="0.25">
      <c r="A402" s="133">
        <v>394</v>
      </c>
      <c r="B402" s="139" t="s">
        <v>1691</v>
      </c>
      <c r="C402" s="135">
        <f t="shared" si="207"/>
        <v>0</v>
      </c>
      <c r="D402" s="140">
        <v>0</v>
      </c>
      <c r="E402" s="140">
        <v>0</v>
      </c>
      <c r="F402" s="140">
        <v>0</v>
      </c>
      <c r="G402" s="140">
        <v>0</v>
      </c>
      <c r="H402" s="140">
        <v>0</v>
      </c>
      <c r="I402" s="140">
        <v>0</v>
      </c>
      <c r="J402" s="135">
        <f t="shared" si="209"/>
        <v>0</v>
      </c>
      <c r="K402" s="141">
        <v>0</v>
      </c>
      <c r="L402" s="141">
        <v>0</v>
      </c>
      <c r="M402" s="141">
        <v>0</v>
      </c>
      <c r="N402" s="141">
        <v>0</v>
      </c>
      <c r="O402" s="141">
        <v>0</v>
      </c>
      <c r="P402" s="141">
        <v>0</v>
      </c>
      <c r="Q402" s="136">
        <f t="shared" si="211"/>
        <v>0</v>
      </c>
      <c r="R402" s="141">
        <v>0</v>
      </c>
      <c r="S402" s="141">
        <v>0</v>
      </c>
      <c r="T402" s="141">
        <v>0</v>
      </c>
      <c r="U402" s="10">
        <v>0</v>
      </c>
      <c r="V402" s="10">
        <v>0</v>
      </c>
      <c r="W402" s="10">
        <v>0</v>
      </c>
      <c r="X402" s="13">
        <f t="shared" si="205"/>
        <v>0</v>
      </c>
      <c r="Y402" s="10">
        <f t="shared" si="205"/>
        <v>0</v>
      </c>
      <c r="Z402" s="10">
        <f t="shared" si="205"/>
        <v>0</v>
      </c>
      <c r="AA402" s="10">
        <f t="shared" si="205"/>
        <v>0</v>
      </c>
      <c r="AB402" s="10">
        <f t="shared" si="205"/>
        <v>0</v>
      </c>
      <c r="AC402" s="10">
        <f t="shared" si="205"/>
        <v>0</v>
      </c>
      <c r="AD402" s="10">
        <f t="shared" si="205"/>
        <v>0</v>
      </c>
      <c r="AE402" s="10">
        <f t="shared" si="206"/>
        <v>0</v>
      </c>
      <c r="AF402" s="10">
        <f t="shared" si="206"/>
        <v>0</v>
      </c>
      <c r="AG402" s="10">
        <f t="shared" si="206"/>
        <v>0</v>
      </c>
      <c r="AH402" s="10">
        <f t="shared" si="206"/>
        <v>0</v>
      </c>
      <c r="AI402" s="10">
        <f t="shared" si="206"/>
        <v>0</v>
      </c>
      <c r="AJ402" s="10">
        <f t="shared" si="206"/>
        <v>0</v>
      </c>
      <c r="AK402" s="10">
        <f t="shared" si="206"/>
        <v>0</v>
      </c>
    </row>
    <row r="403" spans="1:37" ht="12.75" customHeight="1" x14ac:dyDescent="0.25">
      <c r="A403" s="133">
        <v>395</v>
      </c>
      <c r="B403" s="139" t="s">
        <v>1692</v>
      </c>
      <c r="C403" s="135">
        <f t="shared" si="207"/>
        <v>0</v>
      </c>
      <c r="D403" s="140">
        <v>0</v>
      </c>
      <c r="E403" s="140">
        <v>0</v>
      </c>
      <c r="F403" s="140">
        <v>0</v>
      </c>
      <c r="G403" s="140">
        <v>0</v>
      </c>
      <c r="H403" s="140">
        <v>0</v>
      </c>
      <c r="I403" s="140">
        <v>0</v>
      </c>
      <c r="J403" s="135">
        <f t="shared" si="209"/>
        <v>0</v>
      </c>
      <c r="K403" s="141">
        <v>0</v>
      </c>
      <c r="L403" s="141">
        <v>0</v>
      </c>
      <c r="M403" s="141">
        <v>0</v>
      </c>
      <c r="N403" s="141">
        <v>0</v>
      </c>
      <c r="O403" s="141">
        <v>0</v>
      </c>
      <c r="P403" s="141">
        <v>0</v>
      </c>
      <c r="Q403" s="136">
        <f t="shared" si="211"/>
        <v>0</v>
      </c>
      <c r="R403" s="141">
        <v>0</v>
      </c>
      <c r="S403" s="141">
        <v>0</v>
      </c>
      <c r="T403" s="141">
        <v>0</v>
      </c>
      <c r="U403" s="10">
        <v>0</v>
      </c>
      <c r="V403" s="10">
        <v>0</v>
      </c>
      <c r="W403" s="10">
        <v>0</v>
      </c>
      <c r="X403" s="13">
        <f t="shared" si="205"/>
        <v>0</v>
      </c>
      <c r="Y403" s="10">
        <f t="shared" si="205"/>
        <v>0</v>
      </c>
      <c r="Z403" s="10">
        <f t="shared" si="205"/>
        <v>0</v>
      </c>
      <c r="AA403" s="10">
        <f t="shared" si="205"/>
        <v>0</v>
      </c>
      <c r="AB403" s="10">
        <f t="shared" si="205"/>
        <v>0</v>
      </c>
      <c r="AC403" s="10">
        <f t="shared" si="205"/>
        <v>0</v>
      </c>
      <c r="AD403" s="10">
        <f t="shared" si="205"/>
        <v>0</v>
      </c>
      <c r="AE403" s="10">
        <f t="shared" si="206"/>
        <v>0</v>
      </c>
      <c r="AF403" s="10">
        <f t="shared" si="206"/>
        <v>0</v>
      </c>
      <c r="AG403" s="10">
        <f t="shared" si="206"/>
        <v>0</v>
      </c>
      <c r="AH403" s="10">
        <f t="shared" si="206"/>
        <v>0</v>
      </c>
      <c r="AI403" s="10">
        <f t="shared" si="206"/>
        <v>0</v>
      </c>
      <c r="AJ403" s="10">
        <f t="shared" si="206"/>
        <v>0</v>
      </c>
      <c r="AK403" s="10">
        <f t="shared" si="206"/>
        <v>0</v>
      </c>
    </row>
    <row r="404" spans="1:37" ht="12.75" customHeight="1" x14ac:dyDescent="0.25">
      <c r="A404" s="133">
        <v>396</v>
      </c>
      <c r="B404" s="139" t="s">
        <v>1693</v>
      </c>
      <c r="C404" s="135">
        <f t="shared" si="207"/>
        <v>0</v>
      </c>
      <c r="D404" s="140">
        <v>0</v>
      </c>
      <c r="E404" s="140">
        <v>0</v>
      </c>
      <c r="F404" s="140">
        <v>0</v>
      </c>
      <c r="G404" s="140">
        <v>0</v>
      </c>
      <c r="H404" s="140">
        <v>0</v>
      </c>
      <c r="I404" s="140">
        <v>0</v>
      </c>
      <c r="J404" s="135">
        <f t="shared" si="209"/>
        <v>0</v>
      </c>
      <c r="K404" s="141">
        <v>0</v>
      </c>
      <c r="L404" s="141">
        <v>0</v>
      </c>
      <c r="M404" s="141">
        <v>0</v>
      </c>
      <c r="N404" s="141">
        <v>0</v>
      </c>
      <c r="O404" s="141">
        <v>0</v>
      </c>
      <c r="P404" s="141">
        <v>0</v>
      </c>
      <c r="Q404" s="136">
        <f t="shared" si="211"/>
        <v>0</v>
      </c>
      <c r="R404" s="141">
        <v>0</v>
      </c>
      <c r="S404" s="141">
        <v>0</v>
      </c>
      <c r="T404" s="141">
        <v>0</v>
      </c>
      <c r="U404" s="10">
        <v>0</v>
      </c>
      <c r="V404" s="10">
        <v>0</v>
      </c>
      <c r="W404" s="10">
        <v>0</v>
      </c>
      <c r="X404" s="13">
        <f t="shared" si="205"/>
        <v>0</v>
      </c>
      <c r="Y404" s="10">
        <f t="shared" si="205"/>
        <v>0</v>
      </c>
      <c r="Z404" s="10">
        <f t="shared" si="205"/>
        <v>0</v>
      </c>
      <c r="AA404" s="10">
        <f t="shared" si="205"/>
        <v>0</v>
      </c>
      <c r="AB404" s="10">
        <f t="shared" si="205"/>
        <v>0</v>
      </c>
      <c r="AC404" s="10">
        <f t="shared" si="205"/>
        <v>0</v>
      </c>
      <c r="AD404" s="10">
        <f t="shared" si="205"/>
        <v>0</v>
      </c>
      <c r="AE404" s="10">
        <f t="shared" si="206"/>
        <v>0</v>
      </c>
      <c r="AF404" s="10">
        <f t="shared" si="206"/>
        <v>0</v>
      </c>
      <c r="AG404" s="10">
        <f t="shared" si="206"/>
        <v>0</v>
      </c>
      <c r="AH404" s="10">
        <f t="shared" si="206"/>
        <v>0</v>
      </c>
      <c r="AI404" s="10">
        <f t="shared" si="206"/>
        <v>0</v>
      </c>
      <c r="AJ404" s="10">
        <f t="shared" si="206"/>
        <v>0</v>
      </c>
      <c r="AK404" s="10">
        <f t="shared" si="206"/>
        <v>0</v>
      </c>
    </row>
    <row r="405" spans="1:37" ht="12.75" customHeight="1" x14ac:dyDescent="0.25">
      <c r="A405" s="133">
        <v>397</v>
      </c>
      <c r="B405" s="139" t="s">
        <v>1694</v>
      </c>
      <c r="C405" s="135">
        <f t="shared" si="207"/>
        <v>0</v>
      </c>
      <c r="D405" s="140">
        <v>0</v>
      </c>
      <c r="E405" s="140">
        <v>0</v>
      </c>
      <c r="F405" s="140">
        <v>0</v>
      </c>
      <c r="G405" s="140">
        <v>0</v>
      </c>
      <c r="H405" s="140">
        <v>0</v>
      </c>
      <c r="I405" s="140">
        <v>0</v>
      </c>
      <c r="J405" s="135">
        <f t="shared" si="209"/>
        <v>0</v>
      </c>
      <c r="K405" s="141">
        <v>0</v>
      </c>
      <c r="L405" s="141">
        <v>0</v>
      </c>
      <c r="M405" s="141">
        <v>0</v>
      </c>
      <c r="N405" s="141">
        <v>0</v>
      </c>
      <c r="O405" s="141">
        <v>0</v>
      </c>
      <c r="P405" s="141">
        <v>0</v>
      </c>
      <c r="Q405" s="136">
        <f t="shared" si="211"/>
        <v>0</v>
      </c>
      <c r="R405" s="141">
        <v>0</v>
      </c>
      <c r="S405" s="141">
        <v>0</v>
      </c>
      <c r="T405" s="141">
        <v>0</v>
      </c>
      <c r="U405" s="10">
        <v>0</v>
      </c>
      <c r="V405" s="10">
        <v>0</v>
      </c>
      <c r="W405" s="10">
        <v>0</v>
      </c>
      <c r="X405" s="13">
        <f t="shared" si="205"/>
        <v>0</v>
      </c>
      <c r="Y405" s="10">
        <f t="shared" si="205"/>
        <v>0</v>
      </c>
      <c r="Z405" s="10">
        <f t="shared" si="205"/>
        <v>0</v>
      </c>
      <c r="AA405" s="10">
        <f t="shared" si="205"/>
        <v>0</v>
      </c>
      <c r="AB405" s="10">
        <f t="shared" si="205"/>
        <v>0</v>
      </c>
      <c r="AC405" s="10">
        <f t="shared" si="205"/>
        <v>0</v>
      </c>
      <c r="AD405" s="10">
        <f t="shared" si="205"/>
        <v>0</v>
      </c>
      <c r="AE405" s="10">
        <f t="shared" si="206"/>
        <v>0</v>
      </c>
      <c r="AF405" s="10">
        <f t="shared" si="206"/>
        <v>0</v>
      </c>
      <c r="AG405" s="10">
        <f t="shared" si="206"/>
        <v>0</v>
      </c>
      <c r="AH405" s="10">
        <f t="shared" si="206"/>
        <v>0</v>
      </c>
      <c r="AI405" s="10">
        <f t="shared" si="206"/>
        <v>0</v>
      </c>
      <c r="AJ405" s="10">
        <f t="shared" si="206"/>
        <v>0</v>
      </c>
      <c r="AK405" s="10">
        <f t="shared" si="206"/>
        <v>0</v>
      </c>
    </row>
    <row r="406" spans="1:37" ht="12.75" customHeight="1" x14ac:dyDescent="0.25">
      <c r="A406" s="133">
        <v>398</v>
      </c>
      <c r="B406" s="139" t="s">
        <v>1695</v>
      </c>
      <c r="C406" s="135">
        <f t="shared" si="207"/>
        <v>0</v>
      </c>
      <c r="D406" s="140">
        <v>0</v>
      </c>
      <c r="E406" s="140">
        <v>0</v>
      </c>
      <c r="F406" s="140">
        <v>0</v>
      </c>
      <c r="G406" s="140">
        <v>0</v>
      </c>
      <c r="H406" s="140">
        <v>0</v>
      </c>
      <c r="I406" s="140">
        <v>0</v>
      </c>
      <c r="J406" s="135">
        <f t="shared" si="209"/>
        <v>0</v>
      </c>
      <c r="K406" s="141">
        <v>0</v>
      </c>
      <c r="L406" s="141">
        <v>0</v>
      </c>
      <c r="M406" s="141">
        <v>0</v>
      </c>
      <c r="N406" s="141">
        <v>0</v>
      </c>
      <c r="O406" s="141">
        <v>0</v>
      </c>
      <c r="P406" s="141">
        <v>0</v>
      </c>
      <c r="Q406" s="136">
        <f t="shared" si="211"/>
        <v>0</v>
      </c>
      <c r="R406" s="141">
        <v>0</v>
      </c>
      <c r="S406" s="141">
        <v>0</v>
      </c>
      <c r="T406" s="141">
        <v>0</v>
      </c>
      <c r="U406" s="10">
        <v>0</v>
      </c>
      <c r="V406" s="10">
        <v>0</v>
      </c>
      <c r="W406" s="10">
        <v>0</v>
      </c>
      <c r="X406" s="13">
        <f t="shared" si="205"/>
        <v>0</v>
      </c>
      <c r="Y406" s="10">
        <f t="shared" si="205"/>
        <v>0</v>
      </c>
      <c r="Z406" s="10">
        <f t="shared" si="205"/>
        <v>0</v>
      </c>
      <c r="AA406" s="10">
        <f t="shared" si="205"/>
        <v>0</v>
      </c>
      <c r="AB406" s="10">
        <f t="shared" si="205"/>
        <v>0</v>
      </c>
      <c r="AC406" s="10">
        <f t="shared" si="205"/>
        <v>0</v>
      </c>
      <c r="AD406" s="10">
        <f t="shared" si="205"/>
        <v>0</v>
      </c>
      <c r="AE406" s="10">
        <f t="shared" si="206"/>
        <v>0</v>
      </c>
      <c r="AF406" s="10">
        <f t="shared" si="206"/>
        <v>0</v>
      </c>
      <c r="AG406" s="10">
        <f t="shared" si="206"/>
        <v>0</v>
      </c>
      <c r="AH406" s="10">
        <f t="shared" si="206"/>
        <v>0</v>
      </c>
      <c r="AI406" s="10">
        <f t="shared" si="206"/>
        <v>0</v>
      </c>
      <c r="AJ406" s="10">
        <f t="shared" si="206"/>
        <v>0</v>
      </c>
      <c r="AK406" s="10">
        <f t="shared" si="206"/>
        <v>0</v>
      </c>
    </row>
    <row r="407" spans="1:37" ht="12.75" customHeight="1" x14ac:dyDescent="0.25">
      <c r="A407" s="133">
        <v>399</v>
      </c>
      <c r="B407" s="139" t="s">
        <v>1696</v>
      </c>
      <c r="C407" s="135">
        <f t="shared" si="207"/>
        <v>0</v>
      </c>
      <c r="D407" s="140">
        <v>0</v>
      </c>
      <c r="E407" s="140">
        <v>0</v>
      </c>
      <c r="F407" s="140">
        <v>0</v>
      </c>
      <c r="G407" s="140">
        <v>0</v>
      </c>
      <c r="H407" s="140">
        <v>0</v>
      </c>
      <c r="I407" s="140">
        <v>0</v>
      </c>
      <c r="J407" s="135">
        <f t="shared" si="209"/>
        <v>0</v>
      </c>
      <c r="K407" s="141">
        <v>0</v>
      </c>
      <c r="L407" s="141">
        <v>0</v>
      </c>
      <c r="M407" s="141">
        <v>0</v>
      </c>
      <c r="N407" s="141">
        <v>0</v>
      </c>
      <c r="O407" s="141">
        <v>0</v>
      </c>
      <c r="P407" s="141">
        <v>0</v>
      </c>
      <c r="Q407" s="136">
        <f t="shared" si="211"/>
        <v>0</v>
      </c>
      <c r="R407" s="141">
        <v>0</v>
      </c>
      <c r="S407" s="141">
        <v>0</v>
      </c>
      <c r="T407" s="141">
        <v>0</v>
      </c>
      <c r="U407" s="10">
        <v>0</v>
      </c>
      <c r="V407" s="10">
        <v>0</v>
      </c>
      <c r="W407" s="10">
        <v>0</v>
      </c>
      <c r="X407" s="13">
        <f t="shared" si="205"/>
        <v>0</v>
      </c>
      <c r="Y407" s="10">
        <f t="shared" si="205"/>
        <v>0</v>
      </c>
      <c r="Z407" s="10">
        <f t="shared" si="205"/>
        <v>0</v>
      </c>
      <c r="AA407" s="10">
        <f t="shared" si="205"/>
        <v>0</v>
      </c>
      <c r="AB407" s="10">
        <f t="shared" si="205"/>
        <v>0</v>
      </c>
      <c r="AC407" s="10">
        <f t="shared" si="205"/>
        <v>0</v>
      </c>
      <c r="AD407" s="10">
        <f t="shared" si="205"/>
        <v>0</v>
      </c>
      <c r="AE407" s="10">
        <f t="shared" si="206"/>
        <v>0</v>
      </c>
      <c r="AF407" s="10">
        <f t="shared" si="206"/>
        <v>0</v>
      </c>
      <c r="AG407" s="10">
        <f t="shared" si="206"/>
        <v>0</v>
      </c>
      <c r="AH407" s="10">
        <f t="shared" si="206"/>
        <v>0</v>
      </c>
      <c r="AI407" s="10">
        <f t="shared" si="206"/>
        <v>0</v>
      </c>
      <c r="AJ407" s="10">
        <f t="shared" si="206"/>
        <v>0</v>
      </c>
      <c r="AK407" s="10">
        <f t="shared" si="206"/>
        <v>0</v>
      </c>
    </row>
    <row r="408" spans="1:37" ht="12.75" customHeight="1" x14ac:dyDescent="0.25">
      <c r="A408" s="133">
        <v>400</v>
      </c>
      <c r="B408" s="139" t="s">
        <v>1697</v>
      </c>
      <c r="C408" s="135">
        <f t="shared" si="207"/>
        <v>0</v>
      </c>
      <c r="D408" s="140">
        <v>0</v>
      </c>
      <c r="E408" s="140">
        <v>0</v>
      </c>
      <c r="F408" s="140">
        <v>0</v>
      </c>
      <c r="G408" s="140">
        <v>0</v>
      </c>
      <c r="H408" s="140">
        <v>0</v>
      </c>
      <c r="I408" s="140">
        <v>0</v>
      </c>
      <c r="J408" s="135">
        <f t="shared" si="209"/>
        <v>0</v>
      </c>
      <c r="K408" s="141">
        <v>0</v>
      </c>
      <c r="L408" s="141">
        <v>0</v>
      </c>
      <c r="M408" s="141">
        <v>0</v>
      </c>
      <c r="N408" s="141">
        <v>0</v>
      </c>
      <c r="O408" s="141">
        <v>0</v>
      </c>
      <c r="P408" s="141">
        <v>0</v>
      </c>
      <c r="Q408" s="136">
        <f t="shared" si="211"/>
        <v>0</v>
      </c>
      <c r="R408" s="141">
        <v>0</v>
      </c>
      <c r="S408" s="141">
        <v>0</v>
      </c>
      <c r="T408" s="141">
        <v>0</v>
      </c>
      <c r="U408" s="10">
        <v>0</v>
      </c>
      <c r="V408" s="10">
        <v>0</v>
      </c>
      <c r="W408" s="10">
        <v>0</v>
      </c>
      <c r="X408" s="13">
        <f t="shared" si="205"/>
        <v>0</v>
      </c>
      <c r="Y408" s="10">
        <f t="shared" si="205"/>
        <v>0</v>
      </c>
      <c r="Z408" s="10">
        <f t="shared" si="205"/>
        <v>0</v>
      </c>
      <c r="AA408" s="10">
        <f t="shared" si="205"/>
        <v>0</v>
      </c>
      <c r="AB408" s="10">
        <f t="shared" si="205"/>
        <v>0</v>
      </c>
      <c r="AC408" s="10">
        <f t="shared" si="205"/>
        <v>0</v>
      </c>
      <c r="AD408" s="10">
        <f t="shared" si="205"/>
        <v>0</v>
      </c>
      <c r="AE408" s="10">
        <f t="shared" si="206"/>
        <v>0</v>
      </c>
      <c r="AF408" s="10">
        <f t="shared" si="206"/>
        <v>0</v>
      </c>
      <c r="AG408" s="10">
        <f t="shared" si="206"/>
        <v>0</v>
      </c>
      <c r="AH408" s="10">
        <f t="shared" si="206"/>
        <v>0</v>
      </c>
      <c r="AI408" s="10">
        <f t="shared" si="206"/>
        <v>0</v>
      </c>
      <c r="AJ408" s="10">
        <f t="shared" si="206"/>
        <v>0</v>
      </c>
      <c r="AK408" s="10">
        <f t="shared" si="206"/>
        <v>0</v>
      </c>
    </row>
    <row r="409" spans="1:37" ht="12.75" customHeight="1" x14ac:dyDescent="0.25">
      <c r="A409" s="133">
        <v>401</v>
      </c>
      <c r="B409" s="139" t="s">
        <v>1684</v>
      </c>
      <c r="C409" s="135">
        <f t="shared" si="207"/>
        <v>64</v>
      </c>
      <c r="D409" s="140">
        <v>0</v>
      </c>
      <c r="E409" s="140">
        <v>0</v>
      </c>
      <c r="F409" s="140">
        <v>0</v>
      </c>
      <c r="G409" s="140">
        <v>0</v>
      </c>
      <c r="H409" s="140">
        <v>64</v>
      </c>
      <c r="I409" s="140">
        <v>0</v>
      </c>
      <c r="J409" s="135">
        <f t="shared" si="209"/>
        <v>69.5</v>
      </c>
      <c r="K409" s="141">
        <v>0</v>
      </c>
      <c r="L409" s="141">
        <v>0</v>
      </c>
      <c r="M409" s="141">
        <v>0</v>
      </c>
      <c r="N409" s="141">
        <v>0</v>
      </c>
      <c r="O409" s="141">
        <v>69.5</v>
      </c>
      <c r="P409" s="141">
        <v>0</v>
      </c>
      <c r="Q409" s="136">
        <f t="shared" si="211"/>
        <v>63.546500000000002</v>
      </c>
      <c r="R409" s="141">
        <v>0</v>
      </c>
      <c r="S409" s="141">
        <v>0</v>
      </c>
      <c r="T409" s="141">
        <v>0</v>
      </c>
      <c r="U409" s="10">
        <v>0</v>
      </c>
      <c r="V409" s="10">
        <v>63.546500000000002</v>
      </c>
      <c r="W409" s="10">
        <v>0</v>
      </c>
      <c r="X409" s="13">
        <f t="shared" si="205"/>
        <v>-5.9534999999999982</v>
      </c>
      <c r="Y409" s="10">
        <f t="shared" si="205"/>
        <v>0</v>
      </c>
      <c r="Z409" s="10">
        <f t="shared" si="205"/>
        <v>0</v>
      </c>
      <c r="AA409" s="10">
        <f t="shared" si="205"/>
        <v>0</v>
      </c>
      <c r="AB409" s="10">
        <f t="shared" si="205"/>
        <v>0</v>
      </c>
      <c r="AC409" s="10">
        <f t="shared" si="205"/>
        <v>-5.9534999999999982</v>
      </c>
      <c r="AD409" s="10">
        <f t="shared" si="205"/>
        <v>0</v>
      </c>
      <c r="AE409" s="10">
        <f t="shared" si="206"/>
        <v>91.433812949640298</v>
      </c>
      <c r="AF409" s="10">
        <f t="shared" si="206"/>
        <v>0</v>
      </c>
      <c r="AG409" s="10">
        <f t="shared" si="206"/>
        <v>0</v>
      </c>
      <c r="AH409" s="10">
        <f t="shared" si="206"/>
        <v>0</v>
      </c>
      <c r="AI409" s="10">
        <f t="shared" si="206"/>
        <v>0</v>
      </c>
      <c r="AJ409" s="10">
        <f t="shared" si="206"/>
        <v>91.433812949640298</v>
      </c>
      <c r="AK409" s="10">
        <f t="shared" si="206"/>
        <v>0</v>
      </c>
    </row>
    <row r="410" spans="1:37" ht="12.75" customHeight="1" x14ac:dyDescent="0.25">
      <c r="A410" s="133">
        <v>402</v>
      </c>
      <c r="B410" s="139" t="s">
        <v>1698</v>
      </c>
      <c r="C410" s="135">
        <f t="shared" si="207"/>
        <v>0</v>
      </c>
      <c r="D410" s="140">
        <v>0</v>
      </c>
      <c r="E410" s="140">
        <v>0</v>
      </c>
      <c r="F410" s="140">
        <v>0</v>
      </c>
      <c r="G410" s="140">
        <v>0</v>
      </c>
      <c r="H410" s="140">
        <v>0</v>
      </c>
      <c r="I410" s="140">
        <v>0</v>
      </c>
      <c r="J410" s="135">
        <f t="shared" si="209"/>
        <v>0</v>
      </c>
      <c r="K410" s="141">
        <v>0</v>
      </c>
      <c r="L410" s="141">
        <v>0</v>
      </c>
      <c r="M410" s="141">
        <v>0</v>
      </c>
      <c r="N410" s="141">
        <v>0</v>
      </c>
      <c r="O410" s="141">
        <v>0</v>
      </c>
      <c r="P410" s="141">
        <v>0</v>
      </c>
      <c r="Q410" s="136">
        <f t="shared" si="211"/>
        <v>0</v>
      </c>
      <c r="R410" s="141">
        <v>0</v>
      </c>
      <c r="S410" s="141">
        <v>0</v>
      </c>
      <c r="T410" s="141">
        <v>0</v>
      </c>
      <c r="U410" s="10">
        <v>0</v>
      </c>
      <c r="V410" s="10">
        <v>0</v>
      </c>
      <c r="W410" s="10">
        <v>0</v>
      </c>
      <c r="X410" s="13">
        <f t="shared" si="205"/>
        <v>0</v>
      </c>
      <c r="Y410" s="10">
        <f t="shared" si="205"/>
        <v>0</v>
      </c>
      <c r="Z410" s="10">
        <f t="shared" si="205"/>
        <v>0</v>
      </c>
      <c r="AA410" s="10">
        <f t="shared" si="205"/>
        <v>0</v>
      </c>
      <c r="AB410" s="10">
        <f t="shared" si="205"/>
        <v>0</v>
      </c>
      <c r="AC410" s="10">
        <f t="shared" si="205"/>
        <v>0</v>
      </c>
      <c r="AD410" s="10">
        <f t="shared" si="205"/>
        <v>0</v>
      </c>
      <c r="AE410" s="10">
        <f t="shared" si="206"/>
        <v>0</v>
      </c>
      <c r="AF410" s="10">
        <f t="shared" si="206"/>
        <v>0</v>
      </c>
      <c r="AG410" s="10">
        <f t="shared" si="206"/>
        <v>0</v>
      </c>
      <c r="AH410" s="10">
        <f t="shared" si="206"/>
        <v>0</v>
      </c>
      <c r="AI410" s="10">
        <f t="shared" si="206"/>
        <v>0</v>
      </c>
      <c r="AJ410" s="10">
        <f t="shared" si="206"/>
        <v>0</v>
      </c>
      <c r="AK410" s="10">
        <f t="shared" si="206"/>
        <v>0</v>
      </c>
    </row>
    <row r="411" spans="1:37" ht="12.75" customHeight="1" x14ac:dyDescent="0.25">
      <c r="A411" s="133">
        <v>403</v>
      </c>
      <c r="B411" s="139" t="s">
        <v>1699</v>
      </c>
      <c r="C411" s="135">
        <f t="shared" si="207"/>
        <v>0</v>
      </c>
      <c r="D411" s="140">
        <v>0</v>
      </c>
      <c r="E411" s="140">
        <v>0</v>
      </c>
      <c r="F411" s="140">
        <v>0</v>
      </c>
      <c r="G411" s="140">
        <v>0</v>
      </c>
      <c r="H411" s="140">
        <v>0</v>
      </c>
      <c r="I411" s="140">
        <v>0</v>
      </c>
      <c r="J411" s="135">
        <f t="shared" si="209"/>
        <v>0</v>
      </c>
      <c r="K411" s="141">
        <v>0</v>
      </c>
      <c r="L411" s="141">
        <v>0</v>
      </c>
      <c r="M411" s="141">
        <v>0</v>
      </c>
      <c r="N411" s="141">
        <v>0</v>
      </c>
      <c r="O411" s="141">
        <v>0</v>
      </c>
      <c r="P411" s="141">
        <v>0</v>
      </c>
      <c r="Q411" s="136">
        <f t="shared" si="211"/>
        <v>0</v>
      </c>
      <c r="R411" s="141">
        <v>0</v>
      </c>
      <c r="S411" s="141">
        <v>0</v>
      </c>
      <c r="T411" s="141">
        <v>0</v>
      </c>
      <c r="U411" s="10">
        <v>0</v>
      </c>
      <c r="V411" s="10">
        <v>0</v>
      </c>
      <c r="W411" s="10">
        <v>0</v>
      </c>
      <c r="X411" s="13">
        <f t="shared" si="205"/>
        <v>0</v>
      </c>
      <c r="Y411" s="10">
        <f t="shared" si="205"/>
        <v>0</v>
      </c>
      <c r="Z411" s="10">
        <f t="shared" si="205"/>
        <v>0</v>
      </c>
      <c r="AA411" s="10">
        <f t="shared" si="205"/>
        <v>0</v>
      </c>
      <c r="AB411" s="10">
        <f t="shared" si="205"/>
        <v>0</v>
      </c>
      <c r="AC411" s="10">
        <f t="shared" si="205"/>
        <v>0</v>
      </c>
      <c r="AD411" s="10">
        <f t="shared" si="205"/>
        <v>0</v>
      </c>
      <c r="AE411" s="10">
        <f t="shared" si="206"/>
        <v>0</v>
      </c>
      <c r="AF411" s="10">
        <f t="shared" si="206"/>
        <v>0</v>
      </c>
      <c r="AG411" s="10">
        <f t="shared" si="206"/>
        <v>0</v>
      </c>
      <c r="AH411" s="10">
        <f t="shared" si="206"/>
        <v>0</v>
      </c>
      <c r="AI411" s="10">
        <f t="shared" si="206"/>
        <v>0</v>
      </c>
      <c r="AJ411" s="10">
        <f t="shared" si="206"/>
        <v>0</v>
      </c>
      <c r="AK411" s="10">
        <f t="shared" si="206"/>
        <v>0</v>
      </c>
    </row>
    <row r="412" spans="1:37" ht="12.75" customHeight="1" x14ac:dyDescent="0.25">
      <c r="A412" s="133">
        <v>404</v>
      </c>
      <c r="B412" s="139" t="s">
        <v>1700</v>
      </c>
      <c r="C412" s="135">
        <f t="shared" si="207"/>
        <v>0</v>
      </c>
      <c r="D412" s="140">
        <v>0</v>
      </c>
      <c r="E412" s="140">
        <v>0</v>
      </c>
      <c r="F412" s="140">
        <v>0</v>
      </c>
      <c r="G412" s="140">
        <v>0</v>
      </c>
      <c r="H412" s="140">
        <v>0</v>
      </c>
      <c r="I412" s="140">
        <v>0</v>
      </c>
      <c r="J412" s="135">
        <f t="shared" si="209"/>
        <v>0</v>
      </c>
      <c r="K412" s="141">
        <v>0</v>
      </c>
      <c r="L412" s="141">
        <v>0</v>
      </c>
      <c r="M412" s="141">
        <v>0</v>
      </c>
      <c r="N412" s="141">
        <v>0</v>
      </c>
      <c r="O412" s="141">
        <v>0</v>
      </c>
      <c r="P412" s="141">
        <v>0</v>
      </c>
      <c r="Q412" s="136">
        <f t="shared" si="211"/>
        <v>0</v>
      </c>
      <c r="R412" s="141">
        <v>0</v>
      </c>
      <c r="S412" s="141">
        <v>0</v>
      </c>
      <c r="T412" s="141">
        <v>0</v>
      </c>
      <c r="U412" s="10">
        <v>0</v>
      </c>
      <c r="V412" s="10">
        <v>0</v>
      </c>
      <c r="W412" s="10">
        <v>0</v>
      </c>
      <c r="X412" s="13">
        <f t="shared" si="205"/>
        <v>0</v>
      </c>
      <c r="Y412" s="10">
        <f t="shared" si="205"/>
        <v>0</v>
      </c>
      <c r="Z412" s="10">
        <f t="shared" si="205"/>
        <v>0</v>
      </c>
      <c r="AA412" s="10">
        <f t="shared" si="205"/>
        <v>0</v>
      </c>
      <c r="AB412" s="10">
        <f t="shared" si="205"/>
        <v>0</v>
      </c>
      <c r="AC412" s="10">
        <f t="shared" si="205"/>
        <v>0</v>
      </c>
      <c r="AD412" s="10">
        <f t="shared" si="205"/>
        <v>0</v>
      </c>
      <c r="AE412" s="10">
        <f t="shared" si="206"/>
        <v>0</v>
      </c>
      <c r="AF412" s="10">
        <f t="shared" si="206"/>
        <v>0</v>
      </c>
      <c r="AG412" s="10">
        <f t="shared" si="206"/>
        <v>0</v>
      </c>
      <c r="AH412" s="10">
        <f t="shared" si="206"/>
        <v>0</v>
      </c>
      <c r="AI412" s="10">
        <f t="shared" si="206"/>
        <v>0</v>
      </c>
      <c r="AJ412" s="10">
        <f t="shared" si="206"/>
        <v>0</v>
      </c>
      <c r="AK412" s="10">
        <f t="shared" si="206"/>
        <v>0</v>
      </c>
    </row>
    <row r="413" spans="1:37" ht="12.75" customHeight="1" x14ac:dyDescent="0.25">
      <c r="A413" s="133">
        <v>405</v>
      </c>
      <c r="B413" s="139" t="s">
        <v>1701</v>
      </c>
      <c r="C413" s="135">
        <f t="shared" si="207"/>
        <v>0</v>
      </c>
      <c r="D413" s="140">
        <v>0</v>
      </c>
      <c r="E413" s="140">
        <v>0</v>
      </c>
      <c r="F413" s="140">
        <v>0</v>
      </c>
      <c r="G413" s="140">
        <v>0</v>
      </c>
      <c r="H413" s="140">
        <v>0</v>
      </c>
      <c r="I413" s="140">
        <v>0</v>
      </c>
      <c r="J413" s="135">
        <f t="shared" si="209"/>
        <v>0</v>
      </c>
      <c r="K413" s="141">
        <v>0</v>
      </c>
      <c r="L413" s="141">
        <v>0</v>
      </c>
      <c r="M413" s="141">
        <v>0</v>
      </c>
      <c r="N413" s="141">
        <v>0</v>
      </c>
      <c r="O413" s="141">
        <v>0</v>
      </c>
      <c r="P413" s="141">
        <v>0</v>
      </c>
      <c r="Q413" s="136">
        <f t="shared" si="211"/>
        <v>0</v>
      </c>
      <c r="R413" s="141">
        <v>0</v>
      </c>
      <c r="S413" s="141">
        <v>0</v>
      </c>
      <c r="T413" s="141">
        <v>0</v>
      </c>
      <c r="U413" s="10">
        <v>0</v>
      </c>
      <c r="V413" s="10">
        <v>0</v>
      </c>
      <c r="W413" s="10">
        <v>0</v>
      </c>
      <c r="X413" s="13">
        <f t="shared" si="205"/>
        <v>0</v>
      </c>
      <c r="Y413" s="10">
        <f t="shared" si="205"/>
        <v>0</v>
      </c>
      <c r="Z413" s="10">
        <f t="shared" si="205"/>
        <v>0</v>
      </c>
      <c r="AA413" s="10">
        <f t="shared" si="205"/>
        <v>0</v>
      </c>
      <c r="AB413" s="10">
        <f t="shared" si="205"/>
        <v>0</v>
      </c>
      <c r="AC413" s="10">
        <f t="shared" si="205"/>
        <v>0</v>
      </c>
      <c r="AD413" s="10">
        <f t="shared" si="205"/>
        <v>0</v>
      </c>
      <c r="AE413" s="10">
        <f t="shared" si="206"/>
        <v>0</v>
      </c>
      <c r="AF413" s="10">
        <f t="shared" si="206"/>
        <v>0</v>
      </c>
      <c r="AG413" s="10">
        <f t="shared" si="206"/>
        <v>0</v>
      </c>
      <c r="AH413" s="10">
        <f t="shared" si="206"/>
        <v>0</v>
      </c>
      <c r="AI413" s="10">
        <f t="shared" si="206"/>
        <v>0</v>
      </c>
      <c r="AJ413" s="10">
        <f t="shared" si="206"/>
        <v>0</v>
      </c>
      <c r="AK413" s="10">
        <f t="shared" si="206"/>
        <v>0</v>
      </c>
    </row>
    <row r="414" spans="1:37" ht="12.75" customHeight="1" x14ac:dyDescent="0.25">
      <c r="A414" s="133">
        <v>406</v>
      </c>
      <c r="B414" s="139" t="s">
        <v>1702</v>
      </c>
      <c r="C414" s="135">
        <f t="shared" si="207"/>
        <v>0</v>
      </c>
      <c r="D414" s="140">
        <v>0</v>
      </c>
      <c r="E414" s="140">
        <v>0</v>
      </c>
      <c r="F414" s="140">
        <v>0</v>
      </c>
      <c r="G414" s="140">
        <v>0</v>
      </c>
      <c r="H414" s="140">
        <v>0</v>
      </c>
      <c r="I414" s="140">
        <v>0</v>
      </c>
      <c r="J414" s="135">
        <f t="shared" si="209"/>
        <v>0</v>
      </c>
      <c r="K414" s="141">
        <v>0</v>
      </c>
      <c r="L414" s="141">
        <v>0</v>
      </c>
      <c r="M414" s="141">
        <v>0</v>
      </c>
      <c r="N414" s="141">
        <v>0</v>
      </c>
      <c r="O414" s="141">
        <v>0</v>
      </c>
      <c r="P414" s="141">
        <v>0</v>
      </c>
      <c r="Q414" s="136">
        <f t="shared" si="211"/>
        <v>0</v>
      </c>
      <c r="R414" s="141">
        <v>0</v>
      </c>
      <c r="S414" s="141">
        <v>0</v>
      </c>
      <c r="T414" s="141">
        <v>0</v>
      </c>
      <c r="U414" s="10">
        <v>0</v>
      </c>
      <c r="V414" s="10">
        <v>0</v>
      </c>
      <c r="W414" s="10">
        <v>0</v>
      </c>
      <c r="X414" s="13">
        <f t="shared" si="205"/>
        <v>0</v>
      </c>
      <c r="Y414" s="10">
        <f t="shared" si="205"/>
        <v>0</v>
      </c>
      <c r="Z414" s="10">
        <f t="shared" si="205"/>
        <v>0</v>
      </c>
      <c r="AA414" s="10">
        <f t="shared" si="205"/>
        <v>0</v>
      </c>
      <c r="AB414" s="10">
        <f t="shared" si="205"/>
        <v>0</v>
      </c>
      <c r="AC414" s="10">
        <f t="shared" si="205"/>
        <v>0</v>
      </c>
      <c r="AD414" s="10">
        <f t="shared" si="205"/>
        <v>0</v>
      </c>
      <c r="AE414" s="10">
        <f t="shared" si="206"/>
        <v>0</v>
      </c>
      <c r="AF414" s="10">
        <f t="shared" si="206"/>
        <v>0</v>
      </c>
      <c r="AG414" s="10">
        <f t="shared" si="206"/>
        <v>0</v>
      </c>
      <c r="AH414" s="10">
        <f t="shared" si="206"/>
        <v>0</v>
      </c>
      <c r="AI414" s="10">
        <f t="shared" si="206"/>
        <v>0</v>
      </c>
      <c r="AJ414" s="10">
        <f t="shared" si="206"/>
        <v>0</v>
      </c>
      <c r="AK414" s="10">
        <f t="shared" si="206"/>
        <v>0</v>
      </c>
    </row>
    <row r="415" spans="1:37" ht="12.75" customHeight="1" x14ac:dyDescent="0.25">
      <c r="A415" s="133">
        <v>407</v>
      </c>
      <c r="B415" s="139" t="s">
        <v>1703</v>
      </c>
      <c r="C415" s="135">
        <f t="shared" si="207"/>
        <v>0</v>
      </c>
      <c r="D415" s="140">
        <v>0</v>
      </c>
      <c r="E415" s="140">
        <v>0</v>
      </c>
      <c r="F415" s="140">
        <v>0</v>
      </c>
      <c r="G415" s="140">
        <v>0</v>
      </c>
      <c r="H415" s="140">
        <v>0</v>
      </c>
      <c r="I415" s="140">
        <v>0</v>
      </c>
      <c r="J415" s="135">
        <f t="shared" si="209"/>
        <v>0</v>
      </c>
      <c r="K415" s="141">
        <v>0</v>
      </c>
      <c r="L415" s="141">
        <v>0</v>
      </c>
      <c r="M415" s="141">
        <v>0</v>
      </c>
      <c r="N415" s="141">
        <v>0</v>
      </c>
      <c r="O415" s="141">
        <v>0</v>
      </c>
      <c r="P415" s="141">
        <v>0</v>
      </c>
      <c r="Q415" s="136">
        <f t="shared" si="211"/>
        <v>0</v>
      </c>
      <c r="R415" s="141">
        <v>0</v>
      </c>
      <c r="S415" s="141">
        <v>0</v>
      </c>
      <c r="T415" s="141">
        <v>0</v>
      </c>
      <c r="U415" s="10">
        <v>0</v>
      </c>
      <c r="V415" s="10">
        <v>0</v>
      </c>
      <c r="W415" s="10">
        <v>0</v>
      </c>
      <c r="X415" s="13">
        <f t="shared" si="205"/>
        <v>0</v>
      </c>
      <c r="Y415" s="10">
        <f t="shared" si="205"/>
        <v>0</v>
      </c>
      <c r="Z415" s="10">
        <f t="shared" si="205"/>
        <v>0</v>
      </c>
      <c r="AA415" s="10">
        <f t="shared" si="205"/>
        <v>0</v>
      </c>
      <c r="AB415" s="10">
        <f t="shared" si="205"/>
        <v>0</v>
      </c>
      <c r="AC415" s="10">
        <f t="shared" si="205"/>
        <v>0</v>
      </c>
      <c r="AD415" s="10">
        <f t="shared" si="205"/>
        <v>0</v>
      </c>
      <c r="AE415" s="10">
        <f t="shared" si="206"/>
        <v>0</v>
      </c>
      <c r="AF415" s="10">
        <f t="shared" si="206"/>
        <v>0</v>
      </c>
      <c r="AG415" s="10">
        <f t="shared" si="206"/>
        <v>0</v>
      </c>
      <c r="AH415" s="10">
        <f t="shared" si="206"/>
        <v>0</v>
      </c>
      <c r="AI415" s="10">
        <f t="shared" si="206"/>
        <v>0</v>
      </c>
      <c r="AJ415" s="10">
        <f t="shared" si="206"/>
        <v>0</v>
      </c>
      <c r="AK415" s="10">
        <f t="shared" si="206"/>
        <v>0</v>
      </c>
    </row>
    <row r="416" spans="1:37" ht="12.75" customHeight="1" x14ac:dyDescent="0.25">
      <c r="A416" s="133">
        <v>408</v>
      </c>
      <c r="B416" s="139" t="s">
        <v>1704</v>
      </c>
      <c r="C416" s="135">
        <f t="shared" si="207"/>
        <v>0</v>
      </c>
      <c r="D416" s="140">
        <v>0</v>
      </c>
      <c r="E416" s="140">
        <v>0</v>
      </c>
      <c r="F416" s="140">
        <v>0</v>
      </c>
      <c r="G416" s="140">
        <v>0</v>
      </c>
      <c r="H416" s="140">
        <v>0</v>
      </c>
      <c r="I416" s="140">
        <v>0</v>
      </c>
      <c r="J416" s="135">
        <f t="shared" si="209"/>
        <v>0</v>
      </c>
      <c r="K416" s="141">
        <v>0</v>
      </c>
      <c r="L416" s="141">
        <v>0</v>
      </c>
      <c r="M416" s="141">
        <v>0</v>
      </c>
      <c r="N416" s="141">
        <v>0</v>
      </c>
      <c r="O416" s="141">
        <v>0</v>
      </c>
      <c r="P416" s="141">
        <v>0</v>
      </c>
      <c r="Q416" s="136">
        <f t="shared" si="211"/>
        <v>0</v>
      </c>
      <c r="R416" s="141">
        <v>0</v>
      </c>
      <c r="S416" s="141">
        <v>0</v>
      </c>
      <c r="T416" s="141">
        <v>0</v>
      </c>
      <c r="U416" s="10">
        <v>0</v>
      </c>
      <c r="V416" s="10">
        <v>0</v>
      </c>
      <c r="W416" s="10">
        <v>0</v>
      </c>
      <c r="X416" s="13">
        <f t="shared" si="205"/>
        <v>0</v>
      </c>
      <c r="Y416" s="10">
        <f t="shared" si="205"/>
        <v>0</v>
      </c>
      <c r="Z416" s="10">
        <f t="shared" ref="Z416:AD427" si="219">S416-L416</f>
        <v>0</v>
      </c>
      <c r="AA416" s="10">
        <f t="shared" si="219"/>
        <v>0</v>
      </c>
      <c r="AB416" s="10">
        <f t="shared" si="219"/>
        <v>0</v>
      </c>
      <c r="AC416" s="10">
        <f t="shared" si="219"/>
        <v>0</v>
      </c>
      <c r="AD416" s="10">
        <f t="shared" si="219"/>
        <v>0</v>
      </c>
      <c r="AE416" s="10">
        <f t="shared" si="206"/>
        <v>0</v>
      </c>
      <c r="AF416" s="10">
        <f t="shared" si="206"/>
        <v>0</v>
      </c>
      <c r="AG416" s="10">
        <f t="shared" si="206"/>
        <v>0</v>
      </c>
      <c r="AH416" s="10">
        <f t="shared" si="206"/>
        <v>0</v>
      </c>
      <c r="AI416" s="10">
        <f t="shared" si="206"/>
        <v>0</v>
      </c>
      <c r="AJ416" s="10">
        <f t="shared" si="206"/>
        <v>0</v>
      </c>
      <c r="AK416" s="10">
        <f t="shared" si="206"/>
        <v>0</v>
      </c>
    </row>
    <row r="417" spans="1:45" ht="12.75" customHeight="1" x14ac:dyDescent="0.25">
      <c r="A417" s="133">
        <v>409</v>
      </c>
      <c r="B417" s="139" t="s">
        <v>1705</v>
      </c>
      <c r="C417" s="135">
        <f t="shared" si="207"/>
        <v>0</v>
      </c>
      <c r="D417" s="140">
        <v>0</v>
      </c>
      <c r="E417" s="140">
        <v>0</v>
      </c>
      <c r="F417" s="140">
        <v>0</v>
      </c>
      <c r="G417" s="140">
        <v>0</v>
      </c>
      <c r="H417" s="140">
        <v>0</v>
      </c>
      <c r="I417" s="140">
        <v>0</v>
      </c>
      <c r="J417" s="135">
        <f t="shared" si="209"/>
        <v>0</v>
      </c>
      <c r="K417" s="141">
        <v>0</v>
      </c>
      <c r="L417" s="141">
        <v>0</v>
      </c>
      <c r="M417" s="141">
        <v>0</v>
      </c>
      <c r="N417" s="141">
        <v>0</v>
      </c>
      <c r="O417" s="141">
        <v>0</v>
      </c>
      <c r="P417" s="141">
        <v>0</v>
      </c>
      <c r="Q417" s="136">
        <f t="shared" si="211"/>
        <v>0</v>
      </c>
      <c r="R417" s="141">
        <v>0</v>
      </c>
      <c r="S417" s="141">
        <v>0</v>
      </c>
      <c r="T417" s="141">
        <v>0</v>
      </c>
      <c r="U417" s="10">
        <v>0</v>
      </c>
      <c r="V417" s="10">
        <v>0</v>
      </c>
      <c r="W417" s="10">
        <v>0</v>
      </c>
      <c r="X417" s="13">
        <f t="shared" ref="X417:AD462" si="220">Q417-J417</f>
        <v>0</v>
      </c>
      <c r="Y417" s="10">
        <f t="shared" si="220"/>
        <v>0</v>
      </c>
      <c r="Z417" s="10">
        <f t="shared" si="219"/>
        <v>0</v>
      </c>
      <c r="AA417" s="10">
        <f t="shared" si="219"/>
        <v>0</v>
      </c>
      <c r="AB417" s="10">
        <f t="shared" si="219"/>
        <v>0</v>
      </c>
      <c r="AC417" s="10">
        <f t="shared" si="219"/>
        <v>0</v>
      </c>
      <c r="AD417" s="10">
        <f t="shared" si="219"/>
        <v>0</v>
      </c>
      <c r="AE417" s="10">
        <f t="shared" si="206"/>
        <v>0</v>
      </c>
      <c r="AF417" s="10">
        <f t="shared" si="206"/>
        <v>0</v>
      </c>
      <c r="AG417" s="10">
        <f t="shared" si="206"/>
        <v>0</v>
      </c>
      <c r="AH417" s="10">
        <f t="shared" si="206"/>
        <v>0</v>
      </c>
      <c r="AI417" s="10">
        <f t="shared" si="206"/>
        <v>0</v>
      </c>
      <c r="AJ417" s="10">
        <f t="shared" si="206"/>
        <v>0</v>
      </c>
      <c r="AK417" s="10">
        <f t="shared" si="206"/>
        <v>0</v>
      </c>
    </row>
    <row r="418" spans="1:45" ht="12.75" customHeight="1" x14ac:dyDescent="0.25">
      <c r="A418" s="133">
        <v>410</v>
      </c>
      <c r="B418" s="139" t="s">
        <v>1706</v>
      </c>
      <c r="C418" s="135">
        <f t="shared" si="207"/>
        <v>0</v>
      </c>
      <c r="D418" s="140">
        <v>0</v>
      </c>
      <c r="E418" s="140">
        <v>0</v>
      </c>
      <c r="F418" s="140">
        <v>0</v>
      </c>
      <c r="G418" s="140">
        <v>0</v>
      </c>
      <c r="H418" s="140">
        <v>0</v>
      </c>
      <c r="I418" s="140">
        <v>0</v>
      </c>
      <c r="J418" s="135">
        <f t="shared" si="209"/>
        <v>0</v>
      </c>
      <c r="K418" s="141">
        <v>0</v>
      </c>
      <c r="L418" s="141">
        <v>0</v>
      </c>
      <c r="M418" s="141">
        <v>0</v>
      </c>
      <c r="N418" s="141">
        <v>0</v>
      </c>
      <c r="O418" s="141">
        <v>0</v>
      </c>
      <c r="P418" s="141">
        <v>0</v>
      </c>
      <c r="Q418" s="136">
        <f t="shared" si="211"/>
        <v>0</v>
      </c>
      <c r="R418" s="141">
        <v>0</v>
      </c>
      <c r="S418" s="141">
        <v>0</v>
      </c>
      <c r="T418" s="141">
        <v>0</v>
      </c>
      <c r="U418" s="10">
        <v>0</v>
      </c>
      <c r="V418" s="10">
        <v>0</v>
      </c>
      <c r="W418" s="10">
        <v>0</v>
      </c>
      <c r="X418" s="13">
        <f t="shared" si="220"/>
        <v>0</v>
      </c>
      <c r="Y418" s="10">
        <f t="shared" si="220"/>
        <v>0</v>
      </c>
      <c r="Z418" s="10">
        <f t="shared" si="219"/>
        <v>0</v>
      </c>
      <c r="AA418" s="10">
        <f t="shared" si="219"/>
        <v>0</v>
      </c>
      <c r="AB418" s="10">
        <f t="shared" si="219"/>
        <v>0</v>
      </c>
      <c r="AC418" s="10">
        <f t="shared" si="219"/>
        <v>0</v>
      </c>
      <c r="AD418" s="10">
        <f t="shared" si="219"/>
        <v>0</v>
      </c>
      <c r="AE418" s="10">
        <f t="shared" si="206"/>
        <v>0</v>
      </c>
      <c r="AF418" s="10">
        <f t="shared" si="206"/>
        <v>0</v>
      </c>
      <c r="AG418" s="10">
        <f t="shared" si="206"/>
        <v>0</v>
      </c>
      <c r="AH418" s="10">
        <f t="shared" ref="AH418:AK481" si="221">IF(M418=0,0,T418/M418*100)</f>
        <v>0</v>
      </c>
      <c r="AI418" s="10">
        <f t="shared" si="221"/>
        <v>0</v>
      </c>
      <c r="AJ418" s="10">
        <f t="shared" si="221"/>
        <v>0</v>
      </c>
      <c r="AK418" s="10">
        <f t="shared" si="221"/>
        <v>0</v>
      </c>
    </row>
    <row r="419" spans="1:45" ht="12.75" customHeight="1" x14ac:dyDescent="0.25">
      <c r="A419" s="133">
        <v>411</v>
      </c>
      <c r="B419" s="139" t="s">
        <v>1707</v>
      </c>
      <c r="C419" s="135">
        <f t="shared" si="207"/>
        <v>0</v>
      </c>
      <c r="D419" s="140">
        <v>0</v>
      </c>
      <c r="E419" s="140">
        <v>0</v>
      </c>
      <c r="F419" s="140">
        <v>0</v>
      </c>
      <c r="G419" s="140">
        <v>0</v>
      </c>
      <c r="H419" s="140">
        <v>0</v>
      </c>
      <c r="I419" s="140">
        <v>0</v>
      </c>
      <c r="J419" s="135">
        <f t="shared" si="209"/>
        <v>0</v>
      </c>
      <c r="K419" s="141">
        <v>0</v>
      </c>
      <c r="L419" s="141">
        <v>0</v>
      </c>
      <c r="M419" s="141">
        <v>0</v>
      </c>
      <c r="N419" s="141">
        <v>0</v>
      </c>
      <c r="O419" s="141">
        <v>0</v>
      </c>
      <c r="P419" s="141">
        <v>0</v>
      </c>
      <c r="Q419" s="136">
        <f t="shared" si="211"/>
        <v>0</v>
      </c>
      <c r="R419" s="141">
        <v>0</v>
      </c>
      <c r="S419" s="141">
        <v>0</v>
      </c>
      <c r="T419" s="141">
        <v>0</v>
      </c>
      <c r="U419" s="10">
        <v>0</v>
      </c>
      <c r="V419" s="10">
        <v>0</v>
      </c>
      <c r="W419" s="10">
        <v>0</v>
      </c>
      <c r="X419" s="13">
        <f t="shared" si="220"/>
        <v>0</v>
      </c>
      <c r="Y419" s="10">
        <f t="shared" si="220"/>
        <v>0</v>
      </c>
      <c r="Z419" s="10">
        <f t="shared" si="219"/>
        <v>0</v>
      </c>
      <c r="AA419" s="10">
        <f t="shared" si="219"/>
        <v>0</v>
      </c>
      <c r="AB419" s="10">
        <f t="shared" si="219"/>
        <v>0</v>
      </c>
      <c r="AC419" s="10">
        <f t="shared" si="219"/>
        <v>0</v>
      </c>
      <c r="AD419" s="10">
        <f t="shared" si="219"/>
        <v>0</v>
      </c>
      <c r="AE419" s="10">
        <f t="shared" ref="AE419:AK482" si="222">IF(J419=0,0,Q419/J419*100)</f>
        <v>0</v>
      </c>
      <c r="AF419" s="10">
        <f t="shared" si="222"/>
        <v>0</v>
      </c>
      <c r="AG419" s="10">
        <f t="shared" si="222"/>
        <v>0</v>
      </c>
      <c r="AH419" s="10">
        <f t="shared" si="221"/>
        <v>0</v>
      </c>
      <c r="AI419" s="10">
        <f t="shared" si="221"/>
        <v>0</v>
      </c>
      <c r="AJ419" s="10">
        <f t="shared" si="221"/>
        <v>0</v>
      </c>
      <c r="AK419" s="10">
        <f t="shared" si="221"/>
        <v>0</v>
      </c>
    </row>
    <row r="420" spans="1:45" ht="12.75" customHeight="1" x14ac:dyDescent="0.25">
      <c r="A420" s="133">
        <v>412</v>
      </c>
      <c r="B420" s="139" t="s">
        <v>1708</v>
      </c>
      <c r="C420" s="135">
        <f t="shared" si="207"/>
        <v>0</v>
      </c>
      <c r="D420" s="140">
        <v>0</v>
      </c>
      <c r="E420" s="140">
        <v>0</v>
      </c>
      <c r="F420" s="140">
        <v>0</v>
      </c>
      <c r="G420" s="140">
        <v>0</v>
      </c>
      <c r="H420" s="140">
        <v>0</v>
      </c>
      <c r="I420" s="140">
        <v>0</v>
      </c>
      <c r="J420" s="135">
        <f t="shared" si="209"/>
        <v>0</v>
      </c>
      <c r="K420" s="141">
        <v>0</v>
      </c>
      <c r="L420" s="141">
        <v>0</v>
      </c>
      <c r="M420" s="141">
        <v>0</v>
      </c>
      <c r="N420" s="141">
        <v>0</v>
      </c>
      <c r="O420" s="141">
        <v>0</v>
      </c>
      <c r="P420" s="141">
        <v>0</v>
      </c>
      <c r="Q420" s="136">
        <f t="shared" si="211"/>
        <v>0</v>
      </c>
      <c r="R420" s="141">
        <v>0</v>
      </c>
      <c r="S420" s="141">
        <v>0</v>
      </c>
      <c r="T420" s="141">
        <v>0</v>
      </c>
      <c r="U420" s="10">
        <v>0</v>
      </c>
      <c r="V420" s="10">
        <v>0</v>
      </c>
      <c r="W420" s="10">
        <v>0</v>
      </c>
      <c r="X420" s="13">
        <f t="shared" si="220"/>
        <v>0</v>
      </c>
      <c r="Y420" s="10">
        <f t="shared" si="220"/>
        <v>0</v>
      </c>
      <c r="Z420" s="10">
        <f t="shared" si="219"/>
        <v>0</v>
      </c>
      <c r="AA420" s="10">
        <f t="shared" si="219"/>
        <v>0</v>
      </c>
      <c r="AB420" s="10">
        <f t="shared" si="219"/>
        <v>0</v>
      </c>
      <c r="AC420" s="10">
        <f t="shared" si="219"/>
        <v>0</v>
      </c>
      <c r="AD420" s="10">
        <f t="shared" si="219"/>
        <v>0</v>
      </c>
      <c r="AE420" s="10">
        <f t="shared" si="222"/>
        <v>0</v>
      </c>
      <c r="AF420" s="10">
        <f t="shared" si="222"/>
        <v>0</v>
      </c>
      <c r="AG420" s="10">
        <f t="shared" si="222"/>
        <v>0</v>
      </c>
      <c r="AH420" s="10">
        <f t="shared" si="221"/>
        <v>0</v>
      </c>
      <c r="AI420" s="10">
        <f t="shared" si="221"/>
        <v>0</v>
      </c>
      <c r="AJ420" s="10">
        <f t="shared" si="221"/>
        <v>0</v>
      </c>
      <c r="AK420" s="10">
        <f t="shared" si="221"/>
        <v>0</v>
      </c>
    </row>
    <row r="421" spans="1:45" ht="12.75" customHeight="1" x14ac:dyDescent="0.25">
      <c r="A421" s="133">
        <v>413</v>
      </c>
      <c r="B421" s="139" t="s">
        <v>1709</v>
      </c>
      <c r="C421" s="135">
        <f t="shared" si="207"/>
        <v>0</v>
      </c>
      <c r="D421" s="140">
        <v>0</v>
      </c>
      <c r="E421" s="140">
        <v>0</v>
      </c>
      <c r="F421" s="140">
        <v>0</v>
      </c>
      <c r="G421" s="140">
        <v>0</v>
      </c>
      <c r="H421" s="140">
        <v>0</v>
      </c>
      <c r="I421" s="140">
        <v>0</v>
      </c>
      <c r="J421" s="135">
        <f t="shared" si="209"/>
        <v>0</v>
      </c>
      <c r="K421" s="141">
        <v>0</v>
      </c>
      <c r="L421" s="141">
        <v>0</v>
      </c>
      <c r="M421" s="141">
        <v>0</v>
      </c>
      <c r="N421" s="141">
        <v>0</v>
      </c>
      <c r="O421" s="141">
        <v>0</v>
      </c>
      <c r="P421" s="141">
        <v>0</v>
      </c>
      <c r="Q421" s="136">
        <f t="shared" si="211"/>
        <v>0</v>
      </c>
      <c r="R421" s="141">
        <v>0</v>
      </c>
      <c r="S421" s="141">
        <v>0</v>
      </c>
      <c r="T421" s="141">
        <v>0</v>
      </c>
      <c r="U421" s="10">
        <v>0</v>
      </c>
      <c r="V421" s="10">
        <v>0</v>
      </c>
      <c r="W421" s="10">
        <v>0</v>
      </c>
      <c r="X421" s="13">
        <f t="shared" si="220"/>
        <v>0</v>
      </c>
      <c r="Y421" s="10">
        <f t="shared" si="220"/>
        <v>0</v>
      </c>
      <c r="Z421" s="10">
        <f t="shared" si="219"/>
        <v>0</v>
      </c>
      <c r="AA421" s="10">
        <f t="shared" si="219"/>
        <v>0</v>
      </c>
      <c r="AB421" s="10">
        <f t="shared" si="219"/>
        <v>0</v>
      </c>
      <c r="AC421" s="10">
        <f t="shared" si="219"/>
        <v>0</v>
      </c>
      <c r="AD421" s="10">
        <f t="shared" si="219"/>
        <v>0</v>
      </c>
      <c r="AE421" s="10">
        <f t="shared" si="222"/>
        <v>0</v>
      </c>
      <c r="AF421" s="10">
        <f t="shared" si="222"/>
        <v>0</v>
      </c>
      <c r="AG421" s="10">
        <f t="shared" si="222"/>
        <v>0</v>
      </c>
      <c r="AH421" s="10">
        <f t="shared" si="221"/>
        <v>0</v>
      </c>
      <c r="AI421" s="10">
        <f t="shared" si="221"/>
        <v>0</v>
      </c>
      <c r="AJ421" s="10">
        <f t="shared" si="221"/>
        <v>0</v>
      </c>
      <c r="AK421" s="10">
        <f t="shared" si="221"/>
        <v>0</v>
      </c>
    </row>
    <row r="422" spans="1:45" ht="12.75" customHeight="1" x14ac:dyDescent="0.25">
      <c r="A422" s="133">
        <v>414</v>
      </c>
      <c r="B422" s="139" t="s">
        <v>1710</v>
      </c>
      <c r="C422" s="135">
        <f t="shared" si="207"/>
        <v>0</v>
      </c>
      <c r="D422" s="140">
        <v>0</v>
      </c>
      <c r="E422" s="140">
        <v>0</v>
      </c>
      <c r="F422" s="140">
        <v>0</v>
      </c>
      <c r="G422" s="140">
        <v>0</v>
      </c>
      <c r="H422" s="140">
        <v>0</v>
      </c>
      <c r="I422" s="140">
        <v>0</v>
      </c>
      <c r="J422" s="135">
        <f t="shared" si="209"/>
        <v>0</v>
      </c>
      <c r="K422" s="141">
        <v>0</v>
      </c>
      <c r="L422" s="141">
        <v>0</v>
      </c>
      <c r="M422" s="141">
        <v>0</v>
      </c>
      <c r="N422" s="141">
        <v>0</v>
      </c>
      <c r="O422" s="141">
        <v>0</v>
      </c>
      <c r="P422" s="141">
        <v>0</v>
      </c>
      <c r="Q422" s="136">
        <f t="shared" si="211"/>
        <v>0</v>
      </c>
      <c r="R422" s="141">
        <v>0</v>
      </c>
      <c r="S422" s="141">
        <v>0</v>
      </c>
      <c r="T422" s="141">
        <v>0</v>
      </c>
      <c r="U422" s="10">
        <v>0</v>
      </c>
      <c r="V422" s="10">
        <v>0</v>
      </c>
      <c r="W422" s="10">
        <v>0</v>
      </c>
      <c r="X422" s="13">
        <f t="shared" si="220"/>
        <v>0</v>
      </c>
      <c r="Y422" s="10">
        <f t="shared" si="220"/>
        <v>0</v>
      </c>
      <c r="Z422" s="10">
        <f t="shared" si="219"/>
        <v>0</v>
      </c>
      <c r="AA422" s="10">
        <f t="shared" si="219"/>
        <v>0</v>
      </c>
      <c r="AB422" s="10">
        <f t="shared" si="219"/>
        <v>0</v>
      </c>
      <c r="AC422" s="10">
        <f t="shared" si="219"/>
        <v>0</v>
      </c>
      <c r="AD422" s="10">
        <f t="shared" si="219"/>
        <v>0</v>
      </c>
      <c r="AE422" s="10">
        <f t="shared" si="222"/>
        <v>0</v>
      </c>
      <c r="AF422" s="10">
        <f t="shared" si="222"/>
        <v>0</v>
      </c>
      <c r="AG422" s="10">
        <f t="shared" si="222"/>
        <v>0</v>
      </c>
      <c r="AH422" s="10">
        <f t="shared" si="221"/>
        <v>0</v>
      </c>
      <c r="AI422" s="10">
        <f t="shared" si="221"/>
        <v>0</v>
      </c>
      <c r="AJ422" s="10">
        <f t="shared" si="221"/>
        <v>0</v>
      </c>
      <c r="AK422" s="10">
        <f t="shared" si="221"/>
        <v>0</v>
      </c>
    </row>
    <row r="423" spans="1:45" ht="12.75" customHeight="1" x14ac:dyDescent="0.25">
      <c r="A423" s="133">
        <v>415</v>
      </c>
      <c r="B423" s="139" t="s">
        <v>1711</v>
      </c>
      <c r="C423" s="135">
        <f t="shared" si="207"/>
        <v>0</v>
      </c>
      <c r="D423" s="140">
        <v>0</v>
      </c>
      <c r="E423" s="140">
        <v>0</v>
      </c>
      <c r="F423" s="140">
        <v>0</v>
      </c>
      <c r="G423" s="140">
        <v>0</v>
      </c>
      <c r="H423" s="140">
        <v>0</v>
      </c>
      <c r="I423" s="140">
        <v>0</v>
      </c>
      <c r="J423" s="135">
        <f t="shared" si="209"/>
        <v>0</v>
      </c>
      <c r="K423" s="141">
        <v>0</v>
      </c>
      <c r="L423" s="141">
        <v>0</v>
      </c>
      <c r="M423" s="141">
        <v>0</v>
      </c>
      <c r="N423" s="141">
        <v>0</v>
      </c>
      <c r="O423" s="141">
        <v>0</v>
      </c>
      <c r="P423" s="141">
        <v>0</v>
      </c>
      <c r="Q423" s="136">
        <f t="shared" si="211"/>
        <v>0</v>
      </c>
      <c r="R423" s="141">
        <v>0</v>
      </c>
      <c r="S423" s="141">
        <v>0</v>
      </c>
      <c r="T423" s="141">
        <v>0</v>
      </c>
      <c r="U423" s="10">
        <v>0</v>
      </c>
      <c r="V423" s="10">
        <v>0</v>
      </c>
      <c r="W423" s="10">
        <v>0</v>
      </c>
      <c r="X423" s="13">
        <f t="shared" si="220"/>
        <v>0</v>
      </c>
      <c r="Y423" s="10">
        <f t="shared" si="220"/>
        <v>0</v>
      </c>
      <c r="Z423" s="10">
        <f t="shared" si="219"/>
        <v>0</v>
      </c>
      <c r="AA423" s="10">
        <f t="shared" si="219"/>
        <v>0</v>
      </c>
      <c r="AB423" s="10">
        <f t="shared" si="219"/>
        <v>0</v>
      </c>
      <c r="AC423" s="10">
        <f t="shared" si="219"/>
        <v>0</v>
      </c>
      <c r="AD423" s="10">
        <f t="shared" si="219"/>
        <v>0</v>
      </c>
      <c r="AE423" s="10">
        <f t="shared" si="222"/>
        <v>0</v>
      </c>
      <c r="AF423" s="10">
        <f t="shared" si="222"/>
        <v>0</v>
      </c>
      <c r="AG423" s="10">
        <f t="shared" si="222"/>
        <v>0</v>
      </c>
      <c r="AH423" s="10">
        <f t="shared" si="221"/>
        <v>0</v>
      </c>
      <c r="AI423" s="10">
        <f t="shared" si="221"/>
        <v>0</v>
      </c>
      <c r="AJ423" s="10">
        <f t="shared" si="221"/>
        <v>0</v>
      </c>
      <c r="AK423" s="10">
        <f t="shared" si="221"/>
        <v>0</v>
      </c>
    </row>
    <row r="424" spans="1:45" ht="12.75" customHeight="1" x14ac:dyDescent="0.25">
      <c r="A424" s="133">
        <v>416</v>
      </c>
      <c r="B424" s="139" t="s">
        <v>1645</v>
      </c>
      <c r="C424" s="135">
        <f t="shared" si="207"/>
        <v>0</v>
      </c>
      <c r="D424" s="140">
        <v>0</v>
      </c>
      <c r="E424" s="140">
        <v>0</v>
      </c>
      <c r="F424" s="140">
        <v>0</v>
      </c>
      <c r="G424" s="140">
        <v>0</v>
      </c>
      <c r="H424" s="140">
        <v>0</v>
      </c>
      <c r="I424" s="140">
        <v>0</v>
      </c>
      <c r="J424" s="135">
        <f t="shared" si="209"/>
        <v>0</v>
      </c>
      <c r="K424" s="141">
        <v>0</v>
      </c>
      <c r="L424" s="141">
        <v>0</v>
      </c>
      <c r="M424" s="141">
        <v>0</v>
      </c>
      <c r="N424" s="141">
        <v>0</v>
      </c>
      <c r="O424" s="141">
        <v>0</v>
      </c>
      <c r="P424" s="141">
        <v>0</v>
      </c>
      <c r="Q424" s="136">
        <f t="shared" si="211"/>
        <v>0</v>
      </c>
      <c r="R424" s="141">
        <v>0</v>
      </c>
      <c r="S424" s="141">
        <v>0</v>
      </c>
      <c r="T424" s="141">
        <v>0</v>
      </c>
      <c r="U424" s="10">
        <v>0</v>
      </c>
      <c r="V424" s="10">
        <v>0</v>
      </c>
      <c r="W424" s="10">
        <v>0</v>
      </c>
      <c r="X424" s="13">
        <f t="shared" si="220"/>
        <v>0</v>
      </c>
      <c r="Y424" s="10">
        <f t="shared" si="220"/>
        <v>0</v>
      </c>
      <c r="Z424" s="10">
        <f t="shared" si="219"/>
        <v>0</v>
      </c>
      <c r="AA424" s="10">
        <f t="shared" si="219"/>
        <v>0</v>
      </c>
      <c r="AB424" s="10">
        <f t="shared" si="219"/>
        <v>0</v>
      </c>
      <c r="AC424" s="10">
        <f t="shared" si="219"/>
        <v>0</v>
      </c>
      <c r="AD424" s="10">
        <f t="shared" si="219"/>
        <v>0</v>
      </c>
      <c r="AE424" s="10">
        <f t="shared" si="222"/>
        <v>0</v>
      </c>
      <c r="AF424" s="10">
        <f t="shared" si="222"/>
        <v>0</v>
      </c>
      <c r="AG424" s="10">
        <f t="shared" si="222"/>
        <v>0</v>
      </c>
      <c r="AH424" s="10">
        <f t="shared" si="221"/>
        <v>0</v>
      </c>
      <c r="AI424" s="10">
        <f t="shared" si="221"/>
        <v>0</v>
      </c>
      <c r="AJ424" s="10">
        <f t="shared" si="221"/>
        <v>0</v>
      </c>
      <c r="AK424" s="10">
        <f t="shared" si="221"/>
        <v>0</v>
      </c>
    </row>
    <row r="425" spans="1:45" ht="12.75" customHeight="1" x14ac:dyDescent="0.25">
      <c r="A425" s="133">
        <v>417</v>
      </c>
      <c r="B425" s="139" t="s">
        <v>1712</v>
      </c>
      <c r="C425" s="135">
        <f t="shared" si="207"/>
        <v>0</v>
      </c>
      <c r="D425" s="140">
        <v>0</v>
      </c>
      <c r="E425" s="140">
        <v>0</v>
      </c>
      <c r="F425" s="140">
        <v>0</v>
      </c>
      <c r="G425" s="140">
        <v>0</v>
      </c>
      <c r="H425" s="140">
        <v>0</v>
      </c>
      <c r="I425" s="140">
        <v>0</v>
      </c>
      <c r="J425" s="135">
        <f t="shared" si="209"/>
        <v>0</v>
      </c>
      <c r="K425" s="141">
        <v>0</v>
      </c>
      <c r="L425" s="141">
        <v>0</v>
      </c>
      <c r="M425" s="141">
        <v>0</v>
      </c>
      <c r="N425" s="141">
        <v>0</v>
      </c>
      <c r="O425" s="141">
        <v>0</v>
      </c>
      <c r="P425" s="141">
        <v>0</v>
      </c>
      <c r="Q425" s="136">
        <f t="shared" si="211"/>
        <v>0</v>
      </c>
      <c r="R425" s="141">
        <v>0</v>
      </c>
      <c r="S425" s="141">
        <v>0</v>
      </c>
      <c r="T425" s="141">
        <v>0</v>
      </c>
      <c r="U425" s="10">
        <v>0</v>
      </c>
      <c r="V425" s="10">
        <v>0</v>
      </c>
      <c r="W425" s="10">
        <v>0</v>
      </c>
      <c r="X425" s="13">
        <f t="shared" si="220"/>
        <v>0</v>
      </c>
      <c r="Y425" s="10">
        <f t="shared" si="220"/>
        <v>0</v>
      </c>
      <c r="Z425" s="10">
        <f t="shared" si="219"/>
        <v>0</v>
      </c>
      <c r="AA425" s="10">
        <f t="shared" si="219"/>
        <v>0</v>
      </c>
      <c r="AB425" s="10">
        <f t="shared" si="219"/>
        <v>0</v>
      </c>
      <c r="AC425" s="10">
        <f t="shared" si="219"/>
        <v>0</v>
      </c>
      <c r="AD425" s="10">
        <f t="shared" si="219"/>
        <v>0</v>
      </c>
      <c r="AE425" s="10">
        <f t="shared" si="222"/>
        <v>0</v>
      </c>
      <c r="AF425" s="10">
        <f t="shared" si="222"/>
        <v>0</v>
      </c>
      <c r="AG425" s="10">
        <f t="shared" si="222"/>
        <v>0</v>
      </c>
      <c r="AH425" s="10">
        <f t="shared" si="221"/>
        <v>0</v>
      </c>
      <c r="AI425" s="10">
        <f t="shared" si="221"/>
        <v>0</v>
      </c>
      <c r="AJ425" s="10">
        <f t="shared" si="221"/>
        <v>0</v>
      </c>
      <c r="AK425" s="10">
        <f t="shared" si="221"/>
        <v>0</v>
      </c>
    </row>
    <row r="426" spans="1:45" ht="12.75" customHeight="1" x14ac:dyDescent="0.25">
      <c r="A426" s="133">
        <v>418</v>
      </c>
      <c r="B426" s="139" t="s">
        <v>1713</v>
      </c>
      <c r="C426" s="135">
        <f t="shared" si="207"/>
        <v>0</v>
      </c>
      <c r="D426" s="140">
        <v>0</v>
      </c>
      <c r="E426" s="140">
        <v>0</v>
      </c>
      <c r="F426" s="140">
        <v>0</v>
      </c>
      <c r="G426" s="140">
        <v>0</v>
      </c>
      <c r="H426" s="140">
        <v>0</v>
      </c>
      <c r="I426" s="140">
        <v>0</v>
      </c>
      <c r="J426" s="135">
        <f t="shared" si="209"/>
        <v>0</v>
      </c>
      <c r="K426" s="141">
        <v>0</v>
      </c>
      <c r="L426" s="141">
        <v>0</v>
      </c>
      <c r="M426" s="141">
        <v>0</v>
      </c>
      <c r="N426" s="141">
        <v>0</v>
      </c>
      <c r="O426" s="141">
        <v>0</v>
      </c>
      <c r="P426" s="141">
        <v>0</v>
      </c>
      <c r="Q426" s="136">
        <f t="shared" si="211"/>
        <v>0</v>
      </c>
      <c r="R426" s="141">
        <v>0</v>
      </c>
      <c r="S426" s="141">
        <v>0</v>
      </c>
      <c r="T426" s="141">
        <v>0</v>
      </c>
      <c r="U426" s="10">
        <v>0</v>
      </c>
      <c r="V426" s="10">
        <v>0</v>
      </c>
      <c r="W426" s="10">
        <v>0</v>
      </c>
      <c r="X426" s="13">
        <f t="shared" si="220"/>
        <v>0</v>
      </c>
      <c r="Y426" s="10">
        <f t="shared" si="220"/>
        <v>0</v>
      </c>
      <c r="Z426" s="10">
        <f t="shared" si="219"/>
        <v>0</v>
      </c>
      <c r="AA426" s="10">
        <f t="shared" si="219"/>
        <v>0</v>
      </c>
      <c r="AB426" s="10">
        <f t="shared" si="219"/>
        <v>0</v>
      </c>
      <c r="AC426" s="10">
        <f t="shared" si="219"/>
        <v>0</v>
      </c>
      <c r="AD426" s="10">
        <f t="shared" si="219"/>
        <v>0</v>
      </c>
      <c r="AE426" s="10">
        <f t="shared" si="222"/>
        <v>0</v>
      </c>
      <c r="AF426" s="10">
        <f t="shared" si="222"/>
        <v>0</v>
      </c>
      <c r="AG426" s="10">
        <f t="shared" si="222"/>
        <v>0</v>
      </c>
      <c r="AH426" s="10">
        <f t="shared" si="221"/>
        <v>0</v>
      </c>
      <c r="AI426" s="10">
        <f t="shared" si="221"/>
        <v>0</v>
      </c>
      <c r="AJ426" s="10">
        <f t="shared" si="221"/>
        <v>0</v>
      </c>
      <c r="AK426" s="10">
        <f t="shared" si="221"/>
        <v>0</v>
      </c>
    </row>
    <row r="427" spans="1:45" ht="12.75" customHeight="1" x14ac:dyDescent="0.25">
      <c r="A427" s="133">
        <v>419</v>
      </c>
      <c r="B427" s="139" t="s">
        <v>1714</v>
      </c>
      <c r="C427" s="135">
        <f t="shared" si="207"/>
        <v>0</v>
      </c>
      <c r="D427" s="140">
        <v>0</v>
      </c>
      <c r="E427" s="140">
        <v>0</v>
      </c>
      <c r="F427" s="140">
        <v>0</v>
      </c>
      <c r="G427" s="140">
        <v>0</v>
      </c>
      <c r="H427" s="140">
        <v>0</v>
      </c>
      <c r="I427" s="140">
        <v>0</v>
      </c>
      <c r="J427" s="135">
        <f t="shared" si="209"/>
        <v>0</v>
      </c>
      <c r="K427" s="141">
        <v>0</v>
      </c>
      <c r="L427" s="141">
        <v>0</v>
      </c>
      <c r="M427" s="141">
        <v>0</v>
      </c>
      <c r="N427" s="141">
        <v>0</v>
      </c>
      <c r="O427" s="141">
        <v>0</v>
      </c>
      <c r="P427" s="141">
        <v>0</v>
      </c>
      <c r="Q427" s="136">
        <f t="shared" si="211"/>
        <v>0</v>
      </c>
      <c r="R427" s="141">
        <v>0</v>
      </c>
      <c r="S427" s="141">
        <v>0</v>
      </c>
      <c r="T427" s="141">
        <v>0</v>
      </c>
      <c r="U427" s="10">
        <v>0</v>
      </c>
      <c r="V427" s="10">
        <v>0</v>
      </c>
      <c r="W427" s="10">
        <v>0</v>
      </c>
      <c r="X427" s="13">
        <f t="shared" si="220"/>
        <v>0</v>
      </c>
      <c r="Y427" s="10">
        <f t="shared" si="220"/>
        <v>0</v>
      </c>
      <c r="Z427" s="10">
        <f t="shared" si="219"/>
        <v>0</v>
      </c>
      <c r="AA427" s="10">
        <f t="shared" si="219"/>
        <v>0</v>
      </c>
      <c r="AB427" s="10">
        <f t="shared" si="219"/>
        <v>0</v>
      </c>
      <c r="AC427" s="10">
        <f t="shared" si="219"/>
        <v>0</v>
      </c>
      <c r="AD427" s="10">
        <f t="shared" si="219"/>
        <v>0</v>
      </c>
      <c r="AE427" s="10">
        <f t="shared" si="222"/>
        <v>0</v>
      </c>
      <c r="AF427" s="10">
        <f t="shared" si="222"/>
        <v>0</v>
      </c>
      <c r="AG427" s="10">
        <f t="shared" si="222"/>
        <v>0</v>
      </c>
      <c r="AH427" s="10">
        <f t="shared" si="221"/>
        <v>0</v>
      </c>
      <c r="AI427" s="10">
        <f t="shared" si="221"/>
        <v>0</v>
      </c>
      <c r="AJ427" s="10">
        <f t="shared" si="221"/>
        <v>0</v>
      </c>
      <c r="AK427" s="10">
        <f t="shared" si="221"/>
        <v>0</v>
      </c>
    </row>
    <row r="428" spans="1:45" ht="12.75" customHeight="1" x14ac:dyDescent="0.25">
      <c r="A428" s="133">
        <v>420</v>
      </c>
      <c r="B428" s="139"/>
      <c r="C428" s="140"/>
      <c r="D428" s="140"/>
      <c r="E428" s="140"/>
      <c r="F428" s="140"/>
      <c r="G428" s="140"/>
      <c r="H428" s="140"/>
      <c r="I428" s="140"/>
      <c r="J428" s="140"/>
      <c r="K428" s="141"/>
      <c r="L428" s="141"/>
      <c r="M428" s="141"/>
      <c r="N428" s="141"/>
      <c r="O428" s="141"/>
      <c r="P428" s="141"/>
      <c r="Q428" s="141"/>
      <c r="R428" s="141"/>
      <c r="S428" s="141"/>
      <c r="T428" s="141"/>
      <c r="U428" s="10"/>
      <c r="V428" s="10"/>
      <c r="W428" s="10"/>
      <c r="X428" s="13">
        <f t="shared" si="220"/>
        <v>0</v>
      </c>
      <c r="Y428" s="10"/>
      <c r="Z428" s="10"/>
      <c r="AA428" s="10"/>
      <c r="AB428" s="10"/>
      <c r="AC428" s="10"/>
      <c r="AD428" s="10"/>
      <c r="AE428" s="10"/>
      <c r="AF428" s="10"/>
      <c r="AG428" s="10"/>
      <c r="AH428" s="10"/>
      <c r="AI428" s="10"/>
      <c r="AJ428" s="10"/>
      <c r="AK428" s="10"/>
    </row>
    <row r="429" spans="1:45" ht="12.75" customHeight="1" x14ac:dyDescent="0.25">
      <c r="A429" s="133">
        <v>421</v>
      </c>
      <c r="B429" s="134" t="s">
        <v>1715</v>
      </c>
      <c r="C429" s="135">
        <f t="shared" ref="C429:C465" si="223">SUM(D429:I429)</f>
        <v>7463.6</v>
      </c>
      <c r="D429" s="135">
        <f t="shared" ref="D429:I429" si="224">D430+D431</f>
        <v>2450</v>
      </c>
      <c r="E429" s="135">
        <f t="shared" si="224"/>
        <v>2845.1</v>
      </c>
      <c r="F429" s="135">
        <f t="shared" si="224"/>
        <v>0</v>
      </c>
      <c r="G429" s="135">
        <f t="shared" si="224"/>
        <v>1651.4</v>
      </c>
      <c r="H429" s="135">
        <f t="shared" si="224"/>
        <v>63.8</v>
      </c>
      <c r="I429" s="135">
        <f t="shared" si="224"/>
        <v>453.3</v>
      </c>
      <c r="J429" s="135">
        <f t="shared" ref="J429:J465" si="225">SUM(K429:P429)</f>
        <v>8868.9</v>
      </c>
      <c r="K429" s="135">
        <f t="shared" ref="K429:P429" si="226">K430+K431</f>
        <v>3851.5</v>
      </c>
      <c r="L429" s="135">
        <f t="shared" si="226"/>
        <v>2845.1</v>
      </c>
      <c r="M429" s="135">
        <f t="shared" si="226"/>
        <v>0</v>
      </c>
      <c r="N429" s="135">
        <f t="shared" si="226"/>
        <v>1651.4</v>
      </c>
      <c r="O429" s="135">
        <f t="shared" si="226"/>
        <v>67.599999999999994</v>
      </c>
      <c r="P429" s="135">
        <f t="shared" si="226"/>
        <v>453.3</v>
      </c>
      <c r="Q429" s="136">
        <f t="shared" ref="Q429:Q465" si="227">SUM(R429:W429)</f>
        <v>7284.7910999999995</v>
      </c>
      <c r="R429" s="135">
        <f t="shared" ref="R429:W429" si="228">R430+R431</f>
        <v>3350.2194</v>
      </c>
      <c r="S429" s="135">
        <f t="shared" si="228"/>
        <v>2704.3580999999999</v>
      </c>
      <c r="T429" s="135">
        <f t="shared" si="228"/>
        <v>0</v>
      </c>
      <c r="U429" s="135">
        <f t="shared" si="228"/>
        <v>730.87459999999999</v>
      </c>
      <c r="V429" s="135">
        <f t="shared" si="228"/>
        <v>67.599999999999994</v>
      </c>
      <c r="W429" s="135">
        <f t="shared" si="228"/>
        <v>431.73899999999998</v>
      </c>
      <c r="X429" s="13">
        <f t="shared" si="220"/>
        <v>-1584.1089000000002</v>
      </c>
      <c r="Y429" s="13">
        <f t="shared" si="220"/>
        <v>-501.28060000000005</v>
      </c>
      <c r="Z429" s="13">
        <f t="shared" si="220"/>
        <v>-140.74189999999999</v>
      </c>
      <c r="AA429" s="13">
        <f t="shared" si="220"/>
        <v>0</v>
      </c>
      <c r="AB429" s="13">
        <f t="shared" si="220"/>
        <v>-920.5254000000001</v>
      </c>
      <c r="AC429" s="13">
        <f t="shared" si="220"/>
        <v>0</v>
      </c>
      <c r="AD429" s="13">
        <f t="shared" si="220"/>
        <v>-21.561000000000035</v>
      </c>
      <c r="AE429" s="13">
        <f t="shared" si="222"/>
        <v>82.138609072150999</v>
      </c>
      <c r="AF429" s="13">
        <f t="shared" si="222"/>
        <v>86.98479553420745</v>
      </c>
      <c r="AG429" s="13">
        <f t="shared" si="222"/>
        <v>95.053182664932692</v>
      </c>
      <c r="AH429" s="13">
        <f t="shared" si="221"/>
        <v>0</v>
      </c>
      <c r="AI429" s="13">
        <f t="shared" si="221"/>
        <v>44.25787816398207</v>
      </c>
      <c r="AJ429" s="13">
        <f t="shared" si="221"/>
        <v>100</v>
      </c>
      <c r="AK429" s="13">
        <f t="shared" si="221"/>
        <v>95.243547319655846</v>
      </c>
    </row>
    <row r="430" spans="1:45" s="138" customFormat="1" ht="12.75" customHeight="1" x14ac:dyDescent="0.2">
      <c r="A430" s="133">
        <v>422</v>
      </c>
      <c r="B430" s="134" t="s">
        <v>1374</v>
      </c>
      <c r="C430" s="135">
        <f t="shared" si="223"/>
        <v>7399.8</v>
      </c>
      <c r="D430" s="135">
        <f t="shared" ref="D430:I430" si="229">D432</f>
        <v>2450</v>
      </c>
      <c r="E430" s="135">
        <f t="shared" si="229"/>
        <v>2845.1</v>
      </c>
      <c r="F430" s="135">
        <f t="shared" si="229"/>
        <v>0</v>
      </c>
      <c r="G430" s="135">
        <f t="shared" si="229"/>
        <v>1651.4</v>
      </c>
      <c r="H430" s="135">
        <f t="shared" si="229"/>
        <v>0</v>
      </c>
      <c r="I430" s="135">
        <f t="shared" si="229"/>
        <v>453.3</v>
      </c>
      <c r="J430" s="135">
        <f t="shared" si="225"/>
        <v>8801.2999999999993</v>
      </c>
      <c r="K430" s="135">
        <f t="shared" ref="K430:P430" si="230">K432</f>
        <v>3851.5</v>
      </c>
      <c r="L430" s="135">
        <f t="shared" si="230"/>
        <v>2845.1</v>
      </c>
      <c r="M430" s="135">
        <f t="shared" si="230"/>
        <v>0</v>
      </c>
      <c r="N430" s="135">
        <f t="shared" si="230"/>
        <v>1651.4</v>
      </c>
      <c r="O430" s="135">
        <f t="shared" si="230"/>
        <v>0</v>
      </c>
      <c r="P430" s="135">
        <f t="shared" si="230"/>
        <v>453.3</v>
      </c>
      <c r="Q430" s="136">
        <f t="shared" si="227"/>
        <v>7217.1910999999991</v>
      </c>
      <c r="R430" s="135">
        <f t="shared" ref="R430:W430" si="231">R432</f>
        <v>3350.2194</v>
      </c>
      <c r="S430" s="135">
        <f t="shared" si="231"/>
        <v>2704.3580999999999</v>
      </c>
      <c r="T430" s="135">
        <f t="shared" si="231"/>
        <v>0</v>
      </c>
      <c r="U430" s="135">
        <f t="shared" si="231"/>
        <v>730.87459999999999</v>
      </c>
      <c r="V430" s="135">
        <f t="shared" si="231"/>
        <v>0</v>
      </c>
      <c r="W430" s="135">
        <f t="shared" si="231"/>
        <v>431.73899999999998</v>
      </c>
      <c r="X430" s="13">
        <f t="shared" si="220"/>
        <v>-1584.1089000000002</v>
      </c>
      <c r="Y430" s="13">
        <f t="shared" si="220"/>
        <v>-501.28060000000005</v>
      </c>
      <c r="Z430" s="13">
        <f t="shared" si="220"/>
        <v>-140.74189999999999</v>
      </c>
      <c r="AA430" s="13">
        <f t="shared" si="220"/>
        <v>0</v>
      </c>
      <c r="AB430" s="13">
        <f t="shared" si="220"/>
        <v>-920.5254000000001</v>
      </c>
      <c r="AC430" s="13">
        <f t="shared" si="220"/>
        <v>0</v>
      </c>
      <c r="AD430" s="13">
        <f t="shared" si="220"/>
        <v>-21.561000000000035</v>
      </c>
      <c r="AE430" s="13">
        <f t="shared" si="222"/>
        <v>82.001421380932356</v>
      </c>
      <c r="AF430" s="13">
        <f t="shared" si="222"/>
        <v>86.98479553420745</v>
      </c>
      <c r="AG430" s="13">
        <f t="shared" si="222"/>
        <v>95.053182664932692</v>
      </c>
      <c r="AH430" s="13">
        <f t="shared" si="221"/>
        <v>0</v>
      </c>
      <c r="AI430" s="13">
        <f t="shared" si="221"/>
        <v>44.25787816398207</v>
      </c>
      <c r="AJ430" s="13">
        <f t="shared" si="221"/>
        <v>0</v>
      </c>
      <c r="AK430" s="13">
        <f t="shared" si="221"/>
        <v>95.243547319655846</v>
      </c>
      <c r="AL430" s="183"/>
      <c r="AM430" s="183"/>
      <c r="AN430" s="183"/>
      <c r="AO430" s="183"/>
      <c r="AP430" s="183"/>
      <c r="AQ430" s="183"/>
      <c r="AR430" s="183"/>
      <c r="AS430" s="183"/>
    </row>
    <row r="431" spans="1:45" s="138" customFormat="1" ht="12.75" customHeight="1" x14ac:dyDescent="0.2">
      <c r="A431" s="133">
        <v>423</v>
      </c>
      <c r="B431" s="134" t="s">
        <v>1375</v>
      </c>
      <c r="C431" s="135">
        <f t="shared" si="223"/>
        <v>63.8</v>
      </c>
      <c r="D431" s="135">
        <f t="shared" ref="D431:I431" si="232">SUBTOTAL(9,D433:D465)</f>
        <v>0</v>
      </c>
      <c r="E431" s="135">
        <f t="shared" si="232"/>
        <v>0</v>
      </c>
      <c r="F431" s="135">
        <f t="shared" si="232"/>
        <v>0</v>
      </c>
      <c r="G431" s="135">
        <f t="shared" si="232"/>
        <v>0</v>
      </c>
      <c r="H431" s="135">
        <f t="shared" si="232"/>
        <v>63.8</v>
      </c>
      <c r="I431" s="135">
        <f t="shared" si="232"/>
        <v>0</v>
      </c>
      <c r="J431" s="135">
        <f t="shared" si="225"/>
        <v>67.599999999999994</v>
      </c>
      <c r="K431" s="135">
        <f t="shared" ref="K431:P431" si="233">SUBTOTAL(9,K433:K465)</f>
        <v>0</v>
      </c>
      <c r="L431" s="135">
        <f t="shared" si="233"/>
        <v>0</v>
      </c>
      <c r="M431" s="135">
        <f t="shared" si="233"/>
        <v>0</v>
      </c>
      <c r="N431" s="135">
        <f t="shared" si="233"/>
        <v>0</v>
      </c>
      <c r="O431" s="135">
        <f t="shared" si="233"/>
        <v>67.599999999999994</v>
      </c>
      <c r="P431" s="135">
        <f t="shared" si="233"/>
        <v>0</v>
      </c>
      <c r="Q431" s="136">
        <f t="shared" si="227"/>
        <v>67.599999999999994</v>
      </c>
      <c r="R431" s="135">
        <f t="shared" ref="R431:W431" si="234">SUBTOTAL(9,R433:R465)</f>
        <v>0</v>
      </c>
      <c r="S431" s="135">
        <f t="shared" si="234"/>
        <v>0</v>
      </c>
      <c r="T431" s="135">
        <f t="shared" si="234"/>
        <v>0</v>
      </c>
      <c r="U431" s="135">
        <f t="shared" si="234"/>
        <v>0</v>
      </c>
      <c r="V431" s="135">
        <f t="shared" si="234"/>
        <v>67.599999999999994</v>
      </c>
      <c r="W431" s="135">
        <f t="shared" si="234"/>
        <v>0</v>
      </c>
      <c r="X431" s="13">
        <f t="shared" si="220"/>
        <v>0</v>
      </c>
      <c r="Y431" s="13">
        <f t="shared" si="220"/>
        <v>0</v>
      </c>
      <c r="Z431" s="13">
        <f t="shared" si="220"/>
        <v>0</v>
      </c>
      <c r="AA431" s="13">
        <f t="shared" si="220"/>
        <v>0</v>
      </c>
      <c r="AB431" s="13">
        <f t="shared" si="220"/>
        <v>0</v>
      </c>
      <c r="AC431" s="13">
        <f t="shared" si="220"/>
        <v>0</v>
      </c>
      <c r="AD431" s="13">
        <f t="shared" si="220"/>
        <v>0</v>
      </c>
      <c r="AE431" s="13">
        <f t="shared" si="222"/>
        <v>100</v>
      </c>
      <c r="AF431" s="13">
        <f t="shared" si="222"/>
        <v>0</v>
      </c>
      <c r="AG431" s="13">
        <f t="shared" si="222"/>
        <v>0</v>
      </c>
      <c r="AH431" s="13">
        <f t="shared" si="221"/>
        <v>0</v>
      </c>
      <c r="AI431" s="13">
        <f t="shared" si="221"/>
        <v>0</v>
      </c>
      <c r="AJ431" s="13">
        <f t="shared" si="221"/>
        <v>100</v>
      </c>
      <c r="AK431" s="13">
        <f t="shared" si="221"/>
        <v>0</v>
      </c>
      <c r="AL431" s="183"/>
      <c r="AM431" s="183"/>
      <c r="AN431" s="183"/>
      <c r="AO431" s="183"/>
      <c r="AP431" s="183"/>
      <c r="AQ431" s="183"/>
      <c r="AR431" s="183"/>
      <c r="AS431" s="183"/>
    </row>
    <row r="432" spans="1:45" ht="12.75" customHeight="1" x14ac:dyDescent="0.25">
      <c r="A432" s="133">
        <v>424</v>
      </c>
      <c r="B432" s="139" t="s">
        <v>1400</v>
      </c>
      <c r="C432" s="135">
        <f t="shared" si="223"/>
        <v>7399.8</v>
      </c>
      <c r="D432" s="140">
        <v>2450</v>
      </c>
      <c r="E432" s="140">
        <v>2845.1</v>
      </c>
      <c r="F432" s="140">
        <v>0</v>
      </c>
      <c r="G432" s="140">
        <v>1651.4</v>
      </c>
      <c r="H432" s="140">
        <v>0</v>
      </c>
      <c r="I432" s="140">
        <v>453.3</v>
      </c>
      <c r="J432" s="135">
        <f t="shared" si="225"/>
        <v>8801.2999999999993</v>
      </c>
      <c r="K432" s="141">
        <v>3851.5</v>
      </c>
      <c r="L432" s="141">
        <v>2845.1</v>
      </c>
      <c r="M432" s="141">
        <v>0</v>
      </c>
      <c r="N432" s="141">
        <v>1651.4</v>
      </c>
      <c r="O432" s="141">
        <v>0</v>
      </c>
      <c r="P432" s="141">
        <v>453.3</v>
      </c>
      <c r="Q432" s="136">
        <f t="shared" si="227"/>
        <v>7217.1910999999991</v>
      </c>
      <c r="R432" s="141">
        <v>3350.2194</v>
      </c>
      <c r="S432" s="141">
        <v>2704.3580999999999</v>
      </c>
      <c r="T432" s="141">
        <v>0</v>
      </c>
      <c r="U432" s="10">
        <v>730.87459999999999</v>
      </c>
      <c r="V432" s="10">
        <v>0</v>
      </c>
      <c r="W432" s="10">
        <v>431.73899999999998</v>
      </c>
      <c r="X432" s="13">
        <f t="shared" si="220"/>
        <v>-1584.1089000000002</v>
      </c>
      <c r="Y432" s="10">
        <f t="shared" si="220"/>
        <v>-501.28060000000005</v>
      </c>
      <c r="Z432" s="10">
        <f t="shared" si="220"/>
        <v>-140.74189999999999</v>
      </c>
      <c r="AA432" s="10">
        <f t="shared" si="220"/>
        <v>0</v>
      </c>
      <c r="AB432" s="10">
        <f t="shared" si="220"/>
        <v>-920.5254000000001</v>
      </c>
      <c r="AC432" s="10">
        <f t="shared" si="220"/>
        <v>0</v>
      </c>
      <c r="AD432" s="10">
        <f t="shared" si="220"/>
        <v>-21.561000000000035</v>
      </c>
      <c r="AE432" s="10">
        <f t="shared" si="222"/>
        <v>82.001421380932356</v>
      </c>
      <c r="AF432" s="10">
        <f t="shared" si="222"/>
        <v>86.98479553420745</v>
      </c>
      <c r="AG432" s="10">
        <f t="shared" si="222"/>
        <v>95.053182664932692</v>
      </c>
      <c r="AH432" s="10">
        <f t="shared" si="221"/>
        <v>0</v>
      </c>
      <c r="AI432" s="10">
        <f t="shared" si="221"/>
        <v>44.25787816398207</v>
      </c>
      <c r="AJ432" s="10">
        <f t="shared" si="221"/>
        <v>0</v>
      </c>
      <c r="AK432" s="10">
        <f t="shared" si="221"/>
        <v>95.243547319655846</v>
      </c>
    </row>
    <row r="433" spans="1:37" ht="12.75" customHeight="1" x14ac:dyDescent="0.25">
      <c r="A433" s="133">
        <v>425</v>
      </c>
      <c r="B433" s="139" t="s">
        <v>1716</v>
      </c>
      <c r="C433" s="135">
        <f t="shared" si="223"/>
        <v>0</v>
      </c>
      <c r="D433" s="140">
        <v>0</v>
      </c>
      <c r="E433" s="140">
        <v>0</v>
      </c>
      <c r="F433" s="140">
        <v>0</v>
      </c>
      <c r="G433" s="140">
        <v>0</v>
      </c>
      <c r="H433" s="140">
        <v>0</v>
      </c>
      <c r="I433" s="140">
        <v>0</v>
      </c>
      <c r="J433" s="135">
        <f t="shared" si="225"/>
        <v>0</v>
      </c>
      <c r="K433" s="141">
        <v>0</v>
      </c>
      <c r="L433" s="141">
        <v>0</v>
      </c>
      <c r="M433" s="141">
        <v>0</v>
      </c>
      <c r="N433" s="141">
        <v>0</v>
      </c>
      <c r="O433" s="141">
        <v>0</v>
      </c>
      <c r="P433" s="141">
        <v>0</v>
      </c>
      <c r="Q433" s="136">
        <f t="shared" si="227"/>
        <v>0</v>
      </c>
      <c r="R433" s="141">
        <v>0</v>
      </c>
      <c r="S433" s="141">
        <v>0</v>
      </c>
      <c r="T433" s="141">
        <v>0</v>
      </c>
      <c r="U433" s="10">
        <v>0</v>
      </c>
      <c r="V433" s="10">
        <v>0</v>
      </c>
      <c r="W433" s="10">
        <v>0</v>
      </c>
      <c r="X433" s="13">
        <f t="shared" si="220"/>
        <v>0</v>
      </c>
      <c r="Y433" s="10">
        <f t="shared" si="220"/>
        <v>0</v>
      </c>
      <c r="Z433" s="10">
        <f t="shared" si="220"/>
        <v>0</v>
      </c>
      <c r="AA433" s="10">
        <f t="shared" si="220"/>
        <v>0</v>
      </c>
      <c r="AB433" s="10">
        <f t="shared" si="220"/>
        <v>0</v>
      </c>
      <c r="AC433" s="10">
        <f t="shared" si="220"/>
        <v>0</v>
      </c>
      <c r="AD433" s="10">
        <f t="shared" si="220"/>
        <v>0</v>
      </c>
      <c r="AE433" s="10">
        <f t="shared" si="222"/>
        <v>0</v>
      </c>
      <c r="AF433" s="10">
        <f t="shared" si="222"/>
        <v>0</v>
      </c>
      <c r="AG433" s="10">
        <f t="shared" si="222"/>
        <v>0</v>
      </c>
      <c r="AH433" s="10">
        <f t="shared" si="221"/>
        <v>0</v>
      </c>
      <c r="AI433" s="10">
        <f t="shared" si="221"/>
        <v>0</v>
      </c>
      <c r="AJ433" s="10">
        <f t="shared" si="221"/>
        <v>0</v>
      </c>
      <c r="AK433" s="10">
        <f t="shared" si="221"/>
        <v>0</v>
      </c>
    </row>
    <row r="434" spans="1:37" ht="12.75" customHeight="1" x14ac:dyDescent="0.25">
      <c r="A434" s="133">
        <v>426</v>
      </c>
      <c r="B434" s="139" t="s">
        <v>1717</v>
      </c>
      <c r="C434" s="135">
        <f t="shared" si="223"/>
        <v>0</v>
      </c>
      <c r="D434" s="140">
        <v>0</v>
      </c>
      <c r="E434" s="140">
        <v>0</v>
      </c>
      <c r="F434" s="140">
        <v>0</v>
      </c>
      <c r="G434" s="140">
        <v>0</v>
      </c>
      <c r="H434" s="140">
        <v>0</v>
      </c>
      <c r="I434" s="140">
        <v>0</v>
      </c>
      <c r="J434" s="135">
        <f t="shared" si="225"/>
        <v>0</v>
      </c>
      <c r="K434" s="141">
        <v>0</v>
      </c>
      <c r="L434" s="141">
        <v>0</v>
      </c>
      <c r="M434" s="141">
        <v>0</v>
      </c>
      <c r="N434" s="141">
        <v>0</v>
      </c>
      <c r="O434" s="141">
        <v>0</v>
      </c>
      <c r="P434" s="141">
        <v>0</v>
      </c>
      <c r="Q434" s="136">
        <f t="shared" si="227"/>
        <v>0</v>
      </c>
      <c r="R434" s="141">
        <v>0</v>
      </c>
      <c r="S434" s="141">
        <v>0</v>
      </c>
      <c r="T434" s="141">
        <v>0</v>
      </c>
      <c r="U434" s="10">
        <v>0</v>
      </c>
      <c r="V434" s="10">
        <v>0</v>
      </c>
      <c r="W434" s="10">
        <v>0</v>
      </c>
      <c r="X434" s="13">
        <f t="shared" si="220"/>
        <v>0</v>
      </c>
      <c r="Y434" s="10">
        <f t="shared" si="220"/>
        <v>0</v>
      </c>
      <c r="Z434" s="10">
        <f t="shared" si="220"/>
        <v>0</v>
      </c>
      <c r="AA434" s="10">
        <f t="shared" si="220"/>
        <v>0</v>
      </c>
      <c r="AB434" s="10">
        <f t="shared" si="220"/>
        <v>0</v>
      </c>
      <c r="AC434" s="10">
        <f t="shared" si="220"/>
        <v>0</v>
      </c>
      <c r="AD434" s="10">
        <f t="shared" si="220"/>
        <v>0</v>
      </c>
      <c r="AE434" s="10">
        <f t="shared" si="222"/>
        <v>0</v>
      </c>
      <c r="AF434" s="10">
        <f t="shared" si="222"/>
        <v>0</v>
      </c>
      <c r="AG434" s="10">
        <f t="shared" si="222"/>
        <v>0</v>
      </c>
      <c r="AH434" s="10">
        <f t="shared" si="221"/>
        <v>0</v>
      </c>
      <c r="AI434" s="10">
        <f t="shared" si="221"/>
        <v>0</v>
      </c>
      <c r="AJ434" s="10">
        <f t="shared" si="221"/>
        <v>0</v>
      </c>
      <c r="AK434" s="10">
        <f t="shared" si="221"/>
        <v>0</v>
      </c>
    </row>
    <row r="435" spans="1:37" ht="12.75" customHeight="1" x14ac:dyDescent="0.25">
      <c r="A435" s="133">
        <v>427</v>
      </c>
      <c r="B435" s="139" t="s">
        <v>1718</v>
      </c>
      <c r="C435" s="135">
        <f t="shared" si="223"/>
        <v>0</v>
      </c>
      <c r="D435" s="140">
        <v>0</v>
      </c>
      <c r="E435" s="140">
        <v>0</v>
      </c>
      <c r="F435" s="140">
        <v>0</v>
      </c>
      <c r="G435" s="140">
        <v>0</v>
      </c>
      <c r="H435" s="140">
        <v>0</v>
      </c>
      <c r="I435" s="140">
        <v>0</v>
      </c>
      <c r="J435" s="135">
        <f t="shared" si="225"/>
        <v>0</v>
      </c>
      <c r="K435" s="141">
        <v>0</v>
      </c>
      <c r="L435" s="141">
        <v>0</v>
      </c>
      <c r="M435" s="141">
        <v>0</v>
      </c>
      <c r="N435" s="141">
        <v>0</v>
      </c>
      <c r="O435" s="141">
        <v>0</v>
      </c>
      <c r="P435" s="141">
        <v>0</v>
      </c>
      <c r="Q435" s="136">
        <f t="shared" si="227"/>
        <v>0</v>
      </c>
      <c r="R435" s="141">
        <v>0</v>
      </c>
      <c r="S435" s="141">
        <v>0</v>
      </c>
      <c r="T435" s="141">
        <v>0</v>
      </c>
      <c r="U435" s="10">
        <v>0</v>
      </c>
      <c r="V435" s="10">
        <v>0</v>
      </c>
      <c r="W435" s="10">
        <v>0</v>
      </c>
      <c r="X435" s="13">
        <f t="shared" si="220"/>
        <v>0</v>
      </c>
      <c r="Y435" s="10">
        <f t="shared" si="220"/>
        <v>0</v>
      </c>
      <c r="Z435" s="10">
        <f t="shared" si="220"/>
        <v>0</v>
      </c>
      <c r="AA435" s="10">
        <f t="shared" si="220"/>
        <v>0</v>
      </c>
      <c r="AB435" s="10">
        <f t="shared" si="220"/>
        <v>0</v>
      </c>
      <c r="AC435" s="10">
        <f t="shared" si="220"/>
        <v>0</v>
      </c>
      <c r="AD435" s="10">
        <f t="shared" si="220"/>
        <v>0</v>
      </c>
      <c r="AE435" s="10">
        <f t="shared" si="222"/>
        <v>0</v>
      </c>
      <c r="AF435" s="10">
        <f t="shared" si="222"/>
        <v>0</v>
      </c>
      <c r="AG435" s="10">
        <f t="shared" si="222"/>
        <v>0</v>
      </c>
      <c r="AH435" s="10">
        <f t="shared" si="221"/>
        <v>0</v>
      </c>
      <c r="AI435" s="10">
        <f t="shared" si="221"/>
        <v>0</v>
      </c>
      <c r="AJ435" s="10">
        <f t="shared" si="221"/>
        <v>0</v>
      </c>
      <c r="AK435" s="10">
        <f t="shared" si="221"/>
        <v>0</v>
      </c>
    </row>
    <row r="436" spans="1:37" ht="12.75" customHeight="1" x14ac:dyDescent="0.25">
      <c r="A436" s="133">
        <v>428</v>
      </c>
      <c r="B436" s="139" t="s">
        <v>1719</v>
      </c>
      <c r="C436" s="135">
        <f t="shared" si="223"/>
        <v>0</v>
      </c>
      <c r="D436" s="140">
        <v>0</v>
      </c>
      <c r="E436" s="140">
        <v>0</v>
      </c>
      <c r="F436" s="140">
        <v>0</v>
      </c>
      <c r="G436" s="140">
        <v>0</v>
      </c>
      <c r="H436" s="140">
        <v>0</v>
      </c>
      <c r="I436" s="140">
        <v>0</v>
      </c>
      <c r="J436" s="135">
        <f t="shared" si="225"/>
        <v>0</v>
      </c>
      <c r="K436" s="141">
        <v>0</v>
      </c>
      <c r="L436" s="141">
        <v>0</v>
      </c>
      <c r="M436" s="141">
        <v>0</v>
      </c>
      <c r="N436" s="141">
        <v>0</v>
      </c>
      <c r="O436" s="141">
        <v>0</v>
      </c>
      <c r="P436" s="141">
        <v>0</v>
      </c>
      <c r="Q436" s="136">
        <f t="shared" si="227"/>
        <v>0</v>
      </c>
      <c r="R436" s="141">
        <v>0</v>
      </c>
      <c r="S436" s="141">
        <v>0</v>
      </c>
      <c r="T436" s="141">
        <v>0</v>
      </c>
      <c r="U436" s="10">
        <v>0</v>
      </c>
      <c r="V436" s="10">
        <v>0</v>
      </c>
      <c r="W436" s="10">
        <v>0</v>
      </c>
      <c r="X436" s="13">
        <f t="shared" si="220"/>
        <v>0</v>
      </c>
      <c r="Y436" s="10">
        <f t="shared" si="220"/>
        <v>0</v>
      </c>
      <c r="Z436" s="10">
        <f t="shared" si="220"/>
        <v>0</v>
      </c>
      <c r="AA436" s="10">
        <f t="shared" si="220"/>
        <v>0</v>
      </c>
      <c r="AB436" s="10">
        <f t="shared" si="220"/>
        <v>0</v>
      </c>
      <c r="AC436" s="10">
        <f t="shared" si="220"/>
        <v>0</v>
      </c>
      <c r="AD436" s="10">
        <f t="shared" si="220"/>
        <v>0</v>
      </c>
      <c r="AE436" s="10">
        <f t="shared" si="222"/>
        <v>0</v>
      </c>
      <c r="AF436" s="10">
        <f t="shared" si="222"/>
        <v>0</v>
      </c>
      <c r="AG436" s="10">
        <f t="shared" si="222"/>
        <v>0</v>
      </c>
      <c r="AH436" s="10">
        <f t="shared" si="221"/>
        <v>0</v>
      </c>
      <c r="AI436" s="10">
        <f t="shared" si="221"/>
        <v>0</v>
      </c>
      <c r="AJ436" s="10">
        <f t="shared" si="221"/>
        <v>0</v>
      </c>
      <c r="AK436" s="10">
        <f t="shared" si="221"/>
        <v>0</v>
      </c>
    </row>
    <row r="437" spans="1:37" ht="12.75" customHeight="1" x14ac:dyDescent="0.25">
      <c r="A437" s="133">
        <v>429</v>
      </c>
      <c r="B437" s="139" t="s">
        <v>1720</v>
      </c>
      <c r="C437" s="135">
        <f t="shared" si="223"/>
        <v>0</v>
      </c>
      <c r="D437" s="140">
        <v>0</v>
      </c>
      <c r="E437" s="140">
        <v>0</v>
      </c>
      <c r="F437" s="140">
        <v>0</v>
      </c>
      <c r="G437" s="140">
        <v>0</v>
      </c>
      <c r="H437" s="140">
        <v>0</v>
      </c>
      <c r="I437" s="140">
        <v>0</v>
      </c>
      <c r="J437" s="135">
        <f t="shared" si="225"/>
        <v>0</v>
      </c>
      <c r="K437" s="141">
        <v>0</v>
      </c>
      <c r="L437" s="141">
        <v>0</v>
      </c>
      <c r="M437" s="141">
        <v>0</v>
      </c>
      <c r="N437" s="141">
        <v>0</v>
      </c>
      <c r="O437" s="141">
        <v>0</v>
      </c>
      <c r="P437" s="141">
        <v>0</v>
      </c>
      <c r="Q437" s="136">
        <f t="shared" si="227"/>
        <v>0</v>
      </c>
      <c r="R437" s="141">
        <v>0</v>
      </c>
      <c r="S437" s="141">
        <v>0</v>
      </c>
      <c r="T437" s="141">
        <v>0</v>
      </c>
      <c r="U437" s="10">
        <v>0</v>
      </c>
      <c r="V437" s="10">
        <v>0</v>
      </c>
      <c r="W437" s="10">
        <v>0</v>
      </c>
      <c r="X437" s="13">
        <f t="shared" si="220"/>
        <v>0</v>
      </c>
      <c r="Y437" s="10">
        <f t="shared" si="220"/>
        <v>0</v>
      </c>
      <c r="Z437" s="10">
        <f t="shared" si="220"/>
        <v>0</v>
      </c>
      <c r="AA437" s="10">
        <f t="shared" si="220"/>
        <v>0</v>
      </c>
      <c r="AB437" s="10">
        <f t="shared" si="220"/>
        <v>0</v>
      </c>
      <c r="AC437" s="10">
        <f t="shared" si="220"/>
        <v>0</v>
      </c>
      <c r="AD437" s="10">
        <f t="shared" si="220"/>
        <v>0</v>
      </c>
      <c r="AE437" s="10">
        <f t="shared" si="222"/>
        <v>0</v>
      </c>
      <c r="AF437" s="10">
        <f t="shared" si="222"/>
        <v>0</v>
      </c>
      <c r="AG437" s="10">
        <f t="shared" si="222"/>
        <v>0</v>
      </c>
      <c r="AH437" s="10">
        <f t="shared" si="221"/>
        <v>0</v>
      </c>
      <c r="AI437" s="10">
        <f t="shared" si="221"/>
        <v>0</v>
      </c>
      <c r="AJ437" s="10">
        <f t="shared" si="221"/>
        <v>0</v>
      </c>
      <c r="AK437" s="10">
        <f t="shared" si="221"/>
        <v>0</v>
      </c>
    </row>
    <row r="438" spans="1:37" ht="12.75" customHeight="1" x14ac:dyDescent="0.25">
      <c r="A438" s="133">
        <v>430</v>
      </c>
      <c r="B438" s="139" t="s">
        <v>1721</v>
      </c>
      <c r="C438" s="135">
        <f t="shared" si="223"/>
        <v>0</v>
      </c>
      <c r="D438" s="140">
        <v>0</v>
      </c>
      <c r="E438" s="140">
        <v>0</v>
      </c>
      <c r="F438" s="140">
        <v>0</v>
      </c>
      <c r="G438" s="140">
        <v>0</v>
      </c>
      <c r="H438" s="140">
        <v>0</v>
      </c>
      <c r="I438" s="140">
        <v>0</v>
      </c>
      <c r="J438" s="135">
        <f t="shared" si="225"/>
        <v>0</v>
      </c>
      <c r="K438" s="141">
        <v>0</v>
      </c>
      <c r="L438" s="141">
        <v>0</v>
      </c>
      <c r="M438" s="141">
        <v>0</v>
      </c>
      <c r="N438" s="141">
        <v>0</v>
      </c>
      <c r="O438" s="141">
        <v>0</v>
      </c>
      <c r="P438" s="141">
        <v>0</v>
      </c>
      <c r="Q438" s="136">
        <f t="shared" si="227"/>
        <v>0</v>
      </c>
      <c r="R438" s="141">
        <v>0</v>
      </c>
      <c r="S438" s="141">
        <v>0</v>
      </c>
      <c r="T438" s="141">
        <v>0</v>
      </c>
      <c r="U438" s="10">
        <v>0</v>
      </c>
      <c r="V438" s="10">
        <v>0</v>
      </c>
      <c r="W438" s="10">
        <v>0</v>
      </c>
      <c r="X438" s="13">
        <f t="shared" si="220"/>
        <v>0</v>
      </c>
      <c r="Y438" s="10">
        <f t="shared" si="220"/>
        <v>0</v>
      </c>
      <c r="Z438" s="10">
        <f t="shared" si="220"/>
        <v>0</v>
      </c>
      <c r="AA438" s="10">
        <f t="shared" si="220"/>
        <v>0</v>
      </c>
      <c r="AB438" s="10">
        <f t="shared" si="220"/>
        <v>0</v>
      </c>
      <c r="AC438" s="10">
        <f t="shared" si="220"/>
        <v>0</v>
      </c>
      <c r="AD438" s="10">
        <f t="shared" si="220"/>
        <v>0</v>
      </c>
      <c r="AE438" s="10">
        <f t="shared" si="222"/>
        <v>0</v>
      </c>
      <c r="AF438" s="10">
        <f t="shared" si="222"/>
        <v>0</v>
      </c>
      <c r="AG438" s="10">
        <f t="shared" si="222"/>
        <v>0</v>
      </c>
      <c r="AH438" s="10">
        <f t="shared" si="221"/>
        <v>0</v>
      </c>
      <c r="AI438" s="10">
        <f t="shared" si="221"/>
        <v>0</v>
      </c>
      <c r="AJ438" s="10">
        <f t="shared" si="221"/>
        <v>0</v>
      </c>
      <c r="AK438" s="10">
        <f t="shared" si="221"/>
        <v>0</v>
      </c>
    </row>
    <row r="439" spans="1:37" ht="12.75" customHeight="1" x14ac:dyDescent="0.25">
      <c r="A439" s="133">
        <v>431</v>
      </c>
      <c r="B439" s="139" t="s">
        <v>1722</v>
      </c>
      <c r="C439" s="135">
        <f t="shared" si="223"/>
        <v>0</v>
      </c>
      <c r="D439" s="140">
        <v>0</v>
      </c>
      <c r="E439" s="140">
        <v>0</v>
      </c>
      <c r="F439" s="140">
        <v>0</v>
      </c>
      <c r="G439" s="140">
        <v>0</v>
      </c>
      <c r="H439" s="140">
        <v>0</v>
      </c>
      <c r="I439" s="140">
        <v>0</v>
      </c>
      <c r="J439" s="135">
        <f t="shared" si="225"/>
        <v>0</v>
      </c>
      <c r="K439" s="141">
        <v>0</v>
      </c>
      <c r="L439" s="141">
        <v>0</v>
      </c>
      <c r="M439" s="141">
        <v>0</v>
      </c>
      <c r="N439" s="141">
        <v>0</v>
      </c>
      <c r="O439" s="141">
        <v>0</v>
      </c>
      <c r="P439" s="141">
        <v>0</v>
      </c>
      <c r="Q439" s="136">
        <f t="shared" si="227"/>
        <v>0</v>
      </c>
      <c r="R439" s="141">
        <v>0</v>
      </c>
      <c r="S439" s="141">
        <v>0</v>
      </c>
      <c r="T439" s="141">
        <v>0</v>
      </c>
      <c r="U439" s="10">
        <v>0</v>
      </c>
      <c r="V439" s="10">
        <v>0</v>
      </c>
      <c r="W439" s="10">
        <v>0</v>
      </c>
      <c r="X439" s="13">
        <f t="shared" si="220"/>
        <v>0</v>
      </c>
      <c r="Y439" s="10">
        <f t="shared" si="220"/>
        <v>0</v>
      </c>
      <c r="Z439" s="10">
        <f t="shared" si="220"/>
        <v>0</v>
      </c>
      <c r="AA439" s="10">
        <f t="shared" si="220"/>
        <v>0</v>
      </c>
      <c r="AB439" s="10">
        <f t="shared" si="220"/>
        <v>0</v>
      </c>
      <c r="AC439" s="10">
        <f t="shared" si="220"/>
        <v>0</v>
      </c>
      <c r="AD439" s="10">
        <f t="shared" si="220"/>
        <v>0</v>
      </c>
      <c r="AE439" s="10">
        <f t="shared" si="222"/>
        <v>0</v>
      </c>
      <c r="AF439" s="10">
        <f t="shared" si="222"/>
        <v>0</v>
      </c>
      <c r="AG439" s="10">
        <f t="shared" si="222"/>
        <v>0</v>
      </c>
      <c r="AH439" s="10">
        <f t="shared" si="221"/>
        <v>0</v>
      </c>
      <c r="AI439" s="10">
        <f t="shared" si="221"/>
        <v>0</v>
      </c>
      <c r="AJ439" s="10">
        <f t="shared" si="221"/>
        <v>0</v>
      </c>
      <c r="AK439" s="10">
        <f t="shared" si="221"/>
        <v>0</v>
      </c>
    </row>
    <row r="440" spans="1:37" ht="12.75" customHeight="1" x14ac:dyDescent="0.25">
      <c r="A440" s="133">
        <v>432</v>
      </c>
      <c r="B440" s="139" t="s">
        <v>1723</v>
      </c>
      <c r="C440" s="135">
        <f t="shared" si="223"/>
        <v>0</v>
      </c>
      <c r="D440" s="140">
        <v>0</v>
      </c>
      <c r="E440" s="140">
        <v>0</v>
      </c>
      <c r="F440" s="140">
        <v>0</v>
      </c>
      <c r="G440" s="140">
        <v>0</v>
      </c>
      <c r="H440" s="140">
        <v>0</v>
      </c>
      <c r="I440" s="140">
        <v>0</v>
      </c>
      <c r="J440" s="135">
        <f t="shared" si="225"/>
        <v>0</v>
      </c>
      <c r="K440" s="141">
        <v>0</v>
      </c>
      <c r="L440" s="141">
        <v>0</v>
      </c>
      <c r="M440" s="141">
        <v>0</v>
      </c>
      <c r="N440" s="141">
        <v>0</v>
      </c>
      <c r="O440" s="141">
        <v>0</v>
      </c>
      <c r="P440" s="141">
        <v>0</v>
      </c>
      <c r="Q440" s="136">
        <f t="shared" si="227"/>
        <v>0</v>
      </c>
      <c r="R440" s="141">
        <v>0</v>
      </c>
      <c r="S440" s="141">
        <v>0</v>
      </c>
      <c r="T440" s="141">
        <v>0</v>
      </c>
      <c r="U440" s="10">
        <v>0</v>
      </c>
      <c r="V440" s="10">
        <v>0</v>
      </c>
      <c r="W440" s="10">
        <v>0</v>
      </c>
      <c r="X440" s="13">
        <f t="shared" si="220"/>
        <v>0</v>
      </c>
      <c r="Y440" s="10">
        <f t="shared" si="220"/>
        <v>0</v>
      </c>
      <c r="Z440" s="10">
        <f t="shared" si="220"/>
        <v>0</v>
      </c>
      <c r="AA440" s="10">
        <f t="shared" si="220"/>
        <v>0</v>
      </c>
      <c r="AB440" s="10">
        <f t="shared" si="220"/>
        <v>0</v>
      </c>
      <c r="AC440" s="10">
        <f t="shared" si="220"/>
        <v>0</v>
      </c>
      <c r="AD440" s="10">
        <f t="shared" si="220"/>
        <v>0</v>
      </c>
      <c r="AE440" s="10">
        <f t="shared" si="222"/>
        <v>0</v>
      </c>
      <c r="AF440" s="10">
        <f t="shared" si="222"/>
        <v>0</v>
      </c>
      <c r="AG440" s="10">
        <f t="shared" si="222"/>
        <v>0</v>
      </c>
      <c r="AH440" s="10">
        <f t="shared" si="221"/>
        <v>0</v>
      </c>
      <c r="AI440" s="10">
        <f t="shared" si="221"/>
        <v>0</v>
      </c>
      <c r="AJ440" s="10">
        <f t="shared" si="221"/>
        <v>0</v>
      </c>
      <c r="AK440" s="10">
        <f t="shared" si="221"/>
        <v>0</v>
      </c>
    </row>
    <row r="441" spans="1:37" ht="12.75" customHeight="1" x14ac:dyDescent="0.25">
      <c r="A441" s="133">
        <v>433</v>
      </c>
      <c r="B441" s="139" t="s">
        <v>1715</v>
      </c>
      <c r="C441" s="135">
        <f t="shared" si="223"/>
        <v>63.8</v>
      </c>
      <c r="D441" s="140">
        <v>0</v>
      </c>
      <c r="E441" s="140">
        <v>0</v>
      </c>
      <c r="F441" s="140">
        <v>0</v>
      </c>
      <c r="G441" s="140">
        <v>0</v>
      </c>
      <c r="H441" s="140">
        <v>63.8</v>
      </c>
      <c r="I441" s="140">
        <v>0</v>
      </c>
      <c r="J441" s="135">
        <f t="shared" si="225"/>
        <v>67.599999999999994</v>
      </c>
      <c r="K441" s="141">
        <v>0</v>
      </c>
      <c r="L441" s="141">
        <v>0</v>
      </c>
      <c r="M441" s="141">
        <v>0</v>
      </c>
      <c r="N441" s="141">
        <v>0</v>
      </c>
      <c r="O441" s="141">
        <v>67.599999999999994</v>
      </c>
      <c r="P441" s="141">
        <v>0</v>
      </c>
      <c r="Q441" s="136">
        <f t="shared" si="227"/>
        <v>67.599999999999994</v>
      </c>
      <c r="R441" s="141">
        <v>0</v>
      </c>
      <c r="S441" s="141">
        <v>0</v>
      </c>
      <c r="T441" s="141">
        <v>0</v>
      </c>
      <c r="U441" s="10">
        <v>0</v>
      </c>
      <c r="V441" s="10">
        <v>67.599999999999994</v>
      </c>
      <c r="W441" s="10">
        <v>0</v>
      </c>
      <c r="X441" s="13">
        <f t="shared" si="220"/>
        <v>0</v>
      </c>
      <c r="Y441" s="10">
        <f t="shared" si="220"/>
        <v>0</v>
      </c>
      <c r="Z441" s="10">
        <f t="shared" si="220"/>
        <v>0</v>
      </c>
      <c r="AA441" s="10">
        <f t="shared" si="220"/>
        <v>0</v>
      </c>
      <c r="AB441" s="10">
        <f t="shared" si="220"/>
        <v>0</v>
      </c>
      <c r="AC441" s="10">
        <f t="shared" si="220"/>
        <v>0</v>
      </c>
      <c r="AD441" s="10">
        <f t="shared" si="220"/>
        <v>0</v>
      </c>
      <c r="AE441" s="10">
        <f t="shared" si="222"/>
        <v>100</v>
      </c>
      <c r="AF441" s="10">
        <f t="shared" si="222"/>
        <v>0</v>
      </c>
      <c r="AG441" s="10">
        <f t="shared" si="222"/>
        <v>0</v>
      </c>
      <c r="AH441" s="10">
        <f t="shared" si="221"/>
        <v>0</v>
      </c>
      <c r="AI441" s="10">
        <f t="shared" si="221"/>
        <v>0</v>
      </c>
      <c r="AJ441" s="10">
        <f t="shared" si="221"/>
        <v>100</v>
      </c>
      <c r="AK441" s="10">
        <f t="shared" si="221"/>
        <v>0</v>
      </c>
    </row>
    <row r="442" spans="1:37" ht="12.75" customHeight="1" x14ac:dyDescent="0.25">
      <c r="A442" s="133">
        <v>434</v>
      </c>
      <c r="B442" s="139" t="s">
        <v>1724</v>
      </c>
      <c r="C442" s="135">
        <f t="shared" si="223"/>
        <v>0</v>
      </c>
      <c r="D442" s="140">
        <v>0</v>
      </c>
      <c r="E442" s="140">
        <v>0</v>
      </c>
      <c r="F442" s="140">
        <v>0</v>
      </c>
      <c r="G442" s="140">
        <v>0</v>
      </c>
      <c r="H442" s="140">
        <v>0</v>
      </c>
      <c r="I442" s="140">
        <v>0</v>
      </c>
      <c r="J442" s="135">
        <f t="shared" si="225"/>
        <v>0</v>
      </c>
      <c r="K442" s="141">
        <v>0</v>
      </c>
      <c r="L442" s="141">
        <v>0</v>
      </c>
      <c r="M442" s="141">
        <v>0</v>
      </c>
      <c r="N442" s="141">
        <v>0</v>
      </c>
      <c r="O442" s="141">
        <v>0</v>
      </c>
      <c r="P442" s="141">
        <v>0</v>
      </c>
      <c r="Q442" s="136">
        <f t="shared" si="227"/>
        <v>0</v>
      </c>
      <c r="R442" s="141">
        <v>0</v>
      </c>
      <c r="S442" s="141">
        <v>0</v>
      </c>
      <c r="T442" s="141">
        <v>0</v>
      </c>
      <c r="U442" s="10">
        <v>0</v>
      </c>
      <c r="V442" s="10">
        <v>0</v>
      </c>
      <c r="W442" s="10">
        <v>0</v>
      </c>
      <c r="X442" s="13">
        <f t="shared" si="220"/>
        <v>0</v>
      </c>
      <c r="Y442" s="10">
        <f t="shared" si="220"/>
        <v>0</v>
      </c>
      <c r="Z442" s="10">
        <f t="shared" si="220"/>
        <v>0</v>
      </c>
      <c r="AA442" s="10">
        <f t="shared" si="220"/>
        <v>0</v>
      </c>
      <c r="AB442" s="10">
        <f t="shared" si="220"/>
        <v>0</v>
      </c>
      <c r="AC442" s="10">
        <f t="shared" si="220"/>
        <v>0</v>
      </c>
      <c r="AD442" s="10">
        <f t="shared" si="220"/>
        <v>0</v>
      </c>
      <c r="AE442" s="10">
        <f t="shared" si="222"/>
        <v>0</v>
      </c>
      <c r="AF442" s="10">
        <f t="shared" si="222"/>
        <v>0</v>
      </c>
      <c r="AG442" s="10">
        <f t="shared" si="222"/>
        <v>0</v>
      </c>
      <c r="AH442" s="10">
        <f t="shared" si="221"/>
        <v>0</v>
      </c>
      <c r="AI442" s="10">
        <f t="shared" si="221"/>
        <v>0</v>
      </c>
      <c r="AJ442" s="10">
        <f t="shared" si="221"/>
        <v>0</v>
      </c>
      <c r="AK442" s="10">
        <f t="shared" si="221"/>
        <v>0</v>
      </c>
    </row>
    <row r="443" spans="1:37" ht="12.75" customHeight="1" x14ac:dyDescent="0.25">
      <c r="A443" s="133">
        <v>435</v>
      </c>
      <c r="B443" s="139" t="s">
        <v>1725</v>
      </c>
      <c r="C443" s="135">
        <f t="shared" si="223"/>
        <v>0</v>
      </c>
      <c r="D443" s="140">
        <v>0</v>
      </c>
      <c r="E443" s="140">
        <v>0</v>
      </c>
      <c r="F443" s="140">
        <v>0</v>
      </c>
      <c r="G443" s="140">
        <v>0</v>
      </c>
      <c r="H443" s="140">
        <v>0</v>
      </c>
      <c r="I443" s="140">
        <v>0</v>
      </c>
      <c r="J443" s="135">
        <f t="shared" si="225"/>
        <v>0</v>
      </c>
      <c r="K443" s="141">
        <v>0</v>
      </c>
      <c r="L443" s="141">
        <v>0</v>
      </c>
      <c r="M443" s="141">
        <v>0</v>
      </c>
      <c r="N443" s="141">
        <v>0</v>
      </c>
      <c r="O443" s="141">
        <v>0</v>
      </c>
      <c r="P443" s="141">
        <v>0</v>
      </c>
      <c r="Q443" s="136">
        <f t="shared" si="227"/>
        <v>0</v>
      </c>
      <c r="R443" s="141">
        <v>0</v>
      </c>
      <c r="S443" s="141">
        <v>0</v>
      </c>
      <c r="T443" s="141">
        <v>0</v>
      </c>
      <c r="U443" s="10">
        <v>0</v>
      </c>
      <c r="V443" s="10">
        <v>0</v>
      </c>
      <c r="W443" s="10">
        <v>0</v>
      </c>
      <c r="X443" s="13">
        <f t="shared" si="220"/>
        <v>0</v>
      </c>
      <c r="Y443" s="10">
        <f t="shared" si="220"/>
        <v>0</v>
      </c>
      <c r="Z443" s="10">
        <f t="shared" si="220"/>
        <v>0</v>
      </c>
      <c r="AA443" s="10">
        <f t="shared" si="220"/>
        <v>0</v>
      </c>
      <c r="AB443" s="10">
        <f t="shared" si="220"/>
        <v>0</v>
      </c>
      <c r="AC443" s="10">
        <f t="shared" si="220"/>
        <v>0</v>
      </c>
      <c r="AD443" s="10">
        <f t="shared" si="220"/>
        <v>0</v>
      </c>
      <c r="AE443" s="10">
        <f t="shared" si="222"/>
        <v>0</v>
      </c>
      <c r="AF443" s="10">
        <f t="shared" si="222"/>
        <v>0</v>
      </c>
      <c r="AG443" s="10">
        <f t="shared" si="222"/>
        <v>0</v>
      </c>
      <c r="AH443" s="10">
        <f t="shared" si="221"/>
        <v>0</v>
      </c>
      <c r="AI443" s="10">
        <f t="shared" si="221"/>
        <v>0</v>
      </c>
      <c r="AJ443" s="10">
        <f t="shared" si="221"/>
        <v>0</v>
      </c>
      <c r="AK443" s="10">
        <f t="shared" si="221"/>
        <v>0</v>
      </c>
    </row>
    <row r="444" spans="1:37" ht="12.75" customHeight="1" x14ac:dyDescent="0.25">
      <c r="A444" s="133">
        <v>436</v>
      </c>
      <c r="B444" s="139" t="s">
        <v>1726</v>
      </c>
      <c r="C444" s="135">
        <f t="shared" si="223"/>
        <v>0</v>
      </c>
      <c r="D444" s="140">
        <v>0</v>
      </c>
      <c r="E444" s="140">
        <v>0</v>
      </c>
      <c r="F444" s="140">
        <v>0</v>
      </c>
      <c r="G444" s="140">
        <v>0</v>
      </c>
      <c r="H444" s="140">
        <v>0</v>
      </c>
      <c r="I444" s="140">
        <v>0</v>
      </c>
      <c r="J444" s="135">
        <f t="shared" si="225"/>
        <v>0</v>
      </c>
      <c r="K444" s="141">
        <v>0</v>
      </c>
      <c r="L444" s="141">
        <v>0</v>
      </c>
      <c r="M444" s="141">
        <v>0</v>
      </c>
      <c r="N444" s="141">
        <v>0</v>
      </c>
      <c r="O444" s="141">
        <v>0</v>
      </c>
      <c r="P444" s="141">
        <v>0</v>
      </c>
      <c r="Q444" s="136">
        <f t="shared" si="227"/>
        <v>0</v>
      </c>
      <c r="R444" s="141">
        <v>0</v>
      </c>
      <c r="S444" s="141">
        <v>0</v>
      </c>
      <c r="T444" s="141">
        <v>0</v>
      </c>
      <c r="U444" s="10">
        <v>0</v>
      </c>
      <c r="V444" s="10">
        <v>0</v>
      </c>
      <c r="W444" s="10">
        <v>0</v>
      </c>
      <c r="X444" s="13">
        <f t="shared" si="220"/>
        <v>0</v>
      </c>
      <c r="Y444" s="10">
        <f t="shared" si="220"/>
        <v>0</v>
      </c>
      <c r="Z444" s="10">
        <f t="shared" si="220"/>
        <v>0</v>
      </c>
      <c r="AA444" s="10">
        <f t="shared" si="220"/>
        <v>0</v>
      </c>
      <c r="AB444" s="10">
        <f t="shared" si="220"/>
        <v>0</v>
      </c>
      <c r="AC444" s="10">
        <f t="shared" si="220"/>
        <v>0</v>
      </c>
      <c r="AD444" s="10">
        <f t="shared" si="220"/>
        <v>0</v>
      </c>
      <c r="AE444" s="10">
        <f t="shared" si="222"/>
        <v>0</v>
      </c>
      <c r="AF444" s="10">
        <f t="shared" si="222"/>
        <v>0</v>
      </c>
      <c r="AG444" s="10">
        <f t="shared" si="222"/>
        <v>0</v>
      </c>
      <c r="AH444" s="10">
        <f t="shared" si="221"/>
        <v>0</v>
      </c>
      <c r="AI444" s="10">
        <f t="shared" si="221"/>
        <v>0</v>
      </c>
      <c r="AJ444" s="10">
        <f t="shared" si="221"/>
        <v>0</v>
      </c>
      <c r="AK444" s="10">
        <f t="shared" si="221"/>
        <v>0</v>
      </c>
    </row>
    <row r="445" spans="1:37" ht="12.75" customHeight="1" x14ac:dyDescent="0.25">
      <c r="A445" s="133">
        <v>437</v>
      </c>
      <c r="B445" s="139" t="s">
        <v>1727</v>
      </c>
      <c r="C445" s="135">
        <f t="shared" si="223"/>
        <v>0</v>
      </c>
      <c r="D445" s="140">
        <v>0</v>
      </c>
      <c r="E445" s="140">
        <v>0</v>
      </c>
      <c r="F445" s="140">
        <v>0</v>
      </c>
      <c r="G445" s="140">
        <v>0</v>
      </c>
      <c r="H445" s="140">
        <v>0</v>
      </c>
      <c r="I445" s="140">
        <v>0</v>
      </c>
      <c r="J445" s="135">
        <f t="shared" si="225"/>
        <v>0</v>
      </c>
      <c r="K445" s="141">
        <v>0</v>
      </c>
      <c r="L445" s="141">
        <v>0</v>
      </c>
      <c r="M445" s="141">
        <v>0</v>
      </c>
      <c r="N445" s="141">
        <v>0</v>
      </c>
      <c r="O445" s="141">
        <v>0</v>
      </c>
      <c r="P445" s="141">
        <v>0</v>
      </c>
      <c r="Q445" s="136">
        <f t="shared" si="227"/>
        <v>0</v>
      </c>
      <c r="R445" s="141">
        <v>0</v>
      </c>
      <c r="S445" s="141">
        <v>0</v>
      </c>
      <c r="T445" s="141">
        <v>0</v>
      </c>
      <c r="U445" s="10">
        <v>0</v>
      </c>
      <c r="V445" s="10">
        <v>0</v>
      </c>
      <c r="W445" s="10">
        <v>0</v>
      </c>
      <c r="X445" s="13">
        <f t="shared" si="220"/>
        <v>0</v>
      </c>
      <c r="Y445" s="10">
        <f t="shared" si="220"/>
        <v>0</v>
      </c>
      <c r="Z445" s="10">
        <f t="shared" si="220"/>
        <v>0</v>
      </c>
      <c r="AA445" s="10">
        <f t="shared" si="220"/>
        <v>0</v>
      </c>
      <c r="AB445" s="10">
        <f t="shared" si="220"/>
        <v>0</v>
      </c>
      <c r="AC445" s="10">
        <f t="shared" si="220"/>
        <v>0</v>
      </c>
      <c r="AD445" s="10">
        <f t="shared" si="220"/>
        <v>0</v>
      </c>
      <c r="AE445" s="10">
        <f t="shared" si="222"/>
        <v>0</v>
      </c>
      <c r="AF445" s="10">
        <f t="shared" si="222"/>
        <v>0</v>
      </c>
      <c r="AG445" s="10">
        <f t="shared" si="222"/>
        <v>0</v>
      </c>
      <c r="AH445" s="10">
        <f t="shared" si="221"/>
        <v>0</v>
      </c>
      <c r="AI445" s="10">
        <f t="shared" si="221"/>
        <v>0</v>
      </c>
      <c r="AJ445" s="10">
        <f t="shared" si="221"/>
        <v>0</v>
      </c>
      <c r="AK445" s="10">
        <f t="shared" si="221"/>
        <v>0</v>
      </c>
    </row>
    <row r="446" spans="1:37" ht="12.75" customHeight="1" x14ac:dyDescent="0.25">
      <c r="A446" s="133">
        <v>438</v>
      </c>
      <c r="B446" s="139" t="s">
        <v>1728</v>
      </c>
      <c r="C446" s="135">
        <f t="shared" si="223"/>
        <v>0</v>
      </c>
      <c r="D446" s="140">
        <v>0</v>
      </c>
      <c r="E446" s="140">
        <v>0</v>
      </c>
      <c r="F446" s="140">
        <v>0</v>
      </c>
      <c r="G446" s="140">
        <v>0</v>
      </c>
      <c r="H446" s="140">
        <v>0</v>
      </c>
      <c r="I446" s="140">
        <v>0</v>
      </c>
      <c r="J446" s="135">
        <f t="shared" si="225"/>
        <v>0</v>
      </c>
      <c r="K446" s="141">
        <v>0</v>
      </c>
      <c r="L446" s="141">
        <v>0</v>
      </c>
      <c r="M446" s="141">
        <v>0</v>
      </c>
      <c r="N446" s="141">
        <v>0</v>
      </c>
      <c r="O446" s="141">
        <v>0</v>
      </c>
      <c r="P446" s="141">
        <v>0</v>
      </c>
      <c r="Q446" s="136">
        <f t="shared" si="227"/>
        <v>0</v>
      </c>
      <c r="R446" s="141">
        <v>0</v>
      </c>
      <c r="S446" s="141">
        <v>0</v>
      </c>
      <c r="T446" s="141">
        <v>0</v>
      </c>
      <c r="U446" s="10">
        <v>0</v>
      </c>
      <c r="V446" s="10">
        <v>0</v>
      </c>
      <c r="W446" s="10">
        <v>0</v>
      </c>
      <c r="X446" s="13">
        <f t="shared" si="220"/>
        <v>0</v>
      </c>
      <c r="Y446" s="10">
        <f t="shared" si="220"/>
        <v>0</v>
      </c>
      <c r="Z446" s="10">
        <f t="shared" si="220"/>
        <v>0</v>
      </c>
      <c r="AA446" s="10">
        <f t="shared" si="220"/>
        <v>0</v>
      </c>
      <c r="AB446" s="10">
        <f t="shared" si="220"/>
        <v>0</v>
      </c>
      <c r="AC446" s="10">
        <f t="shared" si="220"/>
        <v>0</v>
      </c>
      <c r="AD446" s="10">
        <f t="shared" si="220"/>
        <v>0</v>
      </c>
      <c r="AE446" s="10">
        <f t="shared" si="222"/>
        <v>0</v>
      </c>
      <c r="AF446" s="10">
        <f t="shared" si="222"/>
        <v>0</v>
      </c>
      <c r="AG446" s="10">
        <f t="shared" si="222"/>
        <v>0</v>
      </c>
      <c r="AH446" s="10">
        <f t="shared" si="221"/>
        <v>0</v>
      </c>
      <c r="AI446" s="10">
        <f t="shared" si="221"/>
        <v>0</v>
      </c>
      <c r="AJ446" s="10">
        <f t="shared" si="221"/>
        <v>0</v>
      </c>
      <c r="AK446" s="10">
        <f t="shared" si="221"/>
        <v>0</v>
      </c>
    </row>
    <row r="447" spans="1:37" ht="12.75" customHeight="1" x14ac:dyDescent="0.25">
      <c r="A447" s="133">
        <v>439</v>
      </c>
      <c r="B447" s="139" t="s">
        <v>1729</v>
      </c>
      <c r="C447" s="135">
        <f t="shared" si="223"/>
        <v>0</v>
      </c>
      <c r="D447" s="140">
        <v>0</v>
      </c>
      <c r="E447" s="140">
        <v>0</v>
      </c>
      <c r="F447" s="140">
        <v>0</v>
      </c>
      <c r="G447" s="140">
        <v>0</v>
      </c>
      <c r="H447" s="140">
        <v>0</v>
      </c>
      <c r="I447" s="140">
        <v>0</v>
      </c>
      <c r="J447" s="135">
        <f t="shared" si="225"/>
        <v>0</v>
      </c>
      <c r="K447" s="141">
        <v>0</v>
      </c>
      <c r="L447" s="141">
        <v>0</v>
      </c>
      <c r="M447" s="141">
        <v>0</v>
      </c>
      <c r="N447" s="141">
        <v>0</v>
      </c>
      <c r="O447" s="141">
        <v>0</v>
      </c>
      <c r="P447" s="141">
        <v>0</v>
      </c>
      <c r="Q447" s="136">
        <f t="shared" si="227"/>
        <v>0</v>
      </c>
      <c r="R447" s="141">
        <v>0</v>
      </c>
      <c r="S447" s="141">
        <v>0</v>
      </c>
      <c r="T447" s="141">
        <v>0</v>
      </c>
      <c r="U447" s="10">
        <v>0</v>
      </c>
      <c r="V447" s="10">
        <v>0</v>
      </c>
      <c r="W447" s="10">
        <v>0</v>
      </c>
      <c r="X447" s="13">
        <f t="shared" si="220"/>
        <v>0</v>
      </c>
      <c r="Y447" s="10">
        <f t="shared" si="220"/>
        <v>0</v>
      </c>
      <c r="Z447" s="10">
        <f t="shared" si="220"/>
        <v>0</v>
      </c>
      <c r="AA447" s="10">
        <f t="shared" si="220"/>
        <v>0</v>
      </c>
      <c r="AB447" s="10">
        <f t="shared" si="220"/>
        <v>0</v>
      </c>
      <c r="AC447" s="10">
        <f t="shared" si="220"/>
        <v>0</v>
      </c>
      <c r="AD447" s="10">
        <f t="shared" si="220"/>
        <v>0</v>
      </c>
      <c r="AE447" s="10">
        <f t="shared" si="222"/>
        <v>0</v>
      </c>
      <c r="AF447" s="10">
        <f t="shared" si="222"/>
        <v>0</v>
      </c>
      <c r="AG447" s="10">
        <f t="shared" si="222"/>
        <v>0</v>
      </c>
      <c r="AH447" s="10">
        <f t="shared" si="221"/>
        <v>0</v>
      </c>
      <c r="AI447" s="10">
        <f t="shared" si="221"/>
        <v>0</v>
      </c>
      <c r="AJ447" s="10">
        <f t="shared" si="221"/>
        <v>0</v>
      </c>
      <c r="AK447" s="10">
        <f t="shared" si="221"/>
        <v>0</v>
      </c>
    </row>
    <row r="448" spans="1:37" ht="12.75" customHeight="1" x14ac:dyDescent="0.25">
      <c r="A448" s="133">
        <v>440</v>
      </c>
      <c r="B448" s="139" t="s">
        <v>1730</v>
      </c>
      <c r="C448" s="135">
        <f t="shared" si="223"/>
        <v>0</v>
      </c>
      <c r="D448" s="140">
        <v>0</v>
      </c>
      <c r="E448" s="140">
        <v>0</v>
      </c>
      <c r="F448" s="140">
        <v>0</v>
      </c>
      <c r="G448" s="140">
        <v>0</v>
      </c>
      <c r="H448" s="140">
        <v>0</v>
      </c>
      <c r="I448" s="140">
        <v>0</v>
      </c>
      <c r="J448" s="135">
        <f t="shared" si="225"/>
        <v>0</v>
      </c>
      <c r="K448" s="141">
        <v>0</v>
      </c>
      <c r="L448" s="141">
        <v>0</v>
      </c>
      <c r="M448" s="141">
        <v>0</v>
      </c>
      <c r="N448" s="141">
        <v>0</v>
      </c>
      <c r="O448" s="141">
        <v>0</v>
      </c>
      <c r="P448" s="141">
        <v>0</v>
      </c>
      <c r="Q448" s="136">
        <f t="shared" si="227"/>
        <v>0</v>
      </c>
      <c r="R448" s="141">
        <v>0</v>
      </c>
      <c r="S448" s="141">
        <v>0</v>
      </c>
      <c r="T448" s="141">
        <v>0</v>
      </c>
      <c r="U448" s="10">
        <v>0</v>
      </c>
      <c r="V448" s="10">
        <v>0</v>
      </c>
      <c r="W448" s="10">
        <v>0</v>
      </c>
      <c r="X448" s="13">
        <f t="shared" si="220"/>
        <v>0</v>
      </c>
      <c r="Y448" s="10">
        <f t="shared" si="220"/>
        <v>0</v>
      </c>
      <c r="Z448" s="10">
        <f t="shared" si="220"/>
        <v>0</v>
      </c>
      <c r="AA448" s="10">
        <f t="shared" si="220"/>
        <v>0</v>
      </c>
      <c r="AB448" s="10">
        <f t="shared" si="220"/>
        <v>0</v>
      </c>
      <c r="AC448" s="10">
        <f t="shared" si="220"/>
        <v>0</v>
      </c>
      <c r="AD448" s="10">
        <f t="shared" si="220"/>
        <v>0</v>
      </c>
      <c r="AE448" s="10">
        <f t="shared" si="222"/>
        <v>0</v>
      </c>
      <c r="AF448" s="10">
        <f t="shared" si="222"/>
        <v>0</v>
      </c>
      <c r="AG448" s="10">
        <f t="shared" si="222"/>
        <v>0</v>
      </c>
      <c r="AH448" s="10">
        <f t="shared" si="221"/>
        <v>0</v>
      </c>
      <c r="AI448" s="10">
        <f t="shared" si="221"/>
        <v>0</v>
      </c>
      <c r="AJ448" s="10">
        <f t="shared" si="221"/>
        <v>0</v>
      </c>
      <c r="AK448" s="10">
        <f t="shared" si="221"/>
        <v>0</v>
      </c>
    </row>
    <row r="449" spans="1:37" ht="12.75" customHeight="1" x14ac:dyDescent="0.25">
      <c r="A449" s="133">
        <v>441</v>
      </c>
      <c r="B449" s="139" t="s">
        <v>1731</v>
      </c>
      <c r="C449" s="135">
        <f t="shared" si="223"/>
        <v>0</v>
      </c>
      <c r="D449" s="140">
        <v>0</v>
      </c>
      <c r="E449" s="140">
        <v>0</v>
      </c>
      <c r="F449" s="140">
        <v>0</v>
      </c>
      <c r="G449" s="140">
        <v>0</v>
      </c>
      <c r="H449" s="140">
        <v>0</v>
      </c>
      <c r="I449" s="140">
        <v>0</v>
      </c>
      <c r="J449" s="135">
        <f t="shared" si="225"/>
        <v>0</v>
      </c>
      <c r="K449" s="141">
        <v>0</v>
      </c>
      <c r="L449" s="141">
        <v>0</v>
      </c>
      <c r="M449" s="141">
        <v>0</v>
      </c>
      <c r="N449" s="141">
        <v>0</v>
      </c>
      <c r="O449" s="141">
        <v>0</v>
      </c>
      <c r="P449" s="141">
        <v>0</v>
      </c>
      <c r="Q449" s="136">
        <f t="shared" si="227"/>
        <v>0</v>
      </c>
      <c r="R449" s="141">
        <v>0</v>
      </c>
      <c r="S449" s="141">
        <v>0</v>
      </c>
      <c r="T449" s="141">
        <v>0</v>
      </c>
      <c r="U449" s="10">
        <v>0</v>
      </c>
      <c r="V449" s="10">
        <v>0</v>
      </c>
      <c r="W449" s="10">
        <v>0</v>
      </c>
      <c r="X449" s="13">
        <f t="shared" si="220"/>
        <v>0</v>
      </c>
      <c r="Y449" s="10">
        <f t="shared" si="220"/>
        <v>0</v>
      </c>
      <c r="Z449" s="10">
        <f t="shared" si="220"/>
        <v>0</v>
      </c>
      <c r="AA449" s="10">
        <f t="shared" si="220"/>
        <v>0</v>
      </c>
      <c r="AB449" s="10">
        <f t="shared" si="220"/>
        <v>0</v>
      </c>
      <c r="AC449" s="10">
        <f t="shared" si="220"/>
        <v>0</v>
      </c>
      <c r="AD449" s="10">
        <f t="shared" si="220"/>
        <v>0</v>
      </c>
      <c r="AE449" s="10">
        <f t="shared" si="222"/>
        <v>0</v>
      </c>
      <c r="AF449" s="10">
        <f t="shared" si="222"/>
        <v>0</v>
      </c>
      <c r="AG449" s="10">
        <f t="shared" si="222"/>
        <v>0</v>
      </c>
      <c r="AH449" s="10">
        <f t="shared" si="221"/>
        <v>0</v>
      </c>
      <c r="AI449" s="10">
        <f t="shared" si="221"/>
        <v>0</v>
      </c>
      <c r="AJ449" s="10">
        <f t="shared" si="221"/>
        <v>0</v>
      </c>
      <c r="AK449" s="10">
        <f t="shared" si="221"/>
        <v>0</v>
      </c>
    </row>
    <row r="450" spans="1:37" ht="12.75" customHeight="1" x14ac:dyDescent="0.25">
      <c r="A450" s="133">
        <v>442</v>
      </c>
      <c r="B450" s="139" t="s">
        <v>1732</v>
      </c>
      <c r="C450" s="135">
        <f t="shared" si="223"/>
        <v>0</v>
      </c>
      <c r="D450" s="140">
        <v>0</v>
      </c>
      <c r="E450" s="140">
        <v>0</v>
      </c>
      <c r="F450" s="140">
        <v>0</v>
      </c>
      <c r="G450" s="140">
        <v>0</v>
      </c>
      <c r="H450" s="140">
        <v>0</v>
      </c>
      <c r="I450" s="140">
        <v>0</v>
      </c>
      <c r="J450" s="135">
        <f t="shared" si="225"/>
        <v>0</v>
      </c>
      <c r="K450" s="141">
        <v>0</v>
      </c>
      <c r="L450" s="141">
        <v>0</v>
      </c>
      <c r="M450" s="141">
        <v>0</v>
      </c>
      <c r="N450" s="141">
        <v>0</v>
      </c>
      <c r="O450" s="141">
        <v>0</v>
      </c>
      <c r="P450" s="141">
        <v>0</v>
      </c>
      <c r="Q450" s="136">
        <f t="shared" si="227"/>
        <v>0</v>
      </c>
      <c r="R450" s="141">
        <v>0</v>
      </c>
      <c r="S450" s="141">
        <v>0</v>
      </c>
      <c r="T450" s="141">
        <v>0</v>
      </c>
      <c r="U450" s="10">
        <v>0</v>
      </c>
      <c r="V450" s="10">
        <v>0</v>
      </c>
      <c r="W450" s="10">
        <v>0</v>
      </c>
      <c r="X450" s="13">
        <f t="shared" si="220"/>
        <v>0</v>
      </c>
      <c r="Y450" s="10">
        <f t="shared" si="220"/>
        <v>0</v>
      </c>
      <c r="Z450" s="10">
        <f t="shared" si="220"/>
        <v>0</v>
      </c>
      <c r="AA450" s="10">
        <f t="shared" si="220"/>
        <v>0</v>
      </c>
      <c r="AB450" s="10">
        <f t="shared" si="220"/>
        <v>0</v>
      </c>
      <c r="AC450" s="10">
        <f t="shared" si="220"/>
        <v>0</v>
      </c>
      <c r="AD450" s="10">
        <f t="shared" si="220"/>
        <v>0</v>
      </c>
      <c r="AE450" s="10">
        <f t="shared" si="222"/>
        <v>0</v>
      </c>
      <c r="AF450" s="10">
        <f t="shared" si="222"/>
        <v>0</v>
      </c>
      <c r="AG450" s="10">
        <f t="shared" si="222"/>
        <v>0</v>
      </c>
      <c r="AH450" s="10">
        <f t="shared" si="221"/>
        <v>0</v>
      </c>
      <c r="AI450" s="10">
        <f t="shared" si="221"/>
        <v>0</v>
      </c>
      <c r="AJ450" s="10">
        <f t="shared" si="221"/>
        <v>0</v>
      </c>
      <c r="AK450" s="10">
        <f t="shared" si="221"/>
        <v>0</v>
      </c>
    </row>
    <row r="451" spans="1:37" ht="12.75" customHeight="1" x14ac:dyDescent="0.25">
      <c r="A451" s="133">
        <v>443</v>
      </c>
      <c r="B451" s="139" t="s">
        <v>1733</v>
      </c>
      <c r="C451" s="135">
        <f t="shared" si="223"/>
        <v>0</v>
      </c>
      <c r="D451" s="140">
        <v>0</v>
      </c>
      <c r="E451" s="140">
        <v>0</v>
      </c>
      <c r="F451" s="140">
        <v>0</v>
      </c>
      <c r="G451" s="140">
        <v>0</v>
      </c>
      <c r="H451" s="140">
        <v>0</v>
      </c>
      <c r="I451" s="140">
        <v>0</v>
      </c>
      <c r="J451" s="135">
        <f t="shared" si="225"/>
        <v>0</v>
      </c>
      <c r="K451" s="141">
        <v>0</v>
      </c>
      <c r="L451" s="141">
        <v>0</v>
      </c>
      <c r="M451" s="141">
        <v>0</v>
      </c>
      <c r="N451" s="141">
        <v>0</v>
      </c>
      <c r="O451" s="141">
        <v>0</v>
      </c>
      <c r="P451" s="141">
        <v>0</v>
      </c>
      <c r="Q451" s="136">
        <f t="shared" si="227"/>
        <v>0</v>
      </c>
      <c r="R451" s="141">
        <v>0</v>
      </c>
      <c r="S451" s="141">
        <v>0</v>
      </c>
      <c r="T451" s="141">
        <v>0</v>
      </c>
      <c r="U451" s="10">
        <v>0</v>
      </c>
      <c r="V451" s="10">
        <v>0</v>
      </c>
      <c r="W451" s="10">
        <v>0</v>
      </c>
      <c r="X451" s="13">
        <f t="shared" si="220"/>
        <v>0</v>
      </c>
      <c r="Y451" s="10">
        <f t="shared" si="220"/>
        <v>0</v>
      </c>
      <c r="Z451" s="10">
        <f t="shared" si="220"/>
        <v>0</v>
      </c>
      <c r="AA451" s="10">
        <f t="shared" si="220"/>
        <v>0</v>
      </c>
      <c r="AB451" s="10">
        <f t="shared" si="220"/>
        <v>0</v>
      </c>
      <c r="AC451" s="10">
        <f t="shared" si="220"/>
        <v>0</v>
      </c>
      <c r="AD451" s="10">
        <f t="shared" si="220"/>
        <v>0</v>
      </c>
      <c r="AE451" s="10">
        <f t="shared" si="222"/>
        <v>0</v>
      </c>
      <c r="AF451" s="10">
        <f t="shared" si="222"/>
        <v>0</v>
      </c>
      <c r="AG451" s="10">
        <f t="shared" si="222"/>
        <v>0</v>
      </c>
      <c r="AH451" s="10">
        <f t="shared" si="221"/>
        <v>0</v>
      </c>
      <c r="AI451" s="10">
        <f t="shared" si="221"/>
        <v>0</v>
      </c>
      <c r="AJ451" s="10">
        <f t="shared" si="221"/>
        <v>0</v>
      </c>
      <c r="AK451" s="10">
        <f t="shared" si="221"/>
        <v>0</v>
      </c>
    </row>
    <row r="452" spans="1:37" ht="12.75" customHeight="1" x14ac:dyDescent="0.25">
      <c r="A452" s="133">
        <v>444</v>
      </c>
      <c r="B452" s="139" t="s">
        <v>1734</v>
      </c>
      <c r="C452" s="135">
        <f t="shared" si="223"/>
        <v>0</v>
      </c>
      <c r="D452" s="140">
        <v>0</v>
      </c>
      <c r="E452" s="140">
        <v>0</v>
      </c>
      <c r="F452" s="140">
        <v>0</v>
      </c>
      <c r="G452" s="140">
        <v>0</v>
      </c>
      <c r="H452" s="140">
        <v>0</v>
      </c>
      <c r="I452" s="140">
        <v>0</v>
      </c>
      <c r="J452" s="135">
        <f t="shared" si="225"/>
        <v>0</v>
      </c>
      <c r="K452" s="141">
        <v>0</v>
      </c>
      <c r="L452" s="141">
        <v>0</v>
      </c>
      <c r="M452" s="141">
        <v>0</v>
      </c>
      <c r="N452" s="141">
        <v>0</v>
      </c>
      <c r="O452" s="141">
        <v>0</v>
      </c>
      <c r="P452" s="141">
        <v>0</v>
      </c>
      <c r="Q452" s="136">
        <f t="shared" si="227"/>
        <v>0</v>
      </c>
      <c r="R452" s="141">
        <v>0</v>
      </c>
      <c r="S452" s="141">
        <v>0</v>
      </c>
      <c r="T452" s="141">
        <v>0</v>
      </c>
      <c r="U452" s="10">
        <v>0</v>
      </c>
      <c r="V452" s="10">
        <v>0</v>
      </c>
      <c r="W452" s="10">
        <v>0</v>
      </c>
      <c r="X452" s="13">
        <f t="shared" si="220"/>
        <v>0</v>
      </c>
      <c r="Y452" s="10">
        <f t="shared" si="220"/>
        <v>0</v>
      </c>
      <c r="Z452" s="10">
        <f t="shared" si="220"/>
        <v>0</v>
      </c>
      <c r="AA452" s="10">
        <f t="shared" si="220"/>
        <v>0</v>
      </c>
      <c r="AB452" s="10">
        <f t="shared" si="220"/>
        <v>0</v>
      </c>
      <c r="AC452" s="10">
        <f t="shared" si="220"/>
        <v>0</v>
      </c>
      <c r="AD452" s="10">
        <f t="shared" si="220"/>
        <v>0</v>
      </c>
      <c r="AE452" s="10">
        <f t="shared" si="222"/>
        <v>0</v>
      </c>
      <c r="AF452" s="10">
        <f t="shared" si="222"/>
        <v>0</v>
      </c>
      <c r="AG452" s="10">
        <f t="shared" si="222"/>
        <v>0</v>
      </c>
      <c r="AH452" s="10">
        <f t="shared" si="221"/>
        <v>0</v>
      </c>
      <c r="AI452" s="10">
        <f t="shared" si="221"/>
        <v>0</v>
      </c>
      <c r="AJ452" s="10">
        <f t="shared" si="221"/>
        <v>0</v>
      </c>
      <c r="AK452" s="10">
        <f t="shared" si="221"/>
        <v>0</v>
      </c>
    </row>
    <row r="453" spans="1:37" ht="12.75" customHeight="1" x14ac:dyDescent="0.25">
      <c r="A453" s="133">
        <v>445</v>
      </c>
      <c r="B453" s="139" t="s">
        <v>1735</v>
      </c>
      <c r="C453" s="135">
        <f t="shared" si="223"/>
        <v>0</v>
      </c>
      <c r="D453" s="140">
        <v>0</v>
      </c>
      <c r="E453" s="140">
        <v>0</v>
      </c>
      <c r="F453" s="140">
        <v>0</v>
      </c>
      <c r="G453" s="140">
        <v>0</v>
      </c>
      <c r="H453" s="140">
        <v>0</v>
      </c>
      <c r="I453" s="140">
        <v>0</v>
      </c>
      <c r="J453" s="135">
        <f t="shared" si="225"/>
        <v>0</v>
      </c>
      <c r="K453" s="141">
        <v>0</v>
      </c>
      <c r="L453" s="141">
        <v>0</v>
      </c>
      <c r="M453" s="141">
        <v>0</v>
      </c>
      <c r="N453" s="141">
        <v>0</v>
      </c>
      <c r="O453" s="141">
        <v>0</v>
      </c>
      <c r="P453" s="141">
        <v>0</v>
      </c>
      <c r="Q453" s="136">
        <f t="shared" si="227"/>
        <v>0</v>
      </c>
      <c r="R453" s="141">
        <v>0</v>
      </c>
      <c r="S453" s="141">
        <v>0</v>
      </c>
      <c r="T453" s="141">
        <v>0</v>
      </c>
      <c r="U453" s="10">
        <v>0</v>
      </c>
      <c r="V453" s="10">
        <v>0</v>
      </c>
      <c r="W453" s="10">
        <v>0</v>
      </c>
      <c r="X453" s="13">
        <f t="shared" si="220"/>
        <v>0</v>
      </c>
      <c r="Y453" s="10">
        <f t="shared" si="220"/>
        <v>0</v>
      </c>
      <c r="Z453" s="10">
        <f t="shared" si="220"/>
        <v>0</v>
      </c>
      <c r="AA453" s="10">
        <f t="shared" si="220"/>
        <v>0</v>
      </c>
      <c r="AB453" s="10">
        <f t="shared" si="220"/>
        <v>0</v>
      </c>
      <c r="AC453" s="10">
        <f t="shared" si="220"/>
        <v>0</v>
      </c>
      <c r="AD453" s="10">
        <f t="shared" si="220"/>
        <v>0</v>
      </c>
      <c r="AE453" s="10">
        <f t="shared" si="222"/>
        <v>0</v>
      </c>
      <c r="AF453" s="10">
        <f t="shared" si="222"/>
        <v>0</v>
      </c>
      <c r="AG453" s="10">
        <f t="shared" si="222"/>
        <v>0</v>
      </c>
      <c r="AH453" s="10">
        <f t="shared" si="221"/>
        <v>0</v>
      </c>
      <c r="AI453" s="10">
        <f t="shared" si="221"/>
        <v>0</v>
      </c>
      <c r="AJ453" s="10">
        <f t="shared" si="221"/>
        <v>0</v>
      </c>
      <c r="AK453" s="10">
        <f t="shared" si="221"/>
        <v>0</v>
      </c>
    </row>
    <row r="454" spans="1:37" ht="12.75" customHeight="1" x14ac:dyDescent="0.25">
      <c r="A454" s="133">
        <v>446</v>
      </c>
      <c r="B454" s="139" t="s">
        <v>1736</v>
      </c>
      <c r="C454" s="135">
        <f t="shared" si="223"/>
        <v>0</v>
      </c>
      <c r="D454" s="140">
        <v>0</v>
      </c>
      <c r="E454" s="140">
        <v>0</v>
      </c>
      <c r="F454" s="140">
        <v>0</v>
      </c>
      <c r="G454" s="140">
        <v>0</v>
      </c>
      <c r="H454" s="140">
        <v>0</v>
      </c>
      <c r="I454" s="140">
        <v>0</v>
      </c>
      <c r="J454" s="135">
        <f t="shared" si="225"/>
        <v>0</v>
      </c>
      <c r="K454" s="141">
        <v>0</v>
      </c>
      <c r="L454" s="141">
        <v>0</v>
      </c>
      <c r="M454" s="141">
        <v>0</v>
      </c>
      <c r="N454" s="141">
        <v>0</v>
      </c>
      <c r="O454" s="141">
        <v>0</v>
      </c>
      <c r="P454" s="141">
        <v>0</v>
      </c>
      <c r="Q454" s="136">
        <f t="shared" si="227"/>
        <v>0</v>
      </c>
      <c r="R454" s="141">
        <v>0</v>
      </c>
      <c r="S454" s="141">
        <v>0</v>
      </c>
      <c r="T454" s="141">
        <v>0</v>
      </c>
      <c r="U454" s="10">
        <v>0</v>
      </c>
      <c r="V454" s="10">
        <v>0</v>
      </c>
      <c r="W454" s="10">
        <v>0</v>
      </c>
      <c r="X454" s="13">
        <f t="shared" si="220"/>
        <v>0</v>
      </c>
      <c r="Y454" s="10">
        <f t="shared" si="220"/>
        <v>0</v>
      </c>
      <c r="Z454" s="10">
        <f t="shared" si="220"/>
        <v>0</v>
      </c>
      <c r="AA454" s="10">
        <f t="shared" si="220"/>
        <v>0</v>
      </c>
      <c r="AB454" s="10">
        <f t="shared" si="220"/>
        <v>0</v>
      </c>
      <c r="AC454" s="10">
        <f t="shared" si="220"/>
        <v>0</v>
      </c>
      <c r="AD454" s="10">
        <f t="shared" si="220"/>
        <v>0</v>
      </c>
      <c r="AE454" s="10">
        <f t="shared" si="222"/>
        <v>0</v>
      </c>
      <c r="AF454" s="10">
        <f t="shared" si="222"/>
        <v>0</v>
      </c>
      <c r="AG454" s="10">
        <f t="shared" si="222"/>
        <v>0</v>
      </c>
      <c r="AH454" s="10">
        <f t="shared" si="221"/>
        <v>0</v>
      </c>
      <c r="AI454" s="10">
        <f t="shared" si="221"/>
        <v>0</v>
      </c>
      <c r="AJ454" s="10">
        <f t="shared" si="221"/>
        <v>0</v>
      </c>
      <c r="AK454" s="10">
        <f t="shared" si="221"/>
        <v>0</v>
      </c>
    </row>
    <row r="455" spans="1:37" ht="12.75" customHeight="1" x14ac:dyDescent="0.25">
      <c r="A455" s="133">
        <v>447</v>
      </c>
      <c r="B455" s="139" t="s">
        <v>1737</v>
      </c>
      <c r="C455" s="135">
        <f t="shared" si="223"/>
        <v>0</v>
      </c>
      <c r="D455" s="140">
        <v>0</v>
      </c>
      <c r="E455" s="140">
        <v>0</v>
      </c>
      <c r="F455" s="140">
        <v>0</v>
      </c>
      <c r="G455" s="140">
        <v>0</v>
      </c>
      <c r="H455" s="140">
        <v>0</v>
      </c>
      <c r="I455" s="140">
        <v>0</v>
      </c>
      <c r="J455" s="135">
        <f t="shared" si="225"/>
        <v>0</v>
      </c>
      <c r="K455" s="141">
        <v>0</v>
      </c>
      <c r="L455" s="141">
        <v>0</v>
      </c>
      <c r="M455" s="141">
        <v>0</v>
      </c>
      <c r="N455" s="141">
        <v>0</v>
      </c>
      <c r="O455" s="141">
        <v>0</v>
      </c>
      <c r="P455" s="141">
        <v>0</v>
      </c>
      <c r="Q455" s="136">
        <f t="shared" si="227"/>
        <v>0</v>
      </c>
      <c r="R455" s="141">
        <v>0</v>
      </c>
      <c r="S455" s="141">
        <v>0</v>
      </c>
      <c r="T455" s="141">
        <v>0</v>
      </c>
      <c r="U455" s="10">
        <v>0</v>
      </c>
      <c r="V455" s="10">
        <v>0</v>
      </c>
      <c r="W455" s="10">
        <v>0</v>
      </c>
      <c r="X455" s="13">
        <f t="shared" si="220"/>
        <v>0</v>
      </c>
      <c r="Y455" s="10">
        <f t="shared" si="220"/>
        <v>0</v>
      </c>
      <c r="Z455" s="10">
        <f t="shared" si="220"/>
        <v>0</v>
      </c>
      <c r="AA455" s="10">
        <f t="shared" si="220"/>
        <v>0</v>
      </c>
      <c r="AB455" s="10">
        <f t="shared" si="220"/>
        <v>0</v>
      </c>
      <c r="AC455" s="10">
        <f t="shared" si="220"/>
        <v>0</v>
      </c>
      <c r="AD455" s="10">
        <f t="shared" si="220"/>
        <v>0</v>
      </c>
      <c r="AE455" s="10">
        <f t="shared" si="222"/>
        <v>0</v>
      </c>
      <c r="AF455" s="10">
        <f t="shared" si="222"/>
        <v>0</v>
      </c>
      <c r="AG455" s="10">
        <f t="shared" si="222"/>
        <v>0</v>
      </c>
      <c r="AH455" s="10">
        <f t="shared" si="221"/>
        <v>0</v>
      </c>
      <c r="AI455" s="10">
        <f t="shared" si="221"/>
        <v>0</v>
      </c>
      <c r="AJ455" s="10">
        <f t="shared" si="221"/>
        <v>0</v>
      </c>
      <c r="AK455" s="10">
        <f t="shared" si="221"/>
        <v>0</v>
      </c>
    </row>
    <row r="456" spans="1:37" ht="12.75" customHeight="1" x14ac:dyDescent="0.25">
      <c r="A456" s="133">
        <v>448</v>
      </c>
      <c r="B456" s="139" t="s">
        <v>1738</v>
      </c>
      <c r="C456" s="135">
        <f t="shared" si="223"/>
        <v>0</v>
      </c>
      <c r="D456" s="140">
        <v>0</v>
      </c>
      <c r="E456" s="140">
        <v>0</v>
      </c>
      <c r="F456" s="140">
        <v>0</v>
      </c>
      <c r="G456" s="140">
        <v>0</v>
      </c>
      <c r="H456" s="140">
        <v>0</v>
      </c>
      <c r="I456" s="140">
        <v>0</v>
      </c>
      <c r="J456" s="135">
        <f t="shared" si="225"/>
        <v>0</v>
      </c>
      <c r="K456" s="141">
        <v>0</v>
      </c>
      <c r="L456" s="141">
        <v>0</v>
      </c>
      <c r="M456" s="141">
        <v>0</v>
      </c>
      <c r="N456" s="141">
        <v>0</v>
      </c>
      <c r="O456" s="141">
        <v>0</v>
      </c>
      <c r="P456" s="141">
        <v>0</v>
      </c>
      <c r="Q456" s="136">
        <f t="shared" si="227"/>
        <v>0</v>
      </c>
      <c r="R456" s="141">
        <v>0</v>
      </c>
      <c r="S456" s="141">
        <v>0</v>
      </c>
      <c r="T456" s="141">
        <v>0</v>
      </c>
      <c r="U456" s="10">
        <v>0</v>
      </c>
      <c r="V456" s="10">
        <v>0</v>
      </c>
      <c r="W456" s="10">
        <v>0</v>
      </c>
      <c r="X456" s="13">
        <f t="shared" si="220"/>
        <v>0</v>
      </c>
      <c r="Y456" s="10">
        <f t="shared" si="220"/>
        <v>0</v>
      </c>
      <c r="Z456" s="10">
        <f t="shared" si="220"/>
        <v>0</v>
      </c>
      <c r="AA456" s="10">
        <f t="shared" si="220"/>
        <v>0</v>
      </c>
      <c r="AB456" s="10">
        <f t="shared" si="220"/>
        <v>0</v>
      </c>
      <c r="AC456" s="10">
        <f t="shared" si="220"/>
        <v>0</v>
      </c>
      <c r="AD456" s="10">
        <f t="shared" si="220"/>
        <v>0</v>
      </c>
      <c r="AE456" s="10">
        <f t="shared" si="222"/>
        <v>0</v>
      </c>
      <c r="AF456" s="10">
        <f t="shared" si="222"/>
        <v>0</v>
      </c>
      <c r="AG456" s="10">
        <f t="shared" si="222"/>
        <v>0</v>
      </c>
      <c r="AH456" s="10">
        <f t="shared" si="221"/>
        <v>0</v>
      </c>
      <c r="AI456" s="10">
        <f t="shared" si="221"/>
        <v>0</v>
      </c>
      <c r="AJ456" s="10">
        <f t="shared" si="221"/>
        <v>0</v>
      </c>
      <c r="AK456" s="10">
        <f t="shared" si="221"/>
        <v>0</v>
      </c>
    </row>
    <row r="457" spans="1:37" ht="12.75" customHeight="1" x14ac:dyDescent="0.25">
      <c r="A457" s="133">
        <v>449</v>
      </c>
      <c r="B457" s="139" t="s">
        <v>1739</v>
      </c>
      <c r="C457" s="135">
        <f t="shared" si="223"/>
        <v>0</v>
      </c>
      <c r="D457" s="140">
        <v>0</v>
      </c>
      <c r="E457" s="140">
        <v>0</v>
      </c>
      <c r="F457" s="140">
        <v>0</v>
      </c>
      <c r="G457" s="140">
        <v>0</v>
      </c>
      <c r="H457" s="140">
        <v>0</v>
      </c>
      <c r="I457" s="140">
        <v>0</v>
      </c>
      <c r="J457" s="135">
        <f t="shared" si="225"/>
        <v>0</v>
      </c>
      <c r="K457" s="141">
        <v>0</v>
      </c>
      <c r="L457" s="141">
        <v>0</v>
      </c>
      <c r="M457" s="141">
        <v>0</v>
      </c>
      <c r="N457" s="141">
        <v>0</v>
      </c>
      <c r="O457" s="141">
        <v>0</v>
      </c>
      <c r="P457" s="141">
        <v>0</v>
      </c>
      <c r="Q457" s="136">
        <f t="shared" si="227"/>
        <v>0</v>
      </c>
      <c r="R457" s="141">
        <v>0</v>
      </c>
      <c r="S457" s="141">
        <v>0</v>
      </c>
      <c r="T457" s="141">
        <v>0</v>
      </c>
      <c r="U457" s="10">
        <v>0</v>
      </c>
      <c r="V457" s="10">
        <v>0</v>
      </c>
      <c r="W457" s="10">
        <v>0</v>
      </c>
      <c r="X457" s="13">
        <f t="shared" si="220"/>
        <v>0</v>
      </c>
      <c r="Y457" s="10">
        <f t="shared" si="220"/>
        <v>0</v>
      </c>
      <c r="Z457" s="10">
        <f t="shared" si="220"/>
        <v>0</v>
      </c>
      <c r="AA457" s="10">
        <f t="shared" si="220"/>
        <v>0</v>
      </c>
      <c r="AB457" s="10">
        <f t="shared" si="220"/>
        <v>0</v>
      </c>
      <c r="AC457" s="10">
        <f t="shared" si="220"/>
        <v>0</v>
      </c>
      <c r="AD457" s="10">
        <f t="shared" si="220"/>
        <v>0</v>
      </c>
      <c r="AE457" s="10">
        <f t="shared" si="222"/>
        <v>0</v>
      </c>
      <c r="AF457" s="10">
        <f t="shared" si="222"/>
        <v>0</v>
      </c>
      <c r="AG457" s="10">
        <f t="shared" si="222"/>
        <v>0</v>
      </c>
      <c r="AH457" s="10">
        <f t="shared" si="221"/>
        <v>0</v>
      </c>
      <c r="AI457" s="10">
        <f t="shared" si="221"/>
        <v>0</v>
      </c>
      <c r="AJ457" s="10">
        <f t="shared" si="221"/>
        <v>0</v>
      </c>
      <c r="AK457" s="10">
        <f t="shared" si="221"/>
        <v>0</v>
      </c>
    </row>
    <row r="458" spans="1:37" ht="12.75" customHeight="1" x14ac:dyDescent="0.25">
      <c r="A458" s="133">
        <v>450</v>
      </c>
      <c r="B458" s="139" t="s">
        <v>1740</v>
      </c>
      <c r="C458" s="135">
        <f t="shared" si="223"/>
        <v>0</v>
      </c>
      <c r="D458" s="140">
        <v>0</v>
      </c>
      <c r="E458" s="140">
        <v>0</v>
      </c>
      <c r="F458" s="140">
        <v>0</v>
      </c>
      <c r="G458" s="140">
        <v>0</v>
      </c>
      <c r="H458" s="140">
        <v>0</v>
      </c>
      <c r="I458" s="140">
        <v>0</v>
      </c>
      <c r="J458" s="135">
        <f t="shared" si="225"/>
        <v>0</v>
      </c>
      <c r="K458" s="141">
        <v>0</v>
      </c>
      <c r="L458" s="141">
        <v>0</v>
      </c>
      <c r="M458" s="141">
        <v>0</v>
      </c>
      <c r="N458" s="141">
        <v>0</v>
      </c>
      <c r="O458" s="141">
        <v>0</v>
      </c>
      <c r="P458" s="141">
        <v>0</v>
      </c>
      <c r="Q458" s="136">
        <f t="shared" si="227"/>
        <v>0</v>
      </c>
      <c r="R458" s="141">
        <v>0</v>
      </c>
      <c r="S458" s="141">
        <v>0</v>
      </c>
      <c r="T458" s="141">
        <v>0</v>
      </c>
      <c r="U458" s="10">
        <v>0</v>
      </c>
      <c r="V458" s="10">
        <v>0</v>
      </c>
      <c r="W458" s="10">
        <v>0</v>
      </c>
      <c r="X458" s="13">
        <f t="shared" si="220"/>
        <v>0</v>
      </c>
      <c r="Y458" s="10">
        <f t="shared" si="220"/>
        <v>0</v>
      </c>
      <c r="Z458" s="10">
        <f t="shared" si="220"/>
        <v>0</v>
      </c>
      <c r="AA458" s="10">
        <f t="shared" si="220"/>
        <v>0</v>
      </c>
      <c r="AB458" s="10">
        <f t="shared" si="220"/>
        <v>0</v>
      </c>
      <c r="AC458" s="10">
        <f t="shared" si="220"/>
        <v>0</v>
      </c>
      <c r="AD458" s="10">
        <f t="shared" si="220"/>
        <v>0</v>
      </c>
      <c r="AE458" s="10">
        <f t="shared" si="222"/>
        <v>0</v>
      </c>
      <c r="AF458" s="10">
        <f t="shared" si="222"/>
        <v>0</v>
      </c>
      <c r="AG458" s="10">
        <f t="shared" si="222"/>
        <v>0</v>
      </c>
      <c r="AH458" s="10">
        <f t="shared" si="221"/>
        <v>0</v>
      </c>
      <c r="AI458" s="10">
        <f t="shared" si="221"/>
        <v>0</v>
      </c>
      <c r="AJ458" s="10">
        <f t="shared" si="221"/>
        <v>0</v>
      </c>
      <c r="AK458" s="10">
        <f t="shared" si="221"/>
        <v>0</v>
      </c>
    </row>
    <row r="459" spans="1:37" ht="12.75" customHeight="1" x14ac:dyDescent="0.25">
      <c r="A459" s="133">
        <v>451</v>
      </c>
      <c r="B459" s="139" t="s">
        <v>1741</v>
      </c>
      <c r="C459" s="135">
        <f t="shared" si="223"/>
        <v>0</v>
      </c>
      <c r="D459" s="140">
        <v>0</v>
      </c>
      <c r="E459" s="140">
        <v>0</v>
      </c>
      <c r="F459" s="140">
        <v>0</v>
      </c>
      <c r="G459" s="140">
        <v>0</v>
      </c>
      <c r="H459" s="140">
        <v>0</v>
      </c>
      <c r="I459" s="140">
        <v>0</v>
      </c>
      <c r="J459" s="135">
        <f t="shared" si="225"/>
        <v>0</v>
      </c>
      <c r="K459" s="141">
        <v>0</v>
      </c>
      <c r="L459" s="141">
        <v>0</v>
      </c>
      <c r="M459" s="141">
        <v>0</v>
      </c>
      <c r="N459" s="141">
        <v>0</v>
      </c>
      <c r="O459" s="141">
        <v>0</v>
      </c>
      <c r="P459" s="141">
        <v>0</v>
      </c>
      <c r="Q459" s="136">
        <f t="shared" si="227"/>
        <v>0</v>
      </c>
      <c r="R459" s="141">
        <v>0</v>
      </c>
      <c r="S459" s="141">
        <v>0</v>
      </c>
      <c r="T459" s="141">
        <v>0</v>
      </c>
      <c r="U459" s="10">
        <v>0</v>
      </c>
      <c r="V459" s="10">
        <v>0</v>
      </c>
      <c r="W459" s="10">
        <v>0</v>
      </c>
      <c r="X459" s="13">
        <f t="shared" si="220"/>
        <v>0</v>
      </c>
      <c r="Y459" s="10">
        <f t="shared" si="220"/>
        <v>0</v>
      </c>
      <c r="Z459" s="10">
        <f t="shared" si="220"/>
        <v>0</v>
      </c>
      <c r="AA459" s="10">
        <f t="shared" si="220"/>
        <v>0</v>
      </c>
      <c r="AB459" s="10">
        <f t="shared" si="220"/>
        <v>0</v>
      </c>
      <c r="AC459" s="10">
        <f t="shared" si="220"/>
        <v>0</v>
      </c>
      <c r="AD459" s="10">
        <f t="shared" si="220"/>
        <v>0</v>
      </c>
      <c r="AE459" s="10">
        <f t="shared" si="222"/>
        <v>0</v>
      </c>
      <c r="AF459" s="10">
        <f t="shared" si="222"/>
        <v>0</v>
      </c>
      <c r="AG459" s="10">
        <f t="shared" si="222"/>
        <v>0</v>
      </c>
      <c r="AH459" s="10">
        <f t="shared" si="221"/>
        <v>0</v>
      </c>
      <c r="AI459" s="10">
        <f t="shared" si="221"/>
        <v>0</v>
      </c>
      <c r="AJ459" s="10">
        <f t="shared" si="221"/>
        <v>0</v>
      </c>
      <c r="AK459" s="10">
        <f t="shared" si="221"/>
        <v>0</v>
      </c>
    </row>
    <row r="460" spans="1:37" ht="12.75" customHeight="1" x14ac:dyDescent="0.25">
      <c r="A460" s="133">
        <v>452</v>
      </c>
      <c r="B460" s="139" t="s">
        <v>1742</v>
      </c>
      <c r="C460" s="135">
        <f t="shared" si="223"/>
        <v>0</v>
      </c>
      <c r="D460" s="140">
        <v>0</v>
      </c>
      <c r="E460" s="140">
        <v>0</v>
      </c>
      <c r="F460" s="140">
        <v>0</v>
      </c>
      <c r="G460" s="140">
        <v>0</v>
      </c>
      <c r="H460" s="140">
        <v>0</v>
      </c>
      <c r="I460" s="140">
        <v>0</v>
      </c>
      <c r="J460" s="135">
        <f t="shared" si="225"/>
        <v>0</v>
      </c>
      <c r="K460" s="141">
        <v>0</v>
      </c>
      <c r="L460" s="141">
        <v>0</v>
      </c>
      <c r="M460" s="141">
        <v>0</v>
      </c>
      <c r="N460" s="141">
        <v>0</v>
      </c>
      <c r="O460" s="141">
        <v>0</v>
      </c>
      <c r="P460" s="141">
        <v>0</v>
      </c>
      <c r="Q460" s="136">
        <f t="shared" si="227"/>
        <v>0</v>
      </c>
      <c r="R460" s="141">
        <v>0</v>
      </c>
      <c r="S460" s="141">
        <v>0</v>
      </c>
      <c r="T460" s="141">
        <v>0</v>
      </c>
      <c r="U460" s="10">
        <v>0</v>
      </c>
      <c r="V460" s="10">
        <v>0</v>
      </c>
      <c r="W460" s="10">
        <v>0</v>
      </c>
      <c r="X460" s="13">
        <f t="shared" si="220"/>
        <v>0</v>
      </c>
      <c r="Y460" s="10">
        <f t="shared" si="220"/>
        <v>0</v>
      </c>
      <c r="Z460" s="10">
        <f t="shared" si="220"/>
        <v>0</v>
      </c>
      <c r="AA460" s="10">
        <f t="shared" si="220"/>
        <v>0</v>
      </c>
      <c r="AB460" s="10">
        <f t="shared" si="220"/>
        <v>0</v>
      </c>
      <c r="AC460" s="10">
        <f t="shared" si="220"/>
        <v>0</v>
      </c>
      <c r="AD460" s="10">
        <f t="shared" si="220"/>
        <v>0</v>
      </c>
      <c r="AE460" s="10">
        <f t="shared" si="222"/>
        <v>0</v>
      </c>
      <c r="AF460" s="10">
        <f t="shared" si="222"/>
        <v>0</v>
      </c>
      <c r="AG460" s="10">
        <f t="shared" si="222"/>
        <v>0</v>
      </c>
      <c r="AH460" s="10">
        <f t="shared" si="221"/>
        <v>0</v>
      </c>
      <c r="AI460" s="10">
        <f t="shared" si="221"/>
        <v>0</v>
      </c>
      <c r="AJ460" s="10">
        <f t="shared" si="221"/>
        <v>0</v>
      </c>
      <c r="AK460" s="10">
        <f t="shared" si="221"/>
        <v>0</v>
      </c>
    </row>
    <row r="461" spans="1:37" ht="12.75" customHeight="1" x14ac:dyDescent="0.25">
      <c r="A461" s="133">
        <v>453</v>
      </c>
      <c r="B461" s="139" t="s">
        <v>1743</v>
      </c>
      <c r="C461" s="135">
        <f t="shared" si="223"/>
        <v>0</v>
      </c>
      <c r="D461" s="140">
        <v>0</v>
      </c>
      <c r="E461" s="140">
        <v>0</v>
      </c>
      <c r="F461" s="140">
        <v>0</v>
      </c>
      <c r="G461" s="140">
        <v>0</v>
      </c>
      <c r="H461" s="140">
        <v>0</v>
      </c>
      <c r="I461" s="140">
        <v>0</v>
      </c>
      <c r="J461" s="135">
        <f t="shared" si="225"/>
        <v>0</v>
      </c>
      <c r="K461" s="141">
        <v>0</v>
      </c>
      <c r="L461" s="141">
        <v>0</v>
      </c>
      <c r="M461" s="141">
        <v>0</v>
      </c>
      <c r="N461" s="141">
        <v>0</v>
      </c>
      <c r="O461" s="141">
        <v>0</v>
      </c>
      <c r="P461" s="141">
        <v>0</v>
      </c>
      <c r="Q461" s="136">
        <f t="shared" si="227"/>
        <v>0</v>
      </c>
      <c r="R461" s="141">
        <v>0</v>
      </c>
      <c r="S461" s="141">
        <v>0</v>
      </c>
      <c r="T461" s="141">
        <v>0</v>
      </c>
      <c r="U461" s="10">
        <v>0</v>
      </c>
      <c r="V461" s="10">
        <v>0</v>
      </c>
      <c r="W461" s="10">
        <v>0</v>
      </c>
      <c r="X461" s="13">
        <f t="shared" si="220"/>
        <v>0</v>
      </c>
      <c r="Y461" s="10">
        <f t="shared" si="220"/>
        <v>0</v>
      </c>
      <c r="Z461" s="10">
        <f t="shared" si="220"/>
        <v>0</v>
      </c>
      <c r="AA461" s="10">
        <f t="shared" si="220"/>
        <v>0</v>
      </c>
      <c r="AB461" s="10">
        <f t="shared" si="220"/>
        <v>0</v>
      </c>
      <c r="AC461" s="10">
        <f t="shared" si="220"/>
        <v>0</v>
      </c>
      <c r="AD461" s="10">
        <f t="shared" si="220"/>
        <v>0</v>
      </c>
      <c r="AE461" s="10">
        <f t="shared" si="222"/>
        <v>0</v>
      </c>
      <c r="AF461" s="10">
        <f t="shared" si="222"/>
        <v>0</v>
      </c>
      <c r="AG461" s="10">
        <f t="shared" si="222"/>
        <v>0</v>
      </c>
      <c r="AH461" s="10">
        <f t="shared" si="221"/>
        <v>0</v>
      </c>
      <c r="AI461" s="10">
        <f t="shared" si="221"/>
        <v>0</v>
      </c>
      <c r="AJ461" s="10">
        <f t="shared" si="221"/>
        <v>0</v>
      </c>
      <c r="AK461" s="10">
        <f t="shared" si="221"/>
        <v>0</v>
      </c>
    </row>
    <row r="462" spans="1:37" ht="12.75" customHeight="1" x14ac:dyDescent="0.25">
      <c r="A462" s="133">
        <v>454</v>
      </c>
      <c r="B462" s="139" t="s">
        <v>1744</v>
      </c>
      <c r="C462" s="135">
        <f t="shared" si="223"/>
        <v>0</v>
      </c>
      <c r="D462" s="140">
        <v>0</v>
      </c>
      <c r="E462" s="140">
        <v>0</v>
      </c>
      <c r="F462" s="140">
        <v>0</v>
      </c>
      <c r="G462" s="140">
        <v>0</v>
      </c>
      <c r="H462" s="140">
        <v>0</v>
      </c>
      <c r="I462" s="140">
        <v>0</v>
      </c>
      <c r="J462" s="135">
        <f t="shared" si="225"/>
        <v>0</v>
      </c>
      <c r="K462" s="141">
        <v>0</v>
      </c>
      <c r="L462" s="141">
        <v>0</v>
      </c>
      <c r="M462" s="141">
        <v>0</v>
      </c>
      <c r="N462" s="141">
        <v>0</v>
      </c>
      <c r="O462" s="141">
        <v>0</v>
      </c>
      <c r="P462" s="141">
        <v>0</v>
      </c>
      <c r="Q462" s="136">
        <f t="shared" si="227"/>
        <v>0</v>
      </c>
      <c r="R462" s="141">
        <v>0</v>
      </c>
      <c r="S462" s="141">
        <v>0</v>
      </c>
      <c r="T462" s="141">
        <v>0</v>
      </c>
      <c r="U462" s="10">
        <v>0</v>
      </c>
      <c r="V462" s="10">
        <v>0</v>
      </c>
      <c r="W462" s="10">
        <v>0</v>
      </c>
      <c r="X462" s="13">
        <f t="shared" si="220"/>
        <v>0</v>
      </c>
      <c r="Y462" s="10">
        <f t="shared" ref="Y462:AD465" si="235">R462-K462</f>
        <v>0</v>
      </c>
      <c r="Z462" s="10">
        <f t="shared" si="235"/>
        <v>0</v>
      </c>
      <c r="AA462" s="10">
        <f t="shared" si="235"/>
        <v>0</v>
      </c>
      <c r="AB462" s="10">
        <f t="shared" si="235"/>
        <v>0</v>
      </c>
      <c r="AC462" s="10">
        <f t="shared" si="235"/>
        <v>0</v>
      </c>
      <c r="AD462" s="10">
        <f t="shared" si="235"/>
        <v>0</v>
      </c>
      <c r="AE462" s="10">
        <f t="shared" si="222"/>
        <v>0</v>
      </c>
      <c r="AF462" s="10">
        <f t="shared" si="222"/>
        <v>0</v>
      </c>
      <c r="AG462" s="10">
        <f t="shared" si="222"/>
        <v>0</v>
      </c>
      <c r="AH462" s="10">
        <f t="shared" si="221"/>
        <v>0</v>
      </c>
      <c r="AI462" s="10">
        <f t="shared" si="221"/>
        <v>0</v>
      </c>
      <c r="AJ462" s="10">
        <f t="shared" si="221"/>
        <v>0</v>
      </c>
      <c r="AK462" s="10">
        <f t="shared" si="221"/>
        <v>0</v>
      </c>
    </row>
    <row r="463" spans="1:37" ht="12.75" customHeight="1" x14ac:dyDescent="0.25">
      <c r="A463" s="133">
        <v>455</v>
      </c>
      <c r="B463" s="139" t="s">
        <v>1745</v>
      </c>
      <c r="C463" s="135">
        <f t="shared" si="223"/>
        <v>0</v>
      </c>
      <c r="D463" s="140">
        <v>0</v>
      </c>
      <c r="E463" s="140">
        <v>0</v>
      </c>
      <c r="F463" s="140">
        <v>0</v>
      </c>
      <c r="G463" s="140">
        <v>0</v>
      </c>
      <c r="H463" s="140">
        <v>0</v>
      </c>
      <c r="I463" s="140">
        <v>0</v>
      </c>
      <c r="J463" s="135">
        <f t="shared" si="225"/>
        <v>0</v>
      </c>
      <c r="K463" s="141">
        <v>0</v>
      </c>
      <c r="L463" s="141">
        <v>0</v>
      </c>
      <c r="M463" s="141">
        <v>0</v>
      </c>
      <c r="N463" s="141">
        <v>0</v>
      </c>
      <c r="O463" s="141">
        <v>0</v>
      </c>
      <c r="P463" s="141">
        <v>0</v>
      </c>
      <c r="Q463" s="136">
        <f t="shared" si="227"/>
        <v>0</v>
      </c>
      <c r="R463" s="141">
        <v>0</v>
      </c>
      <c r="S463" s="141">
        <v>0</v>
      </c>
      <c r="T463" s="141">
        <v>0</v>
      </c>
      <c r="U463" s="10">
        <v>0</v>
      </c>
      <c r="V463" s="10">
        <v>0</v>
      </c>
      <c r="W463" s="10">
        <v>0</v>
      </c>
      <c r="X463" s="13">
        <f t="shared" ref="X463:AD502" si="236">Q463-J463</f>
        <v>0</v>
      </c>
      <c r="Y463" s="10">
        <f t="shared" si="235"/>
        <v>0</v>
      </c>
      <c r="Z463" s="10">
        <f t="shared" si="235"/>
        <v>0</v>
      </c>
      <c r="AA463" s="10">
        <f t="shared" si="235"/>
        <v>0</v>
      </c>
      <c r="AB463" s="10">
        <f t="shared" si="235"/>
        <v>0</v>
      </c>
      <c r="AC463" s="10">
        <f t="shared" si="235"/>
        <v>0</v>
      </c>
      <c r="AD463" s="10">
        <f t="shared" si="235"/>
        <v>0</v>
      </c>
      <c r="AE463" s="10">
        <f t="shared" si="222"/>
        <v>0</v>
      </c>
      <c r="AF463" s="10">
        <f t="shared" si="222"/>
        <v>0</v>
      </c>
      <c r="AG463" s="10">
        <f t="shared" si="222"/>
        <v>0</v>
      </c>
      <c r="AH463" s="10">
        <f t="shared" si="221"/>
        <v>0</v>
      </c>
      <c r="AI463" s="10">
        <f t="shared" si="221"/>
        <v>0</v>
      </c>
      <c r="AJ463" s="10">
        <f t="shared" si="221"/>
        <v>0</v>
      </c>
      <c r="AK463" s="10">
        <f t="shared" si="221"/>
        <v>0</v>
      </c>
    </row>
    <row r="464" spans="1:37" ht="12.75" customHeight="1" x14ac:dyDescent="0.25">
      <c r="A464" s="133">
        <v>456</v>
      </c>
      <c r="B464" s="139" t="s">
        <v>1746</v>
      </c>
      <c r="C464" s="135">
        <f t="shared" si="223"/>
        <v>0</v>
      </c>
      <c r="D464" s="140">
        <v>0</v>
      </c>
      <c r="E464" s="140">
        <v>0</v>
      </c>
      <c r="F464" s="140">
        <v>0</v>
      </c>
      <c r="G464" s="140">
        <v>0</v>
      </c>
      <c r="H464" s="140">
        <v>0</v>
      </c>
      <c r="I464" s="140">
        <v>0</v>
      </c>
      <c r="J464" s="135">
        <f t="shared" si="225"/>
        <v>0</v>
      </c>
      <c r="K464" s="141">
        <v>0</v>
      </c>
      <c r="L464" s="141">
        <v>0</v>
      </c>
      <c r="M464" s="141">
        <v>0</v>
      </c>
      <c r="N464" s="141">
        <v>0</v>
      </c>
      <c r="O464" s="141">
        <v>0</v>
      </c>
      <c r="P464" s="141">
        <v>0</v>
      </c>
      <c r="Q464" s="136">
        <f t="shared" si="227"/>
        <v>0</v>
      </c>
      <c r="R464" s="141">
        <v>0</v>
      </c>
      <c r="S464" s="141">
        <v>0</v>
      </c>
      <c r="T464" s="141">
        <v>0</v>
      </c>
      <c r="U464" s="10">
        <v>0</v>
      </c>
      <c r="V464" s="10">
        <v>0</v>
      </c>
      <c r="W464" s="10">
        <v>0</v>
      </c>
      <c r="X464" s="13">
        <f t="shared" si="236"/>
        <v>0</v>
      </c>
      <c r="Y464" s="10">
        <f t="shared" si="235"/>
        <v>0</v>
      </c>
      <c r="Z464" s="10">
        <f t="shared" si="235"/>
        <v>0</v>
      </c>
      <c r="AA464" s="10">
        <f t="shared" si="235"/>
        <v>0</v>
      </c>
      <c r="AB464" s="10">
        <f t="shared" si="235"/>
        <v>0</v>
      </c>
      <c r="AC464" s="10">
        <f t="shared" si="235"/>
        <v>0</v>
      </c>
      <c r="AD464" s="10">
        <f t="shared" si="235"/>
        <v>0</v>
      </c>
      <c r="AE464" s="10">
        <f t="shared" si="222"/>
        <v>0</v>
      </c>
      <c r="AF464" s="10">
        <f t="shared" si="222"/>
        <v>0</v>
      </c>
      <c r="AG464" s="10">
        <f t="shared" si="222"/>
        <v>0</v>
      </c>
      <c r="AH464" s="10">
        <f t="shared" si="221"/>
        <v>0</v>
      </c>
      <c r="AI464" s="10">
        <f t="shared" si="221"/>
        <v>0</v>
      </c>
      <c r="AJ464" s="10">
        <f t="shared" si="221"/>
        <v>0</v>
      </c>
      <c r="AK464" s="10">
        <f t="shared" si="221"/>
        <v>0</v>
      </c>
    </row>
    <row r="465" spans="1:45" ht="12.75" customHeight="1" x14ac:dyDescent="0.25">
      <c r="A465" s="133">
        <v>457</v>
      </c>
      <c r="B465" s="139" t="s">
        <v>1747</v>
      </c>
      <c r="C465" s="135">
        <f t="shared" si="223"/>
        <v>0</v>
      </c>
      <c r="D465" s="140">
        <v>0</v>
      </c>
      <c r="E465" s="140">
        <v>0</v>
      </c>
      <c r="F465" s="140">
        <v>0</v>
      </c>
      <c r="G465" s="140">
        <v>0</v>
      </c>
      <c r="H465" s="140">
        <v>0</v>
      </c>
      <c r="I465" s="140">
        <v>0</v>
      </c>
      <c r="J465" s="135">
        <f t="shared" si="225"/>
        <v>0</v>
      </c>
      <c r="K465" s="141">
        <v>0</v>
      </c>
      <c r="L465" s="141">
        <v>0</v>
      </c>
      <c r="M465" s="141">
        <v>0</v>
      </c>
      <c r="N465" s="141">
        <v>0</v>
      </c>
      <c r="O465" s="141">
        <v>0</v>
      </c>
      <c r="P465" s="141">
        <v>0</v>
      </c>
      <c r="Q465" s="136">
        <f t="shared" si="227"/>
        <v>0</v>
      </c>
      <c r="R465" s="141">
        <v>0</v>
      </c>
      <c r="S465" s="141">
        <v>0</v>
      </c>
      <c r="T465" s="141">
        <v>0</v>
      </c>
      <c r="U465" s="10">
        <v>0</v>
      </c>
      <c r="V465" s="10">
        <v>0</v>
      </c>
      <c r="W465" s="10">
        <v>0</v>
      </c>
      <c r="X465" s="13">
        <f t="shared" si="236"/>
        <v>0</v>
      </c>
      <c r="Y465" s="10">
        <f t="shared" si="235"/>
        <v>0</v>
      </c>
      <c r="Z465" s="10">
        <f t="shared" si="235"/>
        <v>0</v>
      </c>
      <c r="AA465" s="10">
        <f t="shared" si="235"/>
        <v>0</v>
      </c>
      <c r="AB465" s="10">
        <f t="shared" si="235"/>
        <v>0</v>
      </c>
      <c r="AC465" s="10">
        <f t="shared" si="235"/>
        <v>0</v>
      </c>
      <c r="AD465" s="10">
        <f t="shared" si="235"/>
        <v>0</v>
      </c>
      <c r="AE465" s="10">
        <f t="shared" si="222"/>
        <v>0</v>
      </c>
      <c r="AF465" s="10">
        <f t="shared" si="222"/>
        <v>0</v>
      </c>
      <c r="AG465" s="10">
        <f t="shared" si="222"/>
        <v>0</v>
      </c>
      <c r="AH465" s="10">
        <f t="shared" si="221"/>
        <v>0</v>
      </c>
      <c r="AI465" s="10">
        <f t="shared" si="221"/>
        <v>0</v>
      </c>
      <c r="AJ465" s="10">
        <f t="shared" si="221"/>
        <v>0</v>
      </c>
      <c r="AK465" s="10">
        <f t="shared" si="221"/>
        <v>0</v>
      </c>
    </row>
    <row r="466" spans="1:45" ht="12.75" customHeight="1" x14ac:dyDescent="0.25">
      <c r="A466" s="133">
        <v>458</v>
      </c>
      <c r="B466" s="139"/>
      <c r="C466" s="140"/>
      <c r="D466" s="140"/>
      <c r="E466" s="140"/>
      <c r="F466" s="140"/>
      <c r="G466" s="140"/>
      <c r="H466" s="140"/>
      <c r="I466" s="140"/>
      <c r="J466" s="140"/>
      <c r="K466" s="141"/>
      <c r="L466" s="141"/>
      <c r="M466" s="141"/>
      <c r="N466" s="141"/>
      <c r="O466" s="141"/>
      <c r="P466" s="141"/>
      <c r="Q466" s="141"/>
      <c r="R466" s="141"/>
      <c r="S466" s="141"/>
      <c r="T466" s="141"/>
      <c r="U466" s="10"/>
      <c r="V466" s="10"/>
      <c r="W466" s="10"/>
      <c r="X466" s="13">
        <f t="shared" si="236"/>
        <v>0</v>
      </c>
      <c r="Y466" s="10"/>
      <c r="Z466" s="10"/>
      <c r="AA466" s="10"/>
      <c r="AB466" s="10"/>
      <c r="AC466" s="10"/>
      <c r="AD466" s="10"/>
      <c r="AE466" s="10"/>
      <c r="AF466" s="10"/>
      <c r="AG466" s="10"/>
      <c r="AH466" s="10"/>
      <c r="AI466" s="10"/>
      <c r="AJ466" s="10"/>
      <c r="AK466" s="10"/>
    </row>
    <row r="467" spans="1:45" ht="12.75" customHeight="1" x14ac:dyDescent="0.25">
      <c r="A467" s="133">
        <v>459</v>
      </c>
      <c r="B467" s="134" t="s">
        <v>1748</v>
      </c>
      <c r="C467" s="135">
        <f t="shared" ref="C467:C510" si="237">SUM(D467:I467)</f>
        <v>7810.4</v>
      </c>
      <c r="D467" s="135">
        <f t="shared" ref="D467:I467" si="238">D468+D469</f>
        <v>3476.6</v>
      </c>
      <c r="E467" s="135">
        <f t="shared" si="238"/>
        <v>3254.7</v>
      </c>
      <c r="F467" s="135">
        <f t="shared" si="238"/>
        <v>0</v>
      </c>
      <c r="G467" s="135">
        <f t="shared" si="238"/>
        <v>638.70000000000005</v>
      </c>
      <c r="H467" s="135">
        <f t="shared" si="238"/>
        <v>68.099999999999994</v>
      </c>
      <c r="I467" s="135">
        <f t="shared" si="238"/>
        <v>372.3</v>
      </c>
      <c r="J467" s="135">
        <f t="shared" ref="J467:J510" si="239">SUM(K467:P467)</f>
        <v>9470.0999999999985</v>
      </c>
      <c r="K467" s="135">
        <f t="shared" ref="K467:P467" si="240">K468+K469</f>
        <v>5132.1000000000004</v>
      </c>
      <c r="L467" s="135">
        <f t="shared" si="240"/>
        <v>3218.7</v>
      </c>
      <c r="M467" s="135">
        <f t="shared" si="240"/>
        <v>0</v>
      </c>
      <c r="N467" s="135">
        <f t="shared" si="240"/>
        <v>638.70000000000005</v>
      </c>
      <c r="O467" s="135">
        <f t="shared" si="240"/>
        <v>72.3</v>
      </c>
      <c r="P467" s="135">
        <f t="shared" si="240"/>
        <v>408.3</v>
      </c>
      <c r="Q467" s="136">
        <f t="shared" ref="Q467:Q510" si="241">SUM(R467:W467)</f>
        <v>6393.8913999999995</v>
      </c>
      <c r="R467" s="135">
        <f t="shared" ref="R467:W467" si="242">R468+R469</f>
        <v>3286.43</v>
      </c>
      <c r="S467" s="135">
        <f t="shared" si="242"/>
        <v>2226.9769999999999</v>
      </c>
      <c r="T467" s="135">
        <f t="shared" si="242"/>
        <v>0</v>
      </c>
      <c r="U467" s="135">
        <f t="shared" si="242"/>
        <v>403.45209999999997</v>
      </c>
      <c r="V467" s="135">
        <f t="shared" si="242"/>
        <v>71.746300000000005</v>
      </c>
      <c r="W467" s="135">
        <f t="shared" si="242"/>
        <v>405.286</v>
      </c>
      <c r="X467" s="13">
        <f t="shared" si="236"/>
        <v>-3076.208599999999</v>
      </c>
      <c r="Y467" s="13">
        <f t="shared" si="236"/>
        <v>-1845.6700000000005</v>
      </c>
      <c r="Z467" s="13">
        <f t="shared" si="236"/>
        <v>-991.72299999999996</v>
      </c>
      <c r="AA467" s="13">
        <f t="shared" si="236"/>
        <v>0</v>
      </c>
      <c r="AB467" s="13">
        <f t="shared" si="236"/>
        <v>-235.24790000000007</v>
      </c>
      <c r="AC467" s="13">
        <f t="shared" si="236"/>
        <v>-0.55369999999999209</v>
      </c>
      <c r="AD467" s="13">
        <f t="shared" si="236"/>
        <v>-3.01400000000001</v>
      </c>
      <c r="AE467" s="13">
        <f t="shared" si="222"/>
        <v>67.516619676666565</v>
      </c>
      <c r="AF467" s="13">
        <f t="shared" si="222"/>
        <v>64.036749089066845</v>
      </c>
      <c r="AG467" s="13">
        <f t="shared" si="222"/>
        <v>69.188709727529755</v>
      </c>
      <c r="AH467" s="13">
        <f t="shared" si="221"/>
        <v>0</v>
      </c>
      <c r="AI467" s="13">
        <f t="shared" si="221"/>
        <v>63.167700015656791</v>
      </c>
      <c r="AJ467" s="13">
        <f t="shared" si="221"/>
        <v>99.23416320885201</v>
      </c>
      <c r="AK467" s="13">
        <f t="shared" si="221"/>
        <v>99.26181729120745</v>
      </c>
    </row>
    <row r="468" spans="1:45" s="138" customFormat="1" ht="12.75" customHeight="1" x14ac:dyDescent="0.2">
      <c r="A468" s="133">
        <v>460</v>
      </c>
      <c r="B468" s="134" t="s">
        <v>1374</v>
      </c>
      <c r="C468" s="135">
        <f t="shared" si="237"/>
        <v>7742.2999999999993</v>
      </c>
      <c r="D468" s="135">
        <f t="shared" ref="D468:I468" si="243">D470</f>
        <v>3476.6</v>
      </c>
      <c r="E468" s="135">
        <f t="shared" si="243"/>
        <v>3254.7</v>
      </c>
      <c r="F468" s="135">
        <f t="shared" si="243"/>
        <v>0</v>
      </c>
      <c r="G468" s="135">
        <f t="shared" si="243"/>
        <v>638.70000000000005</v>
      </c>
      <c r="H468" s="135">
        <f t="shared" si="243"/>
        <v>0</v>
      </c>
      <c r="I468" s="135">
        <f t="shared" si="243"/>
        <v>372.3</v>
      </c>
      <c r="J468" s="135">
        <f t="shared" si="239"/>
        <v>9397.7999999999993</v>
      </c>
      <c r="K468" s="135">
        <f t="shared" ref="K468:P468" si="244">K470</f>
        <v>5132.1000000000004</v>
      </c>
      <c r="L468" s="135">
        <f t="shared" si="244"/>
        <v>3218.7</v>
      </c>
      <c r="M468" s="135">
        <f t="shared" si="244"/>
        <v>0</v>
      </c>
      <c r="N468" s="135">
        <f t="shared" si="244"/>
        <v>638.70000000000005</v>
      </c>
      <c r="O468" s="135">
        <f t="shared" si="244"/>
        <v>0</v>
      </c>
      <c r="P468" s="135">
        <f t="shared" si="244"/>
        <v>408.3</v>
      </c>
      <c r="Q468" s="136">
        <f t="shared" si="241"/>
        <v>6322.1450999999997</v>
      </c>
      <c r="R468" s="135">
        <f t="shared" ref="R468:W468" si="245">R470</f>
        <v>3286.43</v>
      </c>
      <c r="S468" s="135">
        <f t="shared" si="245"/>
        <v>2226.9769999999999</v>
      </c>
      <c r="T468" s="135">
        <f t="shared" si="245"/>
        <v>0</v>
      </c>
      <c r="U468" s="135">
        <f t="shared" si="245"/>
        <v>403.45209999999997</v>
      </c>
      <c r="V468" s="135">
        <f t="shared" si="245"/>
        <v>0</v>
      </c>
      <c r="W468" s="135">
        <f t="shared" si="245"/>
        <v>405.286</v>
      </c>
      <c r="X468" s="13">
        <f t="shared" si="236"/>
        <v>-3075.6548999999995</v>
      </c>
      <c r="Y468" s="13">
        <f t="shared" si="236"/>
        <v>-1845.6700000000005</v>
      </c>
      <c r="Z468" s="13">
        <f t="shared" si="236"/>
        <v>-991.72299999999996</v>
      </c>
      <c r="AA468" s="13">
        <f t="shared" si="236"/>
        <v>0</v>
      </c>
      <c r="AB468" s="13">
        <f t="shared" si="236"/>
        <v>-235.24790000000007</v>
      </c>
      <c r="AC468" s="13">
        <f t="shared" si="236"/>
        <v>0</v>
      </c>
      <c r="AD468" s="13">
        <f t="shared" si="236"/>
        <v>-3.01400000000001</v>
      </c>
      <c r="AE468" s="13">
        <f t="shared" si="222"/>
        <v>67.272607418757573</v>
      </c>
      <c r="AF468" s="13">
        <f t="shared" si="222"/>
        <v>64.036749089066845</v>
      </c>
      <c r="AG468" s="13">
        <f t="shared" si="222"/>
        <v>69.188709727529755</v>
      </c>
      <c r="AH468" s="13">
        <f t="shared" si="221"/>
        <v>0</v>
      </c>
      <c r="AI468" s="13">
        <f t="shared" si="221"/>
        <v>63.167700015656791</v>
      </c>
      <c r="AJ468" s="13">
        <f t="shared" si="221"/>
        <v>0</v>
      </c>
      <c r="AK468" s="13">
        <f t="shared" si="221"/>
        <v>99.26181729120745</v>
      </c>
      <c r="AL468" s="183"/>
      <c r="AM468" s="183"/>
      <c r="AN468" s="183"/>
      <c r="AO468" s="183"/>
      <c r="AP468" s="183"/>
      <c r="AQ468" s="183"/>
      <c r="AR468" s="183"/>
      <c r="AS468" s="183"/>
    </row>
    <row r="469" spans="1:45" s="138" customFormat="1" ht="12.75" customHeight="1" x14ac:dyDescent="0.2">
      <c r="A469" s="133">
        <v>461</v>
      </c>
      <c r="B469" s="134" t="s">
        <v>1375</v>
      </c>
      <c r="C469" s="135">
        <f t="shared" si="237"/>
        <v>68.099999999999994</v>
      </c>
      <c r="D469" s="135">
        <f t="shared" ref="D469:I469" si="246">SUBTOTAL(9,D471:D510)</f>
        <v>0</v>
      </c>
      <c r="E469" s="135">
        <f t="shared" si="246"/>
        <v>0</v>
      </c>
      <c r="F469" s="135">
        <f t="shared" si="246"/>
        <v>0</v>
      </c>
      <c r="G469" s="135">
        <f t="shared" si="246"/>
        <v>0</v>
      </c>
      <c r="H469" s="135">
        <f t="shared" si="246"/>
        <v>68.099999999999994</v>
      </c>
      <c r="I469" s="135">
        <f t="shared" si="246"/>
        <v>0</v>
      </c>
      <c r="J469" s="135">
        <f t="shared" si="239"/>
        <v>72.3</v>
      </c>
      <c r="K469" s="135">
        <f t="shared" ref="K469:P469" si="247">SUBTOTAL(9,K471:K510)</f>
        <v>0</v>
      </c>
      <c r="L469" s="135">
        <f t="shared" si="247"/>
        <v>0</v>
      </c>
      <c r="M469" s="135">
        <f t="shared" si="247"/>
        <v>0</v>
      </c>
      <c r="N469" s="135">
        <f t="shared" si="247"/>
        <v>0</v>
      </c>
      <c r="O469" s="135">
        <f t="shared" si="247"/>
        <v>72.3</v>
      </c>
      <c r="P469" s="135">
        <f t="shared" si="247"/>
        <v>0</v>
      </c>
      <c r="Q469" s="136">
        <f t="shared" si="241"/>
        <v>71.746300000000005</v>
      </c>
      <c r="R469" s="135">
        <f t="shared" ref="R469:W469" si="248">SUBTOTAL(9,R471:R510)</f>
        <v>0</v>
      </c>
      <c r="S469" s="135">
        <f t="shared" si="248"/>
        <v>0</v>
      </c>
      <c r="T469" s="135">
        <f t="shared" si="248"/>
        <v>0</v>
      </c>
      <c r="U469" s="135">
        <f t="shared" si="248"/>
        <v>0</v>
      </c>
      <c r="V469" s="135">
        <f t="shared" si="248"/>
        <v>71.746300000000005</v>
      </c>
      <c r="W469" s="135">
        <f t="shared" si="248"/>
        <v>0</v>
      </c>
      <c r="X469" s="13">
        <f t="shared" si="236"/>
        <v>-0.55369999999999209</v>
      </c>
      <c r="Y469" s="13">
        <f t="shared" si="236"/>
        <v>0</v>
      </c>
      <c r="Z469" s="13">
        <f t="shared" si="236"/>
        <v>0</v>
      </c>
      <c r="AA469" s="13">
        <f t="shared" si="236"/>
        <v>0</v>
      </c>
      <c r="AB469" s="13">
        <f t="shared" si="236"/>
        <v>0</v>
      </c>
      <c r="AC469" s="13">
        <f t="shared" si="236"/>
        <v>-0.55369999999999209</v>
      </c>
      <c r="AD469" s="13">
        <f t="shared" si="236"/>
        <v>0</v>
      </c>
      <c r="AE469" s="13">
        <f t="shared" si="222"/>
        <v>99.23416320885201</v>
      </c>
      <c r="AF469" s="13">
        <f t="shared" si="222"/>
        <v>0</v>
      </c>
      <c r="AG469" s="13">
        <f t="shared" si="222"/>
        <v>0</v>
      </c>
      <c r="AH469" s="13">
        <f t="shared" si="221"/>
        <v>0</v>
      </c>
      <c r="AI469" s="13">
        <f t="shared" si="221"/>
        <v>0</v>
      </c>
      <c r="AJ469" s="13">
        <f t="shared" si="221"/>
        <v>99.23416320885201</v>
      </c>
      <c r="AK469" s="13">
        <f t="shared" si="221"/>
        <v>0</v>
      </c>
      <c r="AL469" s="183"/>
      <c r="AM469" s="183"/>
      <c r="AN469" s="183"/>
      <c r="AO469" s="183"/>
      <c r="AP469" s="183"/>
      <c r="AQ469" s="183"/>
      <c r="AR469" s="183"/>
      <c r="AS469" s="183"/>
    </row>
    <row r="470" spans="1:45" ht="12.75" customHeight="1" x14ac:dyDescent="0.25">
      <c r="A470" s="133">
        <v>462</v>
      </c>
      <c r="B470" s="139" t="s">
        <v>1400</v>
      </c>
      <c r="C470" s="135">
        <f t="shared" si="237"/>
        <v>7742.2999999999993</v>
      </c>
      <c r="D470" s="140">
        <v>3476.6</v>
      </c>
      <c r="E470" s="140">
        <v>3254.7</v>
      </c>
      <c r="F470" s="140">
        <v>0</v>
      </c>
      <c r="G470" s="140">
        <v>638.70000000000005</v>
      </c>
      <c r="H470" s="140">
        <v>0</v>
      </c>
      <c r="I470" s="140">
        <v>372.3</v>
      </c>
      <c r="J470" s="135">
        <f t="shared" si="239"/>
        <v>9397.7999999999993</v>
      </c>
      <c r="K470" s="141">
        <v>5132.1000000000004</v>
      </c>
      <c r="L470" s="141">
        <v>3218.7</v>
      </c>
      <c r="M470" s="141">
        <v>0</v>
      </c>
      <c r="N470" s="141">
        <v>638.70000000000005</v>
      </c>
      <c r="O470" s="141">
        <v>0</v>
      </c>
      <c r="P470" s="141">
        <v>408.3</v>
      </c>
      <c r="Q470" s="136">
        <f t="shared" si="241"/>
        <v>6322.1450999999997</v>
      </c>
      <c r="R470" s="141">
        <v>3286.43</v>
      </c>
      <c r="S470" s="141">
        <v>2226.9769999999999</v>
      </c>
      <c r="T470" s="141">
        <v>0</v>
      </c>
      <c r="U470" s="10">
        <v>403.45209999999997</v>
      </c>
      <c r="V470" s="10">
        <v>0</v>
      </c>
      <c r="W470" s="10">
        <v>405.286</v>
      </c>
      <c r="X470" s="13">
        <f t="shared" si="236"/>
        <v>-3075.6548999999995</v>
      </c>
      <c r="Y470" s="10">
        <f t="shared" si="236"/>
        <v>-1845.6700000000005</v>
      </c>
      <c r="Z470" s="10">
        <f t="shared" si="236"/>
        <v>-991.72299999999996</v>
      </c>
      <c r="AA470" s="10">
        <f t="shared" si="236"/>
        <v>0</v>
      </c>
      <c r="AB470" s="10">
        <f t="shared" si="236"/>
        <v>-235.24790000000007</v>
      </c>
      <c r="AC470" s="10">
        <f t="shared" si="236"/>
        <v>0</v>
      </c>
      <c r="AD470" s="10">
        <f t="shared" si="236"/>
        <v>-3.01400000000001</v>
      </c>
      <c r="AE470" s="10">
        <f t="shared" si="222"/>
        <v>67.272607418757573</v>
      </c>
      <c r="AF470" s="10">
        <f t="shared" si="222"/>
        <v>64.036749089066845</v>
      </c>
      <c r="AG470" s="10">
        <f t="shared" si="222"/>
        <v>69.188709727529755</v>
      </c>
      <c r="AH470" s="10">
        <f t="shared" si="221"/>
        <v>0</v>
      </c>
      <c r="AI470" s="10">
        <f t="shared" si="221"/>
        <v>63.167700015656791</v>
      </c>
      <c r="AJ470" s="10">
        <f t="shared" si="221"/>
        <v>0</v>
      </c>
      <c r="AK470" s="10">
        <f t="shared" si="221"/>
        <v>99.26181729120745</v>
      </c>
    </row>
    <row r="471" spans="1:45" ht="12.75" customHeight="1" x14ac:dyDescent="0.25">
      <c r="A471" s="133">
        <v>463</v>
      </c>
      <c r="B471" s="139" t="s">
        <v>1685</v>
      </c>
      <c r="C471" s="135">
        <f t="shared" si="237"/>
        <v>0</v>
      </c>
      <c r="D471" s="140">
        <v>0</v>
      </c>
      <c r="E471" s="140">
        <v>0</v>
      </c>
      <c r="F471" s="140">
        <v>0</v>
      </c>
      <c r="G471" s="140">
        <v>0</v>
      </c>
      <c r="H471" s="140">
        <v>0</v>
      </c>
      <c r="I471" s="140">
        <v>0</v>
      </c>
      <c r="J471" s="135">
        <f t="shared" si="239"/>
        <v>0</v>
      </c>
      <c r="K471" s="141">
        <v>0</v>
      </c>
      <c r="L471" s="141">
        <v>0</v>
      </c>
      <c r="M471" s="141">
        <v>0</v>
      </c>
      <c r="N471" s="141">
        <v>0</v>
      </c>
      <c r="O471" s="141">
        <v>0</v>
      </c>
      <c r="P471" s="141">
        <v>0</v>
      </c>
      <c r="Q471" s="136">
        <f t="shared" si="241"/>
        <v>0</v>
      </c>
      <c r="R471" s="141">
        <v>0</v>
      </c>
      <c r="S471" s="141">
        <v>0</v>
      </c>
      <c r="T471" s="141">
        <v>0</v>
      </c>
      <c r="U471" s="10">
        <v>0</v>
      </c>
      <c r="V471" s="10">
        <v>0</v>
      </c>
      <c r="W471" s="10">
        <v>0</v>
      </c>
      <c r="X471" s="13">
        <f t="shared" si="236"/>
        <v>0</v>
      </c>
      <c r="Y471" s="10">
        <f t="shared" si="236"/>
        <v>0</v>
      </c>
      <c r="Z471" s="10">
        <f t="shared" si="236"/>
        <v>0</v>
      </c>
      <c r="AA471" s="10">
        <f t="shared" si="236"/>
        <v>0</v>
      </c>
      <c r="AB471" s="10">
        <f t="shared" si="236"/>
        <v>0</v>
      </c>
      <c r="AC471" s="10">
        <f t="shared" si="236"/>
        <v>0</v>
      </c>
      <c r="AD471" s="10">
        <f t="shared" si="236"/>
        <v>0</v>
      </c>
      <c r="AE471" s="10">
        <f t="shared" si="222"/>
        <v>0</v>
      </c>
      <c r="AF471" s="10">
        <f t="shared" si="222"/>
        <v>0</v>
      </c>
      <c r="AG471" s="10">
        <f t="shared" si="222"/>
        <v>0</v>
      </c>
      <c r="AH471" s="10">
        <f t="shared" si="221"/>
        <v>0</v>
      </c>
      <c r="AI471" s="10">
        <f t="shared" si="221"/>
        <v>0</v>
      </c>
      <c r="AJ471" s="10">
        <f t="shared" si="221"/>
        <v>0</v>
      </c>
      <c r="AK471" s="10">
        <f t="shared" si="221"/>
        <v>0</v>
      </c>
    </row>
    <row r="472" spans="1:45" ht="12.75" customHeight="1" x14ac:dyDescent="0.25">
      <c r="A472" s="133">
        <v>464</v>
      </c>
      <c r="B472" s="139" t="s">
        <v>1749</v>
      </c>
      <c r="C472" s="135">
        <f t="shared" si="237"/>
        <v>0</v>
      </c>
      <c r="D472" s="140">
        <v>0</v>
      </c>
      <c r="E472" s="140">
        <v>0</v>
      </c>
      <c r="F472" s="140">
        <v>0</v>
      </c>
      <c r="G472" s="140">
        <v>0</v>
      </c>
      <c r="H472" s="140">
        <v>0</v>
      </c>
      <c r="I472" s="140">
        <v>0</v>
      </c>
      <c r="J472" s="135">
        <f t="shared" si="239"/>
        <v>0</v>
      </c>
      <c r="K472" s="141">
        <v>0</v>
      </c>
      <c r="L472" s="141">
        <v>0</v>
      </c>
      <c r="M472" s="141">
        <v>0</v>
      </c>
      <c r="N472" s="141">
        <v>0</v>
      </c>
      <c r="O472" s="141">
        <v>0</v>
      </c>
      <c r="P472" s="141">
        <v>0</v>
      </c>
      <c r="Q472" s="136">
        <f t="shared" si="241"/>
        <v>0</v>
      </c>
      <c r="R472" s="141">
        <v>0</v>
      </c>
      <c r="S472" s="141">
        <v>0</v>
      </c>
      <c r="T472" s="141">
        <v>0</v>
      </c>
      <c r="U472" s="10">
        <v>0</v>
      </c>
      <c r="V472" s="10">
        <v>0</v>
      </c>
      <c r="W472" s="10">
        <v>0</v>
      </c>
      <c r="X472" s="13">
        <f t="shared" si="236"/>
        <v>0</v>
      </c>
      <c r="Y472" s="10">
        <f t="shared" si="236"/>
        <v>0</v>
      </c>
      <c r="Z472" s="10">
        <f t="shared" si="236"/>
        <v>0</v>
      </c>
      <c r="AA472" s="10">
        <f t="shared" si="236"/>
        <v>0</v>
      </c>
      <c r="AB472" s="10">
        <f t="shared" si="236"/>
        <v>0</v>
      </c>
      <c r="AC472" s="10">
        <f t="shared" si="236"/>
        <v>0</v>
      </c>
      <c r="AD472" s="10">
        <f t="shared" si="236"/>
        <v>0</v>
      </c>
      <c r="AE472" s="10">
        <f t="shared" si="222"/>
        <v>0</v>
      </c>
      <c r="AF472" s="10">
        <f t="shared" si="222"/>
        <v>0</v>
      </c>
      <c r="AG472" s="10">
        <f t="shared" si="222"/>
        <v>0</v>
      </c>
      <c r="AH472" s="10">
        <f t="shared" si="221"/>
        <v>0</v>
      </c>
      <c r="AI472" s="10">
        <f t="shared" si="221"/>
        <v>0</v>
      </c>
      <c r="AJ472" s="10">
        <f t="shared" si="221"/>
        <v>0</v>
      </c>
      <c r="AK472" s="10">
        <f t="shared" si="221"/>
        <v>0</v>
      </c>
    </row>
    <row r="473" spans="1:45" ht="12.75" customHeight="1" x14ac:dyDescent="0.25">
      <c r="A473" s="133">
        <v>465</v>
      </c>
      <c r="B473" s="139" t="s">
        <v>1750</v>
      </c>
      <c r="C473" s="135">
        <f t="shared" si="237"/>
        <v>0</v>
      </c>
      <c r="D473" s="140">
        <v>0</v>
      </c>
      <c r="E473" s="140">
        <v>0</v>
      </c>
      <c r="F473" s="140">
        <v>0</v>
      </c>
      <c r="G473" s="140">
        <v>0</v>
      </c>
      <c r="H473" s="140">
        <v>0</v>
      </c>
      <c r="I473" s="140">
        <v>0</v>
      </c>
      <c r="J473" s="135">
        <f t="shared" si="239"/>
        <v>0</v>
      </c>
      <c r="K473" s="141">
        <v>0</v>
      </c>
      <c r="L473" s="141">
        <v>0</v>
      </c>
      <c r="M473" s="141">
        <v>0</v>
      </c>
      <c r="N473" s="141">
        <v>0</v>
      </c>
      <c r="O473" s="141">
        <v>0</v>
      </c>
      <c r="P473" s="141">
        <v>0</v>
      </c>
      <c r="Q473" s="136">
        <f t="shared" si="241"/>
        <v>0</v>
      </c>
      <c r="R473" s="141">
        <v>0</v>
      </c>
      <c r="S473" s="141">
        <v>0</v>
      </c>
      <c r="T473" s="141">
        <v>0</v>
      </c>
      <c r="U473" s="10">
        <v>0</v>
      </c>
      <c r="V473" s="10">
        <v>0</v>
      </c>
      <c r="W473" s="10">
        <v>0</v>
      </c>
      <c r="X473" s="13">
        <f t="shared" si="236"/>
        <v>0</v>
      </c>
      <c r="Y473" s="10">
        <f t="shared" si="236"/>
        <v>0</v>
      </c>
      <c r="Z473" s="10">
        <f t="shared" si="236"/>
        <v>0</v>
      </c>
      <c r="AA473" s="10">
        <f t="shared" si="236"/>
        <v>0</v>
      </c>
      <c r="AB473" s="10">
        <f t="shared" si="236"/>
        <v>0</v>
      </c>
      <c r="AC473" s="10">
        <f t="shared" si="236"/>
        <v>0</v>
      </c>
      <c r="AD473" s="10">
        <f t="shared" si="236"/>
        <v>0</v>
      </c>
      <c r="AE473" s="10">
        <f t="shared" si="222"/>
        <v>0</v>
      </c>
      <c r="AF473" s="10">
        <f t="shared" si="222"/>
        <v>0</v>
      </c>
      <c r="AG473" s="10">
        <f t="shared" si="222"/>
        <v>0</v>
      </c>
      <c r="AH473" s="10">
        <f t="shared" si="221"/>
        <v>0</v>
      </c>
      <c r="AI473" s="10">
        <f t="shared" si="221"/>
        <v>0</v>
      </c>
      <c r="AJ473" s="10">
        <f t="shared" si="221"/>
        <v>0</v>
      </c>
      <c r="AK473" s="10">
        <f t="shared" si="221"/>
        <v>0</v>
      </c>
    </row>
    <row r="474" spans="1:45" ht="12.75" customHeight="1" x14ac:dyDescent="0.25">
      <c r="A474" s="133">
        <v>466</v>
      </c>
      <c r="B474" s="139" t="s">
        <v>1751</v>
      </c>
      <c r="C474" s="135">
        <f t="shared" si="237"/>
        <v>0</v>
      </c>
      <c r="D474" s="140">
        <v>0</v>
      </c>
      <c r="E474" s="140">
        <v>0</v>
      </c>
      <c r="F474" s="140">
        <v>0</v>
      </c>
      <c r="G474" s="140">
        <v>0</v>
      </c>
      <c r="H474" s="140">
        <v>0</v>
      </c>
      <c r="I474" s="140">
        <v>0</v>
      </c>
      <c r="J474" s="135">
        <f t="shared" si="239"/>
        <v>0</v>
      </c>
      <c r="K474" s="141">
        <v>0</v>
      </c>
      <c r="L474" s="141">
        <v>0</v>
      </c>
      <c r="M474" s="141">
        <v>0</v>
      </c>
      <c r="N474" s="141">
        <v>0</v>
      </c>
      <c r="O474" s="141">
        <v>0</v>
      </c>
      <c r="P474" s="141">
        <v>0</v>
      </c>
      <c r="Q474" s="136">
        <f t="shared" si="241"/>
        <v>0</v>
      </c>
      <c r="R474" s="141">
        <v>0</v>
      </c>
      <c r="S474" s="141">
        <v>0</v>
      </c>
      <c r="T474" s="141">
        <v>0</v>
      </c>
      <c r="U474" s="10">
        <v>0</v>
      </c>
      <c r="V474" s="10">
        <v>0</v>
      </c>
      <c r="W474" s="10">
        <v>0</v>
      </c>
      <c r="X474" s="13">
        <f t="shared" si="236"/>
        <v>0</v>
      </c>
      <c r="Y474" s="10">
        <f t="shared" si="236"/>
        <v>0</v>
      </c>
      <c r="Z474" s="10">
        <f t="shared" si="236"/>
        <v>0</v>
      </c>
      <c r="AA474" s="10">
        <f t="shared" si="236"/>
        <v>0</v>
      </c>
      <c r="AB474" s="10">
        <f t="shared" si="236"/>
        <v>0</v>
      </c>
      <c r="AC474" s="10">
        <f t="shared" si="236"/>
        <v>0</v>
      </c>
      <c r="AD474" s="10">
        <f t="shared" si="236"/>
        <v>0</v>
      </c>
      <c r="AE474" s="10">
        <f t="shared" si="222"/>
        <v>0</v>
      </c>
      <c r="AF474" s="10">
        <f t="shared" si="222"/>
        <v>0</v>
      </c>
      <c r="AG474" s="10">
        <f t="shared" si="222"/>
        <v>0</v>
      </c>
      <c r="AH474" s="10">
        <f t="shared" si="221"/>
        <v>0</v>
      </c>
      <c r="AI474" s="10">
        <f t="shared" si="221"/>
        <v>0</v>
      </c>
      <c r="AJ474" s="10">
        <f t="shared" si="221"/>
        <v>0</v>
      </c>
      <c r="AK474" s="10">
        <f t="shared" si="221"/>
        <v>0</v>
      </c>
    </row>
    <row r="475" spans="1:45" ht="12.75" customHeight="1" x14ac:dyDescent="0.25">
      <c r="A475" s="133">
        <v>467</v>
      </c>
      <c r="B475" s="139" t="s">
        <v>1752</v>
      </c>
      <c r="C475" s="135">
        <f t="shared" si="237"/>
        <v>0</v>
      </c>
      <c r="D475" s="140">
        <v>0</v>
      </c>
      <c r="E475" s="140">
        <v>0</v>
      </c>
      <c r="F475" s="140">
        <v>0</v>
      </c>
      <c r="G475" s="140">
        <v>0</v>
      </c>
      <c r="H475" s="140">
        <v>0</v>
      </c>
      <c r="I475" s="140">
        <v>0</v>
      </c>
      <c r="J475" s="135">
        <f t="shared" si="239"/>
        <v>0</v>
      </c>
      <c r="K475" s="141">
        <v>0</v>
      </c>
      <c r="L475" s="141">
        <v>0</v>
      </c>
      <c r="M475" s="141">
        <v>0</v>
      </c>
      <c r="N475" s="141">
        <v>0</v>
      </c>
      <c r="O475" s="141">
        <v>0</v>
      </c>
      <c r="P475" s="141">
        <v>0</v>
      </c>
      <c r="Q475" s="136">
        <f t="shared" si="241"/>
        <v>0</v>
      </c>
      <c r="R475" s="141">
        <v>0</v>
      </c>
      <c r="S475" s="141">
        <v>0</v>
      </c>
      <c r="T475" s="141">
        <v>0</v>
      </c>
      <c r="U475" s="10">
        <v>0</v>
      </c>
      <c r="V475" s="10">
        <v>0</v>
      </c>
      <c r="W475" s="10">
        <v>0</v>
      </c>
      <c r="X475" s="13">
        <f t="shared" si="236"/>
        <v>0</v>
      </c>
      <c r="Y475" s="10">
        <f t="shared" si="236"/>
        <v>0</v>
      </c>
      <c r="Z475" s="10">
        <f t="shared" si="236"/>
        <v>0</v>
      </c>
      <c r="AA475" s="10">
        <f t="shared" si="236"/>
        <v>0</v>
      </c>
      <c r="AB475" s="10">
        <f t="shared" si="236"/>
        <v>0</v>
      </c>
      <c r="AC475" s="10">
        <f t="shared" si="236"/>
        <v>0</v>
      </c>
      <c r="AD475" s="10">
        <f t="shared" si="236"/>
        <v>0</v>
      </c>
      <c r="AE475" s="10">
        <f t="shared" si="222"/>
        <v>0</v>
      </c>
      <c r="AF475" s="10">
        <f t="shared" si="222"/>
        <v>0</v>
      </c>
      <c r="AG475" s="10">
        <f t="shared" si="222"/>
        <v>0</v>
      </c>
      <c r="AH475" s="10">
        <f t="shared" si="221"/>
        <v>0</v>
      </c>
      <c r="AI475" s="10">
        <f t="shared" si="221"/>
        <v>0</v>
      </c>
      <c r="AJ475" s="10">
        <f t="shared" si="221"/>
        <v>0</v>
      </c>
      <c r="AK475" s="10">
        <f t="shared" si="221"/>
        <v>0</v>
      </c>
    </row>
    <row r="476" spans="1:45" ht="12.75" customHeight="1" x14ac:dyDescent="0.25">
      <c r="A476" s="133">
        <v>468</v>
      </c>
      <c r="B476" s="139" t="s">
        <v>1753</v>
      </c>
      <c r="C476" s="135">
        <f t="shared" si="237"/>
        <v>0</v>
      </c>
      <c r="D476" s="140">
        <v>0</v>
      </c>
      <c r="E476" s="140">
        <v>0</v>
      </c>
      <c r="F476" s="140">
        <v>0</v>
      </c>
      <c r="G476" s="140">
        <v>0</v>
      </c>
      <c r="H476" s="140">
        <v>0</v>
      </c>
      <c r="I476" s="140">
        <v>0</v>
      </c>
      <c r="J476" s="135">
        <f t="shared" si="239"/>
        <v>0</v>
      </c>
      <c r="K476" s="141">
        <v>0</v>
      </c>
      <c r="L476" s="141">
        <v>0</v>
      </c>
      <c r="M476" s="141">
        <v>0</v>
      </c>
      <c r="N476" s="141">
        <v>0</v>
      </c>
      <c r="O476" s="141">
        <v>0</v>
      </c>
      <c r="P476" s="141">
        <v>0</v>
      </c>
      <c r="Q476" s="136">
        <f t="shared" si="241"/>
        <v>0</v>
      </c>
      <c r="R476" s="141">
        <v>0</v>
      </c>
      <c r="S476" s="141">
        <v>0</v>
      </c>
      <c r="T476" s="141">
        <v>0</v>
      </c>
      <c r="U476" s="10">
        <v>0</v>
      </c>
      <c r="V476" s="10">
        <v>0</v>
      </c>
      <c r="W476" s="10">
        <v>0</v>
      </c>
      <c r="X476" s="13">
        <f t="shared" si="236"/>
        <v>0</v>
      </c>
      <c r="Y476" s="10">
        <f t="shared" si="236"/>
        <v>0</v>
      </c>
      <c r="Z476" s="10">
        <f t="shared" si="236"/>
        <v>0</v>
      </c>
      <c r="AA476" s="10">
        <f t="shared" si="236"/>
        <v>0</v>
      </c>
      <c r="AB476" s="10">
        <f t="shared" si="236"/>
        <v>0</v>
      </c>
      <c r="AC476" s="10">
        <f t="shared" si="236"/>
        <v>0</v>
      </c>
      <c r="AD476" s="10">
        <f t="shared" si="236"/>
        <v>0</v>
      </c>
      <c r="AE476" s="10">
        <f t="shared" si="222"/>
        <v>0</v>
      </c>
      <c r="AF476" s="10">
        <f t="shared" si="222"/>
        <v>0</v>
      </c>
      <c r="AG476" s="10">
        <f t="shared" si="222"/>
        <v>0</v>
      </c>
      <c r="AH476" s="10">
        <f t="shared" si="221"/>
        <v>0</v>
      </c>
      <c r="AI476" s="10">
        <f t="shared" si="221"/>
        <v>0</v>
      </c>
      <c r="AJ476" s="10">
        <f t="shared" si="221"/>
        <v>0</v>
      </c>
      <c r="AK476" s="10">
        <f t="shared" si="221"/>
        <v>0</v>
      </c>
    </row>
    <row r="477" spans="1:45" ht="12.75" customHeight="1" x14ac:dyDescent="0.25">
      <c r="A477" s="133">
        <v>469</v>
      </c>
      <c r="B477" s="139" t="s">
        <v>1607</v>
      </c>
      <c r="C477" s="135">
        <f t="shared" si="237"/>
        <v>0</v>
      </c>
      <c r="D477" s="140">
        <v>0</v>
      </c>
      <c r="E477" s="140">
        <v>0</v>
      </c>
      <c r="F477" s="140">
        <v>0</v>
      </c>
      <c r="G477" s="140">
        <v>0</v>
      </c>
      <c r="H477" s="140">
        <v>0</v>
      </c>
      <c r="I477" s="140">
        <v>0</v>
      </c>
      <c r="J477" s="135">
        <f t="shared" si="239"/>
        <v>0</v>
      </c>
      <c r="K477" s="141">
        <v>0</v>
      </c>
      <c r="L477" s="141">
        <v>0</v>
      </c>
      <c r="M477" s="141">
        <v>0</v>
      </c>
      <c r="N477" s="141">
        <v>0</v>
      </c>
      <c r="O477" s="141">
        <v>0</v>
      </c>
      <c r="P477" s="141">
        <v>0</v>
      </c>
      <c r="Q477" s="136">
        <f t="shared" si="241"/>
        <v>0</v>
      </c>
      <c r="R477" s="141">
        <v>0</v>
      </c>
      <c r="S477" s="141">
        <v>0</v>
      </c>
      <c r="T477" s="141">
        <v>0</v>
      </c>
      <c r="U477" s="10">
        <v>0</v>
      </c>
      <c r="V477" s="10">
        <v>0</v>
      </c>
      <c r="W477" s="10">
        <v>0</v>
      </c>
      <c r="X477" s="13">
        <f t="shared" si="236"/>
        <v>0</v>
      </c>
      <c r="Y477" s="10">
        <f t="shared" si="236"/>
        <v>0</v>
      </c>
      <c r="Z477" s="10">
        <f t="shared" si="236"/>
        <v>0</v>
      </c>
      <c r="AA477" s="10">
        <f t="shared" si="236"/>
        <v>0</v>
      </c>
      <c r="AB477" s="10">
        <f t="shared" si="236"/>
        <v>0</v>
      </c>
      <c r="AC477" s="10">
        <f t="shared" si="236"/>
        <v>0</v>
      </c>
      <c r="AD477" s="10">
        <f t="shared" si="236"/>
        <v>0</v>
      </c>
      <c r="AE477" s="10">
        <f t="shared" si="222"/>
        <v>0</v>
      </c>
      <c r="AF477" s="10">
        <f t="shared" si="222"/>
        <v>0</v>
      </c>
      <c r="AG477" s="10">
        <f t="shared" si="222"/>
        <v>0</v>
      </c>
      <c r="AH477" s="10">
        <f t="shared" si="221"/>
        <v>0</v>
      </c>
      <c r="AI477" s="10">
        <f t="shared" si="221"/>
        <v>0</v>
      </c>
      <c r="AJ477" s="10">
        <f t="shared" si="221"/>
        <v>0</v>
      </c>
      <c r="AK477" s="10">
        <f t="shared" si="221"/>
        <v>0</v>
      </c>
    </row>
    <row r="478" spans="1:45" ht="12.75" customHeight="1" x14ac:dyDescent="0.25">
      <c r="A478" s="133">
        <v>470</v>
      </c>
      <c r="B478" s="139" t="s">
        <v>1754</v>
      </c>
      <c r="C478" s="135">
        <f t="shared" si="237"/>
        <v>0</v>
      </c>
      <c r="D478" s="140">
        <v>0</v>
      </c>
      <c r="E478" s="140">
        <v>0</v>
      </c>
      <c r="F478" s="140">
        <v>0</v>
      </c>
      <c r="G478" s="140">
        <v>0</v>
      </c>
      <c r="H478" s="140">
        <v>0</v>
      </c>
      <c r="I478" s="140">
        <v>0</v>
      </c>
      <c r="J478" s="135">
        <f t="shared" si="239"/>
        <v>0</v>
      </c>
      <c r="K478" s="141">
        <v>0</v>
      </c>
      <c r="L478" s="141">
        <v>0</v>
      </c>
      <c r="M478" s="141">
        <v>0</v>
      </c>
      <c r="N478" s="141">
        <v>0</v>
      </c>
      <c r="O478" s="141">
        <v>0</v>
      </c>
      <c r="P478" s="141">
        <v>0</v>
      </c>
      <c r="Q478" s="136">
        <f t="shared" si="241"/>
        <v>0</v>
      </c>
      <c r="R478" s="141">
        <v>0</v>
      </c>
      <c r="S478" s="141">
        <v>0</v>
      </c>
      <c r="T478" s="141">
        <v>0</v>
      </c>
      <c r="U478" s="10">
        <v>0</v>
      </c>
      <c r="V478" s="10">
        <v>0</v>
      </c>
      <c r="W478" s="10">
        <v>0</v>
      </c>
      <c r="X478" s="13">
        <f t="shared" si="236"/>
        <v>0</v>
      </c>
      <c r="Y478" s="10">
        <f t="shared" si="236"/>
        <v>0</v>
      </c>
      <c r="Z478" s="10">
        <f t="shared" si="236"/>
        <v>0</v>
      </c>
      <c r="AA478" s="10">
        <f t="shared" si="236"/>
        <v>0</v>
      </c>
      <c r="AB478" s="10">
        <f t="shared" si="236"/>
        <v>0</v>
      </c>
      <c r="AC478" s="10">
        <f t="shared" si="236"/>
        <v>0</v>
      </c>
      <c r="AD478" s="10">
        <f t="shared" si="236"/>
        <v>0</v>
      </c>
      <c r="AE478" s="10">
        <f t="shared" si="222"/>
        <v>0</v>
      </c>
      <c r="AF478" s="10">
        <f t="shared" si="222"/>
        <v>0</v>
      </c>
      <c r="AG478" s="10">
        <f t="shared" si="222"/>
        <v>0</v>
      </c>
      <c r="AH478" s="10">
        <f t="shared" si="221"/>
        <v>0</v>
      </c>
      <c r="AI478" s="10">
        <f t="shared" si="221"/>
        <v>0</v>
      </c>
      <c r="AJ478" s="10">
        <f t="shared" si="221"/>
        <v>0</v>
      </c>
      <c r="AK478" s="10">
        <f t="shared" si="221"/>
        <v>0</v>
      </c>
    </row>
    <row r="479" spans="1:45" ht="12.75" customHeight="1" x14ac:dyDescent="0.25">
      <c r="A479" s="133">
        <v>471</v>
      </c>
      <c r="B479" s="139" t="s">
        <v>1755</v>
      </c>
      <c r="C479" s="135">
        <f t="shared" si="237"/>
        <v>0</v>
      </c>
      <c r="D479" s="140">
        <v>0</v>
      </c>
      <c r="E479" s="140">
        <v>0</v>
      </c>
      <c r="F479" s="140">
        <v>0</v>
      </c>
      <c r="G479" s="140">
        <v>0</v>
      </c>
      <c r="H479" s="140">
        <v>0</v>
      </c>
      <c r="I479" s="140">
        <v>0</v>
      </c>
      <c r="J479" s="135">
        <f t="shared" si="239"/>
        <v>0</v>
      </c>
      <c r="K479" s="141">
        <v>0</v>
      </c>
      <c r="L479" s="141">
        <v>0</v>
      </c>
      <c r="M479" s="141">
        <v>0</v>
      </c>
      <c r="N479" s="141">
        <v>0</v>
      </c>
      <c r="O479" s="141">
        <v>0</v>
      </c>
      <c r="P479" s="141">
        <v>0</v>
      </c>
      <c r="Q479" s="136">
        <f t="shared" si="241"/>
        <v>0</v>
      </c>
      <c r="R479" s="141">
        <v>0</v>
      </c>
      <c r="S479" s="141">
        <v>0</v>
      </c>
      <c r="T479" s="141">
        <v>0</v>
      </c>
      <c r="U479" s="10">
        <v>0</v>
      </c>
      <c r="V479" s="10">
        <v>0</v>
      </c>
      <c r="W479" s="10">
        <v>0</v>
      </c>
      <c r="X479" s="13">
        <f t="shared" si="236"/>
        <v>0</v>
      </c>
      <c r="Y479" s="10">
        <f t="shared" si="236"/>
        <v>0</v>
      </c>
      <c r="Z479" s="10">
        <f t="shared" si="236"/>
        <v>0</v>
      </c>
      <c r="AA479" s="10">
        <f t="shared" si="236"/>
        <v>0</v>
      </c>
      <c r="AB479" s="10">
        <f t="shared" si="236"/>
        <v>0</v>
      </c>
      <c r="AC479" s="10">
        <f t="shared" si="236"/>
        <v>0</v>
      </c>
      <c r="AD479" s="10">
        <f t="shared" si="236"/>
        <v>0</v>
      </c>
      <c r="AE479" s="10">
        <f t="shared" si="222"/>
        <v>0</v>
      </c>
      <c r="AF479" s="10">
        <f t="shared" si="222"/>
        <v>0</v>
      </c>
      <c r="AG479" s="10">
        <f t="shared" si="222"/>
        <v>0</v>
      </c>
      <c r="AH479" s="10">
        <f t="shared" si="221"/>
        <v>0</v>
      </c>
      <c r="AI479" s="10">
        <f t="shared" si="221"/>
        <v>0</v>
      </c>
      <c r="AJ479" s="10">
        <f t="shared" si="221"/>
        <v>0</v>
      </c>
      <c r="AK479" s="10">
        <f t="shared" si="221"/>
        <v>0</v>
      </c>
    </row>
    <row r="480" spans="1:45" ht="12.75" customHeight="1" x14ac:dyDescent="0.25">
      <c r="A480" s="133">
        <v>472</v>
      </c>
      <c r="B480" s="139" t="s">
        <v>1756</v>
      </c>
      <c r="C480" s="135">
        <f t="shared" si="237"/>
        <v>0</v>
      </c>
      <c r="D480" s="140">
        <v>0</v>
      </c>
      <c r="E480" s="140">
        <v>0</v>
      </c>
      <c r="F480" s="140">
        <v>0</v>
      </c>
      <c r="G480" s="140">
        <v>0</v>
      </c>
      <c r="H480" s="140">
        <v>0</v>
      </c>
      <c r="I480" s="140">
        <v>0</v>
      </c>
      <c r="J480" s="135">
        <f t="shared" si="239"/>
        <v>0</v>
      </c>
      <c r="K480" s="141">
        <v>0</v>
      </c>
      <c r="L480" s="141">
        <v>0</v>
      </c>
      <c r="M480" s="141">
        <v>0</v>
      </c>
      <c r="N480" s="141">
        <v>0</v>
      </c>
      <c r="O480" s="141">
        <v>0</v>
      </c>
      <c r="P480" s="141">
        <v>0</v>
      </c>
      <c r="Q480" s="136">
        <f t="shared" si="241"/>
        <v>0</v>
      </c>
      <c r="R480" s="141">
        <v>0</v>
      </c>
      <c r="S480" s="141">
        <v>0</v>
      </c>
      <c r="T480" s="141">
        <v>0</v>
      </c>
      <c r="U480" s="10">
        <v>0</v>
      </c>
      <c r="V480" s="10">
        <v>0</v>
      </c>
      <c r="W480" s="10">
        <v>0</v>
      </c>
      <c r="X480" s="13">
        <f t="shared" si="236"/>
        <v>0</v>
      </c>
      <c r="Y480" s="10">
        <f t="shared" si="236"/>
        <v>0</v>
      </c>
      <c r="Z480" s="10">
        <f t="shared" si="236"/>
        <v>0</v>
      </c>
      <c r="AA480" s="10">
        <f t="shared" si="236"/>
        <v>0</v>
      </c>
      <c r="AB480" s="10">
        <f t="shared" si="236"/>
        <v>0</v>
      </c>
      <c r="AC480" s="10">
        <f t="shared" si="236"/>
        <v>0</v>
      </c>
      <c r="AD480" s="10">
        <f t="shared" si="236"/>
        <v>0</v>
      </c>
      <c r="AE480" s="10">
        <f t="shared" si="222"/>
        <v>0</v>
      </c>
      <c r="AF480" s="10">
        <f t="shared" si="222"/>
        <v>0</v>
      </c>
      <c r="AG480" s="10">
        <f t="shared" si="222"/>
        <v>0</v>
      </c>
      <c r="AH480" s="10">
        <f t="shared" si="221"/>
        <v>0</v>
      </c>
      <c r="AI480" s="10">
        <f t="shared" si="221"/>
        <v>0</v>
      </c>
      <c r="AJ480" s="10">
        <f t="shared" si="221"/>
        <v>0</v>
      </c>
      <c r="AK480" s="10">
        <f t="shared" si="221"/>
        <v>0</v>
      </c>
    </row>
    <row r="481" spans="1:37" ht="12.75" customHeight="1" x14ac:dyDescent="0.25">
      <c r="A481" s="133">
        <v>473</v>
      </c>
      <c r="B481" s="139" t="s">
        <v>1757</v>
      </c>
      <c r="C481" s="135">
        <f t="shared" si="237"/>
        <v>0</v>
      </c>
      <c r="D481" s="140">
        <v>0</v>
      </c>
      <c r="E481" s="140">
        <v>0</v>
      </c>
      <c r="F481" s="140">
        <v>0</v>
      </c>
      <c r="G481" s="140">
        <v>0</v>
      </c>
      <c r="H481" s="140">
        <v>0</v>
      </c>
      <c r="I481" s="140">
        <v>0</v>
      </c>
      <c r="J481" s="135">
        <f t="shared" si="239"/>
        <v>0</v>
      </c>
      <c r="K481" s="141">
        <v>0</v>
      </c>
      <c r="L481" s="141">
        <v>0</v>
      </c>
      <c r="M481" s="141">
        <v>0</v>
      </c>
      <c r="N481" s="141">
        <v>0</v>
      </c>
      <c r="O481" s="141">
        <v>0</v>
      </c>
      <c r="P481" s="141">
        <v>0</v>
      </c>
      <c r="Q481" s="136">
        <f t="shared" si="241"/>
        <v>0</v>
      </c>
      <c r="R481" s="141">
        <v>0</v>
      </c>
      <c r="S481" s="141">
        <v>0</v>
      </c>
      <c r="T481" s="141">
        <v>0</v>
      </c>
      <c r="U481" s="10">
        <v>0</v>
      </c>
      <c r="V481" s="10">
        <v>0</v>
      </c>
      <c r="W481" s="10">
        <v>0</v>
      </c>
      <c r="X481" s="13">
        <f t="shared" si="236"/>
        <v>0</v>
      </c>
      <c r="Y481" s="10">
        <f t="shared" si="236"/>
        <v>0</v>
      </c>
      <c r="Z481" s="10">
        <f t="shared" si="236"/>
        <v>0</v>
      </c>
      <c r="AA481" s="10">
        <f t="shared" si="236"/>
        <v>0</v>
      </c>
      <c r="AB481" s="10">
        <f t="shared" si="236"/>
        <v>0</v>
      </c>
      <c r="AC481" s="10">
        <f t="shared" si="236"/>
        <v>0</v>
      </c>
      <c r="AD481" s="10">
        <f t="shared" si="236"/>
        <v>0</v>
      </c>
      <c r="AE481" s="10">
        <f t="shared" si="222"/>
        <v>0</v>
      </c>
      <c r="AF481" s="10">
        <f t="shared" si="222"/>
        <v>0</v>
      </c>
      <c r="AG481" s="10">
        <f t="shared" si="222"/>
        <v>0</v>
      </c>
      <c r="AH481" s="10">
        <f t="shared" si="221"/>
        <v>0</v>
      </c>
      <c r="AI481" s="10">
        <f t="shared" si="221"/>
        <v>0</v>
      </c>
      <c r="AJ481" s="10">
        <f t="shared" si="221"/>
        <v>0</v>
      </c>
      <c r="AK481" s="10">
        <f t="shared" si="221"/>
        <v>0</v>
      </c>
    </row>
    <row r="482" spans="1:37" ht="12.75" customHeight="1" x14ac:dyDescent="0.25">
      <c r="A482" s="133">
        <v>474</v>
      </c>
      <c r="B482" s="139" t="s">
        <v>1748</v>
      </c>
      <c r="C482" s="135">
        <f t="shared" si="237"/>
        <v>68.099999999999994</v>
      </c>
      <c r="D482" s="140">
        <v>0</v>
      </c>
      <c r="E482" s="140">
        <v>0</v>
      </c>
      <c r="F482" s="140">
        <v>0</v>
      </c>
      <c r="G482" s="140">
        <v>0</v>
      </c>
      <c r="H482" s="140">
        <v>68.099999999999994</v>
      </c>
      <c r="I482" s="140">
        <v>0</v>
      </c>
      <c r="J482" s="135">
        <f t="shared" si="239"/>
        <v>72.3</v>
      </c>
      <c r="K482" s="141">
        <v>0</v>
      </c>
      <c r="L482" s="141">
        <v>0</v>
      </c>
      <c r="M482" s="141">
        <v>0</v>
      </c>
      <c r="N482" s="141">
        <v>0</v>
      </c>
      <c r="O482" s="141">
        <v>72.3</v>
      </c>
      <c r="P482" s="141">
        <v>0</v>
      </c>
      <c r="Q482" s="136">
        <f t="shared" si="241"/>
        <v>71.746300000000005</v>
      </c>
      <c r="R482" s="141">
        <v>0</v>
      </c>
      <c r="S482" s="141">
        <v>0</v>
      </c>
      <c r="T482" s="141">
        <v>0</v>
      </c>
      <c r="U482" s="10">
        <v>0</v>
      </c>
      <c r="V482" s="10">
        <v>71.746300000000005</v>
      </c>
      <c r="W482" s="10">
        <v>0</v>
      </c>
      <c r="X482" s="13">
        <f t="shared" si="236"/>
        <v>-0.55369999999999209</v>
      </c>
      <c r="Y482" s="10">
        <f t="shared" si="236"/>
        <v>0</v>
      </c>
      <c r="Z482" s="10">
        <f t="shared" si="236"/>
        <v>0</v>
      </c>
      <c r="AA482" s="10">
        <f t="shared" si="236"/>
        <v>0</v>
      </c>
      <c r="AB482" s="10">
        <f t="shared" si="236"/>
        <v>0</v>
      </c>
      <c r="AC482" s="10">
        <f t="shared" si="236"/>
        <v>-0.55369999999999209</v>
      </c>
      <c r="AD482" s="10">
        <f t="shared" si="236"/>
        <v>0</v>
      </c>
      <c r="AE482" s="10">
        <f t="shared" si="222"/>
        <v>99.23416320885201</v>
      </c>
      <c r="AF482" s="10">
        <f t="shared" si="222"/>
        <v>0</v>
      </c>
      <c r="AG482" s="10">
        <f t="shared" si="222"/>
        <v>0</v>
      </c>
      <c r="AH482" s="10">
        <f t="shared" si="222"/>
        <v>0</v>
      </c>
      <c r="AI482" s="10">
        <f t="shared" si="222"/>
        <v>0</v>
      </c>
      <c r="AJ482" s="10">
        <f t="shared" si="222"/>
        <v>99.23416320885201</v>
      </c>
      <c r="AK482" s="10">
        <f t="shared" si="222"/>
        <v>0</v>
      </c>
    </row>
    <row r="483" spans="1:37" ht="12.75" customHeight="1" x14ac:dyDescent="0.25">
      <c r="A483" s="133">
        <v>475</v>
      </c>
      <c r="B483" s="139" t="s">
        <v>1758</v>
      </c>
      <c r="C483" s="135">
        <f t="shared" si="237"/>
        <v>0</v>
      </c>
      <c r="D483" s="140">
        <v>0</v>
      </c>
      <c r="E483" s="140">
        <v>0</v>
      </c>
      <c r="F483" s="140">
        <v>0</v>
      </c>
      <c r="G483" s="140">
        <v>0</v>
      </c>
      <c r="H483" s="140">
        <v>0</v>
      </c>
      <c r="I483" s="140">
        <v>0</v>
      </c>
      <c r="J483" s="135">
        <f t="shared" si="239"/>
        <v>0</v>
      </c>
      <c r="K483" s="141">
        <v>0</v>
      </c>
      <c r="L483" s="141">
        <v>0</v>
      </c>
      <c r="M483" s="141">
        <v>0</v>
      </c>
      <c r="N483" s="141">
        <v>0</v>
      </c>
      <c r="O483" s="141">
        <v>0</v>
      </c>
      <c r="P483" s="141">
        <v>0</v>
      </c>
      <c r="Q483" s="136">
        <f t="shared" si="241"/>
        <v>0</v>
      </c>
      <c r="R483" s="141">
        <v>0</v>
      </c>
      <c r="S483" s="141">
        <v>0</v>
      </c>
      <c r="T483" s="141">
        <v>0</v>
      </c>
      <c r="U483" s="10">
        <v>0</v>
      </c>
      <c r="V483" s="10">
        <v>0</v>
      </c>
      <c r="W483" s="10">
        <v>0</v>
      </c>
      <c r="X483" s="13">
        <f t="shared" si="236"/>
        <v>0</v>
      </c>
      <c r="Y483" s="10">
        <f t="shared" si="236"/>
        <v>0</v>
      </c>
      <c r="Z483" s="10">
        <f t="shared" si="236"/>
        <v>0</v>
      </c>
      <c r="AA483" s="10">
        <f t="shared" si="236"/>
        <v>0</v>
      </c>
      <c r="AB483" s="10">
        <f t="shared" si="236"/>
        <v>0</v>
      </c>
      <c r="AC483" s="10">
        <f t="shared" si="236"/>
        <v>0</v>
      </c>
      <c r="AD483" s="10">
        <f t="shared" si="236"/>
        <v>0</v>
      </c>
      <c r="AE483" s="10">
        <f t="shared" ref="AE483:AK520" si="249">IF(J483=0,0,Q483/J483*100)</f>
        <v>0</v>
      </c>
      <c r="AF483" s="10">
        <f t="shared" si="249"/>
        <v>0</v>
      </c>
      <c r="AG483" s="10">
        <f t="shared" si="249"/>
        <v>0</v>
      </c>
      <c r="AH483" s="10">
        <f t="shared" si="249"/>
        <v>0</v>
      </c>
      <c r="AI483" s="10">
        <f t="shared" si="249"/>
        <v>0</v>
      </c>
      <c r="AJ483" s="10">
        <f t="shared" si="249"/>
        <v>0</v>
      </c>
      <c r="AK483" s="10">
        <f t="shared" si="249"/>
        <v>0</v>
      </c>
    </row>
    <row r="484" spans="1:37" ht="12.75" customHeight="1" x14ac:dyDescent="0.25">
      <c r="A484" s="133">
        <v>476</v>
      </c>
      <c r="B484" s="139" t="s">
        <v>1759</v>
      </c>
      <c r="C484" s="135">
        <f t="shared" si="237"/>
        <v>0</v>
      </c>
      <c r="D484" s="140">
        <v>0</v>
      </c>
      <c r="E484" s="140">
        <v>0</v>
      </c>
      <c r="F484" s="140">
        <v>0</v>
      </c>
      <c r="G484" s="140">
        <v>0</v>
      </c>
      <c r="H484" s="140">
        <v>0</v>
      </c>
      <c r="I484" s="140">
        <v>0</v>
      </c>
      <c r="J484" s="135">
        <f t="shared" si="239"/>
        <v>0</v>
      </c>
      <c r="K484" s="141">
        <v>0</v>
      </c>
      <c r="L484" s="141">
        <v>0</v>
      </c>
      <c r="M484" s="141">
        <v>0</v>
      </c>
      <c r="N484" s="141">
        <v>0</v>
      </c>
      <c r="O484" s="141">
        <v>0</v>
      </c>
      <c r="P484" s="141">
        <v>0</v>
      </c>
      <c r="Q484" s="136">
        <f t="shared" si="241"/>
        <v>0</v>
      </c>
      <c r="R484" s="141">
        <v>0</v>
      </c>
      <c r="S484" s="141">
        <v>0</v>
      </c>
      <c r="T484" s="141">
        <v>0</v>
      </c>
      <c r="U484" s="10">
        <v>0</v>
      </c>
      <c r="V484" s="10">
        <v>0</v>
      </c>
      <c r="W484" s="10">
        <v>0</v>
      </c>
      <c r="X484" s="13">
        <f t="shared" si="236"/>
        <v>0</v>
      </c>
      <c r="Y484" s="10">
        <f t="shared" si="236"/>
        <v>0</v>
      </c>
      <c r="Z484" s="10">
        <f t="shared" si="236"/>
        <v>0</v>
      </c>
      <c r="AA484" s="10">
        <f t="shared" si="236"/>
        <v>0</v>
      </c>
      <c r="AB484" s="10">
        <f t="shared" si="236"/>
        <v>0</v>
      </c>
      <c r="AC484" s="10">
        <f t="shared" si="236"/>
        <v>0</v>
      </c>
      <c r="AD484" s="10">
        <f t="shared" si="236"/>
        <v>0</v>
      </c>
      <c r="AE484" s="10">
        <f t="shared" si="249"/>
        <v>0</v>
      </c>
      <c r="AF484" s="10">
        <f t="shared" si="249"/>
        <v>0</v>
      </c>
      <c r="AG484" s="10">
        <f t="shared" si="249"/>
        <v>0</v>
      </c>
      <c r="AH484" s="10">
        <f t="shared" si="249"/>
        <v>0</v>
      </c>
      <c r="AI484" s="10">
        <f t="shared" si="249"/>
        <v>0</v>
      </c>
      <c r="AJ484" s="10">
        <f t="shared" si="249"/>
        <v>0</v>
      </c>
      <c r="AK484" s="10">
        <f t="shared" si="249"/>
        <v>0</v>
      </c>
    </row>
    <row r="485" spans="1:37" ht="12.75" customHeight="1" x14ac:dyDescent="0.25">
      <c r="A485" s="133">
        <v>477</v>
      </c>
      <c r="B485" s="139" t="s">
        <v>1760</v>
      </c>
      <c r="C485" s="135">
        <f t="shared" si="237"/>
        <v>0</v>
      </c>
      <c r="D485" s="140">
        <v>0</v>
      </c>
      <c r="E485" s="140">
        <v>0</v>
      </c>
      <c r="F485" s="140">
        <v>0</v>
      </c>
      <c r="G485" s="140">
        <v>0</v>
      </c>
      <c r="H485" s="140">
        <v>0</v>
      </c>
      <c r="I485" s="140">
        <v>0</v>
      </c>
      <c r="J485" s="135">
        <f t="shared" si="239"/>
        <v>0</v>
      </c>
      <c r="K485" s="141">
        <v>0</v>
      </c>
      <c r="L485" s="141">
        <v>0</v>
      </c>
      <c r="M485" s="141">
        <v>0</v>
      </c>
      <c r="N485" s="141">
        <v>0</v>
      </c>
      <c r="O485" s="141">
        <v>0</v>
      </c>
      <c r="P485" s="141">
        <v>0</v>
      </c>
      <c r="Q485" s="136">
        <f t="shared" si="241"/>
        <v>0</v>
      </c>
      <c r="R485" s="141">
        <v>0</v>
      </c>
      <c r="S485" s="141">
        <v>0</v>
      </c>
      <c r="T485" s="141">
        <v>0</v>
      </c>
      <c r="U485" s="10">
        <v>0</v>
      </c>
      <c r="V485" s="10">
        <v>0</v>
      </c>
      <c r="W485" s="10">
        <v>0</v>
      </c>
      <c r="X485" s="13">
        <f t="shared" si="236"/>
        <v>0</v>
      </c>
      <c r="Y485" s="10">
        <f t="shared" si="236"/>
        <v>0</v>
      </c>
      <c r="Z485" s="10">
        <f t="shared" si="236"/>
        <v>0</v>
      </c>
      <c r="AA485" s="10">
        <f t="shared" si="236"/>
        <v>0</v>
      </c>
      <c r="AB485" s="10">
        <f t="shared" si="236"/>
        <v>0</v>
      </c>
      <c r="AC485" s="10">
        <f t="shared" si="236"/>
        <v>0</v>
      </c>
      <c r="AD485" s="10">
        <f t="shared" si="236"/>
        <v>0</v>
      </c>
      <c r="AE485" s="10">
        <f t="shared" si="249"/>
        <v>0</v>
      </c>
      <c r="AF485" s="10">
        <f t="shared" si="249"/>
        <v>0</v>
      </c>
      <c r="AG485" s="10">
        <f t="shared" si="249"/>
        <v>0</v>
      </c>
      <c r="AH485" s="10">
        <f t="shared" si="249"/>
        <v>0</v>
      </c>
      <c r="AI485" s="10">
        <f t="shared" si="249"/>
        <v>0</v>
      </c>
      <c r="AJ485" s="10">
        <f t="shared" si="249"/>
        <v>0</v>
      </c>
      <c r="AK485" s="10">
        <f t="shared" si="249"/>
        <v>0</v>
      </c>
    </row>
    <row r="486" spans="1:37" ht="12.75" customHeight="1" x14ac:dyDescent="0.25">
      <c r="A486" s="133">
        <v>478</v>
      </c>
      <c r="B486" s="139" t="s">
        <v>1761</v>
      </c>
      <c r="C486" s="135">
        <f t="shared" si="237"/>
        <v>0</v>
      </c>
      <c r="D486" s="140">
        <v>0</v>
      </c>
      <c r="E486" s="140">
        <v>0</v>
      </c>
      <c r="F486" s="140">
        <v>0</v>
      </c>
      <c r="G486" s="140">
        <v>0</v>
      </c>
      <c r="H486" s="140">
        <v>0</v>
      </c>
      <c r="I486" s="140">
        <v>0</v>
      </c>
      <c r="J486" s="135">
        <f t="shared" si="239"/>
        <v>0</v>
      </c>
      <c r="K486" s="141">
        <v>0</v>
      </c>
      <c r="L486" s="141">
        <v>0</v>
      </c>
      <c r="M486" s="141">
        <v>0</v>
      </c>
      <c r="N486" s="141">
        <v>0</v>
      </c>
      <c r="O486" s="141">
        <v>0</v>
      </c>
      <c r="P486" s="141">
        <v>0</v>
      </c>
      <c r="Q486" s="136">
        <f t="shared" si="241"/>
        <v>0</v>
      </c>
      <c r="R486" s="141">
        <v>0</v>
      </c>
      <c r="S486" s="141">
        <v>0</v>
      </c>
      <c r="T486" s="141">
        <v>0</v>
      </c>
      <c r="U486" s="10">
        <v>0</v>
      </c>
      <c r="V486" s="10">
        <v>0</v>
      </c>
      <c r="W486" s="10">
        <v>0</v>
      </c>
      <c r="X486" s="13">
        <f t="shared" si="236"/>
        <v>0</v>
      </c>
      <c r="Y486" s="10">
        <f t="shared" si="236"/>
        <v>0</v>
      </c>
      <c r="Z486" s="10">
        <f t="shared" si="236"/>
        <v>0</v>
      </c>
      <c r="AA486" s="10">
        <f t="shared" si="236"/>
        <v>0</v>
      </c>
      <c r="AB486" s="10">
        <f t="shared" si="236"/>
        <v>0</v>
      </c>
      <c r="AC486" s="10">
        <f t="shared" si="236"/>
        <v>0</v>
      </c>
      <c r="AD486" s="10">
        <f t="shared" si="236"/>
        <v>0</v>
      </c>
      <c r="AE486" s="10">
        <f t="shared" si="249"/>
        <v>0</v>
      </c>
      <c r="AF486" s="10">
        <f t="shared" si="249"/>
        <v>0</v>
      </c>
      <c r="AG486" s="10">
        <f t="shared" si="249"/>
        <v>0</v>
      </c>
      <c r="AH486" s="10">
        <f t="shared" si="249"/>
        <v>0</v>
      </c>
      <c r="AI486" s="10">
        <f t="shared" si="249"/>
        <v>0</v>
      </c>
      <c r="AJ486" s="10">
        <f t="shared" si="249"/>
        <v>0</v>
      </c>
      <c r="AK486" s="10">
        <f t="shared" si="249"/>
        <v>0</v>
      </c>
    </row>
    <row r="487" spans="1:37" ht="12.75" customHeight="1" x14ac:dyDescent="0.25">
      <c r="A487" s="133">
        <v>479</v>
      </c>
      <c r="B487" s="139" t="s">
        <v>1762</v>
      </c>
      <c r="C487" s="135">
        <f t="shared" si="237"/>
        <v>0</v>
      </c>
      <c r="D487" s="140">
        <v>0</v>
      </c>
      <c r="E487" s="140">
        <v>0</v>
      </c>
      <c r="F487" s="140">
        <v>0</v>
      </c>
      <c r="G487" s="140">
        <v>0</v>
      </c>
      <c r="H487" s="140">
        <v>0</v>
      </c>
      <c r="I487" s="140">
        <v>0</v>
      </c>
      <c r="J487" s="135">
        <f t="shared" si="239"/>
        <v>0</v>
      </c>
      <c r="K487" s="141">
        <v>0</v>
      </c>
      <c r="L487" s="141">
        <v>0</v>
      </c>
      <c r="M487" s="141">
        <v>0</v>
      </c>
      <c r="N487" s="141">
        <v>0</v>
      </c>
      <c r="O487" s="141">
        <v>0</v>
      </c>
      <c r="P487" s="141">
        <v>0</v>
      </c>
      <c r="Q487" s="136">
        <f t="shared" si="241"/>
        <v>0</v>
      </c>
      <c r="R487" s="141">
        <v>0</v>
      </c>
      <c r="S487" s="141">
        <v>0</v>
      </c>
      <c r="T487" s="141">
        <v>0</v>
      </c>
      <c r="U487" s="10">
        <v>0</v>
      </c>
      <c r="V487" s="10">
        <v>0</v>
      </c>
      <c r="W487" s="10">
        <v>0</v>
      </c>
      <c r="X487" s="13">
        <f t="shared" si="236"/>
        <v>0</v>
      </c>
      <c r="Y487" s="10">
        <f t="shared" si="236"/>
        <v>0</v>
      </c>
      <c r="Z487" s="10">
        <f t="shared" si="236"/>
        <v>0</v>
      </c>
      <c r="AA487" s="10">
        <f t="shared" si="236"/>
        <v>0</v>
      </c>
      <c r="AB487" s="10">
        <f t="shared" si="236"/>
        <v>0</v>
      </c>
      <c r="AC487" s="10">
        <f t="shared" si="236"/>
        <v>0</v>
      </c>
      <c r="AD487" s="10">
        <f t="shared" si="236"/>
        <v>0</v>
      </c>
      <c r="AE487" s="10">
        <f t="shared" si="249"/>
        <v>0</v>
      </c>
      <c r="AF487" s="10">
        <f t="shared" si="249"/>
        <v>0</v>
      </c>
      <c r="AG487" s="10">
        <f t="shared" si="249"/>
        <v>0</v>
      </c>
      <c r="AH487" s="10">
        <f t="shared" si="249"/>
        <v>0</v>
      </c>
      <c r="AI487" s="10">
        <f t="shared" si="249"/>
        <v>0</v>
      </c>
      <c r="AJ487" s="10">
        <f t="shared" si="249"/>
        <v>0</v>
      </c>
      <c r="AK487" s="10">
        <f t="shared" si="249"/>
        <v>0</v>
      </c>
    </row>
    <row r="488" spans="1:37" ht="12.75" customHeight="1" x14ac:dyDescent="0.25">
      <c r="A488" s="133">
        <v>480</v>
      </c>
      <c r="B488" s="139" t="s">
        <v>1731</v>
      </c>
      <c r="C488" s="135">
        <f t="shared" si="237"/>
        <v>0</v>
      </c>
      <c r="D488" s="140">
        <v>0</v>
      </c>
      <c r="E488" s="140">
        <v>0</v>
      </c>
      <c r="F488" s="140">
        <v>0</v>
      </c>
      <c r="G488" s="140">
        <v>0</v>
      </c>
      <c r="H488" s="140">
        <v>0</v>
      </c>
      <c r="I488" s="140">
        <v>0</v>
      </c>
      <c r="J488" s="135">
        <f t="shared" si="239"/>
        <v>0</v>
      </c>
      <c r="K488" s="141">
        <v>0</v>
      </c>
      <c r="L488" s="141">
        <v>0</v>
      </c>
      <c r="M488" s="141">
        <v>0</v>
      </c>
      <c r="N488" s="141">
        <v>0</v>
      </c>
      <c r="O488" s="141">
        <v>0</v>
      </c>
      <c r="P488" s="141">
        <v>0</v>
      </c>
      <c r="Q488" s="136">
        <f t="shared" si="241"/>
        <v>0</v>
      </c>
      <c r="R488" s="141">
        <v>0</v>
      </c>
      <c r="S488" s="141">
        <v>0</v>
      </c>
      <c r="T488" s="141">
        <v>0</v>
      </c>
      <c r="U488" s="10">
        <v>0</v>
      </c>
      <c r="V488" s="10">
        <v>0</v>
      </c>
      <c r="W488" s="10">
        <v>0</v>
      </c>
      <c r="X488" s="13">
        <f t="shared" si="236"/>
        <v>0</v>
      </c>
      <c r="Y488" s="10">
        <f t="shared" si="236"/>
        <v>0</v>
      </c>
      <c r="Z488" s="10">
        <f t="shared" si="236"/>
        <v>0</v>
      </c>
      <c r="AA488" s="10">
        <f t="shared" si="236"/>
        <v>0</v>
      </c>
      <c r="AB488" s="10">
        <f t="shared" si="236"/>
        <v>0</v>
      </c>
      <c r="AC488" s="10">
        <f t="shared" si="236"/>
        <v>0</v>
      </c>
      <c r="AD488" s="10">
        <f t="shared" si="236"/>
        <v>0</v>
      </c>
      <c r="AE488" s="10">
        <f t="shared" si="249"/>
        <v>0</v>
      </c>
      <c r="AF488" s="10">
        <f t="shared" si="249"/>
        <v>0</v>
      </c>
      <c r="AG488" s="10">
        <f t="shared" si="249"/>
        <v>0</v>
      </c>
      <c r="AH488" s="10">
        <f t="shared" si="249"/>
        <v>0</v>
      </c>
      <c r="AI488" s="10">
        <f t="shared" si="249"/>
        <v>0</v>
      </c>
      <c r="AJ488" s="10">
        <f t="shared" si="249"/>
        <v>0</v>
      </c>
      <c r="AK488" s="10">
        <f t="shared" si="249"/>
        <v>0</v>
      </c>
    </row>
    <row r="489" spans="1:37" ht="12.75" customHeight="1" x14ac:dyDescent="0.25">
      <c r="A489" s="133">
        <v>481</v>
      </c>
      <c r="B489" s="139" t="s">
        <v>1763</v>
      </c>
      <c r="C489" s="135">
        <f t="shared" si="237"/>
        <v>0</v>
      </c>
      <c r="D489" s="140">
        <v>0</v>
      </c>
      <c r="E489" s="140">
        <v>0</v>
      </c>
      <c r="F489" s="140">
        <v>0</v>
      </c>
      <c r="G489" s="140">
        <v>0</v>
      </c>
      <c r="H489" s="140">
        <v>0</v>
      </c>
      <c r="I489" s="140">
        <v>0</v>
      </c>
      <c r="J489" s="135">
        <f t="shared" si="239"/>
        <v>0</v>
      </c>
      <c r="K489" s="141">
        <v>0</v>
      </c>
      <c r="L489" s="141">
        <v>0</v>
      </c>
      <c r="M489" s="141">
        <v>0</v>
      </c>
      <c r="N489" s="141">
        <v>0</v>
      </c>
      <c r="O489" s="141">
        <v>0</v>
      </c>
      <c r="P489" s="141">
        <v>0</v>
      </c>
      <c r="Q489" s="136">
        <f t="shared" si="241"/>
        <v>0</v>
      </c>
      <c r="R489" s="141">
        <v>0</v>
      </c>
      <c r="S489" s="141">
        <v>0</v>
      </c>
      <c r="T489" s="141">
        <v>0</v>
      </c>
      <c r="U489" s="10">
        <v>0</v>
      </c>
      <c r="V489" s="10">
        <v>0</v>
      </c>
      <c r="W489" s="10">
        <v>0</v>
      </c>
      <c r="X489" s="13">
        <f t="shared" si="236"/>
        <v>0</v>
      </c>
      <c r="Y489" s="10">
        <f t="shared" si="236"/>
        <v>0</v>
      </c>
      <c r="Z489" s="10">
        <f t="shared" si="236"/>
        <v>0</v>
      </c>
      <c r="AA489" s="10">
        <f t="shared" si="236"/>
        <v>0</v>
      </c>
      <c r="AB489" s="10">
        <f t="shared" si="236"/>
        <v>0</v>
      </c>
      <c r="AC489" s="10">
        <f t="shared" si="236"/>
        <v>0</v>
      </c>
      <c r="AD489" s="10">
        <f t="shared" si="236"/>
        <v>0</v>
      </c>
      <c r="AE489" s="10">
        <f t="shared" si="249"/>
        <v>0</v>
      </c>
      <c r="AF489" s="10">
        <f t="shared" si="249"/>
        <v>0</v>
      </c>
      <c r="AG489" s="10">
        <f t="shared" si="249"/>
        <v>0</v>
      </c>
      <c r="AH489" s="10">
        <f t="shared" si="249"/>
        <v>0</v>
      </c>
      <c r="AI489" s="10">
        <f t="shared" si="249"/>
        <v>0</v>
      </c>
      <c r="AJ489" s="10">
        <f t="shared" si="249"/>
        <v>0</v>
      </c>
      <c r="AK489" s="10">
        <f t="shared" si="249"/>
        <v>0</v>
      </c>
    </row>
    <row r="490" spans="1:37" ht="12.75" customHeight="1" x14ac:dyDescent="0.25">
      <c r="A490" s="133">
        <v>482</v>
      </c>
      <c r="B490" s="139" t="s">
        <v>1764</v>
      </c>
      <c r="C490" s="135">
        <f t="shared" si="237"/>
        <v>0</v>
      </c>
      <c r="D490" s="140">
        <v>0</v>
      </c>
      <c r="E490" s="140">
        <v>0</v>
      </c>
      <c r="F490" s="140">
        <v>0</v>
      </c>
      <c r="G490" s="140">
        <v>0</v>
      </c>
      <c r="H490" s="140">
        <v>0</v>
      </c>
      <c r="I490" s="140">
        <v>0</v>
      </c>
      <c r="J490" s="135">
        <f t="shared" si="239"/>
        <v>0</v>
      </c>
      <c r="K490" s="141">
        <v>0</v>
      </c>
      <c r="L490" s="141">
        <v>0</v>
      </c>
      <c r="M490" s="141">
        <v>0</v>
      </c>
      <c r="N490" s="141">
        <v>0</v>
      </c>
      <c r="O490" s="141">
        <v>0</v>
      </c>
      <c r="P490" s="141">
        <v>0</v>
      </c>
      <c r="Q490" s="136">
        <f t="shared" si="241"/>
        <v>0</v>
      </c>
      <c r="R490" s="141">
        <v>0</v>
      </c>
      <c r="S490" s="141">
        <v>0</v>
      </c>
      <c r="T490" s="141">
        <v>0</v>
      </c>
      <c r="U490" s="10">
        <v>0</v>
      </c>
      <c r="V490" s="10">
        <v>0</v>
      </c>
      <c r="W490" s="10">
        <v>0</v>
      </c>
      <c r="X490" s="13">
        <f t="shared" si="236"/>
        <v>0</v>
      </c>
      <c r="Y490" s="10">
        <f t="shared" si="236"/>
        <v>0</v>
      </c>
      <c r="Z490" s="10">
        <f t="shared" si="236"/>
        <v>0</v>
      </c>
      <c r="AA490" s="10">
        <f t="shared" si="236"/>
        <v>0</v>
      </c>
      <c r="AB490" s="10">
        <f t="shared" si="236"/>
        <v>0</v>
      </c>
      <c r="AC490" s="10">
        <f t="shared" si="236"/>
        <v>0</v>
      </c>
      <c r="AD490" s="10">
        <f t="shared" si="236"/>
        <v>0</v>
      </c>
      <c r="AE490" s="10">
        <f t="shared" si="249"/>
        <v>0</v>
      </c>
      <c r="AF490" s="10">
        <f t="shared" si="249"/>
        <v>0</v>
      </c>
      <c r="AG490" s="10">
        <f t="shared" si="249"/>
        <v>0</v>
      </c>
      <c r="AH490" s="10">
        <f t="shared" si="249"/>
        <v>0</v>
      </c>
      <c r="AI490" s="10">
        <f t="shared" si="249"/>
        <v>0</v>
      </c>
      <c r="AJ490" s="10">
        <f t="shared" si="249"/>
        <v>0</v>
      </c>
      <c r="AK490" s="10">
        <f t="shared" si="249"/>
        <v>0</v>
      </c>
    </row>
    <row r="491" spans="1:37" ht="12.75" customHeight="1" x14ac:dyDescent="0.25">
      <c r="A491" s="133">
        <v>483</v>
      </c>
      <c r="B491" s="139" t="s">
        <v>1765</v>
      </c>
      <c r="C491" s="135">
        <f t="shared" si="237"/>
        <v>0</v>
      </c>
      <c r="D491" s="140">
        <v>0</v>
      </c>
      <c r="E491" s="140">
        <v>0</v>
      </c>
      <c r="F491" s="140">
        <v>0</v>
      </c>
      <c r="G491" s="140">
        <v>0</v>
      </c>
      <c r="H491" s="140">
        <v>0</v>
      </c>
      <c r="I491" s="140">
        <v>0</v>
      </c>
      <c r="J491" s="135">
        <f t="shared" si="239"/>
        <v>0</v>
      </c>
      <c r="K491" s="141">
        <v>0</v>
      </c>
      <c r="L491" s="141">
        <v>0</v>
      </c>
      <c r="M491" s="141">
        <v>0</v>
      </c>
      <c r="N491" s="141">
        <v>0</v>
      </c>
      <c r="O491" s="141">
        <v>0</v>
      </c>
      <c r="P491" s="141">
        <v>0</v>
      </c>
      <c r="Q491" s="136">
        <f t="shared" si="241"/>
        <v>0</v>
      </c>
      <c r="R491" s="141">
        <v>0</v>
      </c>
      <c r="S491" s="141">
        <v>0</v>
      </c>
      <c r="T491" s="141">
        <v>0</v>
      </c>
      <c r="U491" s="10">
        <v>0</v>
      </c>
      <c r="V491" s="10">
        <v>0</v>
      </c>
      <c r="W491" s="10">
        <v>0</v>
      </c>
      <c r="X491" s="13">
        <f t="shared" si="236"/>
        <v>0</v>
      </c>
      <c r="Y491" s="10">
        <f t="shared" si="236"/>
        <v>0</v>
      </c>
      <c r="Z491" s="10">
        <f t="shared" si="236"/>
        <v>0</v>
      </c>
      <c r="AA491" s="10">
        <f t="shared" si="236"/>
        <v>0</v>
      </c>
      <c r="AB491" s="10">
        <f t="shared" si="236"/>
        <v>0</v>
      </c>
      <c r="AC491" s="10">
        <f t="shared" si="236"/>
        <v>0</v>
      </c>
      <c r="AD491" s="10">
        <f t="shared" si="236"/>
        <v>0</v>
      </c>
      <c r="AE491" s="10">
        <f t="shared" si="249"/>
        <v>0</v>
      </c>
      <c r="AF491" s="10">
        <f t="shared" si="249"/>
        <v>0</v>
      </c>
      <c r="AG491" s="10">
        <f t="shared" si="249"/>
        <v>0</v>
      </c>
      <c r="AH491" s="10">
        <f t="shared" si="249"/>
        <v>0</v>
      </c>
      <c r="AI491" s="10">
        <f t="shared" si="249"/>
        <v>0</v>
      </c>
      <c r="AJ491" s="10">
        <f t="shared" si="249"/>
        <v>0</v>
      </c>
      <c r="AK491" s="10">
        <f t="shared" si="249"/>
        <v>0</v>
      </c>
    </row>
    <row r="492" spans="1:37" ht="12.75" customHeight="1" x14ac:dyDescent="0.25">
      <c r="A492" s="133">
        <v>484</v>
      </c>
      <c r="B492" s="139" t="s">
        <v>1766</v>
      </c>
      <c r="C492" s="135">
        <f t="shared" si="237"/>
        <v>0</v>
      </c>
      <c r="D492" s="140">
        <v>0</v>
      </c>
      <c r="E492" s="140">
        <v>0</v>
      </c>
      <c r="F492" s="140">
        <v>0</v>
      </c>
      <c r="G492" s="140">
        <v>0</v>
      </c>
      <c r="H492" s="140">
        <v>0</v>
      </c>
      <c r="I492" s="140">
        <v>0</v>
      </c>
      <c r="J492" s="135">
        <f t="shared" si="239"/>
        <v>0</v>
      </c>
      <c r="K492" s="141">
        <v>0</v>
      </c>
      <c r="L492" s="141">
        <v>0</v>
      </c>
      <c r="M492" s="141">
        <v>0</v>
      </c>
      <c r="N492" s="141">
        <v>0</v>
      </c>
      <c r="O492" s="141">
        <v>0</v>
      </c>
      <c r="P492" s="141">
        <v>0</v>
      </c>
      <c r="Q492" s="136">
        <f t="shared" si="241"/>
        <v>0</v>
      </c>
      <c r="R492" s="141">
        <v>0</v>
      </c>
      <c r="S492" s="141">
        <v>0</v>
      </c>
      <c r="T492" s="141">
        <v>0</v>
      </c>
      <c r="U492" s="10">
        <v>0</v>
      </c>
      <c r="V492" s="10">
        <v>0</v>
      </c>
      <c r="W492" s="10">
        <v>0</v>
      </c>
      <c r="X492" s="13">
        <f t="shared" si="236"/>
        <v>0</v>
      </c>
      <c r="Y492" s="10">
        <f t="shared" si="236"/>
        <v>0</v>
      </c>
      <c r="Z492" s="10">
        <f t="shared" si="236"/>
        <v>0</v>
      </c>
      <c r="AA492" s="10">
        <f t="shared" si="236"/>
        <v>0</v>
      </c>
      <c r="AB492" s="10">
        <f t="shared" si="236"/>
        <v>0</v>
      </c>
      <c r="AC492" s="10">
        <f t="shared" si="236"/>
        <v>0</v>
      </c>
      <c r="AD492" s="10">
        <f t="shared" si="236"/>
        <v>0</v>
      </c>
      <c r="AE492" s="10">
        <f t="shared" si="249"/>
        <v>0</v>
      </c>
      <c r="AF492" s="10">
        <f t="shared" si="249"/>
        <v>0</v>
      </c>
      <c r="AG492" s="10">
        <f t="shared" si="249"/>
        <v>0</v>
      </c>
      <c r="AH492" s="10">
        <f t="shared" si="249"/>
        <v>0</v>
      </c>
      <c r="AI492" s="10">
        <f t="shared" si="249"/>
        <v>0</v>
      </c>
      <c r="AJ492" s="10">
        <f t="shared" si="249"/>
        <v>0</v>
      </c>
      <c r="AK492" s="10">
        <f t="shared" si="249"/>
        <v>0</v>
      </c>
    </row>
    <row r="493" spans="1:37" ht="12.75" customHeight="1" x14ac:dyDescent="0.25">
      <c r="A493" s="133">
        <v>485</v>
      </c>
      <c r="B493" s="139" t="s">
        <v>1767</v>
      </c>
      <c r="C493" s="135">
        <f t="shared" si="237"/>
        <v>0</v>
      </c>
      <c r="D493" s="140">
        <v>0</v>
      </c>
      <c r="E493" s="140">
        <v>0</v>
      </c>
      <c r="F493" s="140">
        <v>0</v>
      </c>
      <c r="G493" s="140">
        <v>0</v>
      </c>
      <c r="H493" s="140">
        <v>0</v>
      </c>
      <c r="I493" s="140">
        <v>0</v>
      </c>
      <c r="J493" s="135">
        <f t="shared" si="239"/>
        <v>0</v>
      </c>
      <c r="K493" s="141">
        <v>0</v>
      </c>
      <c r="L493" s="141">
        <v>0</v>
      </c>
      <c r="M493" s="141">
        <v>0</v>
      </c>
      <c r="N493" s="141">
        <v>0</v>
      </c>
      <c r="O493" s="141">
        <v>0</v>
      </c>
      <c r="P493" s="141">
        <v>0</v>
      </c>
      <c r="Q493" s="136">
        <f t="shared" si="241"/>
        <v>0</v>
      </c>
      <c r="R493" s="141">
        <v>0</v>
      </c>
      <c r="S493" s="141">
        <v>0</v>
      </c>
      <c r="T493" s="141">
        <v>0</v>
      </c>
      <c r="U493" s="10">
        <v>0</v>
      </c>
      <c r="V493" s="10">
        <v>0</v>
      </c>
      <c r="W493" s="10">
        <v>0</v>
      </c>
      <c r="X493" s="13">
        <f t="shared" si="236"/>
        <v>0</v>
      </c>
      <c r="Y493" s="10">
        <f t="shared" si="236"/>
        <v>0</v>
      </c>
      <c r="Z493" s="10">
        <f t="shared" si="236"/>
        <v>0</v>
      </c>
      <c r="AA493" s="10">
        <f t="shared" si="236"/>
        <v>0</v>
      </c>
      <c r="AB493" s="10">
        <f t="shared" si="236"/>
        <v>0</v>
      </c>
      <c r="AC493" s="10">
        <f t="shared" si="236"/>
        <v>0</v>
      </c>
      <c r="AD493" s="10">
        <f t="shared" si="236"/>
        <v>0</v>
      </c>
      <c r="AE493" s="10">
        <f t="shared" si="249"/>
        <v>0</v>
      </c>
      <c r="AF493" s="10">
        <f t="shared" si="249"/>
        <v>0</v>
      </c>
      <c r="AG493" s="10">
        <f t="shared" si="249"/>
        <v>0</v>
      </c>
      <c r="AH493" s="10">
        <f t="shared" si="249"/>
        <v>0</v>
      </c>
      <c r="AI493" s="10">
        <f t="shared" si="249"/>
        <v>0</v>
      </c>
      <c r="AJ493" s="10">
        <f t="shared" si="249"/>
        <v>0</v>
      </c>
      <c r="AK493" s="10">
        <f t="shared" si="249"/>
        <v>0</v>
      </c>
    </row>
    <row r="494" spans="1:37" ht="12.75" customHeight="1" x14ac:dyDescent="0.25">
      <c r="A494" s="133">
        <v>486</v>
      </c>
      <c r="B494" s="139" t="s">
        <v>1768</v>
      </c>
      <c r="C494" s="135">
        <f t="shared" si="237"/>
        <v>0</v>
      </c>
      <c r="D494" s="140">
        <v>0</v>
      </c>
      <c r="E494" s="140">
        <v>0</v>
      </c>
      <c r="F494" s="140">
        <v>0</v>
      </c>
      <c r="G494" s="140">
        <v>0</v>
      </c>
      <c r="H494" s="140">
        <v>0</v>
      </c>
      <c r="I494" s="140">
        <v>0</v>
      </c>
      <c r="J494" s="135">
        <f t="shared" si="239"/>
        <v>0</v>
      </c>
      <c r="K494" s="141">
        <v>0</v>
      </c>
      <c r="L494" s="141">
        <v>0</v>
      </c>
      <c r="M494" s="141">
        <v>0</v>
      </c>
      <c r="N494" s="141">
        <v>0</v>
      </c>
      <c r="O494" s="141">
        <v>0</v>
      </c>
      <c r="P494" s="141">
        <v>0</v>
      </c>
      <c r="Q494" s="136">
        <f t="shared" si="241"/>
        <v>0</v>
      </c>
      <c r="R494" s="141">
        <v>0</v>
      </c>
      <c r="S494" s="141">
        <v>0</v>
      </c>
      <c r="T494" s="141">
        <v>0</v>
      </c>
      <c r="U494" s="10">
        <v>0</v>
      </c>
      <c r="V494" s="10">
        <v>0</v>
      </c>
      <c r="W494" s="10">
        <v>0</v>
      </c>
      <c r="X494" s="13">
        <f t="shared" si="236"/>
        <v>0</v>
      </c>
      <c r="Y494" s="10">
        <f t="shared" si="236"/>
        <v>0</v>
      </c>
      <c r="Z494" s="10">
        <f t="shared" si="236"/>
        <v>0</v>
      </c>
      <c r="AA494" s="10">
        <f t="shared" si="236"/>
        <v>0</v>
      </c>
      <c r="AB494" s="10">
        <f t="shared" si="236"/>
        <v>0</v>
      </c>
      <c r="AC494" s="10">
        <f t="shared" si="236"/>
        <v>0</v>
      </c>
      <c r="AD494" s="10">
        <f t="shared" si="236"/>
        <v>0</v>
      </c>
      <c r="AE494" s="10">
        <f t="shared" si="249"/>
        <v>0</v>
      </c>
      <c r="AF494" s="10">
        <f t="shared" si="249"/>
        <v>0</v>
      </c>
      <c r="AG494" s="10">
        <f t="shared" si="249"/>
        <v>0</v>
      </c>
      <c r="AH494" s="10">
        <f t="shared" si="249"/>
        <v>0</v>
      </c>
      <c r="AI494" s="10">
        <f t="shared" si="249"/>
        <v>0</v>
      </c>
      <c r="AJ494" s="10">
        <f t="shared" si="249"/>
        <v>0</v>
      </c>
      <c r="AK494" s="10">
        <f t="shared" si="249"/>
        <v>0</v>
      </c>
    </row>
    <row r="495" spans="1:37" ht="12.75" customHeight="1" x14ac:dyDescent="0.25">
      <c r="A495" s="133">
        <v>487</v>
      </c>
      <c r="B495" s="139" t="s">
        <v>1769</v>
      </c>
      <c r="C495" s="135">
        <f t="shared" si="237"/>
        <v>0</v>
      </c>
      <c r="D495" s="140">
        <v>0</v>
      </c>
      <c r="E495" s="140">
        <v>0</v>
      </c>
      <c r="F495" s="140">
        <v>0</v>
      </c>
      <c r="G495" s="140">
        <v>0</v>
      </c>
      <c r="H495" s="140">
        <v>0</v>
      </c>
      <c r="I495" s="140">
        <v>0</v>
      </c>
      <c r="J495" s="135">
        <f t="shared" si="239"/>
        <v>0</v>
      </c>
      <c r="K495" s="141">
        <v>0</v>
      </c>
      <c r="L495" s="141">
        <v>0</v>
      </c>
      <c r="M495" s="141">
        <v>0</v>
      </c>
      <c r="N495" s="141">
        <v>0</v>
      </c>
      <c r="O495" s="141">
        <v>0</v>
      </c>
      <c r="P495" s="141">
        <v>0</v>
      </c>
      <c r="Q495" s="136">
        <f t="shared" si="241"/>
        <v>0</v>
      </c>
      <c r="R495" s="141">
        <v>0</v>
      </c>
      <c r="S495" s="141">
        <v>0</v>
      </c>
      <c r="T495" s="141">
        <v>0</v>
      </c>
      <c r="U495" s="10">
        <v>0</v>
      </c>
      <c r="V495" s="10">
        <v>0</v>
      </c>
      <c r="W495" s="10">
        <v>0</v>
      </c>
      <c r="X495" s="13">
        <f t="shared" si="236"/>
        <v>0</v>
      </c>
      <c r="Y495" s="10">
        <f t="shared" si="236"/>
        <v>0</v>
      </c>
      <c r="Z495" s="10">
        <f t="shared" si="236"/>
        <v>0</v>
      </c>
      <c r="AA495" s="10">
        <f t="shared" si="236"/>
        <v>0</v>
      </c>
      <c r="AB495" s="10">
        <f t="shared" si="236"/>
        <v>0</v>
      </c>
      <c r="AC495" s="10">
        <f t="shared" si="236"/>
        <v>0</v>
      </c>
      <c r="AD495" s="10">
        <f t="shared" si="236"/>
        <v>0</v>
      </c>
      <c r="AE495" s="10">
        <f t="shared" si="249"/>
        <v>0</v>
      </c>
      <c r="AF495" s="10">
        <f t="shared" si="249"/>
        <v>0</v>
      </c>
      <c r="AG495" s="10">
        <f t="shared" si="249"/>
        <v>0</v>
      </c>
      <c r="AH495" s="10">
        <f t="shared" si="249"/>
        <v>0</v>
      </c>
      <c r="AI495" s="10">
        <f t="shared" si="249"/>
        <v>0</v>
      </c>
      <c r="AJ495" s="10">
        <f t="shared" si="249"/>
        <v>0</v>
      </c>
      <c r="AK495" s="10">
        <f t="shared" si="249"/>
        <v>0</v>
      </c>
    </row>
    <row r="496" spans="1:37" ht="12.75" customHeight="1" x14ac:dyDescent="0.25">
      <c r="A496" s="133">
        <v>488</v>
      </c>
      <c r="B496" s="139" t="s">
        <v>1770</v>
      </c>
      <c r="C496" s="135">
        <f t="shared" si="237"/>
        <v>0</v>
      </c>
      <c r="D496" s="140">
        <v>0</v>
      </c>
      <c r="E496" s="140">
        <v>0</v>
      </c>
      <c r="F496" s="140">
        <v>0</v>
      </c>
      <c r="G496" s="140">
        <v>0</v>
      </c>
      <c r="H496" s="140">
        <v>0</v>
      </c>
      <c r="I496" s="140">
        <v>0</v>
      </c>
      <c r="J496" s="135">
        <f t="shared" si="239"/>
        <v>0</v>
      </c>
      <c r="K496" s="141">
        <v>0</v>
      </c>
      <c r="L496" s="141">
        <v>0</v>
      </c>
      <c r="M496" s="141">
        <v>0</v>
      </c>
      <c r="N496" s="141">
        <v>0</v>
      </c>
      <c r="O496" s="141">
        <v>0</v>
      </c>
      <c r="P496" s="141">
        <v>0</v>
      </c>
      <c r="Q496" s="136">
        <f t="shared" si="241"/>
        <v>0</v>
      </c>
      <c r="R496" s="141">
        <v>0</v>
      </c>
      <c r="S496" s="141">
        <v>0</v>
      </c>
      <c r="T496" s="141">
        <v>0</v>
      </c>
      <c r="U496" s="10">
        <v>0</v>
      </c>
      <c r="V496" s="10">
        <v>0</v>
      </c>
      <c r="W496" s="10">
        <v>0</v>
      </c>
      <c r="X496" s="13">
        <f t="shared" si="236"/>
        <v>0</v>
      </c>
      <c r="Y496" s="10">
        <f t="shared" si="236"/>
        <v>0</v>
      </c>
      <c r="Z496" s="10">
        <f t="shared" si="236"/>
        <v>0</v>
      </c>
      <c r="AA496" s="10">
        <f t="shared" si="236"/>
        <v>0</v>
      </c>
      <c r="AB496" s="10">
        <f t="shared" si="236"/>
        <v>0</v>
      </c>
      <c r="AC496" s="10">
        <f t="shared" si="236"/>
        <v>0</v>
      </c>
      <c r="AD496" s="10">
        <f t="shared" si="236"/>
        <v>0</v>
      </c>
      <c r="AE496" s="10">
        <f t="shared" si="249"/>
        <v>0</v>
      </c>
      <c r="AF496" s="10">
        <f t="shared" si="249"/>
        <v>0</v>
      </c>
      <c r="AG496" s="10">
        <f t="shared" si="249"/>
        <v>0</v>
      </c>
      <c r="AH496" s="10">
        <f t="shared" si="249"/>
        <v>0</v>
      </c>
      <c r="AI496" s="10">
        <f t="shared" si="249"/>
        <v>0</v>
      </c>
      <c r="AJ496" s="10">
        <f t="shared" si="249"/>
        <v>0</v>
      </c>
      <c r="AK496" s="10">
        <f t="shared" si="249"/>
        <v>0</v>
      </c>
    </row>
    <row r="497" spans="1:37" ht="12.75" customHeight="1" x14ac:dyDescent="0.25">
      <c r="A497" s="133">
        <v>489</v>
      </c>
      <c r="B497" s="139" t="s">
        <v>1771</v>
      </c>
      <c r="C497" s="135">
        <f t="shared" si="237"/>
        <v>0</v>
      </c>
      <c r="D497" s="140">
        <v>0</v>
      </c>
      <c r="E497" s="140">
        <v>0</v>
      </c>
      <c r="F497" s="140">
        <v>0</v>
      </c>
      <c r="G497" s="140">
        <v>0</v>
      </c>
      <c r="H497" s="140">
        <v>0</v>
      </c>
      <c r="I497" s="140">
        <v>0</v>
      </c>
      <c r="J497" s="135">
        <f t="shared" si="239"/>
        <v>0</v>
      </c>
      <c r="K497" s="141">
        <v>0</v>
      </c>
      <c r="L497" s="141">
        <v>0</v>
      </c>
      <c r="M497" s="141">
        <v>0</v>
      </c>
      <c r="N497" s="141">
        <v>0</v>
      </c>
      <c r="O497" s="141">
        <v>0</v>
      </c>
      <c r="P497" s="141">
        <v>0</v>
      </c>
      <c r="Q497" s="136">
        <f t="shared" si="241"/>
        <v>0</v>
      </c>
      <c r="R497" s="141">
        <v>0</v>
      </c>
      <c r="S497" s="141">
        <v>0</v>
      </c>
      <c r="T497" s="141">
        <v>0</v>
      </c>
      <c r="U497" s="10">
        <v>0</v>
      </c>
      <c r="V497" s="10">
        <v>0</v>
      </c>
      <c r="W497" s="10">
        <v>0</v>
      </c>
      <c r="X497" s="13">
        <f t="shared" si="236"/>
        <v>0</v>
      </c>
      <c r="Y497" s="10">
        <f t="shared" si="236"/>
        <v>0</v>
      </c>
      <c r="Z497" s="10">
        <f t="shared" si="236"/>
        <v>0</v>
      </c>
      <c r="AA497" s="10">
        <f t="shared" si="236"/>
        <v>0</v>
      </c>
      <c r="AB497" s="10">
        <f t="shared" si="236"/>
        <v>0</v>
      </c>
      <c r="AC497" s="10">
        <f t="shared" si="236"/>
        <v>0</v>
      </c>
      <c r="AD497" s="10">
        <f t="shared" si="236"/>
        <v>0</v>
      </c>
      <c r="AE497" s="10">
        <f t="shared" si="249"/>
        <v>0</v>
      </c>
      <c r="AF497" s="10">
        <f t="shared" si="249"/>
        <v>0</v>
      </c>
      <c r="AG497" s="10">
        <f t="shared" si="249"/>
        <v>0</v>
      </c>
      <c r="AH497" s="10">
        <f t="shared" si="249"/>
        <v>0</v>
      </c>
      <c r="AI497" s="10">
        <f t="shared" si="249"/>
        <v>0</v>
      </c>
      <c r="AJ497" s="10">
        <f t="shared" si="249"/>
        <v>0</v>
      </c>
      <c r="AK497" s="10">
        <f t="shared" si="249"/>
        <v>0</v>
      </c>
    </row>
    <row r="498" spans="1:37" ht="12.75" customHeight="1" x14ac:dyDescent="0.25">
      <c r="A498" s="133">
        <v>490</v>
      </c>
      <c r="B498" s="139" t="s">
        <v>1772</v>
      </c>
      <c r="C498" s="135">
        <f t="shared" si="237"/>
        <v>0</v>
      </c>
      <c r="D498" s="140">
        <v>0</v>
      </c>
      <c r="E498" s="140">
        <v>0</v>
      </c>
      <c r="F498" s="140">
        <v>0</v>
      </c>
      <c r="G498" s="140">
        <v>0</v>
      </c>
      <c r="H498" s="140">
        <v>0</v>
      </c>
      <c r="I498" s="140">
        <v>0</v>
      </c>
      <c r="J498" s="135">
        <f t="shared" si="239"/>
        <v>0</v>
      </c>
      <c r="K498" s="141">
        <v>0</v>
      </c>
      <c r="L498" s="141">
        <v>0</v>
      </c>
      <c r="M498" s="141">
        <v>0</v>
      </c>
      <c r="N498" s="141">
        <v>0</v>
      </c>
      <c r="O498" s="141">
        <v>0</v>
      </c>
      <c r="P498" s="141">
        <v>0</v>
      </c>
      <c r="Q498" s="136">
        <f t="shared" si="241"/>
        <v>0</v>
      </c>
      <c r="R498" s="141">
        <v>0</v>
      </c>
      <c r="S498" s="141">
        <v>0</v>
      </c>
      <c r="T498" s="141">
        <v>0</v>
      </c>
      <c r="U498" s="10">
        <v>0</v>
      </c>
      <c r="V498" s="10">
        <v>0</v>
      </c>
      <c r="W498" s="10">
        <v>0</v>
      </c>
      <c r="X498" s="13">
        <f t="shared" si="236"/>
        <v>0</v>
      </c>
      <c r="Y498" s="10">
        <f t="shared" si="236"/>
        <v>0</v>
      </c>
      <c r="Z498" s="10">
        <f t="shared" si="236"/>
        <v>0</v>
      </c>
      <c r="AA498" s="10">
        <f t="shared" si="236"/>
        <v>0</v>
      </c>
      <c r="AB498" s="10">
        <f t="shared" si="236"/>
        <v>0</v>
      </c>
      <c r="AC498" s="10">
        <f t="shared" si="236"/>
        <v>0</v>
      </c>
      <c r="AD498" s="10">
        <f t="shared" si="236"/>
        <v>0</v>
      </c>
      <c r="AE498" s="10">
        <f t="shared" si="249"/>
        <v>0</v>
      </c>
      <c r="AF498" s="10">
        <f t="shared" si="249"/>
        <v>0</v>
      </c>
      <c r="AG498" s="10">
        <f t="shared" si="249"/>
        <v>0</v>
      </c>
      <c r="AH498" s="10">
        <f t="shared" si="249"/>
        <v>0</v>
      </c>
      <c r="AI498" s="10">
        <f t="shared" si="249"/>
        <v>0</v>
      </c>
      <c r="AJ498" s="10">
        <f t="shared" si="249"/>
        <v>0</v>
      </c>
      <c r="AK498" s="10">
        <f t="shared" si="249"/>
        <v>0</v>
      </c>
    </row>
    <row r="499" spans="1:37" ht="12.75" customHeight="1" x14ac:dyDescent="0.25">
      <c r="A499" s="133">
        <v>491</v>
      </c>
      <c r="B499" s="139" t="s">
        <v>1773</v>
      </c>
      <c r="C499" s="135">
        <f t="shared" si="237"/>
        <v>0</v>
      </c>
      <c r="D499" s="140">
        <v>0</v>
      </c>
      <c r="E499" s="140">
        <v>0</v>
      </c>
      <c r="F499" s="140">
        <v>0</v>
      </c>
      <c r="G499" s="140">
        <v>0</v>
      </c>
      <c r="H499" s="140">
        <v>0</v>
      </c>
      <c r="I499" s="140">
        <v>0</v>
      </c>
      <c r="J499" s="135">
        <f t="shared" si="239"/>
        <v>0</v>
      </c>
      <c r="K499" s="141">
        <v>0</v>
      </c>
      <c r="L499" s="141">
        <v>0</v>
      </c>
      <c r="M499" s="141">
        <v>0</v>
      </c>
      <c r="N499" s="141">
        <v>0</v>
      </c>
      <c r="O499" s="141">
        <v>0</v>
      </c>
      <c r="P499" s="141">
        <v>0</v>
      </c>
      <c r="Q499" s="136">
        <f t="shared" si="241"/>
        <v>0</v>
      </c>
      <c r="R499" s="141">
        <v>0</v>
      </c>
      <c r="S499" s="141">
        <v>0</v>
      </c>
      <c r="T499" s="141">
        <v>0</v>
      </c>
      <c r="U499" s="10">
        <v>0</v>
      </c>
      <c r="V499" s="10">
        <v>0</v>
      </c>
      <c r="W499" s="10">
        <v>0</v>
      </c>
      <c r="X499" s="13">
        <f t="shared" si="236"/>
        <v>0</v>
      </c>
      <c r="Y499" s="10">
        <f t="shared" si="236"/>
        <v>0</v>
      </c>
      <c r="Z499" s="10">
        <f t="shared" si="236"/>
        <v>0</v>
      </c>
      <c r="AA499" s="10">
        <f t="shared" si="236"/>
        <v>0</v>
      </c>
      <c r="AB499" s="10">
        <f t="shared" si="236"/>
        <v>0</v>
      </c>
      <c r="AC499" s="10">
        <f t="shared" si="236"/>
        <v>0</v>
      </c>
      <c r="AD499" s="10">
        <f t="shared" si="236"/>
        <v>0</v>
      </c>
      <c r="AE499" s="10">
        <f t="shared" si="249"/>
        <v>0</v>
      </c>
      <c r="AF499" s="10">
        <f t="shared" si="249"/>
        <v>0</v>
      </c>
      <c r="AG499" s="10">
        <f t="shared" si="249"/>
        <v>0</v>
      </c>
      <c r="AH499" s="10">
        <f t="shared" si="249"/>
        <v>0</v>
      </c>
      <c r="AI499" s="10">
        <f t="shared" si="249"/>
        <v>0</v>
      </c>
      <c r="AJ499" s="10">
        <f t="shared" si="249"/>
        <v>0</v>
      </c>
      <c r="AK499" s="10">
        <f t="shared" si="249"/>
        <v>0</v>
      </c>
    </row>
    <row r="500" spans="1:37" ht="12.75" customHeight="1" x14ac:dyDescent="0.25">
      <c r="A500" s="133">
        <v>492</v>
      </c>
      <c r="B500" s="139" t="s">
        <v>1774</v>
      </c>
      <c r="C500" s="135">
        <f t="shared" si="237"/>
        <v>0</v>
      </c>
      <c r="D500" s="140">
        <v>0</v>
      </c>
      <c r="E500" s="140">
        <v>0</v>
      </c>
      <c r="F500" s="140">
        <v>0</v>
      </c>
      <c r="G500" s="140">
        <v>0</v>
      </c>
      <c r="H500" s="140">
        <v>0</v>
      </c>
      <c r="I500" s="140">
        <v>0</v>
      </c>
      <c r="J500" s="135">
        <f t="shared" si="239"/>
        <v>0</v>
      </c>
      <c r="K500" s="141">
        <v>0</v>
      </c>
      <c r="L500" s="141">
        <v>0</v>
      </c>
      <c r="M500" s="141">
        <v>0</v>
      </c>
      <c r="N500" s="141">
        <v>0</v>
      </c>
      <c r="O500" s="141">
        <v>0</v>
      </c>
      <c r="P500" s="141">
        <v>0</v>
      </c>
      <c r="Q500" s="136">
        <f t="shared" si="241"/>
        <v>0</v>
      </c>
      <c r="R500" s="141">
        <v>0</v>
      </c>
      <c r="S500" s="141">
        <v>0</v>
      </c>
      <c r="T500" s="141">
        <v>0</v>
      </c>
      <c r="U500" s="10">
        <v>0</v>
      </c>
      <c r="V500" s="10">
        <v>0</v>
      </c>
      <c r="W500" s="10">
        <v>0</v>
      </c>
      <c r="X500" s="13">
        <f t="shared" si="236"/>
        <v>0</v>
      </c>
      <c r="Y500" s="10">
        <f t="shared" si="236"/>
        <v>0</v>
      </c>
      <c r="Z500" s="10">
        <f t="shared" si="236"/>
        <v>0</v>
      </c>
      <c r="AA500" s="10">
        <f t="shared" si="236"/>
        <v>0</v>
      </c>
      <c r="AB500" s="10">
        <f t="shared" si="236"/>
        <v>0</v>
      </c>
      <c r="AC500" s="10">
        <f t="shared" si="236"/>
        <v>0</v>
      </c>
      <c r="AD500" s="10">
        <f t="shared" si="236"/>
        <v>0</v>
      </c>
      <c r="AE500" s="10">
        <f t="shared" si="249"/>
        <v>0</v>
      </c>
      <c r="AF500" s="10">
        <f t="shared" si="249"/>
        <v>0</v>
      </c>
      <c r="AG500" s="10">
        <f t="shared" si="249"/>
        <v>0</v>
      </c>
      <c r="AH500" s="10">
        <f t="shared" si="249"/>
        <v>0</v>
      </c>
      <c r="AI500" s="10">
        <f t="shared" si="249"/>
        <v>0</v>
      </c>
      <c r="AJ500" s="10">
        <f t="shared" si="249"/>
        <v>0</v>
      </c>
      <c r="AK500" s="10">
        <f t="shared" si="249"/>
        <v>0</v>
      </c>
    </row>
    <row r="501" spans="1:37" ht="12.75" customHeight="1" x14ac:dyDescent="0.25">
      <c r="A501" s="133">
        <v>493</v>
      </c>
      <c r="B501" s="139" t="s">
        <v>1775</v>
      </c>
      <c r="C501" s="135">
        <f t="shared" si="237"/>
        <v>0</v>
      </c>
      <c r="D501" s="140">
        <v>0</v>
      </c>
      <c r="E501" s="140">
        <v>0</v>
      </c>
      <c r="F501" s="140">
        <v>0</v>
      </c>
      <c r="G501" s="140">
        <v>0</v>
      </c>
      <c r="H501" s="140">
        <v>0</v>
      </c>
      <c r="I501" s="140">
        <v>0</v>
      </c>
      <c r="J501" s="135">
        <f t="shared" si="239"/>
        <v>0</v>
      </c>
      <c r="K501" s="141">
        <v>0</v>
      </c>
      <c r="L501" s="141">
        <v>0</v>
      </c>
      <c r="M501" s="141">
        <v>0</v>
      </c>
      <c r="N501" s="141">
        <v>0</v>
      </c>
      <c r="O501" s="141">
        <v>0</v>
      </c>
      <c r="P501" s="141">
        <v>0</v>
      </c>
      <c r="Q501" s="136">
        <f t="shared" si="241"/>
        <v>0</v>
      </c>
      <c r="R501" s="141">
        <v>0</v>
      </c>
      <c r="S501" s="141">
        <v>0</v>
      </c>
      <c r="T501" s="141">
        <v>0</v>
      </c>
      <c r="U501" s="10">
        <v>0</v>
      </c>
      <c r="V501" s="10">
        <v>0</v>
      </c>
      <c r="W501" s="10">
        <v>0</v>
      </c>
      <c r="X501" s="13">
        <f t="shared" si="236"/>
        <v>0</v>
      </c>
      <c r="Y501" s="10">
        <f t="shared" si="236"/>
        <v>0</v>
      </c>
      <c r="Z501" s="10">
        <f t="shared" si="236"/>
        <v>0</v>
      </c>
      <c r="AA501" s="10">
        <f t="shared" si="236"/>
        <v>0</v>
      </c>
      <c r="AB501" s="10">
        <f t="shared" si="236"/>
        <v>0</v>
      </c>
      <c r="AC501" s="10">
        <f t="shared" si="236"/>
        <v>0</v>
      </c>
      <c r="AD501" s="10">
        <f t="shared" si="236"/>
        <v>0</v>
      </c>
      <c r="AE501" s="10">
        <f t="shared" si="249"/>
        <v>0</v>
      </c>
      <c r="AF501" s="10">
        <f t="shared" si="249"/>
        <v>0</v>
      </c>
      <c r="AG501" s="10">
        <f t="shared" si="249"/>
        <v>0</v>
      </c>
      <c r="AH501" s="10">
        <f t="shared" si="249"/>
        <v>0</v>
      </c>
      <c r="AI501" s="10">
        <f t="shared" si="249"/>
        <v>0</v>
      </c>
      <c r="AJ501" s="10">
        <f t="shared" si="249"/>
        <v>0</v>
      </c>
      <c r="AK501" s="10">
        <f t="shared" si="249"/>
        <v>0</v>
      </c>
    </row>
    <row r="502" spans="1:37" ht="12.75" customHeight="1" x14ac:dyDescent="0.25">
      <c r="A502" s="133">
        <v>494</v>
      </c>
      <c r="B502" s="139" t="s">
        <v>1776</v>
      </c>
      <c r="C502" s="135">
        <f t="shared" si="237"/>
        <v>0</v>
      </c>
      <c r="D502" s="140">
        <v>0</v>
      </c>
      <c r="E502" s="140">
        <v>0</v>
      </c>
      <c r="F502" s="140">
        <v>0</v>
      </c>
      <c r="G502" s="140">
        <v>0</v>
      </c>
      <c r="H502" s="140">
        <v>0</v>
      </c>
      <c r="I502" s="140">
        <v>0</v>
      </c>
      <c r="J502" s="135">
        <f t="shared" si="239"/>
        <v>0</v>
      </c>
      <c r="K502" s="141">
        <v>0</v>
      </c>
      <c r="L502" s="141">
        <v>0</v>
      </c>
      <c r="M502" s="141">
        <v>0</v>
      </c>
      <c r="N502" s="141">
        <v>0</v>
      </c>
      <c r="O502" s="141">
        <v>0</v>
      </c>
      <c r="P502" s="141">
        <v>0</v>
      </c>
      <c r="Q502" s="136">
        <f t="shared" si="241"/>
        <v>0</v>
      </c>
      <c r="R502" s="141">
        <v>0</v>
      </c>
      <c r="S502" s="141">
        <v>0</v>
      </c>
      <c r="T502" s="141">
        <v>0</v>
      </c>
      <c r="U502" s="10">
        <v>0</v>
      </c>
      <c r="V502" s="10">
        <v>0</v>
      </c>
      <c r="W502" s="10">
        <v>0</v>
      </c>
      <c r="X502" s="13">
        <f t="shared" si="236"/>
        <v>0</v>
      </c>
      <c r="Y502" s="10">
        <f t="shared" si="236"/>
        <v>0</v>
      </c>
      <c r="Z502" s="10">
        <f t="shared" si="236"/>
        <v>0</v>
      </c>
      <c r="AA502" s="10">
        <f t="shared" si="236"/>
        <v>0</v>
      </c>
      <c r="AB502" s="10">
        <f t="shared" si="236"/>
        <v>0</v>
      </c>
      <c r="AC502" s="10">
        <f t="shared" si="236"/>
        <v>0</v>
      </c>
      <c r="AD502" s="10">
        <f t="shared" ref="AD502:AD510" si="250">W502-P502</f>
        <v>0</v>
      </c>
      <c r="AE502" s="10">
        <f t="shared" si="249"/>
        <v>0</v>
      </c>
      <c r="AF502" s="10">
        <f t="shared" si="249"/>
        <v>0</v>
      </c>
      <c r="AG502" s="10">
        <f t="shared" si="249"/>
        <v>0</v>
      </c>
      <c r="AH502" s="10">
        <f t="shared" si="249"/>
        <v>0</v>
      </c>
      <c r="AI502" s="10">
        <f t="shared" si="249"/>
        <v>0</v>
      </c>
      <c r="AJ502" s="10">
        <f t="shared" si="249"/>
        <v>0</v>
      </c>
      <c r="AK502" s="10">
        <f t="shared" si="249"/>
        <v>0</v>
      </c>
    </row>
    <row r="503" spans="1:37" ht="12.75" customHeight="1" x14ac:dyDescent="0.25">
      <c r="A503" s="133">
        <v>495</v>
      </c>
      <c r="B503" s="139" t="s">
        <v>1777</v>
      </c>
      <c r="C503" s="135">
        <f t="shared" si="237"/>
        <v>0</v>
      </c>
      <c r="D503" s="140">
        <v>0</v>
      </c>
      <c r="E503" s="140">
        <v>0</v>
      </c>
      <c r="F503" s="140">
        <v>0</v>
      </c>
      <c r="G503" s="140">
        <v>0</v>
      </c>
      <c r="H503" s="140">
        <v>0</v>
      </c>
      <c r="I503" s="140">
        <v>0</v>
      </c>
      <c r="J503" s="135">
        <f t="shared" si="239"/>
        <v>0</v>
      </c>
      <c r="K503" s="141">
        <v>0</v>
      </c>
      <c r="L503" s="141">
        <v>0</v>
      </c>
      <c r="M503" s="141">
        <v>0</v>
      </c>
      <c r="N503" s="141">
        <v>0</v>
      </c>
      <c r="O503" s="141">
        <v>0</v>
      </c>
      <c r="P503" s="141">
        <v>0</v>
      </c>
      <c r="Q503" s="136">
        <f t="shared" si="241"/>
        <v>0</v>
      </c>
      <c r="R503" s="141">
        <v>0</v>
      </c>
      <c r="S503" s="141">
        <v>0</v>
      </c>
      <c r="T503" s="141">
        <v>0</v>
      </c>
      <c r="U503" s="10">
        <v>0</v>
      </c>
      <c r="V503" s="10">
        <v>0</v>
      </c>
      <c r="W503" s="10">
        <v>0</v>
      </c>
      <c r="X503" s="13">
        <f t="shared" ref="X503:AD542" si="251">Q503-J503</f>
        <v>0</v>
      </c>
      <c r="Y503" s="10">
        <f t="shared" si="251"/>
        <v>0</v>
      </c>
      <c r="Z503" s="10">
        <f t="shared" si="251"/>
        <v>0</v>
      </c>
      <c r="AA503" s="10">
        <f t="shared" si="251"/>
        <v>0</v>
      </c>
      <c r="AB503" s="10">
        <f t="shared" si="251"/>
        <v>0</v>
      </c>
      <c r="AC503" s="10">
        <f t="shared" si="251"/>
        <v>0</v>
      </c>
      <c r="AD503" s="10">
        <f t="shared" si="250"/>
        <v>0</v>
      </c>
      <c r="AE503" s="10">
        <f t="shared" si="249"/>
        <v>0</v>
      </c>
      <c r="AF503" s="10">
        <f t="shared" si="249"/>
        <v>0</v>
      </c>
      <c r="AG503" s="10">
        <f t="shared" si="249"/>
        <v>0</v>
      </c>
      <c r="AH503" s="10">
        <f t="shared" si="249"/>
        <v>0</v>
      </c>
      <c r="AI503" s="10">
        <f t="shared" si="249"/>
        <v>0</v>
      </c>
      <c r="AJ503" s="10">
        <f t="shared" si="249"/>
        <v>0</v>
      </c>
      <c r="AK503" s="10">
        <f t="shared" si="249"/>
        <v>0</v>
      </c>
    </row>
    <row r="504" spans="1:37" ht="12.75" customHeight="1" x14ac:dyDescent="0.25">
      <c r="A504" s="133">
        <v>496</v>
      </c>
      <c r="B504" s="139" t="s">
        <v>1547</v>
      </c>
      <c r="C504" s="135">
        <f t="shared" si="237"/>
        <v>0</v>
      </c>
      <c r="D504" s="140">
        <v>0</v>
      </c>
      <c r="E504" s="140">
        <v>0</v>
      </c>
      <c r="F504" s="140">
        <v>0</v>
      </c>
      <c r="G504" s="140">
        <v>0</v>
      </c>
      <c r="H504" s="140">
        <v>0</v>
      </c>
      <c r="I504" s="140">
        <v>0</v>
      </c>
      <c r="J504" s="135">
        <f t="shared" si="239"/>
        <v>0</v>
      </c>
      <c r="K504" s="141">
        <v>0</v>
      </c>
      <c r="L504" s="141">
        <v>0</v>
      </c>
      <c r="M504" s="141">
        <v>0</v>
      </c>
      <c r="N504" s="141">
        <v>0</v>
      </c>
      <c r="O504" s="141">
        <v>0</v>
      </c>
      <c r="P504" s="141">
        <v>0</v>
      </c>
      <c r="Q504" s="136">
        <f t="shared" si="241"/>
        <v>0</v>
      </c>
      <c r="R504" s="141">
        <v>0</v>
      </c>
      <c r="S504" s="141">
        <v>0</v>
      </c>
      <c r="T504" s="141">
        <v>0</v>
      </c>
      <c r="U504" s="10">
        <v>0</v>
      </c>
      <c r="V504" s="10">
        <v>0</v>
      </c>
      <c r="W504" s="10">
        <v>0</v>
      </c>
      <c r="X504" s="13">
        <f t="shared" si="251"/>
        <v>0</v>
      </c>
      <c r="Y504" s="10">
        <f t="shared" si="251"/>
        <v>0</v>
      </c>
      <c r="Z504" s="10">
        <f t="shared" si="251"/>
        <v>0</v>
      </c>
      <c r="AA504" s="10">
        <f t="shared" si="251"/>
        <v>0</v>
      </c>
      <c r="AB504" s="10">
        <f t="shared" si="251"/>
        <v>0</v>
      </c>
      <c r="AC504" s="10">
        <f t="shared" si="251"/>
        <v>0</v>
      </c>
      <c r="AD504" s="10">
        <f t="shared" si="250"/>
        <v>0</v>
      </c>
      <c r="AE504" s="10">
        <f t="shared" si="249"/>
        <v>0</v>
      </c>
      <c r="AF504" s="10">
        <f t="shared" si="249"/>
        <v>0</v>
      </c>
      <c r="AG504" s="10">
        <f t="shared" si="249"/>
        <v>0</v>
      </c>
      <c r="AH504" s="10">
        <f t="shared" si="249"/>
        <v>0</v>
      </c>
      <c r="AI504" s="10">
        <f t="shared" si="249"/>
        <v>0</v>
      </c>
      <c r="AJ504" s="10">
        <f t="shared" si="249"/>
        <v>0</v>
      </c>
      <c r="AK504" s="10">
        <f t="shared" si="249"/>
        <v>0</v>
      </c>
    </row>
    <row r="505" spans="1:37" ht="12.75" customHeight="1" x14ac:dyDescent="0.25">
      <c r="A505" s="133">
        <v>497</v>
      </c>
      <c r="B505" s="139" t="s">
        <v>1778</v>
      </c>
      <c r="C505" s="135">
        <f t="shared" si="237"/>
        <v>0</v>
      </c>
      <c r="D505" s="140">
        <v>0</v>
      </c>
      <c r="E505" s="140">
        <v>0</v>
      </c>
      <c r="F505" s="140">
        <v>0</v>
      </c>
      <c r="G505" s="140">
        <v>0</v>
      </c>
      <c r="H505" s="140">
        <v>0</v>
      </c>
      <c r="I505" s="140">
        <v>0</v>
      </c>
      <c r="J505" s="135">
        <f t="shared" si="239"/>
        <v>0</v>
      </c>
      <c r="K505" s="141">
        <v>0</v>
      </c>
      <c r="L505" s="141">
        <v>0</v>
      </c>
      <c r="M505" s="141">
        <v>0</v>
      </c>
      <c r="N505" s="141">
        <v>0</v>
      </c>
      <c r="O505" s="141">
        <v>0</v>
      </c>
      <c r="P505" s="141">
        <v>0</v>
      </c>
      <c r="Q505" s="136">
        <f t="shared" si="241"/>
        <v>0</v>
      </c>
      <c r="R505" s="141">
        <v>0</v>
      </c>
      <c r="S505" s="141">
        <v>0</v>
      </c>
      <c r="T505" s="141">
        <v>0</v>
      </c>
      <c r="U505" s="10">
        <v>0</v>
      </c>
      <c r="V505" s="10">
        <v>0</v>
      </c>
      <c r="W505" s="10">
        <v>0</v>
      </c>
      <c r="X505" s="13">
        <f t="shared" si="251"/>
        <v>0</v>
      </c>
      <c r="Y505" s="10">
        <f t="shared" si="251"/>
        <v>0</v>
      </c>
      <c r="Z505" s="10">
        <f t="shared" si="251"/>
        <v>0</v>
      </c>
      <c r="AA505" s="10">
        <f t="shared" si="251"/>
        <v>0</v>
      </c>
      <c r="AB505" s="10">
        <f t="shared" si="251"/>
        <v>0</v>
      </c>
      <c r="AC505" s="10">
        <f t="shared" si="251"/>
        <v>0</v>
      </c>
      <c r="AD505" s="10">
        <f t="shared" si="250"/>
        <v>0</v>
      </c>
      <c r="AE505" s="10">
        <f t="shared" si="249"/>
        <v>0</v>
      </c>
      <c r="AF505" s="10">
        <f t="shared" si="249"/>
        <v>0</v>
      </c>
      <c r="AG505" s="10">
        <f t="shared" si="249"/>
        <v>0</v>
      </c>
      <c r="AH505" s="10">
        <f t="shared" si="249"/>
        <v>0</v>
      </c>
      <c r="AI505" s="10">
        <f t="shared" si="249"/>
        <v>0</v>
      </c>
      <c r="AJ505" s="10">
        <f t="shared" si="249"/>
        <v>0</v>
      </c>
      <c r="AK505" s="10">
        <f t="shared" si="249"/>
        <v>0</v>
      </c>
    </row>
    <row r="506" spans="1:37" ht="12.75" customHeight="1" x14ac:dyDescent="0.25">
      <c r="A506" s="133">
        <v>498</v>
      </c>
      <c r="B506" s="139" t="s">
        <v>1779</v>
      </c>
      <c r="C506" s="135">
        <f t="shared" si="237"/>
        <v>0</v>
      </c>
      <c r="D506" s="140">
        <v>0</v>
      </c>
      <c r="E506" s="140">
        <v>0</v>
      </c>
      <c r="F506" s="140">
        <v>0</v>
      </c>
      <c r="G506" s="140">
        <v>0</v>
      </c>
      <c r="H506" s="140">
        <v>0</v>
      </c>
      <c r="I506" s="140">
        <v>0</v>
      </c>
      <c r="J506" s="135">
        <f t="shared" si="239"/>
        <v>0</v>
      </c>
      <c r="K506" s="141">
        <v>0</v>
      </c>
      <c r="L506" s="141">
        <v>0</v>
      </c>
      <c r="M506" s="141">
        <v>0</v>
      </c>
      <c r="N506" s="141">
        <v>0</v>
      </c>
      <c r="O506" s="141">
        <v>0</v>
      </c>
      <c r="P506" s="141">
        <v>0</v>
      </c>
      <c r="Q506" s="136">
        <f t="shared" si="241"/>
        <v>0</v>
      </c>
      <c r="R506" s="141">
        <v>0</v>
      </c>
      <c r="S506" s="141">
        <v>0</v>
      </c>
      <c r="T506" s="141">
        <v>0</v>
      </c>
      <c r="U506" s="10">
        <v>0</v>
      </c>
      <c r="V506" s="10">
        <v>0</v>
      </c>
      <c r="W506" s="10">
        <v>0</v>
      </c>
      <c r="X506" s="13">
        <f t="shared" si="251"/>
        <v>0</v>
      </c>
      <c r="Y506" s="10">
        <f t="shared" si="251"/>
        <v>0</v>
      </c>
      <c r="Z506" s="10">
        <f t="shared" si="251"/>
        <v>0</v>
      </c>
      <c r="AA506" s="10">
        <f t="shared" si="251"/>
        <v>0</v>
      </c>
      <c r="AB506" s="10">
        <f t="shared" si="251"/>
        <v>0</v>
      </c>
      <c r="AC506" s="10">
        <f t="shared" si="251"/>
        <v>0</v>
      </c>
      <c r="AD506" s="10">
        <f t="shared" si="250"/>
        <v>0</v>
      </c>
      <c r="AE506" s="10">
        <f t="shared" si="249"/>
        <v>0</v>
      </c>
      <c r="AF506" s="10">
        <f t="shared" si="249"/>
        <v>0</v>
      </c>
      <c r="AG506" s="10">
        <f t="shared" si="249"/>
        <v>0</v>
      </c>
      <c r="AH506" s="10">
        <f t="shared" si="249"/>
        <v>0</v>
      </c>
      <c r="AI506" s="10">
        <f t="shared" si="249"/>
        <v>0</v>
      </c>
      <c r="AJ506" s="10">
        <f t="shared" si="249"/>
        <v>0</v>
      </c>
      <c r="AK506" s="10">
        <f t="shared" si="249"/>
        <v>0</v>
      </c>
    </row>
    <row r="507" spans="1:37" ht="12.75" customHeight="1" x14ac:dyDescent="0.25">
      <c r="A507" s="133">
        <v>499</v>
      </c>
      <c r="B507" s="139" t="s">
        <v>1780</v>
      </c>
      <c r="C507" s="135">
        <f t="shared" si="237"/>
        <v>0</v>
      </c>
      <c r="D507" s="140">
        <v>0</v>
      </c>
      <c r="E507" s="140">
        <v>0</v>
      </c>
      <c r="F507" s="140">
        <v>0</v>
      </c>
      <c r="G507" s="140">
        <v>0</v>
      </c>
      <c r="H507" s="140">
        <v>0</v>
      </c>
      <c r="I507" s="140">
        <v>0</v>
      </c>
      <c r="J507" s="135">
        <f t="shared" si="239"/>
        <v>0</v>
      </c>
      <c r="K507" s="141">
        <v>0</v>
      </c>
      <c r="L507" s="141">
        <v>0</v>
      </c>
      <c r="M507" s="141">
        <v>0</v>
      </c>
      <c r="N507" s="141">
        <v>0</v>
      </c>
      <c r="O507" s="141">
        <v>0</v>
      </c>
      <c r="P507" s="141">
        <v>0</v>
      </c>
      <c r="Q507" s="136">
        <f t="shared" si="241"/>
        <v>0</v>
      </c>
      <c r="R507" s="141">
        <v>0</v>
      </c>
      <c r="S507" s="141">
        <v>0</v>
      </c>
      <c r="T507" s="141">
        <v>0</v>
      </c>
      <c r="U507" s="10">
        <v>0</v>
      </c>
      <c r="V507" s="10">
        <v>0</v>
      </c>
      <c r="W507" s="10">
        <v>0</v>
      </c>
      <c r="X507" s="13">
        <f t="shared" si="251"/>
        <v>0</v>
      </c>
      <c r="Y507" s="10">
        <f t="shared" si="251"/>
        <v>0</v>
      </c>
      <c r="Z507" s="10">
        <f t="shared" si="251"/>
        <v>0</v>
      </c>
      <c r="AA507" s="10">
        <f t="shared" si="251"/>
        <v>0</v>
      </c>
      <c r="AB507" s="10">
        <f t="shared" si="251"/>
        <v>0</v>
      </c>
      <c r="AC507" s="10">
        <f t="shared" si="251"/>
        <v>0</v>
      </c>
      <c r="AD507" s="10">
        <f t="shared" si="250"/>
        <v>0</v>
      </c>
      <c r="AE507" s="10">
        <f t="shared" si="249"/>
        <v>0</v>
      </c>
      <c r="AF507" s="10">
        <f t="shared" si="249"/>
        <v>0</v>
      </c>
      <c r="AG507" s="10">
        <f t="shared" si="249"/>
        <v>0</v>
      </c>
      <c r="AH507" s="10">
        <f t="shared" si="249"/>
        <v>0</v>
      </c>
      <c r="AI507" s="10">
        <f t="shared" si="249"/>
        <v>0</v>
      </c>
      <c r="AJ507" s="10">
        <f t="shared" si="249"/>
        <v>0</v>
      </c>
      <c r="AK507" s="10">
        <f t="shared" si="249"/>
        <v>0</v>
      </c>
    </row>
    <row r="508" spans="1:37" ht="12.75" customHeight="1" x14ac:dyDescent="0.25">
      <c r="A508" s="133">
        <v>500</v>
      </c>
      <c r="B508" s="139" t="s">
        <v>1781</v>
      </c>
      <c r="C508" s="135">
        <f t="shared" si="237"/>
        <v>0</v>
      </c>
      <c r="D508" s="140">
        <v>0</v>
      </c>
      <c r="E508" s="140">
        <v>0</v>
      </c>
      <c r="F508" s="140">
        <v>0</v>
      </c>
      <c r="G508" s="140">
        <v>0</v>
      </c>
      <c r="H508" s="140">
        <v>0</v>
      </c>
      <c r="I508" s="140">
        <v>0</v>
      </c>
      <c r="J508" s="135">
        <f t="shared" si="239"/>
        <v>0</v>
      </c>
      <c r="K508" s="141">
        <v>0</v>
      </c>
      <c r="L508" s="141">
        <v>0</v>
      </c>
      <c r="M508" s="141">
        <v>0</v>
      </c>
      <c r="N508" s="141">
        <v>0</v>
      </c>
      <c r="O508" s="141">
        <v>0</v>
      </c>
      <c r="P508" s="141">
        <v>0</v>
      </c>
      <c r="Q508" s="136">
        <f t="shared" si="241"/>
        <v>0</v>
      </c>
      <c r="R508" s="141">
        <v>0</v>
      </c>
      <c r="S508" s="141">
        <v>0</v>
      </c>
      <c r="T508" s="141">
        <v>0</v>
      </c>
      <c r="U508" s="10">
        <v>0</v>
      </c>
      <c r="V508" s="10">
        <v>0</v>
      </c>
      <c r="W508" s="10">
        <v>0</v>
      </c>
      <c r="X508" s="13">
        <f t="shared" si="251"/>
        <v>0</v>
      </c>
      <c r="Y508" s="10">
        <f t="shared" si="251"/>
        <v>0</v>
      </c>
      <c r="Z508" s="10">
        <f t="shared" si="251"/>
        <v>0</v>
      </c>
      <c r="AA508" s="10">
        <f t="shared" si="251"/>
        <v>0</v>
      </c>
      <c r="AB508" s="10">
        <f t="shared" si="251"/>
        <v>0</v>
      </c>
      <c r="AC508" s="10">
        <f t="shared" si="251"/>
        <v>0</v>
      </c>
      <c r="AD508" s="10">
        <f t="shared" si="250"/>
        <v>0</v>
      </c>
      <c r="AE508" s="10">
        <f t="shared" si="249"/>
        <v>0</v>
      </c>
      <c r="AF508" s="10">
        <f t="shared" si="249"/>
        <v>0</v>
      </c>
      <c r="AG508" s="10">
        <f t="shared" si="249"/>
        <v>0</v>
      </c>
      <c r="AH508" s="10">
        <f t="shared" si="249"/>
        <v>0</v>
      </c>
      <c r="AI508" s="10">
        <f t="shared" si="249"/>
        <v>0</v>
      </c>
      <c r="AJ508" s="10">
        <f t="shared" si="249"/>
        <v>0</v>
      </c>
      <c r="AK508" s="10">
        <f t="shared" si="249"/>
        <v>0</v>
      </c>
    </row>
    <row r="509" spans="1:37" ht="12.75" customHeight="1" x14ac:dyDescent="0.25">
      <c r="A509" s="133">
        <v>501</v>
      </c>
      <c r="B509" s="139" t="s">
        <v>1782</v>
      </c>
      <c r="C509" s="135">
        <f t="shared" si="237"/>
        <v>0</v>
      </c>
      <c r="D509" s="140">
        <v>0</v>
      </c>
      <c r="E509" s="140">
        <v>0</v>
      </c>
      <c r="F509" s="140">
        <v>0</v>
      </c>
      <c r="G509" s="140">
        <v>0</v>
      </c>
      <c r="H509" s="140">
        <v>0</v>
      </c>
      <c r="I509" s="140">
        <v>0</v>
      </c>
      <c r="J509" s="135">
        <f t="shared" si="239"/>
        <v>0</v>
      </c>
      <c r="K509" s="141">
        <v>0</v>
      </c>
      <c r="L509" s="141">
        <v>0</v>
      </c>
      <c r="M509" s="141">
        <v>0</v>
      </c>
      <c r="N509" s="141">
        <v>0</v>
      </c>
      <c r="O509" s="141">
        <v>0</v>
      </c>
      <c r="P509" s="141">
        <v>0</v>
      </c>
      <c r="Q509" s="136">
        <f t="shared" si="241"/>
        <v>0</v>
      </c>
      <c r="R509" s="141">
        <v>0</v>
      </c>
      <c r="S509" s="141">
        <v>0</v>
      </c>
      <c r="T509" s="141">
        <v>0</v>
      </c>
      <c r="U509" s="10">
        <v>0</v>
      </c>
      <c r="V509" s="10">
        <v>0</v>
      </c>
      <c r="W509" s="10">
        <v>0</v>
      </c>
      <c r="X509" s="13">
        <f t="shared" si="251"/>
        <v>0</v>
      </c>
      <c r="Y509" s="10">
        <f t="shared" si="251"/>
        <v>0</v>
      </c>
      <c r="Z509" s="10">
        <f t="shared" si="251"/>
        <v>0</v>
      </c>
      <c r="AA509" s="10">
        <f t="shared" si="251"/>
        <v>0</v>
      </c>
      <c r="AB509" s="10">
        <f t="shared" si="251"/>
        <v>0</v>
      </c>
      <c r="AC509" s="10">
        <f t="shared" si="251"/>
        <v>0</v>
      </c>
      <c r="AD509" s="10">
        <f t="shared" si="250"/>
        <v>0</v>
      </c>
      <c r="AE509" s="10">
        <f t="shared" si="249"/>
        <v>0</v>
      </c>
      <c r="AF509" s="10">
        <f t="shared" si="249"/>
        <v>0</v>
      </c>
      <c r="AG509" s="10">
        <f t="shared" si="249"/>
        <v>0</v>
      </c>
      <c r="AH509" s="10">
        <f t="shared" si="249"/>
        <v>0</v>
      </c>
      <c r="AI509" s="10">
        <f t="shared" si="249"/>
        <v>0</v>
      </c>
      <c r="AJ509" s="10">
        <f t="shared" si="249"/>
        <v>0</v>
      </c>
      <c r="AK509" s="10">
        <f t="shared" si="249"/>
        <v>0</v>
      </c>
    </row>
    <row r="510" spans="1:37" ht="12.75" customHeight="1" x14ac:dyDescent="0.25">
      <c r="A510" s="133">
        <v>502</v>
      </c>
      <c r="B510" s="139" t="s">
        <v>1783</v>
      </c>
      <c r="C510" s="135">
        <f t="shared" si="237"/>
        <v>0</v>
      </c>
      <c r="D510" s="140">
        <v>0</v>
      </c>
      <c r="E510" s="140">
        <v>0</v>
      </c>
      <c r="F510" s="140">
        <v>0</v>
      </c>
      <c r="G510" s="140">
        <v>0</v>
      </c>
      <c r="H510" s="140">
        <v>0</v>
      </c>
      <c r="I510" s="140">
        <v>0</v>
      </c>
      <c r="J510" s="135">
        <f t="shared" si="239"/>
        <v>0</v>
      </c>
      <c r="K510" s="141">
        <v>0</v>
      </c>
      <c r="L510" s="141">
        <v>0</v>
      </c>
      <c r="M510" s="141">
        <v>0</v>
      </c>
      <c r="N510" s="141">
        <v>0</v>
      </c>
      <c r="O510" s="141">
        <v>0</v>
      </c>
      <c r="P510" s="141">
        <v>0</v>
      </c>
      <c r="Q510" s="136">
        <f t="shared" si="241"/>
        <v>0</v>
      </c>
      <c r="R510" s="141">
        <v>0</v>
      </c>
      <c r="S510" s="141">
        <v>0</v>
      </c>
      <c r="T510" s="141">
        <v>0</v>
      </c>
      <c r="U510" s="10">
        <v>0</v>
      </c>
      <c r="V510" s="10">
        <v>0</v>
      </c>
      <c r="W510" s="10">
        <v>0</v>
      </c>
      <c r="X510" s="13">
        <f t="shared" si="251"/>
        <v>0</v>
      </c>
      <c r="Y510" s="10">
        <f t="shared" si="251"/>
        <v>0</v>
      </c>
      <c r="Z510" s="10">
        <f t="shared" si="251"/>
        <v>0</v>
      </c>
      <c r="AA510" s="10">
        <f t="shared" si="251"/>
        <v>0</v>
      </c>
      <c r="AB510" s="10">
        <f t="shared" si="251"/>
        <v>0</v>
      </c>
      <c r="AC510" s="10">
        <f t="shared" si="251"/>
        <v>0</v>
      </c>
      <c r="AD510" s="10">
        <f t="shared" si="250"/>
        <v>0</v>
      </c>
      <c r="AE510" s="10">
        <f t="shared" si="249"/>
        <v>0</v>
      </c>
      <c r="AF510" s="10">
        <f t="shared" si="249"/>
        <v>0</v>
      </c>
      <c r="AG510" s="10">
        <f t="shared" si="249"/>
        <v>0</v>
      </c>
      <c r="AH510" s="10">
        <f t="shared" si="249"/>
        <v>0</v>
      </c>
      <c r="AI510" s="10">
        <f t="shared" si="249"/>
        <v>0</v>
      </c>
      <c r="AJ510" s="10">
        <f t="shared" si="249"/>
        <v>0</v>
      </c>
      <c r="AK510" s="10">
        <f t="shared" si="249"/>
        <v>0</v>
      </c>
    </row>
    <row r="511" spans="1:37" ht="12.75" customHeight="1" x14ac:dyDescent="0.25">
      <c r="A511" s="133">
        <v>503</v>
      </c>
      <c r="B511" s="139"/>
      <c r="C511" s="140"/>
      <c r="D511" s="140"/>
      <c r="E511" s="140"/>
      <c r="F511" s="140"/>
      <c r="G511" s="140"/>
      <c r="H511" s="140"/>
      <c r="I511" s="140"/>
      <c r="J511" s="140"/>
      <c r="K511" s="141"/>
      <c r="L511" s="141"/>
      <c r="M511" s="141"/>
      <c r="N511" s="141"/>
      <c r="O511" s="141"/>
      <c r="P511" s="141"/>
      <c r="Q511" s="141"/>
      <c r="R511" s="141"/>
      <c r="S511" s="141"/>
      <c r="T511" s="141"/>
      <c r="U511" s="10"/>
      <c r="V511" s="10"/>
      <c r="W511" s="10"/>
      <c r="X511" s="13">
        <f t="shared" si="251"/>
        <v>0</v>
      </c>
      <c r="Y511" s="10"/>
      <c r="Z511" s="10"/>
      <c r="AA511" s="10"/>
      <c r="AB511" s="10"/>
      <c r="AC511" s="10"/>
      <c r="AD511" s="10"/>
      <c r="AE511" s="10"/>
      <c r="AF511" s="10"/>
      <c r="AG511" s="10"/>
      <c r="AH511" s="10"/>
      <c r="AI511" s="10"/>
      <c r="AJ511" s="10"/>
      <c r="AK511" s="10"/>
    </row>
    <row r="512" spans="1:37" ht="12.75" customHeight="1" x14ac:dyDescent="0.25">
      <c r="A512" s="133">
        <v>504</v>
      </c>
      <c r="B512" s="134" t="s">
        <v>1784</v>
      </c>
      <c r="C512" s="135">
        <f t="shared" ref="C512:C534" si="252">SUM(D512:I512)</f>
        <v>3397.4999999999995</v>
      </c>
      <c r="D512" s="135">
        <f t="shared" ref="D512:I512" si="253">D513+D514</f>
        <v>1419.2</v>
      </c>
      <c r="E512" s="135">
        <f t="shared" si="253"/>
        <v>1310.5</v>
      </c>
      <c r="F512" s="135">
        <f t="shared" si="253"/>
        <v>0</v>
      </c>
      <c r="G512" s="135">
        <f t="shared" si="253"/>
        <v>366.1</v>
      </c>
      <c r="H512" s="135">
        <f t="shared" si="253"/>
        <v>128.69999999999999</v>
      </c>
      <c r="I512" s="135">
        <f t="shared" si="253"/>
        <v>173</v>
      </c>
      <c r="J512" s="135">
        <f t="shared" ref="J512:J534" si="254">SUM(K512:P512)</f>
        <v>4264.5</v>
      </c>
      <c r="K512" s="135">
        <f t="shared" ref="K512:P512" si="255">K513+K514</f>
        <v>2149.1</v>
      </c>
      <c r="L512" s="135">
        <f t="shared" si="255"/>
        <v>1310.5</v>
      </c>
      <c r="M512" s="135">
        <f t="shared" si="255"/>
        <v>0</v>
      </c>
      <c r="N512" s="135">
        <f t="shared" si="255"/>
        <v>498.5</v>
      </c>
      <c r="O512" s="135">
        <f t="shared" si="255"/>
        <v>133.4</v>
      </c>
      <c r="P512" s="135">
        <f t="shared" si="255"/>
        <v>173</v>
      </c>
      <c r="Q512" s="136">
        <f t="shared" ref="Q512:Q534" si="256">SUM(R512:W512)</f>
        <v>3734.2777999999998</v>
      </c>
      <c r="R512" s="135">
        <f t="shared" ref="R512:W512" si="257">R513+R514</f>
        <v>1986.1380999999999</v>
      </c>
      <c r="S512" s="135">
        <f t="shared" si="257"/>
        <v>961.77700000000004</v>
      </c>
      <c r="T512" s="135">
        <f t="shared" si="257"/>
        <v>0</v>
      </c>
      <c r="U512" s="135">
        <f t="shared" si="257"/>
        <v>498.49950000000001</v>
      </c>
      <c r="V512" s="135">
        <f t="shared" si="257"/>
        <v>132.01319999999998</v>
      </c>
      <c r="W512" s="135">
        <f t="shared" si="257"/>
        <v>155.85</v>
      </c>
      <c r="X512" s="13">
        <f t="shared" si="251"/>
        <v>-530.22220000000016</v>
      </c>
      <c r="Y512" s="13">
        <f t="shared" si="251"/>
        <v>-162.96190000000001</v>
      </c>
      <c r="Z512" s="13">
        <f t="shared" si="251"/>
        <v>-348.72299999999996</v>
      </c>
      <c r="AA512" s="13">
        <f t="shared" si="251"/>
        <v>0</v>
      </c>
      <c r="AB512" s="13">
        <f t="shared" si="251"/>
        <v>-4.9999999998817657E-4</v>
      </c>
      <c r="AC512" s="13">
        <f t="shared" si="251"/>
        <v>-1.3868000000000222</v>
      </c>
      <c r="AD512" s="13">
        <f t="shared" si="251"/>
        <v>-17.150000000000006</v>
      </c>
      <c r="AE512" s="13">
        <f t="shared" si="249"/>
        <v>87.566603353265322</v>
      </c>
      <c r="AF512" s="13">
        <f t="shared" si="249"/>
        <v>92.417202549904616</v>
      </c>
      <c r="AG512" s="13">
        <f t="shared" si="249"/>
        <v>73.390080122090808</v>
      </c>
      <c r="AH512" s="13">
        <f t="shared" si="249"/>
        <v>0</v>
      </c>
      <c r="AI512" s="13">
        <f t="shared" si="249"/>
        <v>99.999899699097298</v>
      </c>
      <c r="AJ512" s="13">
        <f t="shared" si="249"/>
        <v>98.960419790104922</v>
      </c>
      <c r="AK512" s="13">
        <f t="shared" si="249"/>
        <v>90.086705202312132</v>
      </c>
    </row>
    <row r="513" spans="1:45" s="138" customFormat="1" ht="12.75" customHeight="1" x14ac:dyDescent="0.2">
      <c r="A513" s="133">
        <v>505</v>
      </c>
      <c r="B513" s="134" t="s">
        <v>1374</v>
      </c>
      <c r="C513" s="135">
        <f t="shared" si="252"/>
        <v>3268.7999999999997</v>
      </c>
      <c r="D513" s="135">
        <f t="shared" ref="D513:I513" si="258">D515</f>
        <v>1419.2</v>
      </c>
      <c r="E513" s="135">
        <f t="shared" si="258"/>
        <v>1310.5</v>
      </c>
      <c r="F513" s="135">
        <f t="shared" si="258"/>
        <v>0</v>
      </c>
      <c r="G513" s="135">
        <f t="shared" si="258"/>
        <v>366.1</v>
      </c>
      <c r="H513" s="135">
        <f t="shared" si="258"/>
        <v>0</v>
      </c>
      <c r="I513" s="135">
        <f t="shared" si="258"/>
        <v>173</v>
      </c>
      <c r="J513" s="135">
        <f t="shared" si="254"/>
        <v>4131.1000000000004</v>
      </c>
      <c r="K513" s="135">
        <f t="shared" ref="K513:P513" si="259">K515</f>
        <v>2149.1</v>
      </c>
      <c r="L513" s="135">
        <f t="shared" si="259"/>
        <v>1310.5</v>
      </c>
      <c r="M513" s="135">
        <f t="shared" si="259"/>
        <v>0</v>
      </c>
      <c r="N513" s="135">
        <f t="shared" si="259"/>
        <v>498.5</v>
      </c>
      <c r="O513" s="135">
        <f t="shared" si="259"/>
        <v>0</v>
      </c>
      <c r="P513" s="135">
        <f t="shared" si="259"/>
        <v>173</v>
      </c>
      <c r="Q513" s="136">
        <f t="shared" si="256"/>
        <v>3602.2646</v>
      </c>
      <c r="R513" s="135">
        <f t="shared" ref="R513:W513" si="260">R515</f>
        <v>1986.1380999999999</v>
      </c>
      <c r="S513" s="135">
        <f t="shared" si="260"/>
        <v>961.77700000000004</v>
      </c>
      <c r="T513" s="135">
        <f t="shared" si="260"/>
        <v>0</v>
      </c>
      <c r="U513" s="135">
        <f t="shared" si="260"/>
        <v>498.49950000000001</v>
      </c>
      <c r="V513" s="135">
        <f t="shared" si="260"/>
        <v>0</v>
      </c>
      <c r="W513" s="135">
        <f t="shared" si="260"/>
        <v>155.85</v>
      </c>
      <c r="X513" s="13">
        <f t="shared" si="251"/>
        <v>-528.83540000000039</v>
      </c>
      <c r="Y513" s="13">
        <f t="shared" si="251"/>
        <v>-162.96190000000001</v>
      </c>
      <c r="Z513" s="13">
        <f t="shared" si="251"/>
        <v>-348.72299999999996</v>
      </c>
      <c r="AA513" s="13">
        <f t="shared" si="251"/>
        <v>0</v>
      </c>
      <c r="AB513" s="13">
        <f t="shared" si="251"/>
        <v>-4.9999999998817657E-4</v>
      </c>
      <c r="AC513" s="13">
        <f t="shared" si="251"/>
        <v>0</v>
      </c>
      <c r="AD513" s="13">
        <f t="shared" si="251"/>
        <v>-17.150000000000006</v>
      </c>
      <c r="AE513" s="13">
        <f t="shared" si="249"/>
        <v>87.198678318123484</v>
      </c>
      <c r="AF513" s="13">
        <f t="shared" si="249"/>
        <v>92.417202549904616</v>
      </c>
      <c r="AG513" s="13">
        <f t="shared" si="249"/>
        <v>73.390080122090808</v>
      </c>
      <c r="AH513" s="13">
        <f t="shared" si="249"/>
        <v>0</v>
      </c>
      <c r="AI513" s="13">
        <f t="shared" si="249"/>
        <v>99.999899699097298</v>
      </c>
      <c r="AJ513" s="13">
        <f t="shared" si="249"/>
        <v>0</v>
      </c>
      <c r="AK513" s="13">
        <f t="shared" si="249"/>
        <v>90.086705202312132</v>
      </c>
      <c r="AL513" s="183"/>
      <c r="AM513" s="183"/>
      <c r="AN513" s="183"/>
      <c r="AO513" s="183"/>
      <c r="AP513" s="183"/>
      <c r="AQ513" s="183"/>
      <c r="AR513" s="183"/>
      <c r="AS513" s="183"/>
    </row>
    <row r="514" spans="1:45" s="138" customFormat="1" ht="12.75" customHeight="1" x14ac:dyDescent="0.2">
      <c r="A514" s="133">
        <v>506</v>
      </c>
      <c r="B514" s="134" t="s">
        <v>1375</v>
      </c>
      <c r="C514" s="135">
        <f t="shared" si="252"/>
        <v>128.69999999999999</v>
      </c>
      <c r="D514" s="135">
        <f t="shared" ref="D514:I514" si="261">SUBTOTAL(9,D516:D534)</f>
        <v>0</v>
      </c>
      <c r="E514" s="135">
        <f t="shared" si="261"/>
        <v>0</v>
      </c>
      <c r="F514" s="135">
        <f t="shared" si="261"/>
        <v>0</v>
      </c>
      <c r="G514" s="135">
        <f t="shared" si="261"/>
        <v>0</v>
      </c>
      <c r="H514" s="135">
        <f t="shared" si="261"/>
        <v>128.69999999999999</v>
      </c>
      <c r="I514" s="135">
        <f t="shared" si="261"/>
        <v>0</v>
      </c>
      <c r="J514" s="135">
        <f t="shared" si="254"/>
        <v>133.4</v>
      </c>
      <c r="K514" s="135">
        <f t="shared" ref="K514:P514" si="262">SUBTOTAL(9,K516:K534)</f>
        <v>0</v>
      </c>
      <c r="L514" s="135">
        <f t="shared" si="262"/>
        <v>0</v>
      </c>
      <c r="M514" s="135">
        <f t="shared" si="262"/>
        <v>0</v>
      </c>
      <c r="N514" s="135">
        <f t="shared" si="262"/>
        <v>0</v>
      </c>
      <c r="O514" s="135">
        <f t="shared" si="262"/>
        <v>133.4</v>
      </c>
      <c r="P514" s="135">
        <f t="shared" si="262"/>
        <v>0</v>
      </c>
      <c r="Q514" s="136">
        <f t="shared" si="256"/>
        <v>132.01319999999998</v>
      </c>
      <c r="R514" s="135">
        <f t="shared" ref="R514:W514" si="263">SUBTOTAL(9,R516:R534)</f>
        <v>0</v>
      </c>
      <c r="S514" s="135">
        <f t="shared" si="263"/>
        <v>0</v>
      </c>
      <c r="T514" s="135">
        <f t="shared" si="263"/>
        <v>0</v>
      </c>
      <c r="U514" s="135">
        <f t="shared" si="263"/>
        <v>0</v>
      </c>
      <c r="V514" s="135">
        <f t="shared" si="263"/>
        <v>132.01319999999998</v>
      </c>
      <c r="W514" s="135">
        <f t="shared" si="263"/>
        <v>0</v>
      </c>
      <c r="X514" s="13">
        <f t="shared" si="251"/>
        <v>-1.3868000000000222</v>
      </c>
      <c r="Y514" s="13">
        <f t="shared" si="251"/>
        <v>0</v>
      </c>
      <c r="Z514" s="13">
        <f t="shared" si="251"/>
        <v>0</v>
      </c>
      <c r="AA514" s="13">
        <f t="shared" si="251"/>
        <v>0</v>
      </c>
      <c r="AB514" s="13">
        <f t="shared" si="251"/>
        <v>0</v>
      </c>
      <c r="AC514" s="13">
        <f t="shared" si="251"/>
        <v>-1.3868000000000222</v>
      </c>
      <c r="AD514" s="13">
        <f t="shared" si="251"/>
        <v>0</v>
      </c>
      <c r="AE514" s="13">
        <f t="shared" si="249"/>
        <v>98.960419790104922</v>
      </c>
      <c r="AF514" s="13">
        <f t="shared" si="249"/>
        <v>0</v>
      </c>
      <c r="AG514" s="13">
        <f t="shared" si="249"/>
        <v>0</v>
      </c>
      <c r="AH514" s="13">
        <f t="shared" si="249"/>
        <v>0</v>
      </c>
      <c r="AI514" s="13">
        <f t="shared" si="249"/>
        <v>0</v>
      </c>
      <c r="AJ514" s="13">
        <f t="shared" si="249"/>
        <v>98.960419790104922</v>
      </c>
      <c r="AK514" s="13">
        <f t="shared" si="249"/>
        <v>0</v>
      </c>
      <c r="AL514" s="183"/>
      <c r="AM514" s="183"/>
      <c r="AN514" s="183"/>
      <c r="AO514" s="183"/>
      <c r="AP514" s="183"/>
      <c r="AQ514" s="183"/>
      <c r="AR514" s="183"/>
      <c r="AS514" s="183"/>
    </row>
    <row r="515" spans="1:45" ht="12.75" customHeight="1" x14ac:dyDescent="0.25">
      <c r="A515" s="133">
        <v>507</v>
      </c>
      <c r="B515" s="139" t="s">
        <v>1400</v>
      </c>
      <c r="C515" s="135">
        <f t="shared" si="252"/>
        <v>3268.7999999999997</v>
      </c>
      <c r="D515" s="140">
        <v>1419.2</v>
      </c>
      <c r="E515" s="140">
        <v>1310.5</v>
      </c>
      <c r="F515" s="140">
        <v>0</v>
      </c>
      <c r="G515" s="140">
        <v>366.1</v>
      </c>
      <c r="H515" s="140">
        <v>0</v>
      </c>
      <c r="I515" s="140">
        <v>173</v>
      </c>
      <c r="J515" s="135">
        <f t="shared" si="254"/>
        <v>4131.1000000000004</v>
      </c>
      <c r="K515" s="141">
        <v>2149.1</v>
      </c>
      <c r="L515" s="141">
        <v>1310.5</v>
      </c>
      <c r="M515" s="141">
        <v>0</v>
      </c>
      <c r="N515" s="141">
        <v>498.5</v>
      </c>
      <c r="O515" s="141">
        <v>0</v>
      </c>
      <c r="P515" s="141">
        <v>173</v>
      </c>
      <c r="Q515" s="136">
        <f t="shared" si="256"/>
        <v>3602.2646</v>
      </c>
      <c r="R515" s="141">
        <v>1986.1380999999999</v>
      </c>
      <c r="S515" s="141">
        <v>961.77700000000004</v>
      </c>
      <c r="T515" s="141">
        <v>0</v>
      </c>
      <c r="U515" s="10">
        <v>498.49950000000001</v>
      </c>
      <c r="V515" s="10">
        <v>0</v>
      </c>
      <c r="W515" s="10">
        <v>155.85</v>
      </c>
      <c r="X515" s="13">
        <f t="shared" si="251"/>
        <v>-528.83540000000039</v>
      </c>
      <c r="Y515" s="10">
        <f t="shared" si="251"/>
        <v>-162.96190000000001</v>
      </c>
      <c r="Z515" s="10">
        <f t="shared" si="251"/>
        <v>-348.72299999999996</v>
      </c>
      <c r="AA515" s="10">
        <f t="shared" si="251"/>
        <v>0</v>
      </c>
      <c r="AB515" s="10">
        <f t="shared" si="251"/>
        <v>-4.9999999998817657E-4</v>
      </c>
      <c r="AC515" s="10">
        <f t="shared" si="251"/>
        <v>0</v>
      </c>
      <c r="AD515" s="10">
        <f t="shared" si="251"/>
        <v>-17.150000000000006</v>
      </c>
      <c r="AE515" s="10">
        <f t="shared" si="249"/>
        <v>87.198678318123484</v>
      </c>
      <c r="AF515" s="10">
        <f t="shared" si="249"/>
        <v>92.417202549904616</v>
      </c>
      <c r="AG515" s="10">
        <f t="shared" si="249"/>
        <v>73.390080122090808</v>
      </c>
      <c r="AH515" s="10">
        <f t="shared" si="249"/>
        <v>0</v>
      </c>
      <c r="AI515" s="10">
        <f t="shared" si="249"/>
        <v>99.999899699097298</v>
      </c>
      <c r="AJ515" s="10">
        <f t="shared" si="249"/>
        <v>0</v>
      </c>
      <c r="AK515" s="10">
        <f t="shared" si="249"/>
        <v>90.086705202312132</v>
      </c>
    </row>
    <row r="516" spans="1:45" ht="12.75" customHeight="1" x14ac:dyDescent="0.25">
      <c r="A516" s="133">
        <v>508</v>
      </c>
      <c r="B516" s="139" t="s">
        <v>1785</v>
      </c>
      <c r="C516" s="135">
        <f t="shared" si="252"/>
        <v>0</v>
      </c>
      <c r="D516" s="140">
        <v>0</v>
      </c>
      <c r="E516" s="140">
        <v>0</v>
      </c>
      <c r="F516" s="140">
        <v>0</v>
      </c>
      <c r="G516" s="140">
        <v>0</v>
      </c>
      <c r="H516" s="140">
        <v>0</v>
      </c>
      <c r="I516" s="140">
        <v>0</v>
      </c>
      <c r="J516" s="135">
        <f t="shared" si="254"/>
        <v>0</v>
      </c>
      <c r="K516" s="141">
        <v>0</v>
      </c>
      <c r="L516" s="141">
        <v>0</v>
      </c>
      <c r="M516" s="141">
        <v>0</v>
      </c>
      <c r="N516" s="141">
        <v>0</v>
      </c>
      <c r="O516" s="141">
        <v>0</v>
      </c>
      <c r="P516" s="141">
        <v>0</v>
      </c>
      <c r="Q516" s="136">
        <f t="shared" si="256"/>
        <v>0</v>
      </c>
      <c r="R516" s="141">
        <v>0</v>
      </c>
      <c r="S516" s="141">
        <v>0</v>
      </c>
      <c r="T516" s="141">
        <v>0</v>
      </c>
      <c r="U516" s="10">
        <v>0</v>
      </c>
      <c r="V516" s="10">
        <v>0</v>
      </c>
      <c r="W516" s="10">
        <v>0</v>
      </c>
      <c r="X516" s="13">
        <f t="shared" si="251"/>
        <v>0</v>
      </c>
      <c r="Y516" s="10">
        <f t="shared" si="251"/>
        <v>0</v>
      </c>
      <c r="Z516" s="10">
        <f t="shared" si="251"/>
        <v>0</v>
      </c>
      <c r="AA516" s="10">
        <f t="shared" si="251"/>
        <v>0</v>
      </c>
      <c r="AB516" s="10">
        <f t="shared" si="251"/>
        <v>0</v>
      </c>
      <c r="AC516" s="10">
        <f t="shared" si="251"/>
        <v>0</v>
      </c>
      <c r="AD516" s="10">
        <f t="shared" si="251"/>
        <v>0</v>
      </c>
      <c r="AE516" s="10">
        <f t="shared" si="249"/>
        <v>0</v>
      </c>
      <c r="AF516" s="10">
        <f t="shared" si="249"/>
        <v>0</v>
      </c>
      <c r="AG516" s="10">
        <f t="shared" si="249"/>
        <v>0</v>
      </c>
      <c r="AH516" s="10">
        <f t="shared" si="249"/>
        <v>0</v>
      </c>
      <c r="AI516" s="10">
        <f t="shared" si="249"/>
        <v>0</v>
      </c>
      <c r="AJ516" s="10">
        <f t="shared" si="249"/>
        <v>0</v>
      </c>
      <c r="AK516" s="10">
        <f t="shared" si="249"/>
        <v>0</v>
      </c>
    </row>
    <row r="517" spans="1:45" ht="12.75" customHeight="1" x14ac:dyDescent="0.25">
      <c r="A517" s="133">
        <v>509</v>
      </c>
      <c r="B517" s="139" t="s">
        <v>1786</v>
      </c>
      <c r="C517" s="135">
        <f t="shared" si="252"/>
        <v>0</v>
      </c>
      <c r="D517" s="140">
        <v>0</v>
      </c>
      <c r="E517" s="140">
        <v>0</v>
      </c>
      <c r="F517" s="140">
        <v>0</v>
      </c>
      <c r="G517" s="140">
        <v>0</v>
      </c>
      <c r="H517" s="140">
        <v>0</v>
      </c>
      <c r="I517" s="140">
        <v>0</v>
      </c>
      <c r="J517" s="135">
        <f t="shared" si="254"/>
        <v>0</v>
      </c>
      <c r="K517" s="141">
        <v>0</v>
      </c>
      <c r="L517" s="141">
        <v>0</v>
      </c>
      <c r="M517" s="141">
        <v>0</v>
      </c>
      <c r="N517" s="141">
        <v>0</v>
      </c>
      <c r="O517" s="141">
        <v>0</v>
      </c>
      <c r="P517" s="141">
        <v>0</v>
      </c>
      <c r="Q517" s="136">
        <f t="shared" si="256"/>
        <v>0</v>
      </c>
      <c r="R517" s="141">
        <v>0</v>
      </c>
      <c r="S517" s="141">
        <v>0</v>
      </c>
      <c r="T517" s="141">
        <v>0</v>
      </c>
      <c r="U517" s="10">
        <v>0</v>
      </c>
      <c r="V517" s="10">
        <v>0</v>
      </c>
      <c r="W517" s="10">
        <v>0</v>
      </c>
      <c r="X517" s="13">
        <f t="shared" si="251"/>
        <v>0</v>
      </c>
      <c r="Y517" s="10">
        <f t="shared" si="251"/>
        <v>0</v>
      </c>
      <c r="Z517" s="10">
        <f t="shared" si="251"/>
        <v>0</v>
      </c>
      <c r="AA517" s="10">
        <f t="shared" si="251"/>
        <v>0</v>
      </c>
      <c r="AB517" s="10">
        <f t="shared" si="251"/>
        <v>0</v>
      </c>
      <c r="AC517" s="10">
        <f t="shared" si="251"/>
        <v>0</v>
      </c>
      <c r="AD517" s="10">
        <f t="shared" si="251"/>
        <v>0</v>
      </c>
      <c r="AE517" s="10">
        <f t="shared" si="249"/>
        <v>0</v>
      </c>
      <c r="AF517" s="10">
        <f t="shared" si="249"/>
        <v>0</v>
      </c>
      <c r="AG517" s="10">
        <f t="shared" si="249"/>
        <v>0</v>
      </c>
      <c r="AH517" s="10">
        <f t="shared" si="249"/>
        <v>0</v>
      </c>
      <c r="AI517" s="10">
        <f t="shared" si="249"/>
        <v>0</v>
      </c>
      <c r="AJ517" s="10">
        <f t="shared" si="249"/>
        <v>0</v>
      </c>
      <c r="AK517" s="10">
        <f t="shared" si="249"/>
        <v>0</v>
      </c>
    </row>
    <row r="518" spans="1:45" ht="12.75" customHeight="1" x14ac:dyDescent="0.25">
      <c r="A518" s="133">
        <v>510</v>
      </c>
      <c r="B518" s="139" t="s">
        <v>1787</v>
      </c>
      <c r="C518" s="135">
        <f t="shared" si="252"/>
        <v>0</v>
      </c>
      <c r="D518" s="140">
        <v>0</v>
      </c>
      <c r="E518" s="140">
        <v>0</v>
      </c>
      <c r="F518" s="140">
        <v>0</v>
      </c>
      <c r="G518" s="140">
        <v>0</v>
      </c>
      <c r="H518" s="140">
        <v>0</v>
      </c>
      <c r="I518" s="140">
        <v>0</v>
      </c>
      <c r="J518" s="135">
        <f t="shared" si="254"/>
        <v>0</v>
      </c>
      <c r="K518" s="141">
        <v>0</v>
      </c>
      <c r="L518" s="141">
        <v>0</v>
      </c>
      <c r="M518" s="141">
        <v>0</v>
      </c>
      <c r="N518" s="141">
        <v>0</v>
      </c>
      <c r="O518" s="141">
        <v>0</v>
      </c>
      <c r="P518" s="141">
        <v>0</v>
      </c>
      <c r="Q518" s="136">
        <f t="shared" si="256"/>
        <v>0</v>
      </c>
      <c r="R518" s="141">
        <v>0</v>
      </c>
      <c r="S518" s="141">
        <v>0</v>
      </c>
      <c r="T518" s="141">
        <v>0</v>
      </c>
      <c r="U518" s="10">
        <v>0</v>
      </c>
      <c r="V518" s="10">
        <v>0</v>
      </c>
      <c r="W518" s="10">
        <v>0</v>
      </c>
      <c r="X518" s="13">
        <f t="shared" si="251"/>
        <v>0</v>
      </c>
      <c r="Y518" s="10">
        <f t="shared" si="251"/>
        <v>0</v>
      </c>
      <c r="Z518" s="10">
        <f t="shared" si="251"/>
        <v>0</v>
      </c>
      <c r="AA518" s="10">
        <f t="shared" si="251"/>
        <v>0</v>
      </c>
      <c r="AB518" s="10">
        <f t="shared" si="251"/>
        <v>0</v>
      </c>
      <c r="AC518" s="10">
        <f t="shared" si="251"/>
        <v>0</v>
      </c>
      <c r="AD518" s="10">
        <f t="shared" si="251"/>
        <v>0</v>
      </c>
      <c r="AE518" s="10">
        <f t="shared" si="249"/>
        <v>0</v>
      </c>
      <c r="AF518" s="10">
        <f t="shared" si="249"/>
        <v>0</v>
      </c>
      <c r="AG518" s="10">
        <f t="shared" si="249"/>
        <v>0</v>
      </c>
      <c r="AH518" s="10">
        <f t="shared" si="249"/>
        <v>0</v>
      </c>
      <c r="AI518" s="10">
        <f t="shared" si="249"/>
        <v>0</v>
      </c>
      <c r="AJ518" s="10">
        <f t="shared" si="249"/>
        <v>0</v>
      </c>
      <c r="AK518" s="10">
        <f t="shared" si="249"/>
        <v>0</v>
      </c>
    </row>
    <row r="519" spans="1:45" ht="12.75" customHeight="1" x14ac:dyDescent="0.25">
      <c r="A519" s="133">
        <v>511</v>
      </c>
      <c r="B519" s="139" t="s">
        <v>1788</v>
      </c>
      <c r="C519" s="135">
        <f t="shared" si="252"/>
        <v>0</v>
      </c>
      <c r="D519" s="140">
        <v>0</v>
      </c>
      <c r="E519" s="140">
        <v>0</v>
      </c>
      <c r="F519" s="140">
        <v>0</v>
      </c>
      <c r="G519" s="140">
        <v>0</v>
      </c>
      <c r="H519" s="140">
        <v>0</v>
      </c>
      <c r="I519" s="140">
        <v>0</v>
      </c>
      <c r="J519" s="135">
        <f t="shared" si="254"/>
        <v>0</v>
      </c>
      <c r="K519" s="141">
        <v>0</v>
      </c>
      <c r="L519" s="141">
        <v>0</v>
      </c>
      <c r="M519" s="141">
        <v>0</v>
      </c>
      <c r="N519" s="141">
        <v>0</v>
      </c>
      <c r="O519" s="141">
        <v>0</v>
      </c>
      <c r="P519" s="141">
        <v>0</v>
      </c>
      <c r="Q519" s="136">
        <f t="shared" si="256"/>
        <v>0</v>
      </c>
      <c r="R519" s="141">
        <v>0</v>
      </c>
      <c r="S519" s="141">
        <v>0</v>
      </c>
      <c r="T519" s="141">
        <v>0</v>
      </c>
      <c r="U519" s="10">
        <v>0</v>
      </c>
      <c r="V519" s="10">
        <v>0</v>
      </c>
      <c r="W519" s="10">
        <v>0</v>
      </c>
      <c r="X519" s="13">
        <f t="shared" si="251"/>
        <v>0</v>
      </c>
      <c r="Y519" s="10">
        <f t="shared" si="251"/>
        <v>0</v>
      </c>
      <c r="Z519" s="10">
        <f t="shared" si="251"/>
        <v>0</v>
      </c>
      <c r="AA519" s="10">
        <f t="shared" si="251"/>
        <v>0</v>
      </c>
      <c r="AB519" s="10">
        <f t="shared" si="251"/>
        <v>0</v>
      </c>
      <c r="AC519" s="10">
        <f t="shared" si="251"/>
        <v>0</v>
      </c>
      <c r="AD519" s="10">
        <f t="shared" si="251"/>
        <v>0</v>
      </c>
      <c r="AE519" s="10">
        <f t="shared" si="249"/>
        <v>0</v>
      </c>
      <c r="AF519" s="10">
        <f t="shared" si="249"/>
        <v>0</v>
      </c>
      <c r="AG519" s="10">
        <f t="shared" si="249"/>
        <v>0</v>
      </c>
      <c r="AH519" s="10">
        <f t="shared" si="249"/>
        <v>0</v>
      </c>
      <c r="AI519" s="10">
        <f t="shared" si="249"/>
        <v>0</v>
      </c>
      <c r="AJ519" s="10">
        <f t="shared" si="249"/>
        <v>0</v>
      </c>
      <c r="AK519" s="10">
        <f t="shared" si="249"/>
        <v>0</v>
      </c>
    </row>
    <row r="520" spans="1:45" ht="12.75" customHeight="1" x14ac:dyDescent="0.25">
      <c r="A520" s="133">
        <v>512</v>
      </c>
      <c r="B520" s="139" t="s">
        <v>1789</v>
      </c>
      <c r="C520" s="135">
        <f t="shared" si="252"/>
        <v>0</v>
      </c>
      <c r="D520" s="140">
        <v>0</v>
      </c>
      <c r="E520" s="140">
        <v>0</v>
      </c>
      <c r="F520" s="140">
        <v>0</v>
      </c>
      <c r="G520" s="140">
        <v>0</v>
      </c>
      <c r="H520" s="140">
        <v>0</v>
      </c>
      <c r="I520" s="140">
        <v>0</v>
      </c>
      <c r="J520" s="135">
        <f t="shared" si="254"/>
        <v>0</v>
      </c>
      <c r="K520" s="141">
        <v>0</v>
      </c>
      <c r="L520" s="141">
        <v>0</v>
      </c>
      <c r="M520" s="141">
        <v>0</v>
      </c>
      <c r="N520" s="141">
        <v>0</v>
      </c>
      <c r="O520" s="141">
        <v>0</v>
      </c>
      <c r="P520" s="141">
        <v>0</v>
      </c>
      <c r="Q520" s="136">
        <f t="shared" si="256"/>
        <v>0</v>
      </c>
      <c r="R520" s="141">
        <v>0</v>
      </c>
      <c r="S520" s="141">
        <v>0</v>
      </c>
      <c r="T520" s="141">
        <v>0</v>
      </c>
      <c r="U520" s="10">
        <v>0</v>
      </c>
      <c r="V520" s="10">
        <v>0</v>
      </c>
      <c r="W520" s="10">
        <v>0</v>
      </c>
      <c r="X520" s="13">
        <f t="shared" si="251"/>
        <v>0</v>
      </c>
      <c r="Y520" s="10">
        <f t="shared" si="251"/>
        <v>0</v>
      </c>
      <c r="Z520" s="10">
        <f t="shared" si="251"/>
        <v>0</v>
      </c>
      <c r="AA520" s="10">
        <f t="shared" si="251"/>
        <v>0</v>
      </c>
      <c r="AB520" s="10">
        <f t="shared" si="251"/>
        <v>0</v>
      </c>
      <c r="AC520" s="10">
        <f t="shared" si="251"/>
        <v>0</v>
      </c>
      <c r="AD520" s="10">
        <f t="shared" si="251"/>
        <v>0</v>
      </c>
      <c r="AE520" s="10">
        <f t="shared" si="249"/>
        <v>0</v>
      </c>
      <c r="AF520" s="10">
        <f t="shared" si="249"/>
        <v>0</v>
      </c>
      <c r="AG520" s="10">
        <f t="shared" si="249"/>
        <v>0</v>
      </c>
      <c r="AH520" s="10">
        <f t="shared" ref="AH520:AK583" si="264">IF(M520=0,0,T520/M520*100)</f>
        <v>0</v>
      </c>
      <c r="AI520" s="10">
        <f t="shared" si="264"/>
        <v>0</v>
      </c>
      <c r="AJ520" s="10">
        <f t="shared" si="264"/>
        <v>0</v>
      </c>
      <c r="AK520" s="10">
        <f t="shared" si="264"/>
        <v>0</v>
      </c>
    </row>
    <row r="521" spans="1:45" ht="12.75" customHeight="1" x14ac:dyDescent="0.25">
      <c r="A521" s="133">
        <v>513</v>
      </c>
      <c r="B521" s="139" t="s">
        <v>1790</v>
      </c>
      <c r="C521" s="135">
        <f t="shared" si="252"/>
        <v>0</v>
      </c>
      <c r="D521" s="140">
        <v>0</v>
      </c>
      <c r="E521" s="140">
        <v>0</v>
      </c>
      <c r="F521" s="140">
        <v>0</v>
      </c>
      <c r="G521" s="140">
        <v>0</v>
      </c>
      <c r="H521" s="140">
        <v>0</v>
      </c>
      <c r="I521" s="140">
        <v>0</v>
      </c>
      <c r="J521" s="135">
        <f t="shared" si="254"/>
        <v>0</v>
      </c>
      <c r="K521" s="141">
        <v>0</v>
      </c>
      <c r="L521" s="141">
        <v>0</v>
      </c>
      <c r="M521" s="141">
        <v>0</v>
      </c>
      <c r="N521" s="141">
        <v>0</v>
      </c>
      <c r="O521" s="141">
        <v>0</v>
      </c>
      <c r="P521" s="141">
        <v>0</v>
      </c>
      <c r="Q521" s="136">
        <f t="shared" si="256"/>
        <v>0</v>
      </c>
      <c r="R521" s="141">
        <v>0</v>
      </c>
      <c r="S521" s="141">
        <v>0</v>
      </c>
      <c r="T521" s="141">
        <v>0</v>
      </c>
      <c r="U521" s="10">
        <v>0</v>
      </c>
      <c r="V521" s="10">
        <v>0</v>
      </c>
      <c r="W521" s="10">
        <v>0</v>
      </c>
      <c r="X521" s="13">
        <f t="shared" si="251"/>
        <v>0</v>
      </c>
      <c r="Y521" s="10">
        <f t="shared" si="251"/>
        <v>0</v>
      </c>
      <c r="Z521" s="10">
        <f t="shared" si="251"/>
        <v>0</v>
      </c>
      <c r="AA521" s="10">
        <f t="shared" si="251"/>
        <v>0</v>
      </c>
      <c r="AB521" s="10">
        <f t="shared" si="251"/>
        <v>0</v>
      </c>
      <c r="AC521" s="10">
        <f t="shared" si="251"/>
        <v>0</v>
      </c>
      <c r="AD521" s="10">
        <f t="shared" si="251"/>
        <v>0</v>
      </c>
      <c r="AE521" s="10">
        <f t="shared" ref="AE521:AK584" si="265">IF(J521=0,0,Q521/J521*100)</f>
        <v>0</v>
      </c>
      <c r="AF521" s="10">
        <f t="shared" si="265"/>
        <v>0</v>
      </c>
      <c r="AG521" s="10">
        <f t="shared" si="265"/>
        <v>0</v>
      </c>
      <c r="AH521" s="10">
        <f t="shared" si="264"/>
        <v>0</v>
      </c>
      <c r="AI521" s="10">
        <f t="shared" si="264"/>
        <v>0</v>
      </c>
      <c r="AJ521" s="10">
        <f t="shared" si="264"/>
        <v>0</v>
      </c>
      <c r="AK521" s="10">
        <f t="shared" si="264"/>
        <v>0</v>
      </c>
    </row>
    <row r="522" spans="1:45" ht="12.75" customHeight="1" x14ac:dyDescent="0.25">
      <c r="A522" s="133">
        <v>514</v>
      </c>
      <c r="B522" s="139" t="s">
        <v>1791</v>
      </c>
      <c r="C522" s="135">
        <f t="shared" si="252"/>
        <v>64.8</v>
      </c>
      <c r="D522" s="140">
        <v>0</v>
      </c>
      <c r="E522" s="140">
        <v>0</v>
      </c>
      <c r="F522" s="140">
        <v>0</v>
      </c>
      <c r="G522" s="140">
        <v>0</v>
      </c>
      <c r="H522" s="140">
        <v>64.8</v>
      </c>
      <c r="I522" s="140">
        <v>0</v>
      </c>
      <c r="J522" s="135">
        <f t="shared" si="254"/>
        <v>65.7</v>
      </c>
      <c r="K522" s="141">
        <v>0</v>
      </c>
      <c r="L522" s="141">
        <v>0</v>
      </c>
      <c r="M522" s="141">
        <v>0</v>
      </c>
      <c r="N522" s="141">
        <v>0</v>
      </c>
      <c r="O522" s="141">
        <v>65.7</v>
      </c>
      <c r="P522" s="141">
        <v>0</v>
      </c>
      <c r="Q522" s="136">
        <f t="shared" si="256"/>
        <v>65.7</v>
      </c>
      <c r="R522" s="141">
        <v>0</v>
      </c>
      <c r="S522" s="141">
        <v>0</v>
      </c>
      <c r="T522" s="141">
        <v>0</v>
      </c>
      <c r="U522" s="10">
        <v>0</v>
      </c>
      <c r="V522" s="10">
        <v>65.7</v>
      </c>
      <c r="W522" s="10">
        <v>0</v>
      </c>
      <c r="X522" s="13">
        <f t="shared" si="251"/>
        <v>0</v>
      </c>
      <c r="Y522" s="10">
        <f t="shared" si="251"/>
        <v>0</v>
      </c>
      <c r="Z522" s="10">
        <f t="shared" si="251"/>
        <v>0</v>
      </c>
      <c r="AA522" s="10">
        <f t="shared" si="251"/>
        <v>0</v>
      </c>
      <c r="AB522" s="10">
        <f t="shared" si="251"/>
        <v>0</v>
      </c>
      <c r="AC522" s="10">
        <f t="shared" si="251"/>
        <v>0</v>
      </c>
      <c r="AD522" s="10">
        <f t="shared" si="251"/>
        <v>0</v>
      </c>
      <c r="AE522" s="10">
        <f t="shared" si="265"/>
        <v>100</v>
      </c>
      <c r="AF522" s="10">
        <f t="shared" si="265"/>
        <v>0</v>
      </c>
      <c r="AG522" s="10">
        <f t="shared" si="265"/>
        <v>0</v>
      </c>
      <c r="AH522" s="10">
        <f t="shared" si="264"/>
        <v>0</v>
      </c>
      <c r="AI522" s="10">
        <f t="shared" si="264"/>
        <v>0</v>
      </c>
      <c r="AJ522" s="10">
        <f t="shared" si="264"/>
        <v>100</v>
      </c>
      <c r="AK522" s="10">
        <f t="shared" si="264"/>
        <v>0</v>
      </c>
    </row>
    <row r="523" spans="1:45" ht="12.75" customHeight="1" x14ac:dyDescent="0.25">
      <c r="A523" s="133">
        <v>515</v>
      </c>
      <c r="B523" s="139" t="s">
        <v>1792</v>
      </c>
      <c r="C523" s="135">
        <f t="shared" si="252"/>
        <v>0</v>
      </c>
      <c r="D523" s="140">
        <v>0</v>
      </c>
      <c r="E523" s="140">
        <v>0</v>
      </c>
      <c r="F523" s="140">
        <v>0</v>
      </c>
      <c r="G523" s="140">
        <v>0</v>
      </c>
      <c r="H523" s="140">
        <v>0</v>
      </c>
      <c r="I523" s="140">
        <v>0</v>
      </c>
      <c r="J523" s="135">
        <f t="shared" si="254"/>
        <v>0</v>
      </c>
      <c r="K523" s="141">
        <v>0</v>
      </c>
      <c r="L523" s="141">
        <v>0</v>
      </c>
      <c r="M523" s="141">
        <v>0</v>
      </c>
      <c r="N523" s="141">
        <v>0</v>
      </c>
      <c r="O523" s="141">
        <v>0</v>
      </c>
      <c r="P523" s="141">
        <v>0</v>
      </c>
      <c r="Q523" s="136">
        <f t="shared" si="256"/>
        <v>0</v>
      </c>
      <c r="R523" s="141">
        <v>0</v>
      </c>
      <c r="S523" s="141">
        <v>0</v>
      </c>
      <c r="T523" s="141">
        <v>0</v>
      </c>
      <c r="U523" s="10">
        <v>0</v>
      </c>
      <c r="V523" s="10">
        <v>0</v>
      </c>
      <c r="W523" s="10">
        <v>0</v>
      </c>
      <c r="X523" s="13">
        <f t="shared" si="251"/>
        <v>0</v>
      </c>
      <c r="Y523" s="10">
        <f t="shared" si="251"/>
        <v>0</v>
      </c>
      <c r="Z523" s="10">
        <f t="shared" si="251"/>
        <v>0</v>
      </c>
      <c r="AA523" s="10">
        <f t="shared" si="251"/>
        <v>0</v>
      </c>
      <c r="AB523" s="10">
        <f t="shared" si="251"/>
        <v>0</v>
      </c>
      <c r="AC523" s="10">
        <f t="shared" si="251"/>
        <v>0</v>
      </c>
      <c r="AD523" s="10">
        <f t="shared" si="251"/>
        <v>0</v>
      </c>
      <c r="AE523" s="10">
        <f t="shared" si="265"/>
        <v>0</v>
      </c>
      <c r="AF523" s="10">
        <f t="shared" si="265"/>
        <v>0</v>
      </c>
      <c r="AG523" s="10">
        <f t="shared" si="265"/>
        <v>0</v>
      </c>
      <c r="AH523" s="10">
        <f t="shared" si="264"/>
        <v>0</v>
      </c>
      <c r="AI523" s="10">
        <f t="shared" si="264"/>
        <v>0</v>
      </c>
      <c r="AJ523" s="10">
        <f t="shared" si="264"/>
        <v>0</v>
      </c>
      <c r="AK523" s="10">
        <f t="shared" si="264"/>
        <v>0</v>
      </c>
    </row>
    <row r="524" spans="1:45" ht="12.75" customHeight="1" x14ac:dyDescent="0.25">
      <c r="A524" s="133">
        <v>516</v>
      </c>
      <c r="B524" s="139" t="s">
        <v>1793</v>
      </c>
      <c r="C524" s="135">
        <f t="shared" si="252"/>
        <v>0</v>
      </c>
      <c r="D524" s="140">
        <v>0</v>
      </c>
      <c r="E524" s="140">
        <v>0</v>
      </c>
      <c r="F524" s="140">
        <v>0</v>
      </c>
      <c r="G524" s="140">
        <v>0</v>
      </c>
      <c r="H524" s="140">
        <v>0</v>
      </c>
      <c r="I524" s="140">
        <v>0</v>
      </c>
      <c r="J524" s="135">
        <f t="shared" si="254"/>
        <v>0</v>
      </c>
      <c r="K524" s="141">
        <v>0</v>
      </c>
      <c r="L524" s="141">
        <v>0</v>
      </c>
      <c r="M524" s="141">
        <v>0</v>
      </c>
      <c r="N524" s="141">
        <v>0</v>
      </c>
      <c r="O524" s="141">
        <v>0</v>
      </c>
      <c r="P524" s="141">
        <v>0</v>
      </c>
      <c r="Q524" s="136">
        <f t="shared" si="256"/>
        <v>0</v>
      </c>
      <c r="R524" s="141">
        <v>0</v>
      </c>
      <c r="S524" s="141">
        <v>0</v>
      </c>
      <c r="T524" s="141">
        <v>0</v>
      </c>
      <c r="U524" s="10">
        <v>0</v>
      </c>
      <c r="V524" s="10">
        <v>0</v>
      </c>
      <c r="W524" s="10">
        <v>0</v>
      </c>
      <c r="X524" s="13">
        <f t="shared" si="251"/>
        <v>0</v>
      </c>
      <c r="Y524" s="10">
        <f t="shared" si="251"/>
        <v>0</v>
      </c>
      <c r="Z524" s="10">
        <f t="shared" si="251"/>
        <v>0</v>
      </c>
      <c r="AA524" s="10">
        <f t="shared" si="251"/>
        <v>0</v>
      </c>
      <c r="AB524" s="10">
        <f t="shared" si="251"/>
        <v>0</v>
      </c>
      <c r="AC524" s="10">
        <f t="shared" si="251"/>
        <v>0</v>
      </c>
      <c r="AD524" s="10">
        <f t="shared" si="251"/>
        <v>0</v>
      </c>
      <c r="AE524" s="10">
        <f t="shared" si="265"/>
        <v>0</v>
      </c>
      <c r="AF524" s="10">
        <f t="shared" si="265"/>
        <v>0</v>
      </c>
      <c r="AG524" s="10">
        <f t="shared" si="265"/>
        <v>0</v>
      </c>
      <c r="AH524" s="10">
        <f t="shared" si="264"/>
        <v>0</v>
      </c>
      <c r="AI524" s="10">
        <f t="shared" si="264"/>
        <v>0</v>
      </c>
      <c r="AJ524" s="10">
        <f t="shared" si="264"/>
        <v>0</v>
      </c>
      <c r="AK524" s="10">
        <f t="shared" si="264"/>
        <v>0</v>
      </c>
    </row>
    <row r="525" spans="1:45" ht="12.75" customHeight="1" x14ac:dyDescent="0.25">
      <c r="A525" s="133">
        <v>517</v>
      </c>
      <c r="B525" s="139" t="s">
        <v>1794</v>
      </c>
      <c r="C525" s="135">
        <f t="shared" si="252"/>
        <v>0</v>
      </c>
      <c r="D525" s="140">
        <v>0</v>
      </c>
      <c r="E525" s="140">
        <v>0</v>
      </c>
      <c r="F525" s="140">
        <v>0</v>
      </c>
      <c r="G525" s="140">
        <v>0</v>
      </c>
      <c r="H525" s="140">
        <v>0</v>
      </c>
      <c r="I525" s="140">
        <v>0</v>
      </c>
      <c r="J525" s="135">
        <f t="shared" si="254"/>
        <v>0</v>
      </c>
      <c r="K525" s="141">
        <v>0</v>
      </c>
      <c r="L525" s="141">
        <v>0</v>
      </c>
      <c r="M525" s="141">
        <v>0</v>
      </c>
      <c r="N525" s="141">
        <v>0</v>
      </c>
      <c r="O525" s="141">
        <v>0</v>
      </c>
      <c r="P525" s="141">
        <v>0</v>
      </c>
      <c r="Q525" s="136">
        <f t="shared" si="256"/>
        <v>0</v>
      </c>
      <c r="R525" s="141">
        <v>0</v>
      </c>
      <c r="S525" s="141">
        <v>0</v>
      </c>
      <c r="T525" s="141">
        <v>0</v>
      </c>
      <c r="U525" s="10">
        <v>0</v>
      </c>
      <c r="V525" s="10">
        <v>0</v>
      </c>
      <c r="W525" s="10">
        <v>0</v>
      </c>
      <c r="X525" s="13">
        <f t="shared" si="251"/>
        <v>0</v>
      </c>
      <c r="Y525" s="10">
        <f t="shared" si="251"/>
        <v>0</v>
      </c>
      <c r="Z525" s="10">
        <f t="shared" si="251"/>
        <v>0</v>
      </c>
      <c r="AA525" s="10">
        <f t="shared" si="251"/>
        <v>0</v>
      </c>
      <c r="AB525" s="10">
        <f t="shared" si="251"/>
        <v>0</v>
      </c>
      <c r="AC525" s="10">
        <f t="shared" si="251"/>
        <v>0</v>
      </c>
      <c r="AD525" s="10">
        <f t="shared" si="251"/>
        <v>0</v>
      </c>
      <c r="AE525" s="10">
        <f t="shared" si="265"/>
        <v>0</v>
      </c>
      <c r="AF525" s="10">
        <f t="shared" si="265"/>
        <v>0</v>
      </c>
      <c r="AG525" s="10">
        <f t="shared" si="265"/>
        <v>0</v>
      </c>
      <c r="AH525" s="10">
        <f t="shared" si="264"/>
        <v>0</v>
      </c>
      <c r="AI525" s="10">
        <f t="shared" si="264"/>
        <v>0</v>
      </c>
      <c r="AJ525" s="10">
        <f t="shared" si="264"/>
        <v>0</v>
      </c>
      <c r="AK525" s="10">
        <f t="shared" si="264"/>
        <v>0</v>
      </c>
    </row>
    <row r="526" spans="1:45" ht="12.75" customHeight="1" x14ac:dyDescent="0.25">
      <c r="A526" s="133">
        <v>518</v>
      </c>
      <c r="B526" s="139" t="s">
        <v>1784</v>
      </c>
      <c r="C526" s="135">
        <f t="shared" si="252"/>
        <v>63.9</v>
      </c>
      <c r="D526" s="140">
        <v>0</v>
      </c>
      <c r="E526" s="140">
        <v>0</v>
      </c>
      <c r="F526" s="140">
        <v>0</v>
      </c>
      <c r="G526" s="140">
        <v>0</v>
      </c>
      <c r="H526" s="140">
        <v>63.9</v>
      </c>
      <c r="I526" s="140">
        <v>0</v>
      </c>
      <c r="J526" s="135">
        <f t="shared" si="254"/>
        <v>67.7</v>
      </c>
      <c r="K526" s="141">
        <v>0</v>
      </c>
      <c r="L526" s="141">
        <v>0</v>
      </c>
      <c r="M526" s="141">
        <v>0</v>
      </c>
      <c r="N526" s="141">
        <v>0</v>
      </c>
      <c r="O526" s="141">
        <v>67.7</v>
      </c>
      <c r="P526" s="141">
        <v>0</v>
      </c>
      <c r="Q526" s="136">
        <f t="shared" si="256"/>
        <v>66.313199999999995</v>
      </c>
      <c r="R526" s="141">
        <v>0</v>
      </c>
      <c r="S526" s="141">
        <v>0</v>
      </c>
      <c r="T526" s="141">
        <v>0</v>
      </c>
      <c r="U526" s="10">
        <v>0</v>
      </c>
      <c r="V526" s="10">
        <v>66.313199999999995</v>
      </c>
      <c r="W526" s="10">
        <v>0</v>
      </c>
      <c r="X526" s="13">
        <f t="shared" si="251"/>
        <v>-1.386800000000008</v>
      </c>
      <c r="Y526" s="10">
        <f t="shared" si="251"/>
        <v>0</v>
      </c>
      <c r="Z526" s="10">
        <f t="shared" si="251"/>
        <v>0</v>
      </c>
      <c r="AA526" s="10">
        <f t="shared" si="251"/>
        <v>0</v>
      </c>
      <c r="AB526" s="10">
        <f t="shared" si="251"/>
        <v>0</v>
      </c>
      <c r="AC526" s="10">
        <f t="shared" si="251"/>
        <v>-1.386800000000008</v>
      </c>
      <c r="AD526" s="10">
        <f t="shared" si="251"/>
        <v>0</v>
      </c>
      <c r="AE526" s="10">
        <f t="shared" si="265"/>
        <v>97.951550960118155</v>
      </c>
      <c r="AF526" s="10">
        <f t="shared" si="265"/>
        <v>0</v>
      </c>
      <c r="AG526" s="10">
        <f t="shared" si="265"/>
        <v>0</v>
      </c>
      <c r="AH526" s="10">
        <f t="shared" si="264"/>
        <v>0</v>
      </c>
      <c r="AI526" s="10">
        <f t="shared" si="264"/>
        <v>0</v>
      </c>
      <c r="AJ526" s="10">
        <f t="shared" si="264"/>
        <v>97.951550960118155</v>
      </c>
      <c r="AK526" s="10">
        <f t="shared" si="264"/>
        <v>0</v>
      </c>
    </row>
    <row r="527" spans="1:45" ht="12.75" customHeight="1" x14ac:dyDescent="0.25">
      <c r="A527" s="133">
        <v>519</v>
      </c>
      <c r="B527" s="139" t="s">
        <v>1795</v>
      </c>
      <c r="C527" s="135">
        <f t="shared" si="252"/>
        <v>0</v>
      </c>
      <c r="D527" s="140">
        <v>0</v>
      </c>
      <c r="E527" s="140">
        <v>0</v>
      </c>
      <c r="F527" s="140">
        <v>0</v>
      </c>
      <c r="G527" s="140">
        <v>0</v>
      </c>
      <c r="H527" s="140">
        <v>0</v>
      </c>
      <c r="I527" s="140">
        <v>0</v>
      </c>
      <c r="J527" s="135">
        <f t="shared" si="254"/>
        <v>0</v>
      </c>
      <c r="K527" s="141">
        <v>0</v>
      </c>
      <c r="L527" s="141">
        <v>0</v>
      </c>
      <c r="M527" s="141">
        <v>0</v>
      </c>
      <c r="N527" s="141">
        <v>0</v>
      </c>
      <c r="O527" s="141">
        <v>0</v>
      </c>
      <c r="P527" s="141">
        <v>0</v>
      </c>
      <c r="Q527" s="136">
        <f t="shared" si="256"/>
        <v>0</v>
      </c>
      <c r="R527" s="141">
        <v>0</v>
      </c>
      <c r="S527" s="141">
        <v>0</v>
      </c>
      <c r="T527" s="141">
        <v>0</v>
      </c>
      <c r="U527" s="10">
        <v>0</v>
      </c>
      <c r="V527" s="10">
        <v>0</v>
      </c>
      <c r="W527" s="10">
        <v>0</v>
      </c>
      <c r="X527" s="13">
        <f t="shared" si="251"/>
        <v>0</v>
      </c>
      <c r="Y527" s="10">
        <f t="shared" si="251"/>
        <v>0</v>
      </c>
      <c r="Z527" s="10">
        <f t="shared" si="251"/>
        <v>0</v>
      </c>
      <c r="AA527" s="10">
        <f t="shared" si="251"/>
        <v>0</v>
      </c>
      <c r="AB527" s="10">
        <f t="shared" si="251"/>
        <v>0</v>
      </c>
      <c r="AC527" s="10">
        <f t="shared" si="251"/>
        <v>0</v>
      </c>
      <c r="AD527" s="10">
        <f t="shared" si="251"/>
        <v>0</v>
      </c>
      <c r="AE527" s="10">
        <f t="shared" si="265"/>
        <v>0</v>
      </c>
      <c r="AF527" s="10">
        <f t="shared" si="265"/>
        <v>0</v>
      </c>
      <c r="AG527" s="10">
        <f t="shared" si="265"/>
        <v>0</v>
      </c>
      <c r="AH527" s="10">
        <f t="shared" si="264"/>
        <v>0</v>
      </c>
      <c r="AI527" s="10">
        <f t="shared" si="264"/>
        <v>0</v>
      </c>
      <c r="AJ527" s="10">
        <f t="shared" si="264"/>
        <v>0</v>
      </c>
      <c r="AK527" s="10">
        <f t="shared" si="264"/>
        <v>0</v>
      </c>
    </row>
    <row r="528" spans="1:45" ht="12.75" customHeight="1" x14ac:dyDescent="0.25">
      <c r="A528" s="133">
        <v>520</v>
      </c>
      <c r="B528" s="139" t="s">
        <v>1796</v>
      </c>
      <c r="C528" s="135">
        <f t="shared" si="252"/>
        <v>0</v>
      </c>
      <c r="D528" s="140">
        <v>0</v>
      </c>
      <c r="E528" s="140">
        <v>0</v>
      </c>
      <c r="F528" s="140">
        <v>0</v>
      </c>
      <c r="G528" s="140">
        <v>0</v>
      </c>
      <c r="H528" s="140">
        <v>0</v>
      </c>
      <c r="I528" s="140">
        <v>0</v>
      </c>
      <c r="J528" s="135">
        <f t="shared" si="254"/>
        <v>0</v>
      </c>
      <c r="K528" s="141">
        <v>0</v>
      </c>
      <c r="L528" s="141">
        <v>0</v>
      </c>
      <c r="M528" s="141">
        <v>0</v>
      </c>
      <c r="N528" s="141">
        <v>0</v>
      </c>
      <c r="O528" s="141">
        <v>0</v>
      </c>
      <c r="P528" s="141">
        <v>0</v>
      </c>
      <c r="Q528" s="136">
        <f t="shared" si="256"/>
        <v>0</v>
      </c>
      <c r="R528" s="141">
        <v>0</v>
      </c>
      <c r="S528" s="141">
        <v>0</v>
      </c>
      <c r="T528" s="141">
        <v>0</v>
      </c>
      <c r="U528" s="10">
        <v>0</v>
      </c>
      <c r="V528" s="10">
        <v>0</v>
      </c>
      <c r="W528" s="10">
        <v>0</v>
      </c>
      <c r="X528" s="13">
        <f t="shared" si="251"/>
        <v>0</v>
      </c>
      <c r="Y528" s="10">
        <f t="shared" si="251"/>
        <v>0</v>
      </c>
      <c r="Z528" s="10">
        <f t="shared" si="251"/>
        <v>0</v>
      </c>
      <c r="AA528" s="10">
        <f t="shared" si="251"/>
        <v>0</v>
      </c>
      <c r="AB528" s="10">
        <f t="shared" si="251"/>
        <v>0</v>
      </c>
      <c r="AC528" s="10">
        <f t="shared" si="251"/>
        <v>0</v>
      </c>
      <c r="AD528" s="10">
        <f t="shared" si="251"/>
        <v>0</v>
      </c>
      <c r="AE528" s="10">
        <f t="shared" si="265"/>
        <v>0</v>
      </c>
      <c r="AF528" s="10">
        <f t="shared" si="265"/>
        <v>0</v>
      </c>
      <c r="AG528" s="10">
        <f t="shared" si="265"/>
        <v>0</v>
      </c>
      <c r="AH528" s="10">
        <f t="shared" si="264"/>
        <v>0</v>
      </c>
      <c r="AI528" s="10">
        <f t="shared" si="264"/>
        <v>0</v>
      </c>
      <c r="AJ528" s="10">
        <f t="shared" si="264"/>
        <v>0</v>
      </c>
      <c r="AK528" s="10">
        <f t="shared" si="264"/>
        <v>0</v>
      </c>
    </row>
    <row r="529" spans="1:45" ht="12.75" customHeight="1" x14ac:dyDescent="0.25">
      <c r="A529" s="133">
        <v>521</v>
      </c>
      <c r="B529" s="139" t="s">
        <v>1797</v>
      </c>
      <c r="C529" s="135">
        <f t="shared" si="252"/>
        <v>0</v>
      </c>
      <c r="D529" s="140">
        <v>0</v>
      </c>
      <c r="E529" s="140">
        <v>0</v>
      </c>
      <c r="F529" s="140">
        <v>0</v>
      </c>
      <c r="G529" s="140">
        <v>0</v>
      </c>
      <c r="H529" s="140">
        <v>0</v>
      </c>
      <c r="I529" s="140">
        <v>0</v>
      </c>
      <c r="J529" s="135">
        <f t="shared" si="254"/>
        <v>0</v>
      </c>
      <c r="K529" s="141">
        <v>0</v>
      </c>
      <c r="L529" s="141">
        <v>0</v>
      </c>
      <c r="M529" s="141">
        <v>0</v>
      </c>
      <c r="N529" s="141">
        <v>0</v>
      </c>
      <c r="O529" s="141">
        <v>0</v>
      </c>
      <c r="P529" s="141">
        <v>0</v>
      </c>
      <c r="Q529" s="136">
        <f t="shared" si="256"/>
        <v>0</v>
      </c>
      <c r="R529" s="141">
        <v>0</v>
      </c>
      <c r="S529" s="141">
        <v>0</v>
      </c>
      <c r="T529" s="141">
        <v>0</v>
      </c>
      <c r="U529" s="10">
        <v>0</v>
      </c>
      <c r="V529" s="10">
        <v>0</v>
      </c>
      <c r="W529" s="10">
        <v>0</v>
      </c>
      <c r="X529" s="13">
        <f t="shared" si="251"/>
        <v>0</v>
      </c>
      <c r="Y529" s="10">
        <f t="shared" si="251"/>
        <v>0</v>
      </c>
      <c r="Z529" s="10">
        <f t="shared" si="251"/>
        <v>0</v>
      </c>
      <c r="AA529" s="10">
        <f t="shared" si="251"/>
        <v>0</v>
      </c>
      <c r="AB529" s="10">
        <f t="shared" si="251"/>
        <v>0</v>
      </c>
      <c r="AC529" s="10">
        <f t="shared" si="251"/>
        <v>0</v>
      </c>
      <c r="AD529" s="10">
        <f t="shared" si="251"/>
        <v>0</v>
      </c>
      <c r="AE529" s="10">
        <f t="shared" si="265"/>
        <v>0</v>
      </c>
      <c r="AF529" s="10">
        <f t="shared" si="265"/>
        <v>0</v>
      </c>
      <c r="AG529" s="10">
        <f t="shared" si="265"/>
        <v>0</v>
      </c>
      <c r="AH529" s="10">
        <f t="shared" si="264"/>
        <v>0</v>
      </c>
      <c r="AI529" s="10">
        <f t="shared" si="264"/>
        <v>0</v>
      </c>
      <c r="AJ529" s="10">
        <f t="shared" si="264"/>
        <v>0</v>
      </c>
      <c r="AK529" s="10">
        <f t="shared" si="264"/>
        <v>0</v>
      </c>
    </row>
    <row r="530" spans="1:45" ht="12.75" customHeight="1" x14ac:dyDescent="0.25">
      <c r="A530" s="133">
        <v>522</v>
      </c>
      <c r="B530" s="139" t="s">
        <v>1798</v>
      </c>
      <c r="C530" s="135">
        <f t="shared" si="252"/>
        <v>0</v>
      </c>
      <c r="D530" s="140">
        <v>0</v>
      </c>
      <c r="E530" s="140">
        <v>0</v>
      </c>
      <c r="F530" s="140">
        <v>0</v>
      </c>
      <c r="G530" s="140">
        <v>0</v>
      </c>
      <c r="H530" s="140">
        <v>0</v>
      </c>
      <c r="I530" s="140">
        <v>0</v>
      </c>
      <c r="J530" s="135">
        <f t="shared" si="254"/>
        <v>0</v>
      </c>
      <c r="K530" s="141">
        <v>0</v>
      </c>
      <c r="L530" s="141">
        <v>0</v>
      </c>
      <c r="M530" s="141">
        <v>0</v>
      </c>
      <c r="N530" s="141">
        <v>0</v>
      </c>
      <c r="O530" s="141">
        <v>0</v>
      </c>
      <c r="P530" s="141">
        <v>0</v>
      </c>
      <c r="Q530" s="136">
        <f t="shared" si="256"/>
        <v>0</v>
      </c>
      <c r="R530" s="141">
        <v>0</v>
      </c>
      <c r="S530" s="141">
        <v>0</v>
      </c>
      <c r="T530" s="141">
        <v>0</v>
      </c>
      <c r="U530" s="10">
        <v>0</v>
      </c>
      <c r="V530" s="10">
        <v>0</v>
      </c>
      <c r="W530" s="10">
        <v>0</v>
      </c>
      <c r="X530" s="13">
        <f t="shared" si="251"/>
        <v>0</v>
      </c>
      <c r="Y530" s="10">
        <f t="shared" si="251"/>
        <v>0</v>
      </c>
      <c r="Z530" s="10">
        <f t="shared" si="251"/>
        <v>0</v>
      </c>
      <c r="AA530" s="10">
        <f t="shared" si="251"/>
        <v>0</v>
      </c>
      <c r="AB530" s="10">
        <f t="shared" si="251"/>
        <v>0</v>
      </c>
      <c r="AC530" s="10">
        <f t="shared" si="251"/>
        <v>0</v>
      </c>
      <c r="AD530" s="10">
        <f t="shared" si="251"/>
        <v>0</v>
      </c>
      <c r="AE530" s="10">
        <f t="shared" si="265"/>
        <v>0</v>
      </c>
      <c r="AF530" s="10">
        <f t="shared" si="265"/>
        <v>0</v>
      </c>
      <c r="AG530" s="10">
        <f t="shared" si="265"/>
        <v>0</v>
      </c>
      <c r="AH530" s="10">
        <f t="shared" si="264"/>
        <v>0</v>
      </c>
      <c r="AI530" s="10">
        <f t="shared" si="264"/>
        <v>0</v>
      </c>
      <c r="AJ530" s="10">
        <f t="shared" si="264"/>
        <v>0</v>
      </c>
      <c r="AK530" s="10">
        <f t="shared" si="264"/>
        <v>0</v>
      </c>
    </row>
    <row r="531" spans="1:45" ht="12.75" customHeight="1" x14ac:dyDescent="0.25">
      <c r="A531" s="133">
        <v>523</v>
      </c>
      <c r="B531" s="139" t="s">
        <v>1799</v>
      </c>
      <c r="C531" s="135">
        <f t="shared" si="252"/>
        <v>0</v>
      </c>
      <c r="D531" s="140">
        <v>0</v>
      </c>
      <c r="E531" s="140">
        <v>0</v>
      </c>
      <c r="F531" s="140">
        <v>0</v>
      </c>
      <c r="G531" s="140">
        <v>0</v>
      </c>
      <c r="H531" s="140">
        <v>0</v>
      </c>
      <c r="I531" s="140">
        <v>0</v>
      </c>
      <c r="J531" s="135">
        <f t="shared" si="254"/>
        <v>0</v>
      </c>
      <c r="K531" s="141">
        <v>0</v>
      </c>
      <c r="L531" s="141">
        <v>0</v>
      </c>
      <c r="M531" s="141">
        <v>0</v>
      </c>
      <c r="N531" s="141">
        <v>0</v>
      </c>
      <c r="O531" s="141">
        <v>0</v>
      </c>
      <c r="P531" s="141">
        <v>0</v>
      </c>
      <c r="Q531" s="136">
        <f t="shared" si="256"/>
        <v>0</v>
      </c>
      <c r="R531" s="141">
        <v>0</v>
      </c>
      <c r="S531" s="141">
        <v>0</v>
      </c>
      <c r="T531" s="141">
        <v>0</v>
      </c>
      <c r="U531" s="10">
        <v>0</v>
      </c>
      <c r="V531" s="10">
        <v>0</v>
      </c>
      <c r="W531" s="10">
        <v>0</v>
      </c>
      <c r="X531" s="13">
        <f t="shared" si="251"/>
        <v>0</v>
      </c>
      <c r="Y531" s="10">
        <f t="shared" si="251"/>
        <v>0</v>
      </c>
      <c r="Z531" s="10">
        <f t="shared" si="251"/>
        <v>0</v>
      </c>
      <c r="AA531" s="10">
        <f t="shared" si="251"/>
        <v>0</v>
      </c>
      <c r="AB531" s="10">
        <f t="shared" si="251"/>
        <v>0</v>
      </c>
      <c r="AC531" s="10">
        <f t="shared" si="251"/>
        <v>0</v>
      </c>
      <c r="AD531" s="10">
        <f t="shared" si="251"/>
        <v>0</v>
      </c>
      <c r="AE531" s="10">
        <f t="shared" si="265"/>
        <v>0</v>
      </c>
      <c r="AF531" s="10">
        <f t="shared" si="265"/>
        <v>0</v>
      </c>
      <c r="AG531" s="10">
        <f t="shared" si="265"/>
        <v>0</v>
      </c>
      <c r="AH531" s="10">
        <f t="shared" si="264"/>
        <v>0</v>
      </c>
      <c r="AI531" s="10">
        <f t="shared" si="264"/>
        <v>0</v>
      </c>
      <c r="AJ531" s="10">
        <f t="shared" si="264"/>
        <v>0</v>
      </c>
      <c r="AK531" s="10">
        <f t="shared" si="264"/>
        <v>0</v>
      </c>
    </row>
    <row r="532" spans="1:45" ht="12.75" customHeight="1" x14ac:dyDescent="0.25">
      <c r="A532" s="133">
        <v>524</v>
      </c>
      <c r="B532" s="139" t="s">
        <v>1800</v>
      </c>
      <c r="C532" s="135">
        <f t="shared" si="252"/>
        <v>0</v>
      </c>
      <c r="D532" s="140">
        <v>0</v>
      </c>
      <c r="E532" s="140">
        <v>0</v>
      </c>
      <c r="F532" s="140">
        <v>0</v>
      </c>
      <c r="G532" s="140">
        <v>0</v>
      </c>
      <c r="H532" s="140">
        <v>0</v>
      </c>
      <c r="I532" s="140">
        <v>0</v>
      </c>
      <c r="J532" s="135">
        <f t="shared" si="254"/>
        <v>0</v>
      </c>
      <c r="K532" s="141">
        <v>0</v>
      </c>
      <c r="L532" s="141">
        <v>0</v>
      </c>
      <c r="M532" s="141">
        <v>0</v>
      </c>
      <c r="N532" s="141">
        <v>0</v>
      </c>
      <c r="O532" s="141">
        <v>0</v>
      </c>
      <c r="P532" s="141">
        <v>0</v>
      </c>
      <c r="Q532" s="136">
        <f t="shared" si="256"/>
        <v>0</v>
      </c>
      <c r="R532" s="141">
        <v>0</v>
      </c>
      <c r="S532" s="141">
        <v>0</v>
      </c>
      <c r="T532" s="141">
        <v>0</v>
      </c>
      <c r="U532" s="10">
        <v>0</v>
      </c>
      <c r="V532" s="10">
        <v>0</v>
      </c>
      <c r="W532" s="10">
        <v>0</v>
      </c>
      <c r="X532" s="13">
        <f t="shared" si="251"/>
        <v>0</v>
      </c>
      <c r="Y532" s="10">
        <f t="shared" si="251"/>
        <v>0</v>
      </c>
      <c r="Z532" s="10">
        <f t="shared" si="251"/>
        <v>0</v>
      </c>
      <c r="AA532" s="10">
        <f t="shared" si="251"/>
        <v>0</v>
      </c>
      <c r="AB532" s="10">
        <f t="shared" si="251"/>
        <v>0</v>
      </c>
      <c r="AC532" s="10">
        <f t="shared" si="251"/>
        <v>0</v>
      </c>
      <c r="AD532" s="10">
        <f t="shared" si="251"/>
        <v>0</v>
      </c>
      <c r="AE532" s="10">
        <f t="shared" si="265"/>
        <v>0</v>
      </c>
      <c r="AF532" s="10">
        <f t="shared" si="265"/>
        <v>0</v>
      </c>
      <c r="AG532" s="10">
        <f t="shared" si="265"/>
        <v>0</v>
      </c>
      <c r="AH532" s="10">
        <f t="shared" si="264"/>
        <v>0</v>
      </c>
      <c r="AI532" s="10">
        <f t="shared" si="264"/>
        <v>0</v>
      </c>
      <c r="AJ532" s="10">
        <f t="shared" si="264"/>
        <v>0</v>
      </c>
      <c r="AK532" s="10">
        <f t="shared" si="264"/>
        <v>0</v>
      </c>
    </row>
    <row r="533" spans="1:45" ht="12.75" customHeight="1" x14ac:dyDescent="0.25">
      <c r="A533" s="133">
        <v>525</v>
      </c>
      <c r="B533" s="139" t="s">
        <v>1683</v>
      </c>
      <c r="C533" s="135">
        <f t="shared" si="252"/>
        <v>0</v>
      </c>
      <c r="D533" s="140">
        <v>0</v>
      </c>
      <c r="E533" s="140">
        <v>0</v>
      </c>
      <c r="F533" s="140">
        <v>0</v>
      </c>
      <c r="G533" s="140">
        <v>0</v>
      </c>
      <c r="H533" s="140">
        <v>0</v>
      </c>
      <c r="I533" s="140">
        <v>0</v>
      </c>
      <c r="J533" s="135">
        <f t="shared" si="254"/>
        <v>0</v>
      </c>
      <c r="K533" s="141">
        <v>0</v>
      </c>
      <c r="L533" s="141">
        <v>0</v>
      </c>
      <c r="M533" s="141">
        <v>0</v>
      </c>
      <c r="N533" s="141">
        <v>0</v>
      </c>
      <c r="O533" s="141">
        <v>0</v>
      </c>
      <c r="P533" s="141">
        <v>0</v>
      </c>
      <c r="Q533" s="136">
        <f t="shared" si="256"/>
        <v>0</v>
      </c>
      <c r="R533" s="141">
        <v>0</v>
      </c>
      <c r="S533" s="141">
        <v>0</v>
      </c>
      <c r="T533" s="141">
        <v>0</v>
      </c>
      <c r="U533" s="10">
        <v>0</v>
      </c>
      <c r="V533" s="10">
        <v>0</v>
      </c>
      <c r="W533" s="10">
        <v>0</v>
      </c>
      <c r="X533" s="13">
        <f t="shared" si="251"/>
        <v>0</v>
      </c>
      <c r="Y533" s="10">
        <f t="shared" si="251"/>
        <v>0</v>
      </c>
      <c r="Z533" s="10">
        <f t="shared" si="251"/>
        <v>0</v>
      </c>
      <c r="AA533" s="10">
        <f t="shared" si="251"/>
        <v>0</v>
      </c>
      <c r="AB533" s="10">
        <f t="shared" si="251"/>
        <v>0</v>
      </c>
      <c r="AC533" s="10">
        <f t="shared" si="251"/>
        <v>0</v>
      </c>
      <c r="AD533" s="10">
        <f t="shared" si="251"/>
        <v>0</v>
      </c>
      <c r="AE533" s="10">
        <f t="shared" si="265"/>
        <v>0</v>
      </c>
      <c r="AF533" s="10">
        <f t="shared" si="265"/>
        <v>0</v>
      </c>
      <c r="AG533" s="10">
        <f t="shared" si="265"/>
        <v>0</v>
      </c>
      <c r="AH533" s="10">
        <f t="shared" si="264"/>
        <v>0</v>
      </c>
      <c r="AI533" s="10">
        <f t="shared" si="264"/>
        <v>0</v>
      </c>
      <c r="AJ533" s="10">
        <f t="shared" si="264"/>
        <v>0</v>
      </c>
      <c r="AK533" s="10">
        <f t="shared" si="264"/>
        <v>0</v>
      </c>
    </row>
    <row r="534" spans="1:45" ht="12.75" customHeight="1" x14ac:dyDescent="0.25">
      <c r="A534" s="133">
        <v>526</v>
      </c>
      <c r="B534" s="139" t="s">
        <v>1713</v>
      </c>
      <c r="C534" s="135">
        <f t="shared" si="252"/>
        <v>0</v>
      </c>
      <c r="D534" s="140">
        <v>0</v>
      </c>
      <c r="E534" s="140">
        <v>0</v>
      </c>
      <c r="F534" s="140">
        <v>0</v>
      </c>
      <c r="G534" s="140">
        <v>0</v>
      </c>
      <c r="H534" s="140">
        <v>0</v>
      </c>
      <c r="I534" s="140">
        <v>0</v>
      </c>
      <c r="J534" s="135">
        <f t="shared" si="254"/>
        <v>0</v>
      </c>
      <c r="K534" s="141">
        <v>0</v>
      </c>
      <c r="L534" s="141">
        <v>0</v>
      </c>
      <c r="M534" s="141">
        <v>0</v>
      </c>
      <c r="N534" s="141">
        <v>0</v>
      </c>
      <c r="O534" s="141">
        <v>0</v>
      </c>
      <c r="P534" s="141">
        <v>0</v>
      </c>
      <c r="Q534" s="136">
        <f t="shared" si="256"/>
        <v>0</v>
      </c>
      <c r="R534" s="141">
        <v>0</v>
      </c>
      <c r="S534" s="141">
        <v>0</v>
      </c>
      <c r="T534" s="141">
        <v>0</v>
      </c>
      <c r="U534" s="10">
        <v>0</v>
      </c>
      <c r="V534" s="10">
        <v>0</v>
      </c>
      <c r="W534" s="10">
        <v>0</v>
      </c>
      <c r="X534" s="13">
        <f t="shared" si="251"/>
        <v>0</v>
      </c>
      <c r="Y534" s="10">
        <f t="shared" si="251"/>
        <v>0</v>
      </c>
      <c r="Z534" s="10">
        <f t="shared" si="251"/>
        <v>0</v>
      </c>
      <c r="AA534" s="10">
        <f t="shared" si="251"/>
        <v>0</v>
      </c>
      <c r="AB534" s="10">
        <f t="shared" si="251"/>
        <v>0</v>
      </c>
      <c r="AC534" s="10">
        <f t="shared" si="251"/>
        <v>0</v>
      </c>
      <c r="AD534" s="10">
        <f t="shared" si="251"/>
        <v>0</v>
      </c>
      <c r="AE534" s="10">
        <f t="shared" si="265"/>
        <v>0</v>
      </c>
      <c r="AF534" s="10">
        <f t="shared" si="265"/>
        <v>0</v>
      </c>
      <c r="AG534" s="10">
        <f t="shared" si="265"/>
        <v>0</v>
      </c>
      <c r="AH534" s="10">
        <f t="shared" si="264"/>
        <v>0</v>
      </c>
      <c r="AI534" s="10">
        <f t="shared" si="264"/>
        <v>0</v>
      </c>
      <c r="AJ534" s="10">
        <f t="shared" si="264"/>
        <v>0</v>
      </c>
      <c r="AK534" s="10">
        <f t="shared" si="264"/>
        <v>0</v>
      </c>
    </row>
    <row r="535" spans="1:45" ht="12.75" customHeight="1" x14ac:dyDescent="0.25">
      <c r="A535" s="133">
        <v>527</v>
      </c>
      <c r="B535" s="139"/>
      <c r="C535" s="140"/>
      <c r="D535" s="140"/>
      <c r="E535" s="140"/>
      <c r="F535" s="140"/>
      <c r="G535" s="140"/>
      <c r="H535" s="140"/>
      <c r="I535" s="140"/>
      <c r="J535" s="140"/>
      <c r="K535" s="141"/>
      <c r="L535" s="141"/>
      <c r="M535" s="141"/>
      <c r="N535" s="141"/>
      <c r="O535" s="141"/>
      <c r="P535" s="141"/>
      <c r="Q535" s="141"/>
      <c r="R535" s="141"/>
      <c r="S535" s="141"/>
      <c r="T535" s="141"/>
      <c r="U535" s="10"/>
      <c r="V535" s="10"/>
      <c r="W535" s="10"/>
      <c r="X535" s="13">
        <f t="shared" si="251"/>
        <v>0</v>
      </c>
      <c r="Y535" s="10"/>
      <c r="Z535" s="10"/>
      <c r="AA535" s="10"/>
      <c r="AB535" s="10"/>
      <c r="AC535" s="10"/>
      <c r="AD535" s="10"/>
      <c r="AE535" s="10"/>
      <c r="AF535" s="10"/>
      <c r="AG535" s="10"/>
      <c r="AH535" s="10"/>
      <c r="AI535" s="10"/>
      <c r="AJ535" s="10"/>
      <c r="AK535" s="10"/>
    </row>
    <row r="536" spans="1:45" ht="12.75" customHeight="1" x14ac:dyDescent="0.25">
      <c r="A536" s="133">
        <v>528</v>
      </c>
      <c r="B536" s="134" t="s">
        <v>1727</v>
      </c>
      <c r="C536" s="135">
        <f t="shared" ref="C536:C578" si="266">SUM(D536:I536)</f>
        <v>8531.6</v>
      </c>
      <c r="D536" s="135">
        <f t="shared" ref="D536:I536" si="267">D537+D538</f>
        <v>2452.8000000000002</v>
      </c>
      <c r="E536" s="135">
        <f t="shared" si="267"/>
        <v>2646.9</v>
      </c>
      <c r="F536" s="135">
        <f t="shared" si="267"/>
        <v>0</v>
      </c>
      <c r="G536" s="135">
        <f t="shared" si="267"/>
        <v>1416</v>
      </c>
      <c r="H536" s="135">
        <f t="shared" si="267"/>
        <v>1543.1999999999998</v>
      </c>
      <c r="I536" s="135">
        <f t="shared" si="267"/>
        <v>472.7</v>
      </c>
      <c r="J536" s="135">
        <f t="shared" ref="J536:J578" si="268">SUM(K536:P536)</f>
        <v>10245.5</v>
      </c>
      <c r="K536" s="135">
        <f t="shared" ref="K536:P536" si="269">K537+K538</f>
        <v>3874.9</v>
      </c>
      <c r="L536" s="135">
        <f t="shared" si="269"/>
        <v>2646.9</v>
      </c>
      <c r="M536" s="135">
        <f t="shared" si="269"/>
        <v>0</v>
      </c>
      <c r="N536" s="135">
        <f t="shared" si="269"/>
        <v>1416</v>
      </c>
      <c r="O536" s="135">
        <f t="shared" si="269"/>
        <v>1725</v>
      </c>
      <c r="P536" s="135">
        <f t="shared" si="269"/>
        <v>582.70000000000005</v>
      </c>
      <c r="Q536" s="136">
        <f t="shared" ref="Q536:Q578" si="270">SUM(R536:W536)</f>
        <v>9664.047700000001</v>
      </c>
      <c r="R536" s="135">
        <f t="shared" ref="R536:W536" si="271">R537+R538</f>
        <v>3781.5351000000001</v>
      </c>
      <c r="S536" s="135">
        <f t="shared" si="271"/>
        <v>2537.3737000000001</v>
      </c>
      <c r="T536" s="135">
        <f t="shared" si="271"/>
        <v>0</v>
      </c>
      <c r="U536" s="135">
        <f t="shared" si="271"/>
        <v>1157.7893999999999</v>
      </c>
      <c r="V536" s="135">
        <f t="shared" si="271"/>
        <v>1616.6595</v>
      </c>
      <c r="W536" s="135">
        <f t="shared" si="271"/>
        <v>570.69000000000005</v>
      </c>
      <c r="X536" s="13">
        <f t="shared" si="251"/>
        <v>-581.45229999999901</v>
      </c>
      <c r="Y536" s="13">
        <f t="shared" si="251"/>
        <v>-93.364900000000034</v>
      </c>
      <c r="Z536" s="13">
        <f t="shared" si="251"/>
        <v>-109.52629999999999</v>
      </c>
      <c r="AA536" s="13">
        <f t="shared" si="251"/>
        <v>0</v>
      </c>
      <c r="AB536" s="13">
        <f t="shared" si="251"/>
        <v>-258.21060000000011</v>
      </c>
      <c r="AC536" s="13">
        <f t="shared" si="251"/>
        <v>-108.34050000000002</v>
      </c>
      <c r="AD536" s="13">
        <f t="shared" si="251"/>
        <v>-12.009999999999991</v>
      </c>
      <c r="AE536" s="13">
        <f t="shared" si="265"/>
        <v>94.324803084280916</v>
      </c>
      <c r="AF536" s="13">
        <f t="shared" si="265"/>
        <v>97.590521045704406</v>
      </c>
      <c r="AG536" s="13">
        <f t="shared" si="265"/>
        <v>95.862091503267976</v>
      </c>
      <c r="AH536" s="13">
        <f t="shared" si="264"/>
        <v>0</v>
      </c>
      <c r="AI536" s="13">
        <f t="shared" si="264"/>
        <v>81.764788135593207</v>
      </c>
      <c r="AJ536" s="13">
        <f t="shared" si="264"/>
        <v>93.719391304347823</v>
      </c>
      <c r="AK536" s="13">
        <f t="shared" si="264"/>
        <v>97.938905096962415</v>
      </c>
    </row>
    <row r="537" spans="1:45" s="138" customFormat="1" ht="12.75" customHeight="1" x14ac:dyDescent="0.2">
      <c r="A537" s="133">
        <v>529</v>
      </c>
      <c r="B537" s="134" t="s">
        <v>1374</v>
      </c>
      <c r="C537" s="135">
        <f t="shared" si="266"/>
        <v>8337.2000000000007</v>
      </c>
      <c r="D537" s="135">
        <f t="shared" ref="D537:I537" si="272">D539</f>
        <v>2452.8000000000002</v>
      </c>
      <c r="E537" s="135">
        <f t="shared" si="272"/>
        <v>2646.9</v>
      </c>
      <c r="F537" s="135">
        <f t="shared" si="272"/>
        <v>0</v>
      </c>
      <c r="G537" s="135">
        <f t="shared" si="272"/>
        <v>1416</v>
      </c>
      <c r="H537" s="135">
        <f t="shared" si="272"/>
        <v>1348.8</v>
      </c>
      <c r="I537" s="135">
        <f t="shared" si="272"/>
        <v>472.7</v>
      </c>
      <c r="J537" s="135">
        <f t="shared" si="268"/>
        <v>10028.900000000001</v>
      </c>
      <c r="K537" s="135">
        <f t="shared" ref="K537:P537" si="273">K539</f>
        <v>3874.9</v>
      </c>
      <c r="L537" s="135">
        <f t="shared" si="273"/>
        <v>2646.9</v>
      </c>
      <c r="M537" s="135">
        <f t="shared" si="273"/>
        <v>0</v>
      </c>
      <c r="N537" s="135">
        <f t="shared" si="273"/>
        <v>1416</v>
      </c>
      <c r="O537" s="135">
        <f t="shared" si="273"/>
        <v>1508.4</v>
      </c>
      <c r="P537" s="135">
        <f t="shared" si="273"/>
        <v>582.70000000000005</v>
      </c>
      <c r="Q537" s="136">
        <f t="shared" si="270"/>
        <v>9460.4745999999996</v>
      </c>
      <c r="R537" s="135">
        <f t="shared" ref="R537:W537" si="274">R539</f>
        <v>3781.5351000000001</v>
      </c>
      <c r="S537" s="135">
        <f t="shared" si="274"/>
        <v>2537.3737000000001</v>
      </c>
      <c r="T537" s="135">
        <f t="shared" si="274"/>
        <v>0</v>
      </c>
      <c r="U537" s="135">
        <f t="shared" si="274"/>
        <v>1157.7893999999999</v>
      </c>
      <c r="V537" s="135">
        <f t="shared" si="274"/>
        <v>1413.0863999999999</v>
      </c>
      <c r="W537" s="135">
        <f t="shared" si="274"/>
        <v>570.69000000000005</v>
      </c>
      <c r="X537" s="13">
        <f t="shared" si="251"/>
        <v>-568.4254000000019</v>
      </c>
      <c r="Y537" s="13">
        <f t="shared" si="251"/>
        <v>-93.364900000000034</v>
      </c>
      <c r="Z537" s="13">
        <f t="shared" si="251"/>
        <v>-109.52629999999999</v>
      </c>
      <c r="AA537" s="13">
        <f t="shared" si="251"/>
        <v>0</v>
      </c>
      <c r="AB537" s="13">
        <f t="shared" si="251"/>
        <v>-258.21060000000011</v>
      </c>
      <c r="AC537" s="13">
        <f t="shared" si="251"/>
        <v>-95.313600000000179</v>
      </c>
      <c r="AD537" s="13">
        <f t="shared" si="251"/>
        <v>-12.009999999999991</v>
      </c>
      <c r="AE537" s="13">
        <f t="shared" si="265"/>
        <v>94.332126155410847</v>
      </c>
      <c r="AF537" s="13">
        <f t="shared" si="265"/>
        <v>97.590521045704406</v>
      </c>
      <c r="AG537" s="13">
        <f t="shared" si="265"/>
        <v>95.862091503267976</v>
      </c>
      <c r="AH537" s="13">
        <f t="shared" si="264"/>
        <v>0</v>
      </c>
      <c r="AI537" s="13">
        <f t="shared" si="264"/>
        <v>81.764788135593207</v>
      </c>
      <c r="AJ537" s="13">
        <f t="shared" si="264"/>
        <v>93.681145584725527</v>
      </c>
      <c r="AK537" s="13">
        <f t="shared" si="264"/>
        <v>97.938905096962415</v>
      </c>
      <c r="AL537" s="183"/>
      <c r="AM537" s="183"/>
      <c r="AN537" s="183"/>
      <c r="AO537" s="183"/>
      <c r="AP537" s="183"/>
      <c r="AQ537" s="183"/>
      <c r="AR537" s="183"/>
      <c r="AS537" s="183"/>
    </row>
    <row r="538" spans="1:45" s="138" customFormat="1" ht="12.75" customHeight="1" x14ac:dyDescent="0.2">
      <c r="A538" s="133">
        <v>530</v>
      </c>
      <c r="B538" s="134" t="s">
        <v>1375</v>
      </c>
      <c r="C538" s="135">
        <f t="shared" si="266"/>
        <v>194.39999999999998</v>
      </c>
      <c r="D538" s="135">
        <f t="shared" ref="D538:I538" si="275">SUBTOTAL(9,D540:D578)</f>
        <v>0</v>
      </c>
      <c r="E538" s="135">
        <f t="shared" si="275"/>
        <v>0</v>
      </c>
      <c r="F538" s="135">
        <f t="shared" si="275"/>
        <v>0</v>
      </c>
      <c r="G538" s="135">
        <f t="shared" si="275"/>
        <v>0</v>
      </c>
      <c r="H538" s="135">
        <f t="shared" si="275"/>
        <v>194.39999999999998</v>
      </c>
      <c r="I538" s="135">
        <f t="shared" si="275"/>
        <v>0</v>
      </c>
      <c r="J538" s="135">
        <f t="shared" si="268"/>
        <v>216.6</v>
      </c>
      <c r="K538" s="135">
        <f t="shared" ref="K538:P538" si="276">SUBTOTAL(9,K540:K578)</f>
        <v>0</v>
      </c>
      <c r="L538" s="135">
        <f t="shared" si="276"/>
        <v>0</v>
      </c>
      <c r="M538" s="135">
        <f t="shared" si="276"/>
        <v>0</v>
      </c>
      <c r="N538" s="135">
        <f t="shared" si="276"/>
        <v>0</v>
      </c>
      <c r="O538" s="135">
        <f t="shared" si="276"/>
        <v>216.6</v>
      </c>
      <c r="P538" s="135">
        <f t="shared" si="276"/>
        <v>0</v>
      </c>
      <c r="Q538" s="136">
        <f t="shared" si="270"/>
        <v>203.57310000000001</v>
      </c>
      <c r="R538" s="135">
        <f t="shared" ref="R538:W538" si="277">SUBTOTAL(9,R540:R578)</f>
        <v>0</v>
      </c>
      <c r="S538" s="135">
        <f t="shared" si="277"/>
        <v>0</v>
      </c>
      <c r="T538" s="135">
        <f t="shared" si="277"/>
        <v>0</v>
      </c>
      <c r="U538" s="135">
        <f t="shared" si="277"/>
        <v>0</v>
      </c>
      <c r="V538" s="135">
        <f t="shared" si="277"/>
        <v>203.57310000000001</v>
      </c>
      <c r="W538" s="135">
        <f t="shared" si="277"/>
        <v>0</v>
      </c>
      <c r="X538" s="13">
        <f t="shared" si="251"/>
        <v>-13.026899999999983</v>
      </c>
      <c r="Y538" s="13">
        <f t="shared" si="251"/>
        <v>0</v>
      </c>
      <c r="Z538" s="13">
        <f t="shared" si="251"/>
        <v>0</v>
      </c>
      <c r="AA538" s="13">
        <f t="shared" si="251"/>
        <v>0</v>
      </c>
      <c r="AB538" s="13">
        <f t="shared" si="251"/>
        <v>0</v>
      </c>
      <c r="AC538" s="13">
        <f t="shared" si="251"/>
        <v>-13.026899999999983</v>
      </c>
      <c r="AD538" s="13">
        <f t="shared" si="251"/>
        <v>0</v>
      </c>
      <c r="AE538" s="13">
        <f t="shared" si="265"/>
        <v>93.985734072022169</v>
      </c>
      <c r="AF538" s="13">
        <f t="shared" si="265"/>
        <v>0</v>
      </c>
      <c r="AG538" s="13">
        <f t="shared" si="265"/>
        <v>0</v>
      </c>
      <c r="AH538" s="13">
        <f t="shared" si="264"/>
        <v>0</v>
      </c>
      <c r="AI538" s="13">
        <f t="shared" si="264"/>
        <v>0</v>
      </c>
      <c r="AJ538" s="13">
        <f t="shared" si="264"/>
        <v>93.985734072022169</v>
      </c>
      <c r="AK538" s="13">
        <f t="shared" si="264"/>
        <v>0</v>
      </c>
      <c r="AL538" s="183"/>
      <c r="AM538" s="183"/>
      <c r="AN538" s="183"/>
      <c r="AO538" s="183"/>
      <c r="AP538" s="183"/>
      <c r="AQ538" s="183"/>
      <c r="AR538" s="183"/>
      <c r="AS538" s="183"/>
    </row>
    <row r="539" spans="1:45" ht="12.75" customHeight="1" x14ac:dyDescent="0.25">
      <c r="A539" s="133">
        <v>531</v>
      </c>
      <c r="B539" s="139" t="s">
        <v>1400</v>
      </c>
      <c r="C539" s="135">
        <f t="shared" si="266"/>
        <v>8337.2000000000007</v>
      </c>
      <c r="D539" s="140">
        <v>2452.8000000000002</v>
      </c>
      <c r="E539" s="140">
        <v>2646.9</v>
      </c>
      <c r="F539" s="140">
        <v>0</v>
      </c>
      <c r="G539" s="140">
        <v>1416</v>
      </c>
      <c r="H539" s="140">
        <v>1348.8</v>
      </c>
      <c r="I539" s="140">
        <v>472.7</v>
      </c>
      <c r="J539" s="135">
        <f t="shared" si="268"/>
        <v>10028.900000000001</v>
      </c>
      <c r="K539" s="141">
        <v>3874.9</v>
      </c>
      <c r="L539" s="141">
        <v>2646.9</v>
      </c>
      <c r="M539" s="141">
        <v>0</v>
      </c>
      <c r="N539" s="141">
        <v>1416</v>
      </c>
      <c r="O539" s="141">
        <v>1508.4</v>
      </c>
      <c r="P539" s="141">
        <v>582.70000000000005</v>
      </c>
      <c r="Q539" s="136">
        <f t="shared" si="270"/>
        <v>9460.4745999999996</v>
      </c>
      <c r="R539" s="141">
        <v>3781.5351000000001</v>
      </c>
      <c r="S539" s="141">
        <v>2537.3737000000001</v>
      </c>
      <c r="T539" s="141">
        <v>0</v>
      </c>
      <c r="U539" s="10">
        <v>1157.7893999999999</v>
      </c>
      <c r="V539" s="10">
        <v>1413.0863999999999</v>
      </c>
      <c r="W539" s="10">
        <v>570.69000000000005</v>
      </c>
      <c r="X539" s="13">
        <f t="shared" si="251"/>
        <v>-568.4254000000019</v>
      </c>
      <c r="Y539" s="10">
        <f t="shared" si="251"/>
        <v>-93.364900000000034</v>
      </c>
      <c r="Z539" s="10">
        <f t="shared" si="251"/>
        <v>-109.52629999999999</v>
      </c>
      <c r="AA539" s="10">
        <f t="shared" si="251"/>
        <v>0</v>
      </c>
      <c r="AB539" s="10">
        <f t="shared" si="251"/>
        <v>-258.21060000000011</v>
      </c>
      <c r="AC539" s="10">
        <f t="shared" si="251"/>
        <v>-95.313600000000179</v>
      </c>
      <c r="AD539" s="10">
        <f t="shared" si="251"/>
        <v>-12.009999999999991</v>
      </c>
      <c r="AE539" s="10">
        <f t="shared" si="265"/>
        <v>94.332126155410847</v>
      </c>
      <c r="AF539" s="10">
        <f t="shared" si="265"/>
        <v>97.590521045704406</v>
      </c>
      <c r="AG539" s="10">
        <f t="shared" si="265"/>
        <v>95.862091503267976</v>
      </c>
      <c r="AH539" s="10">
        <f t="shared" si="264"/>
        <v>0</v>
      </c>
      <c r="AI539" s="10">
        <f t="shared" si="264"/>
        <v>81.764788135593207</v>
      </c>
      <c r="AJ539" s="10">
        <f t="shared" si="264"/>
        <v>93.681145584725527</v>
      </c>
      <c r="AK539" s="10">
        <f t="shared" si="264"/>
        <v>97.938905096962415</v>
      </c>
    </row>
    <row r="540" spans="1:45" ht="12.75" customHeight="1" x14ac:dyDescent="0.25">
      <c r="A540" s="133">
        <v>532</v>
      </c>
      <c r="B540" s="139" t="s">
        <v>1801</v>
      </c>
      <c r="C540" s="135">
        <f t="shared" si="266"/>
        <v>0</v>
      </c>
      <c r="D540" s="140">
        <v>0</v>
      </c>
      <c r="E540" s="140">
        <v>0</v>
      </c>
      <c r="F540" s="140">
        <v>0</v>
      </c>
      <c r="G540" s="140">
        <v>0</v>
      </c>
      <c r="H540" s="140">
        <v>0</v>
      </c>
      <c r="I540" s="140">
        <v>0</v>
      </c>
      <c r="J540" s="135">
        <f t="shared" si="268"/>
        <v>0</v>
      </c>
      <c r="K540" s="141">
        <v>0</v>
      </c>
      <c r="L540" s="141">
        <v>0</v>
      </c>
      <c r="M540" s="141">
        <v>0</v>
      </c>
      <c r="N540" s="141">
        <v>0</v>
      </c>
      <c r="O540" s="141">
        <v>0</v>
      </c>
      <c r="P540" s="141">
        <v>0</v>
      </c>
      <c r="Q540" s="136">
        <f t="shared" si="270"/>
        <v>0</v>
      </c>
      <c r="R540" s="141">
        <v>0</v>
      </c>
      <c r="S540" s="141">
        <v>0</v>
      </c>
      <c r="T540" s="141">
        <v>0</v>
      </c>
      <c r="U540" s="10">
        <v>0</v>
      </c>
      <c r="V540" s="10">
        <v>0</v>
      </c>
      <c r="W540" s="10">
        <v>0</v>
      </c>
      <c r="X540" s="13">
        <f t="shared" si="251"/>
        <v>0</v>
      </c>
      <c r="Y540" s="10">
        <f t="shared" si="251"/>
        <v>0</v>
      </c>
      <c r="Z540" s="10">
        <f t="shared" si="251"/>
        <v>0</v>
      </c>
      <c r="AA540" s="10">
        <f t="shared" si="251"/>
        <v>0</v>
      </c>
      <c r="AB540" s="10">
        <f t="shared" si="251"/>
        <v>0</v>
      </c>
      <c r="AC540" s="10">
        <f t="shared" si="251"/>
        <v>0</v>
      </c>
      <c r="AD540" s="10">
        <f t="shared" si="251"/>
        <v>0</v>
      </c>
      <c r="AE540" s="10">
        <f t="shared" si="265"/>
        <v>0</v>
      </c>
      <c r="AF540" s="10">
        <f t="shared" si="265"/>
        <v>0</v>
      </c>
      <c r="AG540" s="10">
        <f t="shared" si="265"/>
        <v>0</v>
      </c>
      <c r="AH540" s="10">
        <f t="shared" si="264"/>
        <v>0</v>
      </c>
      <c r="AI540" s="10">
        <f t="shared" si="264"/>
        <v>0</v>
      </c>
      <c r="AJ540" s="10">
        <f t="shared" si="264"/>
        <v>0</v>
      </c>
      <c r="AK540" s="10">
        <f t="shared" si="264"/>
        <v>0</v>
      </c>
    </row>
    <row r="541" spans="1:45" ht="12.75" customHeight="1" x14ac:dyDescent="0.25">
      <c r="A541" s="133">
        <v>533</v>
      </c>
      <c r="B541" s="139" t="s">
        <v>1802</v>
      </c>
      <c r="C541" s="135">
        <f t="shared" si="266"/>
        <v>0</v>
      </c>
      <c r="D541" s="140">
        <v>0</v>
      </c>
      <c r="E541" s="140">
        <v>0</v>
      </c>
      <c r="F541" s="140">
        <v>0</v>
      </c>
      <c r="G541" s="140">
        <v>0</v>
      </c>
      <c r="H541" s="140">
        <v>0</v>
      </c>
      <c r="I541" s="140">
        <v>0</v>
      </c>
      <c r="J541" s="135">
        <f t="shared" si="268"/>
        <v>0</v>
      </c>
      <c r="K541" s="141">
        <v>0</v>
      </c>
      <c r="L541" s="141">
        <v>0</v>
      </c>
      <c r="M541" s="141">
        <v>0</v>
      </c>
      <c r="N541" s="141">
        <v>0</v>
      </c>
      <c r="O541" s="141">
        <v>0</v>
      </c>
      <c r="P541" s="141">
        <v>0</v>
      </c>
      <c r="Q541" s="136">
        <f t="shared" si="270"/>
        <v>0</v>
      </c>
      <c r="R541" s="141">
        <v>0</v>
      </c>
      <c r="S541" s="141">
        <v>0</v>
      </c>
      <c r="T541" s="141">
        <v>0</v>
      </c>
      <c r="U541" s="10">
        <v>0</v>
      </c>
      <c r="V541" s="10">
        <v>0</v>
      </c>
      <c r="W541" s="10">
        <v>0</v>
      </c>
      <c r="X541" s="13">
        <f t="shared" si="251"/>
        <v>0</v>
      </c>
      <c r="Y541" s="10">
        <f t="shared" si="251"/>
        <v>0</v>
      </c>
      <c r="Z541" s="10">
        <f t="shared" si="251"/>
        <v>0</v>
      </c>
      <c r="AA541" s="10">
        <f t="shared" si="251"/>
        <v>0</v>
      </c>
      <c r="AB541" s="10">
        <f t="shared" si="251"/>
        <v>0</v>
      </c>
      <c r="AC541" s="10">
        <f t="shared" si="251"/>
        <v>0</v>
      </c>
      <c r="AD541" s="10">
        <f t="shared" si="251"/>
        <v>0</v>
      </c>
      <c r="AE541" s="10">
        <f t="shared" si="265"/>
        <v>0</v>
      </c>
      <c r="AF541" s="10">
        <f t="shared" si="265"/>
        <v>0</v>
      </c>
      <c r="AG541" s="10">
        <f t="shared" si="265"/>
        <v>0</v>
      </c>
      <c r="AH541" s="10">
        <f t="shared" si="264"/>
        <v>0</v>
      </c>
      <c r="AI541" s="10">
        <f t="shared" si="264"/>
        <v>0</v>
      </c>
      <c r="AJ541" s="10">
        <f t="shared" si="264"/>
        <v>0</v>
      </c>
      <c r="AK541" s="10">
        <f t="shared" si="264"/>
        <v>0</v>
      </c>
    </row>
    <row r="542" spans="1:45" ht="12.75" customHeight="1" x14ac:dyDescent="0.25">
      <c r="A542" s="133">
        <v>534</v>
      </c>
      <c r="B542" s="139" t="s">
        <v>1803</v>
      </c>
      <c r="C542" s="135">
        <f t="shared" si="266"/>
        <v>0</v>
      </c>
      <c r="D542" s="140">
        <v>0</v>
      </c>
      <c r="E542" s="140">
        <v>0</v>
      </c>
      <c r="F542" s="140">
        <v>0</v>
      </c>
      <c r="G542" s="140">
        <v>0</v>
      </c>
      <c r="H542" s="140">
        <v>0</v>
      </c>
      <c r="I542" s="140">
        <v>0</v>
      </c>
      <c r="J542" s="135">
        <f t="shared" si="268"/>
        <v>0</v>
      </c>
      <c r="K542" s="141">
        <v>0</v>
      </c>
      <c r="L542" s="141">
        <v>0</v>
      </c>
      <c r="M542" s="141">
        <v>0</v>
      </c>
      <c r="N542" s="141">
        <v>0</v>
      </c>
      <c r="O542" s="141">
        <v>0</v>
      </c>
      <c r="P542" s="141">
        <v>0</v>
      </c>
      <c r="Q542" s="136">
        <f t="shared" si="270"/>
        <v>0</v>
      </c>
      <c r="R542" s="141">
        <v>0</v>
      </c>
      <c r="S542" s="141">
        <v>0</v>
      </c>
      <c r="T542" s="141">
        <v>0</v>
      </c>
      <c r="U542" s="10">
        <v>0</v>
      </c>
      <c r="V542" s="10">
        <v>0</v>
      </c>
      <c r="W542" s="10">
        <v>0</v>
      </c>
      <c r="X542" s="13">
        <f t="shared" si="251"/>
        <v>0</v>
      </c>
      <c r="Y542" s="10">
        <f t="shared" si="251"/>
        <v>0</v>
      </c>
      <c r="Z542" s="10">
        <f t="shared" ref="Z542:AD578" si="278">S542-L542</f>
        <v>0</v>
      </c>
      <c r="AA542" s="10">
        <f t="shared" si="278"/>
        <v>0</v>
      </c>
      <c r="AB542" s="10">
        <f t="shared" si="278"/>
        <v>0</v>
      </c>
      <c r="AC542" s="10">
        <f t="shared" si="278"/>
        <v>0</v>
      </c>
      <c r="AD542" s="10">
        <f t="shared" si="278"/>
        <v>0</v>
      </c>
      <c r="AE542" s="10">
        <f t="shared" si="265"/>
        <v>0</v>
      </c>
      <c r="AF542" s="10">
        <f t="shared" si="265"/>
        <v>0</v>
      </c>
      <c r="AG542" s="10">
        <f t="shared" si="265"/>
        <v>0</v>
      </c>
      <c r="AH542" s="10">
        <f t="shared" si="264"/>
        <v>0</v>
      </c>
      <c r="AI542" s="10">
        <f t="shared" si="264"/>
        <v>0</v>
      </c>
      <c r="AJ542" s="10">
        <f t="shared" si="264"/>
        <v>0</v>
      </c>
      <c r="AK542" s="10">
        <f t="shared" si="264"/>
        <v>0</v>
      </c>
    </row>
    <row r="543" spans="1:45" ht="12.75" customHeight="1" x14ac:dyDescent="0.25">
      <c r="A543" s="133">
        <v>535</v>
      </c>
      <c r="B543" s="139" t="s">
        <v>1804</v>
      </c>
      <c r="C543" s="135">
        <f t="shared" si="266"/>
        <v>0</v>
      </c>
      <c r="D543" s="140">
        <v>0</v>
      </c>
      <c r="E543" s="140">
        <v>0</v>
      </c>
      <c r="F543" s="140">
        <v>0</v>
      </c>
      <c r="G543" s="140">
        <v>0</v>
      </c>
      <c r="H543" s="140">
        <v>0</v>
      </c>
      <c r="I543" s="140">
        <v>0</v>
      </c>
      <c r="J543" s="135">
        <f t="shared" si="268"/>
        <v>0</v>
      </c>
      <c r="K543" s="141">
        <v>0</v>
      </c>
      <c r="L543" s="141">
        <v>0</v>
      </c>
      <c r="M543" s="141">
        <v>0</v>
      </c>
      <c r="N543" s="141">
        <v>0</v>
      </c>
      <c r="O543" s="141">
        <v>0</v>
      </c>
      <c r="P543" s="141">
        <v>0</v>
      </c>
      <c r="Q543" s="136">
        <f t="shared" si="270"/>
        <v>0</v>
      </c>
      <c r="R543" s="141">
        <v>0</v>
      </c>
      <c r="S543" s="141">
        <v>0</v>
      </c>
      <c r="T543" s="141">
        <v>0</v>
      </c>
      <c r="U543" s="10">
        <v>0</v>
      </c>
      <c r="V543" s="10">
        <v>0</v>
      </c>
      <c r="W543" s="10">
        <v>0</v>
      </c>
      <c r="X543" s="13">
        <f t="shared" ref="X543:AD605" si="279">Q543-J543</f>
        <v>0</v>
      </c>
      <c r="Y543" s="10">
        <f t="shared" si="279"/>
        <v>0</v>
      </c>
      <c r="Z543" s="10">
        <f t="shared" si="278"/>
        <v>0</v>
      </c>
      <c r="AA543" s="10">
        <f t="shared" si="278"/>
        <v>0</v>
      </c>
      <c r="AB543" s="10">
        <f t="shared" si="278"/>
        <v>0</v>
      </c>
      <c r="AC543" s="10">
        <f t="shared" si="278"/>
        <v>0</v>
      </c>
      <c r="AD543" s="10">
        <f t="shared" si="278"/>
        <v>0</v>
      </c>
      <c r="AE543" s="10">
        <f t="shared" si="265"/>
        <v>0</v>
      </c>
      <c r="AF543" s="10">
        <f t="shared" si="265"/>
        <v>0</v>
      </c>
      <c r="AG543" s="10">
        <f t="shared" si="265"/>
        <v>0</v>
      </c>
      <c r="AH543" s="10">
        <f t="shared" si="264"/>
        <v>0</v>
      </c>
      <c r="AI543" s="10">
        <f t="shared" si="264"/>
        <v>0</v>
      </c>
      <c r="AJ543" s="10">
        <f t="shared" si="264"/>
        <v>0</v>
      </c>
      <c r="AK543" s="10">
        <f t="shared" si="264"/>
        <v>0</v>
      </c>
    </row>
    <row r="544" spans="1:45" ht="12.75" customHeight="1" x14ac:dyDescent="0.25">
      <c r="A544" s="133">
        <v>536</v>
      </c>
      <c r="B544" s="139" t="s">
        <v>1805</v>
      </c>
      <c r="C544" s="135">
        <f t="shared" si="266"/>
        <v>0</v>
      </c>
      <c r="D544" s="140">
        <v>0</v>
      </c>
      <c r="E544" s="140">
        <v>0</v>
      </c>
      <c r="F544" s="140">
        <v>0</v>
      </c>
      <c r="G544" s="140">
        <v>0</v>
      </c>
      <c r="H544" s="140">
        <v>0</v>
      </c>
      <c r="I544" s="140">
        <v>0</v>
      </c>
      <c r="J544" s="135">
        <f t="shared" si="268"/>
        <v>0</v>
      </c>
      <c r="K544" s="141">
        <v>0</v>
      </c>
      <c r="L544" s="141">
        <v>0</v>
      </c>
      <c r="M544" s="141">
        <v>0</v>
      </c>
      <c r="N544" s="141">
        <v>0</v>
      </c>
      <c r="O544" s="141">
        <v>0</v>
      </c>
      <c r="P544" s="141">
        <v>0</v>
      </c>
      <c r="Q544" s="136">
        <f t="shared" si="270"/>
        <v>0</v>
      </c>
      <c r="R544" s="141">
        <v>0</v>
      </c>
      <c r="S544" s="141">
        <v>0</v>
      </c>
      <c r="T544" s="141">
        <v>0</v>
      </c>
      <c r="U544" s="10">
        <v>0</v>
      </c>
      <c r="V544" s="10">
        <v>0</v>
      </c>
      <c r="W544" s="10">
        <v>0</v>
      </c>
      <c r="X544" s="13">
        <f t="shared" si="279"/>
        <v>0</v>
      </c>
      <c r="Y544" s="10">
        <f t="shared" si="279"/>
        <v>0</v>
      </c>
      <c r="Z544" s="10">
        <f t="shared" si="278"/>
        <v>0</v>
      </c>
      <c r="AA544" s="10">
        <f t="shared" si="278"/>
        <v>0</v>
      </c>
      <c r="AB544" s="10">
        <f t="shared" si="278"/>
        <v>0</v>
      </c>
      <c r="AC544" s="10">
        <f t="shared" si="278"/>
        <v>0</v>
      </c>
      <c r="AD544" s="10">
        <f t="shared" si="278"/>
        <v>0</v>
      </c>
      <c r="AE544" s="10">
        <f t="shared" si="265"/>
        <v>0</v>
      </c>
      <c r="AF544" s="10">
        <f t="shared" si="265"/>
        <v>0</v>
      </c>
      <c r="AG544" s="10">
        <f t="shared" si="265"/>
        <v>0</v>
      </c>
      <c r="AH544" s="10">
        <f t="shared" si="264"/>
        <v>0</v>
      </c>
      <c r="AI544" s="10">
        <f t="shared" si="264"/>
        <v>0</v>
      </c>
      <c r="AJ544" s="10">
        <f t="shared" si="264"/>
        <v>0</v>
      </c>
      <c r="AK544" s="10">
        <f t="shared" si="264"/>
        <v>0</v>
      </c>
    </row>
    <row r="545" spans="1:37" ht="12.75" customHeight="1" x14ac:dyDescent="0.25">
      <c r="A545" s="133">
        <v>537</v>
      </c>
      <c r="B545" s="139" t="s">
        <v>1806</v>
      </c>
      <c r="C545" s="135">
        <f t="shared" si="266"/>
        <v>0</v>
      </c>
      <c r="D545" s="140">
        <v>0</v>
      </c>
      <c r="E545" s="140">
        <v>0</v>
      </c>
      <c r="F545" s="140">
        <v>0</v>
      </c>
      <c r="G545" s="140">
        <v>0</v>
      </c>
      <c r="H545" s="140">
        <v>0</v>
      </c>
      <c r="I545" s="140">
        <v>0</v>
      </c>
      <c r="J545" s="135">
        <f t="shared" si="268"/>
        <v>0</v>
      </c>
      <c r="K545" s="141">
        <v>0</v>
      </c>
      <c r="L545" s="141">
        <v>0</v>
      </c>
      <c r="M545" s="141">
        <v>0</v>
      </c>
      <c r="N545" s="141">
        <v>0</v>
      </c>
      <c r="O545" s="141">
        <v>0</v>
      </c>
      <c r="P545" s="141">
        <v>0</v>
      </c>
      <c r="Q545" s="136">
        <f t="shared" si="270"/>
        <v>0</v>
      </c>
      <c r="R545" s="141">
        <v>0</v>
      </c>
      <c r="S545" s="141">
        <v>0</v>
      </c>
      <c r="T545" s="141">
        <v>0</v>
      </c>
      <c r="U545" s="10">
        <v>0</v>
      </c>
      <c r="V545" s="10">
        <v>0</v>
      </c>
      <c r="W545" s="10">
        <v>0</v>
      </c>
      <c r="X545" s="13">
        <f t="shared" si="279"/>
        <v>0</v>
      </c>
      <c r="Y545" s="10">
        <f t="shared" si="279"/>
        <v>0</v>
      </c>
      <c r="Z545" s="10">
        <f t="shared" si="278"/>
        <v>0</v>
      </c>
      <c r="AA545" s="10">
        <f t="shared" si="278"/>
        <v>0</v>
      </c>
      <c r="AB545" s="10">
        <f t="shared" si="278"/>
        <v>0</v>
      </c>
      <c r="AC545" s="10">
        <f t="shared" si="278"/>
        <v>0</v>
      </c>
      <c r="AD545" s="10">
        <f t="shared" si="278"/>
        <v>0</v>
      </c>
      <c r="AE545" s="10">
        <f t="shared" si="265"/>
        <v>0</v>
      </c>
      <c r="AF545" s="10">
        <f t="shared" si="265"/>
        <v>0</v>
      </c>
      <c r="AG545" s="10">
        <f t="shared" si="265"/>
        <v>0</v>
      </c>
      <c r="AH545" s="10">
        <f t="shared" si="264"/>
        <v>0</v>
      </c>
      <c r="AI545" s="10">
        <f t="shared" si="264"/>
        <v>0</v>
      </c>
      <c r="AJ545" s="10">
        <f t="shared" si="264"/>
        <v>0</v>
      </c>
      <c r="AK545" s="10">
        <f t="shared" si="264"/>
        <v>0</v>
      </c>
    </row>
    <row r="546" spans="1:37" ht="12.75" customHeight="1" x14ac:dyDescent="0.25">
      <c r="A546" s="133">
        <v>538</v>
      </c>
      <c r="B546" s="139" t="s">
        <v>1807</v>
      </c>
      <c r="C546" s="135">
        <f t="shared" si="266"/>
        <v>0</v>
      </c>
      <c r="D546" s="140">
        <v>0</v>
      </c>
      <c r="E546" s="140">
        <v>0</v>
      </c>
      <c r="F546" s="140">
        <v>0</v>
      </c>
      <c r="G546" s="140">
        <v>0</v>
      </c>
      <c r="H546" s="140">
        <v>0</v>
      </c>
      <c r="I546" s="140">
        <v>0</v>
      </c>
      <c r="J546" s="135">
        <f t="shared" si="268"/>
        <v>0</v>
      </c>
      <c r="K546" s="141">
        <v>0</v>
      </c>
      <c r="L546" s="141">
        <v>0</v>
      </c>
      <c r="M546" s="141">
        <v>0</v>
      </c>
      <c r="N546" s="141">
        <v>0</v>
      </c>
      <c r="O546" s="141">
        <v>0</v>
      </c>
      <c r="P546" s="141">
        <v>0</v>
      </c>
      <c r="Q546" s="136">
        <f t="shared" si="270"/>
        <v>0</v>
      </c>
      <c r="R546" s="141">
        <v>0</v>
      </c>
      <c r="S546" s="141">
        <v>0</v>
      </c>
      <c r="T546" s="141">
        <v>0</v>
      </c>
      <c r="U546" s="10">
        <v>0</v>
      </c>
      <c r="V546" s="10">
        <v>0</v>
      </c>
      <c r="W546" s="10">
        <v>0</v>
      </c>
      <c r="X546" s="13">
        <f t="shared" si="279"/>
        <v>0</v>
      </c>
      <c r="Y546" s="10">
        <f t="shared" si="279"/>
        <v>0</v>
      </c>
      <c r="Z546" s="10">
        <f t="shared" si="278"/>
        <v>0</v>
      </c>
      <c r="AA546" s="10">
        <f t="shared" si="278"/>
        <v>0</v>
      </c>
      <c r="AB546" s="10">
        <f t="shared" si="278"/>
        <v>0</v>
      </c>
      <c r="AC546" s="10">
        <f t="shared" si="278"/>
        <v>0</v>
      </c>
      <c r="AD546" s="10">
        <f t="shared" si="278"/>
        <v>0</v>
      </c>
      <c r="AE546" s="10">
        <f t="shared" si="265"/>
        <v>0</v>
      </c>
      <c r="AF546" s="10">
        <f t="shared" si="265"/>
        <v>0</v>
      </c>
      <c r="AG546" s="10">
        <f t="shared" si="265"/>
        <v>0</v>
      </c>
      <c r="AH546" s="10">
        <f t="shared" si="264"/>
        <v>0</v>
      </c>
      <c r="AI546" s="10">
        <f t="shared" si="264"/>
        <v>0</v>
      </c>
      <c r="AJ546" s="10">
        <f t="shared" si="264"/>
        <v>0</v>
      </c>
      <c r="AK546" s="10">
        <f t="shared" si="264"/>
        <v>0</v>
      </c>
    </row>
    <row r="547" spans="1:37" ht="12.75" customHeight="1" x14ac:dyDescent="0.25">
      <c r="A547" s="133">
        <v>539</v>
      </c>
      <c r="B547" s="139" t="s">
        <v>1808</v>
      </c>
      <c r="C547" s="135">
        <f t="shared" si="266"/>
        <v>0</v>
      </c>
      <c r="D547" s="140">
        <v>0</v>
      </c>
      <c r="E547" s="140">
        <v>0</v>
      </c>
      <c r="F547" s="140">
        <v>0</v>
      </c>
      <c r="G547" s="140">
        <v>0</v>
      </c>
      <c r="H547" s="140">
        <v>0</v>
      </c>
      <c r="I547" s="140">
        <v>0</v>
      </c>
      <c r="J547" s="135">
        <f t="shared" si="268"/>
        <v>0</v>
      </c>
      <c r="K547" s="141">
        <v>0</v>
      </c>
      <c r="L547" s="141">
        <v>0</v>
      </c>
      <c r="M547" s="141">
        <v>0</v>
      </c>
      <c r="N547" s="141">
        <v>0</v>
      </c>
      <c r="O547" s="141">
        <v>0</v>
      </c>
      <c r="P547" s="141">
        <v>0</v>
      </c>
      <c r="Q547" s="136">
        <f t="shared" si="270"/>
        <v>0</v>
      </c>
      <c r="R547" s="141">
        <v>0</v>
      </c>
      <c r="S547" s="141">
        <v>0</v>
      </c>
      <c r="T547" s="141">
        <v>0</v>
      </c>
      <c r="U547" s="10">
        <v>0</v>
      </c>
      <c r="V547" s="10">
        <v>0</v>
      </c>
      <c r="W547" s="10">
        <v>0</v>
      </c>
      <c r="X547" s="13">
        <f t="shared" si="279"/>
        <v>0</v>
      </c>
      <c r="Y547" s="10">
        <f t="shared" si="279"/>
        <v>0</v>
      </c>
      <c r="Z547" s="10">
        <f t="shared" si="278"/>
        <v>0</v>
      </c>
      <c r="AA547" s="10">
        <f t="shared" si="278"/>
        <v>0</v>
      </c>
      <c r="AB547" s="10">
        <f t="shared" si="278"/>
        <v>0</v>
      </c>
      <c r="AC547" s="10">
        <f t="shared" si="278"/>
        <v>0</v>
      </c>
      <c r="AD547" s="10">
        <f t="shared" si="278"/>
        <v>0</v>
      </c>
      <c r="AE547" s="10">
        <f t="shared" si="265"/>
        <v>0</v>
      </c>
      <c r="AF547" s="10">
        <f t="shared" si="265"/>
        <v>0</v>
      </c>
      <c r="AG547" s="10">
        <f t="shared" si="265"/>
        <v>0</v>
      </c>
      <c r="AH547" s="10">
        <f t="shared" si="264"/>
        <v>0</v>
      </c>
      <c r="AI547" s="10">
        <f t="shared" si="264"/>
        <v>0</v>
      </c>
      <c r="AJ547" s="10">
        <f t="shared" si="264"/>
        <v>0</v>
      </c>
      <c r="AK547" s="10">
        <f t="shared" si="264"/>
        <v>0</v>
      </c>
    </row>
    <row r="548" spans="1:37" ht="12.75" customHeight="1" x14ac:dyDescent="0.25">
      <c r="A548" s="133">
        <v>540</v>
      </c>
      <c r="B548" s="139" t="s">
        <v>1809</v>
      </c>
      <c r="C548" s="135">
        <f t="shared" si="266"/>
        <v>64.8</v>
      </c>
      <c r="D548" s="140">
        <v>0</v>
      </c>
      <c r="E548" s="140">
        <v>0</v>
      </c>
      <c r="F548" s="140">
        <v>0</v>
      </c>
      <c r="G548" s="140">
        <v>0</v>
      </c>
      <c r="H548" s="140">
        <v>64.8</v>
      </c>
      <c r="I548" s="140">
        <v>0</v>
      </c>
      <c r="J548" s="135">
        <f t="shared" si="268"/>
        <v>70.400000000000006</v>
      </c>
      <c r="K548" s="141">
        <v>0</v>
      </c>
      <c r="L548" s="141">
        <v>0</v>
      </c>
      <c r="M548" s="141">
        <v>0</v>
      </c>
      <c r="N548" s="141">
        <v>0</v>
      </c>
      <c r="O548" s="141">
        <v>70.400000000000006</v>
      </c>
      <c r="P548" s="141">
        <v>0</v>
      </c>
      <c r="Q548" s="136">
        <f t="shared" si="270"/>
        <v>66.503200000000007</v>
      </c>
      <c r="R548" s="141">
        <v>0</v>
      </c>
      <c r="S548" s="141">
        <v>0</v>
      </c>
      <c r="T548" s="141">
        <v>0</v>
      </c>
      <c r="U548" s="10">
        <v>0</v>
      </c>
      <c r="V548" s="10">
        <v>66.503200000000007</v>
      </c>
      <c r="W548" s="10">
        <v>0</v>
      </c>
      <c r="X548" s="13">
        <f t="shared" si="279"/>
        <v>-3.8967999999999989</v>
      </c>
      <c r="Y548" s="10">
        <f t="shared" si="279"/>
        <v>0</v>
      </c>
      <c r="Z548" s="10">
        <f t="shared" si="278"/>
        <v>0</v>
      </c>
      <c r="AA548" s="10">
        <f t="shared" si="278"/>
        <v>0</v>
      </c>
      <c r="AB548" s="10">
        <f t="shared" si="278"/>
        <v>0</v>
      </c>
      <c r="AC548" s="10">
        <f t="shared" si="278"/>
        <v>-3.8967999999999989</v>
      </c>
      <c r="AD548" s="10">
        <f t="shared" si="278"/>
        <v>0</v>
      </c>
      <c r="AE548" s="10">
        <f t="shared" si="265"/>
        <v>94.464772727272731</v>
      </c>
      <c r="AF548" s="10">
        <f t="shared" si="265"/>
        <v>0</v>
      </c>
      <c r="AG548" s="10">
        <f t="shared" si="265"/>
        <v>0</v>
      </c>
      <c r="AH548" s="10">
        <f t="shared" si="264"/>
        <v>0</v>
      </c>
      <c r="AI548" s="10">
        <f t="shared" si="264"/>
        <v>0</v>
      </c>
      <c r="AJ548" s="10">
        <f t="shared" si="264"/>
        <v>94.464772727272731</v>
      </c>
      <c r="AK548" s="10">
        <f t="shared" si="264"/>
        <v>0</v>
      </c>
    </row>
    <row r="549" spans="1:37" ht="12.75" customHeight="1" x14ac:dyDescent="0.25">
      <c r="A549" s="133">
        <v>541</v>
      </c>
      <c r="B549" s="139" t="s">
        <v>1810</v>
      </c>
      <c r="C549" s="135">
        <f t="shared" si="266"/>
        <v>0</v>
      </c>
      <c r="D549" s="140">
        <v>0</v>
      </c>
      <c r="E549" s="140">
        <v>0</v>
      </c>
      <c r="F549" s="140">
        <v>0</v>
      </c>
      <c r="G549" s="140">
        <v>0</v>
      </c>
      <c r="H549" s="140">
        <v>0</v>
      </c>
      <c r="I549" s="140">
        <v>0</v>
      </c>
      <c r="J549" s="135">
        <f t="shared" si="268"/>
        <v>0</v>
      </c>
      <c r="K549" s="141">
        <v>0</v>
      </c>
      <c r="L549" s="141">
        <v>0</v>
      </c>
      <c r="M549" s="141">
        <v>0</v>
      </c>
      <c r="N549" s="141">
        <v>0</v>
      </c>
      <c r="O549" s="141">
        <v>0</v>
      </c>
      <c r="P549" s="141">
        <v>0</v>
      </c>
      <c r="Q549" s="136">
        <f t="shared" si="270"/>
        <v>0</v>
      </c>
      <c r="R549" s="141">
        <v>0</v>
      </c>
      <c r="S549" s="141">
        <v>0</v>
      </c>
      <c r="T549" s="141">
        <v>0</v>
      </c>
      <c r="U549" s="10">
        <v>0</v>
      </c>
      <c r="V549" s="10">
        <v>0</v>
      </c>
      <c r="W549" s="10">
        <v>0</v>
      </c>
      <c r="X549" s="13">
        <f t="shared" si="279"/>
        <v>0</v>
      </c>
      <c r="Y549" s="10">
        <f t="shared" si="279"/>
        <v>0</v>
      </c>
      <c r="Z549" s="10">
        <f t="shared" si="278"/>
        <v>0</v>
      </c>
      <c r="AA549" s="10">
        <f t="shared" si="278"/>
        <v>0</v>
      </c>
      <c r="AB549" s="10">
        <f t="shared" si="278"/>
        <v>0</v>
      </c>
      <c r="AC549" s="10">
        <f t="shared" si="278"/>
        <v>0</v>
      </c>
      <c r="AD549" s="10">
        <f t="shared" si="278"/>
        <v>0</v>
      </c>
      <c r="AE549" s="10">
        <f t="shared" si="265"/>
        <v>0</v>
      </c>
      <c r="AF549" s="10">
        <f t="shared" si="265"/>
        <v>0</v>
      </c>
      <c r="AG549" s="10">
        <f t="shared" si="265"/>
        <v>0</v>
      </c>
      <c r="AH549" s="10">
        <f t="shared" si="264"/>
        <v>0</v>
      </c>
      <c r="AI549" s="10">
        <f t="shared" si="264"/>
        <v>0</v>
      </c>
      <c r="AJ549" s="10">
        <f t="shared" si="264"/>
        <v>0</v>
      </c>
      <c r="AK549" s="10">
        <f t="shared" si="264"/>
        <v>0</v>
      </c>
    </row>
    <row r="550" spans="1:37" ht="12.75" customHeight="1" x14ac:dyDescent="0.25">
      <c r="A550" s="133">
        <v>542</v>
      </c>
      <c r="B550" s="139" t="s">
        <v>1811</v>
      </c>
      <c r="C550" s="135">
        <f t="shared" si="266"/>
        <v>0</v>
      </c>
      <c r="D550" s="140">
        <v>0</v>
      </c>
      <c r="E550" s="140">
        <v>0</v>
      </c>
      <c r="F550" s="140">
        <v>0</v>
      </c>
      <c r="G550" s="140">
        <v>0</v>
      </c>
      <c r="H550" s="140">
        <v>0</v>
      </c>
      <c r="I550" s="140">
        <v>0</v>
      </c>
      <c r="J550" s="135">
        <f t="shared" si="268"/>
        <v>0</v>
      </c>
      <c r="K550" s="141">
        <v>0</v>
      </c>
      <c r="L550" s="141">
        <v>0</v>
      </c>
      <c r="M550" s="141">
        <v>0</v>
      </c>
      <c r="N550" s="141">
        <v>0</v>
      </c>
      <c r="O550" s="141">
        <v>0</v>
      </c>
      <c r="P550" s="141">
        <v>0</v>
      </c>
      <c r="Q550" s="136">
        <f t="shared" si="270"/>
        <v>0</v>
      </c>
      <c r="R550" s="141">
        <v>0</v>
      </c>
      <c r="S550" s="141">
        <v>0</v>
      </c>
      <c r="T550" s="141">
        <v>0</v>
      </c>
      <c r="U550" s="10">
        <v>0</v>
      </c>
      <c r="V550" s="10">
        <v>0</v>
      </c>
      <c r="W550" s="10">
        <v>0</v>
      </c>
      <c r="X550" s="13">
        <f t="shared" si="279"/>
        <v>0</v>
      </c>
      <c r="Y550" s="10">
        <f t="shared" si="279"/>
        <v>0</v>
      </c>
      <c r="Z550" s="10">
        <f t="shared" si="278"/>
        <v>0</v>
      </c>
      <c r="AA550" s="10">
        <f t="shared" si="278"/>
        <v>0</v>
      </c>
      <c r="AB550" s="10">
        <f t="shared" si="278"/>
        <v>0</v>
      </c>
      <c r="AC550" s="10">
        <f t="shared" si="278"/>
        <v>0</v>
      </c>
      <c r="AD550" s="10">
        <f t="shared" si="278"/>
        <v>0</v>
      </c>
      <c r="AE550" s="10">
        <f t="shared" si="265"/>
        <v>0</v>
      </c>
      <c r="AF550" s="10">
        <f t="shared" si="265"/>
        <v>0</v>
      </c>
      <c r="AG550" s="10">
        <f t="shared" si="265"/>
        <v>0</v>
      </c>
      <c r="AH550" s="10">
        <f t="shared" si="264"/>
        <v>0</v>
      </c>
      <c r="AI550" s="10">
        <f t="shared" si="264"/>
        <v>0</v>
      </c>
      <c r="AJ550" s="10">
        <f t="shared" si="264"/>
        <v>0</v>
      </c>
      <c r="AK550" s="10">
        <f t="shared" si="264"/>
        <v>0</v>
      </c>
    </row>
    <row r="551" spans="1:37" ht="12.75" customHeight="1" x14ac:dyDescent="0.25">
      <c r="A551" s="133">
        <v>543</v>
      </c>
      <c r="B551" s="139" t="s">
        <v>1812</v>
      </c>
      <c r="C551" s="135">
        <f t="shared" si="266"/>
        <v>0</v>
      </c>
      <c r="D551" s="140">
        <v>0</v>
      </c>
      <c r="E551" s="140">
        <v>0</v>
      </c>
      <c r="F551" s="140">
        <v>0</v>
      </c>
      <c r="G551" s="140">
        <v>0</v>
      </c>
      <c r="H551" s="140">
        <v>0</v>
      </c>
      <c r="I551" s="140">
        <v>0</v>
      </c>
      <c r="J551" s="135">
        <f t="shared" si="268"/>
        <v>0</v>
      </c>
      <c r="K551" s="141">
        <v>0</v>
      </c>
      <c r="L551" s="141">
        <v>0</v>
      </c>
      <c r="M551" s="141">
        <v>0</v>
      </c>
      <c r="N551" s="141">
        <v>0</v>
      </c>
      <c r="O551" s="141">
        <v>0</v>
      </c>
      <c r="P551" s="141">
        <v>0</v>
      </c>
      <c r="Q551" s="136">
        <f t="shared" si="270"/>
        <v>0</v>
      </c>
      <c r="R551" s="141">
        <v>0</v>
      </c>
      <c r="S551" s="141">
        <v>0</v>
      </c>
      <c r="T551" s="141">
        <v>0</v>
      </c>
      <c r="U551" s="10">
        <v>0</v>
      </c>
      <c r="V551" s="10">
        <v>0</v>
      </c>
      <c r="W551" s="10">
        <v>0</v>
      </c>
      <c r="X551" s="13">
        <f t="shared" si="279"/>
        <v>0</v>
      </c>
      <c r="Y551" s="10">
        <f t="shared" si="279"/>
        <v>0</v>
      </c>
      <c r="Z551" s="10">
        <f t="shared" si="278"/>
        <v>0</v>
      </c>
      <c r="AA551" s="10">
        <f t="shared" si="278"/>
        <v>0</v>
      </c>
      <c r="AB551" s="10">
        <f t="shared" si="278"/>
        <v>0</v>
      </c>
      <c r="AC551" s="10">
        <f t="shared" si="278"/>
        <v>0</v>
      </c>
      <c r="AD551" s="10">
        <f t="shared" si="278"/>
        <v>0</v>
      </c>
      <c r="AE551" s="10">
        <f t="shared" si="265"/>
        <v>0</v>
      </c>
      <c r="AF551" s="10">
        <f t="shared" si="265"/>
        <v>0</v>
      </c>
      <c r="AG551" s="10">
        <f t="shared" si="265"/>
        <v>0</v>
      </c>
      <c r="AH551" s="10">
        <f t="shared" si="264"/>
        <v>0</v>
      </c>
      <c r="AI551" s="10">
        <f t="shared" si="264"/>
        <v>0</v>
      </c>
      <c r="AJ551" s="10">
        <f t="shared" si="264"/>
        <v>0</v>
      </c>
      <c r="AK551" s="10">
        <f t="shared" si="264"/>
        <v>0</v>
      </c>
    </row>
    <row r="552" spans="1:37" ht="12.75" customHeight="1" x14ac:dyDescent="0.25">
      <c r="A552" s="133">
        <v>544</v>
      </c>
      <c r="B552" s="139" t="s">
        <v>1813</v>
      </c>
      <c r="C552" s="135">
        <f t="shared" si="266"/>
        <v>0</v>
      </c>
      <c r="D552" s="140">
        <v>0</v>
      </c>
      <c r="E552" s="140">
        <v>0</v>
      </c>
      <c r="F552" s="140">
        <v>0</v>
      </c>
      <c r="G552" s="140">
        <v>0</v>
      </c>
      <c r="H552" s="140">
        <v>0</v>
      </c>
      <c r="I552" s="140">
        <v>0</v>
      </c>
      <c r="J552" s="135">
        <f t="shared" si="268"/>
        <v>0</v>
      </c>
      <c r="K552" s="141">
        <v>0</v>
      </c>
      <c r="L552" s="141">
        <v>0</v>
      </c>
      <c r="M552" s="141">
        <v>0</v>
      </c>
      <c r="N552" s="141">
        <v>0</v>
      </c>
      <c r="O552" s="141">
        <v>0</v>
      </c>
      <c r="P552" s="141">
        <v>0</v>
      </c>
      <c r="Q552" s="136">
        <f t="shared" si="270"/>
        <v>0</v>
      </c>
      <c r="R552" s="141">
        <v>0</v>
      </c>
      <c r="S552" s="141">
        <v>0</v>
      </c>
      <c r="T552" s="141">
        <v>0</v>
      </c>
      <c r="U552" s="10">
        <v>0</v>
      </c>
      <c r="V552" s="10">
        <v>0</v>
      </c>
      <c r="W552" s="10">
        <v>0</v>
      </c>
      <c r="X552" s="13">
        <f t="shared" si="279"/>
        <v>0</v>
      </c>
      <c r="Y552" s="10">
        <f t="shared" si="279"/>
        <v>0</v>
      </c>
      <c r="Z552" s="10">
        <f t="shared" si="278"/>
        <v>0</v>
      </c>
      <c r="AA552" s="10">
        <f t="shared" si="278"/>
        <v>0</v>
      </c>
      <c r="AB552" s="10">
        <f t="shared" si="278"/>
        <v>0</v>
      </c>
      <c r="AC552" s="10">
        <f t="shared" si="278"/>
        <v>0</v>
      </c>
      <c r="AD552" s="10">
        <f t="shared" si="278"/>
        <v>0</v>
      </c>
      <c r="AE552" s="10">
        <f t="shared" si="265"/>
        <v>0</v>
      </c>
      <c r="AF552" s="10">
        <f t="shared" si="265"/>
        <v>0</v>
      </c>
      <c r="AG552" s="10">
        <f t="shared" si="265"/>
        <v>0</v>
      </c>
      <c r="AH552" s="10">
        <f t="shared" si="264"/>
        <v>0</v>
      </c>
      <c r="AI552" s="10">
        <f t="shared" si="264"/>
        <v>0</v>
      </c>
      <c r="AJ552" s="10">
        <f t="shared" si="264"/>
        <v>0</v>
      </c>
      <c r="AK552" s="10">
        <f t="shared" si="264"/>
        <v>0</v>
      </c>
    </row>
    <row r="553" spans="1:37" ht="12.75" customHeight="1" x14ac:dyDescent="0.25">
      <c r="A553" s="133">
        <v>545</v>
      </c>
      <c r="B553" s="139" t="s">
        <v>1814</v>
      </c>
      <c r="C553" s="135">
        <f t="shared" si="266"/>
        <v>0</v>
      </c>
      <c r="D553" s="140">
        <v>0</v>
      </c>
      <c r="E553" s="140">
        <v>0</v>
      </c>
      <c r="F553" s="140">
        <v>0</v>
      </c>
      <c r="G553" s="140">
        <v>0</v>
      </c>
      <c r="H553" s="140">
        <v>0</v>
      </c>
      <c r="I553" s="140">
        <v>0</v>
      </c>
      <c r="J553" s="135">
        <f t="shared" si="268"/>
        <v>0</v>
      </c>
      <c r="K553" s="141">
        <v>0</v>
      </c>
      <c r="L553" s="141">
        <v>0</v>
      </c>
      <c r="M553" s="141">
        <v>0</v>
      </c>
      <c r="N553" s="141">
        <v>0</v>
      </c>
      <c r="O553" s="141">
        <v>0</v>
      </c>
      <c r="P553" s="141">
        <v>0</v>
      </c>
      <c r="Q553" s="136">
        <f t="shared" si="270"/>
        <v>0</v>
      </c>
      <c r="R553" s="141">
        <v>0</v>
      </c>
      <c r="S553" s="141">
        <v>0</v>
      </c>
      <c r="T553" s="141">
        <v>0</v>
      </c>
      <c r="U553" s="10">
        <v>0</v>
      </c>
      <c r="V553" s="10">
        <v>0</v>
      </c>
      <c r="W553" s="10">
        <v>0</v>
      </c>
      <c r="X553" s="13">
        <f t="shared" si="279"/>
        <v>0</v>
      </c>
      <c r="Y553" s="10">
        <f t="shared" si="279"/>
        <v>0</v>
      </c>
      <c r="Z553" s="10">
        <f t="shared" si="278"/>
        <v>0</v>
      </c>
      <c r="AA553" s="10">
        <f t="shared" si="278"/>
        <v>0</v>
      </c>
      <c r="AB553" s="10">
        <f t="shared" si="278"/>
        <v>0</v>
      </c>
      <c r="AC553" s="10">
        <f t="shared" si="278"/>
        <v>0</v>
      </c>
      <c r="AD553" s="10">
        <f t="shared" si="278"/>
        <v>0</v>
      </c>
      <c r="AE553" s="10">
        <f t="shared" si="265"/>
        <v>0</v>
      </c>
      <c r="AF553" s="10">
        <f t="shared" si="265"/>
        <v>0</v>
      </c>
      <c r="AG553" s="10">
        <f t="shared" si="265"/>
        <v>0</v>
      </c>
      <c r="AH553" s="10">
        <f t="shared" si="264"/>
        <v>0</v>
      </c>
      <c r="AI553" s="10">
        <f t="shared" si="264"/>
        <v>0</v>
      </c>
      <c r="AJ553" s="10">
        <f t="shared" si="264"/>
        <v>0</v>
      </c>
      <c r="AK553" s="10">
        <f t="shared" si="264"/>
        <v>0</v>
      </c>
    </row>
    <row r="554" spans="1:37" ht="12.75" customHeight="1" x14ac:dyDescent="0.25">
      <c r="A554" s="133">
        <v>546</v>
      </c>
      <c r="B554" s="139" t="s">
        <v>1815</v>
      </c>
      <c r="C554" s="135">
        <f t="shared" si="266"/>
        <v>0</v>
      </c>
      <c r="D554" s="140">
        <v>0</v>
      </c>
      <c r="E554" s="140">
        <v>0</v>
      </c>
      <c r="F554" s="140">
        <v>0</v>
      </c>
      <c r="G554" s="140">
        <v>0</v>
      </c>
      <c r="H554" s="140">
        <v>0</v>
      </c>
      <c r="I554" s="140">
        <v>0</v>
      </c>
      <c r="J554" s="135">
        <f t="shared" si="268"/>
        <v>0</v>
      </c>
      <c r="K554" s="141">
        <v>0</v>
      </c>
      <c r="L554" s="141">
        <v>0</v>
      </c>
      <c r="M554" s="141">
        <v>0</v>
      </c>
      <c r="N554" s="141">
        <v>0</v>
      </c>
      <c r="O554" s="141">
        <v>0</v>
      </c>
      <c r="P554" s="141">
        <v>0</v>
      </c>
      <c r="Q554" s="136">
        <f t="shared" si="270"/>
        <v>0</v>
      </c>
      <c r="R554" s="141">
        <v>0</v>
      </c>
      <c r="S554" s="141">
        <v>0</v>
      </c>
      <c r="T554" s="141">
        <v>0</v>
      </c>
      <c r="U554" s="10">
        <v>0</v>
      </c>
      <c r="V554" s="10">
        <v>0</v>
      </c>
      <c r="W554" s="10">
        <v>0</v>
      </c>
      <c r="X554" s="13">
        <f t="shared" si="279"/>
        <v>0</v>
      </c>
      <c r="Y554" s="10">
        <f t="shared" si="279"/>
        <v>0</v>
      </c>
      <c r="Z554" s="10">
        <f t="shared" si="278"/>
        <v>0</v>
      </c>
      <c r="AA554" s="10">
        <f t="shared" si="278"/>
        <v>0</v>
      </c>
      <c r="AB554" s="10">
        <f t="shared" si="278"/>
        <v>0</v>
      </c>
      <c r="AC554" s="10">
        <f t="shared" si="278"/>
        <v>0</v>
      </c>
      <c r="AD554" s="10">
        <f t="shared" si="278"/>
        <v>0</v>
      </c>
      <c r="AE554" s="10">
        <f t="shared" si="265"/>
        <v>0</v>
      </c>
      <c r="AF554" s="10">
        <f t="shared" si="265"/>
        <v>0</v>
      </c>
      <c r="AG554" s="10">
        <f t="shared" si="265"/>
        <v>0</v>
      </c>
      <c r="AH554" s="10">
        <f t="shared" si="264"/>
        <v>0</v>
      </c>
      <c r="AI554" s="10">
        <f t="shared" si="264"/>
        <v>0</v>
      </c>
      <c r="AJ554" s="10">
        <f t="shared" si="264"/>
        <v>0</v>
      </c>
      <c r="AK554" s="10">
        <f t="shared" si="264"/>
        <v>0</v>
      </c>
    </row>
    <row r="555" spans="1:37" ht="12.75" customHeight="1" x14ac:dyDescent="0.25">
      <c r="A555" s="133">
        <v>547</v>
      </c>
      <c r="B555" s="139" t="s">
        <v>1816</v>
      </c>
      <c r="C555" s="135">
        <f t="shared" si="266"/>
        <v>0</v>
      </c>
      <c r="D555" s="140">
        <v>0</v>
      </c>
      <c r="E555" s="140">
        <v>0</v>
      </c>
      <c r="F555" s="140">
        <v>0</v>
      </c>
      <c r="G555" s="140">
        <v>0</v>
      </c>
      <c r="H555" s="140">
        <v>0</v>
      </c>
      <c r="I555" s="140">
        <v>0</v>
      </c>
      <c r="J555" s="135">
        <f t="shared" si="268"/>
        <v>0</v>
      </c>
      <c r="K555" s="141">
        <v>0</v>
      </c>
      <c r="L555" s="141">
        <v>0</v>
      </c>
      <c r="M555" s="141">
        <v>0</v>
      </c>
      <c r="N555" s="141">
        <v>0</v>
      </c>
      <c r="O555" s="141">
        <v>0</v>
      </c>
      <c r="P555" s="141">
        <v>0</v>
      </c>
      <c r="Q555" s="136">
        <f t="shared" si="270"/>
        <v>0</v>
      </c>
      <c r="R555" s="141">
        <v>0</v>
      </c>
      <c r="S555" s="141">
        <v>0</v>
      </c>
      <c r="T555" s="141">
        <v>0</v>
      </c>
      <c r="U555" s="10">
        <v>0</v>
      </c>
      <c r="V555" s="10">
        <v>0</v>
      </c>
      <c r="W555" s="10">
        <v>0</v>
      </c>
      <c r="X555" s="13">
        <f t="shared" si="279"/>
        <v>0</v>
      </c>
      <c r="Y555" s="10">
        <f t="shared" si="279"/>
        <v>0</v>
      </c>
      <c r="Z555" s="10">
        <f t="shared" si="278"/>
        <v>0</v>
      </c>
      <c r="AA555" s="10">
        <f t="shared" si="278"/>
        <v>0</v>
      </c>
      <c r="AB555" s="10">
        <f t="shared" si="278"/>
        <v>0</v>
      </c>
      <c r="AC555" s="10">
        <f t="shared" si="278"/>
        <v>0</v>
      </c>
      <c r="AD555" s="10">
        <f t="shared" si="278"/>
        <v>0</v>
      </c>
      <c r="AE555" s="10">
        <f t="shared" si="265"/>
        <v>0</v>
      </c>
      <c r="AF555" s="10">
        <f t="shared" si="265"/>
        <v>0</v>
      </c>
      <c r="AG555" s="10">
        <f t="shared" si="265"/>
        <v>0</v>
      </c>
      <c r="AH555" s="10">
        <f t="shared" si="264"/>
        <v>0</v>
      </c>
      <c r="AI555" s="10">
        <f t="shared" si="264"/>
        <v>0</v>
      </c>
      <c r="AJ555" s="10">
        <f t="shared" si="264"/>
        <v>0</v>
      </c>
      <c r="AK555" s="10">
        <f t="shared" si="264"/>
        <v>0</v>
      </c>
    </row>
    <row r="556" spans="1:37" ht="12.75" customHeight="1" x14ac:dyDescent="0.25">
      <c r="A556" s="133">
        <v>548</v>
      </c>
      <c r="B556" s="139" t="s">
        <v>1562</v>
      </c>
      <c r="C556" s="135">
        <f t="shared" si="266"/>
        <v>0</v>
      </c>
      <c r="D556" s="140">
        <v>0</v>
      </c>
      <c r="E556" s="140">
        <v>0</v>
      </c>
      <c r="F556" s="140">
        <v>0</v>
      </c>
      <c r="G556" s="140">
        <v>0</v>
      </c>
      <c r="H556" s="140">
        <v>0</v>
      </c>
      <c r="I556" s="140">
        <v>0</v>
      </c>
      <c r="J556" s="135">
        <f t="shared" si="268"/>
        <v>0</v>
      </c>
      <c r="K556" s="141">
        <v>0</v>
      </c>
      <c r="L556" s="141">
        <v>0</v>
      </c>
      <c r="M556" s="141">
        <v>0</v>
      </c>
      <c r="N556" s="141">
        <v>0</v>
      </c>
      <c r="O556" s="141">
        <v>0</v>
      </c>
      <c r="P556" s="141">
        <v>0</v>
      </c>
      <c r="Q556" s="136">
        <f t="shared" si="270"/>
        <v>0</v>
      </c>
      <c r="R556" s="141">
        <v>0</v>
      </c>
      <c r="S556" s="141">
        <v>0</v>
      </c>
      <c r="T556" s="141">
        <v>0</v>
      </c>
      <c r="U556" s="10">
        <v>0</v>
      </c>
      <c r="V556" s="10">
        <v>0</v>
      </c>
      <c r="W556" s="10">
        <v>0</v>
      </c>
      <c r="X556" s="13">
        <f t="shared" si="279"/>
        <v>0</v>
      </c>
      <c r="Y556" s="10">
        <f t="shared" si="279"/>
        <v>0</v>
      </c>
      <c r="Z556" s="10">
        <f t="shared" si="278"/>
        <v>0</v>
      </c>
      <c r="AA556" s="10">
        <f t="shared" si="278"/>
        <v>0</v>
      </c>
      <c r="AB556" s="10">
        <f t="shared" si="278"/>
        <v>0</v>
      </c>
      <c r="AC556" s="10">
        <f t="shared" si="278"/>
        <v>0</v>
      </c>
      <c r="AD556" s="10">
        <f t="shared" si="278"/>
        <v>0</v>
      </c>
      <c r="AE556" s="10">
        <f t="shared" si="265"/>
        <v>0</v>
      </c>
      <c r="AF556" s="10">
        <f t="shared" si="265"/>
        <v>0</v>
      </c>
      <c r="AG556" s="10">
        <f t="shared" si="265"/>
        <v>0</v>
      </c>
      <c r="AH556" s="10">
        <f t="shared" si="264"/>
        <v>0</v>
      </c>
      <c r="AI556" s="10">
        <f t="shared" si="264"/>
        <v>0</v>
      </c>
      <c r="AJ556" s="10">
        <f t="shared" si="264"/>
        <v>0</v>
      </c>
      <c r="AK556" s="10">
        <f t="shared" si="264"/>
        <v>0</v>
      </c>
    </row>
    <row r="557" spans="1:37" ht="12.75" customHeight="1" x14ac:dyDescent="0.25">
      <c r="A557" s="133">
        <v>549</v>
      </c>
      <c r="B557" s="139" t="s">
        <v>1817</v>
      </c>
      <c r="C557" s="135">
        <f t="shared" si="266"/>
        <v>0</v>
      </c>
      <c r="D557" s="140">
        <v>0</v>
      </c>
      <c r="E557" s="140">
        <v>0</v>
      </c>
      <c r="F557" s="140">
        <v>0</v>
      </c>
      <c r="G557" s="140">
        <v>0</v>
      </c>
      <c r="H557" s="140">
        <v>0</v>
      </c>
      <c r="I557" s="140">
        <v>0</v>
      </c>
      <c r="J557" s="135">
        <f t="shared" si="268"/>
        <v>0</v>
      </c>
      <c r="K557" s="141">
        <v>0</v>
      </c>
      <c r="L557" s="141">
        <v>0</v>
      </c>
      <c r="M557" s="141">
        <v>0</v>
      </c>
      <c r="N557" s="141">
        <v>0</v>
      </c>
      <c r="O557" s="141">
        <v>0</v>
      </c>
      <c r="P557" s="141">
        <v>0</v>
      </c>
      <c r="Q557" s="136">
        <f t="shared" si="270"/>
        <v>0</v>
      </c>
      <c r="R557" s="141">
        <v>0</v>
      </c>
      <c r="S557" s="141">
        <v>0</v>
      </c>
      <c r="T557" s="141">
        <v>0</v>
      </c>
      <c r="U557" s="10">
        <v>0</v>
      </c>
      <c r="V557" s="10">
        <v>0</v>
      </c>
      <c r="W557" s="10">
        <v>0</v>
      </c>
      <c r="X557" s="13">
        <f t="shared" si="279"/>
        <v>0</v>
      </c>
      <c r="Y557" s="10">
        <f t="shared" si="279"/>
        <v>0</v>
      </c>
      <c r="Z557" s="10">
        <f t="shared" si="278"/>
        <v>0</v>
      </c>
      <c r="AA557" s="10">
        <f t="shared" si="278"/>
        <v>0</v>
      </c>
      <c r="AB557" s="10">
        <f t="shared" si="278"/>
        <v>0</v>
      </c>
      <c r="AC557" s="10">
        <f t="shared" si="278"/>
        <v>0</v>
      </c>
      <c r="AD557" s="10">
        <f t="shared" si="278"/>
        <v>0</v>
      </c>
      <c r="AE557" s="10">
        <f t="shared" si="265"/>
        <v>0</v>
      </c>
      <c r="AF557" s="10">
        <f t="shared" si="265"/>
        <v>0</v>
      </c>
      <c r="AG557" s="10">
        <f t="shared" si="265"/>
        <v>0</v>
      </c>
      <c r="AH557" s="10">
        <f t="shared" si="264"/>
        <v>0</v>
      </c>
      <c r="AI557" s="10">
        <f t="shared" si="264"/>
        <v>0</v>
      </c>
      <c r="AJ557" s="10">
        <f t="shared" si="264"/>
        <v>0</v>
      </c>
      <c r="AK557" s="10">
        <f t="shared" si="264"/>
        <v>0</v>
      </c>
    </row>
    <row r="558" spans="1:37" ht="12.75" customHeight="1" x14ac:dyDescent="0.25">
      <c r="A558" s="133">
        <v>550</v>
      </c>
      <c r="B558" s="139" t="s">
        <v>1727</v>
      </c>
      <c r="C558" s="135">
        <f t="shared" si="266"/>
        <v>64.8</v>
      </c>
      <c r="D558" s="140">
        <v>0</v>
      </c>
      <c r="E558" s="140">
        <v>0</v>
      </c>
      <c r="F558" s="140">
        <v>0</v>
      </c>
      <c r="G558" s="140">
        <v>0</v>
      </c>
      <c r="H558" s="140">
        <v>64.8</v>
      </c>
      <c r="I558" s="140">
        <v>0</v>
      </c>
      <c r="J558" s="135">
        <f t="shared" si="268"/>
        <v>75.3</v>
      </c>
      <c r="K558" s="141">
        <v>0</v>
      </c>
      <c r="L558" s="141">
        <v>0</v>
      </c>
      <c r="M558" s="141">
        <v>0</v>
      </c>
      <c r="N558" s="141">
        <v>0</v>
      </c>
      <c r="O558" s="141">
        <v>75.3</v>
      </c>
      <c r="P558" s="141">
        <v>0</v>
      </c>
      <c r="Q558" s="136">
        <f t="shared" si="270"/>
        <v>75.3</v>
      </c>
      <c r="R558" s="141">
        <v>0</v>
      </c>
      <c r="S558" s="141">
        <v>0</v>
      </c>
      <c r="T558" s="141">
        <v>0</v>
      </c>
      <c r="U558" s="10">
        <v>0</v>
      </c>
      <c r="V558" s="10">
        <v>75.3</v>
      </c>
      <c r="W558" s="10">
        <v>0</v>
      </c>
      <c r="X558" s="13">
        <f t="shared" si="279"/>
        <v>0</v>
      </c>
      <c r="Y558" s="10">
        <f t="shared" si="279"/>
        <v>0</v>
      </c>
      <c r="Z558" s="10">
        <f t="shared" si="278"/>
        <v>0</v>
      </c>
      <c r="AA558" s="10">
        <f t="shared" si="278"/>
        <v>0</v>
      </c>
      <c r="AB558" s="10">
        <f t="shared" si="278"/>
        <v>0</v>
      </c>
      <c r="AC558" s="10">
        <f t="shared" si="278"/>
        <v>0</v>
      </c>
      <c r="AD558" s="10">
        <f t="shared" si="278"/>
        <v>0</v>
      </c>
      <c r="AE558" s="10">
        <f t="shared" si="265"/>
        <v>100</v>
      </c>
      <c r="AF558" s="10">
        <f t="shared" si="265"/>
        <v>0</v>
      </c>
      <c r="AG558" s="10">
        <f t="shared" si="265"/>
        <v>0</v>
      </c>
      <c r="AH558" s="10">
        <f t="shared" si="264"/>
        <v>0</v>
      </c>
      <c r="AI558" s="10">
        <f t="shared" si="264"/>
        <v>0</v>
      </c>
      <c r="AJ558" s="10">
        <f t="shared" si="264"/>
        <v>100</v>
      </c>
      <c r="AK558" s="10">
        <f t="shared" si="264"/>
        <v>0</v>
      </c>
    </row>
    <row r="559" spans="1:37" ht="12.75" customHeight="1" x14ac:dyDescent="0.25">
      <c r="A559" s="133">
        <v>551</v>
      </c>
      <c r="B559" s="139" t="s">
        <v>1818</v>
      </c>
      <c r="C559" s="135">
        <f t="shared" si="266"/>
        <v>0</v>
      </c>
      <c r="D559" s="140">
        <v>0</v>
      </c>
      <c r="E559" s="140">
        <v>0</v>
      </c>
      <c r="F559" s="140">
        <v>0</v>
      </c>
      <c r="G559" s="140">
        <v>0</v>
      </c>
      <c r="H559" s="140">
        <v>0</v>
      </c>
      <c r="I559" s="140">
        <v>0</v>
      </c>
      <c r="J559" s="135">
        <f t="shared" si="268"/>
        <v>0</v>
      </c>
      <c r="K559" s="141">
        <v>0</v>
      </c>
      <c r="L559" s="141">
        <v>0</v>
      </c>
      <c r="M559" s="141">
        <v>0</v>
      </c>
      <c r="N559" s="141">
        <v>0</v>
      </c>
      <c r="O559" s="141">
        <v>0</v>
      </c>
      <c r="P559" s="141">
        <v>0</v>
      </c>
      <c r="Q559" s="136">
        <f t="shared" si="270"/>
        <v>0</v>
      </c>
      <c r="R559" s="141">
        <v>0</v>
      </c>
      <c r="S559" s="141">
        <v>0</v>
      </c>
      <c r="T559" s="141">
        <v>0</v>
      </c>
      <c r="U559" s="10">
        <v>0</v>
      </c>
      <c r="V559" s="10">
        <v>0</v>
      </c>
      <c r="W559" s="10">
        <v>0</v>
      </c>
      <c r="X559" s="13">
        <f t="shared" si="279"/>
        <v>0</v>
      </c>
      <c r="Y559" s="10">
        <f t="shared" si="279"/>
        <v>0</v>
      </c>
      <c r="Z559" s="10">
        <f t="shared" si="278"/>
        <v>0</v>
      </c>
      <c r="AA559" s="10">
        <f t="shared" si="278"/>
        <v>0</v>
      </c>
      <c r="AB559" s="10">
        <f t="shared" si="278"/>
        <v>0</v>
      </c>
      <c r="AC559" s="10">
        <f t="shared" si="278"/>
        <v>0</v>
      </c>
      <c r="AD559" s="10">
        <f t="shared" si="278"/>
        <v>0</v>
      </c>
      <c r="AE559" s="10">
        <f t="shared" si="265"/>
        <v>0</v>
      </c>
      <c r="AF559" s="10">
        <f t="shared" si="265"/>
        <v>0</v>
      </c>
      <c r="AG559" s="10">
        <f t="shared" si="265"/>
        <v>0</v>
      </c>
      <c r="AH559" s="10">
        <f t="shared" si="264"/>
        <v>0</v>
      </c>
      <c r="AI559" s="10">
        <f t="shared" si="264"/>
        <v>0</v>
      </c>
      <c r="AJ559" s="10">
        <f t="shared" si="264"/>
        <v>0</v>
      </c>
      <c r="AK559" s="10">
        <f t="shared" si="264"/>
        <v>0</v>
      </c>
    </row>
    <row r="560" spans="1:37" ht="12.75" customHeight="1" x14ac:dyDescent="0.25">
      <c r="A560" s="133">
        <v>552</v>
      </c>
      <c r="B560" s="139" t="s">
        <v>1819</v>
      </c>
      <c r="C560" s="135">
        <f t="shared" si="266"/>
        <v>0</v>
      </c>
      <c r="D560" s="140">
        <v>0</v>
      </c>
      <c r="E560" s="140">
        <v>0</v>
      </c>
      <c r="F560" s="140">
        <v>0</v>
      </c>
      <c r="G560" s="140">
        <v>0</v>
      </c>
      <c r="H560" s="140">
        <v>0</v>
      </c>
      <c r="I560" s="140">
        <v>0</v>
      </c>
      <c r="J560" s="135">
        <f t="shared" si="268"/>
        <v>0</v>
      </c>
      <c r="K560" s="141">
        <v>0</v>
      </c>
      <c r="L560" s="141">
        <v>0</v>
      </c>
      <c r="M560" s="141">
        <v>0</v>
      </c>
      <c r="N560" s="141">
        <v>0</v>
      </c>
      <c r="O560" s="141">
        <v>0</v>
      </c>
      <c r="P560" s="141">
        <v>0</v>
      </c>
      <c r="Q560" s="136">
        <f t="shared" si="270"/>
        <v>0</v>
      </c>
      <c r="R560" s="141">
        <v>0</v>
      </c>
      <c r="S560" s="141">
        <v>0</v>
      </c>
      <c r="T560" s="141">
        <v>0</v>
      </c>
      <c r="U560" s="10">
        <v>0</v>
      </c>
      <c r="V560" s="10">
        <v>0</v>
      </c>
      <c r="W560" s="10">
        <v>0</v>
      </c>
      <c r="X560" s="13">
        <f t="shared" si="279"/>
        <v>0</v>
      </c>
      <c r="Y560" s="10">
        <f t="shared" si="279"/>
        <v>0</v>
      </c>
      <c r="Z560" s="10">
        <f t="shared" si="278"/>
        <v>0</v>
      </c>
      <c r="AA560" s="10">
        <f t="shared" si="278"/>
        <v>0</v>
      </c>
      <c r="AB560" s="10">
        <f t="shared" si="278"/>
        <v>0</v>
      </c>
      <c r="AC560" s="10">
        <f t="shared" si="278"/>
        <v>0</v>
      </c>
      <c r="AD560" s="10">
        <f t="shared" si="278"/>
        <v>0</v>
      </c>
      <c r="AE560" s="10">
        <f t="shared" si="265"/>
        <v>0</v>
      </c>
      <c r="AF560" s="10">
        <f t="shared" si="265"/>
        <v>0</v>
      </c>
      <c r="AG560" s="10">
        <f t="shared" si="265"/>
        <v>0</v>
      </c>
      <c r="AH560" s="10">
        <f t="shared" si="264"/>
        <v>0</v>
      </c>
      <c r="AI560" s="10">
        <f t="shared" si="264"/>
        <v>0</v>
      </c>
      <c r="AJ560" s="10">
        <f t="shared" si="264"/>
        <v>0</v>
      </c>
      <c r="AK560" s="10">
        <f t="shared" si="264"/>
        <v>0</v>
      </c>
    </row>
    <row r="561" spans="1:37" ht="12.75" customHeight="1" x14ac:dyDescent="0.25">
      <c r="A561" s="133">
        <v>553</v>
      </c>
      <c r="B561" s="139" t="s">
        <v>1820</v>
      </c>
      <c r="C561" s="135">
        <f t="shared" si="266"/>
        <v>0</v>
      </c>
      <c r="D561" s="140">
        <v>0</v>
      </c>
      <c r="E561" s="140">
        <v>0</v>
      </c>
      <c r="F561" s="140">
        <v>0</v>
      </c>
      <c r="G561" s="140">
        <v>0</v>
      </c>
      <c r="H561" s="140">
        <v>0</v>
      </c>
      <c r="I561" s="140">
        <v>0</v>
      </c>
      <c r="J561" s="135">
        <f t="shared" si="268"/>
        <v>0</v>
      </c>
      <c r="K561" s="141">
        <v>0</v>
      </c>
      <c r="L561" s="141">
        <v>0</v>
      </c>
      <c r="M561" s="141">
        <v>0</v>
      </c>
      <c r="N561" s="141">
        <v>0</v>
      </c>
      <c r="O561" s="141">
        <v>0</v>
      </c>
      <c r="P561" s="141">
        <v>0</v>
      </c>
      <c r="Q561" s="136">
        <f t="shared" si="270"/>
        <v>0</v>
      </c>
      <c r="R561" s="141">
        <v>0</v>
      </c>
      <c r="S561" s="141">
        <v>0</v>
      </c>
      <c r="T561" s="141">
        <v>0</v>
      </c>
      <c r="U561" s="10">
        <v>0</v>
      </c>
      <c r="V561" s="10">
        <v>0</v>
      </c>
      <c r="W561" s="10">
        <v>0</v>
      </c>
      <c r="X561" s="13">
        <f t="shared" si="279"/>
        <v>0</v>
      </c>
      <c r="Y561" s="10">
        <f t="shared" si="279"/>
        <v>0</v>
      </c>
      <c r="Z561" s="10">
        <f t="shared" si="278"/>
        <v>0</v>
      </c>
      <c r="AA561" s="10">
        <f t="shared" si="278"/>
        <v>0</v>
      </c>
      <c r="AB561" s="10">
        <f t="shared" si="278"/>
        <v>0</v>
      </c>
      <c r="AC561" s="10">
        <f t="shared" si="278"/>
        <v>0</v>
      </c>
      <c r="AD561" s="10">
        <f t="shared" si="278"/>
        <v>0</v>
      </c>
      <c r="AE561" s="10">
        <f t="shared" si="265"/>
        <v>0</v>
      </c>
      <c r="AF561" s="10">
        <f t="shared" si="265"/>
        <v>0</v>
      </c>
      <c r="AG561" s="10">
        <f t="shared" si="265"/>
        <v>0</v>
      </c>
      <c r="AH561" s="10">
        <f t="shared" si="264"/>
        <v>0</v>
      </c>
      <c r="AI561" s="10">
        <f t="shared" si="264"/>
        <v>0</v>
      </c>
      <c r="AJ561" s="10">
        <f t="shared" si="264"/>
        <v>0</v>
      </c>
      <c r="AK561" s="10">
        <f t="shared" si="264"/>
        <v>0</v>
      </c>
    </row>
    <row r="562" spans="1:37" ht="12.75" customHeight="1" x14ac:dyDescent="0.25">
      <c r="A562" s="133">
        <v>554</v>
      </c>
      <c r="B562" s="139" t="s">
        <v>1821</v>
      </c>
      <c r="C562" s="135">
        <f t="shared" si="266"/>
        <v>0</v>
      </c>
      <c r="D562" s="140">
        <v>0</v>
      </c>
      <c r="E562" s="140">
        <v>0</v>
      </c>
      <c r="F562" s="140">
        <v>0</v>
      </c>
      <c r="G562" s="140">
        <v>0</v>
      </c>
      <c r="H562" s="140">
        <v>0</v>
      </c>
      <c r="I562" s="140">
        <v>0</v>
      </c>
      <c r="J562" s="135">
        <f t="shared" si="268"/>
        <v>0</v>
      </c>
      <c r="K562" s="141">
        <v>0</v>
      </c>
      <c r="L562" s="141">
        <v>0</v>
      </c>
      <c r="M562" s="141">
        <v>0</v>
      </c>
      <c r="N562" s="141">
        <v>0</v>
      </c>
      <c r="O562" s="141">
        <v>0</v>
      </c>
      <c r="P562" s="141">
        <v>0</v>
      </c>
      <c r="Q562" s="136">
        <f t="shared" si="270"/>
        <v>0</v>
      </c>
      <c r="R562" s="141">
        <v>0</v>
      </c>
      <c r="S562" s="141">
        <v>0</v>
      </c>
      <c r="T562" s="141">
        <v>0</v>
      </c>
      <c r="U562" s="10">
        <v>0</v>
      </c>
      <c r="V562" s="10">
        <v>0</v>
      </c>
      <c r="W562" s="10">
        <v>0</v>
      </c>
      <c r="X562" s="13">
        <f t="shared" si="279"/>
        <v>0</v>
      </c>
      <c r="Y562" s="10">
        <f t="shared" si="279"/>
        <v>0</v>
      </c>
      <c r="Z562" s="10">
        <f t="shared" si="278"/>
        <v>0</v>
      </c>
      <c r="AA562" s="10">
        <f t="shared" si="278"/>
        <v>0</v>
      </c>
      <c r="AB562" s="10">
        <f t="shared" si="278"/>
        <v>0</v>
      </c>
      <c r="AC562" s="10">
        <f t="shared" si="278"/>
        <v>0</v>
      </c>
      <c r="AD562" s="10">
        <f t="shared" si="278"/>
        <v>0</v>
      </c>
      <c r="AE562" s="10">
        <f t="shared" si="265"/>
        <v>0</v>
      </c>
      <c r="AF562" s="10">
        <f t="shared" si="265"/>
        <v>0</v>
      </c>
      <c r="AG562" s="10">
        <f t="shared" si="265"/>
        <v>0</v>
      </c>
      <c r="AH562" s="10">
        <f t="shared" si="264"/>
        <v>0</v>
      </c>
      <c r="AI562" s="10">
        <f t="shared" si="264"/>
        <v>0</v>
      </c>
      <c r="AJ562" s="10">
        <f t="shared" si="264"/>
        <v>0</v>
      </c>
      <c r="AK562" s="10">
        <f t="shared" si="264"/>
        <v>0</v>
      </c>
    </row>
    <row r="563" spans="1:37" ht="12.75" customHeight="1" x14ac:dyDescent="0.25">
      <c r="A563" s="133">
        <v>555</v>
      </c>
      <c r="B563" s="139" t="s">
        <v>1822</v>
      </c>
      <c r="C563" s="135">
        <f t="shared" si="266"/>
        <v>0</v>
      </c>
      <c r="D563" s="140">
        <v>0</v>
      </c>
      <c r="E563" s="140">
        <v>0</v>
      </c>
      <c r="F563" s="140">
        <v>0</v>
      </c>
      <c r="G563" s="140">
        <v>0</v>
      </c>
      <c r="H563" s="140">
        <v>0</v>
      </c>
      <c r="I563" s="140">
        <v>0</v>
      </c>
      <c r="J563" s="135">
        <f t="shared" si="268"/>
        <v>0</v>
      </c>
      <c r="K563" s="141">
        <v>0</v>
      </c>
      <c r="L563" s="141">
        <v>0</v>
      </c>
      <c r="M563" s="141">
        <v>0</v>
      </c>
      <c r="N563" s="141">
        <v>0</v>
      </c>
      <c r="O563" s="141">
        <v>0</v>
      </c>
      <c r="P563" s="141">
        <v>0</v>
      </c>
      <c r="Q563" s="136">
        <f t="shared" si="270"/>
        <v>0</v>
      </c>
      <c r="R563" s="141">
        <v>0</v>
      </c>
      <c r="S563" s="141">
        <v>0</v>
      </c>
      <c r="T563" s="141">
        <v>0</v>
      </c>
      <c r="U563" s="10">
        <v>0</v>
      </c>
      <c r="V563" s="10">
        <v>0</v>
      </c>
      <c r="W563" s="10">
        <v>0</v>
      </c>
      <c r="X563" s="13">
        <f t="shared" si="279"/>
        <v>0</v>
      </c>
      <c r="Y563" s="10">
        <f t="shared" si="279"/>
        <v>0</v>
      </c>
      <c r="Z563" s="10">
        <f t="shared" si="278"/>
        <v>0</v>
      </c>
      <c r="AA563" s="10">
        <f t="shared" si="278"/>
        <v>0</v>
      </c>
      <c r="AB563" s="10">
        <f t="shared" si="278"/>
        <v>0</v>
      </c>
      <c r="AC563" s="10">
        <f t="shared" si="278"/>
        <v>0</v>
      </c>
      <c r="AD563" s="10">
        <f t="shared" si="278"/>
        <v>0</v>
      </c>
      <c r="AE563" s="10">
        <f t="shared" si="265"/>
        <v>0</v>
      </c>
      <c r="AF563" s="10">
        <f t="shared" si="265"/>
        <v>0</v>
      </c>
      <c r="AG563" s="10">
        <f t="shared" si="265"/>
        <v>0</v>
      </c>
      <c r="AH563" s="10">
        <f t="shared" si="264"/>
        <v>0</v>
      </c>
      <c r="AI563" s="10">
        <f t="shared" si="264"/>
        <v>0</v>
      </c>
      <c r="AJ563" s="10">
        <f t="shared" si="264"/>
        <v>0</v>
      </c>
      <c r="AK563" s="10">
        <f t="shared" si="264"/>
        <v>0</v>
      </c>
    </row>
    <row r="564" spans="1:37" ht="12.75" customHeight="1" x14ac:dyDescent="0.25">
      <c r="A564" s="133">
        <v>556</v>
      </c>
      <c r="B564" s="139" t="s">
        <v>1823</v>
      </c>
      <c r="C564" s="135">
        <f t="shared" si="266"/>
        <v>64.8</v>
      </c>
      <c r="D564" s="140">
        <v>0</v>
      </c>
      <c r="E564" s="140">
        <v>0</v>
      </c>
      <c r="F564" s="140">
        <v>0</v>
      </c>
      <c r="G564" s="140">
        <v>0</v>
      </c>
      <c r="H564" s="140">
        <v>64.8</v>
      </c>
      <c r="I564" s="140">
        <v>0</v>
      </c>
      <c r="J564" s="135">
        <f t="shared" si="268"/>
        <v>70.900000000000006</v>
      </c>
      <c r="K564" s="141">
        <v>0</v>
      </c>
      <c r="L564" s="141">
        <v>0</v>
      </c>
      <c r="M564" s="141">
        <v>0</v>
      </c>
      <c r="N564" s="141">
        <v>0</v>
      </c>
      <c r="O564" s="141">
        <v>70.900000000000006</v>
      </c>
      <c r="P564" s="141">
        <v>0</v>
      </c>
      <c r="Q564" s="136">
        <f t="shared" si="270"/>
        <v>61.7699</v>
      </c>
      <c r="R564" s="141">
        <v>0</v>
      </c>
      <c r="S564" s="141">
        <v>0</v>
      </c>
      <c r="T564" s="141">
        <v>0</v>
      </c>
      <c r="U564" s="10">
        <v>0</v>
      </c>
      <c r="V564" s="10">
        <v>61.7699</v>
      </c>
      <c r="W564" s="10">
        <v>0</v>
      </c>
      <c r="X564" s="13">
        <f t="shared" si="279"/>
        <v>-9.1301000000000059</v>
      </c>
      <c r="Y564" s="10">
        <f t="shared" si="279"/>
        <v>0</v>
      </c>
      <c r="Z564" s="10">
        <f t="shared" si="278"/>
        <v>0</v>
      </c>
      <c r="AA564" s="10">
        <f t="shared" si="278"/>
        <v>0</v>
      </c>
      <c r="AB564" s="10">
        <f t="shared" si="278"/>
        <v>0</v>
      </c>
      <c r="AC564" s="10">
        <f t="shared" si="278"/>
        <v>-9.1301000000000059</v>
      </c>
      <c r="AD564" s="10">
        <f t="shared" si="278"/>
        <v>0</v>
      </c>
      <c r="AE564" s="10">
        <f t="shared" si="265"/>
        <v>87.122566995768679</v>
      </c>
      <c r="AF564" s="10">
        <f t="shared" si="265"/>
        <v>0</v>
      </c>
      <c r="AG564" s="10">
        <f t="shared" si="265"/>
        <v>0</v>
      </c>
      <c r="AH564" s="10">
        <f t="shared" si="264"/>
        <v>0</v>
      </c>
      <c r="AI564" s="10">
        <f t="shared" si="264"/>
        <v>0</v>
      </c>
      <c r="AJ564" s="10">
        <f t="shared" si="264"/>
        <v>87.122566995768679</v>
      </c>
      <c r="AK564" s="10">
        <f t="shared" si="264"/>
        <v>0</v>
      </c>
    </row>
    <row r="565" spans="1:37" ht="12.75" customHeight="1" x14ac:dyDescent="0.25">
      <c r="A565" s="133">
        <v>557</v>
      </c>
      <c r="B565" s="139" t="s">
        <v>1824</v>
      </c>
      <c r="C565" s="135">
        <f t="shared" si="266"/>
        <v>0</v>
      </c>
      <c r="D565" s="140">
        <v>0</v>
      </c>
      <c r="E565" s="140">
        <v>0</v>
      </c>
      <c r="F565" s="140">
        <v>0</v>
      </c>
      <c r="G565" s="140">
        <v>0</v>
      </c>
      <c r="H565" s="140">
        <v>0</v>
      </c>
      <c r="I565" s="140">
        <v>0</v>
      </c>
      <c r="J565" s="135">
        <f t="shared" si="268"/>
        <v>0</v>
      </c>
      <c r="K565" s="141">
        <v>0</v>
      </c>
      <c r="L565" s="141">
        <v>0</v>
      </c>
      <c r="M565" s="141">
        <v>0</v>
      </c>
      <c r="N565" s="141">
        <v>0</v>
      </c>
      <c r="O565" s="141">
        <v>0</v>
      </c>
      <c r="P565" s="141">
        <v>0</v>
      </c>
      <c r="Q565" s="136">
        <f t="shared" si="270"/>
        <v>0</v>
      </c>
      <c r="R565" s="141">
        <v>0</v>
      </c>
      <c r="S565" s="141">
        <v>0</v>
      </c>
      <c r="T565" s="141">
        <v>0</v>
      </c>
      <c r="U565" s="10">
        <v>0</v>
      </c>
      <c r="V565" s="10">
        <v>0</v>
      </c>
      <c r="W565" s="10">
        <v>0</v>
      </c>
      <c r="X565" s="13">
        <f t="shared" si="279"/>
        <v>0</v>
      </c>
      <c r="Y565" s="10">
        <f t="shared" si="279"/>
        <v>0</v>
      </c>
      <c r="Z565" s="10">
        <f t="shared" si="278"/>
        <v>0</v>
      </c>
      <c r="AA565" s="10">
        <f t="shared" si="278"/>
        <v>0</v>
      </c>
      <c r="AB565" s="10">
        <f t="shared" si="278"/>
        <v>0</v>
      </c>
      <c r="AC565" s="10">
        <f t="shared" si="278"/>
        <v>0</v>
      </c>
      <c r="AD565" s="10">
        <f t="shared" si="278"/>
        <v>0</v>
      </c>
      <c r="AE565" s="10">
        <f t="shared" si="265"/>
        <v>0</v>
      </c>
      <c r="AF565" s="10">
        <f t="shared" si="265"/>
        <v>0</v>
      </c>
      <c r="AG565" s="10">
        <f t="shared" si="265"/>
        <v>0</v>
      </c>
      <c r="AH565" s="10">
        <f t="shared" si="264"/>
        <v>0</v>
      </c>
      <c r="AI565" s="10">
        <f t="shared" si="264"/>
        <v>0</v>
      </c>
      <c r="AJ565" s="10">
        <f t="shared" si="264"/>
        <v>0</v>
      </c>
      <c r="AK565" s="10">
        <f t="shared" si="264"/>
        <v>0</v>
      </c>
    </row>
    <row r="566" spans="1:37" ht="12.75" customHeight="1" x14ac:dyDescent="0.25">
      <c r="A566" s="133">
        <v>558</v>
      </c>
      <c r="B566" s="139" t="s">
        <v>1825</v>
      </c>
      <c r="C566" s="135">
        <f t="shared" si="266"/>
        <v>0</v>
      </c>
      <c r="D566" s="140">
        <v>0</v>
      </c>
      <c r="E566" s="140">
        <v>0</v>
      </c>
      <c r="F566" s="140">
        <v>0</v>
      </c>
      <c r="G566" s="140">
        <v>0</v>
      </c>
      <c r="H566" s="140">
        <v>0</v>
      </c>
      <c r="I566" s="140">
        <v>0</v>
      </c>
      <c r="J566" s="135">
        <f t="shared" si="268"/>
        <v>0</v>
      </c>
      <c r="K566" s="141">
        <v>0</v>
      </c>
      <c r="L566" s="141">
        <v>0</v>
      </c>
      <c r="M566" s="141">
        <v>0</v>
      </c>
      <c r="N566" s="141">
        <v>0</v>
      </c>
      <c r="O566" s="141">
        <v>0</v>
      </c>
      <c r="P566" s="141">
        <v>0</v>
      </c>
      <c r="Q566" s="136">
        <f t="shared" si="270"/>
        <v>0</v>
      </c>
      <c r="R566" s="141">
        <v>0</v>
      </c>
      <c r="S566" s="141">
        <v>0</v>
      </c>
      <c r="T566" s="141">
        <v>0</v>
      </c>
      <c r="U566" s="10">
        <v>0</v>
      </c>
      <c r="V566" s="10">
        <v>0</v>
      </c>
      <c r="W566" s="10">
        <v>0</v>
      </c>
      <c r="X566" s="13">
        <f t="shared" si="279"/>
        <v>0</v>
      </c>
      <c r="Y566" s="10">
        <f t="shared" si="279"/>
        <v>0</v>
      </c>
      <c r="Z566" s="10">
        <f t="shared" si="278"/>
        <v>0</v>
      </c>
      <c r="AA566" s="10">
        <f t="shared" si="278"/>
        <v>0</v>
      </c>
      <c r="AB566" s="10">
        <f t="shared" si="278"/>
        <v>0</v>
      </c>
      <c r="AC566" s="10">
        <f t="shared" si="278"/>
        <v>0</v>
      </c>
      <c r="AD566" s="10">
        <f t="shared" si="278"/>
        <v>0</v>
      </c>
      <c r="AE566" s="10">
        <f t="shared" si="265"/>
        <v>0</v>
      </c>
      <c r="AF566" s="10">
        <f t="shared" si="265"/>
        <v>0</v>
      </c>
      <c r="AG566" s="10">
        <f t="shared" si="265"/>
        <v>0</v>
      </c>
      <c r="AH566" s="10">
        <f t="shared" si="264"/>
        <v>0</v>
      </c>
      <c r="AI566" s="10">
        <f t="shared" si="264"/>
        <v>0</v>
      </c>
      <c r="AJ566" s="10">
        <f t="shared" si="264"/>
        <v>0</v>
      </c>
      <c r="AK566" s="10">
        <f t="shared" si="264"/>
        <v>0</v>
      </c>
    </row>
    <row r="567" spans="1:37" ht="12.75" customHeight="1" x14ac:dyDescent="0.25">
      <c r="A567" s="133">
        <v>559</v>
      </c>
      <c r="B567" s="139" t="s">
        <v>1826</v>
      </c>
      <c r="C567" s="135">
        <f t="shared" si="266"/>
        <v>0</v>
      </c>
      <c r="D567" s="140">
        <v>0</v>
      </c>
      <c r="E567" s="140">
        <v>0</v>
      </c>
      <c r="F567" s="140">
        <v>0</v>
      </c>
      <c r="G567" s="140">
        <v>0</v>
      </c>
      <c r="H567" s="140">
        <v>0</v>
      </c>
      <c r="I567" s="140">
        <v>0</v>
      </c>
      <c r="J567" s="135">
        <f t="shared" si="268"/>
        <v>0</v>
      </c>
      <c r="K567" s="141">
        <v>0</v>
      </c>
      <c r="L567" s="141">
        <v>0</v>
      </c>
      <c r="M567" s="141">
        <v>0</v>
      </c>
      <c r="N567" s="141">
        <v>0</v>
      </c>
      <c r="O567" s="141">
        <v>0</v>
      </c>
      <c r="P567" s="141">
        <v>0</v>
      </c>
      <c r="Q567" s="136">
        <f t="shared" si="270"/>
        <v>0</v>
      </c>
      <c r="R567" s="141">
        <v>0</v>
      </c>
      <c r="S567" s="141">
        <v>0</v>
      </c>
      <c r="T567" s="141">
        <v>0</v>
      </c>
      <c r="U567" s="10">
        <v>0</v>
      </c>
      <c r="V567" s="10">
        <v>0</v>
      </c>
      <c r="W567" s="10">
        <v>0</v>
      </c>
      <c r="X567" s="13">
        <f t="shared" si="279"/>
        <v>0</v>
      </c>
      <c r="Y567" s="10">
        <f t="shared" si="279"/>
        <v>0</v>
      </c>
      <c r="Z567" s="10">
        <f t="shared" si="278"/>
        <v>0</v>
      </c>
      <c r="AA567" s="10">
        <f t="shared" si="278"/>
        <v>0</v>
      </c>
      <c r="AB567" s="10">
        <f t="shared" si="278"/>
        <v>0</v>
      </c>
      <c r="AC567" s="10">
        <f t="shared" si="278"/>
        <v>0</v>
      </c>
      <c r="AD567" s="10">
        <f t="shared" si="278"/>
        <v>0</v>
      </c>
      <c r="AE567" s="10">
        <f t="shared" si="265"/>
        <v>0</v>
      </c>
      <c r="AF567" s="10">
        <f t="shared" si="265"/>
        <v>0</v>
      </c>
      <c r="AG567" s="10">
        <f t="shared" si="265"/>
        <v>0</v>
      </c>
      <c r="AH567" s="10">
        <f t="shared" si="264"/>
        <v>0</v>
      </c>
      <c r="AI567" s="10">
        <f t="shared" si="264"/>
        <v>0</v>
      </c>
      <c r="AJ567" s="10">
        <f t="shared" si="264"/>
        <v>0</v>
      </c>
      <c r="AK567" s="10">
        <f t="shared" si="264"/>
        <v>0</v>
      </c>
    </row>
    <row r="568" spans="1:37" ht="12.75" customHeight="1" x14ac:dyDescent="0.25">
      <c r="A568" s="133">
        <v>560</v>
      </c>
      <c r="B568" s="139" t="s">
        <v>1827</v>
      </c>
      <c r="C568" s="135">
        <f t="shared" si="266"/>
        <v>0</v>
      </c>
      <c r="D568" s="140">
        <v>0</v>
      </c>
      <c r="E568" s="140">
        <v>0</v>
      </c>
      <c r="F568" s="140">
        <v>0</v>
      </c>
      <c r="G568" s="140">
        <v>0</v>
      </c>
      <c r="H568" s="140">
        <v>0</v>
      </c>
      <c r="I568" s="140">
        <v>0</v>
      </c>
      <c r="J568" s="135">
        <f t="shared" si="268"/>
        <v>0</v>
      </c>
      <c r="K568" s="141">
        <v>0</v>
      </c>
      <c r="L568" s="141">
        <v>0</v>
      </c>
      <c r="M568" s="141">
        <v>0</v>
      </c>
      <c r="N568" s="141">
        <v>0</v>
      </c>
      <c r="O568" s="141">
        <v>0</v>
      </c>
      <c r="P568" s="141">
        <v>0</v>
      </c>
      <c r="Q568" s="136">
        <f t="shared" si="270"/>
        <v>0</v>
      </c>
      <c r="R568" s="141">
        <v>0</v>
      </c>
      <c r="S568" s="141">
        <v>0</v>
      </c>
      <c r="T568" s="141">
        <v>0</v>
      </c>
      <c r="U568" s="10">
        <v>0</v>
      </c>
      <c r="V568" s="10">
        <v>0</v>
      </c>
      <c r="W568" s="10">
        <v>0</v>
      </c>
      <c r="X568" s="13">
        <f t="shared" si="279"/>
        <v>0</v>
      </c>
      <c r="Y568" s="10">
        <f t="shared" si="279"/>
        <v>0</v>
      </c>
      <c r="Z568" s="10">
        <f t="shared" si="278"/>
        <v>0</v>
      </c>
      <c r="AA568" s="10">
        <f t="shared" si="278"/>
        <v>0</v>
      </c>
      <c r="AB568" s="10">
        <f t="shared" si="278"/>
        <v>0</v>
      </c>
      <c r="AC568" s="10">
        <f t="shared" si="278"/>
        <v>0</v>
      </c>
      <c r="AD568" s="10">
        <f t="shared" si="278"/>
        <v>0</v>
      </c>
      <c r="AE568" s="10">
        <f t="shared" si="265"/>
        <v>0</v>
      </c>
      <c r="AF568" s="10">
        <f t="shared" si="265"/>
        <v>0</v>
      </c>
      <c r="AG568" s="10">
        <f t="shared" si="265"/>
        <v>0</v>
      </c>
      <c r="AH568" s="10">
        <f t="shared" si="264"/>
        <v>0</v>
      </c>
      <c r="AI568" s="10">
        <f t="shared" si="264"/>
        <v>0</v>
      </c>
      <c r="AJ568" s="10">
        <f t="shared" si="264"/>
        <v>0</v>
      </c>
      <c r="AK568" s="10">
        <f t="shared" si="264"/>
        <v>0</v>
      </c>
    </row>
    <row r="569" spans="1:37" ht="12.75" customHeight="1" x14ac:dyDescent="0.25">
      <c r="A569" s="133">
        <v>561</v>
      </c>
      <c r="B569" s="139" t="s">
        <v>1828</v>
      </c>
      <c r="C569" s="135">
        <f t="shared" si="266"/>
        <v>0</v>
      </c>
      <c r="D569" s="140">
        <v>0</v>
      </c>
      <c r="E569" s="140">
        <v>0</v>
      </c>
      <c r="F569" s="140">
        <v>0</v>
      </c>
      <c r="G569" s="140">
        <v>0</v>
      </c>
      <c r="H569" s="140">
        <v>0</v>
      </c>
      <c r="I569" s="140">
        <v>0</v>
      </c>
      <c r="J569" s="135">
        <f t="shared" si="268"/>
        <v>0</v>
      </c>
      <c r="K569" s="141">
        <v>0</v>
      </c>
      <c r="L569" s="141">
        <v>0</v>
      </c>
      <c r="M569" s="141">
        <v>0</v>
      </c>
      <c r="N569" s="141">
        <v>0</v>
      </c>
      <c r="O569" s="141">
        <v>0</v>
      </c>
      <c r="P569" s="141">
        <v>0</v>
      </c>
      <c r="Q569" s="136">
        <f t="shared" si="270"/>
        <v>0</v>
      </c>
      <c r="R569" s="141">
        <v>0</v>
      </c>
      <c r="S569" s="141">
        <v>0</v>
      </c>
      <c r="T569" s="141">
        <v>0</v>
      </c>
      <c r="U569" s="10">
        <v>0</v>
      </c>
      <c r="V569" s="10">
        <v>0</v>
      </c>
      <c r="W569" s="10">
        <v>0</v>
      </c>
      <c r="X569" s="13">
        <f t="shared" si="279"/>
        <v>0</v>
      </c>
      <c r="Y569" s="10">
        <f t="shared" si="279"/>
        <v>0</v>
      </c>
      <c r="Z569" s="10">
        <f t="shared" si="278"/>
        <v>0</v>
      </c>
      <c r="AA569" s="10">
        <f t="shared" si="278"/>
        <v>0</v>
      </c>
      <c r="AB569" s="10">
        <f t="shared" si="278"/>
        <v>0</v>
      </c>
      <c r="AC569" s="10">
        <f t="shared" si="278"/>
        <v>0</v>
      </c>
      <c r="AD569" s="10">
        <f t="shared" si="278"/>
        <v>0</v>
      </c>
      <c r="AE569" s="10">
        <f t="shared" si="265"/>
        <v>0</v>
      </c>
      <c r="AF569" s="10">
        <f t="shared" si="265"/>
        <v>0</v>
      </c>
      <c r="AG569" s="10">
        <f t="shared" si="265"/>
        <v>0</v>
      </c>
      <c r="AH569" s="10">
        <f t="shared" si="264"/>
        <v>0</v>
      </c>
      <c r="AI569" s="10">
        <f t="shared" si="264"/>
        <v>0</v>
      </c>
      <c r="AJ569" s="10">
        <f t="shared" si="264"/>
        <v>0</v>
      </c>
      <c r="AK569" s="10">
        <f t="shared" si="264"/>
        <v>0</v>
      </c>
    </row>
    <row r="570" spans="1:37" ht="12.75" customHeight="1" x14ac:dyDescent="0.25">
      <c r="A570" s="133">
        <v>562</v>
      </c>
      <c r="B570" s="139" t="s">
        <v>1621</v>
      </c>
      <c r="C570" s="135">
        <f t="shared" si="266"/>
        <v>0</v>
      </c>
      <c r="D570" s="140">
        <v>0</v>
      </c>
      <c r="E570" s="140">
        <v>0</v>
      </c>
      <c r="F570" s="140">
        <v>0</v>
      </c>
      <c r="G570" s="140">
        <v>0</v>
      </c>
      <c r="H570" s="140">
        <v>0</v>
      </c>
      <c r="I570" s="140">
        <v>0</v>
      </c>
      <c r="J570" s="135">
        <f t="shared" si="268"/>
        <v>0</v>
      </c>
      <c r="K570" s="141">
        <v>0</v>
      </c>
      <c r="L570" s="141">
        <v>0</v>
      </c>
      <c r="M570" s="141">
        <v>0</v>
      </c>
      <c r="N570" s="141">
        <v>0</v>
      </c>
      <c r="O570" s="141">
        <v>0</v>
      </c>
      <c r="P570" s="141">
        <v>0</v>
      </c>
      <c r="Q570" s="136">
        <f t="shared" si="270"/>
        <v>0</v>
      </c>
      <c r="R570" s="141">
        <v>0</v>
      </c>
      <c r="S570" s="141">
        <v>0</v>
      </c>
      <c r="T570" s="141">
        <v>0</v>
      </c>
      <c r="U570" s="10">
        <v>0</v>
      </c>
      <c r="V570" s="10">
        <v>0</v>
      </c>
      <c r="W570" s="10">
        <v>0</v>
      </c>
      <c r="X570" s="13">
        <f t="shared" si="279"/>
        <v>0</v>
      </c>
      <c r="Y570" s="10">
        <f t="shared" si="279"/>
        <v>0</v>
      </c>
      <c r="Z570" s="10">
        <f t="shared" si="278"/>
        <v>0</v>
      </c>
      <c r="AA570" s="10">
        <f t="shared" si="278"/>
        <v>0</v>
      </c>
      <c r="AB570" s="10">
        <f t="shared" si="278"/>
        <v>0</v>
      </c>
      <c r="AC570" s="10">
        <f t="shared" si="278"/>
        <v>0</v>
      </c>
      <c r="AD570" s="10">
        <f t="shared" si="278"/>
        <v>0</v>
      </c>
      <c r="AE570" s="10">
        <f t="shared" si="265"/>
        <v>0</v>
      </c>
      <c r="AF570" s="10">
        <f t="shared" si="265"/>
        <v>0</v>
      </c>
      <c r="AG570" s="10">
        <f t="shared" si="265"/>
        <v>0</v>
      </c>
      <c r="AH570" s="10">
        <f t="shared" si="264"/>
        <v>0</v>
      </c>
      <c r="AI570" s="10">
        <f t="shared" si="264"/>
        <v>0</v>
      </c>
      <c r="AJ570" s="10">
        <f t="shared" si="264"/>
        <v>0</v>
      </c>
      <c r="AK570" s="10">
        <f t="shared" si="264"/>
        <v>0</v>
      </c>
    </row>
    <row r="571" spans="1:37" ht="12.75" customHeight="1" x14ac:dyDescent="0.25">
      <c r="A571" s="133">
        <v>563</v>
      </c>
      <c r="B571" s="139" t="s">
        <v>1664</v>
      </c>
      <c r="C571" s="135">
        <f t="shared" si="266"/>
        <v>0</v>
      </c>
      <c r="D571" s="140">
        <v>0</v>
      </c>
      <c r="E571" s="140">
        <v>0</v>
      </c>
      <c r="F571" s="140">
        <v>0</v>
      </c>
      <c r="G571" s="140">
        <v>0</v>
      </c>
      <c r="H571" s="140">
        <v>0</v>
      </c>
      <c r="I571" s="140">
        <v>0</v>
      </c>
      <c r="J571" s="135">
        <f t="shared" si="268"/>
        <v>0</v>
      </c>
      <c r="K571" s="141">
        <v>0</v>
      </c>
      <c r="L571" s="141">
        <v>0</v>
      </c>
      <c r="M571" s="141">
        <v>0</v>
      </c>
      <c r="N571" s="141">
        <v>0</v>
      </c>
      <c r="O571" s="141">
        <v>0</v>
      </c>
      <c r="P571" s="141">
        <v>0</v>
      </c>
      <c r="Q571" s="136">
        <f t="shared" si="270"/>
        <v>0</v>
      </c>
      <c r="R571" s="141">
        <v>0</v>
      </c>
      <c r="S571" s="141">
        <v>0</v>
      </c>
      <c r="T571" s="141">
        <v>0</v>
      </c>
      <c r="U571" s="10">
        <v>0</v>
      </c>
      <c r="V571" s="10">
        <v>0</v>
      </c>
      <c r="W571" s="10">
        <v>0</v>
      </c>
      <c r="X571" s="13">
        <f t="shared" si="279"/>
        <v>0</v>
      </c>
      <c r="Y571" s="10">
        <f t="shared" si="279"/>
        <v>0</v>
      </c>
      <c r="Z571" s="10">
        <f t="shared" si="278"/>
        <v>0</v>
      </c>
      <c r="AA571" s="10">
        <f t="shared" si="278"/>
        <v>0</v>
      </c>
      <c r="AB571" s="10">
        <f t="shared" si="278"/>
        <v>0</v>
      </c>
      <c r="AC571" s="10">
        <f t="shared" si="278"/>
        <v>0</v>
      </c>
      <c r="AD571" s="10">
        <f t="shared" si="278"/>
        <v>0</v>
      </c>
      <c r="AE571" s="10">
        <f t="shared" si="265"/>
        <v>0</v>
      </c>
      <c r="AF571" s="10">
        <f t="shared" si="265"/>
        <v>0</v>
      </c>
      <c r="AG571" s="10">
        <f t="shared" si="265"/>
        <v>0</v>
      </c>
      <c r="AH571" s="10">
        <f t="shared" si="264"/>
        <v>0</v>
      </c>
      <c r="AI571" s="10">
        <f t="shared" si="264"/>
        <v>0</v>
      </c>
      <c r="AJ571" s="10">
        <f t="shared" si="264"/>
        <v>0</v>
      </c>
      <c r="AK571" s="10">
        <f t="shared" si="264"/>
        <v>0</v>
      </c>
    </row>
    <row r="572" spans="1:37" ht="12.75" customHeight="1" x14ac:dyDescent="0.25">
      <c r="A572" s="133">
        <v>564</v>
      </c>
      <c r="B572" s="139" t="s">
        <v>1829</v>
      </c>
      <c r="C572" s="135">
        <f t="shared" si="266"/>
        <v>0</v>
      </c>
      <c r="D572" s="140">
        <v>0</v>
      </c>
      <c r="E572" s="140">
        <v>0</v>
      </c>
      <c r="F572" s="140">
        <v>0</v>
      </c>
      <c r="G572" s="140">
        <v>0</v>
      </c>
      <c r="H572" s="140">
        <v>0</v>
      </c>
      <c r="I572" s="140">
        <v>0</v>
      </c>
      <c r="J572" s="135">
        <f t="shared" si="268"/>
        <v>0</v>
      </c>
      <c r="K572" s="141">
        <v>0</v>
      </c>
      <c r="L572" s="141">
        <v>0</v>
      </c>
      <c r="M572" s="141">
        <v>0</v>
      </c>
      <c r="N572" s="141">
        <v>0</v>
      </c>
      <c r="O572" s="141">
        <v>0</v>
      </c>
      <c r="P572" s="141">
        <v>0</v>
      </c>
      <c r="Q572" s="136">
        <f t="shared" si="270"/>
        <v>0</v>
      </c>
      <c r="R572" s="141">
        <v>0</v>
      </c>
      <c r="S572" s="141">
        <v>0</v>
      </c>
      <c r="T572" s="141">
        <v>0</v>
      </c>
      <c r="U572" s="10">
        <v>0</v>
      </c>
      <c r="V572" s="10">
        <v>0</v>
      </c>
      <c r="W572" s="10">
        <v>0</v>
      </c>
      <c r="X572" s="13">
        <f t="shared" si="279"/>
        <v>0</v>
      </c>
      <c r="Y572" s="10">
        <f t="shared" si="279"/>
        <v>0</v>
      </c>
      <c r="Z572" s="10">
        <f t="shared" si="278"/>
        <v>0</v>
      </c>
      <c r="AA572" s="10">
        <f t="shared" si="278"/>
        <v>0</v>
      </c>
      <c r="AB572" s="10">
        <f t="shared" si="278"/>
        <v>0</v>
      </c>
      <c r="AC572" s="10">
        <f t="shared" si="278"/>
        <v>0</v>
      </c>
      <c r="AD572" s="10">
        <f t="shared" si="278"/>
        <v>0</v>
      </c>
      <c r="AE572" s="10">
        <f t="shared" si="265"/>
        <v>0</v>
      </c>
      <c r="AF572" s="10">
        <f t="shared" si="265"/>
        <v>0</v>
      </c>
      <c r="AG572" s="10">
        <f t="shared" si="265"/>
        <v>0</v>
      </c>
      <c r="AH572" s="10">
        <f t="shared" si="264"/>
        <v>0</v>
      </c>
      <c r="AI572" s="10">
        <f t="shared" si="264"/>
        <v>0</v>
      </c>
      <c r="AJ572" s="10">
        <f t="shared" si="264"/>
        <v>0</v>
      </c>
      <c r="AK572" s="10">
        <f t="shared" si="264"/>
        <v>0</v>
      </c>
    </row>
    <row r="573" spans="1:37" ht="12.75" customHeight="1" x14ac:dyDescent="0.25">
      <c r="A573" s="133">
        <v>565</v>
      </c>
      <c r="B573" s="139" t="s">
        <v>1830</v>
      </c>
      <c r="C573" s="135">
        <f t="shared" si="266"/>
        <v>0</v>
      </c>
      <c r="D573" s="140">
        <v>0</v>
      </c>
      <c r="E573" s="140">
        <v>0</v>
      </c>
      <c r="F573" s="140">
        <v>0</v>
      </c>
      <c r="G573" s="140">
        <v>0</v>
      </c>
      <c r="H573" s="140">
        <v>0</v>
      </c>
      <c r="I573" s="140">
        <v>0</v>
      </c>
      <c r="J573" s="135">
        <f t="shared" si="268"/>
        <v>0</v>
      </c>
      <c r="K573" s="141">
        <v>0</v>
      </c>
      <c r="L573" s="141">
        <v>0</v>
      </c>
      <c r="M573" s="141">
        <v>0</v>
      </c>
      <c r="N573" s="141">
        <v>0</v>
      </c>
      <c r="O573" s="141">
        <v>0</v>
      </c>
      <c r="P573" s="141">
        <v>0</v>
      </c>
      <c r="Q573" s="136">
        <f t="shared" si="270"/>
        <v>0</v>
      </c>
      <c r="R573" s="141">
        <v>0</v>
      </c>
      <c r="S573" s="141">
        <v>0</v>
      </c>
      <c r="T573" s="141">
        <v>0</v>
      </c>
      <c r="U573" s="10">
        <v>0</v>
      </c>
      <c r="V573" s="10">
        <v>0</v>
      </c>
      <c r="W573" s="10">
        <v>0</v>
      </c>
      <c r="X573" s="13">
        <f t="shared" si="279"/>
        <v>0</v>
      </c>
      <c r="Y573" s="10">
        <f t="shared" si="279"/>
        <v>0</v>
      </c>
      <c r="Z573" s="10">
        <f t="shared" si="278"/>
        <v>0</v>
      </c>
      <c r="AA573" s="10">
        <f t="shared" si="278"/>
        <v>0</v>
      </c>
      <c r="AB573" s="10">
        <f t="shared" si="278"/>
        <v>0</v>
      </c>
      <c r="AC573" s="10">
        <f t="shared" si="278"/>
        <v>0</v>
      </c>
      <c r="AD573" s="10">
        <f t="shared" si="278"/>
        <v>0</v>
      </c>
      <c r="AE573" s="10">
        <f t="shared" si="265"/>
        <v>0</v>
      </c>
      <c r="AF573" s="10">
        <f t="shared" si="265"/>
        <v>0</v>
      </c>
      <c r="AG573" s="10">
        <f t="shared" si="265"/>
        <v>0</v>
      </c>
      <c r="AH573" s="10">
        <f t="shared" si="264"/>
        <v>0</v>
      </c>
      <c r="AI573" s="10">
        <f t="shared" si="264"/>
        <v>0</v>
      </c>
      <c r="AJ573" s="10">
        <f t="shared" si="264"/>
        <v>0</v>
      </c>
      <c r="AK573" s="10">
        <f t="shared" si="264"/>
        <v>0</v>
      </c>
    </row>
    <row r="574" spans="1:37" ht="12.75" customHeight="1" x14ac:dyDescent="0.25">
      <c r="A574" s="133">
        <v>566</v>
      </c>
      <c r="B574" s="139" t="s">
        <v>1831</v>
      </c>
      <c r="C574" s="135">
        <f t="shared" si="266"/>
        <v>0</v>
      </c>
      <c r="D574" s="140">
        <v>0</v>
      </c>
      <c r="E574" s="140">
        <v>0</v>
      </c>
      <c r="F574" s="140">
        <v>0</v>
      </c>
      <c r="G574" s="140">
        <v>0</v>
      </c>
      <c r="H574" s="140">
        <v>0</v>
      </c>
      <c r="I574" s="140">
        <v>0</v>
      </c>
      <c r="J574" s="135">
        <f t="shared" si="268"/>
        <v>0</v>
      </c>
      <c r="K574" s="141">
        <v>0</v>
      </c>
      <c r="L574" s="141">
        <v>0</v>
      </c>
      <c r="M574" s="141">
        <v>0</v>
      </c>
      <c r="N574" s="141">
        <v>0</v>
      </c>
      <c r="O574" s="141">
        <v>0</v>
      </c>
      <c r="P574" s="141">
        <v>0</v>
      </c>
      <c r="Q574" s="136">
        <f t="shared" si="270"/>
        <v>0</v>
      </c>
      <c r="R574" s="141">
        <v>0</v>
      </c>
      <c r="S574" s="141">
        <v>0</v>
      </c>
      <c r="T574" s="141">
        <v>0</v>
      </c>
      <c r="U574" s="10">
        <v>0</v>
      </c>
      <c r="V574" s="10">
        <v>0</v>
      </c>
      <c r="W574" s="10">
        <v>0</v>
      </c>
      <c r="X574" s="13">
        <f t="shared" si="279"/>
        <v>0</v>
      </c>
      <c r="Y574" s="10">
        <f t="shared" si="279"/>
        <v>0</v>
      </c>
      <c r="Z574" s="10">
        <f t="shared" si="278"/>
        <v>0</v>
      </c>
      <c r="AA574" s="10">
        <f t="shared" si="278"/>
        <v>0</v>
      </c>
      <c r="AB574" s="10">
        <f t="shared" si="278"/>
        <v>0</v>
      </c>
      <c r="AC574" s="10">
        <f t="shared" si="278"/>
        <v>0</v>
      </c>
      <c r="AD574" s="10">
        <f t="shared" si="278"/>
        <v>0</v>
      </c>
      <c r="AE574" s="10">
        <f t="shared" si="265"/>
        <v>0</v>
      </c>
      <c r="AF574" s="10">
        <f t="shared" si="265"/>
        <v>0</v>
      </c>
      <c r="AG574" s="10">
        <f t="shared" si="265"/>
        <v>0</v>
      </c>
      <c r="AH574" s="10">
        <f t="shared" si="264"/>
        <v>0</v>
      </c>
      <c r="AI574" s="10">
        <f t="shared" si="264"/>
        <v>0</v>
      </c>
      <c r="AJ574" s="10">
        <f t="shared" si="264"/>
        <v>0</v>
      </c>
      <c r="AK574" s="10">
        <f t="shared" si="264"/>
        <v>0</v>
      </c>
    </row>
    <row r="575" spans="1:37" ht="12.75" customHeight="1" x14ac:dyDescent="0.25">
      <c r="A575" s="133">
        <v>567</v>
      </c>
      <c r="B575" s="139" t="s">
        <v>1669</v>
      </c>
      <c r="C575" s="135">
        <f t="shared" si="266"/>
        <v>0</v>
      </c>
      <c r="D575" s="140">
        <v>0</v>
      </c>
      <c r="E575" s="140">
        <v>0</v>
      </c>
      <c r="F575" s="140">
        <v>0</v>
      </c>
      <c r="G575" s="140">
        <v>0</v>
      </c>
      <c r="H575" s="140">
        <v>0</v>
      </c>
      <c r="I575" s="140">
        <v>0</v>
      </c>
      <c r="J575" s="135">
        <f t="shared" si="268"/>
        <v>0</v>
      </c>
      <c r="K575" s="141">
        <v>0</v>
      </c>
      <c r="L575" s="141">
        <v>0</v>
      </c>
      <c r="M575" s="141">
        <v>0</v>
      </c>
      <c r="N575" s="141">
        <v>0</v>
      </c>
      <c r="O575" s="141">
        <v>0</v>
      </c>
      <c r="P575" s="141">
        <v>0</v>
      </c>
      <c r="Q575" s="136">
        <f t="shared" si="270"/>
        <v>0</v>
      </c>
      <c r="R575" s="141">
        <v>0</v>
      </c>
      <c r="S575" s="141">
        <v>0</v>
      </c>
      <c r="T575" s="141">
        <v>0</v>
      </c>
      <c r="U575" s="10">
        <v>0</v>
      </c>
      <c r="V575" s="10">
        <v>0</v>
      </c>
      <c r="W575" s="10">
        <v>0</v>
      </c>
      <c r="X575" s="13">
        <f t="shared" si="279"/>
        <v>0</v>
      </c>
      <c r="Y575" s="10">
        <f t="shared" si="279"/>
        <v>0</v>
      </c>
      <c r="Z575" s="10">
        <f t="shared" si="278"/>
        <v>0</v>
      </c>
      <c r="AA575" s="10">
        <f t="shared" si="278"/>
        <v>0</v>
      </c>
      <c r="AB575" s="10">
        <f t="shared" si="278"/>
        <v>0</v>
      </c>
      <c r="AC575" s="10">
        <f t="shared" si="278"/>
        <v>0</v>
      </c>
      <c r="AD575" s="10">
        <f t="shared" si="278"/>
        <v>0</v>
      </c>
      <c r="AE575" s="10">
        <f t="shared" si="265"/>
        <v>0</v>
      </c>
      <c r="AF575" s="10">
        <f t="shared" si="265"/>
        <v>0</v>
      </c>
      <c r="AG575" s="10">
        <f t="shared" si="265"/>
        <v>0</v>
      </c>
      <c r="AH575" s="10">
        <f t="shared" si="264"/>
        <v>0</v>
      </c>
      <c r="AI575" s="10">
        <f t="shared" si="264"/>
        <v>0</v>
      </c>
      <c r="AJ575" s="10">
        <f t="shared" si="264"/>
        <v>0</v>
      </c>
      <c r="AK575" s="10">
        <f t="shared" si="264"/>
        <v>0</v>
      </c>
    </row>
    <row r="576" spans="1:37" ht="12.75" customHeight="1" x14ac:dyDescent="0.25">
      <c r="A576" s="133">
        <v>568</v>
      </c>
      <c r="B576" s="139" t="s">
        <v>1709</v>
      </c>
      <c r="C576" s="135">
        <f t="shared" si="266"/>
        <v>0</v>
      </c>
      <c r="D576" s="140">
        <v>0</v>
      </c>
      <c r="E576" s="140">
        <v>0</v>
      </c>
      <c r="F576" s="140">
        <v>0</v>
      </c>
      <c r="G576" s="140">
        <v>0</v>
      </c>
      <c r="H576" s="140">
        <v>0</v>
      </c>
      <c r="I576" s="140">
        <v>0</v>
      </c>
      <c r="J576" s="135">
        <f t="shared" si="268"/>
        <v>0</v>
      </c>
      <c r="K576" s="141">
        <v>0</v>
      </c>
      <c r="L576" s="141">
        <v>0</v>
      </c>
      <c r="M576" s="141">
        <v>0</v>
      </c>
      <c r="N576" s="141">
        <v>0</v>
      </c>
      <c r="O576" s="141">
        <v>0</v>
      </c>
      <c r="P576" s="141">
        <v>0</v>
      </c>
      <c r="Q576" s="136">
        <f t="shared" si="270"/>
        <v>0</v>
      </c>
      <c r="R576" s="141">
        <v>0</v>
      </c>
      <c r="S576" s="141">
        <v>0</v>
      </c>
      <c r="T576" s="141">
        <v>0</v>
      </c>
      <c r="U576" s="10">
        <v>0</v>
      </c>
      <c r="V576" s="10">
        <v>0</v>
      </c>
      <c r="W576" s="10">
        <v>0</v>
      </c>
      <c r="X576" s="13">
        <f t="shared" si="279"/>
        <v>0</v>
      </c>
      <c r="Y576" s="10">
        <f t="shared" si="279"/>
        <v>0</v>
      </c>
      <c r="Z576" s="10">
        <f t="shared" si="278"/>
        <v>0</v>
      </c>
      <c r="AA576" s="10">
        <f t="shared" si="278"/>
        <v>0</v>
      </c>
      <c r="AB576" s="10">
        <f t="shared" si="278"/>
        <v>0</v>
      </c>
      <c r="AC576" s="10">
        <f t="shared" si="278"/>
        <v>0</v>
      </c>
      <c r="AD576" s="10">
        <f t="shared" si="278"/>
        <v>0</v>
      </c>
      <c r="AE576" s="10">
        <f t="shared" si="265"/>
        <v>0</v>
      </c>
      <c r="AF576" s="10">
        <f t="shared" si="265"/>
        <v>0</v>
      </c>
      <c r="AG576" s="10">
        <f t="shared" si="265"/>
        <v>0</v>
      </c>
      <c r="AH576" s="10">
        <f t="shared" si="264"/>
        <v>0</v>
      </c>
      <c r="AI576" s="10">
        <f t="shared" si="264"/>
        <v>0</v>
      </c>
      <c r="AJ576" s="10">
        <f t="shared" si="264"/>
        <v>0</v>
      </c>
      <c r="AK576" s="10">
        <f t="shared" si="264"/>
        <v>0</v>
      </c>
    </row>
    <row r="577" spans="1:45" ht="12.75" customHeight="1" x14ac:dyDescent="0.25">
      <c r="A577" s="133">
        <v>569</v>
      </c>
      <c r="B577" s="139" t="s">
        <v>1832</v>
      </c>
      <c r="C577" s="135">
        <f t="shared" si="266"/>
        <v>0</v>
      </c>
      <c r="D577" s="140">
        <v>0</v>
      </c>
      <c r="E577" s="140">
        <v>0</v>
      </c>
      <c r="F577" s="140">
        <v>0</v>
      </c>
      <c r="G577" s="140">
        <v>0</v>
      </c>
      <c r="H577" s="140">
        <v>0</v>
      </c>
      <c r="I577" s="140">
        <v>0</v>
      </c>
      <c r="J577" s="135">
        <f t="shared" si="268"/>
        <v>0</v>
      </c>
      <c r="K577" s="141">
        <v>0</v>
      </c>
      <c r="L577" s="141">
        <v>0</v>
      </c>
      <c r="M577" s="141">
        <v>0</v>
      </c>
      <c r="N577" s="141">
        <v>0</v>
      </c>
      <c r="O577" s="141">
        <v>0</v>
      </c>
      <c r="P577" s="141">
        <v>0</v>
      </c>
      <c r="Q577" s="136">
        <f t="shared" si="270"/>
        <v>0</v>
      </c>
      <c r="R577" s="141">
        <v>0</v>
      </c>
      <c r="S577" s="141">
        <v>0</v>
      </c>
      <c r="T577" s="141">
        <v>0</v>
      </c>
      <c r="U577" s="10">
        <v>0</v>
      </c>
      <c r="V577" s="10">
        <v>0</v>
      </c>
      <c r="W577" s="10">
        <v>0</v>
      </c>
      <c r="X577" s="13">
        <f t="shared" si="279"/>
        <v>0</v>
      </c>
      <c r="Y577" s="10">
        <f t="shared" si="279"/>
        <v>0</v>
      </c>
      <c r="Z577" s="10">
        <f t="shared" si="278"/>
        <v>0</v>
      </c>
      <c r="AA577" s="10">
        <f t="shared" si="278"/>
        <v>0</v>
      </c>
      <c r="AB577" s="10">
        <f t="shared" si="278"/>
        <v>0</v>
      </c>
      <c r="AC577" s="10">
        <f t="shared" si="278"/>
        <v>0</v>
      </c>
      <c r="AD577" s="10">
        <f t="shared" si="278"/>
        <v>0</v>
      </c>
      <c r="AE577" s="10">
        <f t="shared" si="265"/>
        <v>0</v>
      </c>
      <c r="AF577" s="10">
        <f t="shared" si="265"/>
        <v>0</v>
      </c>
      <c r="AG577" s="10">
        <f t="shared" si="265"/>
        <v>0</v>
      </c>
      <c r="AH577" s="10">
        <f t="shared" si="264"/>
        <v>0</v>
      </c>
      <c r="AI577" s="10">
        <f t="shared" si="264"/>
        <v>0</v>
      </c>
      <c r="AJ577" s="10">
        <f t="shared" si="264"/>
        <v>0</v>
      </c>
      <c r="AK577" s="10">
        <f t="shared" si="264"/>
        <v>0</v>
      </c>
    </row>
    <row r="578" spans="1:45" ht="12.75" customHeight="1" x14ac:dyDescent="0.25">
      <c r="A578" s="133">
        <v>570</v>
      </c>
      <c r="B578" s="139" t="s">
        <v>1833</v>
      </c>
      <c r="C578" s="135">
        <f t="shared" si="266"/>
        <v>0</v>
      </c>
      <c r="D578" s="140">
        <v>0</v>
      </c>
      <c r="E578" s="140">
        <v>0</v>
      </c>
      <c r="F578" s="140">
        <v>0</v>
      </c>
      <c r="G578" s="140">
        <v>0</v>
      </c>
      <c r="H578" s="140">
        <v>0</v>
      </c>
      <c r="I578" s="140">
        <v>0</v>
      </c>
      <c r="J578" s="135">
        <f t="shared" si="268"/>
        <v>0</v>
      </c>
      <c r="K578" s="141">
        <v>0</v>
      </c>
      <c r="L578" s="141">
        <v>0</v>
      </c>
      <c r="M578" s="141">
        <v>0</v>
      </c>
      <c r="N578" s="141">
        <v>0</v>
      </c>
      <c r="O578" s="141">
        <v>0</v>
      </c>
      <c r="P578" s="141">
        <v>0</v>
      </c>
      <c r="Q578" s="136">
        <f t="shared" si="270"/>
        <v>0</v>
      </c>
      <c r="R578" s="141">
        <v>0</v>
      </c>
      <c r="S578" s="141">
        <v>0</v>
      </c>
      <c r="T578" s="141">
        <v>0</v>
      </c>
      <c r="U578" s="10">
        <v>0</v>
      </c>
      <c r="V578" s="10">
        <v>0</v>
      </c>
      <c r="W578" s="10">
        <v>0</v>
      </c>
      <c r="X578" s="13">
        <f t="shared" si="279"/>
        <v>0</v>
      </c>
      <c r="Y578" s="10">
        <f t="shared" si="279"/>
        <v>0</v>
      </c>
      <c r="Z578" s="10">
        <f t="shared" si="278"/>
        <v>0</v>
      </c>
      <c r="AA578" s="10">
        <f t="shared" si="278"/>
        <v>0</v>
      </c>
      <c r="AB578" s="10">
        <f t="shared" si="278"/>
        <v>0</v>
      </c>
      <c r="AC578" s="10">
        <f t="shared" si="278"/>
        <v>0</v>
      </c>
      <c r="AD578" s="10">
        <f t="shared" si="278"/>
        <v>0</v>
      </c>
      <c r="AE578" s="10">
        <f t="shared" si="265"/>
        <v>0</v>
      </c>
      <c r="AF578" s="10">
        <f t="shared" si="265"/>
        <v>0</v>
      </c>
      <c r="AG578" s="10">
        <f t="shared" si="265"/>
        <v>0</v>
      </c>
      <c r="AH578" s="10">
        <f t="shared" si="264"/>
        <v>0</v>
      </c>
      <c r="AI578" s="10">
        <f t="shared" si="264"/>
        <v>0</v>
      </c>
      <c r="AJ578" s="10">
        <f t="shared" si="264"/>
        <v>0</v>
      </c>
      <c r="AK578" s="10">
        <f t="shared" si="264"/>
        <v>0</v>
      </c>
    </row>
    <row r="579" spans="1:45" ht="12.75" customHeight="1" x14ac:dyDescent="0.25">
      <c r="A579" s="133">
        <v>571</v>
      </c>
      <c r="B579" s="139"/>
      <c r="C579" s="140"/>
      <c r="D579" s="140"/>
      <c r="E579" s="140"/>
      <c r="F579" s="140"/>
      <c r="G579" s="140"/>
      <c r="H579" s="140"/>
      <c r="I579" s="140"/>
      <c r="J579" s="140"/>
      <c r="K579" s="141"/>
      <c r="L579" s="141"/>
      <c r="M579" s="141"/>
      <c r="N579" s="141"/>
      <c r="O579" s="141"/>
      <c r="P579" s="141"/>
      <c r="Q579" s="141"/>
      <c r="R579" s="141"/>
      <c r="S579" s="141"/>
      <c r="T579" s="141"/>
      <c r="U579" s="10"/>
      <c r="V579" s="10"/>
      <c r="W579" s="10"/>
      <c r="X579" s="13">
        <f t="shared" si="279"/>
        <v>0</v>
      </c>
      <c r="Y579" s="10"/>
      <c r="Z579" s="10"/>
      <c r="AA579" s="10"/>
      <c r="AB579" s="10"/>
      <c r="AC579" s="10"/>
      <c r="AD579" s="10"/>
      <c r="AE579" s="10"/>
      <c r="AF579" s="10"/>
      <c r="AG579" s="10"/>
      <c r="AH579" s="10"/>
      <c r="AI579" s="10"/>
      <c r="AJ579" s="10"/>
      <c r="AK579" s="10"/>
    </row>
    <row r="580" spans="1:45" ht="12.75" customHeight="1" x14ac:dyDescent="0.25">
      <c r="A580" s="133">
        <v>572</v>
      </c>
      <c r="B580" s="134" t="s">
        <v>1834</v>
      </c>
      <c r="C580" s="135">
        <f t="shared" ref="C580:C608" si="280">SUM(D580:I580)</f>
        <v>7504.3</v>
      </c>
      <c r="D580" s="135">
        <f t="shared" ref="D580:I580" si="281">D581+D582</f>
        <v>2761.6</v>
      </c>
      <c r="E580" s="135">
        <f t="shared" si="281"/>
        <v>2224.9</v>
      </c>
      <c r="F580" s="135">
        <f t="shared" si="281"/>
        <v>0</v>
      </c>
      <c r="G580" s="135">
        <f t="shared" si="281"/>
        <v>2212.3000000000002</v>
      </c>
      <c r="H580" s="135">
        <f t="shared" si="281"/>
        <v>0</v>
      </c>
      <c r="I580" s="135">
        <f t="shared" si="281"/>
        <v>305.5</v>
      </c>
      <c r="J580" s="135">
        <f t="shared" ref="J580:J608" si="282">SUM(K580:P580)</f>
        <v>8821.9000000000015</v>
      </c>
      <c r="K580" s="135">
        <f t="shared" ref="K580:P580" si="283">K581+K582</f>
        <v>3999.2</v>
      </c>
      <c r="L580" s="135">
        <f t="shared" si="283"/>
        <v>2224.9</v>
      </c>
      <c r="M580" s="135">
        <f t="shared" si="283"/>
        <v>0</v>
      </c>
      <c r="N580" s="135">
        <f t="shared" si="283"/>
        <v>2212.3000000000002</v>
      </c>
      <c r="O580" s="135">
        <f t="shared" si="283"/>
        <v>0</v>
      </c>
      <c r="P580" s="135">
        <f t="shared" si="283"/>
        <v>385.5</v>
      </c>
      <c r="Q580" s="136">
        <f t="shared" ref="Q580:Q608" si="284">SUM(R580:W580)</f>
        <v>7852.4796000000006</v>
      </c>
      <c r="R580" s="135">
        <f t="shared" ref="R580:W580" si="285">R581+R582</f>
        <v>3101.0581000000002</v>
      </c>
      <c r="S580" s="135">
        <f t="shared" si="285"/>
        <v>2207.6376</v>
      </c>
      <c r="T580" s="135">
        <f t="shared" si="285"/>
        <v>0</v>
      </c>
      <c r="U580" s="135">
        <f t="shared" si="285"/>
        <v>2166.1039000000001</v>
      </c>
      <c r="V580" s="135">
        <f t="shared" si="285"/>
        <v>0</v>
      </c>
      <c r="W580" s="135">
        <f t="shared" si="285"/>
        <v>377.68</v>
      </c>
      <c r="X580" s="13">
        <f t="shared" si="279"/>
        <v>-969.42040000000088</v>
      </c>
      <c r="Y580" s="13">
        <f t="shared" si="279"/>
        <v>-898.14189999999962</v>
      </c>
      <c r="Z580" s="13">
        <f t="shared" si="279"/>
        <v>-17.262400000000071</v>
      </c>
      <c r="AA580" s="13">
        <f t="shared" si="279"/>
        <v>0</v>
      </c>
      <c r="AB580" s="13">
        <f t="shared" si="279"/>
        <v>-46.196100000000115</v>
      </c>
      <c r="AC580" s="13">
        <f t="shared" si="279"/>
        <v>0</v>
      </c>
      <c r="AD580" s="13">
        <f t="shared" si="279"/>
        <v>-7.8199999999999932</v>
      </c>
      <c r="AE580" s="13">
        <f t="shared" si="265"/>
        <v>89.011206202745427</v>
      </c>
      <c r="AF580" s="13">
        <f t="shared" si="265"/>
        <v>77.541960892178437</v>
      </c>
      <c r="AG580" s="13">
        <f t="shared" si="265"/>
        <v>99.224126927052907</v>
      </c>
      <c r="AH580" s="13">
        <f t="shared" si="264"/>
        <v>0</v>
      </c>
      <c r="AI580" s="13">
        <f t="shared" si="264"/>
        <v>97.911851918817518</v>
      </c>
      <c r="AJ580" s="13">
        <f t="shared" si="264"/>
        <v>0</v>
      </c>
      <c r="AK580" s="13">
        <f t="shared" si="264"/>
        <v>97.971465629053185</v>
      </c>
    </row>
    <row r="581" spans="1:45" s="138" customFormat="1" ht="12.75" customHeight="1" x14ac:dyDescent="0.2">
      <c r="A581" s="133">
        <v>573</v>
      </c>
      <c r="B581" s="134" t="s">
        <v>1374</v>
      </c>
      <c r="C581" s="135">
        <f t="shared" si="280"/>
        <v>7504.3</v>
      </c>
      <c r="D581" s="135">
        <f t="shared" ref="D581:I581" si="286">D583</f>
        <v>2761.6</v>
      </c>
      <c r="E581" s="135">
        <f t="shared" si="286"/>
        <v>2224.9</v>
      </c>
      <c r="F581" s="135">
        <f t="shared" si="286"/>
        <v>0</v>
      </c>
      <c r="G581" s="135">
        <f t="shared" si="286"/>
        <v>2212.3000000000002</v>
      </c>
      <c r="H581" s="135">
        <f t="shared" si="286"/>
        <v>0</v>
      </c>
      <c r="I581" s="135">
        <f t="shared" si="286"/>
        <v>305.5</v>
      </c>
      <c r="J581" s="135">
        <f t="shared" si="282"/>
        <v>8821.9000000000015</v>
      </c>
      <c r="K581" s="135">
        <f t="shared" ref="K581:P581" si="287">K583</f>
        <v>3999.2</v>
      </c>
      <c r="L581" s="135">
        <f t="shared" si="287"/>
        <v>2224.9</v>
      </c>
      <c r="M581" s="135">
        <f t="shared" si="287"/>
        <v>0</v>
      </c>
      <c r="N581" s="135">
        <f t="shared" si="287"/>
        <v>2212.3000000000002</v>
      </c>
      <c r="O581" s="135">
        <f t="shared" si="287"/>
        <v>0</v>
      </c>
      <c r="P581" s="135">
        <f t="shared" si="287"/>
        <v>385.5</v>
      </c>
      <c r="Q581" s="136">
        <f t="shared" si="284"/>
        <v>7852.4796000000006</v>
      </c>
      <c r="R581" s="135">
        <f t="shared" ref="R581:W581" si="288">R583</f>
        <v>3101.0581000000002</v>
      </c>
      <c r="S581" s="135">
        <f t="shared" si="288"/>
        <v>2207.6376</v>
      </c>
      <c r="T581" s="135">
        <f t="shared" si="288"/>
        <v>0</v>
      </c>
      <c r="U581" s="135">
        <f t="shared" si="288"/>
        <v>2166.1039000000001</v>
      </c>
      <c r="V581" s="135">
        <f t="shared" si="288"/>
        <v>0</v>
      </c>
      <c r="W581" s="135">
        <f t="shared" si="288"/>
        <v>377.68</v>
      </c>
      <c r="X581" s="13">
        <f t="shared" si="279"/>
        <v>-969.42040000000088</v>
      </c>
      <c r="Y581" s="13">
        <f t="shared" si="279"/>
        <v>-898.14189999999962</v>
      </c>
      <c r="Z581" s="13">
        <f t="shared" si="279"/>
        <v>-17.262400000000071</v>
      </c>
      <c r="AA581" s="13">
        <f t="shared" si="279"/>
        <v>0</v>
      </c>
      <c r="AB581" s="13">
        <f t="shared" si="279"/>
        <v>-46.196100000000115</v>
      </c>
      <c r="AC581" s="13">
        <f t="shared" si="279"/>
        <v>0</v>
      </c>
      <c r="AD581" s="13">
        <f t="shared" si="279"/>
        <v>-7.8199999999999932</v>
      </c>
      <c r="AE581" s="13">
        <f t="shared" si="265"/>
        <v>89.011206202745427</v>
      </c>
      <c r="AF581" s="13">
        <f t="shared" si="265"/>
        <v>77.541960892178437</v>
      </c>
      <c r="AG581" s="13">
        <f t="shared" si="265"/>
        <v>99.224126927052907</v>
      </c>
      <c r="AH581" s="13">
        <f t="shared" si="264"/>
        <v>0</v>
      </c>
      <c r="AI581" s="13">
        <f t="shared" si="264"/>
        <v>97.911851918817518</v>
      </c>
      <c r="AJ581" s="13">
        <f t="shared" si="264"/>
        <v>0</v>
      </c>
      <c r="AK581" s="13">
        <f t="shared" si="264"/>
        <v>97.971465629053185</v>
      </c>
      <c r="AL581" s="183"/>
      <c r="AM581" s="183"/>
      <c r="AN581" s="183"/>
      <c r="AO581" s="183"/>
      <c r="AP581" s="183"/>
      <c r="AQ581" s="183"/>
      <c r="AR581" s="183"/>
      <c r="AS581" s="183"/>
    </row>
    <row r="582" spans="1:45" s="138" customFormat="1" ht="12.75" customHeight="1" x14ac:dyDescent="0.2">
      <c r="A582" s="133">
        <v>574</v>
      </c>
      <c r="B582" s="134" t="s">
        <v>1375</v>
      </c>
      <c r="C582" s="135">
        <f t="shared" si="280"/>
        <v>0</v>
      </c>
      <c r="D582" s="135">
        <f t="shared" ref="D582:I582" si="289">SUBTOTAL(9,D584:D608)</f>
        <v>0</v>
      </c>
      <c r="E582" s="135">
        <f t="shared" si="289"/>
        <v>0</v>
      </c>
      <c r="F582" s="135">
        <f t="shared" si="289"/>
        <v>0</v>
      </c>
      <c r="G582" s="135">
        <f t="shared" si="289"/>
        <v>0</v>
      </c>
      <c r="H582" s="135">
        <f t="shared" si="289"/>
        <v>0</v>
      </c>
      <c r="I582" s="135">
        <f t="shared" si="289"/>
        <v>0</v>
      </c>
      <c r="J582" s="135">
        <f t="shared" si="282"/>
        <v>0</v>
      </c>
      <c r="K582" s="135">
        <f t="shared" ref="K582:P582" si="290">SUBTOTAL(9,K584:K608)</f>
        <v>0</v>
      </c>
      <c r="L582" s="135">
        <f t="shared" si="290"/>
        <v>0</v>
      </c>
      <c r="M582" s="135">
        <f t="shared" si="290"/>
        <v>0</v>
      </c>
      <c r="N582" s="135">
        <f t="shared" si="290"/>
        <v>0</v>
      </c>
      <c r="O582" s="135">
        <f t="shared" si="290"/>
        <v>0</v>
      </c>
      <c r="P582" s="135">
        <f t="shared" si="290"/>
        <v>0</v>
      </c>
      <c r="Q582" s="136">
        <f t="shared" si="284"/>
        <v>0</v>
      </c>
      <c r="R582" s="135">
        <f t="shared" ref="R582:W582" si="291">SUBTOTAL(9,R584:R608)</f>
        <v>0</v>
      </c>
      <c r="S582" s="135">
        <f t="shared" si="291"/>
        <v>0</v>
      </c>
      <c r="T582" s="135">
        <f t="shared" si="291"/>
        <v>0</v>
      </c>
      <c r="U582" s="135">
        <f t="shared" si="291"/>
        <v>0</v>
      </c>
      <c r="V582" s="135">
        <f t="shared" si="291"/>
        <v>0</v>
      </c>
      <c r="W582" s="135">
        <f t="shared" si="291"/>
        <v>0</v>
      </c>
      <c r="X582" s="13">
        <f t="shared" si="279"/>
        <v>0</v>
      </c>
      <c r="Y582" s="13">
        <f t="shared" si="279"/>
        <v>0</v>
      </c>
      <c r="Z582" s="13">
        <f t="shared" si="279"/>
        <v>0</v>
      </c>
      <c r="AA582" s="13">
        <f t="shared" si="279"/>
        <v>0</v>
      </c>
      <c r="AB582" s="13">
        <f t="shared" si="279"/>
        <v>0</v>
      </c>
      <c r="AC582" s="13">
        <f t="shared" si="279"/>
        <v>0</v>
      </c>
      <c r="AD582" s="13">
        <f t="shared" si="279"/>
        <v>0</v>
      </c>
      <c r="AE582" s="13">
        <f t="shared" si="265"/>
        <v>0</v>
      </c>
      <c r="AF582" s="13">
        <f t="shared" si="265"/>
        <v>0</v>
      </c>
      <c r="AG582" s="13">
        <f t="shared" si="265"/>
        <v>0</v>
      </c>
      <c r="AH582" s="13">
        <f t="shared" si="264"/>
        <v>0</v>
      </c>
      <c r="AI582" s="13">
        <f t="shared" si="264"/>
        <v>0</v>
      </c>
      <c r="AJ582" s="13">
        <f t="shared" si="264"/>
        <v>0</v>
      </c>
      <c r="AK582" s="13">
        <f t="shared" si="264"/>
        <v>0</v>
      </c>
      <c r="AL582" s="183"/>
      <c r="AM582" s="183"/>
      <c r="AN582" s="183"/>
      <c r="AO582" s="183"/>
      <c r="AP582" s="183"/>
      <c r="AQ582" s="183"/>
      <c r="AR582" s="183"/>
      <c r="AS582" s="183"/>
    </row>
    <row r="583" spans="1:45" ht="12.75" customHeight="1" x14ac:dyDescent="0.25">
      <c r="A583" s="133">
        <v>575</v>
      </c>
      <c r="B583" s="139" t="s">
        <v>1400</v>
      </c>
      <c r="C583" s="135">
        <f t="shared" si="280"/>
        <v>7504.3</v>
      </c>
      <c r="D583" s="140">
        <v>2761.6</v>
      </c>
      <c r="E583" s="140">
        <v>2224.9</v>
      </c>
      <c r="F583" s="140">
        <v>0</v>
      </c>
      <c r="G583" s="140">
        <v>2212.3000000000002</v>
      </c>
      <c r="H583" s="140">
        <v>0</v>
      </c>
      <c r="I583" s="140">
        <v>305.5</v>
      </c>
      <c r="J583" s="135">
        <f t="shared" si="282"/>
        <v>8821.9000000000015</v>
      </c>
      <c r="K583" s="141">
        <v>3999.2</v>
      </c>
      <c r="L583" s="141">
        <v>2224.9</v>
      </c>
      <c r="M583" s="141">
        <v>0</v>
      </c>
      <c r="N583" s="141">
        <v>2212.3000000000002</v>
      </c>
      <c r="O583" s="141">
        <v>0</v>
      </c>
      <c r="P583" s="141">
        <v>385.5</v>
      </c>
      <c r="Q583" s="136">
        <f t="shared" si="284"/>
        <v>7852.4796000000006</v>
      </c>
      <c r="R583" s="141">
        <v>3101.0581000000002</v>
      </c>
      <c r="S583" s="141">
        <v>2207.6376</v>
      </c>
      <c r="T583" s="141">
        <v>0</v>
      </c>
      <c r="U583" s="10">
        <v>2166.1039000000001</v>
      </c>
      <c r="V583" s="10">
        <v>0</v>
      </c>
      <c r="W583" s="10">
        <v>377.68</v>
      </c>
      <c r="X583" s="13">
        <f t="shared" si="279"/>
        <v>-969.42040000000088</v>
      </c>
      <c r="Y583" s="10">
        <f t="shared" si="279"/>
        <v>-898.14189999999962</v>
      </c>
      <c r="Z583" s="10">
        <f t="shared" si="279"/>
        <v>-17.262400000000071</v>
      </c>
      <c r="AA583" s="10">
        <f t="shared" si="279"/>
        <v>0</v>
      </c>
      <c r="AB583" s="10">
        <f t="shared" si="279"/>
        <v>-46.196100000000115</v>
      </c>
      <c r="AC583" s="10">
        <f t="shared" si="279"/>
        <v>0</v>
      </c>
      <c r="AD583" s="10">
        <f t="shared" si="279"/>
        <v>-7.8199999999999932</v>
      </c>
      <c r="AE583" s="10">
        <f t="shared" si="265"/>
        <v>89.011206202745427</v>
      </c>
      <c r="AF583" s="10">
        <f t="shared" si="265"/>
        <v>77.541960892178437</v>
      </c>
      <c r="AG583" s="10">
        <f t="shared" si="265"/>
        <v>99.224126927052907</v>
      </c>
      <c r="AH583" s="10">
        <f t="shared" si="264"/>
        <v>0</v>
      </c>
      <c r="AI583" s="10">
        <f t="shared" si="264"/>
        <v>97.911851918817518</v>
      </c>
      <c r="AJ583" s="10">
        <f t="shared" si="264"/>
        <v>0</v>
      </c>
      <c r="AK583" s="10">
        <f t="shared" si="264"/>
        <v>97.971465629053185</v>
      </c>
    </row>
    <row r="584" spans="1:45" ht="12.75" customHeight="1" x14ac:dyDescent="0.25">
      <c r="A584" s="133">
        <v>576</v>
      </c>
      <c r="B584" s="139" t="s">
        <v>1835</v>
      </c>
      <c r="C584" s="135">
        <f t="shared" si="280"/>
        <v>0</v>
      </c>
      <c r="D584" s="140">
        <v>0</v>
      </c>
      <c r="E584" s="140">
        <v>0</v>
      </c>
      <c r="F584" s="140">
        <v>0</v>
      </c>
      <c r="G584" s="140">
        <v>0</v>
      </c>
      <c r="H584" s="140">
        <v>0</v>
      </c>
      <c r="I584" s="140">
        <v>0</v>
      </c>
      <c r="J584" s="135">
        <f t="shared" si="282"/>
        <v>0</v>
      </c>
      <c r="K584" s="141">
        <v>0</v>
      </c>
      <c r="L584" s="141">
        <v>0</v>
      </c>
      <c r="M584" s="141">
        <v>0</v>
      </c>
      <c r="N584" s="141">
        <v>0</v>
      </c>
      <c r="O584" s="141">
        <v>0</v>
      </c>
      <c r="P584" s="141">
        <v>0</v>
      </c>
      <c r="Q584" s="136">
        <f t="shared" si="284"/>
        <v>0</v>
      </c>
      <c r="R584" s="141">
        <v>0</v>
      </c>
      <c r="S584" s="141">
        <v>0</v>
      </c>
      <c r="T584" s="141">
        <v>0</v>
      </c>
      <c r="U584" s="10">
        <v>0</v>
      </c>
      <c r="V584" s="10">
        <v>0</v>
      </c>
      <c r="W584" s="10">
        <v>0</v>
      </c>
      <c r="X584" s="13">
        <f t="shared" si="279"/>
        <v>0</v>
      </c>
      <c r="Y584" s="10">
        <f t="shared" si="279"/>
        <v>0</v>
      </c>
      <c r="Z584" s="10">
        <f t="shared" si="279"/>
        <v>0</v>
      </c>
      <c r="AA584" s="10">
        <f t="shared" si="279"/>
        <v>0</v>
      </c>
      <c r="AB584" s="10">
        <f t="shared" si="279"/>
        <v>0</v>
      </c>
      <c r="AC584" s="10">
        <f t="shared" si="279"/>
        <v>0</v>
      </c>
      <c r="AD584" s="10">
        <f t="shared" si="279"/>
        <v>0</v>
      </c>
      <c r="AE584" s="10">
        <f t="shared" si="265"/>
        <v>0</v>
      </c>
      <c r="AF584" s="10">
        <f t="shared" si="265"/>
        <v>0</v>
      </c>
      <c r="AG584" s="10">
        <f t="shared" si="265"/>
        <v>0</v>
      </c>
      <c r="AH584" s="10">
        <f t="shared" si="265"/>
        <v>0</v>
      </c>
      <c r="AI584" s="10">
        <f t="shared" si="265"/>
        <v>0</v>
      </c>
      <c r="AJ584" s="10">
        <f t="shared" si="265"/>
        <v>0</v>
      </c>
      <c r="AK584" s="10">
        <f t="shared" si="265"/>
        <v>0</v>
      </c>
    </row>
    <row r="585" spans="1:45" ht="12.75" customHeight="1" x14ac:dyDescent="0.25">
      <c r="A585" s="133">
        <v>577</v>
      </c>
      <c r="B585" s="139" t="s">
        <v>1836</v>
      </c>
      <c r="C585" s="135">
        <f t="shared" si="280"/>
        <v>0</v>
      </c>
      <c r="D585" s="140">
        <v>0</v>
      </c>
      <c r="E585" s="140">
        <v>0</v>
      </c>
      <c r="F585" s="140">
        <v>0</v>
      </c>
      <c r="G585" s="140">
        <v>0</v>
      </c>
      <c r="H585" s="140">
        <v>0</v>
      </c>
      <c r="I585" s="140">
        <v>0</v>
      </c>
      <c r="J585" s="135">
        <f t="shared" si="282"/>
        <v>0</v>
      </c>
      <c r="K585" s="141">
        <v>0</v>
      </c>
      <c r="L585" s="141">
        <v>0</v>
      </c>
      <c r="M585" s="141">
        <v>0</v>
      </c>
      <c r="N585" s="141">
        <v>0</v>
      </c>
      <c r="O585" s="141">
        <v>0</v>
      </c>
      <c r="P585" s="141">
        <v>0</v>
      </c>
      <c r="Q585" s="136">
        <f t="shared" si="284"/>
        <v>0</v>
      </c>
      <c r="R585" s="141">
        <v>0</v>
      </c>
      <c r="S585" s="141">
        <v>0</v>
      </c>
      <c r="T585" s="141">
        <v>0</v>
      </c>
      <c r="U585" s="10">
        <v>0</v>
      </c>
      <c r="V585" s="10">
        <v>0</v>
      </c>
      <c r="W585" s="10">
        <v>0</v>
      </c>
      <c r="X585" s="13">
        <f t="shared" si="279"/>
        <v>0</v>
      </c>
      <c r="Y585" s="10">
        <f t="shared" si="279"/>
        <v>0</v>
      </c>
      <c r="Z585" s="10">
        <f t="shared" si="279"/>
        <v>0</v>
      </c>
      <c r="AA585" s="10">
        <f t="shared" si="279"/>
        <v>0</v>
      </c>
      <c r="AB585" s="10">
        <f t="shared" si="279"/>
        <v>0</v>
      </c>
      <c r="AC585" s="10">
        <f t="shared" si="279"/>
        <v>0</v>
      </c>
      <c r="AD585" s="10">
        <f t="shared" si="279"/>
        <v>0</v>
      </c>
      <c r="AE585" s="10">
        <f t="shared" ref="AE585:AK622" si="292">IF(J585=0,0,Q585/J585*100)</f>
        <v>0</v>
      </c>
      <c r="AF585" s="10">
        <f t="shared" si="292"/>
        <v>0</v>
      </c>
      <c r="AG585" s="10">
        <f t="shared" si="292"/>
        <v>0</v>
      </c>
      <c r="AH585" s="10">
        <f t="shared" si="292"/>
        <v>0</v>
      </c>
      <c r="AI585" s="10">
        <f t="shared" si="292"/>
        <v>0</v>
      </c>
      <c r="AJ585" s="10">
        <f t="shared" si="292"/>
        <v>0</v>
      </c>
      <c r="AK585" s="10">
        <f t="shared" si="292"/>
        <v>0</v>
      </c>
    </row>
    <row r="586" spans="1:45" ht="12.75" customHeight="1" x14ac:dyDescent="0.25">
      <c r="A586" s="133">
        <v>578</v>
      </c>
      <c r="B586" s="139" t="s">
        <v>1837</v>
      </c>
      <c r="C586" s="135">
        <f t="shared" si="280"/>
        <v>0</v>
      </c>
      <c r="D586" s="140">
        <v>0</v>
      </c>
      <c r="E586" s="140">
        <v>0</v>
      </c>
      <c r="F586" s="140">
        <v>0</v>
      </c>
      <c r="G586" s="140">
        <v>0</v>
      </c>
      <c r="H586" s="140">
        <v>0</v>
      </c>
      <c r="I586" s="140">
        <v>0</v>
      </c>
      <c r="J586" s="135">
        <f t="shared" si="282"/>
        <v>0</v>
      </c>
      <c r="K586" s="141">
        <v>0</v>
      </c>
      <c r="L586" s="141">
        <v>0</v>
      </c>
      <c r="M586" s="141">
        <v>0</v>
      </c>
      <c r="N586" s="141">
        <v>0</v>
      </c>
      <c r="O586" s="141">
        <v>0</v>
      </c>
      <c r="P586" s="141">
        <v>0</v>
      </c>
      <c r="Q586" s="136">
        <f t="shared" si="284"/>
        <v>0</v>
      </c>
      <c r="R586" s="141">
        <v>0</v>
      </c>
      <c r="S586" s="141">
        <v>0</v>
      </c>
      <c r="T586" s="141">
        <v>0</v>
      </c>
      <c r="U586" s="10">
        <v>0</v>
      </c>
      <c r="V586" s="10">
        <v>0</v>
      </c>
      <c r="W586" s="10">
        <v>0</v>
      </c>
      <c r="X586" s="13">
        <f t="shared" si="279"/>
        <v>0</v>
      </c>
      <c r="Y586" s="10">
        <f t="shared" si="279"/>
        <v>0</v>
      </c>
      <c r="Z586" s="10">
        <f t="shared" si="279"/>
        <v>0</v>
      </c>
      <c r="AA586" s="10">
        <f t="shared" si="279"/>
        <v>0</v>
      </c>
      <c r="AB586" s="10">
        <f t="shared" si="279"/>
        <v>0</v>
      </c>
      <c r="AC586" s="10">
        <f t="shared" si="279"/>
        <v>0</v>
      </c>
      <c r="AD586" s="10">
        <f t="shared" si="279"/>
        <v>0</v>
      </c>
      <c r="AE586" s="10">
        <f t="shared" si="292"/>
        <v>0</v>
      </c>
      <c r="AF586" s="10">
        <f t="shared" si="292"/>
        <v>0</v>
      </c>
      <c r="AG586" s="10">
        <f t="shared" si="292"/>
        <v>0</v>
      </c>
      <c r="AH586" s="10">
        <f t="shared" si="292"/>
        <v>0</v>
      </c>
      <c r="AI586" s="10">
        <f t="shared" si="292"/>
        <v>0</v>
      </c>
      <c r="AJ586" s="10">
        <f t="shared" si="292"/>
        <v>0</v>
      </c>
      <c r="AK586" s="10">
        <f t="shared" si="292"/>
        <v>0</v>
      </c>
    </row>
    <row r="587" spans="1:45" ht="12.75" customHeight="1" x14ac:dyDescent="0.25">
      <c r="A587" s="133">
        <v>579</v>
      </c>
      <c r="B587" s="139" t="s">
        <v>1838</v>
      </c>
      <c r="C587" s="135">
        <f t="shared" si="280"/>
        <v>0</v>
      </c>
      <c r="D587" s="140">
        <v>0</v>
      </c>
      <c r="E587" s="140">
        <v>0</v>
      </c>
      <c r="F587" s="140">
        <v>0</v>
      </c>
      <c r="G587" s="140">
        <v>0</v>
      </c>
      <c r="H587" s="140">
        <v>0</v>
      </c>
      <c r="I587" s="140">
        <v>0</v>
      </c>
      <c r="J587" s="135">
        <f t="shared" si="282"/>
        <v>0</v>
      </c>
      <c r="K587" s="141">
        <v>0</v>
      </c>
      <c r="L587" s="141">
        <v>0</v>
      </c>
      <c r="M587" s="141">
        <v>0</v>
      </c>
      <c r="N587" s="141">
        <v>0</v>
      </c>
      <c r="O587" s="141">
        <v>0</v>
      </c>
      <c r="P587" s="141">
        <v>0</v>
      </c>
      <c r="Q587" s="136">
        <f t="shared" si="284"/>
        <v>0</v>
      </c>
      <c r="R587" s="141">
        <v>0</v>
      </c>
      <c r="S587" s="141">
        <v>0</v>
      </c>
      <c r="T587" s="141">
        <v>0</v>
      </c>
      <c r="U587" s="10">
        <v>0</v>
      </c>
      <c r="V587" s="10">
        <v>0</v>
      </c>
      <c r="W587" s="10">
        <v>0</v>
      </c>
      <c r="X587" s="13">
        <f t="shared" si="279"/>
        <v>0</v>
      </c>
      <c r="Y587" s="10">
        <f t="shared" si="279"/>
        <v>0</v>
      </c>
      <c r="Z587" s="10">
        <f t="shared" si="279"/>
        <v>0</v>
      </c>
      <c r="AA587" s="10">
        <f t="shared" si="279"/>
        <v>0</v>
      </c>
      <c r="AB587" s="10">
        <f t="shared" si="279"/>
        <v>0</v>
      </c>
      <c r="AC587" s="10">
        <f t="shared" si="279"/>
        <v>0</v>
      </c>
      <c r="AD587" s="10">
        <f t="shared" si="279"/>
        <v>0</v>
      </c>
      <c r="AE587" s="10">
        <f t="shared" si="292"/>
        <v>0</v>
      </c>
      <c r="AF587" s="10">
        <f t="shared" si="292"/>
        <v>0</v>
      </c>
      <c r="AG587" s="10">
        <f t="shared" si="292"/>
        <v>0</v>
      </c>
      <c r="AH587" s="10">
        <f t="shared" si="292"/>
        <v>0</v>
      </c>
      <c r="AI587" s="10">
        <f t="shared" si="292"/>
        <v>0</v>
      </c>
      <c r="AJ587" s="10">
        <f t="shared" si="292"/>
        <v>0</v>
      </c>
      <c r="AK587" s="10">
        <f t="shared" si="292"/>
        <v>0</v>
      </c>
    </row>
    <row r="588" spans="1:45" ht="12.75" customHeight="1" x14ac:dyDescent="0.25">
      <c r="A588" s="133">
        <v>580</v>
      </c>
      <c r="B588" s="139" t="s">
        <v>1839</v>
      </c>
      <c r="C588" s="135">
        <f t="shared" si="280"/>
        <v>0</v>
      </c>
      <c r="D588" s="140">
        <v>0</v>
      </c>
      <c r="E588" s="140">
        <v>0</v>
      </c>
      <c r="F588" s="140">
        <v>0</v>
      </c>
      <c r="G588" s="140">
        <v>0</v>
      </c>
      <c r="H588" s="140">
        <v>0</v>
      </c>
      <c r="I588" s="140">
        <v>0</v>
      </c>
      <c r="J588" s="135">
        <f t="shared" si="282"/>
        <v>0</v>
      </c>
      <c r="K588" s="141">
        <v>0</v>
      </c>
      <c r="L588" s="141">
        <v>0</v>
      </c>
      <c r="M588" s="141">
        <v>0</v>
      </c>
      <c r="N588" s="141">
        <v>0</v>
      </c>
      <c r="O588" s="141">
        <v>0</v>
      </c>
      <c r="P588" s="141">
        <v>0</v>
      </c>
      <c r="Q588" s="136">
        <f t="shared" si="284"/>
        <v>0</v>
      </c>
      <c r="R588" s="141">
        <v>0</v>
      </c>
      <c r="S588" s="141">
        <v>0</v>
      </c>
      <c r="T588" s="141">
        <v>0</v>
      </c>
      <c r="U588" s="10">
        <v>0</v>
      </c>
      <c r="V588" s="10">
        <v>0</v>
      </c>
      <c r="W588" s="10">
        <v>0</v>
      </c>
      <c r="X588" s="13">
        <f t="shared" si="279"/>
        <v>0</v>
      </c>
      <c r="Y588" s="10">
        <f t="shared" si="279"/>
        <v>0</v>
      </c>
      <c r="Z588" s="10">
        <f t="shared" si="279"/>
        <v>0</v>
      </c>
      <c r="AA588" s="10">
        <f t="shared" si="279"/>
        <v>0</v>
      </c>
      <c r="AB588" s="10">
        <f t="shared" si="279"/>
        <v>0</v>
      </c>
      <c r="AC588" s="10">
        <f t="shared" si="279"/>
        <v>0</v>
      </c>
      <c r="AD588" s="10">
        <f t="shared" si="279"/>
        <v>0</v>
      </c>
      <c r="AE588" s="10">
        <f t="shared" si="292"/>
        <v>0</v>
      </c>
      <c r="AF588" s="10">
        <f t="shared" si="292"/>
        <v>0</v>
      </c>
      <c r="AG588" s="10">
        <f t="shared" si="292"/>
        <v>0</v>
      </c>
      <c r="AH588" s="10">
        <f t="shared" si="292"/>
        <v>0</v>
      </c>
      <c r="AI588" s="10">
        <f t="shared" si="292"/>
        <v>0</v>
      </c>
      <c r="AJ588" s="10">
        <f t="shared" si="292"/>
        <v>0</v>
      </c>
      <c r="AK588" s="10">
        <f t="shared" si="292"/>
        <v>0</v>
      </c>
    </row>
    <row r="589" spans="1:45" ht="12.75" customHeight="1" x14ac:dyDescent="0.25">
      <c r="A589" s="133">
        <v>581</v>
      </c>
      <c r="B589" s="139" t="s">
        <v>1840</v>
      </c>
      <c r="C589" s="135">
        <f t="shared" si="280"/>
        <v>0</v>
      </c>
      <c r="D589" s="140">
        <v>0</v>
      </c>
      <c r="E589" s="140">
        <v>0</v>
      </c>
      <c r="F589" s="140">
        <v>0</v>
      </c>
      <c r="G589" s="140">
        <v>0</v>
      </c>
      <c r="H589" s="140">
        <v>0</v>
      </c>
      <c r="I589" s="140">
        <v>0</v>
      </c>
      <c r="J589" s="135">
        <f t="shared" si="282"/>
        <v>0</v>
      </c>
      <c r="K589" s="141">
        <v>0</v>
      </c>
      <c r="L589" s="141">
        <v>0</v>
      </c>
      <c r="M589" s="141">
        <v>0</v>
      </c>
      <c r="N589" s="141">
        <v>0</v>
      </c>
      <c r="O589" s="141">
        <v>0</v>
      </c>
      <c r="P589" s="141">
        <v>0</v>
      </c>
      <c r="Q589" s="136">
        <f t="shared" si="284"/>
        <v>0</v>
      </c>
      <c r="R589" s="141">
        <v>0</v>
      </c>
      <c r="S589" s="141">
        <v>0</v>
      </c>
      <c r="T589" s="141">
        <v>0</v>
      </c>
      <c r="U589" s="10">
        <v>0</v>
      </c>
      <c r="V589" s="10">
        <v>0</v>
      </c>
      <c r="W589" s="10">
        <v>0</v>
      </c>
      <c r="X589" s="13">
        <f t="shared" si="279"/>
        <v>0</v>
      </c>
      <c r="Y589" s="10">
        <f t="shared" si="279"/>
        <v>0</v>
      </c>
      <c r="Z589" s="10">
        <f t="shared" si="279"/>
        <v>0</v>
      </c>
      <c r="AA589" s="10">
        <f t="shared" si="279"/>
        <v>0</v>
      </c>
      <c r="AB589" s="10">
        <f t="shared" si="279"/>
        <v>0</v>
      </c>
      <c r="AC589" s="10">
        <f t="shared" si="279"/>
        <v>0</v>
      </c>
      <c r="AD589" s="10">
        <f t="shared" si="279"/>
        <v>0</v>
      </c>
      <c r="AE589" s="10">
        <f t="shared" si="292"/>
        <v>0</v>
      </c>
      <c r="AF589" s="10">
        <f t="shared" si="292"/>
        <v>0</v>
      </c>
      <c r="AG589" s="10">
        <f t="shared" si="292"/>
        <v>0</v>
      </c>
      <c r="AH589" s="10">
        <f t="shared" si="292"/>
        <v>0</v>
      </c>
      <c r="AI589" s="10">
        <f t="shared" si="292"/>
        <v>0</v>
      </c>
      <c r="AJ589" s="10">
        <f t="shared" si="292"/>
        <v>0</v>
      </c>
      <c r="AK589" s="10">
        <f t="shared" si="292"/>
        <v>0</v>
      </c>
    </row>
    <row r="590" spans="1:45" ht="12.75" customHeight="1" x14ac:dyDescent="0.25">
      <c r="A590" s="133">
        <v>582</v>
      </c>
      <c r="B590" s="139" t="s">
        <v>1841</v>
      </c>
      <c r="C590" s="135">
        <f t="shared" si="280"/>
        <v>0</v>
      </c>
      <c r="D590" s="140">
        <v>0</v>
      </c>
      <c r="E590" s="140">
        <v>0</v>
      </c>
      <c r="F590" s="140">
        <v>0</v>
      </c>
      <c r="G590" s="140">
        <v>0</v>
      </c>
      <c r="H590" s="140">
        <v>0</v>
      </c>
      <c r="I590" s="140">
        <v>0</v>
      </c>
      <c r="J590" s="135">
        <f t="shared" si="282"/>
        <v>0</v>
      </c>
      <c r="K590" s="141">
        <v>0</v>
      </c>
      <c r="L590" s="141">
        <v>0</v>
      </c>
      <c r="M590" s="141">
        <v>0</v>
      </c>
      <c r="N590" s="141">
        <v>0</v>
      </c>
      <c r="O590" s="141">
        <v>0</v>
      </c>
      <c r="P590" s="141">
        <v>0</v>
      </c>
      <c r="Q590" s="136">
        <f t="shared" si="284"/>
        <v>0</v>
      </c>
      <c r="R590" s="141">
        <v>0</v>
      </c>
      <c r="S590" s="141">
        <v>0</v>
      </c>
      <c r="T590" s="141">
        <v>0</v>
      </c>
      <c r="U590" s="10">
        <v>0</v>
      </c>
      <c r="V590" s="10">
        <v>0</v>
      </c>
      <c r="W590" s="10">
        <v>0</v>
      </c>
      <c r="X590" s="13">
        <f t="shared" si="279"/>
        <v>0</v>
      </c>
      <c r="Y590" s="10">
        <f t="shared" si="279"/>
        <v>0</v>
      </c>
      <c r="Z590" s="10">
        <f t="shared" si="279"/>
        <v>0</v>
      </c>
      <c r="AA590" s="10">
        <f t="shared" si="279"/>
        <v>0</v>
      </c>
      <c r="AB590" s="10">
        <f t="shared" si="279"/>
        <v>0</v>
      </c>
      <c r="AC590" s="10">
        <f t="shared" si="279"/>
        <v>0</v>
      </c>
      <c r="AD590" s="10">
        <f t="shared" si="279"/>
        <v>0</v>
      </c>
      <c r="AE590" s="10">
        <f t="shared" si="292"/>
        <v>0</v>
      </c>
      <c r="AF590" s="10">
        <f t="shared" si="292"/>
        <v>0</v>
      </c>
      <c r="AG590" s="10">
        <f t="shared" si="292"/>
        <v>0</v>
      </c>
      <c r="AH590" s="10">
        <f t="shared" si="292"/>
        <v>0</v>
      </c>
      <c r="AI590" s="10">
        <f t="shared" si="292"/>
        <v>0</v>
      </c>
      <c r="AJ590" s="10">
        <f t="shared" si="292"/>
        <v>0</v>
      </c>
      <c r="AK590" s="10">
        <f t="shared" si="292"/>
        <v>0</v>
      </c>
    </row>
    <row r="591" spans="1:45" ht="12.75" customHeight="1" x14ac:dyDescent="0.25">
      <c r="A591" s="133">
        <v>583</v>
      </c>
      <c r="B591" s="139" t="s">
        <v>1728</v>
      </c>
      <c r="C591" s="135">
        <f t="shared" si="280"/>
        <v>0</v>
      </c>
      <c r="D591" s="140">
        <v>0</v>
      </c>
      <c r="E591" s="140">
        <v>0</v>
      </c>
      <c r="F591" s="140">
        <v>0</v>
      </c>
      <c r="G591" s="140">
        <v>0</v>
      </c>
      <c r="H591" s="140">
        <v>0</v>
      </c>
      <c r="I591" s="140">
        <v>0</v>
      </c>
      <c r="J591" s="135">
        <f t="shared" si="282"/>
        <v>0</v>
      </c>
      <c r="K591" s="141">
        <v>0</v>
      </c>
      <c r="L591" s="141">
        <v>0</v>
      </c>
      <c r="M591" s="141">
        <v>0</v>
      </c>
      <c r="N591" s="141">
        <v>0</v>
      </c>
      <c r="O591" s="141">
        <v>0</v>
      </c>
      <c r="P591" s="141">
        <v>0</v>
      </c>
      <c r="Q591" s="136">
        <f t="shared" si="284"/>
        <v>0</v>
      </c>
      <c r="R591" s="141">
        <v>0</v>
      </c>
      <c r="S591" s="141">
        <v>0</v>
      </c>
      <c r="T591" s="141">
        <v>0</v>
      </c>
      <c r="U591" s="10">
        <v>0</v>
      </c>
      <c r="V591" s="10">
        <v>0</v>
      </c>
      <c r="W591" s="10">
        <v>0</v>
      </c>
      <c r="X591" s="13">
        <f t="shared" si="279"/>
        <v>0</v>
      </c>
      <c r="Y591" s="10">
        <f t="shared" si="279"/>
        <v>0</v>
      </c>
      <c r="Z591" s="10">
        <f t="shared" si="279"/>
        <v>0</v>
      </c>
      <c r="AA591" s="10">
        <f t="shared" si="279"/>
        <v>0</v>
      </c>
      <c r="AB591" s="10">
        <f t="shared" si="279"/>
        <v>0</v>
      </c>
      <c r="AC591" s="10">
        <f t="shared" si="279"/>
        <v>0</v>
      </c>
      <c r="AD591" s="10">
        <f t="shared" si="279"/>
        <v>0</v>
      </c>
      <c r="AE591" s="10">
        <f t="shared" si="292"/>
        <v>0</v>
      </c>
      <c r="AF591" s="10">
        <f t="shared" si="292"/>
        <v>0</v>
      </c>
      <c r="AG591" s="10">
        <f t="shared" si="292"/>
        <v>0</v>
      </c>
      <c r="AH591" s="10">
        <f t="shared" si="292"/>
        <v>0</v>
      </c>
      <c r="AI591" s="10">
        <f t="shared" si="292"/>
        <v>0</v>
      </c>
      <c r="AJ591" s="10">
        <f t="shared" si="292"/>
        <v>0</v>
      </c>
      <c r="AK591" s="10">
        <f t="shared" si="292"/>
        <v>0</v>
      </c>
    </row>
    <row r="592" spans="1:45" ht="12.75" customHeight="1" x14ac:dyDescent="0.25">
      <c r="A592" s="133">
        <v>584</v>
      </c>
      <c r="B592" s="139" t="s">
        <v>1842</v>
      </c>
      <c r="C592" s="135">
        <f t="shared" si="280"/>
        <v>0</v>
      </c>
      <c r="D592" s="140">
        <v>0</v>
      </c>
      <c r="E592" s="140">
        <v>0</v>
      </c>
      <c r="F592" s="140">
        <v>0</v>
      </c>
      <c r="G592" s="140">
        <v>0</v>
      </c>
      <c r="H592" s="140">
        <v>0</v>
      </c>
      <c r="I592" s="140">
        <v>0</v>
      </c>
      <c r="J592" s="135">
        <f t="shared" si="282"/>
        <v>0</v>
      </c>
      <c r="K592" s="141">
        <v>0</v>
      </c>
      <c r="L592" s="141">
        <v>0</v>
      </c>
      <c r="M592" s="141">
        <v>0</v>
      </c>
      <c r="N592" s="141">
        <v>0</v>
      </c>
      <c r="O592" s="141">
        <v>0</v>
      </c>
      <c r="P592" s="141">
        <v>0</v>
      </c>
      <c r="Q592" s="136">
        <f t="shared" si="284"/>
        <v>0</v>
      </c>
      <c r="R592" s="141">
        <v>0</v>
      </c>
      <c r="S592" s="141">
        <v>0</v>
      </c>
      <c r="T592" s="141">
        <v>0</v>
      </c>
      <c r="U592" s="10">
        <v>0</v>
      </c>
      <c r="V592" s="10">
        <v>0</v>
      </c>
      <c r="W592" s="10">
        <v>0</v>
      </c>
      <c r="X592" s="13">
        <f t="shared" si="279"/>
        <v>0</v>
      </c>
      <c r="Y592" s="10">
        <f t="shared" si="279"/>
        <v>0</v>
      </c>
      <c r="Z592" s="10">
        <f t="shared" si="279"/>
        <v>0</v>
      </c>
      <c r="AA592" s="10">
        <f t="shared" si="279"/>
        <v>0</v>
      </c>
      <c r="AB592" s="10">
        <f t="shared" si="279"/>
        <v>0</v>
      </c>
      <c r="AC592" s="10">
        <f t="shared" si="279"/>
        <v>0</v>
      </c>
      <c r="AD592" s="10">
        <f t="shared" si="279"/>
        <v>0</v>
      </c>
      <c r="AE592" s="10">
        <f t="shared" si="292"/>
        <v>0</v>
      </c>
      <c r="AF592" s="10">
        <f t="shared" si="292"/>
        <v>0</v>
      </c>
      <c r="AG592" s="10">
        <f t="shared" si="292"/>
        <v>0</v>
      </c>
      <c r="AH592" s="10">
        <f t="shared" si="292"/>
        <v>0</v>
      </c>
      <c r="AI592" s="10">
        <f t="shared" si="292"/>
        <v>0</v>
      </c>
      <c r="AJ592" s="10">
        <f t="shared" si="292"/>
        <v>0</v>
      </c>
      <c r="AK592" s="10">
        <f t="shared" si="292"/>
        <v>0</v>
      </c>
    </row>
    <row r="593" spans="1:37" ht="12.75" customHeight="1" x14ac:dyDescent="0.25">
      <c r="A593" s="133">
        <v>585</v>
      </c>
      <c r="B593" s="139" t="s">
        <v>1834</v>
      </c>
      <c r="C593" s="135">
        <f t="shared" si="280"/>
        <v>0</v>
      </c>
      <c r="D593" s="140">
        <v>0</v>
      </c>
      <c r="E593" s="140">
        <v>0</v>
      </c>
      <c r="F593" s="140">
        <v>0</v>
      </c>
      <c r="G593" s="140">
        <v>0</v>
      </c>
      <c r="H593" s="140">
        <v>0</v>
      </c>
      <c r="I593" s="140">
        <v>0</v>
      </c>
      <c r="J593" s="135">
        <f t="shared" si="282"/>
        <v>0</v>
      </c>
      <c r="K593" s="141">
        <v>0</v>
      </c>
      <c r="L593" s="141">
        <v>0</v>
      </c>
      <c r="M593" s="141">
        <v>0</v>
      </c>
      <c r="N593" s="141">
        <v>0</v>
      </c>
      <c r="O593" s="141">
        <v>0</v>
      </c>
      <c r="P593" s="141">
        <v>0</v>
      </c>
      <c r="Q593" s="136">
        <f t="shared" si="284"/>
        <v>0</v>
      </c>
      <c r="R593" s="141">
        <v>0</v>
      </c>
      <c r="S593" s="141">
        <v>0</v>
      </c>
      <c r="T593" s="141">
        <v>0</v>
      </c>
      <c r="U593" s="10">
        <v>0</v>
      </c>
      <c r="V593" s="10">
        <v>0</v>
      </c>
      <c r="W593" s="10">
        <v>0</v>
      </c>
      <c r="X593" s="13">
        <f t="shared" si="279"/>
        <v>0</v>
      </c>
      <c r="Y593" s="10">
        <f t="shared" si="279"/>
        <v>0</v>
      </c>
      <c r="Z593" s="10">
        <f t="shared" si="279"/>
        <v>0</v>
      </c>
      <c r="AA593" s="10">
        <f t="shared" si="279"/>
        <v>0</v>
      </c>
      <c r="AB593" s="10">
        <f t="shared" si="279"/>
        <v>0</v>
      </c>
      <c r="AC593" s="10">
        <f t="shared" si="279"/>
        <v>0</v>
      </c>
      <c r="AD593" s="10">
        <f t="shared" si="279"/>
        <v>0</v>
      </c>
      <c r="AE593" s="10">
        <f t="shared" si="292"/>
        <v>0</v>
      </c>
      <c r="AF593" s="10">
        <f t="shared" si="292"/>
        <v>0</v>
      </c>
      <c r="AG593" s="10">
        <f t="shared" si="292"/>
        <v>0</v>
      </c>
      <c r="AH593" s="10">
        <f t="shared" si="292"/>
        <v>0</v>
      </c>
      <c r="AI593" s="10">
        <f t="shared" si="292"/>
        <v>0</v>
      </c>
      <c r="AJ593" s="10">
        <f t="shared" si="292"/>
        <v>0</v>
      </c>
      <c r="AK593" s="10">
        <f t="shared" si="292"/>
        <v>0</v>
      </c>
    </row>
    <row r="594" spans="1:37" ht="12.75" customHeight="1" x14ac:dyDescent="0.25">
      <c r="A594" s="133">
        <v>586</v>
      </c>
      <c r="B594" s="139" t="s">
        <v>1843</v>
      </c>
      <c r="C594" s="135">
        <f t="shared" si="280"/>
        <v>0</v>
      </c>
      <c r="D594" s="140">
        <v>0</v>
      </c>
      <c r="E594" s="140">
        <v>0</v>
      </c>
      <c r="F594" s="140">
        <v>0</v>
      </c>
      <c r="G594" s="140">
        <v>0</v>
      </c>
      <c r="H594" s="140">
        <v>0</v>
      </c>
      <c r="I594" s="140">
        <v>0</v>
      </c>
      <c r="J594" s="135">
        <f t="shared" si="282"/>
        <v>0</v>
      </c>
      <c r="K594" s="141">
        <v>0</v>
      </c>
      <c r="L594" s="141">
        <v>0</v>
      </c>
      <c r="M594" s="141">
        <v>0</v>
      </c>
      <c r="N594" s="141">
        <v>0</v>
      </c>
      <c r="O594" s="141">
        <v>0</v>
      </c>
      <c r="P594" s="141">
        <v>0</v>
      </c>
      <c r="Q594" s="136">
        <f t="shared" si="284"/>
        <v>0</v>
      </c>
      <c r="R594" s="141">
        <v>0</v>
      </c>
      <c r="S594" s="141">
        <v>0</v>
      </c>
      <c r="T594" s="141">
        <v>0</v>
      </c>
      <c r="U594" s="10">
        <v>0</v>
      </c>
      <c r="V594" s="10">
        <v>0</v>
      </c>
      <c r="W594" s="10">
        <v>0</v>
      </c>
      <c r="X594" s="13">
        <f t="shared" si="279"/>
        <v>0</v>
      </c>
      <c r="Y594" s="10">
        <f t="shared" si="279"/>
        <v>0</v>
      </c>
      <c r="Z594" s="10">
        <f t="shared" si="279"/>
        <v>0</v>
      </c>
      <c r="AA594" s="10">
        <f t="shared" si="279"/>
        <v>0</v>
      </c>
      <c r="AB594" s="10">
        <f t="shared" si="279"/>
        <v>0</v>
      </c>
      <c r="AC594" s="10">
        <f t="shared" si="279"/>
        <v>0</v>
      </c>
      <c r="AD594" s="10">
        <f t="shared" si="279"/>
        <v>0</v>
      </c>
      <c r="AE594" s="10">
        <f t="shared" si="292"/>
        <v>0</v>
      </c>
      <c r="AF594" s="10">
        <f t="shared" si="292"/>
        <v>0</v>
      </c>
      <c r="AG594" s="10">
        <f t="shared" si="292"/>
        <v>0</v>
      </c>
      <c r="AH594" s="10">
        <f t="shared" si="292"/>
        <v>0</v>
      </c>
      <c r="AI594" s="10">
        <f t="shared" si="292"/>
        <v>0</v>
      </c>
      <c r="AJ594" s="10">
        <f t="shared" si="292"/>
        <v>0</v>
      </c>
      <c r="AK594" s="10">
        <f t="shared" si="292"/>
        <v>0</v>
      </c>
    </row>
    <row r="595" spans="1:37" ht="12.75" customHeight="1" x14ac:dyDescent="0.25">
      <c r="A595" s="133">
        <v>587</v>
      </c>
      <c r="B595" s="139" t="s">
        <v>1844</v>
      </c>
      <c r="C595" s="135">
        <f t="shared" si="280"/>
        <v>0</v>
      </c>
      <c r="D595" s="140">
        <v>0</v>
      </c>
      <c r="E595" s="140">
        <v>0</v>
      </c>
      <c r="F595" s="140">
        <v>0</v>
      </c>
      <c r="G595" s="140">
        <v>0</v>
      </c>
      <c r="H595" s="140">
        <v>0</v>
      </c>
      <c r="I595" s="140">
        <v>0</v>
      </c>
      <c r="J595" s="135">
        <f t="shared" si="282"/>
        <v>0</v>
      </c>
      <c r="K595" s="141">
        <v>0</v>
      </c>
      <c r="L595" s="141">
        <v>0</v>
      </c>
      <c r="M595" s="141">
        <v>0</v>
      </c>
      <c r="N595" s="141">
        <v>0</v>
      </c>
      <c r="O595" s="141">
        <v>0</v>
      </c>
      <c r="P595" s="141">
        <v>0</v>
      </c>
      <c r="Q595" s="136">
        <f t="shared" si="284"/>
        <v>0</v>
      </c>
      <c r="R595" s="141">
        <v>0</v>
      </c>
      <c r="S595" s="141">
        <v>0</v>
      </c>
      <c r="T595" s="141">
        <v>0</v>
      </c>
      <c r="U595" s="10">
        <v>0</v>
      </c>
      <c r="V595" s="10">
        <v>0</v>
      </c>
      <c r="W595" s="10">
        <v>0</v>
      </c>
      <c r="X595" s="13">
        <f t="shared" si="279"/>
        <v>0</v>
      </c>
      <c r="Y595" s="10">
        <f t="shared" si="279"/>
        <v>0</v>
      </c>
      <c r="Z595" s="10">
        <f t="shared" si="279"/>
        <v>0</v>
      </c>
      <c r="AA595" s="10">
        <f t="shared" si="279"/>
        <v>0</v>
      </c>
      <c r="AB595" s="10">
        <f t="shared" si="279"/>
        <v>0</v>
      </c>
      <c r="AC595" s="10">
        <f t="shared" si="279"/>
        <v>0</v>
      </c>
      <c r="AD595" s="10">
        <f t="shared" si="279"/>
        <v>0</v>
      </c>
      <c r="AE595" s="10">
        <f t="shared" si="292"/>
        <v>0</v>
      </c>
      <c r="AF595" s="10">
        <f t="shared" si="292"/>
        <v>0</v>
      </c>
      <c r="AG595" s="10">
        <f t="shared" si="292"/>
        <v>0</v>
      </c>
      <c r="AH595" s="10">
        <f t="shared" si="292"/>
        <v>0</v>
      </c>
      <c r="AI595" s="10">
        <f t="shared" si="292"/>
        <v>0</v>
      </c>
      <c r="AJ595" s="10">
        <f t="shared" si="292"/>
        <v>0</v>
      </c>
      <c r="AK595" s="10">
        <f t="shared" si="292"/>
        <v>0</v>
      </c>
    </row>
    <row r="596" spans="1:37" ht="12.75" customHeight="1" x14ac:dyDescent="0.25">
      <c r="A596" s="133">
        <v>588</v>
      </c>
      <c r="B596" s="139" t="s">
        <v>1845</v>
      </c>
      <c r="C596" s="135">
        <f t="shared" si="280"/>
        <v>0</v>
      </c>
      <c r="D596" s="140">
        <v>0</v>
      </c>
      <c r="E596" s="140">
        <v>0</v>
      </c>
      <c r="F596" s="140">
        <v>0</v>
      </c>
      <c r="G596" s="140">
        <v>0</v>
      </c>
      <c r="H596" s="140">
        <v>0</v>
      </c>
      <c r="I596" s="140">
        <v>0</v>
      </c>
      <c r="J596" s="135">
        <f t="shared" si="282"/>
        <v>0</v>
      </c>
      <c r="K596" s="141">
        <v>0</v>
      </c>
      <c r="L596" s="141">
        <v>0</v>
      </c>
      <c r="M596" s="141">
        <v>0</v>
      </c>
      <c r="N596" s="141">
        <v>0</v>
      </c>
      <c r="O596" s="141">
        <v>0</v>
      </c>
      <c r="P596" s="141">
        <v>0</v>
      </c>
      <c r="Q596" s="136">
        <f t="shared" si="284"/>
        <v>0</v>
      </c>
      <c r="R596" s="141">
        <v>0</v>
      </c>
      <c r="S596" s="141">
        <v>0</v>
      </c>
      <c r="T596" s="141">
        <v>0</v>
      </c>
      <c r="U596" s="10">
        <v>0</v>
      </c>
      <c r="V596" s="10">
        <v>0</v>
      </c>
      <c r="W596" s="10">
        <v>0</v>
      </c>
      <c r="X596" s="13">
        <f t="shared" si="279"/>
        <v>0</v>
      </c>
      <c r="Y596" s="10">
        <f t="shared" si="279"/>
        <v>0</v>
      </c>
      <c r="Z596" s="10">
        <f t="shared" si="279"/>
        <v>0</v>
      </c>
      <c r="AA596" s="10">
        <f t="shared" si="279"/>
        <v>0</v>
      </c>
      <c r="AB596" s="10">
        <f t="shared" si="279"/>
        <v>0</v>
      </c>
      <c r="AC596" s="10">
        <f t="shared" si="279"/>
        <v>0</v>
      </c>
      <c r="AD596" s="10">
        <f t="shared" si="279"/>
        <v>0</v>
      </c>
      <c r="AE596" s="10">
        <f t="shared" si="292"/>
        <v>0</v>
      </c>
      <c r="AF596" s="10">
        <f t="shared" si="292"/>
        <v>0</v>
      </c>
      <c r="AG596" s="10">
        <f t="shared" si="292"/>
        <v>0</v>
      </c>
      <c r="AH596" s="10">
        <f t="shared" si="292"/>
        <v>0</v>
      </c>
      <c r="AI596" s="10">
        <f t="shared" si="292"/>
        <v>0</v>
      </c>
      <c r="AJ596" s="10">
        <f t="shared" si="292"/>
        <v>0</v>
      </c>
      <c r="AK596" s="10">
        <f t="shared" si="292"/>
        <v>0</v>
      </c>
    </row>
    <row r="597" spans="1:37" ht="12.75" customHeight="1" x14ac:dyDescent="0.25">
      <c r="A597" s="133">
        <v>589</v>
      </c>
      <c r="B597" s="139" t="s">
        <v>1846</v>
      </c>
      <c r="C597" s="135">
        <f t="shared" si="280"/>
        <v>0</v>
      </c>
      <c r="D597" s="140">
        <v>0</v>
      </c>
      <c r="E597" s="140">
        <v>0</v>
      </c>
      <c r="F597" s="140">
        <v>0</v>
      </c>
      <c r="G597" s="140">
        <v>0</v>
      </c>
      <c r="H597" s="140">
        <v>0</v>
      </c>
      <c r="I597" s="140">
        <v>0</v>
      </c>
      <c r="J597" s="135">
        <f t="shared" si="282"/>
        <v>0</v>
      </c>
      <c r="K597" s="141">
        <v>0</v>
      </c>
      <c r="L597" s="141">
        <v>0</v>
      </c>
      <c r="M597" s="141">
        <v>0</v>
      </c>
      <c r="N597" s="141">
        <v>0</v>
      </c>
      <c r="O597" s="141">
        <v>0</v>
      </c>
      <c r="P597" s="141">
        <v>0</v>
      </c>
      <c r="Q597" s="136">
        <f t="shared" si="284"/>
        <v>0</v>
      </c>
      <c r="R597" s="141">
        <v>0</v>
      </c>
      <c r="S597" s="141">
        <v>0</v>
      </c>
      <c r="T597" s="141">
        <v>0</v>
      </c>
      <c r="U597" s="10">
        <v>0</v>
      </c>
      <c r="V597" s="10">
        <v>0</v>
      </c>
      <c r="W597" s="10">
        <v>0</v>
      </c>
      <c r="X597" s="13">
        <f t="shared" si="279"/>
        <v>0</v>
      </c>
      <c r="Y597" s="10">
        <f t="shared" si="279"/>
        <v>0</v>
      </c>
      <c r="Z597" s="10">
        <f t="shared" si="279"/>
        <v>0</v>
      </c>
      <c r="AA597" s="10">
        <f t="shared" si="279"/>
        <v>0</v>
      </c>
      <c r="AB597" s="10">
        <f t="shared" si="279"/>
        <v>0</v>
      </c>
      <c r="AC597" s="10">
        <f t="shared" si="279"/>
        <v>0</v>
      </c>
      <c r="AD597" s="10">
        <f t="shared" si="279"/>
        <v>0</v>
      </c>
      <c r="AE597" s="10">
        <f t="shared" si="292"/>
        <v>0</v>
      </c>
      <c r="AF597" s="10">
        <f t="shared" si="292"/>
        <v>0</v>
      </c>
      <c r="AG597" s="10">
        <f t="shared" si="292"/>
        <v>0</v>
      </c>
      <c r="AH597" s="10">
        <f t="shared" si="292"/>
        <v>0</v>
      </c>
      <c r="AI597" s="10">
        <f t="shared" si="292"/>
        <v>0</v>
      </c>
      <c r="AJ597" s="10">
        <f t="shared" si="292"/>
        <v>0</v>
      </c>
      <c r="AK597" s="10">
        <f t="shared" si="292"/>
        <v>0</v>
      </c>
    </row>
    <row r="598" spans="1:37" ht="12.75" customHeight="1" x14ac:dyDescent="0.25">
      <c r="A598" s="133">
        <v>590</v>
      </c>
      <c r="B598" s="139" t="s">
        <v>1847</v>
      </c>
      <c r="C598" s="135">
        <f t="shared" si="280"/>
        <v>0</v>
      </c>
      <c r="D598" s="140">
        <v>0</v>
      </c>
      <c r="E598" s="140">
        <v>0</v>
      </c>
      <c r="F598" s="140">
        <v>0</v>
      </c>
      <c r="G598" s="140">
        <v>0</v>
      </c>
      <c r="H598" s="140">
        <v>0</v>
      </c>
      <c r="I598" s="140">
        <v>0</v>
      </c>
      <c r="J598" s="135">
        <f t="shared" si="282"/>
        <v>0</v>
      </c>
      <c r="K598" s="141">
        <v>0</v>
      </c>
      <c r="L598" s="141">
        <v>0</v>
      </c>
      <c r="M598" s="141">
        <v>0</v>
      </c>
      <c r="N598" s="141">
        <v>0</v>
      </c>
      <c r="O598" s="141">
        <v>0</v>
      </c>
      <c r="P598" s="141">
        <v>0</v>
      </c>
      <c r="Q598" s="136">
        <f t="shared" si="284"/>
        <v>0</v>
      </c>
      <c r="R598" s="141">
        <v>0</v>
      </c>
      <c r="S598" s="141">
        <v>0</v>
      </c>
      <c r="T598" s="141">
        <v>0</v>
      </c>
      <c r="U598" s="10">
        <v>0</v>
      </c>
      <c r="V598" s="10">
        <v>0</v>
      </c>
      <c r="W598" s="10">
        <v>0</v>
      </c>
      <c r="X598" s="13">
        <f t="shared" si="279"/>
        <v>0</v>
      </c>
      <c r="Y598" s="10">
        <f t="shared" si="279"/>
        <v>0</v>
      </c>
      <c r="Z598" s="10">
        <f t="shared" si="279"/>
        <v>0</v>
      </c>
      <c r="AA598" s="10">
        <f t="shared" si="279"/>
        <v>0</v>
      </c>
      <c r="AB598" s="10">
        <f t="shared" si="279"/>
        <v>0</v>
      </c>
      <c r="AC598" s="10">
        <f t="shared" si="279"/>
        <v>0</v>
      </c>
      <c r="AD598" s="10">
        <f t="shared" si="279"/>
        <v>0</v>
      </c>
      <c r="AE598" s="10">
        <f t="shared" si="292"/>
        <v>0</v>
      </c>
      <c r="AF598" s="10">
        <f t="shared" si="292"/>
        <v>0</v>
      </c>
      <c r="AG598" s="10">
        <f t="shared" si="292"/>
        <v>0</v>
      </c>
      <c r="AH598" s="10">
        <f t="shared" si="292"/>
        <v>0</v>
      </c>
      <c r="AI598" s="10">
        <f t="shared" si="292"/>
        <v>0</v>
      </c>
      <c r="AJ598" s="10">
        <f t="shared" si="292"/>
        <v>0</v>
      </c>
      <c r="AK598" s="10">
        <f t="shared" si="292"/>
        <v>0</v>
      </c>
    </row>
    <row r="599" spans="1:37" ht="12.75" customHeight="1" x14ac:dyDescent="0.25">
      <c r="A599" s="133">
        <v>591</v>
      </c>
      <c r="B599" s="139" t="s">
        <v>1848</v>
      </c>
      <c r="C599" s="135">
        <f t="shared" si="280"/>
        <v>0</v>
      </c>
      <c r="D599" s="140">
        <v>0</v>
      </c>
      <c r="E599" s="140">
        <v>0</v>
      </c>
      <c r="F599" s="140">
        <v>0</v>
      </c>
      <c r="G599" s="140">
        <v>0</v>
      </c>
      <c r="H599" s="140">
        <v>0</v>
      </c>
      <c r="I599" s="140">
        <v>0</v>
      </c>
      <c r="J599" s="135">
        <f t="shared" si="282"/>
        <v>0</v>
      </c>
      <c r="K599" s="141">
        <v>0</v>
      </c>
      <c r="L599" s="141">
        <v>0</v>
      </c>
      <c r="M599" s="141">
        <v>0</v>
      </c>
      <c r="N599" s="141">
        <v>0</v>
      </c>
      <c r="O599" s="141">
        <v>0</v>
      </c>
      <c r="P599" s="141">
        <v>0</v>
      </c>
      <c r="Q599" s="136">
        <f t="shared" si="284"/>
        <v>0</v>
      </c>
      <c r="R599" s="141">
        <v>0</v>
      </c>
      <c r="S599" s="141">
        <v>0</v>
      </c>
      <c r="T599" s="141">
        <v>0</v>
      </c>
      <c r="U599" s="10">
        <v>0</v>
      </c>
      <c r="V599" s="10">
        <v>0</v>
      </c>
      <c r="W599" s="10">
        <v>0</v>
      </c>
      <c r="X599" s="13">
        <f t="shared" si="279"/>
        <v>0</v>
      </c>
      <c r="Y599" s="10">
        <f t="shared" si="279"/>
        <v>0</v>
      </c>
      <c r="Z599" s="10">
        <f t="shared" si="279"/>
        <v>0</v>
      </c>
      <c r="AA599" s="10">
        <f t="shared" si="279"/>
        <v>0</v>
      </c>
      <c r="AB599" s="10">
        <f t="shared" si="279"/>
        <v>0</v>
      </c>
      <c r="AC599" s="10">
        <f t="shared" si="279"/>
        <v>0</v>
      </c>
      <c r="AD599" s="10">
        <f t="shared" si="279"/>
        <v>0</v>
      </c>
      <c r="AE599" s="10">
        <f t="shared" si="292"/>
        <v>0</v>
      </c>
      <c r="AF599" s="10">
        <f t="shared" si="292"/>
        <v>0</v>
      </c>
      <c r="AG599" s="10">
        <f t="shared" si="292"/>
        <v>0</v>
      </c>
      <c r="AH599" s="10">
        <f t="shared" si="292"/>
        <v>0</v>
      </c>
      <c r="AI599" s="10">
        <f t="shared" si="292"/>
        <v>0</v>
      </c>
      <c r="AJ599" s="10">
        <f t="shared" si="292"/>
        <v>0</v>
      </c>
      <c r="AK599" s="10">
        <f t="shared" si="292"/>
        <v>0</v>
      </c>
    </row>
    <row r="600" spans="1:37" ht="12.75" customHeight="1" x14ac:dyDescent="0.25">
      <c r="A600" s="133">
        <v>592</v>
      </c>
      <c r="B600" s="139" t="s">
        <v>1849</v>
      </c>
      <c r="C600" s="135">
        <f t="shared" si="280"/>
        <v>0</v>
      </c>
      <c r="D600" s="140">
        <v>0</v>
      </c>
      <c r="E600" s="140">
        <v>0</v>
      </c>
      <c r="F600" s="140">
        <v>0</v>
      </c>
      <c r="G600" s="140">
        <v>0</v>
      </c>
      <c r="H600" s="140">
        <v>0</v>
      </c>
      <c r="I600" s="140">
        <v>0</v>
      </c>
      <c r="J600" s="135">
        <f t="shared" si="282"/>
        <v>0</v>
      </c>
      <c r="K600" s="141">
        <v>0</v>
      </c>
      <c r="L600" s="141">
        <v>0</v>
      </c>
      <c r="M600" s="141">
        <v>0</v>
      </c>
      <c r="N600" s="141">
        <v>0</v>
      </c>
      <c r="O600" s="141">
        <v>0</v>
      </c>
      <c r="P600" s="141">
        <v>0</v>
      </c>
      <c r="Q600" s="136">
        <f t="shared" si="284"/>
        <v>0</v>
      </c>
      <c r="R600" s="141">
        <v>0</v>
      </c>
      <c r="S600" s="141">
        <v>0</v>
      </c>
      <c r="T600" s="141">
        <v>0</v>
      </c>
      <c r="U600" s="10">
        <v>0</v>
      </c>
      <c r="V600" s="10">
        <v>0</v>
      </c>
      <c r="W600" s="10">
        <v>0</v>
      </c>
      <c r="X600" s="13">
        <f t="shared" si="279"/>
        <v>0</v>
      </c>
      <c r="Y600" s="10">
        <f t="shared" si="279"/>
        <v>0</v>
      </c>
      <c r="Z600" s="10">
        <f t="shared" si="279"/>
        <v>0</v>
      </c>
      <c r="AA600" s="10">
        <f t="shared" si="279"/>
        <v>0</v>
      </c>
      <c r="AB600" s="10">
        <f t="shared" si="279"/>
        <v>0</v>
      </c>
      <c r="AC600" s="10">
        <f t="shared" si="279"/>
        <v>0</v>
      </c>
      <c r="AD600" s="10">
        <f t="shared" si="279"/>
        <v>0</v>
      </c>
      <c r="AE600" s="10">
        <f t="shared" si="292"/>
        <v>0</v>
      </c>
      <c r="AF600" s="10">
        <f t="shared" si="292"/>
        <v>0</v>
      </c>
      <c r="AG600" s="10">
        <f t="shared" si="292"/>
        <v>0</v>
      </c>
      <c r="AH600" s="10">
        <f t="shared" si="292"/>
        <v>0</v>
      </c>
      <c r="AI600" s="10">
        <f t="shared" si="292"/>
        <v>0</v>
      </c>
      <c r="AJ600" s="10">
        <f t="shared" si="292"/>
        <v>0</v>
      </c>
      <c r="AK600" s="10">
        <f t="shared" si="292"/>
        <v>0</v>
      </c>
    </row>
    <row r="601" spans="1:37" ht="12.75" customHeight="1" x14ac:dyDescent="0.25">
      <c r="A601" s="133">
        <v>593</v>
      </c>
      <c r="B601" s="139" t="s">
        <v>1850</v>
      </c>
      <c r="C601" s="135">
        <f t="shared" si="280"/>
        <v>0</v>
      </c>
      <c r="D601" s="140">
        <v>0</v>
      </c>
      <c r="E601" s="140">
        <v>0</v>
      </c>
      <c r="F601" s="140">
        <v>0</v>
      </c>
      <c r="G601" s="140">
        <v>0</v>
      </c>
      <c r="H601" s="140">
        <v>0</v>
      </c>
      <c r="I601" s="140">
        <v>0</v>
      </c>
      <c r="J601" s="135">
        <f t="shared" si="282"/>
        <v>0</v>
      </c>
      <c r="K601" s="141">
        <v>0</v>
      </c>
      <c r="L601" s="141">
        <v>0</v>
      </c>
      <c r="M601" s="141">
        <v>0</v>
      </c>
      <c r="N601" s="141">
        <v>0</v>
      </c>
      <c r="O601" s="141">
        <v>0</v>
      </c>
      <c r="P601" s="141">
        <v>0</v>
      </c>
      <c r="Q601" s="136">
        <f t="shared" si="284"/>
        <v>0</v>
      </c>
      <c r="R601" s="141">
        <v>0</v>
      </c>
      <c r="S601" s="141">
        <v>0</v>
      </c>
      <c r="T601" s="141">
        <v>0</v>
      </c>
      <c r="U601" s="10">
        <v>0</v>
      </c>
      <c r="V601" s="10">
        <v>0</v>
      </c>
      <c r="W601" s="10">
        <v>0</v>
      </c>
      <c r="X601" s="13">
        <f t="shared" si="279"/>
        <v>0</v>
      </c>
      <c r="Y601" s="10">
        <f t="shared" si="279"/>
        <v>0</v>
      </c>
      <c r="Z601" s="10">
        <f t="shared" si="279"/>
        <v>0</v>
      </c>
      <c r="AA601" s="10">
        <f t="shared" si="279"/>
        <v>0</v>
      </c>
      <c r="AB601" s="10">
        <f t="shared" si="279"/>
        <v>0</v>
      </c>
      <c r="AC601" s="10">
        <f t="shared" si="279"/>
        <v>0</v>
      </c>
      <c r="AD601" s="10">
        <f t="shared" si="279"/>
        <v>0</v>
      </c>
      <c r="AE601" s="10">
        <f t="shared" si="292"/>
        <v>0</v>
      </c>
      <c r="AF601" s="10">
        <f t="shared" si="292"/>
        <v>0</v>
      </c>
      <c r="AG601" s="10">
        <f t="shared" si="292"/>
        <v>0</v>
      </c>
      <c r="AH601" s="10">
        <f t="shared" si="292"/>
        <v>0</v>
      </c>
      <c r="AI601" s="10">
        <f t="shared" si="292"/>
        <v>0</v>
      </c>
      <c r="AJ601" s="10">
        <f t="shared" si="292"/>
        <v>0</v>
      </c>
      <c r="AK601" s="10">
        <f t="shared" si="292"/>
        <v>0</v>
      </c>
    </row>
    <row r="602" spans="1:37" ht="12.75" customHeight="1" x14ac:dyDescent="0.25">
      <c r="A602" s="133">
        <v>594</v>
      </c>
      <c r="B602" s="139" t="s">
        <v>1851</v>
      </c>
      <c r="C602" s="135">
        <f t="shared" si="280"/>
        <v>0</v>
      </c>
      <c r="D602" s="140">
        <v>0</v>
      </c>
      <c r="E602" s="140">
        <v>0</v>
      </c>
      <c r="F602" s="140">
        <v>0</v>
      </c>
      <c r="G602" s="140">
        <v>0</v>
      </c>
      <c r="H602" s="140">
        <v>0</v>
      </c>
      <c r="I602" s="140">
        <v>0</v>
      </c>
      <c r="J602" s="135">
        <f t="shared" si="282"/>
        <v>0</v>
      </c>
      <c r="K602" s="141">
        <v>0</v>
      </c>
      <c r="L602" s="141">
        <v>0</v>
      </c>
      <c r="M602" s="141">
        <v>0</v>
      </c>
      <c r="N602" s="141">
        <v>0</v>
      </c>
      <c r="O602" s="141">
        <v>0</v>
      </c>
      <c r="P602" s="141">
        <v>0</v>
      </c>
      <c r="Q602" s="136">
        <f t="shared" si="284"/>
        <v>0</v>
      </c>
      <c r="R602" s="141">
        <v>0</v>
      </c>
      <c r="S602" s="141">
        <v>0</v>
      </c>
      <c r="T602" s="141">
        <v>0</v>
      </c>
      <c r="U602" s="10">
        <v>0</v>
      </c>
      <c r="V602" s="10">
        <v>0</v>
      </c>
      <c r="W602" s="10">
        <v>0</v>
      </c>
      <c r="X602" s="13">
        <f t="shared" si="279"/>
        <v>0</v>
      </c>
      <c r="Y602" s="10">
        <f t="shared" si="279"/>
        <v>0</v>
      </c>
      <c r="Z602" s="10">
        <f t="shared" si="279"/>
        <v>0</v>
      </c>
      <c r="AA602" s="10">
        <f t="shared" si="279"/>
        <v>0</v>
      </c>
      <c r="AB602" s="10">
        <f t="shared" si="279"/>
        <v>0</v>
      </c>
      <c r="AC602" s="10">
        <f t="shared" si="279"/>
        <v>0</v>
      </c>
      <c r="AD602" s="10">
        <f t="shared" si="279"/>
        <v>0</v>
      </c>
      <c r="AE602" s="10">
        <f t="shared" si="292"/>
        <v>0</v>
      </c>
      <c r="AF602" s="10">
        <f t="shared" si="292"/>
        <v>0</v>
      </c>
      <c r="AG602" s="10">
        <f t="shared" si="292"/>
        <v>0</v>
      </c>
      <c r="AH602" s="10">
        <f t="shared" si="292"/>
        <v>0</v>
      </c>
      <c r="AI602" s="10">
        <f t="shared" si="292"/>
        <v>0</v>
      </c>
      <c r="AJ602" s="10">
        <f t="shared" si="292"/>
        <v>0</v>
      </c>
      <c r="AK602" s="10">
        <f t="shared" si="292"/>
        <v>0</v>
      </c>
    </row>
    <row r="603" spans="1:37" ht="12.75" customHeight="1" x14ac:dyDescent="0.25">
      <c r="A603" s="133">
        <v>595</v>
      </c>
      <c r="B603" s="139" t="s">
        <v>1852</v>
      </c>
      <c r="C603" s="135">
        <f t="shared" si="280"/>
        <v>0</v>
      </c>
      <c r="D603" s="140">
        <v>0</v>
      </c>
      <c r="E603" s="140">
        <v>0</v>
      </c>
      <c r="F603" s="140">
        <v>0</v>
      </c>
      <c r="G603" s="140">
        <v>0</v>
      </c>
      <c r="H603" s="140">
        <v>0</v>
      </c>
      <c r="I603" s="140">
        <v>0</v>
      </c>
      <c r="J603" s="135">
        <f t="shared" si="282"/>
        <v>0</v>
      </c>
      <c r="K603" s="141">
        <v>0</v>
      </c>
      <c r="L603" s="141">
        <v>0</v>
      </c>
      <c r="M603" s="141">
        <v>0</v>
      </c>
      <c r="N603" s="141">
        <v>0</v>
      </c>
      <c r="O603" s="141">
        <v>0</v>
      </c>
      <c r="P603" s="141">
        <v>0</v>
      </c>
      <c r="Q603" s="136">
        <f t="shared" si="284"/>
        <v>0</v>
      </c>
      <c r="R603" s="141">
        <v>0</v>
      </c>
      <c r="S603" s="141">
        <v>0</v>
      </c>
      <c r="T603" s="141">
        <v>0</v>
      </c>
      <c r="U603" s="10">
        <v>0</v>
      </c>
      <c r="V603" s="10">
        <v>0</v>
      </c>
      <c r="W603" s="10">
        <v>0</v>
      </c>
      <c r="X603" s="13">
        <f t="shared" si="279"/>
        <v>0</v>
      </c>
      <c r="Y603" s="10">
        <f t="shared" si="279"/>
        <v>0</v>
      </c>
      <c r="Z603" s="10">
        <f t="shared" si="279"/>
        <v>0</v>
      </c>
      <c r="AA603" s="10">
        <f t="shared" si="279"/>
        <v>0</v>
      </c>
      <c r="AB603" s="10">
        <f t="shared" si="279"/>
        <v>0</v>
      </c>
      <c r="AC603" s="10">
        <f t="shared" si="279"/>
        <v>0</v>
      </c>
      <c r="AD603" s="10">
        <f t="shared" si="279"/>
        <v>0</v>
      </c>
      <c r="AE603" s="10">
        <f t="shared" si="292"/>
        <v>0</v>
      </c>
      <c r="AF603" s="10">
        <f t="shared" si="292"/>
        <v>0</v>
      </c>
      <c r="AG603" s="10">
        <f t="shared" si="292"/>
        <v>0</v>
      </c>
      <c r="AH603" s="10">
        <f t="shared" si="292"/>
        <v>0</v>
      </c>
      <c r="AI603" s="10">
        <f t="shared" si="292"/>
        <v>0</v>
      </c>
      <c r="AJ603" s="10">
        <f t="shared" si="292"/>
        <v>0</v>
      </c>
      <c r="AK603" s="10">
        <f t="shared" si="292"/>
        <v>0</v>
      </c>
    </row>
    <row r="604" spans="1:37" ht="12.75" customHeight="1" x14ac:dyDescent="0.25">
      <c r="A604" s="133">
        <v>596</v>
      </c>
      <c r="B604" s="139" t="s">
        <v>1853</v>
      </c>
      <c r="C604" s="135">
        <f t="shared" si="280"/>
        <v>0</v>
      </c>
      <c r="D604" s="140">
        <v>0</v>
      </c>
      <c r="E604" s="140">
        <v>0</v>
      </c>
      <c r="F604" s="140">
        <v>0</v>
      </c>
      <c r="G604" s="140">
        <v>0</v>
      </c>
      <c r="H604" s="140">
        <v>0</v>
      </c>
      <c r="I604" s="140">
        <v>0</v>
      </c>
      <c r="J604" s="135">
        <f t="shared" si="282"/>
        <v>0</v>
      </c>
      <c r="K604" s="141">
        <v>0</v>
      </c>
      <c r="L604" s="141">
        <v>0</v>
      </c>
      <c r="M604" s="141">
        <v>0</v>
      </c>
      <c r="N604" s="141">
        <v>0</v>
      </c>
      <c r="O604" s="141">
        <v>0</v>
      </c>
      <c r="P604" s="141">
        <v>0</v>
      </c>
      <c r="Q604" s="136">
        <f t="shared" si="284"/>
        <v>0</v>
      </c>
      <c r="R604" s="141">
        <v>0</v>
      </c>
      <c r="S604" s="141">
        <v>0</v>
      </c>
      <c r="T604" s="141">
        <v>0</v>
      </c>
      <c r="U604" s="10">
        <v>0</v>
      </c>
      <c r="V604" s="10">
        <v>0</v>
      </c>
      <c r="W604" s="10">
        <v>0</v>
      </c>
      <c r="X604" s="13">
        <f t="shared" si="279"/>
        <v>0</v>
      </c>
      <c r="Y604" s="10">
        <f t="shared" si="279"/>
        <v>0</v>
      </c>
      <c r="Z604" s="10">
        <f t="shared" si="279"/>
        <v>0</v>
      </c>
      <c r="AA604" s="10">
        <f t="shared" si="279"/>
        <v>0</v>
      </c>
      <c r="AB604" s="10">
        <f t="shared" si="279"/>
        <v>0</v>
      </c>
      <c r="AC604" s="10">
        <f t="shared" si="279"/>
        <v>0</v>
      </c>
      <c r="AD604" s="10">
        <f t="shared" si="279"/>
        <v>0</v>
      </c>
      <c r="AE604" s="10">
        <f t="shared" si="292"/>
        <v>0</v>
      </c>
      <c r="AF604" s="10">
        <f t="shared" si="292"/>
        <v>0</v>
      </c>
      <c r="AG604" s="10">
        <f t="shared" si="292"/>
        <v>0</v>
      </c>
      <c r="AH604" s="10">
        <f t="shared" si="292"/>
        <v>0</v>
      </c>
      <c r="AI604" s="10">
        <f t="shared" si="292"/>
        <v>0</v>
      </c>
      <c r="AJ604" s="10">
        <f t="shared" si="292"/>
        <v>0</v>
      </c>
      <c r="AK604" s="10">
        <f t="shared" si="292"/>
        <v>0</v>
      </c>
    </row>
    <row r="605" spans="1:37" ht="12.75" customHeight="1" x14ac:dyDescent="0.25">
      <c r="A605" s="133">
        <v>597</v>
      </c>
      <c r="B605" s="139" t="s">
        <v>1854</v>
      </c>
      <c r="C605" s="135">
        <f t="shared" si="280"/>
        <v>0</v>
      </c>
      <c r="D605" s="140">
        <v>0</v>
      </c>
      <c r="E605" s="140">
        <v>0</v>
      </c>
      <c r="F605" s="140">
        <v>0</v>
      </c>
      <c r="G605" s="140">
        <v>0</v>
      </c>
      <c r="H605" s="140">
        <v>0</v>
      </c>
      <c r="I605" s="140">
        <v>0</v>
      </c>
      <c r="J605" s="135">
        <f t="shared" si="282"/>
        <v>0</v>
      </c>
      <c r="K605" s="141">
        <v>0</v>
      </c>
      <c r="L605" s="141">
        <v>0</v>
      </c>
      <c r="M605" s="141">
        <v>0</v>
      </c>
      <c r="N605" s="141">
        <v>0</v>
      </c>
      <c r="O605" s="141">
        <v>0</v>
      </c>
      <c r="P605" s="141">
        <v>0</v>
      </c>
      <c r="Q605" s="136">
        <f t="shared" si="284"/>
        <v>0</v>
      </c>
      <c r="R605" s="141">
        <v>0</v>
      </c>
      <c r="S605" s="141">
        <v>0</v>
      </c>
      <c r="T605" s="141">
        <v>0</v>
      </c>
      <c r="U605" s="10">
        <v>0</v>
      </c>
      <c r="V605" s="10">
        <v>0</v>
      </c>
      <c r="W605" s="10">
        <v>0</v>
      </c>
      <c r="X605" s="13">
        <f t="shared" si="279"/>
        <v>0</v>
      </c>
      <c r="Y605" s="10">
        <f t="shared" si="279"/>
        <v>0</v>
      </c>
      <c r="Z605" s="10">
        <f t="shared" si="279"/>
        <v>0</v>
      </c>
      <c r="AA605" s="10">
        <f t="shared" si="279"/>
        <v>0</v>
      </c>
      <c r="AB605" s="10">
        <f t="shared" si="279"/>
        <v>0</v>
      </c>
      <c r="AC605" s="10">
        <f t="shared" si="279"/>
        <v>0</v>
      </c>
      <c r="AD605" s="10">
        <f t="shared" si="279"/>
        <v>0</v>
      </c>
      <c r="AE605" s="10">
        <f t="shared" si="292"/>
        <v>0</v>
      </c>
      <c r="AF605" s="10">
        <f t="shared" si="292"/>
        <v>0</v>
      </c>
      <c r="AG605" s="10">
        <f t="shared" si="292"/>
        <v>0</v>
      </c>
      <c r="AH605" s="10">
        <f t="shared" si="292"/>
        <v>0</v>
      </c>
      <c r="AI605" s="10">
        <f t="shared" si="292"/>
        <v>0</v>
      </c>
      <c r="AJ605" s="10">
        <f t="shared" si="292"/>
        <v>0</v>
      </c>
      <c r="AK605" s="10">
        <f t="shared" si="292"/>
        <v>0</v>
      </c>
    </row>
    <row r="606" spans="1:37" ht="12.75" customHeight="1" x14ac:dyDescent="0.25">
      <c r="A606" s="133">
        <v>598</v>
      </c>
      <c r="B606" s="139" t="s">
        <v>1855</v>
      </c>
      <c r="C606" s="135">
        <f t="shared" si="280"/>
        <v>0</v>
      </c>
      <c r="D606" s="140">
        <v>0</v>
      </c>
      <c r="E606" s="140">
        <v>0</v>
      </c>
      <c r="F606" s="140">
        <v>0</v>
      </c>
      <c r="G606" s="140">
        <v>0</v>
      </c>
      <c r="H606" s="140">
        <v>0</v>
      </c>
      <c r="I606" s="140">
        <v>0</v>
      </c>
      <c r="J606" s="135">
        <f t="shared" si="282"/>
        <v>0</v>
      </c>
      <c r="K606" s="141">
        <v>0</v>
      </c>
      <c r="L606" s="141">
        <v>0</v>
      </c>
      <c r="M606" s="141">
        <v>0</v>
      </c>
      <c r="N606" s="141">
        <v>0</v>
      </c>
      <c r="O606" s="141">
        <v>0</v>
      </c>
      <c r="P606" s="141">
        <v>0</v>
      </c>
      <c r="Q606" s="136">
        <f t="shared" si="284"/>
        <v>0</v>
      </c>
      <c r="R606" s="141">
        <v>0</v>
      </c>
      <c r="S606" s="141">
        <v>0</v>
      </c>
      <c r="T606" s="141">
        <v>0</v>
      </c>
      <c r="U606" s="10">
        <v>0</v>
      </c>
      <c r="V606" s="10">
        <v>0</v>
      </c>
      <c r="W606" s="10">
        <v>0</v>
      </c>
      <c r="X606" s="13">
        <f t="shared" ref="X606:AD644" si="293">Q606-J606</f>
        <v>0</v>
      </c>
      <c r="Y606" s="10">
        <f t="shared" si="293"/>
        <v>0</v>
      </c>
      <c r="Z606" s="10">
        <f t="shared" si="293"/>
        <v>0</v>
      </c>
      <c r="AA606" s="10">
        <f t="shared" si="293"/>
        <v>0</v>
      </c>
      <c r="AB606" s="10">
        <f t="shared" si="293"/>
        <v>0</v>
      </c>
      <c r="AC606" s="10">
        <f t="shared" si="293"/>
        <v>0</v>
      </c>
      <c r="AD606" s="10">
        <f t="shared" si="293"/>
        <v>0</v>
      </c>
      <c r="AE606" s="10">
        <f t="shared" si="292"/>
        <v>0</v>
      </c>
      <c r="AF606" s="10">
        <f t="shared" si="292"/>
        <v>0</v>
      </c>
      <c r="AG606" s="10">
        <f t="shared" si="292"/>
        <v>0</v>
      </c>
      <c r="AH606" s="10">
        <f t="shared" si="292"/>
        <v>0</v>
      </c>
      <c r="AI606" s="10">
        <f t="shared" si="292"/>
        <v>0</v>
      </c>
      <c r="AJ606" s="10">
        <f t="shared" si="292"/>
        <v>0</v>
      </c>
      <c r="AK606" s="10">
        <f t="shared" si="292"/>
        <v>0</v>
      </c>
    </row>
    <row r="607" spans="1:37" ht="12.75" customHeight="1" x14ac:dyDescent="0.25">
      <c r="A607" s="133">
        <v>599</v>
      </c>
      <c r="B607" s="139" t="s">
        <v>1856</v>
      </c>
      <c r="C607" s="135">
        <f t="shared" si="280"/>
        <v>0</v>
      </c>
      <c r="D607" s="140">
        <v>0</v>
      </c>
      <c r="E607" s="140">
        <v>0</v>
      </c>
      <c r="F607" s="140">
        <v>0</v>
      </c>
      <c r="G607" s="140">
        <v>0</v>
      </c>
      <c r="H607" s="140">
        <v>0</v>
      </c>
      <c r="I607" s="140">
        <v>0</v>
      </c>
      <c r="J607" s="135">
        <f t="shared" si="282"/>
        <v>0</v>
      </c>
      <c r="K607" s="141">
        <v>0</v>
      </c>
      <c r="L607" s="141">
        <v>0</v>
      </c>
      <c r="M607" s="141">
        <v>0</v>
      </c>
      <c r="N607" s="141">
        <v>0</v>
      </c>
      <c r="O607" s="141">
        <v>0</v>
      </c>
      <c r="P607" s="141">
        <v>0</v>
      </c>
      <c r="Q607" s="136">
        <f t="shared" si="284"/>
        <v>0</v>
      </c>
      <c r="R607" s="141">
        <v>0</v>
      </c>
      <c r="S607" s="141">
        <v>0</v>
      </c>
      <c r="T607" s="141">
        <v>0</v>
      </c>
      <c r="U607" s="10">
        <v>0</v>
      </c>
      <c r="V607" s="10">
        <v>0</v>
      </c>
      <c r="W607" s="10">
        <v>0</v>
      </c>
      <c r="X607" s="13">
        <f t="shared" si="293"/>
        <v>0</v>
      </c>
      <c r="Y607" s="10">
        <f t="shared" si="293"/>
        <v>0</v>
      </c>
      <c r="Z607" s="10">
        <f t="shared" si="293"/>
        <v>0</v>
      </c>
      <c r="AA607" s="10">
        <f t="shared" si="293"/>
        <v>0</v>
      </c>
      <c r="AB607" s="10">
        <f t="shared" si="293"/>
        <v>0</v>
      </c>
      <c r="AC607" s="10">
        <f t="shared" si="293"/>
        <v>0</v>
      </c>
      <c r="AD607" s="10">
        <f t="shared" si="293"/>
        <v>0</v>
      </c>
      <c r="AE607" s="10">
        <f t="shared" si="292"/>
        <v>0</v>
      </c>
      <c r="AF607" s="10">
        <f t="shared" si="292"/>
        <v>0</v>
      </c>
      <c r="AG607" s="10">
        <f t="shared" si="292"/>
        <v>0</v>
      </c>
      <c r="AH607" s="10">
        <f t="shared" si="292"/>
        <v>0</v>
      </c>
      <c r="AI607" s="10">
        <f t="shared" si="292"/>
        <v>0</v>
      </c>
      <c r="AJ607" s="10">
        <f t="shared" si="292"/>
        <v>0</v>
      </c>
      <c r="AK607" s="10">
        <f t="shared" si="292"/>
        <v>0</v>
      </c>
    </row>
    <row r="608" spans="1:37" ht="12.75" customHeight="1" x14ac:dyDescent="0.25">
      <c r="A608" s="133">
        <v>600</v>
      </c>
      <c r="B608" s="139" t="s">
        <v>1857</v>
      </c>
      <c r="C608" s="135">
        <f t="shared" si="280"/>
        <v>0</v>
      </c>
      <c r="D608" s="140">
        <v>0</v>
      </c>
      <c r="E608" s="140">
        <v>0</v>
      </c>
      <c r="F608" s="140">
        <v>0</v>
      </c>
      <c r="G608" s="140">
        <v>0</v>
      </c>
      <c r="H608" s="140">
        <v>0</v>
      </c>
      <c r="I608" s="140">
        <v>0</v>
      </c>
      <c r="J608" s="135">
        <f t="shared" si="282"/>
        <v>0</v>
      </c>
      <c r="K608" s="141">
        <v>0</v>
      </c>
      <c r="L608" s="141">
        <v>0</v>
      </c>
      <c r="M608" s="141">
        <v>0</v>
      </c>
      <c r="N608" s="141">
        <v>0</v>
      </c>
      <c r="O608" s="141">
        <v>0</v>
      </c>
      <c r="P608" s="141">
        <v>0</v>
      </c>
      <c r="Q608" s="136">
        <f t="shared" si="284"/>
        <v>0</v>
      </c>
      <c r="R608" s="141">
        <v>0</v>
      </c>
      <c r="S608" s="141">
        <v>0</v>
      </c>
      <c r="T608" s="141">
        <v>0</v>
      </c>
      <c r="U608" s="10">
        <v>0</v>
      </c>
      <c r="V608" s="10">
        <v>0</v>
      </c>
      <c r="W608" s="10">
        <v>0</v>
      </c>
      <c r="X608" s="13">
        <f t="shared" si="293"/>
        <v>0</v>
      </c>
      <c r="Y608" s="10">
        <f t="shared" si="293"/>
        <v>0</v>
      </c>
      <c r="Z608" s="10">
        <f t="shared" si="293"/>
        <v>0</v>
      </c>
      <c r="AA608" s="10">
        <f t="shared" si="293"/>
        <v>0</v>
      </c>
      <c r="AB608" s="10">
        <f t="shared" si="293"/>
        <v>0</v>
      </c>
      <c r="AC608" s="10">
        <f t="shared" si="293"/>
        <v>0</v>
      </c>
      <c r="AD608" s="10">
        <f t="shared" si="293"/>
        <v>0</v>
      </c>
      <c r="AE608" s="10">
        <f t="shared" si="292"/>
        <v>0</v>
      </c>
      <c r="AF608" s="10">
        <f t="shared" si="292"/>
        <v>0</v>
      </c>
      <c r="AG608" s="10">
        <f t="shared" si="292"/>
        <v>0</v>
      </c>
      <c r="AH608" s="10">
        <f t="shared" si="292"/>
        <v>0</v>
      </c>
      <c r="AI608" s="10">
        <f t="shared" si="292"/>
        <v>0</v>
      </c>
      <c r="AJ608" s="10">
        <f t="shared" si="292"/>
        <v>0</v>
      </c>
      <c r="AK608" s="10">
        <f t="shared" si="292"/>
        <v>0</v>
      </c>
    </row>
    <row r="609" spans="1:45" ht="12.75" customHeight="1" x14ac:dyDescent="0.25">
      <c r="A609" s="133">
        <v>601</v>
      </c>
      <c r="B609" s="139"/>
      <c r="C609" s="140"/>
      <c r="D609" s="140"/>
      <c r="E609" s="140"/>
      <c r="F609" s="140"/>
      <c r="G609" s="140"/>
      <c r="H609" s="140"/>
      <c r="I609" s="140"/>
      <c r="J609" s="140"/>
      <c r="K609" s="141"/>
      <c r="L609" s="141"/>
      <c r="M609" s="141"/>
      <c r="N609" s="141"/>
      <c r="O609" s="141"/>
      <c r="P609" s="141"/>
      <c r="Q609" s="141"/>
      <c r="R609" s="141"/>
      <c r="S609" s="141"/>
      <c r="T609" s="141"/>
      <c r="U609" s="10"/>
      <c r="V609" s="10"/>
      <c r="W609" s="10"/>
      <c r="X609" s="13">
        <f t="shared" si="293"/>
        <v>0</v>
      </c>
      <c r="Y609" s="10"/>
      <c r="Z609" s="10"/>
      <c r="AA609" s="10"/>
      <c r="AB609" s="10"/>
      <c r="AC609" s="10"/>
      <c r="AD609" s="10"/>
      <c r="AE609" s="10"/>
      <c r="AF609" s="10"/>
      <c r="AG609" s="10"/>
      <c r="AH609" s="10"/>
      <c r="AI609" s="10"/>
      <c r="AJ609" s="10"/>
      <c r="AK609" s="10"/>
    </row>
    <row r="610" spans="1:45" ht="12.75" customHeight="1" x14ac:dyDescent="0.25">
      <c r="A610" s="133">
        <v>602</v>
      </c>
      <c r="B610" s="134" t="s">
        <v>1858</v>
      </c>
      <c r="C610" s="135">
        <f t="shared" ref="C610:C638" si="294">SUM(D610:I610)</f>
        <v>3364.6</v>
      </c>
      <c r="D610" s="135">
        <f t="shared" ref="D610:I610" si="295">D611+D612</f>
        <v>1360.2</v>
      </c>
      <c r="E610" s="135">
        <f t="shared" si="295"/>
        <v>1079.5999999999999</v>
      </c>
      <c r="F610" s="135">
        <f t="shared" si="295"/>
        <v>0</v>
      </c>
      <c r="G610" s="135">
        <f t="shared" si="295"/>
        <v>785.1</v>
      </c>
      <c r="H610" s="135">
        <f t="shared" si="295"/>
        <v>30</v>
      </c>
      <c r="I610" s="135">
        <f t="shared" si="295"/>
        <v>109.7</v>
      </c>
      <c r="J610" s="135">
        <f t="shared" ref="J610:J638" si="296">SUM(K610:P610)</f>
        <v>3981.9999999999995</v>
      </c>
      <c r="K610" s="135">
        <f t="shared" ref="K610:P610" si="297">K611+K612</f>
        <v>1977.6</v>
      </c>
      <c r="L610" s="135">
        <f t="shared" si="297"/>
        <v>1079.5999999999999</v>
      </c>
      <c r="M610" s="135">
        <f t="shared" si="297"/>
        <v>0</v>
      </c>
      <c r="N610" s="135">
        <f t="shared" si="297"/>
        <v>785.1</v>
      </c>
      <c r="O610" s="135">
        <f t="shared" si="297"/>
        <v>30</v>
      </c>
      <c r="P610" s="135">
        <f t="shared" si="297"/>
        <v>109.7</v>
      </c>
      <c r="Q610" s="136">
        <f t="shared" ref="Q610:Q638" si="298">SUM(R610:W610)</f>
        <v>3272.8296</v>
      </c>
      <c r="R610" s="135">
        <f t="shared" ref="R610:W610" si="299">R611+R612</f>
        <v>1745.2534000000001</v>
      </c>
      <c r="S610" s="135">
        <f t="shared" si="299"/>
        <v>954.35360000000003</v>
      </c>
      <c r="T610" s="135">
        <f t="shared" si="299"/>
        <v>0</v>
      </c>
      <c r="U610" s="135">
        <f t="shared" si="299"/>
        <v>468.56760000000003</v>
      </c>
      <c r="V610" s="135">
        <f t="shared" si="299"/>
        <v>0</v>
      </c>
      <c r="W610" s="135">
        <f t="shared" si="299"/>
        <v>104.655</v>
      </c>
      <c r="X610" s="13">
        <f t="shared" si="293"/>
        <v>-709.17039999999952</v>
      </c>
      <c r="Y610" s="13">
        <f t="shared" si="293"/>
        <v>-232.34659999999985</v>
      </c>
      <c r="Z610" s="13">
        <f t="shared" si="293"/>
        <v>-125.24639999999988</v>
      </c>
      <c r="AA610" s="13">
        <f t="shared" si="293"/>
        <v>0</v>
      </c>
      <c r="AB610" s="13">
        <f t="shared" si="293"/>
        <v>-316.5324</v>
      </c>
      <c r="AC610" s="13">
        <f t="shared" si="293"/>
        <v>-30</v>
      </c>
      <c r="AD610" s="13">
        <f t="shared" si="293"/>
        <v>-5.0450000000000017</v>
      </c>
      <c r="AE610" s="13">
        <f t="shared" si="292"/>
        <v>82.190597689603223</v>
      </c>
      <c r="AF610" s="13">
        <f t="shared" si="292"/>
        <v>88.251082119741113</v>
      </c>
      <c r="AG610" s="13">
        <f t="shared" si="292"/>
        <v>88.398814375694712</v>
      </c>
      <c r="AH610" s="13">
        <f t="shared" si="292"/>
        <v>0</v>
      </c>
      <c r="AI610" s="13">
        <f t="shared" si="292"/>
        <v>59.682537256400458</v>
      </c>
      <c r="AJ610" s="13">
        <f t="shared" si="292"/>
        <v>0</v>
      </c>
      <c r="AK610" s="13">
        <f t="shared" si="292"/>
        <v>95.401093892433906</v>
      </c>
    </row>
    <row r="611" spans="1:45" s="138" customFormat="1" ht="12.75" customHeight="1" x14ac:dyDescent="0.2">
      <c r="A611" s="133">
        <v>603</v>
      </c>
      <c r="B611" s="134" t="s">
        <v>1374</v>
      </c>
      <c r="C611" s="135">
        <f t="shared" si="294"/>
        <v>3364.6</v>
      </c>
      <c r="D611" s="135">
        <f t="shared" ref="D611:I611" si="300">D613</f>
        <v>1360.2</v>
      </c>
      <c r="E611" s="135">
        <f t="shared" si="300"/>
        <v>1079.5999999999999</v>
      </c>
      <c r="F611" s="135">
        <f t="shared" si="300"/>
        <v>0</v>
      </c>
      <c r="G611" s="135">
        <f t="shared" si="300"/>
        <v>785.1</v>
      </c>
      <c r="H611" s="135">
        <f t="shared" si="300"/>
        <v>30</v>
      </c>
      <c r="I611" s="135">
        <f t="shared" si="300"/>
        <v>109.7</v>
      </c>
      <c r="J611" s="135">
        <f t="shared" si="296"/>
        <v>3981.9999999999995</v>
      </c>
      <c r="K611" s="135">
        <f t="shared" ref="K611:P611" si="301">K613</f>
        <v>1977.6</v>
      </c>
      <c r="L611" s="135">
        <f t="shared" si="301"/>
        <v>1079.5999999999999</v>
      </c>
      <c r="M611" s="135">
        <f t="shared" si="301"/>
        <v>0</v>
      </c>
      <c r="N611" s="135">
        <f t="shared" si="301"/>
        <v>785.1</v>
      </c>
      <c r="O611" s="135">
        <f t="shared" si="301"/>
        <v>30</v>
      </c>
      <c r="P611" s="135">
        <f t="shared" si="301"/>
        <v>109.7</v>
      </c>
      <c r="Q611" s="136">
        <f t="shared" si="298"/>
        <v>3272.8296</v>
      </c>
      <c r="R611" s="135">
        <f t="shared" ref="R611:W611" si="302">R613</f>
        <v>1745.2534000000001</v>
      </c>
      <c r="S611" s="135">
        <f t="shared" si="302"/>
        <v>954.35360000000003</v>
      </c>
      <c r="T611" s="135">
        <f t="shared" si="302"/>
        <v>0</v>
      </c>
      <c r="U611" s="135">
        <f t="shared" si="302"/>
        <v>468.56760000000003</v>
      </c>
      <c r="V611" s="135">
        <f t="shared" si="302"/>
        <v>0</v>
      </c>
      <c r="W611" s="135">
        <f t="shared" si="302"/>
        <v>104.655</v>
      </c>
      <c r="X611" s="13">
        <f t="shared" si="293"/>
        <v>-709.17039999999952</v>
      </c>
      <c r="Y611" s="13">
        <f t="shared" si="293"/>
        <v>-232.34659999999985</v>
      </c>
      <c r="Z611" s="13">
        <f t="shared" si="293"/>
        <v>-125.24639999999988</v>
      </c>
      <c r="AA611" s="13">
        <f t="shared" si="293"/>
        <v>0</v>
      </c>
      <c r="AB611" s="13">
        <f t="shared" si="293"/>
        <v>-316.5324</v>
      </c>
      <c r="AC611" s="13">
        <f t="shared" si="293"/>
        <v>-30</v>
      </c>
      <c r="AD611" s="13">
        <f t="shared" si="293"/>
        <v>-5.0450000000000017</v>
      </c>
      <c r="AE611" s="13">
        <f t="shared" si="292"/>
        <v>82.190597689603223</v>
      </c>
      <c r="AF611" s="13">
        <f t="shared" si="292"/>
        <v>88.251082119741113</v>
      </c>
      <c r="AG611" s="13">
        <f t="shared" si="292"/>
        <v>88.398814375694712</v>
      </c>
      <c r="AH611" s="13">
        <f t="shared" si="292"/>
        <v>0</v>
      </c>
      <c r="AI611" s="13">
        <f t="shared" si="292"/>
        <v>59.682537256400458</v>
      </c>
      <c r="AJ611" s="13">
        <f t="shared" si="292"/>
        <v>0</v>
      </c>
      <c r="AK611" s="13">
        <f t="shared" si="292"/>
        <v>95.401093892433906</v>
      </c>
      <c r="AL611" s="183"/>
      <c r="AM611" s="183"/>
      <c r="AN611" s="183"/>
      <c r="AO611" s="183"/>
      <c r="AP611" s="183"/>
      <c r="AQ611" s="183"/>
      <c r="AR611" s="183"/>
      <c r="AS611" s="183"/>
    </row>
    <row r="612" spans="1:45" s="138" customFormat="1" ht="12.75" customHeight="1" x14ac:dyDescent="0.2">
      <c r="A612" s="133">
        <v>604</v>
      </c>
      <c r="B612" s="134" t="s">
        <v>1375</v>
      </c>
      <c r="C612" s="135">
        <f t="shared" si="294"/>
        <v>0</v>
      </c>
      <c r="D612" s="135">
        <f t="shared" ref="D612:I612" si="303">SUBTOTAL(9,D614:D638)</f>
        <v>0</v>
      </c>
      <c r="E612" s="135">
        <f t="shared" si="303"/>
        <v>0</v>
      </c>
      <c r="F612" s="135">
        <f t="shared" si="303"/>
        <v>0</v>
      </c>
      <c r="G612" s="135">
        <f t="shared" si="303"/>
        <v>0</v>
      </c>
      <c r="H612" s="135">
        <f t="shared" si="303"/>
        <v>0</v>
      </c>
      <c r="I612" s="135">
        <f t="shared" si="303"/>
        <v>0</v>
      </c>
      <c r="J612" s="135">
        <f t="shared" si="296"/>
        <v>0</v>
      </c>
      <c r="K612" s="135">
        <f t="shared" ref="K612:P612" si="304">SUBTOTAL(9,K614:K638)</f>
        <v>0</v>
      </c>
      <c r="L612" s="135">
        <f t="shared" si="304"/>
        <v>0</v>
      </c>
      <c r="M612" s="135">
        <f t="shared" si="304"/>
        <v>0</v>
      </c>
      <c r="N612" s="135">
        <f t="shared" si="304"/>
        <v>0</v>
      </c>
      <c r="O612" s="135">
        <f t="shared" si="304"/>
        <v>0</v>
      </c>
      <c r="P612" s="135">
        <f t="shared" si="304"/>
        <v>0</v>
      </c>
      <c r="Q612" s="136">
        <f t="shared" si="298"/>
        <v>0</v>
      </c>
      <c r="R612" s="135">
        <f t="shared" ref="R612:W612" si="305">SUBTOTAL(9,R614:R638)</f>
        <v>0</v>
      </c>
      <c r="S612" s="135">
        <f t="shared" si="305"/>
        <v>0</v>
      </c>
      <c r="T612" s="135">
        <f t="shared" si="305"/>
        <v>0</v>
      </c>
      <c r="U612" s="135">
        <f t="shared" si="305"/>
        <v>0</v>
      </c>
      <c r="V612" s="135">
        <f t="shared" si="305"/>
        <v>0</v>
      </c>
      <c r="W612" s="135">
        <f t="shared" si="305"/>
        <v>0</v>
      </c>
      <c r="X612" s="13">
        <f t="shared" si="293"/>
        <v>0</v>
      </c>
      <c r="Y612" s="13">
        <f t="shared" si="293"/>
        <v>0</v>
      </c>
      <c r="Z612" s="13">
        <f t="shared" si="293"/>
        <v>0</v>
      </c>
      <c r="AA612" s="13">
        <f t="shared" si="293"/>
        <v>0</v>
      </c>
      <c r="AB612" s="13">
        <f t="shared" si="293"/>
        <v>0</v>
      </c>
      <c r="AC612" s="13">
        <f t="shared" si="293"/>
        <v>0</v>
      </c>
      <c r="AD612" s="13">
        <f t="shared" si="293"/>
        <v>0</v>
      </c>
      <c r="AE612" s="13">
        <f t="shared" si="292"/>
        <v>0</v>
      </c>
      <c r="AF612" s="13">
        <f t="shared" si="292"/>
        <v>0</v>
      </c>
      <c r="AG612" s="13">
        <f t="shared" si="292"/>
        <v>0</v>
      </c>
      <c r="AH612" s="13">
        <f t="shared" si="292"/>
        <v>0</v>
      </c>
      <c r="AI612" s="13">
        <f t="shared" si="292"/>
        <v>0</v>
      </c>
      <c r="AJ612" s="13">
        <f t="shared" si="292"/>
        <v>0</v>
      </c>
      <c r="AK612" s="13">
        <f t="shared" si="292"/>
        <v>0</v>
      </c>
      <c r="AL612" s="183"/>
      <c r="AM612" s="183"/>
      <c r="AN612" s="183"/>
      <c r="AO612" s="183"/>
      <c r="AP612" s="183"/>
      <c r="AQ612" s="183"/>
      <c r="AR612" s="183"/>
      <c r="AS612" s="183"/>
    </row>
    <row r="613" spans="1:45" ht="12.75" customHeight="1" x14ac:dyDescent="0.25">
      <c r="A613" s="133">
        <v>605</v>
      </c>
      <c r="B613" s="139" t="s">
        <v>1400</v>
      </c>
      <c r="C613" s="135">
        <f t="shared" si="294"/>
        <v>3364.6</v>
      </c>
      <c r="D613" s="140">
        <v>1360.2</v>
      </c>
      <c r="E613" s="140">
        <v>1079.5999999999999</v>
      </c>
      <c r="F613" s="140">
        <v>0</v>
      </c>
      <c r="G613" s="140">
        <v>785.1</v>
      </c>
      <c r="H613" s="140">
        <v>30</v>
      </c>
      <c r="I613" s="140">
        <v>109.7</v>
      </c>
      <c r="J613" s="135">
        <f t="shared" si="296"/>
        <v>3981.9999999999995</v>
      </c>
      <c r="K613" s="141">
        <v>1977.6</v>
      </c>
      <c r="L613" s="141">
        <v>1079.5999999999999</v>
      </c>
      <c r="M613" s="141">
        <v>0</v>
      </c>
      <c r="N613" s="141">
        <v>785.1</v>
      </c>
      <c r="O613" s="141">
        <v>30</v>
      </c>
      <c r="P613" s="141">
        <v>109.7</v>
      </c>
      <c r="Q613" s="136">
        <f t="shared" si="298"/>
        <v>3272.8296</v>
      </c>
      <c r="R613" s="141">
        <v>1745.2534000000001</v>
      </c>
      <c r="S613" s="141">
        <v>954.35360000000003</v>
      </c>
      <c r="T613" s="141">
        <v>0</v>
      </c>
      <c r="U613" s="10">
        <v>468.56760000000003</v>
      </c>
      <c r="V613" s="10">
        <v>0</v>
      </c>
      <c r="W613" s="10">
        <v>104.655</v>
      </c>
      <c r="X613" s="13">
        <f t="shared" si="293"/>
        <v>-709.17039999999952</v>
      </c>
      <c r="Y613" s="10">
        <f t="shared" si="293"/>
        <v>-232.34659999999985</v>
      </c>
      <c r="Z613" s="10">
        <f t="shared" si="293"/>
        <v>-125.24639999999988</v>
      </c>
      <c r="AA613" s="10">
        <f t="shared" si="293"/>
        <v>0</v>
      </c>
      <c r="AB613" s="10">
        <f t="shared" si="293"/>
        <v>-316.5324</v>
      </c>
      <c r="AC613" s="10">
        <f t="shared" si="293"/>
        <v>-30</v>
      </c>
      <c r="AD613" s="10">
        <f t="shared" si="293"/>
        <v>-5.0450000000000017</v>
      </c>
      <c r="AE613" s="10">
        <f t="shared" si="292"/>
        <v>82.190597689603223</v>
      </c>
      <c r="AF613" s="10">
        <f t="shared" si="292"/>
        <v>88.251082119741113</v>
      </c>
      <c r="AG613" s="10">
        <f t="shared" si="292"/>
        <v>88.398814375694712</v>
      </c>
      <c r="AH613" s="10">
        <f t="shared" si="292"/>
        <v>0</v>
      </c>
      <c r="AI613" s="10">
        <f t="shared" si="292"/>
        <v>59.682537256400458</v>
      </c>
      <c r="AJ613" s="10">
        <f t="shared" si="292"/>
        <v>0</v>
      </c>
      <c r="AK613" s="10">
        <f t="shared" si="292"/>
        <v>95.401093892433906</v>
      </c>
    </row>
    <row r="614" spans="1:45" ht="12.75" customHeight="1" x14ac:dyDescent="0.25">
      <c r="A614" s="133">
        <v>606</v>
      </c>
      <c r="B614" s="139" t="s">
        <v>1859</v>
      </c>
      <c r="C614" s="135">
        <f t="shared" si="294"/>
        <v>0</v>
      </c>
      <c r="D614" s="140">
        <v>0</v>
      </c>
      <c r="E614" s="140">
        <v>0</v>
      </c>
      <c r="F614" s="140">
        <v>0</v>
      </c>
      <c r="G614" s="140">
        <v>0</v>
      </c>
      <c r="H614" s="140">
        <v>0</v>
      </c>
      <c r="I614" s="140">
        <v>0</v>
      </c>
      <c r="J614" s="135">
        <f t="shared" si="296"/>
        <v>0</v>
      </c>
      <c r="K614" s="141">
        <v>0</v>
      </c>
      <c r="L614" s="141">
        <v>0</v>
      </c>
      <c r="M614" s="141">
        <v>0</v>
      </c>
      <c r="N614" s="141">
        <v>0</v>
      </c>
      <c r="O614" s="141">
        <v>0</v>
      </c>
      <c r="P614" s="141">
        <v>0</v>
      </c>
      <c r="Q614" s="136">
        <f t="shared" si="298"/>
        <v>0</v>
      </c>
      <c r="R614" s="141">
        <v>0</v>
      </c>
      <c r="S614" s="141">
        <v>0</v>
      </c>
      <c r="T614" s="141">
        <v>0</v>
      </c>
      <c r="U614" s="10">
        <v>0</v>
      </c>
      <c r="V614" s="10">
        <v>0</v>
      </c>
      <c r="W614" s="10">
        <v>0</v>
      </c>
      <c r="X614" s="13">
        <f t="shared" si="293"/>
        <v>0</v>
      </c>
      <c r="Y614" s="10">
        <f t="shared" si="293"/>
        <v>0</v>
      </c>
      <c r="Z614" s="10">
        <f t="shared" si="293"/>
        <v>0</v>
      </c>
      <c r="AA614" s="10">
        <f t="shared" si="293"/>
        <v>0</v>
      </c>
      <c r="AB614" s="10">
        <f t="shared" si="293"/>
        <v>0</v>
      </c>
      <c r="AC614" s="10">
        <f t="shared" si="293"/>
        <v>0</v>
      </c>
      <c r="AD614" s="10">
        <f t="shared" si="293"/>
        <v>0</v>
      </c>
      <c r="AE614" s="10">
        <f t="shared" si="292"/>
        <v>0</v>
      </c>
      <c r="AF614" s="10">
        <f t="shared" si="292"/>
        <v>0</v>
      </c>
      <c r="AG614" s="10">
        <f t="shared" si="292"/>
        <v>0</v>
      </c>
      <c r="AH614" s="10">
        <f t="shared" si="292"/>
        <v>0</v>
      </c>
      <c r="AI614" s="10">
        <f t="shared" si="292"/>
        <v>0</v>
      </c>
      <c r="AJ614" s="10">
        <f t="shared" si="292"/>
        <v>0</v>
      </c>
      <c r="AK614" s="10">
        <f t="shared" si="292"/>
        <v>0</v>
      </c>
    </row>
    <row r="615" spans="1:45" ht="12.75" customHeight="1" x14ac:dyDescent="0.25">
      <c r="A615" s="133">
        <v>607</v>
      </c>
      <c r="B615" s="139" t="s">
        <v>1860</v>
      </c>
      <c r="C615" s="135">
        <f t="shared" si="294"/>
        <v>0</v>
      </c>
      <c r="D615" s="140">
        <v>0</v>
      </c>
      <c r="E615" s="140">
        <v>0</v>
      </c>
      <c r="F615" s="140">
        <v>0</v>
      </c>
      <c r="G615" s="140">
        <v>0</v>
      </c>
      <c r="H615" s="140">
        <v>0</v>
      </c>
      <c r="I615" s="140">
        <v>0</v>
      </c>
      <c r="J615" s="135">
        <f t="shared" si="296"/>
        <v>0</v>
      </c>
      <c r="K615" s="141">
        <v>0</v>
      </c>
      <c r="L615" s="141">
        <v>0</v>
      </c>
      <c r="M615" s="141">
        <v>0</v>
      </c>
      <c r="N615" s="141">
        <v>0</v>
      </c>
      <c r="O615" s="141">
        <v>0</v>
      </c>
      <c r="P615" s="141">
        <v>0</v>
      </c>
      <c r="Q615" s="136">
        <f t="shared" si="298"/>
        <v>0</v>
      </c>
      <c r="R615" s="141">
        <v>0</v>
      </c>
      <c r="S615" s="141">
        <v>0</v>
      </c>
      <c r="T615" s="141">
        <v>0</v>
      </c>
      <c r="U615" s="10">
        <v>0</v>
      </c>
      <c r="V615" s="10">
        <v>0</v>
      </c>
      <c r="W615" s="10">
        <v>0</v>
      </c>
      <c r="X615" s="13">
        <f t="shared" si="293"/>
        <v>0</v>
      </c>
      <c r="Y615" s="10">
        <f t="shared" si="293"/>
        <v>0</v>
      </c>
      <c r="Z615" s="10">
        <f t="shared" si="293"/>
        <v>0</v>
      </c>
      <c r="AA615" s="10">
        <f t="shared" si="293"/>
        <v>0</v>
      </c>
      <c r="AB615" s="10">
        <f t="shared" si="293"/>
        <v>0</v>
      </c>
      <c r="AC615" s="10">
        <f t="shared" si="293"/>
        <v>0</v>
      </c>
      <c r="AD615" s="10">
        <f t="shared" si="293"/>
        <v>0</v>
      </c>
      <c r="AE615" s="10">
        <f t="shared" si="292"/>
        <v>0</v>
      </c>
      <c r="AF615" s="10">
        <f t="shared" si="292"/>
        <v>0</v>
      </c>
      <c r="AG615" s="10">
        <f t="shared" si="292"/>
        <v>0</v>
      </c>
      <c r="AH615" s="10">
        <f t="shared" si="292"/>
        <v>0</v>
      </c>
      <c r="AI615" s="10">
        <f t="shared" si="292"/>
        <v>0</v>
      </c>
      <c r="AJ615" s="10">
        <f t="shared" si="292"/>
        <v>0</v>
      </c>
      <c r="AK615" s="10">
        <f t="shared" si="292"/>
        <v>0</v>
      </c>
    </row>
    <row r="616" spans="1:45" ht="12.75" customHeight="1" x14ac:dyDescent="0.25">
      <c r="A616" s="133">
        <v>608</v>
      </c>
      <c r="B616" s="139" t="s">
        <v>1861</v>
      </c>
      <c r="C616" s="135">
        <f t="shared" si="294"/>
        <v>0</v>
      </c>
      <c r="D616" s="140">
        <v>0</v>
      </c>
      <c r="E616" s="140">
        <v>0</v>
      </c>
      <c r="F616" s="140">
        <v>0</v>
      </c>
      <c r="G616" s="140">
        <v>0</v>
      </c>
      <c r="H616" s="140">
        <v>0</v>
      </c>
      <c r="I616" s="140">
        <v>0</v>
      </c>
      <c r="J616" s="135">
        <f t="shared" si="296"/>
        <v>0</v>
      </c>
      <c r="K616" s="141">
        <v>0</v>
      </c>
      <c r="L616" s="141">
        <v>0</v>
      </c>
      <c r="M616" s="141">
        <v>0</v>
      </c>
      <c r="N616" s="141">
        <v>0</v>
      </c>
      <c r="O616" s="141">
        <v>0</v>
      </c>
      <c r="P616" s="141">
        <v>0</v>
      </c>
      <c r="Q616" s="136">
        <f t="shared" si="298"/>
        <v>0</v>
      </c>
      <c r="R616" s="141">
        <v>0</v>
      </c>
      <c r="S616" s="141">
        <v>0</v>
      </c>
      <c r="T616" s="141">
        <v>0</v>
      </c>
      <c r="U616" s="10">
        <v>0</v>
      </c>
      <c r="V616" s="10">
        <v>0</v>
      </c>
      <c r="W616" s="10">
        <v>0</v>
      </c>
      <c r="X616" s="13">
        <f t="shared" si="293"/>
        <v>0</v>
      </c>
      <c r="Y616" s="10">
        <f t="shared" si="293"/>
        <v>0</v>
      </c>
      <c r="Z616" s="10">
        <f t="shared" si="293"/>
        <v>0</v>
      </c>
      <c r="AA616" s="10">
        <f t="shared" si="293"/>
        <v>0</v>
      </c>
      <c r="AB616" s="10">
        <f t="shared" si="293"/>
        <v>0</v>
      </c>
      <c r="AC616" s="10">
        <f t="shared" si="293"/>
        <v>0</v>
      </c>
      <c r="AD616" s="10">
        <f t="shared" si="293"/>
        <v>0</v>
      </c>
      <c r="AE616" s="10">
        <f t="shared" si="292"/>
        <v>0</v>
      </c>
      <c r="AF616" s="10">
        <f t="shared" si="292"/>
        <v>0</v>
      </c>
      <c r="AG616" s="10">
        <f t="shared" si="292"/>
        <v>0</v>
      </c>
      <c r="AH616" s="10">
        <f t="shared" si="292"/>
        <v>0</v>
      </c>
      <c r="AI616" s="10">
        <f t="shared" si="292"/>
        <v>0</v>
      </c>
      <c r="AJ616" s="10">
        <f t="shared" si="292"/>
        <v>0</v>
      </c>
      <c r="AK616" s="10">
        <f t="shared" si="292"/>
        <v>0</v>
      </c>
    </row>
    <row r="617" spans="1:45" ht="12.75" customHeight="1" x14ac:dyDescent="0.25">
      <c r="A617" s="133">
        <v>609</v>
      </c>
      <c r="B617" s="139" t="s">
        <v>1862</v>
      </c>
      <c r="C617" s="135">
        <f t="shared" si="294"/>
        <v>0</v>
      </c>
      <c r="D617" s="140">
        <v>0</v>
      </c>
      <c r="E617" s="140">
        <v>0</v>
      </c>
      <c r="F617" s="140">
        <v>0</v>
      </c>
      <c r="G617" s="140">
        <v>0</v>
      </c>
      <c r="H617" s="140">
        <v>0</v>
      </c>
      <c r="I617" s="140">
        <v>0</v>
      </c>
      <c r="J617" s="135">
        <f t="shared" si="296"/>
        <v>0</v>
      </c>
      <c r="K617" s="141">
        <v>0</v>
      </c>
      <c r="L617" s="141">
        <v>0</v>
      </c>
      <c r="M617" s="141">
        <v>0</v>
      </c>
      <c r="N617" s="141">
        <v>0</v>
      </c>
      <c r="O617" s="141">
        <v>0</v>
      </c>
      <c r="P617" s="141">
        <v>0</v>
      </c>
      <c r="Q617" s="136">
        <f t="shared" si="298"/>
        <v>0</v>
      </c>
      <c r="R617" s="141">
        <v>0</v>
      </c>
      <c r="S617" s="141">
        <v>0</v>
      </c>
      <c r="T617" s="141">
        <v>0</v>
      </c>
      <c r="U617" s="10">
        <v>0</v>
      </c>
      <c r="V617" s="10">
        <v>0</v>
      </c>
      <c r="W617" s="10">
        <v>0</v>
      </c>
      <c r="X617" s="13">
        <f t="shared" si="293"/>
        <v>0</v>
      </c>
      <c r="Y617" s="10">
        <f t="shared" si="293"/>
        <v>0</v>
      </c>
      <c r="Z617" s="10">
        <f t="shared" si="293"/>
        <v>0</v>
      </c>
      <c r="AA617" s="10">
        <f t="shared" si="293"/>
        <v>0</v>
      </c>
      <c r="AB617" s="10">
        <f t="shared" si="293"/>
        <v>0</v>
      </c>
      <c r="AC617" s="10">
        <f t="shared" si="293"/>
        <v>0</v>
      </c>
      <c r="AD617" s="10">
        <f t="shared" si="293"/>
        <v>0</v>
      </c>
      <c r="AE617" s="10">
        <f t="shared" si="292"/>
        <v>0</v>
      </c>
      <c r="AF617" s="10">
        <f t="shared" si="292"/>
        <v>0</v>
      </c>
      <c r="AG617" s="10">
        <f t="shared" si="292"/>
        <v>0</v>
      </c>
      <c r="AH617" s="10">
        <f t="shared" si="292"/>
        <v>0</v>
      </c>
      <c r="AI617" s="10">
        <f t="shared" si="292"/>
        <v>0</v>
      </c>
      <c r="AJ617" s="10">
        <f t="shared" si="292"/>
        <v>0</v>
      </c>
      <c r="AK617" s="10">
        <f t="shared" si="292"/>
        <v>0</v>
      </c>
    </row>
    <row r="618" spans="1:45" ht="12.75" customHeight="1" x14ac:dyDescent="0.25">
      <c r="A618" s="133">
        <v>610</v>
      </c>
      <c r="B618" s="139" t="s">
        <v>1863</v>
      </c>
      <c r="C618" s="135">
        <f t="shared" si="294"/>
        <v>0</v>
      </c>
      <c r="D618" s="140">
        <v>0</v>
      </c>
      <c r="E618" s="140">
        <v>0</v>
      </c>
      <c r="F618" s="140">
        <v>0</v>
      </c>
      <c r="G618" s="140">
        <v>0</v>
      </c>
      <c r="H618" s="140">
        <v>0</v>
      </c>
      <c r="I618" s="140">
        <v>0</v>
      </c>
      <c r="J618" s="135">
        <f t="shared" si="296"/>
        <v>0</v>
      </c>
      <c r="K618" s="141">
        <v>0</v>
      </c>
      <c r="L618" s="141">
        <v>0</v>
      </c>
      <c r="M618" s="141">
        <v>0</v>
      </c>
      <c r="N618" s="141">
        <v>0</v>
      </c>
      <c r="O618" s="141">
        <v>0</v>
      </c>
      <c r="P618" s="141">
        <v>0</v>
      </c>
      <c r="Q618" s="136">
        <f t="shared" si="298"/>
        <v>0</v>
      </c>
      <c r="R618" s="141">
        <v>0</v>
      </c>
      <c r="S618" s="141">
        <v>0</v>
      </c>
      <c r="T618" s="141">
        <v>0</v>
      </c>
      <c r="U618" s="10">
        <v>0</v>
      </c>
      <c r="V618" s="10">
        <v>0</v>
      </c>
      <c r="W618" s="10">
        <v>0</v>
      </c>
      <c r="X618" s="13">
        <f t="shared" si="293"/>
        <v>0</v>
      </c>
      <c r="Y618" s="10">
        <f t="shared" si="293"/>
        <v>0</v>
      </c>
      <c r="Z618" s="10">
        <f t="shared" si="293"/>
        <v>0</v>
      </c>
      <c r="AA618" s="10">
        <f t="shared" si="293"/>
        <v>0</v>
      </c>
      <c r="AB618" s="10">
        <f t="shared" si="293"/>
        <v>0</v>
      </c>
      <c r="AC618" s="10">
        <f t="shared" si="293"/>
        <v>0</v>
      </c>
      <c r="AD618" s="10">
        <f t="shared" si="293"/>
        <v>0</v>
      </c>
      <c r="AE618" s="10">
        <f t="shared" si="292"/>
        <v>0</v>
      </c>
      <c r="AF618" s="10">
        <f t="shared" si="292"/>
        <v>0</v>
      </c>
      <c r="AG618" s="10">
        <f t="shared" si="292"/>
        <v>0</v>
      </c>
      <c r="AH618" s="10">
        <f t="shared" si="292"/>
        <v>0</v>
      </c>
      <c r="AI618" s="10">
        <f t="shared" si="292"/>
        <v>0</v>
      </c>
      <c r="AJ618" s="10">
        <f t="shared" si="292"/>
        <v>0</v>
      </c>
      <c r="AK618" s="10">
        <f t="shared" si="292"/>
        <v>0</v>
      </c>
    </row>
    <row r="619" spans="1:45" ht="12.75" customHeight="1" x14ac:dyDescent="0.25">
      <c r="A619" s="133">
        <v>611</v>
      </c>
      <c r="B619" s="139" t="s">
        <v>1864</v>
      </c>
      <c r="C619" s="135">
        <f t="shared" si="294"/>
        <v>0</v>
      </c>
      <c r="D619" s="140">
        <v>0</v>
      </c>
      <c r="E619" s="140">
        <v>0</v>
      </c>
      <c r="F619" s="140">
        <v>0</v>
      </c>
      <c r="G619" s="140">
        <v>0</v>
      </c>
      <c r="H619" s="140">
        <v>0</v>
      </c>
      <c r="I619" s="140">
        <v>0</v>
      </c>
      <c r="J619" s="135">
        <f t="shared" si="296"/>
        <v>0</v>
      </c>
      <c r="K619" s="141">
        <v>0</v>
      </c>
      <c r="L619" s="141">
        <v>0</v>
      </c>
      <c r="M619" s="141">
        <v>0</v>
      </c>
      <c r="N619" s="141">
        <v>0</v>
      </c>
      <c r="O619" s="141">
        <v>0</v>
      </c>
      <c r="P619" s="141">
        <v>0</v>
      </c>
      <c r="Q619" s="136">
        <f t="shared" si="298"/>
        <v>0</v>
      </c>
      <c r="R619" s="141">
        <v>0</v>
      </c>
      <c r="S619" s="141">
        <v>0</v>
      </c>
      <c r="T619" s="141">
        <v>0</v>
      </c>
      <c r="U619" s="10">
        <v>0</v>
      </c>
      <c r="V619" s="10">
        <v>0</v>
      </c>
      <c r="W619" s="10">
        <v>0</v>
      </c>
      <c r="X619" s="13">
        <f t="shared" si="293"/>
        <v>0</v>
      </c>
      <c r="Y619" s="10">
        <f t="shared" si="293"/>
        <v>0</v>
      </c>
      <c r="Z619" s="10">
        <f t="shared" si="293"/>
        <v>0</v>
      </c>
      <c r="AA619" s="10">
        <f t="shared" si="293"/>
        <v>0</v>
      </c>
      <c r="AB619" s="10">
        <f t="shared" si="293"/>
        <v>0</v>
      </c>
      <c r="AC619" s="10">
        <f t="shared" si="293"/>
        <v>0</v>
      </c>
      <c r="AD619" s="10">
        <f t="shared" si="293"/>
        <v>0</v>
      </c>
      <c r="AE619" s="10">
        <f t="shared" si="292"/>
        <v>0</v>
      </c>
      <c r="AF619" s="10">
        <f t="shared" si="292"/>
        <v>0</v>
      </c>
      <c r="AG619" s="10">
        <f t="shared" si="292"/>
        <v>0</v>
      </c>
      <c r="AH619" s="10">
        <f t="shared" si="292"/>
        <v>0</v>
      </c>
      <c r="AI619" s="10">
        <f t="shared" si="292"/>
        <v>0</v>
      </c>
      <c r="AJ619" s="10">
        <f t="shared" si="292"/>
        <v>0</v>
      </c>
      <c r="AK619" s="10">
        <f t="shared" si="292"/>
        <v>0</v>
      </c>
    </row>
    <row r="620" spans="1:45" ht="12.75" customHeight="1" x14ac:dyDescent="0.25">
      <c r="A620" s="133">
        <v>612</v>
      </c>
      <c r="B620" s="139" t="s">
        <v>1865</v>
      </c>
      <c r="C620" s="135">
        <f t="shared" si="294"/>
        <v>0</v>
      </c>
      <c r="D620" s="140">
        <v>0</v>
      </c>
      <c r="E620" s="140">
        <v>0</v>
      </c>
      <c r="F620" s="140">
        <v>0</v>
      </c>
      <c r="G620" s="140">
        <v>0</v>
      </c>
      <c r="H620" s="140">
        <v>0</v>
      </c>
      <c r="I620" s="140">
        <v>0</v>
      </c>
      <c r="J620" s="135">
        <f t="shared" si="296"/>
        <v>0</v>
      </c>
      <c r="K620" s="141">
        <v>0</v>
      </c>
      <c r="L620" s="141">
        <v>0</v>
      </c>
      <c r="M620" s="141">
        <v>0</v>
      </c>
      <c r="N620" s="141">
        <v>0</v>
      </c>
      <c r="O620" s="141">
        <v>0</v>
      </c>
      <c r="P620" s="141">
        <v>0</v>
      </c>
      <c r="Q620" s="136">
        <f t="shared" si="298"/>
        <v>0</v>
      </c>
      <c r="R620" s="141">
        <v>0</v>
      </c>
      <c r="S620" s="141">
        <v>0</v>
      </c>
      <c r="T620" s="141">
        <v>0</v>
      </c>
      <c r="U620" s="10">
        <v>0</v>
      </c>
      <c r="V620" s="10">
        <v>0</v>
      </c>
      <c r="W620" s="10">
        <v>0</v>
      </c>
      <c r="X620" s="13">
        <f t="shared" si="293"/>
        <v>0</v>
      </c>
      <c r="Y620" s="10">
        <f t="shared" si="293"/>
        <v>0</v>
      </c>
      <c r="Z620" s="10">
        <f t="shared" si="293"/>
        <v>0</v>
      </c>
      <c r="AA620" s="10">
        <f t="shared" si="293"/>
        <v>0</v>
      </c>
      <c r="AB620" s="10">
        <f t="shared" si="293"/>
        <v>0</v>
      </c>
      <c r="AC620" s="10">
        <f t="shared" si="293"/>
        <v>0</v>
      </c>
      <c r="AD620" s="10">
        <f t="shared" si="293"/>
        <v>0</v>
      </c>
      <c r="AE620" s="10">
        <f t="shared" si="292"/>
        <v>0</v>
      </c>
      <c r="AF620" s="10">
        <f t="shared" si="292"/>
        <v>0</v>
      </c>
      <c r="AG620" s="10">
        <f t="shared" si="292"/>
        <v>0</v>
      </c>
      <c r="AH620" s="10">
        <f t="shared" si="292"/>
        <v>0</v>
      </c>
      <c r="AI620" s="10">
        <f t="shared" si="292"/>
        <v>0</v>
      </c>
      <c r="AJ620" s="10">
        <f t="shared" si="292"/>
        <v>0</v>
      </c>
      <c r="AK620" s="10">
        <f t="shared" si="292"/>
        <v>0</v>
      </c>
    </row>
    <row r="621" spans="1:45" ht="12.75" customHeight="1" x14ac:dyDescent="0.25">
      <c r="A621" s="133">
        <v>613</v>
      </c>
      <c r="B621" s="139" t="s">
        <v>1866</v>
      </c>
      <c r="C621" s="135">
        <f t="shared" si="294"/>
        <v>0</v>
      </c>
      <c r="D621" s="140">
        <v>0</v>
      </c>
      <c r="E621" s="140">
        <v>0</v>
      </c>
      <c r="F621" s="140">
        <v>0</v>
      </c>
      <c r="G621" s="140">
        <v>0</v>
      </c>
      <c r="H621" s="140">
        <v>0</v>
      </c>
      <c r="I621" s="140">
        <v>0</v>
      </c>
      <c r="J621" s="135">
        <f t="shared" si="296"/>
        <v>0</v>
      </c>
      <c r="K621" s="141">
        <v>0</v>
      </c>
      <c r="L621" s="141">
        <v>0</v>
      </c>
      <c r="M621" s="141">
        <v>0</v>
      </c>
      <c r="N621" s="141">
        <v>0</v>
      </c>
      <c r="O621" s="141">
        <v>0</v>
      </c>
      <c r="P621" s="141">
        <v>0</v>
      </c>
      <c r="Q621" s="136">
        <f t="shared" si="298"/>
        <v>0</v>
      </c>
      <c r="R621" s="141">
        <v>0</v>
      </c>
      <c r="S621" s="141">
        <v>0</v>
      </c>
      <c r="T621" s="141">
        <v>0</v>
      </c>
      <c r="U621" s="10">
        <v>0</v>
      </c>
      <c r="V621" s="10">
        <v>0</v>
      </c>
      <c r="W621" s="10">
        <v>0</v>
      </c>
      <c r="X621" s="13">
        <f t="shared" si="293"/>
        <v>0</v>
      </c>
      <c r="Y621" s="10">
        <f t="shared" si="293"/>
        <v>0</v>
      </c>
      <c r="Z621" s="10">
        <f t="shared" si="293"/>
        <v>0</v>
      </c>
      <c r="AA621" s="10">
        <f t="shared" si="293"/>
        <v>0</v>
      </c>
      <c r="AB621" s="10">
        <f t="shared" si="293"/>
        <v>0</v>
      </c>
      <c r="AC621" s="10">
        <f t="shared" si="293"/>
        <v>0</v>
      </c>
      <c r="AD621" s="10">
        <f t="shared" si="293"/>
        <v>0</v>
      </c>
      <c r="AE621" s="10">
        <f t="shared" si="292"/>
        <v>0</v>
      </c>
      <c r="AF621" s="10">
        <f t="shared" si="292"/>
        <v>0</v>
      </c>
      <c r="AG621" s="10">
        <f t="shared" si="292"/>
        <v>0</v>
      </c>
      <c r="AH621" s="10">
        <f t="shared" si="292"/>
        <v>0</v>
      </c>
      <c r="AI621" s="10">
        <f t="shared" si="292"/>
        <v>0</v>
      </c>
      <c r="AJ621" s="10">
        <f t="shared" si="292"/>
        <v>0</v>
      </c>
      <c r="AK621" s="10">
        <f t="shared" si="292"/>
        <v>0</v>
      </c>
    </row>
    <row r="622" spans="1:45" ht="12.75" customHeight="1" x14ac:dyDescent="0.25">
      <c r="A622" s="133">
        <v>614</v>
      </c>
      <c r="B622" s="139" t="s">
        <v>1867</v>
      </c>
      <c r="C622" s="135">
        <f t="shared" si="294"/>
        <v>0</v>
      </c>
      <c r="D622" s="140">
        <v>0</v>
      </c>
      <c r="E622" s="140">
        <v>0</v>
      </c>
      <c r="F622" s="140">
        <v>0</v>
      </c>
      <c r="G622" s="140">
        <v>0</v>
      </c>
      <c r="H622" s="140">
        <v>0</v>
      </c>
      <c r="I622" s="140">
        <v>0</v>
      </c>
      <c r="J622" s="135">
        <f t="shared" si="296"/>
        <v>0</v>
      </c>
      <c r="K622" s="141">
        <v>0</v>
      </c>
      <c r="L622" s="141">
        <v>0</v>
      </c>
      <c r="M622" s="141">
        <v>0</v>
      </c>
      <c r="N622" s="141">
        <v>0</v>
      </c>
      <c r="O622" s="141">
        <v>0</v>
      </c>
      <c r="P622" s="141">
        <v>0</v>
      </c>
      <c r="Q622" s="136">
        <f t="shared" si="298"/>
        <v>0</v>
      </c>
      <c r="R622" s="141">
        <v>0</v>
      </c>
      <c r="S622" s="141">
        <v>0</v>
      </c>
      <c r="T622" s="141">
        <v>0</v>
      </c>
      <c r="U622" s="10">
        <v>0</v>
      </c>
      <c r="V622" s="10">
        <v>0</v>
      </c>
      <c r="W622" s="10">
        <v>0</v>
      </c>
      <c r="X622" s="13">
        <f t="shared" si="293"/>
        <v>0</v>
      </c>
      <c r="Y622" s="10">
        <f t="shared" si="293"/>
        <v>0</v>
      </c>
      <c r="Z622" s="10">
        <f t="shared" si="293"/>
        <v>0</v>
      </c>
      <c r="AA622" s="10">
        <f t="shared" si="293"/>
        <v>0</v>
      </c>
      <c r="AB622" s="10">
        <f t="shared" si="293"/>
        <v>0</v>
      </c>
      <c r="AC622" s="10">
        <f t="shared" si="293"/>
        <v>0</v>
      </c>
      <c r="AD622" s="10">
        <f t="shared" si="293"/>
        <v>0</v>
      </c>
      <c r="AE622" s="10">
        <f t="shared" si="292"/>
        <v>0</v>
      </c>
      <c r="AF622" s="10">
        <f t="shared" si="292"/>
        <v>0</v>
      </c>
      <c r="AG622" s="10">
        <f t="shared" si="292"/>
        <v>0</v>
      </c>
      <c r="AH622" s="10">
        <f t="shared" ref="AH622:AK685" si="306">IF(M622=0,0,T622/M622*100)</f>
        <v>0</v>
      </c>
      <c r="AI622" s="10">
        <f t="shared" si="306"/>
        <v>0</v>
      </c>
      <c r="AJ622" s="10">
        <f t="shared" si="306"/>
        <v>0</v>
      </c>
      <c r="AK622" s="10">
        <f t="shared" si="306"/>
        <v>0</v>
      </c>
    </row>
    <row r="623" spans="1:45" ht="12.75" customHeight="1" x14ac:dyDescent="0.25">
      <c r="A623" s="133">
        <v>615</v>
      </c>
      <c r="B623" s="139" t="s">
        <v>1868</v>
      </c>
      <c r="C623" s="135">
        <f t="shared" si="294"/>
        <v>0</v>
      </c>
      <c r="D623" s="140">
        <v>0</v>
      </c>
      <c r="E623" s="140">
        <v>0</v>
      </c>
      <c r="F623" s="140">
        <v>0</v>
      </c>
      <c r="G623" s="140">
        <v>0</v>
      </c>
      <c r="H623" s="140">
        <v>0</v>
      </c>
      <c r="I623" s="140">
        <v>0</v>
      </c>
      <c r="J623" s="135">
        <f t="shared" si="296"/>
        <v>0</v>
      </c>
      <c r="K623" s="141">
        <v>0</v>
      </c>
      <c r="L623" s="141">
        <v>0</v>
      </c>
      <c r="M623" s="141">
        <v>0</v>
      </c>
      <c r="N623" s="141">
        <v>0</v>
      </c>
      <c r="O623" s="141">
        <v>0</v>
      </c>
      <c r="P623" s="141">
        <v>0</v>
      </c>
      <c r="Q623" s="136">
        <f t="shared" si="298"/>
        <v>0</v>
      </c>
      <c r="R623" s="141">
        <v>0</v>
      </c>
      <c r="S623" s="141">
        <v>0</v>
      </c>
      <c r="T623" s="141">
        <v>0</v>
      </c>
      <c r="U623" s="10">
        <v>0</v>
      </c>
      <c r="V623" s="10">
        <v>0</v>
      </c>
      <c r="W623" s="10">
        <v>0</v>
      </c>
      <c r="X623" s="13">
        <f t="shared" si="293"/>
        <v>0</v>
      </c>
      <c r="Y623" s="10">
        <f t="shared" si="293"/>
        <v>0</v>
      </c>
      <c r="Z623" s="10">
        <f t="shared" si="293"/>
        <v>0</v>
      </c>
      <c r="AA623" s="10">
        <f t="shared" si="293"/>
        <v>0</v>
      </c>
      <c r="AB623" s="10">
        <f t="shared" si="293"/>
        <v>0</v>
      </c>
      <c r="AC623" s="10">
        <f t="shared" si="293"/>
        <v>0</v>
      </c>
      <c r="AD623" s="10">
        <f t="shared" si="293"/>
        <v>0</v>
      </c>
      <c r="AE623" s="10">
        <f t="shared" ref="AE623:AK686" si="307">IF(J623=0,0,Q623/J623*100)</f>
        <v>0</v>
      </c>
      <c r="AF623" s="10">
        <f t="shared" si="307"/>
        <v>0</v>
      </c>
      <c r="AG623" s="10">
        <f t="shared" si="307"/>
        <v>0</v>
      </c>
      <c r="AH623" s="10">
        <f t="shared" si="306"/>
        <v>0</v>
      </c>
      <c r="AI623" s="10">
        <f t="shared" si="306"/>
        <v>0</v>
      </c>
      <c r="AJ623" s="10">
        <f t="shared" si="306"/>
        <v>0</v>
      </c>
      <c r="AK623" s="10">
        <f t="shared" si="306"/>
        <v>0</v>
      </c>
    </row>
    <row r="624" spans="1:45" ht="12.75" customHeight="1" x14ac:dyDescent="0.25">
      <c r="A624" s="133">
        <v>616</v>
      </c>
      <c r="B624" s="139" t="s">
        <v>1869</v>
      </c>
      <c r="C624" s="135">
        <f t="shared" si="294"/>
        <v>0</v>
      </c>
      <c r="D624" s="140">
        <v>0</v>
      </c>
      <c r="E624" s="140">
        <v>0</v>
      </c>
      <c r="F624" s="140">
        <v>0</v>
      </c>
      <c r="G624" s="140">
        <v>0</v>
      </c>
      <c r="H624" s="140">
        <v>0</v>
      </c>
      <c r="I624" s="140">
        <v>0</v>
      </c>
      <c r="J624" s="135">
        <f t="shared" si="296"/>
        <v>0</v>
      </c>
      <c r="K624" s="141">
        <v>0</v>
      </c>
      <c r="L624" s="141">
        <v>0</v>
      </c>
      <c r="M624" s="141">
        <v>0</v>
      </c>
      <c r="N624" s="141">
        <v>0</v>
      </c>
      <c r="O624" s="141">
        <v>0</v>
      </c>
      <c r="P624" s="141">
        <v>0</v>
      </c>
      <c r="Q624" s="136">
        <f t="shared" si="298"/>
        <v>0</v>
      </c>
      <c r="R624" s="141">
        <v>0</v>
      </c>
      <c r="S624" s="141">
        <v>0</v>
      </c>
      <c r="T624" s="141">
        <v>0</v>
      </c>
      <c r="U624" s="10">
        <v>0</v>
      </c>
      <c r="V624" s="10">
        <v>0</v>
      </c>
      <c r="W624" s="10">
        <v>0</v>
      </c>
      <c r="X624" s="13">
        <f t="shared" si="293"/>
        <v>0</v>
      </c>
      <c r="Y624" s="10">
        <f t="shared" si="293"/>
        <v>0</v>
      </c>
      <c r="Z624" s="10">
        <f t="shared" si="293"/>
        <v>0</v>
      </c>
      <c r="AA624" s="10">
        <f t="shared" si="293"/>
        <v>0</v>
      </c>
      <c r="AB624" s="10">
        <f t="shared" si="293"/>
        <v>0</v>
      </c>
      <c r="AC624" s="10">
        <f t="shared" si="293"/>
        <v>0</v>
      </c>
      <c r="AD624" s="10">
        <f t="shared" si="293"/>
        <v>0</v>
      </c>
      <c r="AE624" s="10">
        <f t="shared" si="307"/>
        <v>0</v>
      </c>
      <c r="AF624" s="10">
        <f t="shared" si="307"/>
        <v>0</v>
      </c>
      <c r="AG624" s="10">
        <f t="shared" si="307"/>
        <v>0</v>
      </c>
      <c r="AH624" s="10">
        <f t="shared" si="306"/>
        <v>0</v>
      </c>
      <c r="AI624" s="10">
        <f t="shared" si="306"/>
        <v>0</v>
      </c>
      <c r="AJ624" s="10">
        <f t="shared" si="306"/>
        <v>0</v>
      </c>
      <c r="AK624" s="10">
        <f t="shared" si="306"/>
        <v>0</v>
      </c>
    </row>
    <row r="625" spans="1:37" ht="12.75" customHeight="1" x14ac:dyDescent="0.25">
      <c r="A625" s="133">
        <v>617</v>
      </c>
      <c r="B625" s="139" t="s">
        <v>1870</v>
      </c>
      <c r="C625" s="135">
        <f t="shared" si="294"/>
        <v>0</v>
      </c>
      <c r="D625" s="140">
        <v>0</v>
      </c>
      <c r="E625" s="140">
        <v>0</v>
      </c>
      <c r="F625" s="140">
        <v>0</v>
      </c>
      <c r="G625" s="140">
        <v>0</v>
      </c>
      <c r="H625" s="140">
        <v>0</v>
      </c>
      <c r="I625" s="140">
        <v>0</v>
      </c>
      <c r="J625" s="135">
        <f t="shared" si="296"/>
        <v>0</v>
      </c>
      <c r="K625" s="141">
        <v>0</v>
      </c>
      <c r="L625" s="141">
        <v>0</v>
      </c>
      <c r="M625" s="141">
        <v>0</v>
      </c>
      <c r="N625" s="141">
        <v>0</v>
      </c>
      <c r="O625" s="141">
        <v>0</v>
      </c>
      <c r="P625" s="141">
        <v>0</v>
      </c>
      <c r="Q625" s="136">
        <f t="shared" si="298"/>
        <v>0</v>
      </c>
      <c r="R625" s="141">
        <v>0</v>
      </c>
      <c r="S625" s="141">
        <v>0</v>
      </c>
      <c r="T625" s="141">
        <v>0</v>
      </c>
      <c r="U625" s="10">
        <v>0</v>
      </c>
      <c r="V625" s="10">
        <v>0</v>
      </c>
      <c r="W625" s="10">
        <v>0</v>
      </c>
      <c r="X625" s="13">
        <f t="shared" si="293"/>
        <v>0</v>
      </c>
      <c r="Y625" s="10">
        <f t="shared" si="293"/>
        <v>0</v>
      </c>
      <c r="Z625" s="10">
        <f t="shared" si="293"/>
        <v>0</v>
      </c>
      <c r="AA625" s="10">
        <f t="shared" si="293"/>
        <v>0</v>
      </c>
      <c r="AB625" s="10">
        <f t="shared" si="293"/>
        <v>0</v>
      </c>
      <c r="AC625" s="10">
        <f t="shared" si="293"/>
        <v>0</v>
      </c>
      <c r="AD625" s="10">
        <f t="shared" si="293"/>
        <v>0</v>
      </c>
      <c r="AE625" s="10">
        <f t="shared" si="307"/>
        <v>0</v>
      </c>
      <c r="AF625" s="10">
        <f t="shared" si="307"/>
        <v>0</v>
      </c>
      <c r="AG625" s="10">
        <f t="shared" si="307"/>
        <v>0</v>
      </c>
      <c r="AH625" s="10">
        <f t="shared" si="306"/>
        <v>0</v>
      </c>
      <c r="AI625" s="10">
        <f t="shared" si="306"/>
        <v>0</v>
      </c>
      <c r="AJ625" s="10">
        <f t="shared" si="306"/>
        <v>0</v>
      </c>
      <c r="AK625" s="10">
        <f t="shared" si="306"/>
        <v>0</v>
      </c>
    </row>
    <row r="626" spans="1:37" ht="12.75" customHeight="1" x14ac:dyDescent="0.25">
      <c r="A626" s="133">
        <v>618</v>
      </c>
      <c r="B626" s="139" t="s">
        <v>1858</v>
      </c>
      <c r="C626" s="135">
        <f t="shared" si="294"/>
        <v>0</v>
      </c>
      <c r="D626" s="140">
        <v>0</v>
      </c>
      <c r="E626" s="140">
        <v>0</v>
      </c>
      <c r="F626" s="140">
        <v>0</v>
      </c>
      <c r="G626" s="140">
        <v>0</v>
      </c>
      <c r="H626" s="140">
        <v>0</v>
      </c>
      <c r="I626" s="140">
        <v>0</v>
      </c>
      <c r="J626" s="135">
        <f t="shared" si="296"/>
        <v>0</v>
      </c>
      <c r="K626" s="141">
        <v>0</v>
      </c>
      <c r="L626" s="141">
        <v>0</v>
      </c>
      <c r="M626" s="141">
        <v>0</v>
      </c>
      <c r="N626" s="141">
        <v>0</v>
      </c>
      <c r="O626" s="141">
        <v>0</v>
      </c>
      <c r="P626" s="141">
        <v>0</v>
      </c>
      <c r="Q626" s="136">
        <f t="shared" si="298"/>
        <v>0</v>
      </c>
      <c r="R626" s="141">
        <v>0</v>
      </c>
      <c r="S626" s="141">
        <v>0</v>
      </c>
      <c r="T626" s="141">
        <v>0</v>
      </c>
      <c r="U626" s="10">
        <v>0</v>
      </c>
      <c r="V626" s="10">
        <v>0</v>
      </c>
      <c r="W626" s="10">
        <v>0</v>
      </c>
      <c r="X626" s="13">
        <f t="shared" si="293"/>
        <v>0</v>
      </c>
      <c r="Y626" s="10">
        <f t="shared" si="293"/>
        <v>0</v>
      </c>
      <c r="Z626" s="10">
        <f t="shared" si="293"/>
        <v>0</v>
      </c>
      <c r="AA626" s="10">
        <f t="shared" si="293"/>
        <v>0</v>
      </c>
      <c r="AB626" s="10">
        <f t="shared" si="293"/>
        <v>0</v>
      </c>
      <c r="AC626" s="10">
        <f t="shared" si="293"/>
        <v>0</v>
      </c>
      <c r="AD626" s="10">
        <f t="shared" si="293"/>
        <v>0</v>
      </c>
      <c r="AE626" s="10">
        <f t="shared" si="307"/>
        <v>0</v>
      </c>
      <c r="AF626" s="10">
        <f t="shared" si="307"/>
        <v>0</v>
      </c>
      <c r="AG626" s="10">
        <f t="shared" si="307"/>
        <v>0</v>
      </c>
      <c r="AH626" s="10">
        <f t="shared" si="306"/>
        <v>0</v>
      </c>
      <c r="AI626" s="10">
        <f t="shared" si="306"/>
        <v>0</v>
      </c>
      <c r="AJ626" s="10">
        <f t="shared" si="306"/>
        <v>0</v>
      </c>
      <c r="AK626" s="10">
        <f t="shared" si="306"/>
        <v>0</v>
      </c>
    </row>
    <row r="627" spans="1:37" ht="12.75" customHeight="1" x14ac:dyDescent="0.25">
      <c r="A627" s="133">
        <v>619</v>
      </c>
      <c r="B627" s="139" t="s">
        <v>1871</v>
      </c>
      <c r="C627" s="135">
        <f t="shared" si="294"/>
        <v>0</v>
      </c>
      <c r="D627" s="140">
        <v>0</v>
      </c>
      <c r="E627" s="140">
        <v>0</v>
      </c>
      <c r="F627" s="140">
        <v>0</v>
      </c>
      <c r="G627" s="140">
        <v>0</v>
      </c>
      <c r="H627" s="140">
        <v>0</v>
      </c>
      <c r="I627" s="140">
        <v>0</v>
      </c>
      <c r="J627" s="135">
        <f t="shared" si="296"/>
        <v>0</v>
      </c>
      <c r="K627" s="141">
        <v>0</v>
      </c>
      <c r="L627" s="141">
        <v>0</v>
      </c>
      <c r="M627" s="141">
        <v>0</v>
      </c>
      <c r="N627" s="141">
        <v>0</v>
      </c>
      <c r="O627" s="141">
        <v>0</v>
      </c>
      <c r="P627" s="141">
        <v>0</v>
      </c>
      <c r="Q627" s="136">
        <f t="shared" si="298"/>
        <v>0</v>
      </c>
      <c r="R627" s="141">
        <v>0</v>
      </c>
      <c r="S627" s="141">
        <v>0</v>
      </c>
      <c r="T627" s="141">
        <v>0</v>
      </c>
      <c r="U627" s="10">
        <v>0</v>
      </c>
      <c r="V627" s="10">
        <v>0</v>
      </c>
      <c r="W627" s="10">
        <v>0</v>
      </c>
      <c r="X627" s="13">
        <f t="shared" si="293"/>
        <v>0</v>
      </c>
      <c r="Y627" s="10">
        <f t="shared" si="293"/>
        <v>0</v>
      </c>
      <c r="Z627" s="10">
        <f t="shared" si="293"/>
        <v>0</v>
      </c>
      <c r="AA627" s="10">
        <f t="shared" si="293"/>
        <v>0</v>
      </c>
      <c r="AB627" s="10">
        <f t="shared" si="293"/>
        <v>0</v>
      </c>
      <c r="AC627" s="10">
        <f t="shared" si="293"/>
        <v>0</v>
      </c>
      <c r="AD627" s="10">
        <f t="shared" si="293"/>
        <v>0</v>
      </c>
      <c r="AE627" s="10">
        <f t="shared" si="307"/>
        <v>0</v>
      </c>
      <c r="AF627" s="10">
        <f t="shared" si="307"/>
        <v>0</v>
      </c>
      <c r="AG627" s="10">
        <f t="shared" si="307"/>
        <v>0</v>
      </c>
      <c r="AH627" s="10">
        <f t="shared" si="306"/>
        <v>0</v>
      </c>
      <c r="AI627" s="10">
        <f t="shared" si="306"/>
        <v>0</v>
      </c>
      <c r="AJ627" s="10">
        <f t="shared" si="306"/>
        <v>0</v>
      </c>
      <c r="AK627" s="10">
        <f t="shared" si="306"/>
        <v>0</v>
      </c>
    </row>
    <row r="628" spans="1:37" ht="12.75" customHeight="1" x14ac:dyDescent="0.25">
      <c r="A628" s="133">
        <v>620</v>
      </c>
      <c r="B628" s="139" t="s">
        <v>1872</v>
      </c>
      <c r="C628" s="135">
        <f t="shared" si="294"/>
        <v>0</v>
      </c>
      <c r="D628" s="140">
        <v>0</v>
      </c>
      <c r="E628" s="140">
        <v>0</v>
      </c>
      <c r="F628" s="140">
        <v>0</v>
      </c>
      <c r="G628" s="140">
        <v>0</v>
      </c>
      <c r="H628" s="140">
        <v>0</v>
      </c>
      <c r="I628" s="140">
        <v>0</v>
      </c>
      <c r="J628" s="135">
        <f t="shared" si="296"/>
        <v>0</v>
      </c>
      <c r="K628" s="141">
        <v>0</v>
      </c>
      <c r="L628" s="141">
        <v>0</v>
      </c>
      <c r="M628" s="141">
        <v>0</v>
      </c>
      <c r="N628" s="141">
        <v>0</v>
      </c>
      <c r="O628" s="141">
        <v>0</v>
      </c>
      <c r="P628" s="141">
        <v>0</v>
      </c>
      <c r="Q628" s="136">
        <f t="shared" si="298"/>
        <v>0</v>
      </c>
      <c r="R628" s="141">
        <v>0</v>
      </c>
      <c r="S628" s="141">
        <v>0</v>
      </c>
      <c r="T628" s="141">
        <v>0</v>
      </c>
      <c r="U628" s="10">
        <v>0</v>
      </c>
      <c r="V628" s="10">
        <v>0</v>
      </c>
      <c r="W628" s="10">
        <v>0</v>
      </c>
      <c r="X628" s="13">
        <f t="shared" si="293"/>
        <v>0</v>
      </c>
      <c r="Y628" s="10">
        <f t="shared" si="293"/>
        <v>0</v>
      </c>
      <c r="Z628" s="10">
        <f t="shared" si="293"/>
        <v>0</v>
      </c>
      <c r="AA628" s="10">
        <f t="shared" si="293"/>
        <v>0</v>
      </c>
      <c r="AB628" s="10">
        <f t="shared" si="293"/>
        <v>0</v>
      </c>
      <c r="AC628" s="10">
        <f t="shared" si="293"/>
        <v>0</v>
      </c>
      <c r="AD628" s="10">
        <f t="shared" si="293"/>
        <v>0</v>
      </c>
      <c r="AE628" s="10">
        <f t="shared" si="307"/>
        <v>0</v>
      </c>
      <c r="AF628" s="10">
        <f t="shared" si="307"/>
        <v>0</v>
      </c>
      <c r="AG628" s="10">
        <f t="shared" si="307"/>
        <v>0</v>
      </c>
      <c r="AH628" s="10">
        <f t="shared" si="306"/>
        <v>0</v>
      </c>
      <c r="AI628" s="10">
        <f t="shared" si="306"/>
        <v>0</v>
      </c>
      <c r="AJ628" s="10">
        <f t="shared" si="306"/>
        <v>0</v>
      </c>
      <c r="AK628" s="10">
        <f t="shared" si="306"/>
        <v>0</v>
      </c>
    </row>
    <row r="629" spans="1:37" ht="12.75" customHeight="1" x14ac:dyDescent="0.25">
      <c r="A629" s="133">
        <v>621</v>
      </c>
      <c r="B629" s="139" t="s">
        <v>1873</v>
      </c>
      <c r="C629" s="135">
        <f t="shared" si="294"/>
        <v>0</v>
      </c>
      <c r="D629" s="140">
        <v>0</v>
      </c>
      <c r="E629" s="140">
        <v>0</v>
      </c>
      <c r="F629" s="140">
        <v>0</v>
      </c>
      <c r="G629" s="140">
        <v>0</v>
      </c>
      <c r="H629" s="140">
        <v>0</v>
      </c>
      <c r="I629" s="140">
        <v>0</v>
      </c>
      <c r="J629" s="135">
        <f t="shared" si="296"/>
        <v>0</v>
      </c>
      <c r="K629" s="141">
        <v>0</v>
      </c>
      <c r="L629" s="141">
        <v>0</v>
      </c>
      <c r="M629" s="141">
        <v>0</v>
      </c>
      <c r="N629" s="141">
        <v>0</v>
      </c>
      <c r="O629" s="141">
        <v>0</v>
      </c>
      <c r="P629" s="141">
        <v>0</v>
      </c>
      <c r="Q629" s="136">
        <f t="shared" si="298"/>
        <v>0</v>
      </c>
      <c r="R629" s="141">
        <v>0</v>
      </c>
      <c r="S629" s="141">
        <v>0</v>
      </c>
      <c r="T629" s="141">
        <v>0</v>
      </c>
      <c r="U629" s="10">
        <v>0</v>
      </c>
      <c r="V629" s="10">
        <v>0</v>
      </c>
      <c r="W629" s="10">
        <v>0</v>
      </c>
      <c r="X629" s="13">
        <f t="shared" si="293"/>
        <v>0</v>
      </c>
      <c r="Y629" s="10">
        <f t="shared" si="293"/>
        <v>0</v>
      </c>
      <c r="Z629" s="10">
        <f t="shared" si="293"/>
        <v>0</v>
      </c>
      <c r="AA629" s="10">
        <f t="shared" si="293"/>
        <v>0</v>
      </c>
      <c r="AB629" s="10">
        <f t="shared" si="293"/>
        <v>0</v>
      </c>
      <c r="AC629" s="10">
        <f t="shared" si="293"/>
        <v>0</v>
      </c>
      <c r="AD629" s="10">
        <f t="shared" si="293"/>
        <v>0</v>
      </c>
      <c r="AE629" s="10">
        <f t="shared" si="307"/>
        <v>0</v>
      </c>
      <c r="AF629" s="10">
        <f t="shared" si="307"/>
        <v>0</v>
      </c>
      <c r="AG629" s="10">
        <f t="shared" si="307"/>
        <v>0</v>
      </c>
      <c r="AH629" s="10">
        <f t="shared" si="306"/>
        <v>0</v>
      </c>
      <c r="AI629" s="10">
        <f t="shared" si="306"/>
        <v>0</v>
      </c>
      <c r="AJ629" s="10">
        <f t="shared" si="306"/>
        <v>0</v>
      </c>
      <c r="AK629" s="10">
        <f t="shared" si="306"/>
        <v>0</v>
      </c>
    </row>
    <row r="630" spans="1:37" ht="12.75" customHeight="1" x14ac:dyDescent="0.25">
      <c r="A630" s="133">
        <v>622</v>
      </c>
      <c r="B630" s="139" t="s">
        <v>1874</v>
      </c>
      <c r="C630" s="135">
        <f t="shared" si="294"/>
        <v>0</v>
      </c>
      <c r="D630" s="140">
        <v>0</v>
      </c>
      <c r="E630" s="140">
        <v>0</v>
      </c>
      <c r="F630" s="140">
        <v>0</v>
      </c>
      <c r="G630" s="140">
        <v>0</v>
      </c>
      <c r="H630" s="140">
        <v>0</v>
      </c>
      <c r="I630" s="140">
        <v>0</v>
      </c>
      <c r="J630" s="135">
        <f t="shared" si="296"/>
        <v>0</v>
      </c>
      <c r="K630" s="141">
        <v>0</v>
      </c>
      <c r="L630" s="141">
        <v>0</v>
      </c>
      <c r="M630" s="141">
        <v>0</v>
      </c>
      <c r="N630" s="141">
        <v>0</v>
      </c>
      <c r="O630" s="141">
        <v>0</v>
      </c>
      <c r="P630" s="141">
        <v>0</v>
      </c>
      <c r="Q630" s="136">
        <f t="shared" si="298"/>
        <v>0</v>
      </c>
      <c r="R630" s="141">
        <v>0</v>
      </c>
      <c r="S630" s="141">
        <v>0</v>
      </c>
      <c r="T630" s="141">
        <v>0</v>
      </c>
      <c r="U630" s="10">
        <v>0</v>
      </c>
      <c r="V630" s="10">
        <v>0</v>
      </c>
      <c r="W630" s="10">
        <v>0</v>
      </c>
      <c r="X630" s="13">
        <f t="shared" si="293"/>
        <v>0</v>
      </c>
      <c r="Y630" s="10">
        <f t="shared" si="293"/>
        <v>0</v>
      </c>
      <c r="Z630" s="10">
        <f t="shared" si="293"/>
        <v>0</v>
      </c>
      <c r="AA630" s="10">
        <f t="shared" si="293"/>
        <v>0</v>
      </c>
      <c r="AB630" s="10">
        <f t="shared" si="293"/>
        <v>0</v>
      </c>
      <c r="AC630" s="10">
        <f t="shared" si="293"/>
        <v>0</v>
      </c>
      <c r="AD630" s="10">
        <f t="shared" si="293"/>
        <v>0</v>
      </c>
      <c r="AE630" s="10">
        <f t="shared" si="307"/>
        <v>0</v>
      </c>
      <c r="AF630" s="10">
        <f t="shared" si="307"/>
        <v>0</v>
      </c>
      <c r="AG630" s="10">
        <f t="shared" si="307"/>
        <v>0</v>
      </c>
      <c r="AH630" s="10">
        <f t="shared" si="306"/>
        <v>0</v>
      </c>
      <c r="AI630" s="10">
        <f t="shared" si="306"/>
        <v>0</v>
      </c>
      <c r="AJ630" s="10">
        <f t="shared" si="306"/>
        <v>0</v>
      </c>
      <c r="AK630" s="10">
        <f t="shared" si="306"/>
        <v>0</v>
      </c>
    </row>
    <row r="631" spans="1:37" ht="12.75" customHeight="1" x14ac:dyDescent="0.25">
      <c r="A631" s="133">
        <v>623</v>
      </c>
      <c r="B631" s="139" t="s">
        <v>1875</v>
      </c>
      <c r="C631" s="135">
        <f t="shared" si="294"/>
        <v>0</v>
      </c>
      <c r="D631" s="140">
        <v>0</v>
      </c>
      <c r="E631" s="140">
        <v>0</v>
      </c>
      <c r="F631" s="140">
        <v>0</v>
      </c>
      <c r="G631" s="140">
        <v>0</v>
      </c>
      <c r="H631" s="140">
        <v>0</v>
      </c>
      <c r="I631" s="140">
        <v>0</v>
      </c>
      <c r="J631" s="135">
        <f t="shared" si="296"/>
        <v>0</v>
      </c>
      <c r="K631" s="141">
        <v>0</v>
      </c>
      <c r="L631" s="141">
        <v>0</v>
      </c>
      <c r="M631" s="141">
        <v>0</v>
      </c>
      <c r="N631" s="141">
        <v>0</v>
      </c>
      <c r="O631" s="141">
        <v>0</v>
      </c>
      <c r="P631" s="141">
        <v>0</v>
      </c>
      <c r="Q631" s="136">
        <f t="shared" si="298"/>
        <v>0</v>
      </c>
      <c r="R631" s="141">
        <v>0</v>
      </c>
      <c r="S631" s="141">
        <v>0</v>
      </c>
      <c r="T631" s="141">
        <v>0</v>
      </c>
      <c r="U631" s="10">
        <v>0</v>
      </c>
      <c r="V631" s="10">
        <v>0</v>
      </c>
      <c r="W631" s="10">
        <v>0</v>
      </c>
      <c r="X631" s="13">
        <f t="shared" si="293"/>
        <v>0</v>
      </c>
      <c r="Y631" s="10">
        <f t="shared" si="293"/>
        <v>0</v>
      </c>
      <c r="Z631" s="10">
        <f t="shared" si="293"/>
        <v>0</v>
      </c>
      <c r="AA631" s="10">
        <f t="shared" si="293"/>
        <v>0</v>
      </c>
      <c r="AB631" s="10">
        <f t="shared" si="293"/>
        <v>0</v>
      </c>
      <c r="AC631" s="10">
        <f t="shared" si="293"/>
        <v>0</v>
      </c>
      <c r="AD631" s="10">
        <f t="shared" si="293"/>
        <v>0</v>
      </c>
      <c r="AE631" s="10">
        <f t="shared" si="307"/>
        <v>0</v>
      </c>
      <c r="AF631" s="10">
        <f t="shared" si="307"/>
        <v>0</v>
      </c>
      <c r="AG631" s="10">
        <f t="shared" si="307"/>
        <v>0</v>
      </c>
      <c r="AH631" s="10">
        <f t="shared" si="306"/>
        <v>0</v>
      </c>
      <c r="AI631" s="10">
        <f t="shared" si="306"/>
        <v>0</v>
      </c>
      <c r="AJ631" s="10">
        <f t="shared" si="306"/>
        <v>0</v>
      </c>
      <c r="AK631" s="10">
        <f t="shared" si="306"/>
        <v>0</v>
      </c>
    </row>
    <row r="632" spans="1:37" ht="12.75" customHeight="1" x14ac:dyDescent="0.25">
      <c r="A632" s="133">
        <v>624</v>
      </c>
      <c r="B632" s="139" t="s">
        <v>1876</v>
      </c>
      <c r="C632" s="135">
        <f t="shared" si="294"/>
        <v>0</v>
      </c>
      <c r="D632" s="140">
        <v>0</v>
      </c>
      <c r="E632" s="140">
        <v>0</v>
      </c>
      <c r="F632" s="140">
        <v>0</v>
      </c>
      <c r="G632" s="140">
        <v>0</v>
      </c>
      <c r="H632" s="140">
        <v>0</v>
      </c>
      <c r="I632" s="140">
        <v>0</v>
      </c>
      <c r="J632" s="135">
        <f t="shared" si="296"/>
        <v>0</v>
      </c>
      <c r="K632" s="141">
        <v>0</v>
      </c>
      <c r="L632" s="141">
        <v>0</v>
      </c>
      <c r="M632" s="141">
        <v>0</v>
      </c>
      <c r="N632" s="141">
        <v>0</v>
      </c>
      <c r="O632" s="141">
        <v>0</v>
      </c>
      <c r="P632" s="141">
        <v>0</v>
      </c>
      <c r="Q632" s="136">
        <f t="shared" si="298"/>
        <v>0</v>
      </c>
      <c r="R632" s="141">
        <v>0</v>
      </c>
      <c r="S632" s="141">
        <v>0</v>
      </c>
      <c r="T632" s="141">
        <v>0</v>
      </c>
      <c r="U632" s="10">
        <v>0</v>
      </c>
      <c r="V632" s="10">
        <v>0</v>
      </c>
      <c r="W632" s="10">
        <v>0</v>
      </c>
      <c r="X632" s="13">
        <f t="shared" si="293"/>
        <v>0</v>
      </c>
      <c r="Y632" s="10">
        <f t="shared" si="293"/>
        <v>0</v>
      </c>
      <c r="Z632" s="10">
        <f t="shared" si="293"/>
        <v>0</v>
      </c>
      <c r="AA632" s="10">
        <f t="shared" si="293"/>
        <v>0</v>
      </c>
      <c r="AB632" s="10">
        <f t="shared" si="293"/>
        <v>0</v>
      </c>
      <c r="AC632" s="10">
        <f t="shared" si="293"/>
        <v>0</v>
      </c>
      <c r="AD632" s="10">
        <f t="shared" si="293"/>
        <v>0</v>
      </c>
      <c r="AE632" s="10">
        <f t="shared" si="307"/>
        <v>0</v>
      </c>
      <c r="AF632" s="10">
        <f t="shared" si="307"/>
        <v>0</v>
      </c>
      <c r="AG632" s="10">
        <f t="shared" si="307"/>
        <v>0</v>
      </c>
      <c r="AH632" s="10">
        <f t="shared" si="306"/>
        <v>0</v>
      </c>
      <c r="AI632" s="10">
        <f t="shared" si="306"/>
        <v>0</v>
      </c>
      <c r="AJ632" s="10">
        <f t="shared" si="306"/>
        <v>0</v>
      </c>
      <c r="AK632" s="10">
        <f t="shared" si="306"/>
        <v>0</v>
      </c>
    </row>
    <row r="633" spans="1:37" ht="12.75" customHeight="1" x14ac:dyDescent="0.25">
      <c r="A633" s="133">
        <v>625</v>
      </c>
      <c r="B633" s="139" t="s">
        <v>1877</v>
      </c>
      <c r="C633" s="135">
        <f t="shared" si="294"/>
        <v>0</v>
      </c>
      <c r="D633" s="140">
        <v>0</v>
      </c>
      <c r="E633" s="140">
        <v>0</v>
      </c>
      <c r="F633" s="140">
        <v>0</v>
      </c>
      <c r="G633" s="140">
        <v>0</v>
      </c>
      <c r="H633" s="140">
        <v>0</v>
      </c>
      <c r="I633" s="140">
        <v>0</v>
      </c>
      <c r="J633" s="135">
        <f t="shared" si="296"/>
        <v>0</v>
      </c>
      <c r="K633" s="141">
        <v>0</v>
      </c>
      <c r="L633" s="141">
        <v>0</v>
      </c>
      <c r="M633" s="141">
        <v>0</v>
      </c>
      <c r="N633" s="141">
        <v>0</v>
      </c>
      <c r="O633" s="141">
        <v>0</v>
      </c>
      <c r="P633" s="141">
        <v>0</v>
      </c>
      <c r="Q633" s="136">
        <f t="shared" si="298"/>
        <v>0</v>
      </c>
      <c r="R633" s="141">
        <v>0</v>
      </c>
      <c r="S633" s="141">
        <v>0</v>
      </c>
      <c r="T633" s="141">
        <v>0</v>
      </c>
      <c r="U633" s="10">
        <v>0</v>
      </c>
      <c r="V633" s="10">
        <v>0</v>
      </c>
      <c r="W633" s="10">
        <v>0</v>
      </c>
      <c r="X633" s="13">
        <f t="shared" si="293"/>
        <v>0</v>
      </c>
      <c r="Y633" s="10">
        <f t="shared" si="293"/>
        <v>0</v>
      </c>
      <c r="Z633" s="10">
        <f t="shared" si="293"/>
        <v>0</v>
      </c>
      <c r="AA633" s="10">
        <f t="shared" si="293"/>
        <v>0</v>
      </c>
      <c r="AB633" s="10">
        <f t="shared" si="293"/>
        <v>0</v>
      </c>
      <c r="AC633" s="10">
        <f t="shared" si="293"/>
        <v>0</v>
      </c>
      <c r="AD633" s="10">
        <f t="shared" si="293"/>
        <v>0</v>
      </c>
      <c r="AE633" s="10">
        <f t="shared" si="307"/>
        <v>0</v>
      </c>
      <c r="AF633" s="10">
        <f t="shared" si="307"/>
        <v>0</v>
      </c>
      <c r="AG633" s="10">
        <f t="shared" si="307"/>
        <v>0</v>
      </c>
      <c r="AH633" s="10">
        <f t="shared" si="306"/>
        <v>0</v>
      </c>
      <c r="AI633" s="10">
        <f t="shared" si="306"/>
        <v>0</v>
      </c>
      <c r="AJ633" s="10">
        <f t="shared" si="306"/>
        <v>0</v>
      </c>
      <c r="AK633" s="10">
        <f t="shared" si="306"/>
        <v>0</v>
      </c>
    </row>
    <row r="634" spans="1:37" ht="12.75" customHeight="1" x14ac:dyDescent="0.25">
      <c r="A634" s="133">
        <v>626</v>
      </c>
      <c r="B634" s="139" t="s">
        <v>1878</v>
      </c>
      <c r="C634" s="135">
        <f t="shared" si="294"/>
        <v>0</v>
      </c>
      <c r="D634" s="140">
        <v>0</v>
      </c>
      <c r="E634" s="140">
        <v>0</v>
      </c>
      <c r="F634" s="140">
        <v>0</v>
      </c>
      <c r="G634" s="140">
        <v>0</v>
      </c>
      <c r="H634" s="140">
        <v>0</v>
      </c>
      <c r="I634" s="140">
        <v>0</v>
      </c>
      <c r="J634" s="135">
        <f t="shared" si="296"/>
        <v>0</v>
      </c>
      <c r="K634" s="141">
        <v>0</v>
      </c>
      <c r="L634" s="141">
        <v>0</v>
      </c>
      <c r="M634" s="141">
        <v>0</v>
      </c>
      <c r="N634" s="141">
        <v>0</v>
      </c>
      <c r="O634" s="141">
        <v>0</v>
      </c>
      <c r="P634" s="141">
        <v>0</v>
      </c>
      <c r="Q634" s="136">
        <f t="shared" si="298"/>
        <v>0</v>
      </c>
      <c r="R634" s="141">
        <v>0</v>
      </c>
      <c r="S634" s="141">
        <v>0</v>
      </c>
      <c r="T634" s="141">
        <v>0</v>
      </c>
      <c r="U634" s="10">
        <v>0</v>
      </c>
      <c r="V634" s="10">
        <v>0</v>
      </c>
      <c r="W634" s="10">
        <v>0</v>
      </c>
      <c r="X634" s="13">
        <f t="shared" si="293"/>
        <v>0</v>
      </c>
      <c r="Y634" s="10">
        <f t="shared" si="293"/>
        <v>0</v>
      </c>
      <c r="Z634" s="10">
        <f t="shared" si="293"/>
        <v>0</v>
      </c>
      <c r="AA634" s="10">
        <f t="shared" si="293"/>
        <v>0</v>
      </c>
      <c r="AB634" s="10">
        <f t="shared" si="293"/>
        <v>0</v>
      </c>
      <c r="AC634" s="10">
        <f t="shared" si="293"/>
        <v>0</v>
      </c>
      <c r="AD634" s="10">
        <f t="shared" si="293"/>
        <v>0</v>
      </c>
      <c r="AE634" s="10">
        <f t="shared" si="307"/>
        <v>0</v>
      </c>
      <c r="AF634" s="10">
        <f t="shared" si="307"/>
        <v>0</v>
      </c>
      <c r="AG634" s="10">
        <f t="shared" si="307"/>
        <v>0</v>
      </c>
      <c r="AH634" s="10">
        <f t="shared" si="306"/>
        <v>0</v>
      </c>
      <c r="AI634" s="10">
        <f t="shared" si="306"/>
        <v>0</v>
      </c>
      <c r="AJ634" s="10">
        <f t="shared" si="306"/>
        <v>0</v>
      </c>
      <c r="AK634" s="10">
        <f t="shared" si="306"/>
        <v>0</v>
      </c>
    </row>
    <row r="635" spans="1:37" ht="12.75" customHeight="1" x14ac:dyDescent="0.25">
      <c r="A635" s="133">
        <v>627</v>
      </c>
      <c r="B635" s="139" t="s">
        <v>1879</v>
      </c>
      <c r="C635" s="135">
        <f t="shared" si="294"/>
        <v>0</v>
      </c>
      <c r="D635" s="140">
        <v>0</v>
      </c>
      <c r="E635" s="140">
        <v>0</v>
      </c>
      <c r="F635" s="140">
        <v>0</v>
      </c>
      <c r="G635" s="140">
        <v>0</v>
      </c>
      <c r="H635" s="140">
        <v>0</v>
      </c>
      <c r="I635" s="140">
        <v>0</v>
      </c>
      <c r="J635" s="135">
        <f t="shared" si="296"/>
        <v>0</v>
      </c>
      <c r="K635" s="141">
        <v>0</v>
      </c>
      <c r="L635" s="141">
        <v>0</v>
      </c>
      <c r="M635" s="141">
        <v>0</v>
      </c>
      <c r="N635" s="141">
        <v>0</v>
      </c>
      <c r="O635" s="141">
        <v>0</v>
      </c>
      <c r="P635" s="141">
        <v>0</v>
      </c>
      <c r="Q635" s="136">
        <f t="shared" si="298"/>
        <v>0</v>
      </c>
      <c r="R635" s="141">
        <v>0</v>
      </c>
      <c r="S635" s="141">
        <v>0</v>
      </c>
      <c r="T635" s="141">
        <v>0</v>
      </c>
      <c r="U635" s="10">
        <v>0</v>
      </c>
      <c r="V635" s="10">
        <v>0</v>
      </c>
      <c r="W635" s="10">
        <v>0</v>
      </c>
      <c r="X635" s="13">
        <f t="shared" si="293"/>
        <v>0</v>
      </c>
      <c r="Y635" s="10">
        <f t="shared" si="293"/>
        <v>0</v>
      </c>
      <c r="Z635" s="10">
        <f t="shared" si="293"/>
        <v>0</v>
      </c>
      <c r="AA635" s="10">
        <f t="shared" si="293"/>
        <v>0</v>
      </c>
      <c r="AB635" s="10">
        <f t="shared" si="293"/>
        <v>0</v>
      </c>
      <c r="AC635" s="10">
        <f t="shared" si="293"/>
        <v>0</v>
      </c>
      <c r="AD635" s="10">
        <f t="shared" si="293"/>
        <v>0</v>
      </c>
      <c r="AE635" s="10">
        <f t="shared" si="307"/>
        <v>0</v>
      </c>
      <c r="AF635" s="10">
        <f t="shared" si="307"/>
        <v>0</v>
      </c>
      <c r="AG635" s="10">
        <f t="shared" si="307"/>
        <v>0</v>
      </c>
      <c r="AH635" s="10">
        <f t="shared" si="306"/>
        <v>0</v>
      </c>
      <c r="AI635" s="10">
        <f t="shared" si="306"/>
        <v>0</v>
      </c>
      <c r="AJ635" s="10">
        <f t="shared" si="306"/>
        <v>0</v>
      </c>
      <c r="AK635" s="10">
        <f t="shared" si="306"/>
        <v>0</v>
      </c>
    </row>
    <row r="636" spans="1:37" ht="12.75" customHeight="1" x14ac:dyDescent="0.25">
      <c r="A636" s="133">
        <v>628</v>
      </c>
      <c r="B636" s="139" t="s">
        <v>1880</v>
      </c>
      <c r="C636" s="135">
        <f t="shared" si="294"/>
        <v>0</v>
      </c>
      <c r="D636" s="140">
        <v>0</v>
      </c>
      <c r="E636" s="140">
        <v>0</v>
      </c>
      <c r="F636" s="140">
        <v>0</v>
      </c>
      <c r="G636" s="140">
        <v>0</v>
      </c>
      <c r="H636" s="140">
        <v>0</v>
      </c>
      <c r="I636" s="140">
        <v>0</v>
      </c>
      <c r="J636" s="135">
        <f t="shared" si="296"/>
        <v>0</v>
      </c>
      <c r="K636" s="141">
        <v>0</v>
      </c>
      <c r="L636" s="141">
        <v>0</v>
      </c>
      <c r="M636" s="141">
        <v>0</v>
      </c>
      <c r="N636" s="141">
        <v>0</v>
      </c>
      <c r="O636" s="141">
        <v>0</v>
      </c>
      <c r="P636" s="141">
        <v>0</v>
      </c>
      <c r="Q636" s="136">
        <f t="shared" si="298"/>
        <v>0</v>
      </c>
      <c r="R636" s="141">
        <v>0</v>
      </c>
      <c r="S636" s="141">
        <v>0</v>
      </c>
      <c r="T636" s="141">
        <v>0</v>
      </c>
      <c r="U636" s="10">
        <v>0</v>
      </c>
      <c r="V636" s="10">
        <v>0</v>
      </c>
      <c r="W636" s="10">
        <v>0</v>
      </c>
      <c r="X636" s="13">
        <f t="shared" si="293"/>
        <v>0</v>
      </c>
      <c r="Y636" s="10">
        <f t="shared" si="293"/>
        <v>0</v>
      </c>
      <c r="Z636" s="10">
        <f t="shared" si="293"/>
        <v>0</v>
      </c>
      <c r="AA636" s="10">
        <f t="shared" si="293"/>
        <v>0</v>
      </c>
      <c r="AB636" s="10">
        <f t="shared" si="293"/>
        <v>0</v>
      </c>
      <c r="AC636" s="10">
        <f t="shared" si="293"/>
        <v>0</v>
      </c>
      <c r="AD636" s="10">
        <f t="shared" si="293"/>
        <v>0</v>
      </c>
      <c r="AE636" s="10">
        <f t="shared" si="307"/>
        <v>0</v>
      </c>
      <c r="AF636" s="10">
        <f t="shared" si="307"/>
        <v>0</v>
      </c>
      <c r="AG636" s="10">
        <f t="shared" si="307"/>
        <v>0</v>
      </c>
      <c r="AH636" s="10">
        <f t="shared" si="306"/>
        <v>0</v>
      </c>
      <c r="AI636" s="10">
        <f t="shared" si="306"/>
        <v>0</v>
      </c>
      <c r="AJ636" s="10">
        <f t="shared" si="306"/>
        <v>0</v>
      </c>
      <c r="AK636" s="10">
        <f t="shared" si="306"/>
        <v>0</v>
      </c>
    </row>
    <row r="637" spans="1:37" ht="12.75" customHeight="1" x14ac:dyDescent="0.25">
      <c r="A637" s="133">
        <v>629</v>
      </c>
      <c r="B637" s="139" t="s">
        <v>1881</v>
      </c>
      <c r="C637" s="135">
        <f t="shared" si="294"/>
        <v>0</v>
      </c>
      <c r="D637" s="140">
        <v>0</v>
      </c>
      <c r="E637" s="140">
        <v>0</v>
      </c>
      <c r="F637" s="140">
        <v>0</v>
      </c>
      <c r="G637" s="140">
        <v>0</v>
      </c>
      <c r="H637" s="140">
        <v>0</v>
      </c>
      <c r="I637" s="140">
        <v>0</v>
      </c>
      <c r="J637" s="135">
        <f t="shared" si="296"/>
        <v>0</v>
      </c>
      <c r="K637" s="141">
        <v>0</v>
      </c>
      <c r="L637" s="141">
        <v>0</v>
      </c>
      <c r="M637" s="141">
        <v>0</v>
      </c>
      <c r="N637" s="141">
        <v>0</v>
      </c>
      <c r="O637" s="141">
        <v>0</v>
      </c>
      <c r="P637" s="141">
        <v>0</v>
      </c>
      <c r="Q637" s="136">
        <f t="shared" si="298"/>
        <v>0</v>
      </c>
      <c r="R637" s="141">
        <v>0</v>
      </c>
      <c r="S637" s="141">
        <v>0</v>
      </c>
      <c r="T637" s="141">
        <v>0</v>
      </c>
      <c r="U637" s="10">
        <v>0</v>
      </c>
      <c r="V637" s="10">
        <v>0</v>
      </c>
      <c r="W637" s="10">
        <v>0</v>
      </c>
      <c r="X637" s="13">
        <f t="shared" si="293"/>
        <v>0</v>
      </c>
      <c r="Y637" s="10">
        <f t="shared" si="293"/>
        <v>0</v>
      </c>
      <c r="Z637" s="10">
        <f t="shared" si="293"/>
        <v>0</v>
      </c>
      <c r="AA637" s="10">
        <f t="shared" si="293"/>
        <v>0</v>
      </c>
      <c r="AB637" s="10">
        <f t="shared" si="293"/>
        <v>0</v>
      </c>
      <c r="AC637" s="10">
        <f t="shared" si="293"/>
        <v>0</v>
      </c>
      <c r="AD637" s="10">
        <f t="shared" si="293"/>
        <v>0</v>
      </c>
      <c r="AE637" s="10">
        <f t="shared" si="307"/>
        <v>0</v>
      </c>
      <c r="AF637" s="10">
        <f t="shared" si="307"/>
        <v>0</v>
      </c>
      <c r="AG637" s="10">
        <f t="shared" si="307"/>
        <v>0</v>
      </c>
      <c r="AH637" s="10">
        <f t="shared" si="306"/>
        <v>0</v>
      </c>
      <c r="AI637" s="10">
        <f t="shared" si="306"/>
        <v>0</v>
      </c>
      <c r="AJ637" s="10">
        <f t="shared" si="306"/>
        <v>0</v>
      </c>
      <c r="AK637" s="10">
        <f t="shared" si="306"/>
        <v>0</v>
      </c>
    </row>
    <row r="638" spans="1:37" ht="12.75" customHeight="1" x14ac:dyDescent="0.25">
      <c r="A638" s="133">
        <v>630</v>
      </c>
      <c r="B638" s="139" t="s">
        <v>1882</v>
      </c>
      <c r="C638" s="135">
        <f t="shared" si="294"/>
        <v>0</v>
      </c>
      <c r="D638" s="140">
        <v>0</v>
      </c>
      <c r="E638" s="140">
        <v>0</v>
      </c>
      <c r="F638" s="140">
        <v>0</v>
      </c>
      <c r="G638" s="140">
        <v>0</v>
      </c>
      <c r="H638" s="140">
        <v>0</v>
      </c>
      <c r="I638" s="140">
        <v>0</v>
      </c>
      <c r="J638" s="135">
        <f t="shared" si="296"/>
        <v>0</v>
      </c>
      <c r="K638" s="141">
        <v>0</v>
      </c>
      <c r="L638" s="141">
        <v>0</v>
      </c>
      <c r="M638" s="141">
        <v>0</v>
      </c>
      <c r="N638" s="141">
        <v>0</v>
      </c>
      <c r="O638" s="141">
        <v>0</v>
      </c>
      <c r="P638" s="141">
        <v>0</v>
      </c>
      <c r="Q638" s="136">
        <f t="shared" si="298"/>
        <v>0</v>
      </c>
      <c r="R638" s="141">
        <v>0</v>
      </c>
      <c r="S638" s="141">
        <v>0</v>
      </c>
      <c r="T638" s="141">
        <v>0</v>
      </c>
      <c r="U638" s="10">
        <v>0</v>
      </c>
      <c r="V638" s="10">
        <v>0</v>
      </c>
      <c r="W638" s="10">
        <v>0</v>
      </c>
      <c r="X638" s="13">
        <f t="shared" si="293"/>
        <v>0</v>
      </c>
      <c r="Y638" s="10">
        <f t="shared" si="293"/>
        <v>0</v>
      </c>
      <c r="Z638" s="10">
        <f t="shared" si="293"/>
        <v>0</v>
      </c>
      <c r="AA638" s="10">
        <f t="shared" si="293"/>
        <v>0</v>
      </c>
      <c r="AB638" s="10">
        <f t="shared" si="293"/>
        <v>0</v>
      </c>
      <c r="AC638" s="10">
        <f t="shared" si="293"/>
        <v>0</v>
      </c>
      <c r="AD638" s="10">
        <f t="shared" si="293"/>
        <v>0</v>
      </c>
      <c r="AE638" s="10">
        <f t="shared" si="307"/>
        <v>0</v>
      </c>
      <c r="AF638" s="10">
        <f t="shared" si="307"/>
        <v>0</v>
      </c>
      <c r="AG638" s="10">
        <f t="shared" si="307"/>
        <v>0</v>
      </c>
      <c r="AH638" s="10">
        <f t="shared" si="306"/>
        <v>0</v>
      </c>
      <c r="AI638" s="10">
        <f t="shared" si="306"/>
        <v>0</v>
      </c>
      <c r="AJ638" s="10">
        <f t="shared" si="306"/>
        <v>0</v>
      </c>
      <c r="AK638" s="10">
        <f t="shared" si="306"/>
        <v>0</v>
      </c>
    </row>
    <row r="639" spans="1:37" ht="12.75" customHeight="1" x14ac:dyDescent="0.25">
      <c r="A639" s="133">
        <v>631</v>
      </c>
      <c r="B639" s="139"/>
      <c r="C639" s="140"/>
      <c r="D639" s="140"/>
      <c r="E639" s="140"/>
      <c r="F639" s="140"/>
      <c r="G639" s="140"/>
      <c r="H639" s="140"/>
      <c r="I639" s="140"/>
      <c r="J639" s="140"/>
      <c r="K639" s="141"/>
      <c r="L639" s="141"/>
      <c r="M639" s="141"/>
      <c r="N639" s="141"/>
      <c r="O639" s="141"/>
      <c r="P639" s="141"/>
      <c r="Q639" s="141"/>
      <c r="R639" s="141"/>
      <c r="S639" s="141"/>
      <c r="T639" s="141"/>
      <c r="U639" s="10"/>
      <c r="V639" s="10"/>
      <c r="W639" s="10"/>
      <c r="X639" s="13">
        <f t="shared" si="293"/>
        <v>0</v>
      </c>
      <c r="Y639" s="10"/>
      <c r="Z639" s="10"/>
      <c r="AA639" s="10"/>
      <c r="AB639" s="10"/>
      <c r="AC639" s="10"/>
      <c r="AD639" s="10"/>
      <c r="AE639" s="10"/>
      <c r="AF639" s="10"/>
      <c r="AG639" s="10"/>
      <c r="AH639" s="10"/>
      <c r="AI639" s="10"/>
      <c r="AJ639" s="10"/>
      <c r="AK639" s="10"/>
    </row>
    <row r="640" spans="1:37" ht="12.75" customHeight="1" x14ac:dyDescent="0.25">
      <c r="A640" s="133">
        <v>632</v>
      </c>
      <c r="B640" s="134" t="s">
        <v>1883</v>
      </c>
      <c r="C640" s="135">
        <f t="shared" ref="C640:C666" si="308">SUM(D640:I640)</f>
        <v>4077.2000000000003</v>
      </c>
      <c r="D640" s="135">
        <f t="shared" ref="D640:I640" si="309">D641+D642</f>
        <v>1309.5999999999999</v>
      </c>
      <c r="E640" s="135">
        <f t="shared" si="309"/>
        <v>1963.7</v>
      </c>
      <c r="F640" s="135">
        <f t="shared" si="309"/>
        <v>0</v>
      </c>
      <c r="G640" s="135">
        <f t="shared" si="309"/>
        <v>460.4</v>
      </c>
      <c r="H640" s="135">
        <f t="shared" si="309"/>
        <v>127.5</v>
      </c>
      <c r="I640" s="135">
        <f t="shared" si="309"/>
        <v>216</v>
      </c>
      <c r="J640" s="135">
        <f t="shared" ref="J640:J666" si="310">SUM(K640:P640)</f>
        <v>4864</v>
      </c>
      <c r="K640" s="135">
        <f t="shared" ref="K640:P640" si="311">K641+K642</f>
        <v>2091.9</v>
      </c>
      <c r="L640" s="135">
        <f t="shared" si="311"/>
        <v>1963.7</v>
      </c>
      <c r="M640" s="135">
        <f t="shared" si="311"/>
        <v>0</v>
      </c>
      <c r="N640" s="135">
        <f t="shared" si="311"/>
        <v>460.4</v>
      </c>
      <c r="O640" s="135">
        <f t="shared" si="311"/>
        <v>132</v>
      </c>
      <c r="P640" s="135">
        <f t="shared" si="311"/>
        <v>216</v>
      </c>
      <c r="Q640" s="136">
        <f t="shared" ref="Q640:Q666" si="312">SUM(R640:W640)</f>
        <v>3867.7442000000005</v>
      </c>
      <c r="R640" s="135">
        <f t="shared" ref="R640:W640" si="313">R641+R642</f>
        <v>1944.5458000000001</v>
      </c>
      <c r="S640" s="135">
        <f t="shared" si="313"/>
        <v>1226.2982</v>
      </c>
      <c r="T640" s="135">
        <f t="shared" si="313"/>
        <v>0</v>
      </c>
      <c r="U640" s="135">
        <f t="shared" si="313"/>
        <v>460.4</v>
      </c>
      <c r="V640" s="135">
        <f t="shared" si="313"/>
        <v>69.691199999999995</v>
      </c>
      <c r="W640" s="135">
        <f t="shared" si="313"/>
        <v>166.809</v>
      </c>
      <c r="X640" s="13">
        <f t="shared" si="293"/>
        <v>-996.25579999999945</v>
      </c>
      <c r="Y640" s="13">
        <f t="shared" si="293"/>
        <v>-147.35419999999999</v>
      </c>
      <c r="Z640" s="13">
        <f t="shared" si="293"/>
        <v>-737.40180000000009</v>
      </c>
      <c r="AA640" s="13">
        <f t="shared" si="293"/>
        <v>0</v>
      </c>
      <c r="AB640" s="13">
        <f t="shared" si="293"/>
        <v>0</v>
      </c>
      <c r="AC640" s="13">
        <f t="shared" si="293"/>
        <v>-62.308800000000005</v>
      </c>
      <c r="AD640" s="13">
        <f t="shared" si="293"/>
        <v>-49.191000000000003</v>
      </c>
      <c r="AE640" s="13">
        <f t="shared" si="307"/>
        <v>79.517767269736851</v>
      </c>
      <c r="AF640" s="13">
        <f t="shared" si="307"/>
        <v>92.955963478177736</v>
      </c>
      <c r="AG640" s="13">
        <f t="shared" si="307"/>
        <v>62.448347507256706</v>
      </c>
      <c r="AH640" s="13">
        <f t="shared" si="306"/>
        <v>0</v>
      </c>
      <c r="AI640" s="13">
        <f t="shared" si="306"/>
        <v>100</v>
      </c>
      <c r="AJ640" s="13">
        <f t="shared" si="306"/>
        <v>52.79636363636363</v>
      </c>
      <c r="AK640" s="13">
        <f t="shared" si="306"/>
        <v>77.226388888888891</v>
      </c>
    </row>
    <row r="641" spans="1:45" s="138" customFormat="1" ht="12.75" customHeight="1" x14ac:dyDescent="0.2">
      <c r="A641" s="133">
        <v>633</v>
      </c>
      <c r="B641" s="134" t="s">
        <v>1374</v>
      </c>
      <c r="C641" s="135">
        <f t="shared" si="308"/>
        <v>3949.7000000000003</v>
      </c>
      <c r="D641" s="135">
        <f t="shared" ref="D641:I641" si="314">D643</f>
        <v>1309.5999999999999</v>
      </c>
      <c r="E641" s="135">
        <f t="shared" si="314"/>
        <v>1963.7</v>
      </c>
      <c r="F641" s="135">
        <f t="shared" si="314"/>
        <v>0</v>
      </c>
      <c r="G641" s="135">
        <f t="shared" si="314"/>
        <v>460.4</v>
      </c>
      <c r="H641" s="135">
        <f t="shared" si="314"/>
        <v>0</v>
      </c>
      <c r="I641" s="135">
        <f t="shared" si="314"/>
        <v>216</v>
      </c>
      <c r="J641" s="135">
        <f t="shared" si="310"/>
        <v>4732</v>
      </c>
      <c r="K641" s="135">
        <f t="shared" ref="K641:P641" si="315">K643</f>
        <v>2091.9</v>
      </c>
      <c r="L641" s="135">
        <f t="shared" si="315"/>
        <v>1963.7</v>
      </c>
      <c r="M641" s="135">
        <f t="shared" si="315"/>
        <v>0</v>
      </c>
      <c r="N641" s="135">
        <f t="shared" si="315"/>
        <v>460.4</v>
      </c>
      <c r="O641" s="135">
        <f t="shared" si="315"/>
        <v>0</v>
      </c>
      <c r="P641" s="135">
        <f t="shared" si="315"/>
        <v>216</v>
      </c>
      <c r="Q641" s="136">
        <f t="shared" si="312"/>
        <v>3798.0530000000003</v>
      </c>
      <c r="R641" s="135">
        <f t="shared" ref="R641:W641" si="316">R643</f>
        <v>1944.5458000000001</v>
      </c>
      <c r="S641" s="135">
        <f t="shared" si="316"/>
        <v>1226.2982</v>
      </c>
      <c r="T641" s="135">
        <f t="shared" si="316"/>
        <v>0</v>
      </c>
      <c r="U641" s="135">
        <f t="shared" si="316"/>
        <v>460.4</v>
      </c>
      <c r="V641" s="135">
        <f t="shared" si="316"/>
        <v>0</v>
      </c>
      <c r="W641" s="135">
        <f t="shared" si="316"/>
        <v>166.809</v>
      </c>
      <c r="X641" s="13">
        <f t="shared" si="293"/>
        <v>-933.94699999999966</v>
      </c>
      <c r="Y641" s="13">
        <f t="shared" si="293"/>
        <v>-147.35419999999999</v>
      </c>
      <c r="Z641" s="13">
        <f t="shared" si="293"/>
        <v>-737.40180000000009</v>
      </c>
      <c r="AA641" s="13">
        <f t="shared" si="293"/>
        <v>0</v>
      </c>
      <c r="AB641" s="13">
        <f t="shared" si="293"/>
        <v>0</v>
      </c>
      <c r="AC641" s="13">
        <f t="shared" si="293"/>
        <v>0</v>
      </c>
      <c r="AD641" s="13">
        <f t="shared" si="293"/>
        <v>-49.191000000000003</v>
      </c>
      <c r="AE641" s="13">
        <f t="shared" si="307"/>
        <v>80.263165680473378</v>
      </c>
      <c r="AF641" s="13">
        <f t="shared" si="307"/>
        <v>92.955963478177736</v>
      </c>
      <c r="AG641" s="13">
        <f t="shared" si="307"/>
        <v>62.448347507256706</v>
      </c>
      <c r="AH641" s="13">
        <f t="shared" si="306"/>
        <v>0</v>
      </c>
      <c r="AI641" s="13">
        <f t="shared" si="306"/>
        <v>100</v>
      </c>
      <c r="AJ641" s="13">
        <f t="shared" si="306"/>
        <v>0</v>
      </c>
      <c r="AK641" s="13">
        <f t="shared" si="306"/>
        <v>77.226388888888891</v>
      </c>
      <c r="AL641" s="183"/>
      <c r="AM641" s="183"/>
      <c r="AN641" s="183"/>
      <c r="AO641" s="183"/>
      <c r="AP641" s="183"/>
      <c r="AQ641" s="183"/>
      <c r="AR641" s="183"/>
      <c r="AS641" s="183"/>
    </row>
    <row r="642" spans="1:45" s="138" customFormat="1" ht="12.75" customHeight="1" x14ac:dyDescent="0.2">
      <c r="A642" s="133">
        <v>634</v>
      </c>
      <c r="B642" s="134" t="s">
        <v>1375</v>
      </c>
      <c r="C642" s="135">
        <f t="shared" si="308"/>
        <v>127.5</v>
      </c>
      <c r="D642" s="135">
        <f t="shared" ref="D642:I642" si="317">SUBTOTAL(9,D644:D666)</f>
        <v>0</v>
      </c>
      <c r="E642" s="135">
        <f t="shared" si="317"/>
        <v>0</v>
      </c>
      <c r="F642" s="135">
        <f t="shared" si="317"/>
        <v>0</v>
      </c>
      <c r="G642" s="135">
        <f t="shared" si="317"/>
        <v>0</v>
      </c>
      <c r="H642" s="135">
        <f t="shared" si="317"/>
        <v>127.5</v>
      </c>
      <c r="I642" s="135">
        <f t="shared" si="317"/>
        <v>0</v>
      </c>
      <c r="J642" s="135">
        <f t="shared" si="310"/>
        <v>132</v>
      </c>
      <c r="K642" s="135">
        <f t="shared" ref="K642:P642" si="318">SUBTOTAL(9,K644:K666)</f>
        <v>0</v>
      </c>
      <c r="L642" s="135">
        <f t="shared" si="318"/>
        <v>0</v>
      </c>
      <c r="M642" s="135">
        <f t="shared" si="318"/>
        <v>0</v>
      </c>
      <c r="N642" s="135">
        <f t="shared" si="318"/>
        <v>0</v>
      </c>
      <c r="O642" s="135">
        <f t="shared" si="318"/>
        <v>132</v>
      </c>
      <c r="P642" s="135">
        <f t="shared" si="318"/>
        <v>0</v>
      </c>
      <c r="Q642" s="136">
        <f t="shared" si="312"/>
        <v>69.691199999999995</v>
      </c>
      <c r="R642" s="135">
        <f t="shared" ref="R642:W642" si="319">SUBTOTAL(9,R644:R666)</f>
        <v>0</v>
      </c>
      <c r="S642" s="135">
        <f t="shared" si="319"/>
        <v>0</v>
      </c>
      <c r="T642" s="135">
        <f t="shared" si="319"/>
        <v>0</v>
      </c>
      <c r="U642" s="135">
        <f t="shared" si="319"/>
        <v>0</v>
      </c>
      <c r="V642" s="135">
        <f t="shared" si="319"/>
        <v>69.691199999999995</v>
      </c>
      <c r="W642" s="135">
        <f t="shared" si="319"/>
        <v>0</v>
      </c>
      <c r="X642" s="13">
        <f t="shared" si="293"/>
        <v>-62.308800000000005</v>
      </c>
      <c r="Y642" s="13">
        <f t="shared" si="293"/>
        <v>0</v>
      </c>
      <c r="Z642" s="13">
        <f t="shared" si="293"/>
        <v>0</v>
      </c>
      <c r="AA642" s="13">
        <f t="shared" si="293"/>
        <v>0</v>
      </c>
      <c r="AB642" s="13">
        <f t="shared" si="293"/>
        <v>0</v>
      </c>
      <c r="AC642" s="13">
        <f t="shared" si="293"/>
        <v>-62.308800000000005</v>
      </c>
      <c r="AD642" s="13">
        <f t="shared" si="293"/>
        <v>0</v>
      </c>
      <c r="AE642" s="13">
        <f t="shared" si="307"/>
        <v>52.79636363636363</v>
      </c>
      <c r="AF642" s="13">
        <f t="shared" si="307"/>
        <v>0</v>
      </c>
      <c r="AG642" s="13">
        <f t="shared" si="307"/>
        <v>0</v>
      </c>
      <c r="AH642" s="13">
        <f t="shared" si="306"/>
        <v>0</v>
      </c>
      <c r="AI642" s="13">
        <f t="shared" si="306"/>
        <v>0</v>
      </c>
      <c r="AJ642" s="13">
        <f t="shared" si="306"/>
        <v>52.79636363636363</v>
      </c>
      <c r="AK642" s="13">
        <f t="shared" si="306"/>
        <v>0</v>
      </c>
      <c r="AL642" s="183"/>
      <c r="AM642" s="183"/>
      <c r="AN642" s="183"/>
      <c r="AO642" s="183"/>
      <c r="AP642" s="183"/>
      <c r="AQ642" s="183"/>
      <c r="AR642" s="183"/>
      <c r="AS642" s="183"/>
    </row>
    <row r="643" spans="1:45" ht="12.75" customHeight="1" x14ac:dyDescent="0.25">
      <c r="A643" s="133">
        <v>635</v>
      </c>
      <c r="B643" s="139" t="s">
        <v>1400</v>
      </c>
      <c r="C643" s="135">
        <f t="shared" si="308"/>
        <v>3949.7000000000003</v>
      </c>
      <c r="D643" s="140">
        <v>1309.5999999999999</v>
      </c>
      <c r="E643" s="140">
        <v>1963.7</v>
      </c>
      <c r="F643" s="140">
        <v>0</v>
      </c>
      <c r="G643" s="140">
        <v>460.4</v>
      </c>
      <c r="H643" s="140">
        <v>0</v>
      </c>
      <c r="I643" s="140">
        <v>216</v>
      </c>
      <c r="J643" s="135">
        <f t="shared" si="310"/>
        <v>4732</v>
      </c>
      <c r="K643" s="141">
        <v>2091.9</v>
      </c>
      <c r="L643" s="141">
        <v>1963.7</v>
      </c>
      <c r="M643" s="141">
        <v>0</v>
      </c>
      <c r="N643" s="141">
        <v>460.4</v>
      </c>
      <c r="O643" s="141">
        <v>0</v>
      </c>
      <c r="P643" s="141">
        <v>216</v>
      </c>
      <c r="Q643" s="136">
        <f t="shared" si="312"/>
        <v>3798.0530000000003</v>
      </c>
      <c r="R643" s="141">
        <v>1944.5458000000001</v>
      </c>
      <c r="S643" s="141">
        <v>1226.2982</v>
      </c>
      <c r="T643" s="141">
        <v>0</v>
      </c>
      <c r="U643" s="10">
        <v>460.4</v>
      </c>
      <c r="V643" s="10">
        <v>0</v>
      </c>
      <c r="W643" s="10">
        <v>166.809</v>
      </c>
      <c r="X643" s="13">
        <f t="shared" si="293"/>
        <v>-933.94699999999966</v>
      </c>
      <c r="Y643" s="10">
        <f t="shared" si="293"/>
        <v>-147.35419999999999</v>
      </c>
      <c r="Z643" s="10">
        <f t="shared" si="293"/>
        <v>-737.40180000000009</v>
      </c>
      <c r="AA643" s="10">
        <f t="shared" si="293"/>
        <v>0</v>
      </c>
      <c r="AB643" s="10">
        <f t="shared" si="293"/>
        <v>0</v>
      </c>
      <c r="AC643" s="10">
        <f t="shared" si="293"/>
        <v>0</v>
      </c>
      <c r="AD643" s="10">
        <f t="shared" si="293"/>
        <v>-49.191000000000003</v>
      </c>
      <c r="AE643" s="10">
        <f t="shared" si="307"/>
        <v>80.263165680473378</v>
      </c>
      <c r="AF643" s="10">
        <f t="shared" si="307"/>
        <v>92.955963478177736</v>
      </c>
      <c r="AG643" s="10">
        <f t="shared" si="307"/>
        <v>62.448347507256706</v>
      </c>
      <c r="AH643" s="10">
        <f t="shared" si="306"/>
        <v>0</v>
      </c>
      <c r="AI643" s="10">
        <f t="shared" si="306"/>
        <v>100</v>
      </c>
      <c r="AJ643" s="10">
        <f t="shared" si="306"/>
        <v>0</v>
      </c>
      <c r="AK643" s="10">
        <f t="shared" si="306"/>
        <v>77.226388888888891</v>
      </c>
    </row>
    <row r="644" spans="1:45" ht="12.75" customHeight="1" x14ac:dyDescent="0.25">
      <c r="A644" s="133">
        <v>636</v>
      </c>
      <c r="B644" s="139" t="s">
        <v>1884</v>
      </c>
      <c r="C644" s="135">
        <f t="shared" si="308"/>
        <v>0</v>
      </c>
      <c r="D644" s="140">
        <v>0</v>
      </c>
      <c r="E644" s="140">
        <v>0</v>
      </c>
      <c r="F644" s="140">
        <v>0</v>
      </c>
      <c r="G644" s="140">
        <v>0</v>
      </c>
      <c r="H644" s="140">
        <v>0</v>
      </c>
      <c r="I644" s="140">
        <v>0</v>
      </c>
      <c r="J644" s="135">
        <f t="shared" si="310"/>
        <v>0</v>
      </c>
      <c r="K644" s="141">
        <v>0</v>
      </c>
      <c r="L644" s="141">
        <v>0</v>
      </c>
      <c r="M644" s="141">
        <v>0</v>
      </c>
      <c r="N644" s="141">
        <v>0</v>
      </c>
      <c r="O644" s="141">
        <v>0</v>
      </c>
      <c r="P644" s="141">
        <v>0</v>
      </c>
      <c r="Q644" s="136">
        <f t="shared" si="312"/>
        <v>0</v>
      </c>
      <c r="R644" s="141">
        <v>0</v>
      </c>
      <c r="S644" s="141">
        <v>0</v>
      </c>
      <c r="T644" s="141">
        <v>0</v>
      </c>
      <c r="U644" s="10">
        <v>0</v>
      </c>
      <c r="V644" s="10">
        <v>0</v>
      </c>
      <c r="W644" s="10">
        <v>0</v>
      </c>
      <c r="X644" s="13">
        <f t="shared" si="293"/>
        <v>0</v>
      </c>
      <c r="Y644" s="10">
        <f t="shared" ref="Y644:AD666" si="320">R644-K644</f>
        <v>0</v>
      </c>
      <c r="Z644" s="10">
        <f t="shared" si="320"/>
        <v>0</v>
      </c>
      <c r="AA644" s="10">
        <f t="shared" si="320"/>
        <v>0</v>
      </c>
      <c r="AB644" s="10">
        <f t="shared" si="320"/>
        <v>0</v>
      </c>
      <c r="AC644" s="10">
        <f t="shared" si="320"/>
        <v>0</v>
      </c>
      <c r="AD644" s="10">
        <f t="shared" si="320"/>
        <v>0</v>
      </c>
      <c r="AE644" s="10">
        <f t="shared" si="307"/>
        <v>0</v>
      </c>
      <c r="AF644" s="10">
        <f t="shared" si="307"/>
        <v>0</v>
      </c>
      <c r="AG644" s="10">
        <f t="shared" si="307"/>
        <v>0</v>
      </c>
      <c r="AH644" s="10">
        <f t="shared" si="306"/>
        <v>0</v>
      </c>
      <c r="AI644" s="10">
        <f t="shared" si="306"/>
        <v>0</v>
      </c>
      <c r="AJ644" s="10">
        <f t="shared" si="306"/>
        <v>0</v>
      </c>
      <c r="AK644" s="10">
        <f t="shared" si="306"/>
        <v>0</v>
      </c>
    </row>
    <row r="645" spans="1:45" ht="12.75" customHeight="1" x14ac:dyDescent="0.25">
      <c r="A645" s="133">
        <v>637</v>
      </c>
      <c r="B645" s="139" t="s">
        <v>1885</v>
      </c>
      <c r="C645" s="135">
        <f t="shared" si="308"/>
        <v>0</v>
      </c>
      <c r="D645" s="140">
        <v>0</v>
      </c>
      <c r="E645" s="140">
        <v>0</v>
      </c>
      <c r="F645" s="140">
        <v>0</v>
      </c>
      <c r="G645" s="140">
        <v>0</v>
      </c>
      <c r="H645" s="140">
        <v>0</v>
      </c>
      <c r="I645" s="140">
        <v>0</v>
      </c>
      <c r="J645" s="135">
        <f t="shared" si="310"/>
        <v>0</v>
      </c>
      <c r="K645" s="141">
        <v>0</v>
      </c>
      <c r="L645" s="141">
        <v>0</v>
      </c>
      <c r="M645" s="141">
        <v>0</v>
      </c>
      <c r="N645" s="141">
        <v>0</v>
      </c>
      <c r="O645" s="141">
        <v>0</v>
      </c>
      <c r="P645" s="141">
        <v>0</v>
      </c>
      <c r="Q645" s="136">
        <f t="shared" si="312"/>
        <v>0</v>
      </c>
      <c r="R645" s="141">
        <v>0</v>
      </c>
      <c r="S645" s="141">
        <v>0</v>
      </c>
      <c r="T645" s="141">
        <v>0</v>
      </c>
      <c r="U645" s="10">
        <v>0</v>
      </c>
      <c r="V645" s="10">
        <v>0</v>
      </c>
      <c r="W645" s="10">
        <v>0</v>
      </c>
      <c r="X645" s="13">
        <f t="shared" ref="X645:AD701" si="321">Q645-J645</f>
        <v>0</v>
      </c>
      <c r="Y645" s="10">
        <f t="shared" si="320"/>
        <v>0</v>
      </c>
      <c r="Z645" s="10">
        <f t="shared" si="320"/>
        <v>0</v>
      </c>
      <c r="AA645" s="10">
        <f t="shared" si="320"/>
        <v>0</v>
      </c>
      <c r="AB645" s="10">
        <f t="shared" si="320"/>
        <v>0</v>
      </c>
      <c r="AC645" s="10">
        <f t="shared" si="320"/>
        <v>0</v>
      </c>
      <c r="AD645" s="10">
        <f t="shared" si="320"/>
        <v>0</v>
      </c>
      <c r="AE645" s="10">
        <f t="shared" si="307"/>
        <v>0</v>
      </c>
      <c r="AF645" s="10">
        <f t="shared" si="307"/>
        <v>0</v>
      </c>
      <c r="AG645" s="10">
        <f t="shared" si="307"/>
        <v>0</v>
      </c>
      <c r="AH645" s="10">
        <f t="shared" si="306"/>
        <v>0</v>
      </c>
      <c r="AI645" s="10">
        <f t="shared" si="306"/>
        <v>0</v>
      </c>
      <c r="AJ645" s="10">
        <f t="shared" si="306"/>
        <v>0</v>
      </c>
      <c r="AK645" s="10">
        <f t="shared" si="306"/>
        <v>0</v>
      </c>
    </row>
    <row r="646" spans="1:45" ht="12.75" customHeight="1" x14ac:dyDescent="0.25">
      <c r="A646" s="133">
        <v>638</v>
      </c>
      <c r="B646" s="139" t="s">
        <v>1886</v>
      </c>
      <c r="C646" s="135">
        <f t="shared" si="308"/>
        <v>0</v>
      </c>
      <c r="D646" s="140">
        <v>0</v>
      </c>
      <c r="E646" s="140">
        <v>0</v>
      </c>
      <c r="F646" s="140">
        <v>0</v>
      </c>
      <c r="G646" s="140">
        <v>0</v>
      </c>
      <c r="H646" s="140">
        <v>0</v>
      </c>
      <c r="I646" s="140">
        <v>0</v>
      </c>
      <c r="J646" s="135">
        <f t="shared" si="310"/>
        <v>0</v>
      </c>
      <c r="K646" s="141">
        <v>0</v>
      </c>
      <c r="L646" s="141">
        <v>0</v>
      </c>
      <c r="M646" s="141">
        <v>0</v>
      </c>
      <c r="N646" s="141">
        <v>0</v>
      </c>
      <c r="O646" s="141">
        <v>0</v>
      </c>
      <c r="P646" s="141">
        <v>0</v>
      </c>
      <c r="Q646" s="136">
        <f t="shared" si="312"/>
        <v>0</v>
      </c>
      <c r="R646" s="141">
        <v>0</v>
      </c>
      <c r="S646" s="141">
        <v>0</v>
      </c>
      <c r="T646" s="141">
        <v>0</v>
      </c>
      <c r="U646" s="10">
        <v>0</v>
      </c>
      <c r="V646" s="10">
        <v>0</v>
      </c>
      <c r="W646" s="10">
        <v>0</v>
      </c>
      <c r="X646" s="13">
        <f t="shared" si="321"/>
        <v>0</v>
      </c>
      <c r="Y646" s="10">
        <f t="shared" si="320"/>
        <v>0</v>
      </c>
      <c r="Z646" s="10">
        <f t="shared" si="320"/>
        <v>0</v>
      </c>
      <c r="AA646" s="10">
        <f t="shared" si="320"/>
        <v>0</v>
      </c>
      <c r="AB646" s="10">
        <f t="shared" si="320"/>
        <v>0</v>
      </c>
      <c r="AC646" s="10">
        <f t="shared" si="320"/>
        <v>0</v>
      </c>
      <c r="AD646" s="10">
        <f t="shared" si="320"/>
        <v>0</v>
      </c>
      <c r="AE646" s="10">
        <f t="shared" si="307"/>
        <v>0</v>
      </c>
      <c r="AF646" s="10">
        <f t="shared" si="307"/>
        <v>0</v>
      </c>
      <c r="AG646" s="10">
        <f t="shared" si="307"/>
        <v>0</v>
      </c>
      <c r="AH646" s="10">
        <f t="shared" si="306"/>
        <v>0</v>
      </c>
      <c r="AI646" s="10">
        <f t="shared" si="306"/>
        <v>0</v>
      </c>
      <c r="AJ646" s="10">
        <f t="shared" si="306"/>
        <v>0</v>
      </c>
      <c r="AK646" s="10">
        <f t="shared" si="306"/>
        <v>0</v>
      </c>
    </row>
    <row r="647" spans="1:45" ht="12.75" customHeight="1" x14ac:dyDescent="0.25">
      <c r="A647" s="133">
        <v>639</v>
      </c>
      <c r="B647" s="139" t="s">
        <v>1887</v>
      </c>
      <c r="C647" s="135">
        <f t="shared" si="308"/>
        <v>0</v>
      </c>
      <c r="D647" s="140">
        <v>0</v>
      </c>
      <c r="E647" s="140">
        <v>0</v>
      </c>
      <c r="F647" s="140">
        <v>0</v>
      </c>
      <c r="G647" s="140">
        <v>0</v>
      </c>
      <c r="H647" s="140">
        <v>0</v>
      </c>
      <c r="I647" s="140">
        <v>0</v>
      </c>
      <c r="J647" s="135">
        <f t="shared" si="310"/>
        <v>0</v>
      </c>
      <c r="K647" s="141">
        <v>0</v>
      </c>
      <c r="L647" s="141">
        <v>0</v>
      </c>
      <c r="M647" s="141">
        <v>0</v>
      </c>
      <c r="N647" s="141">
        <v>0</v>
      </c>
      <c r="O647" s="141">
        <v>0</v>
      </c>
      <c r="P647" s="141">
        <v>0</v>
      </c>
      <c r="Q647" s="136">
        <f t="shared" si="312"/>
        <v>0</v>
      </c>
      <c r="R647" s="141">
        <v>0</v>
      </c>
      <c r="S647" s="141">
        <v>0</v>
      </c>
      <c r="T647" s="141">
        <v>0</v>
      </c>
      <c r="U647" s="10">
        <v>0</v>
      </c>
      <c r="V647" s="10">
        <v>0</v>
      </c>
      <c r="W647" s="10">
        <v>0</v>
      </c>
      <c r="X647" s="13">
        <f t="shared" si="321"/>
        <v>0</v>
      </c>
      <c r="Y647" s="10">
        <f t="shared" si="320"/>
        <v>0</v>
      </c>
      <c r="Z647" s="10">
        <f t="shared" si="320"/>
        <v>0</v>
      </c>
      <c r="AA647" s="10">
        <f t="shared" si="320"/>
        <v>0</v>
      </c>
      <c r="AB647" s="10">
        <f t="shared" si="320"/>
        <v>0</v>
      </c>
      <c r="AC647" s="10">
        <f t="shared" si="320"/>
        <v>0</v>
      </c>
      <c r="AD647" s="10">
        <f t="shared" si="320"/>
        <v>0</v>
      </c>
      <c r="AE647" s="10">
        <f t="shared" si="307"/>
        <v>0</v>
      </c>
      <c r="AF647" s="10">
        <f t="shared" si="307"/>
        <v>0</v>
      </c>
      <c r="AG647" s="10">
        <f t="shared" si="307"/>
        <v>0</v>
      </c>
      <c r="AH647" s="10">
        <f t="shared" si="306"/>
        <v>0</v>
      </c>
      <c r="AI647" s="10">
        <f t="shared" si="306"/>
        <v>0</v>
      </c>
      <c r="AJ647" s="10">
        <f t="shared" si="306"/>
        <v>0</v>
      </c>
      <c r="AK647" s="10">
        <f t="shared" si="306"/>
        <v>0</v>
      </c>
    </row>
    <row r="648" spans="1:45" ht="12.75" customHeight="1" x14ac:dyDescent="0.25">
      <c r="A648" s="133">
        <v>640</v>
      </c>
      <c r="B648" s="139" t="s">
        <v>1888</v>
      </c>
      <c r="C648" s="135">
        <f t="shared" si="308"/>
        <v>0</v>
      </c>
      <c r="D648" s="140">
        <v>0</v>
      </c>
      <c r="E648" s="140">
        <v>0</v>
      </c>
      <c r="F648" s="140">
        <v>0</v>
      </c>
      <c r="G648" s="140">
        <v>0</v>
      </c>
      <c r="H648" s="140">
        <v>0</v>
      </c>
      <c r="I648" s="140">
        <v>0</v>
      </c>
      <c r="J648" s="135">
        <f t="shared" si="310"/>
        <v>0</v>
      </c>
      <c r="K648" s="141">
        <v>0</v>
      </c>
      <c r="L648" s="141">
        <v>0</v>
      </c>
      <c r="M648" s="141">
        <v>0</v>
      </c>
      <c r="N648" s="141">
        <v>0</v>
      </c>
      <c r="O648" s="141">
        <v>0</v>
      </c>
      <c r="P648" s="141">
        <v>0</v>
      </c>
      <c r="Q648" s="136">
        <f t="shared" si="312"/>
        <v>0</v>
      </c>
      <c r="R648" s="141">
        <v>0</v>
      </c>
      <c r="S648" s="141">
        <v>0</v>
      </c>
      <c r="T648" s="141">
        <v>0</v>
      </c>
      <c r="U648" s="10">
        <v>0</v>
      </c>
      <c r="V648" s="10">
        <v>0</v>
      </c>
      <c r="W648" s="10">
        <v>0</v>
      </c>
      <c r="X648" s="13">
        <f t="shared" si="321"/>
        <v>0</v>
      </c>
      <c r="Y648" s="10">
        <f t="shared" si="320"/>
        <v>0</v>
      </c>
      <c r="Z648" s="10">
        <f t="shared" si="320"/>
        <v>0</v>
      </c>
      <c r="AA648" s="10">
        <f t="shared" si="320"/>
        <v>0</v>
      </c>
      <c r="AB648" s="10">
        <f t="shared" si="320"/>
        <v>0</v>
      </c>
      <c r="AC648" s="10">
        <f t="shared" si="320"/>
        <v>0</v>
      </c>
      <c r="AD648" s="10">
        <f t="shared" si="320"/>
        <v>0</v>
      </c>
      <c r="AE648" s="10">
        <f t="shared" si="307"/>
        <v>0</v>
      </c>
      <c r="AF648" s="10">
        <f t="shared" si="307"/>
        <v>0</v>
      </c>
      <c r="AG648" s="10">
        <f t="shared" si="307"/>
        <v>0</v>
      </c>
      <c r="AH648" s="10">
        <f t="shared" si="306"/>
        <v>0</v>
      </c>
      <c r="AI648" s="10">
        <f t="shared" si="306"/>
        <v>0</v>
      </c>
      <c r="AJ648" s="10">
        <f t="shared" si="306"/>
        <v>0</v>
      </c>
      <c r="AK648" s="10">
        <f t="shared" si="306"/>
        <v>0</v>
      </c>
    </row>
    <row r="649" spans="1:45" ht="12.75" customHeight="1" x14ac:dyDescent="0.25">
      <c r="A649" s="133">
        <v>641</v>
      </c>
      <c r="B649" s="139" t="s">
        <v>1889</v>
      </c>
      <c r="C649" s="135">
        <f t="shared" si="308"/>
        <v>0</v>
      </c>
      <c r="D649" s="140">
        <v>0</v>
      </c>
      <c r="E649" s="140">
        <v>0</v>
      </c>
      <c r="F649" s="140">
        <v>0</v>
      </c>
      <c r="G649" s="140">
        <v>0</v>
      </c>
      <c r="H649" s="140">
        <v>0</v>
      </c>
      <c r="I649" s="140">
        <v>0</v>
      </c>
      <c r="J649" s="135">
        <f t="shared" si="310"/>
        <v>0</v>
      </c>
      <c r="K649" s="141">
        <v>0</v>
      </c>
      <c r="L649" s="141">
        <v>0</v>
      </c>
      <c r="M649" s="141">
        <v>0</v>
      </c>
      <c r="N649" s="141">
        <v>0</v>
      </c>
      <c r="O649" s="141">
        <v>0</v>
      </c>
      <c r="P649" s="141">
        <v>0</v>
      </c>
      <c r="Q649" s="136">
        <f t="shared" si="312"/>
        <v>0</v>
      </c>
      <c r="R649" s="141">
        <v>0</v>
      </c>
      <c r="S649" s="141">
        <v>0</v>
      </c>
      <c r="T649" s="141">
        <v>0</v>
      </c>
      <c r="U649" s="10">
        <v>0</v>
      </c>
      <c r="V649" s="10">
        <v>0</v>
      </c>
      <c r="W649" s="10">
        <v>0</v>
      </c>
      <c r="X649" s="13">
        <f t="shared" si="321"/>
        <v>0</v>
      </c>
      <c r="Y649" s="10">
        <f t="shared" si="320"/>
        <v>0</v>
      </c>
      <c r="Z649" s="10">
        <f t="shared" si="320"/>
        <v>0</v>
      </c>
      <c r="AA649" s="10">
        <f t="shared" si="320"/>
        <v>0</v>
      </c>
      <c r="AB649" s="10">
        <f t="shared" si="320"/>
        <v>0</v>
      </c>
      <c r="AC649" s="10">
        <f t="shared" si="320"/>
        <v>0</v>
      </c>
      <c r="AD649" s="10">
        <f t="shared" si="320"/>
        <v>0</v>
      </c>
      <c r="AE649" s="10">
        <f t="shared" si="307"/>
        <v>0</v>
      </c>
      <c r="AF649" s="10">
        <f t="shared" si="307"/>
        <v>0</v>
      </c>
      <c r="AG649" s="10">
        <f t="shared" si="307"/>
        <v>0</v>
      </c>
      <c r="AH649" s="10">
        <f t="shared" si="306"/>
        <v>0</v>
      </c>
      <c r="AI649" s="10">
        <f t="shared" si="306"/>
        <v>0</v>
      </c>
      <c r="AJ649" s="10">
        <f t="shared" si="306"/>
        <v>0</v>
      </c>
      <c r="AK649" s="10">
        <f t="shared" si="306"/>
        <v>0</v>
      </c>
    </row>
    <row r="650" spans="1:45" ht="12.75" customHeight="1" x14ac:dyDescent="0.25">
      <c r="A650" s="133">
        <v>642</v>
      </c>
      <c r="B650" s="139" t="s">
        <v>1890</v>
      </c>
      <c r="C650" s="135">
        <f t="shared" si="308"/>
        <v>59.2</v>
      </c>
      <c r="D650" s="140">
        <v>0</v>
      </c>
      <c r="E650" s="140">
        <v>0</v>
      </c>
      <c r="F650" s="140">
        <v>0</v>
      </c>
      <c r="G650" s="140">
        <v>0</v>
      </c>
      <c r="H650" s="140">
        <v>59.2</v>
      </c>
      <c r="I650" s="140">
        <v>0</v>
      </c>
      <c r="J650" s="135">
        <f t="shared" si="310"/>
        <v>60</v>
      </c>
      <c r="K650" s="141">
        <v>0</v>
      </c>
      <c r="L650" s="141">
        <v>0</v>
      </c>
      <c r="M650" s="141">
        <v>0</v>
      </c>
      <c r="N650" s="141">
        <v>0</v>
      </c>
      <c r="O650" s="141">
        <v>60</v>
      </c>
      <c r="P650" s="141">
        <v>0</v>
      </c>
      <c r="Q650" s="136">
        <f t="shared" si="312"/>
        <v>0</v>
      </c>
      <c r="R650" s="141">
        <v>0</v>
      </c>
      <c r="S650" s="141">
        <v>0</v>
      </c>
      <c r="T650" s="141">
        <v>0</v>
      </c>
      <c r="U650" s="10">
        <v>0</v>
      </c>
      <c r="V650" s="10">
        <v>0</v>
      </c>
      <c r="W650" s="10">
        <v>0</v>
      </c>
      <c r="X650" s="13">
        <f t="shared" si="321"/>
        <v>-60</v>
      </c>
      <c r="Y650" s="10">
        <f t="shared" si="320"/>
        <v>0</v>
      </c>
      <c r="Z650" s="10">
        <f t="shared" si="320"/>
        <v>0</v>
      </c>
      <c r="AA650" s="10">
        <f t="shared" si="320"/>
        <v>0</v>
      </c>
      <c r="AB650" s="10">
        <f t="shared" si="320"/>
        <v>0</v>
      </c>
      <c r="AC650" s="10">
        <f t="shared" si="320"/>
        <v>-60</v>
      </c>
      <c r="AD650" s="10">
        <f t="shared" si="320"/>
        <v>0</v>
      </c>
      <c r="AE650" s="10">
        <f t="shared" si="307"/>
        <v>0</v>
      </c>
      <c r="AF650" s="10">
        <f t="shared" si="307"/>
        <v>0</v>
      </c>
      <c r="AG650" s="10">
        <f t="shared" si="307"/>
        <v>0</v>
      </c>
      <c r="AH650" s="10">
        <f t="shared" si="306"/>
        <v>0</v>
      </c>
      <c r="AI650" s="10">
        <f t="shared" si="306"/>
        <v>0</v>
      </c>
      <c r="AJ650" s="10">
        <f t="shared" si="306"/>
        <v>0</v>
      </c>
      <c r="AK650" s="10">
        <f t="shared" si="306"/>
        <v>0</v>
      </c>
    </row>
    <row r="651" spans="1:45" ht="12.75" customHeight="1" x14ac:dyDescent="0.25">
      <c r="A651" s="133">
        <v>643</v>
      </c>
      <c r="B651" s="139" t="s">
        <v>1891</v>
      </c>
      <c r="C651" s="135">
        <f t="shared" si="308"/>
        <v>0</v>
      </c>
      <c r="D651" s="140">
        <v>0</v>
      </c>
      <c r="E651" s="140">
        <v>0</v>
      </c>
      <c r="F651" s="140">
        <v>0</v>
      </c>
      <c r="G651" s="140">
        <v>0</v>
      </c>
      <c r="H651" s="140">
        <v>0</v>
      </c>
      <c r="I651" s="140">
        <v>0</v>
      </c>
      <c r="J651" s="135">
        <f t="shared" si="310"/>
        <v>0</v>
      </c>
      <c r="K651" s="141">
        <v>0</v>
      </c>
      <c r="L651" s="141">
        <v>0</v>
      </c>
      <c r="M651" s="141">
        <v>0</v>
      </c>
      <c r="N651" s="141">
        <v>0</v>
      </c>
      <c r="O651" s="141">
        <v>0</v>
      </c>
      <c r="P651" s="141">
        <v>0</v>
      </c>
      <c r="Q651" s="136">
        <f t="shared" si="312"/>
        <v>0</v>
      </c>
      <c r="R651" s="141">
        <v>0</v>
      </c>
      <c r="S651" s="141">
        <v>0</v>
      </c>
      <c r="T651" s="141">
        <v>0</v>
      </c>
      <c r="U651" s="10">
        <v>0</v>
      </c>
      <c r="V651" s="10">
        <v>0</v>
      </c>
      <c r="W651" s="10">
        <v>0</v>
      </c>
      <c r="X651" s="13">
        <f t="shared" si="321"/>
        <v>0</v>
      </c>
      <c r="Y651" s="10">
        <f t="shared" si="320"/>
        <v>0</v>
      </c>
      <c r="Z651" s="10">
        <f t="shared" si="320"/>
        <v>0</v>
      </c>
      <c r="AA651" s="10">
        <f t="shared" si="320"/>
        <v>0</v>
      </c>
      <c r="AB651" s="10">
        <f t="shared" si="320"/>
        <v>0</v>
      </c>
      <c r="AC651" s="10">
        <f t="shared" si="320"/>
        <v>0</v>
      </c>
      <c r="AD651" s="10">
        <f t="shared" si="320"/>
        <v>0</v>
      </c>
      <c r="AE651" s="10">
        <f t="shared" si="307"/>
        <v>0</v>
      </c>
      <c r="AF651" s="10">
        <f t="shared" si="307"/>
        <v>0</v>
      </c>
      <c r="AG651" s="10">
        <f t="shared" si="307"/>
        <v>0</v>
      </c>
      <c r="AH651" s="10">
        <f t="shared" si="306"/>
        <v>0</v>
      </c>
      <c r="AI651" s="10">
        <f t="shared" si="306"/>
        <v>0</v>
      </c>
      <c r="AJ651" s="10">
        <f t="shared" si="306"/>
        <v>0</v>
      </c>
      <c r="AK651" s="10">
        <f t="shared" si="306"/>
        <v>0</v>
      </c>
    </row>
    <row r="652" spans="1:45" ht="12.75" customHeight="1" x14ac:dyDescent="0.25">
      <c r="A652" s="133">
        <v>644</v>
      </c>
      <c r="B652" s="139" t="s">
        <v>1892</v>
      </c>
      <c r="C652" s="135">
        <f t="shared" si="308"/>
        <v>68.3</v>
      </c>
      <c r="D652" s="140">
        <v>0</v>
      </c>
      <c r="E652" s="140">
        <v>0</v>
      </c>
      <c r="F652" s="140">
        <v>0</v>
      </c>
      <c r="G652" s="140">
        <v>0</v>
      </c>
      <c r="H652" s="140">
        <v>68.3</v>
      </c>
      <c r="I652" s="140">
        <v>0</v>
      </c>
      <c r="J652" s="135">
        <f t="shared" si="310"/>
        <v>72</v>
      </c>
      <c r="K652" s="141">
        <v>0</v>
      </c>
      <c r="L652" s="141">
        <v>0</v>
      </c>
      <c r="M652" s="141">
        <v>0</v>
      </c>
      <c r="N652" s="141">
        <v>0</v>
      </c>
      <c r="O652" s="141">
        <v>72</v>
      </c>
      <c r="P652" s="141">
        <v>0</v>
      </c>
      <c r="Q652" s="136">
        <f t="shared" si="312"/>
        <v>69.691199999999995</v>
      </c>
      <c r="R652" s="141">
        <v>0</v>
      </c>
      <c r="S652" s="141">
        <v>0</v>
      </c>
      <c r="T652" s="141">
        <v>0</v>
      </c>
      <c r="U652" s="10">
        <v>0</v>
      </c>
      <c r="V652" s="10">
        <v>69.691199999999995</v>
      </c>
      <c r="W652" s="10">
        <v>0</v>
      </c>
      <c r="X652" s="13">
        <f t="shared" si="321"/>
        <v>-2.3088000000000051</v>
      </c>
      <c r="Y652" s="10">
        <f t="shared" si="320"/>
        <v>0</v>
      </c>
      <c r="Z652" s="10">
        <f t="shared" si="320"/>
        <v>0</v>
      </c>
      <c r="AA652" s="10">
        <f t="shared" si="320"/>
        <v>0</v>
      </c>
      <c r="AB652" s="10">
        <f t="shared" si="320"/>
        <v>0</v>
      </c>
      <c r="AC652" s="10">
        <f t="shared" si="320"/>
        <v>-2.3088000000000051</v>
      </c>
      <c r="AD652" s="10">
        <f t="shared" si="320"/>
        <v>0</v>
      </c>
      <c r="AE652" s="10">
        <f t="shared" si="307"/>
        <v>96.793333333333337</v>
      </c>
      <c r="AF652" s="10">
        <f t="shared" si="307"/>
        <v>0</v>
      </c>
      <c r="AG652" s="10">
        <f t="shared" si="307"/>
        <v>0</v>
      </c>
      <c r="AH652" s="10">
        <f t="shared" si="306"/>
        <v>0</v>
      </c>
      <c r="AI652" s="10">
        <f t="shared" si="306"/>
        <v>0</v>
      </c>
      <c r="AJ652" s="10">
        <f t="shared" si="306"/>
        <v>96.793333333333337</v>
      </c>
      <c r="AK652" s="10">
        <f t="shared" si="306"/>
        <v>0</v>
      </c>
    </row>
    <row r="653" spans="1:45" ht="12.75" customHeight="1" x14ac:dyDescent="0.25">
      <c r="A653" s="133">
        <v>645</v>
      </c>
      <c r="B653" s="139" t="s">
        <v>1893</v>
      </c>
      <c r="C653" s="135">
        <f t="shared" si="308"/>
        <v>0</v>
      </c>
      <c r="D653" s="140">
        <v>0</v>
      </c>
      <c r="E653" s="140">
        <v>0</v>
      </c>
      <c r="F653" s="140">
        <v>0</v>
      </c>
      <c r="G653" s="140">
        <v>0</v>
      </c>
      <c r="H653" s="140">
        <v>0</v>
      </c>
      <c r="I653" s="140">
        <v>0</v>
      </c>
      <c r="J653" s="135">
        <f t="shared" si="310"/>
        <v>0</v>
      </c>
      <c r="K653" s="141">
        <v>0</v>
      </c>
      <c r="L653" s="141">
        <v>0</v>
      </c>
      <c r="M653" s="141">
        <v>0</v>
      </c>
      <c r="N653" s="141">
        <v>0</v>
      </c>
      <c r="O653" s="141">
        <v>0</v>
      </c>
      <c r="P653" s="141">
        <v>0</v>
      </c>
      <c r="Q653" s="136">
        <f t="shared" si="312"/>
        <v>0</v>
      </c>
      <c r="R653" s="141">
        <v>0</v>
      </c>
      <c r="S653" s="141">
        <v>0</v>
      </c>
      <c r="T653" s="141">
        <v>0</v>
      </c>
      <c r="U653" s="10">
        <v>0</v>
      </c>
      <c r="V653" s="10">
        <v>0</v>
      </c>
      <c r="W653" s="10">
        <v>0</v>
      </c>
      <c r="X653" s="13">
        <f t="shared" si="321"/>
        <v>0</v>
      </c>
      <c r="Y653" s="10">
        <f t="shared" si="320"/>
        <v>0</v>
      </c>
      <c r="Z653" s="10">
        <f t="shared" si="320"/>
        <v>0</v>
      </c>
      <c r="AA653" s="10">
        <f t="shared" si="320"/>
        <v>0</v>
      </c>
      <c r="AB653" s="10">
        <f t="shared" si="320"/>
        <v>0</v>
      </c>
      <c r="AC653" s="10">
        <f t="shared" si="320"/>
        <v>0</v>
      </c>
      <c r="AD653" s="10">
        <f t="shared" si="320"/>
        <v>0</v>
      </c>
      <c r="AE653" s="10">
        <f t="shared" si="307"/>
        <v>0</v>
      </c>
      <c r="AF653" s="10">
        <f t="shared" si="307"/>
        <v>0</v>
      </c>
      <c r="AG653" s="10">
        <f t="shared" si="307"/>
        <v>0</v>
      </c>
      <c r="AH653" s="10">
        <f t="shared" si="306"/>
        <v>0</v>
      </c>
      <c r="AI653" s="10">
        <f t="shared" si="306"/>
        <v>0</v>
      </c>
      <c r="AJ653" s="10">
        <f t="shared" si="306"/>
        <v>0</v>
      </c>
      <c r="AK653" s="10">
        <f t="shared" si="306"/>
        <v>0</v>
      </c>
    </row>
    <row r="654" spans="1:45" ht="12.75" customHeight="1" x14ac:dyDescent="0.25">
      <c r="A654" s="133">
        <v>646</v>
      </c>
      <c r="B654" s="139" t="s">
        <v>1894</v>
      </c>
      <c r="C654" s="135">
        <f t="shared" si="308"/>
        <v>0</v>
      </c>
      <c r="D654" s="140">
        <v>0</v>
      </c>
      <c r="E654" s="140">
        <v>0</v>
      </c>
      <c r="F654" s="140">
        <v>0</v>
      </c>
      <c r="G654" s="140">
        <v>0</v>
      </c>
      <c r="H654" s="140">
        <v>0</v>
      </c>
      <c r="I654" s="140">
        <v>0</v>
      </c>
      <c r="J654" s="135">
        <f t="shared" si="310"/>
        <v>0</v>
      </c>
      <c r="K654" s="141">
        <v>0</v>
      </c>
      <c r="L654" s="141">
        <v>0</v>
      </c>
      <c r="M654" s="141">
        <v>0</v>
      </c>
      <c r="N654" s="141">
        <v>0</v>
      </c>
      <c r="O654" s="141">
        <v>0</v>
      </c>
      <c r="P654" s="141">
        <v>0</v>
      </c>
      <c r="Q654" s="136">
        <f t="shared" si="312"/>
        <v>0</v>
      </c>
      <c r="R654" s="141">
        <v>0</v>
      </c>
      <c r="S654" s="141">
        <v>0</v>
      </c>
      <c r="T654" s="141">
        <v>0</v>
      </c>
      <c r="U654" s="10">
        <v>0</v>
      </c>
      <c r="V654" s="10">
        <v>0</v>
      </c>
      <c r="W654" s="10">
        <v>0</v>
      </c>
      <c r="X654" s="13">
        <f t="shared" si="321"/>
        <v>0</v>
      </c>
      <c r="Y654" s="10">
        <f t="shared" si="320"/>
        <v>0</v>
      </c>
      <c r="Z654" s="10">
        <f t="shared" si="320"/>
        <v>0</v>
      </c>
      <c r="AA654" s="10">
        <f t="shared" si="320"/>
        <v>0</v>
      </c>
      <c r="AB654" s="10">
        <f t="shared" si="320"/>
        <v>0</v>
      </c>
      <c r="AC654" s="10">
        <f t="shared" si="320"/>
        <v>0</v>
      </c>
      <c r="AD654" s="10">
        <f t="shared" si="320"/>
        <v>0</v>
      </c>
      <c r="AE654" s="10">
        <f t="shared" si="307"/>
        <v>0</v>
      </c>
      <c r="AF654" s="10">
        <f t="shared" si="307"/>
        <v>0</v>
      </c>
      <c r="AG654" s="10">
        <f t="shared" si="307"/>
        <v>0</v>
      </c>
      <c r="AH654" s="10">
        <f t="shared" si="306"/>
        <v>0</v>
      </c>
      <c r="AI654" s="10">
        <f t="shared" si="306"/>
        <v>0</v>
      </c>
      <c r="AJ654" s="10">
        <f t="shared" si="306"/>
        <v>0</v>
      </c>
      <c r="AK654" s="10">
        <f t="shared" si="306"/>
        <v>0</v>
      </c>
    </row>
    <row r="655" spans="1:45" ht="12.75" customHeight="1" x14ac:dyDescent="0.25">
      <c r="A655" s="133">
        <v>647</v>
      </c>
      <c r="B655" s="139" t="s">
        <v>1895</v>
      </c>
      <c r="C655" s="135">
        <f t="shared" si="308"/>
        <v>0</v>
      </c>
      <c r="D655" s="140">
        <v>0</v>
      </c>
      <c r="E655" s="140">
        <v>0</v>
      </c>
      <c r="F655" s="140">
        <v>0</v>
      </c>
      <c r="G655" s="140">
        <v>0</v>
      </c>
      <c r="H655" s="140">
        <v>0</v>
      </c>
      <c r="I655" s="140">
        <v>0</v>
      </c>
      <c r="J655" s="135">
        <f t="shared" si="310"/>
        <v>0</v>
      </c>
      <c r="K655" s="141">
        <v>0</v>
      </c>
      <c r="L655" s="141">
        <v>0</v>
      </c>
      <c r="M655" s="141">
        <v>0</v>
      </c>
      <c r="N655" s="141">
        <v>0</v>
      </c>
      <c r="O655" s="141">
        <v>0</v>
      </c>
      <c r="P655" s="141">
        <v>0</v>
      </c>
      <c r="Q655" s="136">
        <f t="shared" si="312"/>
        <v>0</v>
      </c>
      <c r="R655" s="141">
        <v>0</v>
      </c>
      <c r="S655" s="141">
        <v>0</v>
      </c>
      <c r="T655" s="141">
        <v>0</v>
      </c>
      <c r="U655" s="10">
        <v>0</v>
      </c>
      <c r="V655" s="10">
        <v>0</v>
      </c>
      <c r="W655" s="10">
        <v>0</v>
      </c>
      <c r="X655" s="13">
        <f t="shared" si="321"/>
        <v>0</v>
      </c>
      <c r="Y655" s="10">
        <f t="shared" si="320"/>
        <v>0</v>
      </c>
      <c r="Z655" s="10">
        <f t="shared" si="320"/>
        <v>0</v>
      </c>
      <c r="AA655" s="10">
        <f t="shared" si="320"/>
        <v>0</v>
      </c>
      <c r="AB655" s="10">
        <f t="shared" si="320"/>
        <v>0</v>
      </c>
      <c r="AC655" s="10">
        <f t="shared" si="320"/>
        <v>0</v>
      </c>
      <c r="AD655" s="10">
        <f t="shared" si="320"/>
        <v>0</v>
      </c>
      <c r="AE655" s="10">
        <f t="shared" si="307"/>
        <v>0</v>
      </c>
      <c r="AF655" s="10">
        <f t="shared" si="307"/>
        <v>0</v>
      </c>
      <c r="AG655" s="10">
        <f t="shared" si="307"/>
        <v>0</v>
      </c>
      <c r="AH655" s="10">
        <f t="shared" si="306"/>
        <v>0</v>
      </c>
      <c r="AI655" s="10">
        <f t="shared" si="306"/>
        <v>0</v>
      </c>
      <c r="AJ655" s="10">
        <f t="shared" si="306"/>
        <v>0</v>
      </c>
      <c r="AK655" s="10">
        <f t="shared" si="306"/>
        <v>0</v>
      </c>
    </row>
    <row r="656" spans="1:45" ht="12.75" customHeight="1" x14ac:dyDescent="0.25">
      <c r="A656" s="133">
        <v>648</v>
      </c>
      <c r="B656" s="139" t="s">
        <v>1896</v>
      </c>
      <c r="C656" s="135">
        <f t="shared" si="308"/>
        <v>0</v>
      </c>
      <c r="D656" s="140">
        <v>0</v>
      </c>
      <c r="E656" s="140">
        <v>0</v>
      </c>
      <c r="F656" s="140">
        <v>0</v>
      </c>
      <c r="G656" s="140">
        <v>0</v>
      </c>
      <c r="H656" s="140">
        <v>0</v>
      </c>
      <c r="I656" s="140">
        <v>0</v>
      </c>
      <c r="J656" s="135">
        <f t="shared" si="310"/>
        <v>0</v>
      </c>
      <c r="K656" s="141">
        <v>0</v>
      </c>
      <c r="L656" s="141">
        <v>0</v>
      </c>
      <c r="M656" s="141">
        <v>0</v>
      </c>
      <c r="N656" s="141">
        <v>0</v>
      </c>
      <c r="O656" s="141">
        <v>0</v>
      </c>
      <c r="P656" s="141">
        <v>0</v>
      </c>
      <c r="Q656" s="136">
        <f t="shared" si="312"/>
        <v>0</v>
      </c>
      <c r="R656" s="141">
        <v>0</v>
      </c>
      <c r="S656" s="141">
        <v>0</v>
      </c>
      <c r="T656" s="141">
        <v>0</v>
      </c>
      <c r="U656" s="10">
        <v>0</v>
      </c>
      <c r="V656" s="10">
        <v>0</v>
      </c>
      <c r="W656" s="10">
        <v>0</v>
      </c>
      <c r="X656" s="13">
        <f t="shared" si="321"/>
        <v>0</v>
      </c>
      <c r="Y656" s="10">
        <f t="shared" si="320"/>
        <v>0</v>
      </c>
      <c r="Z656" s="10">
        <f t="shared" si="320"/>
        <v>0</v>
      </c>
      <c r="AA656" s="10">
        <f t="shared" si="320"/>
        <v>0</v>
      </c>
      <c r="AB656" s="10">
        <f t="shared" si="320"/>
        <v>0</v>
      </c>
      <c r="AC656" s="10">
        <f t="shared" si="320"/>
        <v>0</v>
      </c>
      <c r="AD656" s="10">
        <f t="shared" si="320"/>
        <v>0</v>
      </c>
      <c r="AE656" s="10">
        <f t="shared" si="307"/>
        <v>0</v>
      </c>
      <c r="AF656" s="10">
        <f t="shared" si="307"/>
        <v>0</v>
      </c>
      <c r="AG656" s="10">
        <f t="shared" si="307"/>
        <v>0</v>
      </c>
      <c r="AH656" s="10">
        <f t="shared" si="306"/>
        <v>0</v>
      </c>
      <c r="AI656" s="10">
        <f t="shared" si="306"/>
        <v>0</v>
      </c>
      <c r="AJ656" s="10">
        <f t="shared" si="306"/>
        <v>0</v>
      </c>
      <c r="AK656" s="10">
        <f t="shared" si="306"/>
        <v>0</v>
      </c>
    </row>
    <row r="657" spans="1:45" ht="12.75" customHeight="1" x14ac:dyDescent="0.25">
      <c r="A657" s="133">
        <v>649</v>
      </c>
      <c r="B657" s="139" t="s">
        <v>1897</v>
      </c>
      <c r="C657" s="135">
        <f t="shared" si="308"/>
        <v>0</v>
      </c>
      <c r="D657" s="140">
        <v>0</v>
      </c>
      <c r="E657" s="140">
        <v>0</v>
      </c>
      <c r="F657" s="140">
        <v>0</v>
      </c>
      <c r="G657" s="140">
        <v>0</v>
      </c>
      <c r="H657" s="140">
        <v>0</v>
      </c>
      <c r="I657" s="140">
        <v>0</v>
      </c>
      <c r="J657" s="135">
        <f t="shared" si="310"/>
        <v>0</v>
      </c>
      <c r="K657" s="141">
        <v>0</v>
      </c>
      <c r="L657" s="141">
        <v>0</v>
      </c>
      <c r="M657" s="141">
        <v>0</v>
      </c>
      <c r="N657" s="141">
        <v>0</v>
      </c>
      <c r="O657" s="141">
        <v>0</v>
      </c>
      <c r="P657" s="141">
        <v>0</v>
      </c>
      <c r="Q657" s="136">
        <f t="shared" si="312"/>
        <v>0</v>
      </c>
      <c r="R657" s="141">
        <v>0</v>
      </c>
      <c r="S657" s="141">
        <v>0</v>
      </c>
      <c r="T657" s="141">
        <v>0</v>
      </c>
      <c r="U657" s="10">
        <v>0</v>
      </c>
      <c r="V657" s="10">
        <v>0</v>
      </c>
      <c r="W657" s="10">
        <v>0</v>
      </c>
      <c r="X657" s="13">
        <f t="shared" si="321"/>
        <v>0</v>
      </c>
      <c r="Y657" s="10">
        <f t="shared" si="320"/>
        <v>0</v>
      </c>
      <c r="Z657" s="10">
        <f t="shared" si="320"/>
        <v>0</v>
      </c>
      <c r="AA657" s="10">
        <f t="shared" si="320"/>
        <v>0</v>
      </c>
      <c r="AB657" s="10">
        <f t="shared" si="320"/>
        <v>0</v>
      </c>
      <c r="AC657" s="10">
        <f t="shared" si="320"/>
        <v>0</v>
      </c>
      <c r="AD657" s="10">
        <f t="shared" si="320"/>
        <v>0</v>
      </c>
      <c r="AE657" s="10">
        <f t="shared" si="307"/>
        <v>0</v>
      </c>
      <c r="AF657" s="10">
        <f t="shared" si="307"/>
        <v>0</v>
      </c>
      <c r="AG657" s="10">
        <f t="shared" si="307"/>
        <v>0</v>
      </c>
      <c r="AH657" s="10">
        <f t="shared" si="306"/>
        <v>0</v>
      </c>
      <c r="AI657" s="10">
        <f t="shared" si="306"/>
        <v>0</v>
      </c>
      <c r="AJ657" s="10">
        <f t="shared" si="306"/>
        <v>0</v>
      </c>
      <c r="AK657" s="10">
        <f t="shared" si="306"/>
        <v>0</v>
      </c>
    </row>
    <row r="658" spans="1:45" ht="12.75" customHeight="1" x14ac:dyDescent="0.25">
      <c r="A658" s="133">
        <v>650</v>
      </c>
      <c r="B658" s="139" t="s">
        <v>1898</v>
      </c>
      <c r="C658" s="135">
        <f t="shared" si="308"/>
        <v>0</v>
      </c>
      <c r="D658" s="140">
        <v>0</v>
      </c>
      <c r="E658" s="140">
        <v>0</v>
      </c>
      <c r="F658" s="140">
        <v>0</v>
      </c>
      <c r="G658" s="140">
        <v>0</v>
      </c>
      <c r="H658" s="140">
        <v>0</v>
      </c>
      <c r="I658" s="140">
        <v>0</v>
      </c>
      <c r="J658" s="135">
        <f t="shared" si="310"/>
        <v>0</v>
      </c>
      <c r="K658" s="141">
        <v>0</v>
      </c>
      <c r="L658" s="141">
        <v>0</v>
      </c>
      <c r="M658" s="141">
        <v>0</v>
      </c>
      <c r="N658" s="141">
        <v>0</v>
      </c>
      <c r="O658" s="141">
        <v>0</v>
      </c>
      <c r="P658" s="141">
        <v>0</v>
      </c>
      <c r="Q658" s="136">
        <f t="shared" si="312"/>
        <v>0</v>
      </c>
      <c r="R658" s="141">
        <v>0</v>
      </c>
      <c r="S658" s="141">
        <v>0</v>
      </c>
      <c r="T658" s="141">
        <v>0</v>
      </c>
      <c r="U658" s="10">
        <v>0</v>
      </c>
      <c r="V658" s="10">
        <v>0</v>
      </c>
      <c r="W658" s="10">
        <v>0</v>
      </c>
      <c r="X658" s="13">
        <f t="shared" si="321"/>
        <v>0</v>
      </c>
      <c r="Y658" s="10">
        <f t="shared" si="320"/>
        <v>0</v>
      </c>
      <c r="Z658" s="10">
        <f t="shared" si="320"/>
        <v>0</v>
      </c>
      <c r="AA658" s="10">
        <f t="shared" si="320"/>
        <v>0</v>
      </c>
      <c r="AB658" s="10">
        <f t="shared" si="320"/>
        <v>0</v>
      </c>
      <c r="AC658" s="10">
        <f t="shared" si="320"/>
        <v>0</v>
      </c>
      <c r="AD658" s="10">
        <f t="shared" si="320"/>
        <v>0</v>
      </c>
      <c r="AE658" s="10">
        <f t="shared" si="307"/>
        <v>0</v>
      </c>
      <c r="AF658" s="10">
        <f t="shared" si="307"/>
        <v>0</v>
      </c>
      <c r="AG658" s="10">
        <f t="shared" si="307"/>
        <v>0</v>
      </c>
      <c r="AH658" s="10">
        <f t="shared" si="306"/>
        <v>0</v>
      </c>
      <c r="AI658" s="10">
        <f t="shared" si="306"/>
        <v>0</v>
      </c>
      <c r="AJ658" s="10">
        <f t="shared" si="306"/>
        <v>0</v>
      </c>
      <c r="AK658" s="10">
        <f t="shared" si="306"/>
        <v>0</v>
      </c>
    </row>
    <row r="659" spans="1:45" ht="12.75" customHeight="1" x14ac:dyDescent="0.25">
      <c r="A659" s="133">
        <v>651</v>
      </c>
      <c r="B659" s="139" t="s">
        <v>1883</v>
      </c>
      <c r="C659" s="135">
        <f t="shared" si="308"/>
        <v>0</v>
      </c>
      <c r="D659" s="140">
        <v>0</v>
      </c>
      <c r="E659" s="140">
        <v>0</v>
      </c>
      <c r="F659" s="140">
        <v>0</v>
      </c>
      <c r="G659" s="140">
        <v>0</v>
      </c>
      <c r="H659" s="140">
        <v>0</v>
      </c>
      <c r="I659" s="140">
        <v>0</v>
      </c>
      <c r="J659" s="135">
        <f t="shared" si="310"/>
        <v>0</v>
      </c>
      <c r="K659" s="141">
        <v>0</v>
      </c>
      <c r="L659" s="141">
        <v>0</v>
      </c>
      <c r="M659" s="141">
        <v>0</v>
      </c>
      <c r="N659" s="141">
        <v>0</v>
      </c>
      <c r="O659" s="141">
        <v>0</v>
      </c>
      <c r="P659" s="141">
        <v>0</v>
      </c>
      <c r="Q659" s="136">
        <f t="shared" si="312"/>
        <v>0</v>
      </c>
      <c r="R659" s="141">
        <v>0</v>
      </c>
      <c r="S659" s="141">
        <v>0</v>
      </c>
      <c r="T659" s="141">
        <v>0</v>
      </c>
      <c r="U659" s="10">
        <v>0</v>
      </c>
      <c r="V659" s="10">
        <v>0</v>
      </c>
      <c r="W659" s="10">
        <v>0</v>
      </c>
      <c r="X659" s="13">
        <f t="shared" si="321"/>
        <v>0</v>
      </c>
      <c r="Y659" s="10">
        <f t="shared" si="320"/>
        <v>0</v>
      </c>
      <c r="Z659" s="10">
        <f t="shared" si="320"/>
        <v>0</v>
      </c>
      <c r="AA659" s="10">
        <f t="shared" si="320"/>
        <v>0</v>
      </c>
      <c r="AB659" s="10">
        <f t="shared" si="320"/>
        <v>0</v>
      </c>
      <c r="AC659" s="10">
        <f t="shared" si="320"/>
        <v>0</v>
      </c>
      <c r="AD659" s="10">
        <f t="shared" si="320"/>
        <v>0</v>
      </c>
      <c r="AE659" s="10">
        <f t="shared" si="307"/>
        <v>0</v>
      </c>
      <c r="AF659" s="10">
        <f t="shared" si="307"/>
        <v>0</v>
      </c>
      <c r="AG659" s="10">
        <f t="shared" si="307"/>
        <v>0</v>
      </c>
      <c r="AH659" s="10">
        <f t="shared" si="306"/>
        <v>0</v>
      </c>
      <c r="AI659" s="10">
        <f t="shared" si="306"/>
        <v>0</v>
      </c>
      <c r="AJ659" s="10">
        <f t="shared" si="306"/>
        <v>0</v>
      </c>
      <c r="AK659" s="10">
        <f t="shared" si="306"/>
        <v>0</v>
      </c>
    </row>
    <row r="660" spans="1:45" ht="12.75" customHeight="1" x14ac:dyDescent="0.25">
      <c r="A660" s="133">
        <v>652</v>
      </c>
      <c r="B660" s="139" t="s">
        <v>1899</v>
      </c>
      <c r="C660" s="135">
        <f t="shared" si="308"/>
        <v>0</v>
      </c>
      <c r="D660" s="140">
        <v>0</v>
      </c>
      <c r="E660" s="140">
        <v>0</v>
      </c>
      <c r="F660" s="140">
        <v>0</v>
      </c>
      <c r="G660" s="140">
        <v>0</v>
      </c>
      <c r="H660" s="140">
        <v>0</v>
      </c>
      <c r="I660" s="140">
        <v>0</v>
      </c>
      <c r="J660" s="135">
        <f t="shared" si="310"/>
        <v>0</v>
      </c>
      <c r="K660" s="141">
        <v>0</v>
      </c>
      <c r="L660" s="141">
        <v>0</v>
      </c>
      <c r="M660" s="141">
        <v>0</v>
      </c>
      <c r="N660" s="141">
        <v>0</v>
      </c>
      <c r="O660" s="141">
        <v>0</v>
      </c>
      <c r="P660" s="141">
        <v>0</v>
      </c>
      <c r="Q660" s="136">
        <f t="shared" si="312"/>
        <v>0</v>
      </c>
      <c r="R660" s="141">
        <v>0</v>
      </c>
      <c r="S660" s="141">
        <v>0</v>
      </c>
      <c r="T660" s="141">
        <v>0</v>
      </c>
      <c r="U660" s="10">
        <v>0</v>
      </c>
      <c r="V660" s="10">
        <v>0</v>
      </c>
      <c r="W660" s="10">
        <v>0</v>
      </c>
      <c r="X660" s="13">
        <f t="shared" si="321"/>
        <v>0</v>
      </c>
      <c r="Y660" s="10">
        <f t="shared" si="320"/>
        <v>0</v>
      </c>
      <c r="Z660" s="10">
        <f t="shared" si="320"/>
        <v>0</v>
      </c>
      <c r="AA660" s="10">
        <f t="shared" si="320"/>
        <v>0</v>
      </c>
      <c r="AB660" s="10">
        <f t="shared" si="320"/>
        <v>0</v>
      </c>
      <c r="AC660" s="10">
        <f t="shared" si="320"/>
        <v>0</v>
      </c>
      <c r="AD660" s="10">
        <f t="shared" si="320"/>
        <v>0</v>
      </c>
      <c r="AE660" s="10">
        <f t="shared" si="307"/>
        <v>0</v>
      </c>
      <c r="AF660" s="10">
        <f t="shared" si="307"/>
        <v>0</v>
      </c>
      <c r="AG660" s="10">
        <f t="shared" si="307"/>
        <v>0</v>
      </c>
      <c r="AH660" s="10">
        <f t="shared" si="306"/>
        <v>0</v>
      </c>
      <c r="AI660" s="10">
        <f t="shared" si="306"/>
        <v>0</v>
      </c>
      <c r="AJ660" s="10">
        <f t="shared" si="306"/>
        <v>0</v>
      </c>
      <c r="AK660" s="10">
        <f t="shared" si="306"/>
        <v>0</v>
      </c>
    </row>
    <row r="661" spans="1:45" ht="12.75" customHeight="1" x14ac:dyDescent="0.25">
      <c r="A661" s="133">
        <v>653</v>
      </c>
      <c r="B661" s="139" t="s">
        <v>1900</v>
      </c>
      <c r="C661" s="135">
        <f t="shared" si="308"/>
        <v>0</v>
      </c>
      <c r="D661" s="140">
        <v>0</v>
      </c>
      <c r="E661" s="140">
        <v>0</v>
      </c>
      <c r="F661" s="140">
        <v>0</v>
      </c>
      <c r="G661" s="140">
        <v>0</v>
      </c>
      <c r="H661" s="140">
        <v>0</v>
      </c>
      <c r="I661" s="140">
        <v>0</v>
      </c>
      <c r="J661" s="135">
        <f t="shared" si="310"/>
        <v>0</v>
      </c>
      <c r="K661" s="141">
        <v>0</v>
      </c>
      <c r="L661" s="141">
        <v>0</v>
      </c>
      <c r="M661" s="141">
        <v>0</v>
      </c>
      <c r="N661" s="141">
        <v>0</v>
      </c>
      <c r="O661" s="141">
        <v>0</v>
      </c>
      <c r="P661" s="141">
        <v>0</v>
      </c>
      <c r="Q661" s="136">
        <f t="shared" si="312"/>
        <v>0</v>
      </c>
      <c r="R661" s="141">
        <v>0</v>
      </c>
      <c r="S661" s="141">
        <v>0</v>
      </c>
      <c r="T661" s="141">
        <v>0</v>
      </c>
      <c r="U661" s="10">
        <v>0</v>
      </c>
      <c r="V661" s="10">
        <v>0</v>
      </c>
      <c r="W661" s="10">
        <v>0</v>
      </c>
      <c r="X661" s="13">
        <f t="shared" si="321"/>
        <v>0</v>
      </c>
      <c r="Y661" s="10">
        <f t="shared" si="320"/>
        <v>0</v>
      </c>
      <c r="Z661" s="10">
        <f t="shared" si="320"/>
        <v>0</v>
      </c>
      <c r="AA661" s="10">
        <f t="shared" si="320"/>
        <v>0</v>
      </c>
      <c r="AB661" s="10">
        <f t="shared" si="320"/>
        <v>0</v>
      </c>
      <c r="AC661" s="10">
        <f t="shared" si="320"/>
        <v>0</v>
      </c>
      <c r="AD661" s="10">
        <f t="shared" si="320"/>
        <v>0</v>
      </c>
      <c r="AE661" s="10">
        <f t="shared" si="307"/>
        <v>0</v>
      </c>
      <c r="AF661" s="10">
        <f t="shared" si="307"/>
        <v>0</v>
      </c>
      <c r="AG661" s="10">
        <f t="shared" si="307"/>
        <v>0</v>
      </c>
      <c r="AH661" s="10">
        <f t="shared" si="306"/>
        <v>0</v>
      </c>
      <c r="AI661" s="10">
        <f t="shared" si="306"/>
        <v>0</v>
      </c>
      <c r="AJ661" s="10">
        <f t="shared" si="306"/>
        <v>0</v>
      </c>
      <c r="AK661" s="10">
        <f t="shared" si="306"/>
        <v>0</v>
      </c>
    </row>
    <row r="662" spans="1:45" ht="12.75" customHeight="1" x14ac:dyDescent="0.25">
      <c r="A662" s="133">
        <v>654</v>
      </c>
      <c r="B662" s="139" t="s">
        <v>1901</v>
      </c>
      <c r="C662" s="135">
        <f t="shared" si="308"/>
        <v>0</v>
      </c>
      <c r="D662" s="140">
        <v>0</v>
      </c>
      <c r="E662" s="140">
        <v>0</v>
      </c>
      <c r="F662" s="140">
        <v>0</v>
      </c>
      <c r="G662" s="140">
        <v>0</v>
      </c>
      <c r="H662" s="140">
        <v>0</v>
      </c>
      <c r="I662" s="140">
        <v>0</v>
      </c>
      <c r="J662" s="135">
        <f t="shared" si="310"/>
        <v>0</v>
      </c>
      <c r="K662" s="141">
        <v>0</v>
      </c>
      <c r="L662" s="141">
        <v>0</v>
      </c>
      <c r="M662" s="141">
        <v>0</v>
      </c>
      <c r="N662" s="141">
        <v>0</v>
      </c>
      <c r="O662" s="141">
        <v>0</v>
      </c>
      <c r="P662" s="141">
        <v>0</v>
      </c>
      <c r="Q662" s="136">
        <f t="shared" si="312"/>
        <v>0</v>
      </c>
      <c r="R662" s="141">
        <v>0</v>
      </c>
      <c r="S662" s="141">
        <v>0</v>
      </c>
      <c r="T662" s="141">
        <v>0</v>
      </c>
      <c r="U662" s="10">
        <v>0</v>
      </c>
      <c r="V662" s="10">
        <v>0</v>
      </c>
      <c r="W662" s="10">
        <v>0</v>
      </c>
      <c r="X662" s="13">
        <f t="shared" si="321"/>
        <v>0</v>
      </c>
      <c r="Y662" s="10">
        <f t="shared" si="320"/>
        <v>0</v>
      </c>
      <c r="Z662" s="10">
        <f t="shared" si="320"/>
        <v>0</v>
      </c>
      <c r="AA662" s="10">
        <f t="shared" si="320"/>
        <v>0</v>
      </c>
      <c r="AB662" s="10">
        <f t="shared" si="320"/>
        <v>0</v>
      </c>
      <c r="AC662" s="10">
        <f t="shared" si="320"/>
        <v>0</v>
      </c>
      <c r="AD662" s="10">
        <f t="shared" si="320"/>
        <v>0</v>
      </c>
      <c r="AE662" s="10">
        <f t="shared" si="307"/>
        <v>0</v>
      </c>
      <c r="AF662" s="10">
        <f t="shared" si="307"/>
        <v>0</v>
      </c>
      <c r="AG662" s="10">
        <f t="shared" si="307"/>
        <v>0</v>
      </c>
      <c r="AH662" s="10">
        <f t="shared" si="306"/>
        <v>0</v>
      </c>
      <c r="AI662" s="10">
        <f t="shared" si="306"/>
        <v>0</v>
      </c>
      <c r="AJ662" s="10">
        <f t="shared" si="306"/>
        <v>0</v>
      </c>
      <c r="AK662" s="10">
        <f t="shared" si="306"/>
        <v>0</v>
      </c>
    </row>
    <row r="663" spans="1:45" ht="12.75" customHeight="1" x14ac:dyDescent="0.25">
      <c r="A663" s="133">
        <v>655</v>
      </c>
      <c r="B663" s="139" t="s">
        <v>1902</v>
      </c>
      <c r="C663" s="135">
        <f t="shared" si="308"/>
        <v>0</v>
      </c>
      <c r="D663" s="140">
        <v>0</v>
      </c>
      <c r="E663" s="140">
        <v>0</v>
      </c>
      <c r="F663" s="140">
        <v>0</v>
      </c>
      <c r="G663" s="140">
        <v>0</v>
      </c>
      <c r="H663" s="140">
        <v>0</v>
      </c>
      <c r="I663" s="140">
        <v>0</v>
      </c>
      <c r="J663" s="135">
        <f t="shared" si="310"/>
        <v>0</v>
      </c>
      <c r="K663" s="141">
        <v>0</v>
      </c>
      <c r="L663" s="141">
        <v>0</v>
      </c>
      <c r="M663" s="141">
        <v>0</v>
      </c>
      <c r="N663" s="141">
        <v>0</v>
      </c>
      <c r="O663" s="141">
        <v>0</v>
      </c>
      <c r="P663" s="141">
        <v>0</v>
      </c>
      <c r="Q663" s="136">
        <f t="shared" si="312"/>
        <v>0</v>
      </c>
      <c r="R663" s="141">
        <v>0</v>
      </c>
      <c r="S663" s="141">
        <v>0</v>
      </c>
      <c r="T663" s="141">
        <v>0</v>
      </c>
      <c r="U663" s="10">
        <v>0</v>
      </c>
      <c r="V663" s="10">
        <v>0</v>
      </c>
      <c r="W663" s="10">
        <v>0</v>
      </c>
      <c r="X663" s="13">
        <f t="shared" si="321"/>
        <v>0</v>
      </c>
      <c r="Y663" s="10">
        <f t="shared" si="320"/>
        <v>0</v>
      </c>
      <c r="Z663" s="10">
        <f t="shared" si="320"/>
        <v>0</v>
      </c>
      <c r="AA663" s="10">
        <f t="shared" si="320"/>
        <v>0</v>
      </c>
      <c r="AB663" s="10">
        <f t="shared" si="320"/>
        <v>0</v>
      </c>
      <c r="AC663" s="10">
        <f t="shared" si="320"/>
        <v>0</v>
      </c>
      <c r="AD663" s="10">
        <f t="shared" si="320"/>
        <v>0</v>
      </c>
      <c r="AE663" s="10">
        <f t="shared" si="307"/>
        <v>0</v>
      </c>
      <c r="AF663" s="10">
        <f t="shared" si="307"/>
        <v>0</v>
      </c>
      <c r="AG663" s="10">
        <f t="shared" si="307"/>
        <v>0</v>
      </c>
      <c r="AH663" s="10">
        <f t="shared" si="306"/>
        <v>0</v>
      </c>
      <c r="AI663" s="10">
        <f t="shared" si="306"/>
        <v>0</v>
      </c>
      <c r="AJ663" s="10">
        <f t="shared" si="306"/>
        <v>0</v>
      </c>
      <c r="AK663" s="10">
        <f t="shared" si="306"/>
        <v>0</v>
      </c>
    </row>
    <row r="664" spans="1:45" ht="12.75" customHeight="1" x14ac:dyDescent="0.25">
      <c r="A664" s="133">
        <v>656</v>
      </c>
      <c r="B664" s="139" t="s">
        <v>1903</v>
      </c>
      <c r="C664" s="135">
        <f t="shared" si="308"/>
        <v>0</v>
      </c>
      <c r="D664" s="140">
        <v>0</v>
      </c>
      <c r="E664" s="140">
        <v>0</v>
      </c>
      <c r="F664" s="140">
        <v>0</v>
      </c>
      <c r="G664" s="140">
        <v>0</v>
      </c>
      <c r="H664" s="140">
        <v>0</v>
      </c>
      <c r="I664" s="140">
        <v>0</v>
      </c>
      <c r="J664" s="135">
        <f t="shared" si="310"/>
        <v>0</v>
      </c>
      <c r="K664" s="141">
        <v>0</v>
      </c>
      <c r="L664" s="141">
        <v>0</v>
      </c>
      <c r="M664" s="141">
        <v>0</v>
      </c>
      <c r="N664" s="141">
        <v>0</v>
      </c>
      <c r="O664" s="141">
        <v>0</v>
      </c>
      <c r="P664" s="141">
        <v>0</v>
      </c>
      <c r="Q664" s="136">
        <f t="shared" si="312"/>
        <v>0</v>
      </c>
      <c r="R664" s="141">
        <v>0</v>
      </c>
      <c r="S664" s="141">
        <v>0</v>
      </c>
      <c r="T664" s="141">
        <v>0</v>
      </c>
      <c r="U664" s="10">
        <v>0</v>
      </c>
      <c r="V664" s="10">
        <v>0</v>
      </c>
      <c r="W664" s="10">
        <v>0</v>
      </c>
      <c r="X664" s="13">
        <f t="shared" si="321"/>
        <v>0</v>
      </c>
      <c r="Y664" s="10">
        <f t="shared" si="320"/>
        <v>0</v>
      </c>
      <c r="Z664" s="10">
        <f t="shared" si="320"/>
        <v>0</v>
      </c>
      <c r="AA664" s="10">
        <f t="shared" si="320"/>
        <v>0</v>
      </c>
      <c r="AB664" s="10">
        <f t="shared" si="320"/>
        <v>0</v>
      </c>
      <c r="AC664" s="10">
        <f t="shared" si="320"/>
        <v>0</v>
      </c>
      <c r="AD664" s="10">
        <f t="shared" si="320"/>
        <v>0</v>
      </c>
      <c r="AE664" s="10">
        <f t="shared" si="307"/>
        <v>0</v>
      </c>
      <c r="AF664" s="10">
        <f t="shared" si="307"/>
        <v>0</v>
      </c>
      <c r="AG664" s="10">
        <f t="shared" si="307"/>
        <v>0</v>
      </c>
      <c r="AH664" s="10">
        <f t="shared" si="306"/>
        <v>0</v>
      </c>
      <c r="AI664" s="10">
        <f t="shared" si="306"/>
        <v>0</v>
      </c>
      <c r="AJ664" s="10">
        <f t="shared" si="306"/>
        <v>0</v>
      </c>
      <c r="AK664" s="10">
        <f t="shared" si="306"/>
        <v>0</v>
      </c>
    </row>
    <row r="665" spans="1:45" ht="12.75" customHeight="1" x14ac:dyDescent="0.25">
      <c r="A665" s="133">
        <v>657</v>
      </c>
      <c r="B665" s="139" t="s">
        <v>1904</v>
      </c>
      <c r="C665" s="135">
        <f t="shared" si="308"/>
        <v>0</v>
      </c>
      <c r="D665" s="140">
        <v>0</v>
      </c>
      <c r="E665" s="140">
        <v>0</v>
      </c>
      <c r="F665" s="140">
        <v>0</v>
      </c>
      <c r="G665" s="140">
        <v>0</v>
      </c>
      <c r="H665" s="140">
        <v>0</v>
      </c>
      <c r="I665" s="140">
        <v>0</v>
      </c>
      <c r="J665" s="135">
        <f t="shared" si="310"/>
        <v>0</v>
      </c>
      <c r="K665" s="141">
        <v>0</v>
      </c>
      <c r="L665" s="141">
        <v>0</v>
      </c>
      <c r="M665" s="141">
        <v>0</v>
      </c>
      <c r="N665" s="141">
        <v>0</v>
      </c>
      <c r="O665" s="141">
        <v>0</v>
      </c>
      <c r="P665" s="141">
        <v>0</v>
      </c>
      <c r="Q665" s="136">
        <f t="shared" si="312"/>
        <v>0</v>
      </c>
      <c r="R665" s="141">
        <v>0</v>
      </c>
      <c r="S665" s="141">
        <v>0</v>
      </c>
      <c r="T665" s="141">
        <v>0</v>
      </c>
      <c r="U665" s="10">
        <v>0</v>
      </c>
      <c r="V665" s="10">
        <v>0</v>
      </c>
      <c r="W665" s="10">
        <v>0</v>
      </c>
      <c r="X665" s="13">
        <f t="shared" si="321"/>
        <v>0</v>
      </c>
      <c r="Y665" s="10">
        <f t="shared" si="320"/>
        <v>0</v>
      </c>
      <c r="Z665" s="10">
        <f t="shared" si="320"/>
        <v>0</v>
      </c>
      <c r="AA665" s="10">
        <f t="shared" si="320"/>
        <v>0</v>
      </c>
      <c r="AB665" s="10">
        <f t="shared" si="320"/>
        <v>0</v>
      </c>
      <c r="AC665" s="10">
        <f t="shared" si="320"/>
        <v>0</v>
      </c>
      <c r="AD665" s="10">
        <f t="shared" si="320"/>
        <v>0</v>
      </c>
      <c r="AE665" s="10">
        <f t="shared" si="307"/>
        <v>0</v>
      </c>
      <c r="AF665" s="10">
        <f t="shared" si="307"/>
        <v>0</v>
      </c>
      <c r="AG665" s="10">
        <f t="shared" si="307"/>
        <v>0</v>
      </c>
      <c r="AH665" s="10">
        <f t="shared" si="306"/>
        <v>0</v>
      </c>
      <c r="AI665" s="10">
        <f t="shared" si="306"/>
        <v>0</v>
      </c>
      <c r="AJ665" s="10">
        <f t="shared" si="306"/>
        <v>0</v>
      </c>
      <c r="AK665" s="10">
        <f t="shared" si="306"/>
        <v>0</v>
      </c>
    </row>
    <row r="666" spans="1:45" ht="12.75" customHeight="1" x14ac:dyDescent="0.25">
      <c r="A666" s="133">
        <v>658</v>
      </c>
      <c r="B666" s="139" t="s">
        <v>1905</v>
      </c>
      <c r="C666" s="135">
        <f t="shared" si="308"/>
        <v>0</v>
      </c>
      <c r="D666" s="140">
        <v>0</v>
      </c>
      <c r="E666" s="140">
        <v>0</v>
      </c>
      <c r="F666" s="140">
        <v>0</v>
      </c>
      <c r="G666" s="140">
        <v>0</v>
      </c>
      <c r="H666" s="140">
        <v>0</v>
      </c>
      <c r="I666" s="140">
        <v>0</v>
      </c>
      <c r="J666" s="135">
        <f t="shared" si="310"/>
        <v>0</v>
      </c>
      <c r="K666" s="141">
        <v>0</v>
      </c>
      <c r="L666" s="141">
        <v>0</v>
      </c>
      <c r="M666" s="141">
        <v>0</v>
      </c>
      <c r="N666" s="141">
        <v>0</v>
      </c>
      <c r="O666" s="141">
        <v>0</v>
      </c>
      <c r="P666" s="141">
        <v>0</v>
      </c>
      <c r="Q666" s="136">
        <f t="shared" si="312"/>
        <v>0</v>
      </c>
      <c r="R666" s="141">
        <v>0</v>
      </c>
      <c r="S666" s="141">
        <v>0</v>
      </c>
      <c r="T666" s="141">
        <v>0</v>
      </c>
      <c r="U666" s="10">
        <v>0</v>
      </c>
      <c r="V666" s="10">
        <v>0</v>
      </c>
      <c r="W666" s="10">
        <v>0</v>
      </c>
      <c r="X666" s="13">
        <f t="shared" si="321"/>
        <v>0</v>
      </c>
      <c r="Y666" s="10">
        <f t="shared" si="320"/>
        <v>0</v>
      </c>
      <c r="Z666" s="10">
        <f t="shared" si="320"/>
        <v>0</v>
      </c>
      <c r="AA666" s="10">
        <f t="shared" si="320"/>
        <v>0</v>
      </c>
      <c r="AB666" s="10">
        <f t="shared" si="320"/>
        <v>0</v>
      </c>
      <c r="AC666" s="10">
        <f t="shared" si="320"/>
        <v>0</v>
      </c>
      <c r="AD666" s="10">
        <f t="shared" si="320"/>
        <v>0</v>
      </c>
      <c r="AE666" s="10">
        <f t="shared" si="307"/>
        <v>0</v>
      </c>
      <c r="AF666" s="10">
        <f t="shared" si="307"/>
        <v>0</v>
      </c>
      <c r="AG666" s="10">
        <f t="shared" si="307"/>
        <v>0</v>
      </c>
      <c r="AH666" s="10">
        <f t="shared" si="306"/>
        <v>0</v>
      </c>
      <c r="AI666" s="10">
        <f t="shared" si="306"/>
        <v>0</v>
      </c>
      <c r="AJ666" s="10">
        <f t="shared" si="306"/>
        <v>0</v>
      </c>
      <c r="AK666" s="10">
        <f t="shared" si="306"/>
        <v>0</v>
      </c>
    </row>
    <row r="667" spans="1:45" ht="12.75" customHeight="1" x14ac:dyDescent="0.25">
      <c r="A667" s="133">
        <v>659</v>
      </c>
      <c r="B667" s="139"/>
      <c r="C667" s="140"/>
      <c r="D667" s="140"/>
      <c r="E667" s="140"/>
      <c r="F667" s="140"/>
      <c r="G667" s="140"/>
      <c r="H667" s="140"/>
      <c r="I667" s="140"/>
      <c r="J667" s="140"/>
      <c r="K667" s="141"/>
      <c r="L667" s="141"/>
      <c r="M667" s="141"/>
      <c r="N667" s="141"/>
      <c r="O667" s="141"/>
      <c r="P667" s="141"/>
      <c r="Q667" s="141"/>
      <c r="R667" s="141"/>
      <c r="S667" s="141"/>
      <c r="T667" s="141"/>
      <c r="U667" s="10"/>
      <c r="V667" s="10"/>
      <c r="W667" s="10"/>
      <c r="X667" s="13">
        <f t="shared" si="321"/>
        <v>0</v>
      </c>
      <c r="Y667" s="10"/>
      <c r="Z667" s="10"/>
      <c r="AA667" s="10"/>
      <c r="AB667" s="10"/>
      <c r="AC667" s="10"/>
      <c r="AD667" s="10"/>
      <c r="AE667" s="10"/>
      <c r="AF667" s="10"/>
      <c r="AG667" s="10"/>
      <c r="AH667" s="10"/>
      <c r="AI667" s="10"/>
      <c r="AJ667" s="10"/>
      <c r="AK667" s="10"/>
    </row>
    <row r="668" spans="1:45" ht="12.75" customHeight="1" x14ac:dyDescent="0.25">
      <c r="A668" s="133">
        <v>660</v>
      </c>
      <c r="B668" s="134" t="s">
        <v>1906</v>
      </c>
      <c r="C668" s="135">
        <f t="shared" ref="C668:C692" si="322">SUM(D668:I668)</f>
        <v>5062.5000000000009</v>
      </c>
      <c r="D668" s="135">
        <f t="shared" ref="D668:I668" si="323">D669+D670</f>
        <v>2808.7</v>
      </c>
      <c r="E668" s="135">
        <f t="shared" si="323"/>
        <v>1804.9</v>
      </c>
      <c r="F668" s="135">
        <f t="shared" si="323"/>
        <v>0</v>
      </c>
      <c r="G668" s="135">
        <f t="shared" si="323"/>
        <v>91.6</v>
      </c>
      <c r="H668" s="135">
        <f t="shared" si="323"/>
        <v>132.30000000000001</v>
      </c>
      <c r="I668" s="135">
        <f t="shared" si="323"/>
        <v>225</v>
      </c>
      <c r="J668" s="135">
        <f t="shared" ref="J668:J692" si="324">SUM(K668:P668)</f>
        <v>6464.9000000000005</v>
      </c>
      <c r="K668" s="135">
        <f t="shared" ref="K668:P668" si="325">K669+K670</f>
        <v>4203.6000000000004</v>
      </c>
      <c r="L668" s="135">
        <f t="shared" si="325"/>
        <v>1804.9</v>
      </c>
      <c r="M668" s="135">
        <f t="shared" si="325"/>
        <v>0</v>
      </c>
      <c r="N668" s="135">
        <f t="shared" si="325"/>
        <v>91.6</v>
      </c>
      <c r="O668" s="135">
        <f t="shared" si="325"/>
        <v>139.80000000000001</v>
      </c>
      <c r="P668" s="135">
        <f t="shared" si="325"/>
        <v>225</v>
      </c>
      <c r="Q668" s="136">
        <f t="shared" ref="Q668:Q692" si="326">SUM(R668:W668)</f>
        <v>4839.74</v>
      </c>
      <c r="R668" s="135">
        <f t="shared" ref="R668:W668" si="327">R669+R670</f>
        <v>2673.8755000000001</v>
      </c>
      <c r="S668" s="135">
        <f t="shared" si="327"/>
        <v>1769.6693</v>
      </c>
      <c r="T668" s="135">
        <f t="shared" si="327"/>
        <v>0</v>
      </c>
      <c r="U668" s="135">
        <f t="shared" si="327"/>
        <v>62.474800000000002</v>
      </c>
      <c r="V668" s="135">
        <f t="shared" si="327"/>
        <v>126.58450000000001</v>
      </c>
      <c r="W668" s="135">
        <f t="shared" si="327"/>
        <v>207.13589999999999</v>
      </c>
      <c r="X668" s="13">
        <f t="shared" si="321"/>
        <v>-1625.1600000000008</v>
      </c>
      <c r="Y668" s="13">
        <f t="shared" si="321"/>
        <v>-1529.7245000000003</v>
      </c>
      <c r="Z668" s="13">
        <f t="shared" si="321"/>
        <v>-35.23070000000007</v>
      </c>
      <c r="AA668" s="13">
        <f t="shared" si="321"/>
        <v>0</v>
      </c>
      <c r="AB668" s="13">
        <f t="shared" si="321"/>
        <v>-29.125199999999992</v>
      </c>
      <c r="AC668" s="13">
        <f t="shared" si="321"/>
        <v>-13.215500000000006</v>
      </c>
      <c r="AD668" s="13">
        <f t="shared" si="321"/>
        <v>-17.864100000000008</v>
      </c>
      <c r="AE668" s="13">
        <f t="shared" si="307"/>
        <v>74.86179213908953</v>
      </c>
      <c r="AF668" s="13">
        <f t="shared" si="307"/>
        <v>63.609180226472539</v>
      </c>
      <c r="AG668" s="13">
        <f t="shared" si="307"/>
        <v>98.048052523685513</v>
      </c>
      <c r="AH668" s="13">
        <f t="shared" si="306"/>
        <v>0</v>
      </c>
      <c r="AI668" s="13">
        <f t="shared" si="306"/>
        <v>68.20393013100437</v>
      </c>
      <c r="AJ668" s="13">
        <f t="shared" si="306"/>
        <v>90.546852646638058</v>
      </c>
      <c r="AK668" s="13">
        <f t="shared" si="306"/>
        <v>92.060400000000001</v>
      </c>
    </row>
    <row r="669" spans="1:45" s="138" customFormat="1" ht="12.75" customHeight="1" x14ac:dyDescent="0.2">
      <c r="A669" s="133">
        <v>661</v>
      </c>
      <c r="B669" s="134" t="s">
        <v>1374</v>
      </c>
      <c r="C669" s="135">
        <f t="shared" si="322"/>
        <v>4930.2000000000007</v>
      </c>
      <c r="D669" s="135">
        <f t="shared" ref="D669:I669" si="328">D671</f>
        <v>2808.7</v>
      </c>
      <c r="E669" s="135">
        <f t="shared" si="328"/>
        <v>1804.9</v>
      </c>
      <c r="F669" s="135">
        <f t="shared" si="328"/>
        <v>0</v>
      </c>
      <c r="G669" s="135">
        <f t="shared" si="328"/>
        <v>91.6</v>
      </c>
      <c r="H669" s="135">
        <f t="shared" si="328"/>
        <v>0</v>
      </c>
      <c r="I669" s="135">
        <f t="shared" si="328"/>
        <v>225</v>
      </c>
      <c r="J669" s="135">
        <f t="shared" si="324"/>
        <v>6325.1</v>
      </c>
      <c r="K669" s="135">
        <f t="shared" ref="K669:P669" si="329">K671</f>
        <v>4203.6000000000004</v>
      </c>
      <c r="L669" s="135">
        <f t="shared" si="329"/>
        <v>1804.9</v>
      </c>
      <c r="M669" s="135">
        <f t="shared" si="329"/>
        <v>0</v>
      </c>
      <c r="N669" s="135">
        <f t="shared" si="329"/>
        <v>91.6</v>
      </c>
      <c r="O669" s="135">
        <f t="shared" si="329"/>
        <v>0</v>
      </c>
      <c r="P669" s="135">
        <f t="shared" si="329"/>
        <v>225</v>
      </c>
      <c r="Q669" s="136">
        <f t="shared" si="326"/>
        <v>4713.1554999999998</v>
      </c>
      <c r="R669" s="135">
        <f t="shared" ref="R669:W669" si="330">R671</f>
        <v>2673.8755000000001</v>
      </c>
      <c r="S669" s="135">
        <f t="shared" si="330"/>
        <v>1769.6693</v>
      </c>
      <c r="T669" s="135">
        <f t="shared" si="330"/>
        <v>0</v>
      </c>
      <c r="U669" s="135">
        <f t="shared" si="330"/>
        <v>62.474800000000002</v>
      </c>
      <c r="V669" s="135">
        <f t="shared" si="330"/>
        <v>0</v>
      </c>
      <c r="W669" s="135">
        <f t="shared" si="330"/>
        <v>207.13589999999999</v>
      </c>
      <c r="X669" s="13">
        <f t="shared" si="321"/>
        <v>-1611.9445000000005</v>
      </c>
      <c r="Y669" s="13">
        <f t="shared" si="321"/>
        <v>-1529.7245000000003</v>
      </c>
      <c r="Z669" s="13">
        <f t="shared" si="321"/>
        <v>-35.23070000000007</v>
      </c>
      <c r="AA669" s="13">
        <f t="shared" si="321"/>
        <v>0</v>
      </c>
      <c r="AB669" s="13">
        <f t="shared" si="321"/>
        <v>-29.125199999999992</v>
      </c>
      <c r="AC669" s="13">
        <f t="shared" si="321"/>
        <v>0</v>
      </c>
      <c r="AD669" s="13">
        <f t="shared" si="321"/>
        <v>-17.864100000000008</v>
      </c>
      <c r="AE669" s="13">
        <f t="shared" si="307"/>
        <v>74.515114385543299</v>
      </c>
      <c r="AF669" s="13">
        <f t="shared" si="307"/>
        <v>63.609180226472539</v>
      </c>
      <c r="AG669" s="13">
        <f t="shared" si="307"/>
        <v>98.048052523685513</v>
      </c>
      <c r="AH669" s="13">
        <f t="shared" si="306"/>
        <v>0</v>
      </c>
      <c r="AI669" s="13">
        <f t="shared" si="306"/>
        <v>68.20393013100437</v>
      </c>
      <c r="AJ669" s="13">
        <f t="shared" si="306"/>
        <v>0</v>
      </c>
      <c r="AK669" s="13">
        <f t="shared" si="306"/>
        <v>92.060400000000001</v>
      </c>
      <c r="AL669" s="183"/>
      <c r="AM669" s="183"/>
      <c r="AN669" s="183"/>
      <c r="AO669" s="183"/>
      <c r="AP669" s="183"/>
      <c r="AQ669" s="183"/>
      <c r="AR669" s="183"/>
      <c r="AS669" s="183"/>
    </row>
    <row r="670" spans="1:45" s="138" customFormat="1" ht="12.75" customHeight="1" x14ac:dyDescent="0.2">
      <c r="A670" s="133">
        <v>662</v>
      </c>
      <c r="B670" s="134" t="s">
        <v>1375</v>
      </c>
      <c r="C670" s="135">
        <f t="shared" si="322"/>
        <v>132.30000000000001</v>
      </c>
      <c r="D670" s="135">
        <f t="shared" ref="D670:I670" si="331">SUBTOTAL(9,D672:D692)</f>
        <v>0</v>
      </c>
      <c r="E670" s="135">
        <f t="shared" si="331"/>
        <v>0</v>
      </c>
      <c r="F670" s="135">
        <f t="shared" si="331"/>
        <v>0</v>
      </c>
      <c r="G670" s="135">
        <f t="shared" si="331"/>
        <v>0</v>
      </c>
      <c r="H670" s="135">
        <f t="shared" si="331"/>
        <v>132.30000000000001</v>
      </c>
      <c r="I670" s="135">
        <f t="shared" si="331"/>
        <v>0</v>
      </c>
      <c r="J670" s="135">
        <f t="shared" si="324"/>
        <v>139.80000000000001</v>
      </c>
      <c r="K670" s="135">
        <f t="shared" ref="K670:P670" si="332">SUBTOTAL(9,K672:K692)</f>
        <v>0</v>
      </c>
      <c r="L670" s="135">
        <f t="shared" si="332"/>
        <v>0</v>
      </c>
      <c r="M670" s="135">
        <f t="shared" si="332"/>
        <v>0</v>
      </c>
      <c r="N670" s="135">
        <f t="shared" si="332"/>
        <v>0</v>
      </c>
      <c r="O670" s="135">
        <f t="shared" si="332"/>
        <v>139.80000000000001</v>
      </c>
      <c r="P670" s="135">
        <f t="shared" si="332"/>
        <v>0</v>
      </c>
      <c r="Q670" s="136">
        <f t="shared" si="326"/>
        <v>126.58450000000001</v>
      </c>
      <c r="R670" s="135">
        <f t="shared" ref="R670:W670" si="333">SUBTOTAL(9,R672:R692)</f>
        <v>0</v>
      </c>
      <c r="S670" s="135">
        <f t="shared" si="333"/>
        <v>0</v>
      </c>
      <c r="T670" s="135">
        <f t="shared" si="333"/>
        <v>0</v>
      </c>
      <c r="U670" s="135">
        <f t="shared" si="333"/>
        <v>0</v>
      </c>
      <c r="V670" s="135">
        <f t="shared" si="333"/>
        <v>126.58450000000001</v>
      </c>
      <c r="W670" s="135">
        <f t="shared" si="333"/>
        <v>0</v>
      </c>
      <c r="X670" s="13">
        <f t="shared" si="321"/>
        <v>-13.215500000000006</v>
      </c>
      <c r="Y670" s="13">
        <f t="shared" si="321"/>
        <v>0</v>
      </c>
      <c r="Z670" s="13">
        <f t="shared" si="321"/>
        <v>0</v>
      </c>
      <c r="AA670" s="13">
        <f t="shared" si="321"/>
        <v>0</v>
      </c>
      <c r="AB670" s="13">
        <f t="shared" si="321"/>
        <v>0</v>
      </c>
      <c r="AC670" s="13">
        <f t="shared" si="321"/>
        <v>-13.215500000000006</v>
      </c>
      <c r="AD670" s="13">
        <f t="shared" si="321"/>
        <v>0</v>
      </c>
      <c r="AE670" s="13">
        <f t="shared" si="307"/>
        <v>90.546852646638058</v>
      </c>
      <c r="AF670" s="13">
        <f t="shared" si="307"/>
        <v>0</v>
      </c>
      <c r="AG670" s="13">
        <f t="shared" si="307"/>
        <v>0</v>
      </c>
      <c r="AH670" s="13">
        <f t="shared" si="306"/>
        <v>0</v>
      </c>
      <c r="AI670" s="13">
        <f t="shared" si="306"/>
        <v>0</v>
      </c>
      <c r="AJ670" s="13">
        <f t="shared" si="306"/>
        <v>90.546852646638058</v>
      </c>
      <c r="AK670" s="13">
        <f t="shared" si="306"/>
        <v>0</v>
      </c>
      <c r="AL670" s="183"/>
      <c r="AM670" s="183"/>
      <c r="AN670" s="183"/>
      <c r="AO670" s="183"/>
      <c r="AP670" s="183"/>
      <c r="AQ670" s="183"/>
      <c r="AR670" s="183"/>
      <c r="AS670" s="183"/>
    </row>
    <row r="671" spans="1:45" ht="12.75" customHeight="1" x14ac:dyDescent="0.25">
      <c r="A671" s="133">
        <v>663</v>
      </c>
      <c r="B671" s="139" t="s">
        <v>1400</v>
      </c>
      <c r="C671" s="135">
        <f t="shared" si="322"/>
        <v>4930.2000000000007</v>
      </c>
      <c r="D671" s="140">
        <v>2808.7</v>
      </c>
      <c r="E671" s="140">
        <v>1804.9</v>
      </c>
      <c r="F671" s="140">
        <v>0</v>
      </c>
      <c r="G671" s="140">
        <v>91.6</v>
      </c>
      <c r="H671" s="140">
        <v>0</v>
      </c>
      <c r="I671" s="140">
        <v>225</v>
      </c>
      <c r="J671" s="135">
        <f t="shared" si="324"/>
        <v>6325.1</v>
      </c>
      <c r="K671" s="141">
        <v>4203.6000000000004</v>
      </c>
      <c r="L671" s="141">
        <v>1804.9</v>
      </c>
      <c r="M671" s="141">
        <v>0</v>
      </c>
      <c r="N671" s="141">
        <v>91.6</v>
      </c>
      <c r="O671" s="141">
        <v>0</v>
      </c>
      <c r="P671" s="141">
        <v>225</v>
      </c>
      <c r="Q671" s="136">
        <f t="shared" si="326"/>
        <v>4713.1554999999998</v>
      </c>
      <c r="R671" s="141">
        <v>2673.8755000000001</v>
      </c>
      <c r="S671" s="141">
        <v>1769.6693</v>
      </c>
      <c r="T671" s="141">
        <v>0</v>
      </c>
      <c r="U671" s="10">
        <v>62.474800000000002</v>
      </c>
      <c r="V671" s="10">
        <v>0</v>
      </c>
      <c r="W671" s="10">
        <v>207.13589999999999</v>
      </c>
      <c r="X671" s="13">
        <f t="shared" si="321"/>
        <v>-1611.9445000000005</v>
      </c>
      <c r="Y671" s="10">
        <f t="shared" si="321"/>
        <v>-1529.7245000000003</v>
      </c>
      <c r="Z671" s="10">
        <f t="shared" si="321"/>
        <v>-35.23070000000007</v>
      </c>
      <c r="AA671" s="10">
        <f t="shared" si="321"/>
        <v>0</v>
      </c>
      <c r="AB671" s="10">
        <f t="shared" si="321"/>
        <v>-29.125199999999992</v>
      </c>
      <c r="AC671" s="10">
        <f t="shared" si="321"/>
        <v>0</v>
      </c>
      <c r="AD671" s="10">
        <f t="shared" si="321"/>
        <v>-17.864100000000008</v>
      </c>
      <c r="AE671" s="10">
        <f t="shared" si="307"/>
        <v>74.515114385543299</v>
      </c>
      <c r="AF671" s="10">
        <f t="shared" si="307"/>
        <v>63.609180226472539</v>
      </c>
      <c r="AG671" s="10">
        <f t="shared" si="307"/>
        <v>98.048052523685513</v>
      </c>
      <c r="AH671" s="10">
        <f t="shared" si="306"/>
        <v>0</v>
      </c>
      <c r="AI671" s="10">
        <f t="shared" si="306"/>
        <v>68.20393013100437</v>
      </c>
      <c r="AJ671" s="10">
        <f t="shared" si="306"/>
        <v>0</v>
      </c>
      <c r="AK671" s="10">
        <f t="shared" si="306"/>
        <v>92.060400000000001</v>
      </c>
    </row>
    <row r="672" spans="1:45" ht="12.75" customHeight="1" x14ac:dyDescent="0.25">
      <c r="A672" s="133">
        <v>664</v>
      </c>
      <c r="B672" s="139" t="s">
        <v>1907</v>
      </c>
      <c r="C672" s="135">
        <f t="shared" si="322"/>
        <v>0</v>
      </c>
      <c r="D672" s="140">
        <v>0</v>
      </c>
      <c r="E672" s="140">
        <v>0</v>
      </c>
      <c r="F672" s="140">
        <v>0</v>
      </c>
      <c r="G672" s="140">
        <v>0</v>
      </c>
      <c r="H672" s="140">
        <v>0</v>
      </c>
      <c r="I672" s="140">
        <v>0</v>
      </c>
      <c r="J672" s="135">
        <f t="shared" si="324"/>
        <v>0</v>
      </c>
      <c r="K672" s="141">
        <v>0</v>
      </c>
      <c r="L672" s="141">
        <v>0</v>
      </c>
      <c r="M672" s="141">
        <v>0</v>
      </c>
      <c r="N672" s="141">
        <v>0</v>
      </c>
      <c r="O672" s="141">
        <v>0</v>
      </c>
      <c r="P672" s="141">
        <v>0</v>
      </c>
      <c r="Q672" s="136">
        <f t="shared" si="326"/>
        <v>0</v>
      </c>
      <c r="R672" s="141">
        <v>0</v>
      </c>
      <c r="S672" s="141">
        <v>0</v>
      </c>
      <c r="T672" s="141">
        <v>0</v>
      </c>
      <c r="U672" s="10">
        <v>0</v>
      </c>
      <c r="V672" s="10">
        <v>0</v>
      </c>
      <c r="W672" s="10">
        <v>0</v>
      </c>
      <c r="X672" s="13">
        <f t="shared" si="321"/>
        <v>0</v>
      </c>
      <c r="Y672" s="10">
        <f t="shared" si="321"/>
        <v>0</v>
      </c>
      <c r="Z672" s="10">
        <f t="shared" si="321"/>
        <v>0</v>
      </c>
      <c r="AA672" s="10">
        <f t="shared" si="321"/>
        <v>0</v>
      </c>
      <c r="AB672" s="10">
        <f t="shared" si="321"/>
        <v>0</v>
      </c>
      <c r="AC672" s="10">
        <f t="shared" si="321"/>
        <v>0</v>
      </c>
      <c r="AD672" s="10">
        <f t="shared" si="321"/>
        <v>0</v>
      </c>
      <c r="AE672" s="10">
        <f t="shared" si="307"/>
        <v>0</v>
      </c>
      <c r="AF672" s="10">
        <f t="shared" si="307"/>
        <v>0</v>
      </c>
      <c r="AG672" s="10">
        <f t="shared" si="307"/>
        <v>0</v>
      </c>
      <c r="AH672" s="10">
        <f t="shared" si="306"/>
        <v>0</v>
      </c>
      <c r="AI672" s="10">
        <f t="shared" si="306"/>
        <v>0</v>
      </c>
      <c r="AJ672" s="10">
        <f t="shared" si="306"/>
        <v>0</v>
      </c>
      <c r="AK672" s="10">
        <f t="shared" si="306"/>
        <v>0</v>
      </c>
    </row>
    <row r="673" spans="1:37" ht="12.75" customHeight="1" x14ac:dyDescent="0.25">
      <c r="A673" s="133">
        <v>665</v>
      </c>
      <c r="B673" s="139" t="s">
        <v>1908</v>
      </c>
      <c r="C673" s="135">
        <f t="shared" si="322"/>
        <v>0</v>
      </c>
      <c r="D673" s="140">
        <v>0</v>
      </c>
      <c r="E673" s="140">
        <v>0</v>
      </c>
      <c r="F673" s="140">
        <v>0</v>
      </c>
      <c r="G673" s="140">
        <v>0</v>
      </c>
      <c r="H673" s="140">
        <v>0</v>
      </c>
      <c r="I673" s="140">
        <v>0</v>
      </c>
      <c r="J673" s="135">
        <f t="shared" si="324"/>
        <v>0</v>
      </c>
      <c r="K673" s="141">
        <v>0</v>
      </c>
      <c r="L673" s="141">
        <v>0</v>
      </c>
      <c r="M673" s="141">
        <v>0</v>
      </c>
      <c r="N673" s="141">
        <v>0</v>
      </c>
      <c r="O673" s="141">
        <v>0</v>
      </c>
      <c r="P673" s="141">
        <v>0</v>
      </c>
      <c r="Q673" s="136">
        <f t="shared" si="326"/>
        <v>0</v>
      </c>
      <c r="R673" s="141">
        <v>0</v>
      </c>
      <c r="S673" s="141">
        <v>0</v>
      </c>
      <c r="T673" s="141">
        <v>0</v>
      </c>
      <c r="U673" s="10">
        <v>0</v>
      </c>
      <c r="V673" s="10">
        <v>0</v>
      </c>
      <c r="W673" s="10">
        <v>0</v>
      </c>
      <c r="X673" s="13">
        <f t="shared" si="321"/>
        <v>0</v>
      </c>
      <c r="Y673" s="10">
        <f t="shared" si="321"/>
        <v>0</v>
      </c>
      <c r="Z673" s="10">
        <f t="shared" si="321"/>
        <v>0</v>
      </c>
      <c r="AA673" s="10">
        <f t="shared" si="321"/>
        <v>0</v>
      </c>
      <c r="AB673" s="10">
        <f t="shared" si="321"/>
        <v>0</v>
      </c>
      <c r="AC673" s="10">
        <f t="shared" si="321"/>
        <v>0</v>
      </c>
      <c r="AD673" s="10">
        <f t="shared" si="321"/>
        <v>0</v>
      </c>
      <c r="AE673" s="10">
        <f t="shared" si="307"/>
        <v>0</v>
      </c>
      <c r="AF673" s="10">
        <f t="shared" si="307"/>
        <v>0</v>
      </c>
      <c r="AG673" s="10">
        <f t="shared" si="307"/>
        <v>0</v>
      </c>
      <c r="AH673" s="10">
        <f t="shared" si="306"/>
        <v>0</v>
      </c>
      <c r="AI673" s="10">
        <f t="shared" si="306"/>
        <v>0</v>
      </c>
      <c r="AJ673" s="10">
        <f t="shared" si="306"/>
        <v>0</v>
      </c>
      <c r="AK673" s="10">
        <f t="shared" si="306"/>
        <v>0</v>
      </c>
    </row>
    <row r="674" spans="1:37" ht="12.75" customHeight="1" x14ac:dyDescent="0.25">
      <c r="A674" s="133">
        <v>666</v>
      </c>
      <c r="B674" s="139" t="s">
        <v>1909</v>
      </c>
      <c r="C674" s="135">
        <f t="shared" si="322"/>
        <v>0</v>
      </c>
      <c r="D674" s="140">
        <v>0</v>
      </c>
      <c r="E674" s="140">
        <v>0</v>
      </c>
      <c r="F674" s="140">
        <v>0</v>
      </c>
      <c r="G674" s="140">
        <v>0</v>
      </c>
      <c r="H674" s="140">
        <v>0</v>
      </c>
      <c r="I674" s="140">
        <v>0</v>
      </c>
      <c r="J674" s="135">
        <f t="shared" si="324"/>
        <v>0</v>
      </c>
      <c r="K674" s="141">
        <v>0</v>
      </c>
      <c r="L674" s="141">
        <v>0</v>
      </c>
      <c r="M674" s="141">
        <v>0</v>
      </c>
      <c r="N674" s="141">
        <v>0</v>
      </c>
      <c r="O674" s="141">
        <v>0</v>
      </c>
      <c r="P674" s="141">
        <v>0</v>
      </c>
      <c r="Q674" s="136">
        <f t="shared" si="326"/>
        <v>0</v>
      </c>
      <c r="R674" s="141">
        <v>0</v>
      </c>
      <c r="S674" s="141">
        <v>0</v>
      </c>
      <c r="T674" s="141">
        <v>0</v>
      </c>
      <c r="U674" s="10">
        <v>0</v>
      </c>
      <c r="V674" s="10">
        <v>0</v>
      </c>
      <c r="W674" s="10">
        <v>0</v>
      </c>
      <c r="X674" s="13">
        <f t="shared" si="321"/>
        <v>0</v>
      </c>
      <c r="Y674" s="10">
        <f t="shared" si="321"/>
        <v>0</v>
      </c>
      <c r="Z674" s="10">
        <f t="shared" si="321"/>
        <v>0</v>
      </c>
      <c r="AA674" s="10">
        <f t="shared" si="321"/>
        <v>0</v>
      </c>
      <c r="AB674" s="10">
        <f t="shared" si="321"/>
        <v>0</v>
      </c>
      <c r="AC674" s="10">
        <f t="shared" si="321"/>
        <v>0</v>
      </c>
      <c r="AD674" s="10">
        <f t="shared" si="321"/>
        <v>0</v>
      </c>
      <c r="AE674" s="10">
        <f t="shared" si="307"/>
        <v>0</v>
      </c>
      <c r="AF674" s="10">
        <f t="shared" si="307"/>
        <v>0</v>
      </c>
      <c r="AG674" s="10">
        <f t="shared" si="307"/>
        <v>0</v>
      </c>
      <c r="AH674" s="10">
        <f t="shared" si="306"/>
        <v>0</v>
      </c>
      <c r="AI674" s="10">
        <f t="shared" si="306"/>
        <v>0</v>
      </c>
      <c r="AJ674" s="10">
        <f t="shared" si="306"/>
        <v>0</v>
      </c>
      <c r="AK674" s="10">
        <f t="shared" si="306"/>
        <v>0</v>
      </c>
    </row>
    <row r="675" spans="1:37" ht="12.75" customHeight="1" x14ac:dyDescent="0.25">
      <c r="A675" s="133">
        <v>667</v>
      </c>
      <c r="B675" s="139" t="s">
        <v>1910</v>
      </c>
      <c r="C675" s="135">
        <f t="shared" si="322"/>
        <v>0</v>
      </c>
      <c r="D675" s="140">
        <v>0</v>
      </c>
      <c r="E675" s="140">
        <v>0</v>
      </c>
      <c r="F675" s="140">
        <v>0</v>
      </c>
      <c r="G675" s="140">
        <v>0</v>
      </c>
      <c r="H675" s="140">
        <v>0</v>
      </c>
      <c r="I675" s="140">
        <v>0</v>
      </c>
      <c r="J675" s="135">
        <f t="shared" si="324"/>
        <v>0</v>
      </c>
      <c r="K675" s="141">
        <v>0</v>
      </c>
      <c r="L675" s="141">
        <v>0</v>
      </c>
      <c r="M675" s="141">
        <v>0</v>
      </c>
      <c r="N675" s="141">
        <v>0</v>
      </c>
      <c r="O675" s="141">
        <v>0</v>
      </c>
      <c r="P675" s="141">
        <v>0</v>
      </c>
      <c r="Q675" s="136">
        <f t="shared" si="326"/>
        <v>0</v>
      </c>
      <c r="R675" s="141">
        <v>0</v>
      </c>
      <c r="S675" s="141">
        <v>0</v>
      </c>
      <c r="T675" s="141">
        <v>0</v>
      </c>
      <c r="U675" s="10">
        <v>0</v>
      </c>
      <c r="V675" s="10">
        <v>0</v>
      </c>
      <c r="W675" s="10">
        <v>0</v>
      </c>
      <c r="X675" s="13">
        <f t="shared" si="321"/>
        <v>0</v>
      </c>
      <c r="Y675" s="10">
        <f t="shared" si="321"/>
        <v>0</v>
      </c>
      <c r="Z675" s="10">
        <f t="shared" si="321"/>
        <v>0</v>
      </c>
      <c r="AA675" s="10">
        <f t="shared" si="321"/>
        <v>0</v>
      </c>
      <c r="AB675" s="10">
        <f t="shared" si="321"/>
        <v>0</v>
      </c>
      <c r="AC675" s="10">
        <f t="shared" si="321"/>
        <v>0</v>
      </c>
      <c r="AD675" s="10">
        <f t="shared" si="321"/>
        <v>0</v>
      </c>
      <c r="AE675" s="10">
        <f t="shared" si="307"/>
        <v>0</v>
      </c>
      <c r="AF675" s="10">
        <f t="shared" si="307"/>
        <v>0</v>
      </c>
      <c r="AG675" s="10">
        <f t="shared" si="307"/>
        <v>0</v>
      </c>
      <c r="AH675" s="10">
        <f t="shared" si="306"/>
        <v>0</v>
      </c>
      <c r="AI675" s="10">
        <f t="shared" si="306"/>
        <v>0</v>
      </c>
      <c r="AJ675" s="10">
        <f t="shared" si="306"/>
        <v>0</v>
      </c>
      <c r="AK675" s="10">
        <f t="shared" si="306"/>
        <v>0</v>
      </c>
    </row>
    <row r="676" spans="1:37" ht="12.75" customHeight="1" x14ac:dyDescent="0.25">
      <c r="A676" s="133">
        <v>668</v>
      </c>
      <c r="B676" s="139" t="s">
        <v>1911</v>
      </c>
      <c r="C676" s="135">
        <f t="shared" si="322"/>
        <v>0</v>
      </c>
      <c r="D676" s="140">
        <v>0</v>
      </c>
      <c r="E676" s="140">
        <v>0</v>
      </c>
      <c r="F676" s="140">
        <v>0</v>
      </c>
      <c r="G676" s="140">
        <v>0</v>
      </c>
      <c r="H676" s="140">
        <v>0</v>
      </c>
      <c r="I676" s="140">
        <v>0</v>
      </c>
      <c r="J676" s="135">
        <f t="shared" si="324"/>
        <v>0</v>
      </c>
      <c r="K676" s="141">
        <v>0</v>
      </c>
      <c r="L676" s="141">
        <v>0</v>
      </c>
      <c r="M676" s="141">
        <v>0</v>
      </c>
      <c r="N676" s="141">
        <v>0</v>
      </c>
      <c r="O676" s="141">
        <v>0</v>
      </c>
      <c r="P676" s="141">
        <v>0</v>
      </c>
      <c r="Q676" s="136">
        <f t="shared" si="326"/>
        <v>0</v>
      </c>
      <c r="R676" s="141">
        <v>0</v>
      </c>
      <c r="S676" s="141">
        <v>0</v>
      </c>
      <c r="T676" s="141">
        <v>0</v>
      </c>
      <c r="U676" s="10">
        <v>0</v>
      </c>
      <c r="V676" s="10">
        <v>0</v>
      </c>
      <c r="W676" s="10">
        <v>0</v>
      </c>
      <c r="X676" s="13">
        <f t="shared" si="321"/>
        <v>0</v>
      </c>
      <c r="Y676" s="10">
        <f t="shared" si="321"/>
        <v>0</v>
      </c>
      <c r="Z676" s="10">
        <f t="shared" si="321"/>
        <v>0</v>
      </c>
      <c r="AA676" s="10">
        <f t="shared" si="321"/>
        <v>0</v>
      </c>
      <c r="AB676" s="10">
        <f t="shared" si="321"/>
        <v>0</v>
      </c>
      <c r="AC676" s="10">
        <f t="shared" si="321"/>
        <v>0</v>
      </c>
      <c r="AD676" s="10">
        <f t="shared" si="321"/>
        <v>0</v>
      </c>
      <c r="AE676" s="10">
        <f t="shared" si="307"/>
        <v>0</v>
      </c>
      <c r="AF676" s="10">
        <f t="shared" si="307"/>
        <v>0</v>
      </c>
      <c r="AG676" s="10">
        <f t="shared" si="307"/>
        <v>0</v>
      </c>
      <c r="AH676" s="10">
        <f t="shared" si="306"/>
        <v>0</v>
      </c>
      <c r="AI676" s="10">
        <f t="shared" si="306"/>
        <v>0</v>
      </c>
      <c r="AJ676" s="10">
        <f t="shared" si="306"/>
        <v>0</v>
      </c>
      <c r="AK676" s="10">
        <f t="shared" si="306"/>
        <v>0</v>
      </c>
    </row>
    <row r="677" spans="1:37" ht="12.75" customHeight="1" x14ac:dyDescent="0.25">
      <c r="A677" s="133">
        <v>669</v>
      </c>
      <c r="B677" s="139" t="s">
        <v>1912</v>
      </c>
      <c r="C677" s="135">
        <f t="shared" si="322"/>
        <v>0</v>
      </c>
      <c r="D677" s="140">
        <v>0</v>
      </c>
      <c r="E677" s="140">
        <v>0</v>
      </c>
      <c r="F677" s="140">
        <v>0</v>
      </c>
      <c r="G677" s="140">
        <v>0</v>
      </c>
      <c r="H677" s="140">
        <v>0</v>
      </c>
      <c r="I677" s="140">
        <v>0</v>
      </c>
      <c r="J677" s="135">
        <f t="shared" si="324"/>
        <v>0</v>
      </c>
      <c r="K677" s="141">
        <v>0</v>
      </c>
      <c r="L677" s="141">
        <v>0</v>
      </c>
      <c r="M677" s="141">
        <v>0</v>
      </c>
      <c r="N677" s="141">
        <v>0</v>
      </c>
      <c r="O677" s="141">
        <v>0</v>
      </c>
      <c r="P677" s="141">
        <v>0</v>
      </c>
      <c r="Q677" s="136">
        <f t="shared" si="326"/>
        <v>0</v>
      </c>
      <c r="R677" s="141">
        <v>0</v>
      </c>
      <c r="S677" s="141">
        <v>0</v>
      </c>
      <c r="T677" s="141">
        <v>0</v>
      </c>
      <c r="U677" s="10">
        <v>0</v>
      </c>
      <c r="V677" s="10">
        <v>0</v>
      </c>
      <c r="W677" s="10">
        <v>0</v>
      </c>
      <c r="X677" s="13">
        <f t="shared" si="321"/>
        <v>0</v>
      </c>
      <c r="Y677" s="10">
        <f t="shared" si="321"/>
        <v>0</v>
      </c>
      <c r="Z677" s="10">
        <f t="shared" si="321"/>
        <v>0</v>
      </c>
      <c r="AA677" s="10">
        <f t="shared" si="321"/>
        <v>0</v>
      </c>
      <c r="AB677" s="10">
        <f t="shared" si="321"/>
        <v>0</v>
      </c>
      <c r="AC677" s="10">
        <f t="shared" si="321"/>
        <v>0</v>
      </c>
      <c r="AD677" s="10">
        <f t="shared" si="321"/>
        <v>0</v>
      </c>
      <c r="AE677" s="10">
        <f t="shared" si="307"/>
        <v>0</v>
      </c>
      <c r="AF677" s="10">
        <f t="shared" si="307"/>
        <v>0</v>
      </c>
      <c r="AG677" s="10">
        <f t="shared" si="307"/>
        <v>0</v>
      </c>
      <c r="AH677" s="10">
        <f t="shared" si="306"/>
        <v>0</v>
      </c>
      <c r="AI677" s="10">
        <f t="shared" si="306"/>
        <v>0</v>
      </c>
      <c r="AJ677" s="10">
        <f t="shared" si="306"/>
        <v>0</v>
      </c>
      <c r="AK677" s="10">
        <f t="shared" si="306"/>
        <v>0</v>
      </c>
    </row>
    <row r="678" spans="1:37" ht="12.75" customHeight="1" x14ac:dyDescent="0.25">
      <c r="A678" s="133">
        <v>670</v>
      </c>
      <c r="B678" s="139" t="s">
        <v>1913</v>
      </c>
      <c r="C678" s="135">
        <f t="shared" si="322"/>
        <v>0</v>
      </c>
      <c r="D678" s="140">
        <v>0</v>
      </c>
      <c r="E678" s="140">
        <v>0</v>
      </c>
      <c r="F678" s="140">
        <v>0</v>
      </c>
      <c r="G678" s="140">
        <v>0</v>
      </c>
      <c r="H678" s="140">
        <v>0</v>
      </c>
      <c r="I678" s="140">
        <v>0</v>
      </c>
      <c r="J678" s="135">
        <f t="shared" si="324"/>
        <v>0</v>
      </c>
      <c r="K678" s="141">
        <v>0</v>
      </c>
      <c r="L678" s="141">
        <v>0</v>
      </c>
      <c r="M678" s="141">
        <v>0</v>
      </c>
      <c r="N678" s="141">
        <v>0</v>
      </c>
      <c r="O678" s="141">
        <v>0</v>
      </c>
      <c r="P678" s="141">
        <v>0</v>
      </c>
      <c r="Q678" s="136">
        <f t="shared" si="326"/>
        <v>0</v>
      </c>
      <c r="R678" s="141">
        <v>0</v>
      </c>
      <c r="S678" s="141">
        <v>0</v>
      </c>
      <c r="T678" s="141">
        <v>0</v>
      </c>
      <c r="U678" s="10">
        <v>0</v>
      </c>
      <c r="V678" s="10">
        <v>0</v>
      </c>
      <c r="W678" s="10">
        <v>0</v>
      </c>
      <c r="X678" s="13">
        <f t="shared" si="321"/>
        <v>0</v>
      </c>
      <c r="Y678" s="10">
        <f t="shared" si="321"/>
        <v>0</v>
      </c>
      <c r="Z678" s="10">
        <f t="shared" si="321"/>
        <v>0</v>
      </c>
      <c r="AA678" s="10">
        <f t="shared" si="321"/>
        <v>0</v>
      </c>
      <c r="AB678" s="10">
        <f t="shared" si="321"/>
        <v>0</v>
      </c>
      <c r="AC678" s="10">
        <f t="shared" si="321"/>
        <v>0</v>
      </c>
      <c r="AD678" s="10">
        <f t="shared" si="321"/>
        <v>0</v>
      </c>
      <c r="AE678" s="10">
        <f t="shared" si="307"/>
        <v>0</v>
      </c>
      <c r="AF678" s="10">
        <f t="shared" si="307"/>
        <v>0</v>
      </c>
      <c r="AG678" s="10">
        <f t="shared" si="307"/>
        <v>0</v>
      </c>
      <c r="AH678" s="10">
        <f t="shared" si="306"/>
        <v>0</v>
      </c>
      <c r="AI678" s="10">
        <f t="shared" si="306"/>
        <v>0</v>
      </c>
      <c r="AJ678" s="10">
        <f t="shared" si="306"/>
        <v>0</v>
      </c>
      <c r="AK678" s="10">
        <f t="shared" si="306"/>
        <v>0</v>
      </c>
    </row>
    <row r="679" spans="1:37" ht="12.75" customHeight="1" x14ac:dyDescent="0.25">
      <c r="A679" s="133">
        <v>671</v>
      </c>
      <c r="B679" s="139" t="s">
        <v>1914</v>
      </c>
      <c r="C679" s="135">
        <f t="shared" si="322"/>
        <v>0</v>
      </c>
      <c r="D679" s="140">
        <v>0</v>
      </c>
      <c r="E679" s="140">
        <v>0</v>
      </c>
      <c r="F679" s="140">
        <v>0</v>
      </c>
      <c r="G679" s="140">
        <v>0</v>
      </c>
      <c r="H679" s="140">
        <v>0</v>
      </c>
      <c r="I679" s="140">
        <v>0</v>
      </c>
      <c r="J679" s="135">
        <f t="shared" si="324"/>
        <v>0</v>
      </c>
      <c r="K679" s="141">
        <v>0</v>
      </c>
      <c r="L679" s="141">
        <v>0</v>
      </c>
      <c r="M679" s="141">
        <v>0</v>
      </c>
      <c r="N679" s="141">
        <v>0</v>
      </c>
      <c r="O679" s="141">
        <v>0</v>
      </c>
      <c r="P679" s="141">
        <v>0</v>
      </c>
      <c r="Q679" s="136">
        <f t="shared" si="326"/>
        <v>0</v>
      </c>
      <c r="R679" s="141">
        <v>0</v>
      </c>
      <c r="S679" s="141">
        <v>0</v>
      </c>
      <c r="T679" s="141">
        <v>0</v>
      </c>
      <c r="U679" s="10">
        <v>0</v>
      </c>
      <c r="V679" s="10">
        <v>0</v>
      </c>
      <c r="W679" s="10">
        <v>0</v>
      </c>
      <c r="X679" s="13">
        <f t="shared" si="321"/>
        <v>0</v>
      </c>
      <c r="Y679" s="10">
        <f t="shared" si="321"/>
        <v>0</v>
      </c>
      <c r="Z679" s="10">
        <f t="shared" si="321"/>
        <v>0</v>
      </c>
      <c r="AA679" s="10">
        <f t="shared" si="321"/>
        <v>0</v>
      </c>
      <c r="AB679" s="10">
        <f t="shared" si="321"/>
        <v>0</v>
      </c>
      <c r="AC679" s="10">
        <f t="shared" si="321"/>
        <v>0</v>
      </c>
      <c r="AD679" s="10">
        <f t="shared" si="321"/>
        <v>0</v>
      </c>
      <c r="AE679" s="10">
        <f t="shared" si="307"/>
        <v>0</v>
      </c>
      <c r="AF679" s="10">
        <f t="shared" si="307"/>
        <v>0</v>
      </c>
      <c r="AG679" s="10">
        <f t="shared" si="307"/>
        <v>0</v>
      </c>
      <c r="AH679" s="10">
        <f t="shared" si="306"/>
        <v>0</v>
      </c>
      <c r="AI679" s="10">
        <f t="shared" si="306"/>
        <v>0</v>
      </c>
      <c r="AJ679" s="10">
        <f t="shared" si="306"/>
        <v>0</v>
      </c>
      <c r="AK679" s="10">
        <f t="shared" si="306"/>
        <v>0</v>
      </c>
    </row>
    <row r="680" spans="1:37" ht="12.75" customHeight="1" x14ac:dyDescent="0.25">
      <c r="A680" s="133">
        <v>672</v>
      </c>
      <c r="B680" s="139" t="s">
        <v>1915</v>
      </c>
      <c r="C680" s="135">
        <f t="shared" si="322"/>
        <v>0</v>
      </c>
      <c r="D680" s="140">
        <v>0</v>
      </c>
      <c r="E680" s="140">
        <v>0</v>
      </c>
      <c r="F680" s="140">
        <v>0</v>
      </c>
      <c r="G680" s="140">
        <v>0</v>
      </c>
      <c r="H680" s="140">
        <v>0</v>
      </c>
      <c r="I680" s="140">
        <v>0</v>
      </c>
      <c r="J680" s="135">
        <f t="shared" si="324"/>
        <v>0</v>
      </c>
      <c r="K680" s="141">
        <v>0</v>
      </c>
      <c r="L680" s="141">
        <v>0</v>
      </c>
      <c r="M680" s="141">
        <v>0</v>
      </c>
      <c r="N680" s="141">
        <v>0</v>
      </c>
      <c r="O680" s="141">
        <v>0</v>
      </c>
      <c r="P680" s="141">
        <v>0</v>
      </c>
      <c r="Q680" s="136">
        <f t="shared" si="326"/>
        <v>0</v>
      </c>
      <c r="R680" s="141">
        <v>0</v>
      </c>
      <c r="S680" s="141">
        <v>0</v>
      </c>
      <c r="T680" s="141">
        <v>0</v>
      </c>
      <c r="U680" s="10">
        <v>0</v>
      </c>
      <c r="V680" s="10">
        <v>0</v>
      </c>
      <c r="W680" s="10">
        <v>0</v>
      </c>
      <c r="X680" s="13">
        <f t="shared" si="321"/>
        <v>0</v>
      </c>
      <c r="Y680" s="10">
        <f t="shared" si="321"/>
        <v>0</v>
      </c>
      <c r="Z680" s="10">
        <f t="shared" si="321"/>
        <v>0</v>
      </c>
      <c r="AA680" s="10">
        <f t="shared" si="321"/>
        <v>0</v>
      </c>
      <c r="AB680" s="10">
        <f t="shared" si="321"/>
        <v>0</v>
      </c>
      <c r="AC680" s="10">
        <f t="shared" si="321"/>
        <v>0</v>
      </c>
      <c r="AD680" s="10">
        <f t="shared" si="321"/>
        <v>0</v>
      </c>
      <c r="AE680" s="10">
        <f t="shared" si="307"/>
        <v>0</v>
      </c>
      <c r="AF680" s="10">
        <f t="shared" si="307"/>
        <v>0</v>
      </c>
      <c r="AG680" s="10">
        <f t="shared" si="307"/>
        <v>0</v>
      </c>
      <c r="AH680" s="10">
        <f t="shared" si="306"/>
        <v>0</v>
      </c>
      <c r="AI680" s="10">
        <f t="shared" si="306"/>
        <v>0</v>
      </c>
      <c r="AJ680" s="10">
        <f t="shared" si="306"/>
        <v>0</v>
      </c>
      <c r="AK680" s="10">
        <f t="shared" si="306"/>
        <v>0</v>
      </c>
    </row>
    <row r="681" spans="1:37" ht="12.75" customHeight="1" x14ac:dyDescent="0.25">
      <c r="A681" s="133">
        <v>673</v>
      </c>
      <c r="B681" s="139" t="s">
        <v>1916</v>
      </c>
      <c r="C681" s="135">
        <f t="shared" si="322"/>
        <v>0</v>
      </c>
      <c r="D681" s="140">
        <v>0</v>
      </c>
      <c r="E681" s="140">
        <v>0</v>
      </c>
      <c r="F681" s="140">
        <v>0</v>
      </c>
      <c r="G681" s="140">
        <v>0</v>
      </c>
      <c r="H681" s="140">
        <v>0</v>
      </c>
      <c r="I681" s="140">
        <v>0</v>
      </c>
      <c r="J681" s="135">
        <f t="shared" si="324"/>
        <v>0</v>
      </c>
      <c r="K681" s="141">
        <v>0</v>
      </c>
      <c r="L681" s="141">
        <v>0</v>
      </c>
      <c r="M681" s="141">
        <v>0</v>
      </c>
      <c r="N681" s="141">
        <v>0</v>
      </c>
      <c r="O681" s="141">
        <v>0</v>
      </c>
      <c r="P681" s="141">
        <v>0</v>
      </c>
      <c r="Q681" s="136">
        <f t="shared" si="326"/>
        <v>0</v>
      </c>
      <c r="R681" s="141">
        <v>0</v>
      </c>
      <c r="S681" s="141">
        <v>0</v>
      </c>
      <c r="T681" s="141">
        <v>0</v>
      </c>
      <c r="U681" s="10">
        <v>0</v>
      </c>
      <c r="V681" s="10">
        <v>0</v>
      </c>
      <c r="W681" s="10">
        <v>0</v>
      </c>
      <c r="X681" s="13">
        <f t="shared" si="321"/>
        <v>0</v>
      </c>
      <c r="Y681" s="10">
        <f t="shared" si="321"/>
        <v>0</v>
      </c>
      <c r="Z681" s="10">
        <f t="shared" si="321"/>
        <v>0</v>
      </c>
      <c r="AA681" s="10">
        <f t="shared" si="321"/>
        <v>0</v>
      </c>
      <c r="AB681" s="10">
        <f t="shared" si="321"/>
        <v>0</v>
      </c>
      <c r="AC681" s="10">
        <f t="shared" si="321"/>
        <v>0</v>
      </c>
      <c r="AD681" s="10">
        <f t="shared" si="321"/>
        <v>0</v>
      </c>
      <c r="AE681" s="10">
        <f t="shared" si="307"/>
        <v>0</v>
      </c>
      <c r="AF681" s="10">
        <f t="shared" si="307"/>
        <v>0</v>
      </c>
      <c r="AG681" s="10">
        <f t="shared" si="307"/>
        <v>0</v>
      </c>
      <c r="AH681" s="10">
        <f t="shared" si="306"/>
        <v>0</v>
      </c>
      <c r="AI681" s="10">
        <f t="shared" si="306"/>
        <v>0</v>
      </c>
      <c r="AJ681" s="10">
        <f t="shared" si="306"/>
        <v>0</v>
      </c>
      <c r="AK681" s="10">
        <f t="shared" si="306"/>
        <v>0</v>
      </c>
    </row>
    <row r="682" spans="1:37" ht="12.75" customHeight="1" x14ac:dyDescent="0.25">
      <c r="A682" s="133">
        <v>674</v>
      </c>
      <c r="B682" s="139" t="s">
        <v>1917</v>
      </c>
      <c r="C682" s="135">
        <f t="shared" si="322"/>
        <v>0</v>
      </c>
      <c r="D682" s="140">
        <v>0</v>
      </c>
      <c r="E682" s="140">
        <v>0</v>
      </c>
      <c r="F682" s="140">
        <v>0</v>
      </c>
      <c r="G682" s="140">
        <v>0</v>
      </c>
      <c r="H682" s="140">
        <v>0</v>
      </c>
      <c r="I682" s="140">
        <v>0</v>
      </c>
      <c r="J682" s="135">
        <f t="shared" si="324"/>
        <v>0</v>
      </c>
      <c r="K682" s="141">
        <v>0</v>
      </c>
      <c r="L682" s="141">
        <v>0</v>
      </c>
      <c r="M682" s="141">
        <v>0</v>
      </c>
      <c r="N682" s="141">
        <v>0</v>
      </c>
      <c r="O682" s="141">
        <v>0</v>
      </c>
      <c r="P682" s="141">
        <v>0</v>
      </c>
      <c r="Q682" s="136">
        <f t="shared" si="326"/>
        <v>0</v>
      </c>
      <c r="R682" s="141">
        <v>0</v>
      </c>
      <c r="S682" s="141">
        <v>0</v>
      </c>
      <c r="T682" s="141">
        <v>0</v>
      </c>
      <c r="U682" s="10">
        <v>0</v>
      </c>
      <c r="V682" s="10">
        <v>0</v>
      </c>
      <c r="W682" s="10">
        <v>0</v>
      </c>
      <c r="X682" s="13">
        <f t="shared" si="321"/>
        <v>0</v>
      </c>
      <c r="Y682" s="10">
        <f t="shared" si="321"/>
        <v>0</v>
      </c>
      <c r="Z682" s="10">
        <f t="shared" si="321"/>
        <v>0</v>
      </c>
      <c r="AA682" s="10">
        <f t="shared" si="321"/>
        <v>0</v>
      </c>
      <c r="AB682" s="10">
        <f t="shared" si="321"/>
        <v>0</v>
      </c>
      <c r="AC682" s="10">
        <f t="shared" si="321"/>
        <v>0</v>
      </c>
      <c r="AD682" s="10">
        <f t="shared" si="321"/>
        <v>0</v>
      </c>
      <c r="AE682" s="10">
        <f t="shared" si="307"/>
        <v>0</v>
      </c>
      <c r="AF682" s="10">
        <f t="shared" si="307"/>
        <v>0</v>
      </c>
      <c r="AG682" s="10">
        <f t="shared" si="307"/>
        <v>0</v>
      </c>
      <c r="AH682" s="10">
        <f t="shared" si="306"/>
        <v>0</v>
      </c>
      <c r="AI682" s="10">
        <f t="shared" si="306"/>
        <v>0</v>
      </c>
      <c r="AJ682" s="10">
        <f t="shared" si="306"/>
        <v>0</v>
      </c>
      <c r="AK682" s="10">
        <f t="shared" si="306"/>
        <v>0</v>
      </c>
    </row>
    <row r="683" spans="1:37" ht="12.75" customHeight="1" x14ac:dyDescent="0.25">
      <c r="A683" s="133">
        <v>675</v>
      </c>
      <c r="B683" s="139" t="s">
        <v>1918</v>
      </c>
      <c r="C683" s="135">
        <f t="shared" si="322"/>
        <v>0</v>
      </c>
      <c r="D683" s="140">
        <v>0</v>
      </c>
      <c r="E683" s="140">
        <v>0</v>
      </c>
      <c r="F683" s="140">
        <v>0</v>
      </c>
      <c r="G683" s="140">
        <v>0</v>
      </c>
      <c r="H683" s="140">
        <v>0</v>
      </c>
      <c r="I683" s="140">
        <v>0</v>
      </c>
      <c r="J683" s="135">
        <f t="shared" si="324"/>
        <v>0</v>
      </c>
      <c r="K683" s="141">
        <v>0</v>
      </c>
      <c r="L683" s="141">
        <v>0</v>
      </c>
      <c r="M683" s="141">
        <v>0</v>
      </c>
      <c r="N683" s="141">
        <v>0</v>
      </c>
      <c r="O683" s="141">
        <v>0</v>
      </c>
      <c r="P683" s="141">
        <v>0</v>
      </c>
      <c r="Q683" s="136">
        <f t="shared" si="326"/>
        <v>0</v>
      </c>
      <c r="R683" s="141">
        <v>0</v>
      </c>
      <c r="S683" s="141">
        <v>0</v>
      </c>
      <c r="T683" s="141">
        <v>0</v>
      </c>
      <c r="U683" s="10">
        <v>0</v>
      </c>
      <c r="V683" s="10">
        <v>0</v>
      </c>
      <c r="W683" s="10">
        <v>0</v>
      </c>
      <c r="X683" s="13">
        <f t="shared" si="321"/>
        <v>0</v>
      </c>
      <c r="Y683" s="10">
        <f t="shared" si="321"/>
        <v>0</v>
      </c>
      <c r="Z683" s="10">
        <f t="shared" si="321"/>
        <v>0</v>
      </c>
      <c r="AA683" s="10">
        <f t="shared" si="321"/>
        <v>0</v>
      </c>
      <c r="AB683" s="10">
        <f t="shared" si="321"/>
        <v>0</v>
      </c>
      <c r="AC683" s="10">
        <f t="shared" si="321"/>
        <v>0</v>
      </c>
      <c r="AD683" s="10">
        <f t="shared" si="321"/>
        <v>0</v>
      </c>
      <c r="AE683" s="10">
        <f t="shared" si="307"/>
        <v>0</v>
      </c>
      <c r="AF683" s="10">
        <f t="shared" si="307"/>
        <v>0</v>
      </c>
      <c r="AG683" s="10">
        <f t="shared" si="307"/>
        <v>0</v>
      </c>
      <c r="AH683" s="10">
        <f t="shared" si="306"/>
        <v>0</v>
      </c>
      <c r="AI683" s="10">
        <f t="shared" si="306"/>
        <v>0</v>
      </c>
      <c r="AJ683" s="10">
        <f t="shared" si="306"/>
        <v>0</v>
      </c>
      <c r="AK683" s="10">
        <f t="shared" si="306"/>
        <v>0</v>
      </c>
    </row>
    <row r="684" spans="1:37" ht="12.75" customHeight="1" x14ac:dyDescent="0.25">
      <c r="A684" s="133">
        <v>676</v>
      </c>
      <c r="B684" s="139" t="s">
        <v>1919</v>
      </c>
      <c r="C684" s="135">
        <f t="shared" si="322"/>
        <v>0</v>
      </c>
      <c r="D684" s="140">
        <v>0</v>
      </c>
      <c r="E684" s="140">
        <v>0</v>
      </c>
      <c r="F684" s="140">
        <v>0</v>
      </c>
      <c r="G684" s="140">
        <v>0</v>
      </c>
      <c r="H684" s="140">
        <v>0</v>
      </c>
      <c r="I684" s="140">
        <v>0</v>
      </c>
      <c r="J684" s="135">
        <f t="shared" si="324"/>
        <v>0</v>
      </c>
      <c r="K684" s="141">
        <v>0</v>
      </c>
      <c r="L684" s="141">
        <v>0</v>
      </c>
      <c r="M684" s="141">
        <v>0</v>
      </c>
      <c r="N684" s="141">
        <v>0</v>
      </c>
      <c r="O684" s="141">
        <v>0</v>
      </c>
      <c r="P684" s="141">
        <v>0</v>
      </c>
      <c r="Q684" s="136">
        <f t="shared" si="326"/>
        <v>0</v>
      </c>
      <c r="R684" s="141">
        <v>0</v>
      </c>
      <c r="S684" s="141">
        <v>0</v>
      </c>
      <c r="T684" s="141">
        <v>0</v>
      </c>
      <c r="U684" s="10">
        <v>0</v>
      </c>
      <c r="V684" s="10">
        <v>0</v>
      </c>
      <c r="W684" s="10">
        <v>0</v>
      </c>
      <c r="X684" s="13">
        <f t="shared" si="321"/>
        <v>0</v>
      </c>
      <c r="Y684" s="10">
        <f t="shared" si="321"/>
        <v>0</v>
      </c>
      <c r="Z684" s="10">
        <f t="shared" si="321"/>
        <v>0</v>
      </c>
      <c r="AA684" s="10">
        <f t="shared" si="321"/>
        <v>0</v>
      </c>
      <c r="AB684" s="10">
        <f t="shared" si="321"/>
        <v>0</v>
      </c>
      <c r="AC684" s="10">
        <f t="shared" si="321"/>
        <v>0</v>
      </c>
      <c r="AD684" s="10">
        <f t="shared" si="321"/>
        <v>0</v>
      </c>
      <c r="AE684" s="10">
        <f t="shared" si="307"/>
        <v>0</v>
      </c>
      <c r="AF684" s="10">
        <f t="shared" si="307"/>
        <v>0</v>
      </c>
      <c r="AG684" s="10">
        <f t="shared" si="307"/>
        <v>0</v>
      </c>
      <c r="AH684" s="10">
        <f t="shared" si="306"/>
        <v>0</v>
      </c>
      <c r="AI684" s="10">
        <f t="shared" si="306"/>
        <v>0</v>
      </c>
      <c r="AJ684" s="10">
        <f t="shared" si="306"/>
        <v>0</v>
      </c>
      <c r="AK684" s="10">
        <f t="shared" si="306"/>
        <v>0</v>
      </c>
    </row>
    <row r="685" spans="1:37" ht="12.75" customHeight="1" x14ac:dyDescent="0.25">
      <c r="A685" s="133">
        <v>677</v>
      </c>
      <c r="B685" s="139" t="s">
        <v>1920</v>
      </c>
      <c r="C685" s="135">
        <f t="shared" si="322"/>
        <v>0</v>
      </c>
      <c r="D685" s="140">
        <v>0</v>
      </c>
      <c r="E685" s="140">
        <v>0</v>
      </c>
      <c r="F685" s="140">
        <v>0</v>
      </c>
      <c r="G685" s="140">
        <v>0</v>
      </c>
      <c r="H685" s="140">
        <v>0</v>
      </c>
      <c r="I685" s="140">
        <v>0</v>
      </c>
      <c r="J685" s="135">
        <f t="shared" si="324"/>
        <v>0</v>
      </c>
      <c r="K685" s="141">
        <v>0</v>
      </c>
      <c r="L685" s="141">
        <v>0</v>
      </c>
      <c r="M685" s="141">
        <v>0</v>
      </c>
      <c r="N685" s="141">
        <v>0</v>
      </c>
      <c r="O685" s="141">
        <v>0</v>
      </c>
      <c r="P685" s="141">
        <v>0</v>
      </c>
      <c r="Q685" s="136">
        <f t="shared" si="326"/>
        <v>0</v>
      </c>
      <c r="R685" s="141">
        <v>0</v>
      </c>
      <c r="S685" s="141">
        <v>0</v>
      </c>
      <c r="T685" s="141">
        <v>0</v>
      </c>
      <c r="U685" s="10">
        <v>0</v>
      </c>
      <c r="V685" s="10">
        <v>0</v>
      </c>
      <c r="W685" s="10">
        <v>0</v>
      </c>
      <c r="X685" s="13">
        <f t="shared" si="321"/>
        <v>0</v>
      </c>
      <c r="Y685" s="10">
        <f t="shared" si="321"/>
        <v>0</v>
      </c>
      <c r="Z685" s="10">
        <f t="shared" si="321"/>
        <v>0</v>
      </c>
      <c r="AA685" s="10">
        <f t="shared" si="321"/>
        <v>0</v>
      </c>
      <c r="AB685" s="10">
        <f t="shared" si="321"/>
        <v>0</v>
      </c>
      <c r="AC685" s="10">
        <f t="shared" si="321"/>
        <v>0</v>
      </c>
      <c r="AD685" s="10">
        <f t="shared" si="321"/>
        <v>0</v>
      </c>
      <c r="AE685" s="10">
        <f t="shared" si="307"/>
        <v>0</v>
      </c>
      <c r="AF685" s="10">
        <f t="shared" si="307"/>
        <v>0</v>
      </c>
      <c r="AG685" s="10">
        <f t="shared" si="307"/>
        <v>0</v>
      </c>
      <c r="AH685" s="10">
        <f t="shared" si="306"/>
        <v>0</v>
      </c>
      <c r="AI685" s="10">
        <f t="shared" si="306"/>
        <v>0</v>
      </c>
      <c r="AJ685" s="10">
        <f t="shared" si="306"/>
        <v>0</v>
      </c>
      <c r="AK685" s="10">
        <f t="shared" si="306"/>
        <v>0</v>
      </c>
    </row>
    <row r="686" spans="1:37" ht="12.75" customHeight="1" x14ac:dyDescent="0.25">
      <c r="A686" s="133">
        <v>678</v>
      </c>
      <c r="B686" s="139" t="s">
        <v>1921</v>
      </c>
      <c r="C686" s="135">
        <f t="shared" si="322"/>
        <v>0</v>
      </c>
      <c r="D686" s="140">
        <v>0</v>
      </c>
      <c r="E686" s="140">
        <v>0</v>
      </c>
      <c r="F686" s="140">
        <v>0</v>
      </c>
      <c r="G686" s="140">
        <v>0</v>
      </c>
      <c r="H686" s="140">
        <v>0</v>
      </c>
      <c r="I686" s="140">
        <v>0</v>
      </c>
      <c r="J686" s="135">
        <f t="shared" si="324"/>
        <v>0</v>
      </c>
      <c r="K686" s="141">
        <v>0</v>
      </c>
      <c r="L686" s="141">
        <v>0</v>
      </c>
      <c r="M686" s="141">
        <v>0</v>
      </c>
      <c r="N686" s="141">
        <v>0</v>
      </c>
      <c r="O686" s="141">
        <v>0</v>
      </c>
      <c r="P686" s="141">
        <v>0</v>
      </c>
      <c r="Q686" s="136">
        <f t="shared" si="326"/>
        <v>0</v>
      </c>
      <c r="R686" s="141">
        <v>0</v>
      </c>
      <c r="S686" s="141">
        <v>0</v>
      </c>
      <c r="T686" s="141">
        <v>0</v>
      </c>
      <c r="U686" s="10">
        <v>0</v>
      </c>
      <c r="V686" s="10">
        <v>0</v>
      </c>
      <c r="W686" s="10">
        <v>0</v>
      </c>
      <c r="X686" s="13">
        <f t="shared" si="321"/>
        <v>0</v>
      </c>
      <c r="Y686" s="10">
        <f t="shared" si="321"/>
        <v>0</v>
      </c>
      <c r="Z686" s="10">
        <f t="shared" si="321"/>
        <v>0</v>
      </c>
      <c r="AA686" s="10">
        <f t="shared" si="321"/>
        <v>0</v>
      </c>
      <c r="AB686" s="10">
        <f t="shared" si="321"/>
        <v>0</v>
      </c>
      <c r="AC686" s="10">
        <f t="shared" si="321"/>
        <v>0</v>
      </c>
      <c r="AD686" s="10">
        <f t="shared" si="321"/>
        <v>0</v>
      </c>
      <c r="AE686" s="10">
        <f t="shared" si="307"/>
        <v>0</v>
      </c>
      <c r="AF686" s="10">
        <f t="shared" si="307"/>
        <v>0</v>
      </c>
      <c r="AG686" s="10">
        <f t="shared" si="307"/>
        <v>0</v>
      </c>
      <c r="AH686" s="10">
        <f t="shared" si="307"/>
        <v>0</v>
      </c>
      <c r="AI686" s="10">
        <f t="shared" si="307"/>
        <v>0</v>
      </c>
      <c r="AJ686" s="10">
        <f t="shared" si="307"/>
        <v>0</v>
      </c>
      <c r="AK686" s="10">
        <f t="shared" si="307"/>
        <v>0</v>
      </c>
    </row>
    <row r="687" spans="1:37" ht="12.75" customHeight="1" x14ac:dyDescent="0.25">
      <c r="A687" s="133">
        <v>679</v>
      </c>
      <c r="B687" s="139" t="s">
        <v>1906</v>
      </c>
      <c r="C687" s="135">
        <f t="shared" si="322"/>
        <v>0</v>
      </c>
      <c r="D687" s="140">
        <v>0</v>
      </c>
      <c r="E687" s="140">
        <v>0</v>
      </c>
      <c r="F687" s="140">
        <v>0</v>
      </c>
      <c r="G687" s="140">
        <v>0</v>
      </c>
      <c r="H687" s="140">
        <v>0</v>
      </c>
      <c r="I687" s="140">
        <v>0</v>
      </c>
      <c r="J687" s="135">
        <f t="shared" si="324"/>
        <v>0</v>
      </c>
      <c r="K687" s="141">
        <v>0</v>
      </c>
      <c r="L687" s="141">
        <v>0</v>
      </c>
      <c r="M687" s="141">
        <v>0</v>
      </c>
      <c r="N687" s="141">
        <v>0</v>
      </c>
      <c r="O687" s="141">
        <v>0</v>
      </c>
      <c r="P687" s="141">
        <v>0</v>
      </c>
      <c r="Q687" s="136">
        <f t="shared" si="326"/>
        <v>0</v>
      </c>
      <c r="R687" s="141">
        <v>0</v>
      </c>
      <c r="S687" s="141">
        <v>0</v>
      </c>
      <c r="T687" s="141">
        <v>0</v>
      </c>
      <c r="U687" s="10">
        <v>0</v>
      </c>
      <c r="V687" s="10">
        <v>0</v>
      </c>
      <c r="W687" s="10">
        <v>0</v>
      </c>
      <c r="X687" s="13">
        <f t="shared" si="321"/>
        <v>0</v>
      </c>
      <c r="Y687" s="10">
        <f t="shared" si="321"/>
        <v>0</v>
      </c>
      <c r="Z687" s="10">
        <f t="shared" si="321"/>
        <v>0</v>
      </c>
      <c r="AA687" s="10">
        <f t="shared" si="321"/>
        <v>0</v>
      </c>
      <c r="AB687" s="10">
        <f t="shared" si="321"/>
        <v>0</v>
      </c>
      <c r="AC687" s="10">
        <f t="shared" si="321"/>
        <v>0</v>
      </c>
      <c r="AD687" s="10">
        <f t="shared" si="321"/>
        <v>0</v>
      </c>
      <c r="AE687" s="10">
        <f t="shared" ref="AE687:AK724" si="334">IF(J687=0,0,Q687/J687*100)</f>
        <v>0</v>
      </c>
      <c r="AF687" s="10">
        <f t="shared" si="334"/>
        <v>0</v>
      </c>
      <c r="AG687" s="10">
        <f t="shared" si="334"/>
        <v>0</v>
      </c>
      <c r="AH687" s="10">
        <f t="shared" si="334"/>
        <v>0</v>
      </c>
      <c r="AI687" s="10">
        <f t="shared" si="334"/>
        <v>0</v>
      </c>
      <c r="AJ687" s="10">
        <f t="shared" si="334"/>
        <v>0</v>
      </c>
      <c r="AK687" s="10">
        <f t="shared" si="334"/>
        <v>0</v>
      </c>
    </row>
    <row r="688" spans="1:37" ht="12.75" customHeight="1" x14ac:dyDescent="0.25">
      <c r="A688" s="133">
        <v>680</v>
      </c>
      <c r="B688" s="139" t="s">
        <v>1922</v>
      </c>
      <c r="C688" s="135">
        <f t="shared" si="322"/>
        <v>0</v>
      </c>
      <c r="D688" s="140">
        <v>0</v>
      </c>
      <c r="E688" s="140">
        <v>0</v>
      </c>
      <c r="F688" s="140">
        <v>0</v>
      </c>
      <c r="G688" s="140">
        <v>0</v>
      </c>
      <c r="H688" s="140">
        <v>0</v>
      </c>
      <c r="I688" s="140">
        <v>0</v>
      </c>
      <c r="J688" s="135">
        <f t="shared" si="324"/>
        <v>0</v>
      </c>
      <c r="K688" s="141">
        <v>0</v>
      </c>
      <c r="L688" s="141">
        <v>0</v>
      </c>
      <c r="M688" s="141">
        <v>0</v>
      </c>
      <c r="N688" s="141">
        <v>0</v>
      </c>
      <c r="O688" s="141">
        <v>0</v>
      </c>
      <c r="P688" s="141">
        <v>0</v>
      </c>
      <c r="Q688" s="136">
        <f t="shared" si="326"/>
        <v>0</v>
      </c>
      <c r="R688" s="141">
        <v>0</v>
      </c>
      <c r="S688" s="141">
        <v>0</v>
      </c>
      <c r="T688" s="141">
        <v>0</v>
      </c>
      <c r="U688" s="10">
        <v>0</v>
      </c>
      <c r="V688" s="10">
        <v>0</v>
      </c>
      <c r="W688" s="10">
        <v>0</v>
      </c>
      <c r="X688" s="13">
        <f t="shared" si="321"/>
        <v>0</v>
      </c>
      <c r="Y688" s="10">
        <f t="shared" si="321"/>
        <v>0</v>
      </c>
      <c r="Z688" s="10">
        <f t="shared" si="321"/>
        <v>0</v>
      </c>
      <c r="AA688" s="10">
        <f t="shared" si="321"/>
        <v>0</v>
      </c>
      <c r="AB688" s="10">
        <f t="shared" si="321"/>
        <v>0</v>
      </c>
      <c r="AC688" s="10">
        <f t="shared" si="321"/>
        <v>0</v>
      </c>
      <c r="AD688" s="10">
        <f t="shared" si="321"/>
        <v>0</v>
      </c>
      <c r="AE688" s="10">
        <f t="shared" si="334"/>
        <v>0</v>
      </c>
      <c r="AF688" s="10">
        <f t="shared" si="334"/>
        <v>0</v>
      </c>
      <c r="AG688" s="10">
        <f t="shared" si="334"/>
        <v>0</v>
      </c>
      <c r="AH688" s="10">
        <f t="shared" si="334"/>
        <v>0</v>
      </c>
      <c r="AI688" s="10">
        <f t="shared" si="334"/>
        <v>0</v>
      </c>
      <c r="AJ688" s="10">
        <f t="shared" si="334"/>
        <v>0</v>
      </c>
      <c r="AK688" s="10">
        <f t="shared" si="334"/>
        <v>0</v>
      </c>
    </row>
    <row r="689" spans="1:45" ht="12.75" customHeight="1" x14ac:dyDescent="0.25">
      <c r="A689" s="133">
        <v>681</v>
      </c>
      <c r="B689" s="139" t="s">
        <v>1923</v>
      </c>
      <c r="C689" s="135">
        <f t="shared" si="322"/>
        <v>132.30000000000001</v>
      </c>
      <c r="D689" s="140">
        <v>0</v>
      </c>
      <c r="E689" s="140">
        <v>0</v>
      </c>
      <c r="F689" s="140">
        <v>0</v>
      </c>
      <c r="G689" s="140">
        <v>0</v>
      </c>
      <c r="H689" s="140">
        <v>132.30000000000001</v>
      </c>
      <c r="I689" s="140">
        <v>0</v>
      </c>
      <c r="J689" s="135">
        <f t="shared" si="324"/>
        <v>139.80000000000001</v>
      </c>
      <c r="K689" s="141">
        <v>0</v>
      </c>
      <c r="L689" s="141">
        <v>0</v>
      </c>
      <c r="M689" s="141">
        <v>0</v>
      </c>
      <c r="N689" s="141">
        <v>0</v>
      </c>
      <c r="O689" s="141">
        <v>139.80000000000001</v>
      </c>
      <c r="P689" s="141">
        <v>0</v>
      </c>
      <c r="Q689" s="136">
        <f t="shared" si="326"/>
        <v>126.58450000000001</v>
      </c>
      <c r="R689" s="141">
        <v>0</v>
      </c>
      <c r="S689" s="141">
        <v>0</v>
      </c>
      <c r="T689" s="141">
        <v>0</v>
      </c>
      <c r="U689" s="10">
        <v>0</v>
      </c>
      <c r="V689" s="10">
        <v>126.58450000000001</v>
      </c>
      <c r="W689" s="10">
        <v>0</v>
      </c>
      <c r="X689" s="13">
        <f t="shared" si="321"/>
        <v>-13.215500000000006</v>
      </c>
      <c r="Y689" s="10">
        <f t="shared" si="321"/>
        <v>0</v>
      </c>
      <c r="Z689" s="10">
        <f t="shared" si="321"/>
        <v>0</v>
      </c>
      <c r="AA689" s="10">
        <f t="shared" si="321"/>
        <v>0</v>
      </c>
      <c r="AB689" s="10">
        <f t="shared" si="321"/>
        <v>0</v>
      </c>
      <c r="AC689" s="10">
        <f t="shared" si="321"/>
        <v>-13.215500000000006</v>
      </c>
      <c r="AD689" s="10">
        <f t="shared" si="321"/>
        <v>0</v>
      </c>
      <c r="AE689" s="10">
        <f t="shared" si="334"/>
        <v>90.546852646638058</v>
      </c>
      <c r="AF689" s="10">
        <f t="shared" si="334"/>
        <v>0</v>
      </c>
      <c r="AG689" s="10">
        <f t="shared" si="334"/>
        <v>0</v>
      </c>
      <c r="AH689" s="10">
        <f t="shared" si="334"/>
        <v>0</v>
      </c>
      <c r="AI689" s="10">
        <f t="shared" si="334"/>
        <v>0</v>
      </c>
      <c r="AJ689" s="10">
        <f t="shared" si="334"/>
        <v>90.546852646638058</v>
      </c>
      <c r="AK689" s="10">
        <f t="shared" si="334"/>
        <v>0</v>
      </c>
    </row>
    <row r="690" spans="1:45" ht="12.75" customHeight="1" x14ac:dyDescent="0.25">
      <c r="A690" s="133">
        <v>682</v>
      </c>
      <c r="B690" s="139" t="s">
        <v>1924</v>
      </c>
      <c r="C690" s="135">
        <f t="shared" si="322"/>
        <v>0</v>
      </c>
      <c r="D690" s="140">
        <v>0</v>
      </c>
      <c r="E690" s="140">
        <v>0</v>
      </c>
      <c r="F690" s="140">
        <v>0</v>
      </c>
      <c r="G690" s="140">
        <v>0</v>
      </c>
      <c r="H690" s="140">
        <v>0</v>
      </c>
      <c r="I690" s="140">
        <v>0</v>
      </c>
      <c r="J690" s="135">
        <f t="shared" si="324"/>
        <v>0</v>
      </c>
      <c r="K690" s="141">
        <v>0</v>
      </c>
      <c r="L690" s="141">
        <v>0</v>
      </c>
      <c r="M690" s="141">
        <v>0</v>
      </c>
      <c r="N690" s="141">
        <v>0</v>
      </c>
      <c r="O690" s="141">
        <v>0</v>
      </c>
      <c r="P690" s="141">
        <v>0</v>
      </c>
      <c r="Q690" s="136">
        <f t="shared" si="326"/>
        <v>0</v>
      </c>
      <c r="R690" s="141">
        <v>0</v>
      </c>
      <c r="S690" s="141">
        <v>0</v>
      </c>
      <c r="T690" s="141">
        <v>0</v>
      </c>
      <c r="U690" s="10">
        <v>0</v>
      </c>
      <c r="V690" s="10">
        <v>0</v>
      </c>
      <c r="W690" s="10">
        <v>0</v>
      </c>
      <c r="X690" s="13">
        <f t="shared" si="321"/>
        <v>0</v>
      </c>
      <c r="Y690" s="10">
        <f t="shared" si="321"/>
        <v>0</v>
      </c>
      <c r="Z690" s="10">
        <f t="shared" si="321"/>
        <v>0</v>
      </c>
      <c r="AA690" s="10">
        <f t="shared" si="321"/>
        <v>0</v>
      </c>
      <c r="AB690" s="10">
        <f t="shared" si="321"/>
        <v>0</v>
      </c>
      <c r="AC690" s="10">
        <f t="shared" si="321"/>
        <v>0</v>
      </c>
      <c r="AD690" s="10">
        <f t="shared" si="321"/>
        <v>0</v>
      </c>
      <c r="AE690" s="10">
        <f t="shared" si="334"/>
        <v>0</v>
      </c>
      <c r="AF690" s="10">
        <f t="shared" si="334"/>
        <v>0</v>
      </c>
      <c r="AG690" s="10">
        <f t="shared" si="334"/>
        <v>0</v>
      </c>
      <c r="AH690" s="10">
        <f t="shared" si="334"/>
        <v>0</v>
      </c>
      <c r="AI690" s="10">
        <f t="shared" si="334"/>
        <v>0</v>
      </c>
      <c r="AJ690" s="10">
        <f t="shared" si="334"/>
        <v>0</v>
      </c>
      <c r="AK690" s="10">
        <f t="shared" si="334"/>
        <v>0</v>
      </c>
    </row>
    <row r="691" spans="1:45" ht="12.75" customHeight="1" x14ac:dyDescent="0.25">
      <c r="A691" s="133">
        <v>683</v>
      </c>
      <c r="B691" s="139" t="s">
        <v>1925</v>
      </c>
      <c r="C691" s="135">
        <f t="shared" si="322"/>
        <v>0</v>
      </c>
      <c r="D691" s="140">
        <v>0</v>
      </c>
      <c r="E691" s="140">
        <v>0</v>
      </c>
      <c r="F691" s="140">
        <v>0</v>
      </c>
      <c r="G691" s="140">
        <v>0</v>
      </c>
      <c r="H691" s="140">
        <v>0</v>
      </c>
      <c r="I691" s="140">
        <v>0</v>
      </c>
      <c r="J691" s="135">
        <f t="shared" si="324"/>
        <v>0</v>
      </c>
      <c r="K691" s="141">
        <v>0</v>
      </c>
      <c r="L691" s="141">
        <v>0</v>
      </c>
      <c r="M691" s="141">
        <v>0</v>
      </c>
      <c r="N691" s="141">
        <v>0</v>
      </c>
      <c r="O691" s="141">
        <v>0</v>
      </c>
      <c r="P691" s="141">
        <v>0</v>
      </c>
      <c r="Q691" s="136">
        <f t="shared" si="326"/>
        <v>0</v>
      </c>
      <c r="R691" s="141">
        <v>0</v>
      </c>
      <c r="S691" s="141">
        <v>0</v>
      </c>
      <c r="T691" s="141">
        <v>0</v>
      </c>
      <c r="U691" s="10">
        <v>0</v>
      </c>
      <c r="V691" s="10">
        <v>0</v>
      </c>
      <c r="W691" s="10">
        <v>0</v>
      </c>
      <c r="X691" s="13">
        <f t="shared" si="321"/>
        <v>0</v>
      </c>
      <c r="Y691" s="10">
        <f t="shared" si="321"/>
        <v>0</v>
      </c>
      <c r="Z691" s="10">
        <f t="shared" si="321"/>
        <v>0</v>
      </c>
      <c r="AA691" s="10">
        <f t="shared" si="321"/>
        <v>0</v>
      </c>
      <c r="AB691" s="10">
        <f t="shared" si="321"/>
        <v>0</v>
      </c>
      <c r="AC691" s="10">
        <f t="shared" si="321"/>
        <v>0</v>
      </c>
      <c r="AD691" s="10">
        <f t="shared" si="321"/>
        <v>0</v>
      </c>
      <c r="AE691" s="10">
        <f t="shared" si="334"/>
        <v>0</v>
      </c>
      <c r="AF691" s="10">
        <f t="shared" si="334"/>
        <v>0</v>
      </c>
      <c r="AG691" s="10">
        <f t="shared" si="334"/>
        <v>0</v>
      </c>
      <c r="AH691" s="10">
        <f t="shared" si="334"/>
        <v>0</v>
      </c>
      <c r="AI691" s="10">
        <f t="shared" si="334"/>
        <v>0</v>
      </c>
      <c r="AJ691" s="10">
        <f t="shared" si="334"/>
        <v>0</v>
      </c>
      <c r="AK691" s="10">
        <f t="shared" si="334"/>
        <v>0</v>
      </c>
    </row>
    <row r="692" spans="1:45" ht="12.75" customHeight="1" x14ac:dyDescent="0.25">
      <c r="A692" s="133">
        <v>684</v>
      </c>
      <c r="B692" s="139" t="s">
        <v>1550</v>
      </c>
      <c r="C692" s="135">
        <f t="shared" si="322"/>
        <v>0</v>
      </c>
      <c r="D692" s="140">
        <v>0</v>
      </c>
      <c r="E692" s="140">
        <v>0</v>
      </c>
      <c r="F692" s="140">
        <v>0</v>
      </c>
      <c r="G692" s="140">
        <v>0</v>
      </c>
      <c r="H692" s="140">
        <v>0</v>
      </c>
      <c r="I692" s="140">
        <v>0</v>
      </c>
      <c r="J692" s="135">
        <f t="shared" si="324"/>
        <v>0</v>
      </c>
      <c r="K692" s="141">
        <v>0</v>
      </c>
      <c r="L692" s="141">
        <v>0</v>
      </c>
      <c r="M692" s="141">
        <v>0</v>
      </c>
      <c r="N692" s="141">
        <v>0</v>
      </c>
      <c r="O692" s="141">
        <v>0</v>
      </c>
      <c r="P692" s="141">
        <v>0</v>
      </c>
      <c r="Q692" s="136">
        <f t="shared" si="326"/>
        <v>0</v>
      </c>
      <c r="R692" s="141">
        <v>0</v>
      </c>
      <c r="S692" s="141">
        <v>0</v>
      </c>
      <c r="T692" s="141">
        <v>0</v>
      </c>
      <c r="U692" s="10">
        <v>0</v>
      </c>
      <c r="V692" s="10">
        <v>0</v>
      </c>
      <c r="W692" s="10">
        <v>0</v>
      </c>
      <c r="X692" s="13">
        <f t="shared" si="321"/>
        <v>0</v>
      </c>
      <c r="Y692" s="10">
        <f t="shared" si="321"/>
        <v>0</v>
      </c>
      <c r="Z692" s="10">
        <f t="shared" si="321"/>
        <v>0</v>
      </c>
      <c r="AA692" s="10">
        <f t="shared" si="321"/>
        <v>0</v>
      </c>
      <c r="AB692" s="10">
        <f t="shared" si="321"/>
        <v>0</v>
      </c>
      <c r="AC692" s="10">
        <f t="shared" si="321"/>
        <v>0</v>
      </c>
      <c r="AD692" s="10">
        <f t="shared" si="321"/>
        <v>0</v>
      </c>
      <c r="AE692" s="10">
        <f t="shared" si="334"/>
        <v>0</v>
      </c>
      <c r="AF692" s="10">
        <f t="shared" si="334"/>
        <v>0</v>
      </c>
      <c r="AG692" s="10">
        <f t="shared" si="334"/>
        <v>0</v>
      </c>
      <c r="AH692" s="10">
        <f t="shared" si="334"/>
        <v>0</v>
      </c>
      <c r="AI692" s="10">
        <f t="shared" si="334"/>
        <v>0</v>
      </c>
      <c r="AJ692" s="10">
        <f t="shared" si="334"/>
        <v>0</v>
      </c>
      <c r="AK692" s="10">
        <f t="shared" si="334"/>
        <v>0</v>
      </c>
    </row>
    <row r="693" spans="1:45" ht="12.75" customHeight="1" x14ac:dyDescent="0.25">
      <c r="A693" s="133">
        <v>685</v>
      </c>
      <c r="B693" s="139"/>
      <c r="C693" s="140"/>
      <c r="D693" s="140"/>
      <c r="E693" s="140"/>
      <c r="F693" s="140"/>
      <c r="G693" s="140"/>
      <c r="H693" s="140"/>
      <c r="I693" s="140"/>
      <c r="J693" s="140"/>
      <c r="K693" s="141"/>
      <c r="L693" s="141"/>
      <c r="M693" s="141"/>
      <c r="N693" s="141"/>
      <c r="O693" s="141"/>
      <c r="P693" s="141"/>
      <c r="Q693" s="141"/>
      <c r="R693" s="141"/>
      <c r="S693" s="141"/>
      <c r="T693" s="141"/>
      <c r="U693" s="10"/>
      <c r="V693" s="10"/>
      <c r="W693" s="10"/>
      <c r="X693" s="13">
        <f t="shared" si="321"/>
        <v>0</v>
      </c>
      <c r="Y693" s="10"/>
      <c r="Z693" s="10"/>
      <c r="AA693" s="10"/>
      <c r="AB693" s="10"/>
      <c r="AC693" s="10"/>
      <c r="AD693" s="10"/>
      <c r="AE693" s="10"/>
      <c r="AF693" s="10"/>
      <c r="AG693" s="10"/>
      <c r="AH693" s="10"/>
      <c r="AI693" s="10"/>
      <c r="AJ693" s="10"/>
      <c r="AK693" s="10"/>
    </row>
    <row r="694" spans="1:45" ht="12.75" customHeight="1" x14ac:dyDescent="0.25">
      <c r="A694" s="133">
        <v>686</v>
      </c>
      <c r="B694" s="134" t="s">
        <v>1926</v>
      </c>
      <c r="C694" s="135">
        <f t="shared" ref="C694:C735" si="335">SUM(D694:I694)</f>
        <v>7944.9000000000005</v>
      </c>
      <c r="D694" s="135">
        <f t="shared" ref="D694:I694" si="336">D695+D696</f>
        <v>3248.2</v>
      </c>
      <c r="E694" s="135">
        <f t="shared" si="336"/>
        <v>2699.7</v>
      </c>
      <c r="F694" s="135">
        <f t="shared" si="336"/>
        <v>0</v>
      </c>
      <c r="G694" s="135">
        <f t="shared" si="336"/>
        <v>1219.8</v>
      </c>
      <c r="H694" s="135">
        <f t="shared" si="336"/>
        <v>212.1</v>
      </c>
      <c r="I694" s="135">
        <f t="shared" si="336"/>
        <v>565.1</v>
      </c>
      <c r="J694" s="135">
        <f t="shared" ref="J694:J735" si="337">SUM(K694:P694)</f>
        <v>9991.9000000000015</v>
      </c>
      <c r="K694" s="135">
        <f t="shared" ref="K694:P694" si="338">K695+K696</f>
        <v>5074.1000000000004</v>
      </c>
      <c r="L694" s="135">
        <f t="shared" si="338"/>
        <v>2906.7</v>
      </c>
      <c r="M694" s="135">
        <f t="shared" si="338"/>
        <v>0</v>
      </c>
      <c r="N694" s="135">
        <f t="shared" si="338"/>
        <v>1219.8</v>
      </c>
      <c r="O694" s="135">
        <f t="shared" si="338"/>
        <v>226.2</v>
      </c>
      <c r="P694" s="135">
        <f t="shared" si="338"/>
        <v>565.1</v>
      </c>
      <c r="Q694" s="136">
        <f t="shared" ref="Q694:Q735" si="339">SUM(R694:W694)</f>
        <v>8820.3713000000007</v>
      </c>
      <c r="R694" s="135">
        <f t="shared" ref="R694:W694" si="340">R695+R696</f>
        <v>4115.8810000000003</v>
      </c>
      <c r="S694" s="135">
        <f t="shared" si="340"/>
        <v>2888.6194999999998</v>
      </c>
      <c r="T694" s="135">
        <f t="shared" si="340"/>
        <v>0</v>
      </c>
      <c r="U694" s="135">
        <f t="shared" si="340"/>
        <v>1162.6280999999999</v>
      </c>
      <c r="V694" s="135">
        <f t="shared" si="340"/>
        <v>144.9547</v>
      </c>
      <c r="W694" s="135">
        <f t="shared" si="340"/>
        <v>508.28800000000001</v>
      </c>
      <c r="X694" s="13">
        <f t="shared" si="321"/>
        <v>-1171.5287000000008</v>
      </c>
      <c r="Y694" s="13">
        <f t="shared" si="321"/>
        <v>-958.21900000000005</v>
      </c>
      <c r="Z694" s="13">
        <f t="shared" si="321"/>
        <v>-18.080500000000029</v>
      </c>
      <c r="AA694" s="13">
        <f t="shared" si="321"/>
        <v>0</v>
      </c>
      <c r="AB694" s="13">
        <f t="shared" si="321"/>
        <v>-57.171900000000051</v>
      </c>
      <c r="AC694" s="13">
        <f t="shared" si="321"/>
        <v>-81.245299999999986</v>
      </c>
      <c r="AD694" s="13">
        <f t="shared" si="321"/>
        <v>-56.812000000000012</v>
      </c>
      <c r="AE694" s="13">
        <f t="shared" si="334"/>
        <v>88.275215924899157</v>
      </c>
      <c r="AF694" s="13">
        <f t="shared" si="334"/>
        <v>81.115488461007871</v>
      </c>
      <c r="AG694" s="13">
        <f t="shared" si="334"/>
        <v>99.377971582894688</v>
      </c>
      <c r="AH694" s="13">
        <f t="shared" si="334"/>
        <v>0</v>
      </c>
      <c r="AI694" s="13">
        <f t="shared" si="334"/>
        <v>95.313010329562218</v>
      </c>
      <c r="AJ694" s="13">
        <f t="shared" si="334"/>
        <v>64.082537577365173</v>
      </c>
      <c r="AK694" s="13">
        <f t="shared" si="334"/>
        <v>89.946558131304187</v>
      </c>
    </row>
    <row r="695" spans="1:45" s="138" customFormat="1" ht="12.75" customHeight="1" x14ac:dyDescent="0.2">
      <c r="A695" s="133">
        <v>687</v>
      </c>
      <c r="B695" s="134" t="s">
        <v>1374</v>
      </c>
      <c r="C695" s="135">
        <f t="shared" si="335"/>
        <v>7732.8</v>
      </c>
      <c r="D695" s="135">
        <f t="shared" ref="D695:I695" si="341">D697</f>
        <v>3248.2</v>
      </c>
      <c r="E695" s="135">
        <f t="shared" si="341"/>
        <v>2699.7</v>
      </c>
      <c r="F695" s="135">
        <f t="shared" si="341"/>
        <v>0</v>
      </c>
      <c r="G695" s="135">
        <f t="shared" si="341"/>
        <v>1219.8</v>
      </c>
      <c r="H695" s="135">
        <f t="shared" si="341"/>
        <v>0</v>
      </c>
      <c r="I695" s="135">
        <f t="shared" si="341"/>
        <v>565.1</v>
      </c>
      <c r="J695" s="135">
        <f t="shared" si="337"/>
        <v>9765.7000000000007</v>
      </c>
      <c r="K695" s="135">
        <f t="shared" ref="K695:P695" si="342">K697</f>
        <v>5074.1000000000004</v>
      </c>
      <c r="L695" s="135">
        <f t="shared" si="342"/>
        <v>2906.7</v>
      </c>
      <c r="M695" s="135">
        <f t="shared" si="342"/>
        <v>0</v>
      </c>
      <c r="N695" s="135">
        <f t="shared" si="342"/>
        <v>1219.8</v>
      </c>
      <c r="O695" s="135">
        <f t="shared" si="342"/>
        <v>0</v>
      </c>
      <c r="P695" s="135">
        <f t="shared" si="342"/>
        <v>565.1</v>
      </c>
      <c r="Q695" s="136">
        <f t="shared" si="339"/>
        <v>8675.4166000000005</v>
      </c>
      <c r="R695" s="135">
        <f t="shared" ref="R695:W695" si="343">R697</f>
        <v>4115.8810000000003</v>
      </c>
      <c r="S695" s="135">
        <f t="shared" si="343"/>
        <v>2888.6194999999998</v>
      </c>
      <c r="T695" s="135">
        <f t="shared" si="343"/>
        <v>0</v>
      </c>
      <c r="U695" s="135">
        <f t="shared" si="343"/>
        <v>1162.6280999999999</v>
      </c>
      <c r="V695" s="135">
        <f t="shared" si="343"/>
        <v>0</v>
      </c>
      <c r="W695" s="135">
        <f t="shared" si="343"/>
        <v>508.28800000000001</v>
      </c>
      <c r="X695" s="13">
        <f t="shared" si="321"/>
        <v>-1090.2834000000003</v>
      </c>
      <c r="Y695" s="13">
        <f t="shared" si="321"/>
        <v>-958.21900000000005</v>
      </c>
      <c r="Z695" s="13">
        <f t="shared" si="321"/>
        <v>-18.080500000000029</v>
      </c>
      <c r="AA695" s="13">
        <f t="shared" si="321"/>
        <v>0</v>
      </c>
      <c r="AB695" s="13">
        <f t="shared" si="321"/>
        <v>-57.171900000000051</v>
      </c>
      <c r="AC695" s="13">
        <f t="shared" si="321"/>
        <v>0</v>
      </c>
      <c r="AD695" s="13">
        <f t="shared" si="321"/>
        <v>-56.812000000000012</v>
      </c>
      <c r="AE695" s="13">
        <f t="shared" si="334"/>
        <v>88.835583726716976</v>
      </c>
      <c r="AF695" s="13">
        <f t="shared" si="334"/>
        <v>81.115488461007871</v>
      </c>
      <c r="AG695" s="13">
        <f t="shared" si="334"/>
        <v>99.377971582894688</v>
      </c>
      <c r="AH695" s="13">
        <f t="shared" si="334"/>
        <v>0</v>
      </c>
      <c r="AI695" s="13">
        <f t="shared" si="334"/>
        <v>95.313010329562218</v>
      </c>
      <c r="AJ695" s="13">
        <f t="shared" si="334"/>
        <v>0</v>
      </c>
      <c r="AK695" s="13">
        <f t="shared" si="334"/>
        <v>89.946558131304187</v>
      </c>
      <c r="AL695" s="183"/>
      <c r="AM695" s="183"/>
      <c r="AN695" s="183"/>
      <c r="AO695" s="183"/>
      <c r="AP695" s="183"/>
      <c r="AQ695" s="183"/>
      <c r="AR695" s="183"/>
      <c r="AS695" s="183"/>
    </row>
    <row r="696" spans="1:45" s="138" customFormat="1" ht="12.75" customHeight="1" x14ac:dyDescent="0.2">
      <c r="A696" s="133">
        <v>688</v>
      </c>
      <c r="B696" s="134" t="s">
        <v>1375</v>
      </c>
      <c r="C696" s="135">
        <f t="shared" si="335"/>
        <v>212.1</v>
      </c>
      <c r="D696" s="135">
        <f t="shared" ref="D696:I696" si="344">SUBTOTAL(9,D698:D735)</f>
        <v>0</v>
      </c>
      <c r="E696" s="135">
        <f t="shared" si="344"/>
        <v>0</v>
      </c>
      <c r="F696" s="135">
        <f t="shared" si="344"/>
        <v>0</v>
      </c>
      <c r="G696" s="135">
        <f t="shared" si="344"/>
        <v>0</v>
      </c>
      <c r="H696" s="135">
        <f t="shared" si="344"/>
        <v>212.1</v>
      </c>
      <c r="I696" s="135">
        <f t="shared" si="344"/>
        <v>0</v>
      </c>
      <c r="J696" s="135">
        <f t="shared" si="337"/>
        <v>226.2</v>
      </c>
      <c r="K696" s="135">
        <f t="shared" ref="K696:P696" si="345">SUBTOTAL(9,K698:K735)</f>
        <v>0</v>
      </c>
      <c r="L696" s="135">
        <f t="shared" si="345"/>
        <v>0</v>
      </c>
      <c r="M696" s="135">
        <f t="shared" si="345"/>
        <v>0</v>
      </c>
      <c r="N696" s="135">
        <f t="shared" si="345"/>
        <v>0</v>
      </c>
      <c r="O696" s="135">
        <f t="shared" si="345"/>
        <v>226.2</v>
      </c>
      <c r="P696" s="135">
        <f t="shared" si="345"/>
        <v>0</v>
      </c>
      <c r="Q696" s="136">
        <f t="shared" si="339"/>
        <v>144.9547</v>
      </c>
      <c r="R696" s="135">
        <f t="shared" ref="R696:W696" si="346">SUBTOTAL(9,R698:R735)</f>
        <v>0</v>
      </c>
      <c r="S696" s="135">
        <f t="shared" si="346"/>
        <v>0</v>
      </c>
      <c r="T696" s="135">
        <f t="shared" si="346"/>
        <v>0</v>
      </c>
      <c r="U696" s="135">
        <f t="shared" si="346"/>
        <v>0</v>
      </c>
      <c r="V696" s="135">
        <f t="shared" si="346"/>
        <v>144.9547</v>
      </c>
      <c r="W696" s="135">
        <f t="shared" si="346"/>
        <v>0</v>
      </c>
      <c r="X696" s="13">
        <f t="shared" si="321"/>
        <v>-81.245299999999986</v>
      </c>
      <c r="Y696" s="13">
        <f t="shared" si="321"/>
        <v>0</v>
      </c>
      <c r="Z696" s="13">
        <f t="shared" si="321"/>
        <v>0</v>
      </c>
      <c r="AA696" s="13">
        <f t="shared" si="321"/>
        <v>0</v>
      </c>
      <c r="AB696" s="13">
        <f t="shared" si="321"/>
        <v>0</v>
      </c>
      <c r="AC696" s="13">
        <f t="shared" si="321"/>
        <v>-81.245299999999986</v>
      </c>
      <c r="AD696" s="13">
        <f t="shared" si="321"/>
        <v>0</v>
      </c>
      <c r="AE696" s="13">
        <f t="shared" si="334"/>
        <v>64.082537577365173</v>
      </c>
      <c r="AF696" s="13">
        <f t="shared" si="334"/>
        <v>0</v>
      </c>
      <c r="AG696" s="13">
        <f t="shared" si="334"/>
        <v>0</v>
      </c>
      <c r="AH696" s="13">
        <f t="shared" si="334"/>
        <v>0</v>
      </c>
      <c r="AI696" s="13">
        <f t="shared" si="334"/>
        <v>0</v>
      </c>
      <c r="AJ696" s="13">
        <f t="shared" si="334"/>
        <v>64.082537577365173</v>
      </c>
      <c r="AK696" s="13">
        <f t="shared" si="334"/>
        <v>0</v>
      </c>
      <c r="AL696" s="183"/>
      <c r="AM696" s="183"/>
      <c r="AN696" s="183"/>
      <c r="AO696" s="183"/>
      <c r="AP696" s="183"/>
      <c r="AQ696" s="183"/>
      <c r="AR696" s="183"/>
      <c r="AS696" s="183"/>
    </row>
    <row r="697" spans="1:45" ht="12.75" customHeight="1" x14ac:dyDescent="0.25">
      <c r="A697" s="133">
        <v>689</v>
      </c>
      <c r="B697" s="139" t="s">
        <v>1400</v>
      </c>
      <c r="C697" s="135">
        <f t="shared" si="335"/>
        <v>7732.8</v>
      </c>
      <c r="D697" s="140">
        <v>3248.2</v>
      </c>
      <c r="E697" s="140">
        <v>2699.7</v>
      </c>
      <c r="F697" s="140">
        <v>0</v>
      </c>
      <c r="G697" s="140">
        <v>1219.8</v>
      </c>
      <c r="H697" s="140">
        <v>0</v>
      </c>
      <c r="I697" s="140">
        <v>565.1</v>
      </c>
      <c r="J697" s="135">
        <f t="shared" si="337"/>
        <v>9765.7000000000007</v>
      </c>
      <c r="K697" s="141">
        <v>5074.1000000000004</v>
      </c>
      <c r="L697" s="141">
        <v>2906.7</v>
      </c>
      <c r="M697" s="141">
        <v>0</v>
      </c>
      <c r="N697" s="141">
        <v>1219.8</v>
      </c>
      <c r="O697" s="141">
        <v>0</v>
      </c>
      <c r="P697" s="141">
        <v>565.1</v>
      </c>
      <c r="Q697" s="136">
        <f t="shared" si="339"/>
        <v>8675.4166000000005</v>
      </c>
      <c r="R697" s="141">
        <v>4115.8810000000003</v>
      </c>
      <c r="S697" s="141">
        <v>2888.6194999999998</v>
      </c>
      <c r="T697" s="141">
        <v>0</v>
      </c>
      <c r="U697" s="10">
        <v>1162.6280999999999</v>
      </c>
      <c r="V697" s="10">
        <v>0</v>
      </c>
      <c r="W697" s="10">
        <v>508.28800000000001</v>
      </c>
      <c r="X697" s="13">
        <f t="shared" si="321"/>
        <v>-1090.2834000000003</v>
      </c>
      <c r="Y697" s="10">
        <f t="shared" si="321"/>
        <v>-958.21900000000005</v>
      </c>
      <c r="Z697" s="10">
        <f t="shared" si="321"/>
        <v>-18.080500000000029</v>
      </c>
      <c r="AA697" s="10">
        <f t="shared" si="321"/>
        <v>0</v>
      </c>
      <c r="AB697" s="10">
        <f t="shared" si="321"/>
        <v>-57.171900000000051</v>
      </c>
      <c r="AC697" s="10">
        <f t="shared" si="321"/>
        <v>0</v>
      </c>
      <c r="AD697" s="10">
        <f t="shared" si="321"/>
        <v>-56.812000000000012</v>
      </c>
      <c r="AE697" s="10">
        <f t="shared" si="334"/>
        <v>88.835583726716976</v>
      </c>
      <c r="AF697" s="10">
        <f t="shared" si="334"/>
        <v>81.115488461007871</v>
      </c>
      <c r="AG697" s="10">
        <f t="shared" si="334"/>
        <v>99.377971582894688</v>
      </c>
      <c r="AH697" s="10">
        <f t="shared" si="334"/>
        <v>0</v>
      </c>
      <c r="AI697" s="10">
        <f t="shared" si="334"/>
        <v>95.313010329562218</v>
      </c>
      <c r="AJ697" s="10">
        <f t="shared" si="334"/>
        <v>0</v>
      </c>
      <c r="AK697" s="10">
        <f t="shared" si="334"/>
        <v>89.946558131304187</v>
      </c>
    </row>
    <row r="698" spans="1:45" ht="12.75" customHeight="1" x14ac:dyDescent="0.25">
      <c r="A698" s="133">
        <v>690</v>
      </c>
      <c r="B698" s="139" t="s">
        <v>1927</v>
      </c>
      <c r="C698" s="135">
        <f t="shared" si="335"/>
        <v>0</v>
      </c>
      <c r="D698" s="140">
        <v>0</v>
      </c>
      <c r="E698" s="140">
        <v>0</v>
      </c>
      <c r="F698" s="140">
        <v>0</v>
      </c>
      <c r="G698" s="140">
        <v>0</v>
      </c>
      <c r="H698" s="140">
        <v>0</v>
      </c>
      <c r="I698" s="140">
        <v>0</v>
      </c>
      <c r="J698" s="135">
        <f t="shared" si="337"/>
        <v>0</v>
      </c>
      <c r="K698" s="141">
        <v>0</v>
      </c>
      <c r="L698" s="141">
        <v>0</v>
      </c>
      <c r="M698" s="141">
        <v>0</v>
      </c>
      <c r="N698" s="141">
        <v>0</v>
      </c>
      <c r="O698" s="141">
        <v>0</v>
      </c>
      <c r="P698" s="141">
        <v>0</v>
      </c>
      <c r="Q698" s="136">
        <f t="shared" si="339"/>
        <v>0</v>
      </c>
      <c r="R698" s="141">
        <v>0</v>
      </c>
      <c r="S698" s="141">
        <v>0</v>
      </c>
      <c r="T698" s="141">
        <v>0</v>
      </c>
      <c r="U698" s="10">
        <v>0</v>
      </c>
      <c r="V698" s="10">
        <v>0</v>
      </c>
      <c r="W698" s="10">
        <v>0</v>
      </c>
      <c r="X698" s="13">
        <f t="shared" si="321"/>
        <v>0</v>
      </c>
      <c r="Y698" s="10">
        <f t="shared" si="321"/>
        <v>0</v>
      </c>
      <c r="Z698" s="10">
        <f t="shared" si="321"/>
        <v>0</v>
      </c>
      <c r="AA698" s="10">
        <f t="shared" si="321"/>
        <v>0</v>
      </c>
      <c r="AB698" s="10">
        <f t="shared" si="321"/>
        <v>0</v>
      </c>
      <c r="AC698" s="10">
        <f t="shared" si="321"/>
        <v>0</v>
      </c>
      <c r="AD698" s="10">
        <f t="shared" si="321"/>
        <v>0</v>
      </c>
      <c r="AE698" s="10">
        <f t="shared" si="334"/>
        <v>0</v>
      </c>
      <c r="AF698" s="10">
        <f t="shared" si="334"/>
        <v>0</v>
      </c>
      <c r="AG698" s="10">
        <f t="shared" si="334"/>
        <v>0</v>
      </c>
      <c r="AH698" s="10">
        <f t="shared" si="334"/>
        <v>0</v>
      </c>
      <c r="AI698" s="10">
        <f t="shared" si="334"/>
        <v>0</v>
      </c>
      <c r="AJ698" s="10">
        <f t="shared" si="334"/>
        <v>0</v>
      </c>
      <c r="AK698" s="10">
        <f t="shared" si="334"/>
        <v>0</v>
      </c>
    </row>
    <row r="699" spans="1:45" ht="12.75" customHeight="1" x14ac:dyDescent="0.25">
      <c r="A699" s="133">
        <v>691</v>
      </c>
      <c r="B699" s="139" t="s">
        <v>1928</v>
      </c>
      <c r="C699" s="135">
        <f t="shared" si="335"/>
        <v>0</v>
      </c>
      <c r="D699" s="140">
        <v>0</v>
      </c>
      <c r="E699" s="140">
        <v>0</v>
      </c>
      <c r="F699" s="140">
        <v>0</v>
      </c>
      <c r="G699" s="140">
        <v>0</v>
      </c>
      <c r="H699" s="140">
        <v>0</v>
      </c>
      <c r="I699" s="140">
        <v>0</v>
      </c>
      <c r="J699" s="135">
        <f t="shared" si="337"/>
        <v>0</v>
      </c>
      <c r="K699" s="141">
        <v>0</v>
      </c>
      <c r="L699" s="141">
        <v>0</v>
      </c>
      <c r="M699" s="141">
        <v>0</v>
      </c>
      <c r="N699" s="141">
        <v>0</v>
      </c>
      <c r="O699" s="141">
        <v>0</v>
      </c>
      <c r="P699" s="141">
        <v>0</v>
      </c>
      <c r="Q699" s="136">
        <f t="shared" si="339"/>
        <v>0</v>
      </c>
      <c r="R699" s="141">
        <v>0</v>
      </c>
      <c r="S699" s="141">
        <v>0</v>
      </c>
      <c r="T699" s="141">
        <v>0</v>
      </c>
      <c r="U699" s="10">
        <v>0</v>
      </c>
      <c r="V699" s="10">
        <v>0</v>
      </c>
      <c r="W699" s="10">
        <v>0</v>
      </c>
      <c r="X699" s="13">
        <f t="shared" si="321"/>
        <v>0</v>
      </c>
      <c r="Y699" s="10">
        <f t="shared" si="321"/>
        <v>0</v>
      </c>
      <c r="Z699" s="10">
        <f t="shared" si="321"/>
        <v>0</v>
      </c>
      <c r="AA699" s="10">
        <f t="shared" si="321"/>
        <v>0</v>
      </c>
      <c r="AB699" s="10">
        <f t="shared" si="321"/>
        <v>0</v>
      </c>
      <c r="AC699" s="10">
        <f t="shared" si="321"/>
        <v>0</v>
      </c>
      <c r="AD699" s="10">
        <f t="shared" si="321"/>
        <v>0</v>
      </c>
      <c r="AE699" s="10">
        <f t="shared" si="334"/>
        <v>0</v>
      </c>
      <c r="AF699" s="10">
        <f t="shared" si="334"/>
        <v>0</v>
      </c>
      <c r="AG699" s="10">
        <f t="shared" si="334"/>
        <v>0</v>
      </c>
      <c r="AH699" s="10">
        <f t="shared" si="334"/>
        <v>0</v>
      </c>
      <c r="AI699" s="10">
        <f t="shared" si="334"/>
        <v>0</v>
      </c>
      <c r="AJ699" s="10">
        <f t="shared" si="334"/>
        <v>0</v>
      </c>
      <c r="AK699" s="10">
        <f t="shared" si="334"/>
        <v>0</v>
      </c>
    </row>
    <row r="700" spans="1:45" ht="12.75" customHeight="1" x14ac:dyDescent="0.25">
      <c r="A700" s="133">
        <v>692</v>
      </c>
      <c r="B700" s="139" t="s">
        <v>1929</v>
      </c>
      <c r="C700" s="135">
        <f t="shared" si="335"/>
        <v>0</v>
      </c>
      <c r="D700" s="140">
        <v>0</v>
      </c>
      <c r="E700" s="140">
        <v>0</v>
      </c>
      <c r="F700" s="140">
        <v>0</v>
      </c>
      <c r="G700" s="140">
        <v>0</v>
      </c>
      <c r="H700" s="140">
        <v>0</v>
      </c>
      <c r="I700" s="140">
        <v>0</v>
      </c>
      <c r="J700" s="135">
        <f t="shared" si="337"/>
        <v>0</v>
      </c>
      <c r="K700" s="141">
        <v>0</v>
      </c>
      <c r="L700" s="141">
        <v>0</v>
      </c>
      <c r="M700" s="141">
        <v>0</v>
      </c>
      <c r="N700" s="141">
        <v>0</v>
      </c>
      <c r="O700" s="141">
        <v>0</v>
      </c>
      <c r="P700" s="141">
        <v>0</v>
      </c>
      <c r="Q700" s="136">
        <f t="shared" si="339"/>
        <v>0</v>
      </c>
      <c r="R700" s="141">
        <v>0</v>
      </c>
      <c r="S700" s="141">
        <v>0</v>
      </c>
      <c r="T700" s="141">
        <v>0</v>
      </c>
      <c r="U700" s="10">
        <v>0</v>
      </c>
      <c r="V700" s="10">
        <v>0</v>
      </c>
      <c r="W700" s="10">
        <v>0</v>
      </c>
      <c r="X700" s="13">
        <f t="shared" si="321"/>
        <v>0</v>
      </c>
      <c r="Y700" s="10">
        <f t="shared" si="321"/>
        <v>0</v>
      </c>
      <c r="Z700" s="10">
        <f t="shared" si="321"/>
        <v>0</v>
      </c>
      <c r="AA700" s="10">
        <f t="shared" si="321"/>
        <v>0</v>
      </c>
      <c r="AB700" s="10">
        <f t="shared" si="321"/>
        <v>0</v>
      </c>
      <c r="AC700" s="10">
        <f t="shared" si="321"/>
        <v>0</v>
      </c>
      <c r="AD700" s="10">
        <f t="shared" si="321"/>
        <v>0</v>
      </c>
      <c r="AE700" s="10">
        <f t="shared" si="334"/>
        <v>0</v>
      </c>
      <c r="AF700" s="10">
        <f t="shared" si="334"/>
        <v>0</v>
      </c>
      <c r="AG700" s="10">
        <f t="shared" si="334"/>
        <v>0</v>
      </c>
      <c r="AH700" s="10">
        <f t="shared" si="334"/>
        <v>0</v>
      </c>
      <c r="AI700" s="10">
        <f t="shared" si="334"/>
        <v>0</v>
      </c>
      <c r="AJ700" s="10">
        <f t="shared" si="334"/>
        <v>0</v>
      </c>
      <c r="AK700" s="10">
        <f t="shared" si="334"/>
        <v>0</v>
      </c>
    </row>
    <row r="701" spans="1:45" ht="12.75" customHeight="1" x14ac:dyDescent="0.25">
      <c r="A701" s="133">
        <v>693</v>
      </c>
      <c r="B701" s="139" t="s">
        <v>1930</v>
      </c>
      <c r="C701" s="135">
        <f t="shared" si="335"/>
        <v>0</v>
      </c>
      <c r="D701" s="140">
        <v>0</v>
      </c>
      <c r="E701" s="140">
        <v>0</v>
      </c>
      <c r="F701" s="140">
        <v>0</v>
      </c>
      <c r="G701" s="140">
        <v>0</v>
      </c>
      <c r="H701" s="140">
        <v>0</v>
      </c>
      <c r="I701" s="140">
        <v>0</v>
      </c>
      <c r="J701" s="135">
        <f t="shared" si="337"/>
        <v>0</v>
      </c>
      <c r="K701" s="141">
        <v>0</v>
      </c>
      <c r="L701" s="141">
        <v>0</v>
      </c>
      <c r="M701" s="141">
        <v>0</v>
      </c>
      <c r="N701" s="141">
        <v>0</v>
      </c>
      <c r="O701" s="141">
        <v>0</v>
      </c>
      <c r="P701" s="141">
        <v>0</v>
      </c>
      <c r="Q701" s="136">
        <f t="shared" si="339"/>
        <v>0</v>
      </c>
      <c r="R701" s="141">
        <v>0</v>
      </c>
      <c r="S701" s="141">
        <v>0</v>
      </c>
      <c r="T701" s="141">
        <v>0</v>
      </c>
      <c r="U701" s="10">
        <v>0</v>
      </c>
      <c r="V701" s="10">
        <v>0</v>
      </c>
      <c r="W701" s="10">
        <v>0</v>
      </c>
      <c r="X701" s="13">
        <f t="shared" si="321"/>
        <v>0</v>
      </c>
      <c r="Y701" s="10">
        <f t="shared" si="321"/>
        <v>0</v>
      </c>
      <c r="Z701" s="10">
        <f t="shared" si="321"/>
        <v>0</v>
      </c>
      <c r="AA701" s="10">
        <f t="shared" si="321"/>
        <v>0</v>
      </c>
      <c r="AB701" s="10">
        <f t="shared" si="321"/>
        <v>0</v>
      </c>
      <c r="AC701" s="10">
        <f t="shared" si="321"/>
        <v>0</v>
      </c>
      <c r="AD701" s="10">
        <f t="shared" si="321"/>
        <v>0</v>
      </c>
      <c r="AE701" s="10">
        <f t="shared" si="334"/>
        <v>0</v>
      </c>
      <c r="AF701" s="10">
        <f t="shared" si="334"/>
        <v>0</v>
      </c>
      <c r="AG701" s="10">
        <f t="shared" si="334"/>
        <v>0</v>
      </c>
      <c r="AH701" s="10">
        <f t="shared" si="334"/>
        <v>0</v>
      </c>
      <c r="AI701" s="10">
        <f t="shared" si="334"/>
        <v>0</v>
      </c>
      <c r="AJ701" s="10">
        <f t="shared" si="334"/>
        <v>0</v>
      </c>
      <c r="AK701" s="10">
        <f t="shared" si="334"/>
        <v>0</v>
      </c>
    </row>
    <row r="702" spans="1:45" ht="12.75" customHeight="1" x14ac:dyDescent="0.25">
      <c r="A702" s="133">
        <v>694</v>
      </c>
      <c r="B702" s="139" t="s">
        <v>1931</v>
      </c>
      <c r="C702" s="135">
        <f t="shared" si="335"/>
        <v>0</v>
      </c>
      <c r="D702" s="140">
        <v>0</v>
      </c>
      <c r="E702" s="140">
        <v>0</v>
      </c>
      <c r="F702" s="140">
        <v>0</v>
      </c>
      <c r="G702" s="140">
        <v>0</v>
      </c>
      <c r="H702" s="140">
        <v>0</v>
      </c>
      <c r="I702" s="140">
        <v>0</v>
      </c>
      <c r="J702" s="135">
        <f t="shared" si="337"/>
        <v>0</v>
      </c>
      <c r="K702" s="141">
        <v>0</v>
      </c>
      <c r="L702" s="141">
        <v>0</v>
      </c>
      <c r="M702" s="141">
        <v>0</v>
      </c>
      <c r="N702" s="141">
        <v>0</v>
      </c>
      <c r="O702" s="141">
        <v>0</v>
      </c>
      <c r="P702" s="141">
        <v>0</v>
      </c>
      <c r="Q702" s="136">
        <f t="shared" si="339"/>
        <v>0</v>
      </c>
      <c r="R702" s="141">
        <v>0</v>
      </c>
      <c r="S702" s="141">
        <v>0</v>
      </c>
      <c r="T702" s="141">
        <v>0</v>
      </c>
      <c r="U702" s="10">
        <v>0</v>
      </c>
      <c r="V702" s="10">
        <v>0</v>
      </c>
      <c r="W702" s="10">
        <v>0</v>
      </c>
      <c r="X702" s="13">
        <f t="shared" ref="X702:AD739" si="347">Q702-J702</f>
        <v>0</v>
      </c>
      <c r="Y702" s="10">
        <f t="shared" si="347"/>
        <v>0</v>
      </c>
      <c r="Z702" s="10">
        <f t="shared" si="347"/>
        <v>0</v>
      </c>
      <c r="AA702" s="10">
        <f t="shared" si="347"/>
        <v>0</v>
      </c>
      <c r="AB702" s="10">
        <f t="shared" si="347"/>
        <v>0</v>
      </c>
      <c r="AC702" s="10">
        <f t="shared" si="347"/>
        <v>0</v>
      </c>
      <c r="AD702" s="10">
        <f t="shared" si="347"/>
        <v>0</v>
      </c>
      <c r="AE702" s="10">
        <f t="shared" si="334"/>
        <v>0</v>
      </c>
      <c r="AF702" s="10">
        <f t="shared" si="334"/>
        <v>0</v>
      </c>
      <c r="AG702" s="10">
        <f t="shared" si="334"/>
        <v>0</v>
      </c>
      <c r="AH702" s="10">
        <f t="shared" si="334"/>
        <v>0</v>
      </c>
      <c r="AI702" s="10">
        <f t="shared" si="334"/>
        <v>0</v>
      </c>
      <c r="AJ702" s="10">
        <f t="shared" si="334"/>
        <v>0</v>
      </c>
      <c r="AK702" s="10">
        <f t="shared" si="334"/>
        <v>0</v>
      </c>
    </row>
    <row r="703" spans="1:45" ht="12.75" customHeight="1" x14ac:dyDescent="0.25">
      <c r="A703" s="133">
        <v>695</v>
      </c>
      <c r="B703" s="139" t="s">
        <v>1932</v>
      </c>
      <c r="C703" s="135">
        <f t="shared" si="335"/>
        <v>0</v>
      </c>
      <c r="D703" s="140">
        <v>0</v>
      </c>
      <c r="E703" s="140">
        <v>0</v>
      </c>
      <c r="F703" s="140">
        <v>0</v>
      </c>
      <c r="G703" s="140">
        <v>0</v>
      </c>
      <c r="H703" s="140">
        <v>0</v>
      </c>
      <c r="I703" s="140">
        <v>0</v>
      </c>
      <c r="J703" s="135">
        <f t="shared" si="337"/>
        <v>0</v>
      </c>
      <c r="K703" s="141">
        <v>0</v>
      </c>
      <c r="L703" s="141">
        <v>0</v>
      </c>
      <c r="M703" s="141">
        <v>0</v>
      </c>
      <c r="N703" s="141">
        <v>0</v>
      </c>
      <c r="O703" s="141">
        <v>0</v>
      </c>
      <c r="P703" s="141">
        <v>0</v>
      </c>
      <c r="Q703" s="136">
        <f t="shared" si="339"/>
        <v>0</v>
      </c>
      <c r="R703" s="141">
        <v>0</v>
      </c>
      <c r="S703" s="141">
        <v>0</v>
      </c>
      <c r="T703" s="141">
        <v>0</v>
      </c>
      <c r="U703" s="10">
        <v>0</v>
      </c>
      <c r="V703" s="10">
        <v>0</v>
      </c>
      <c r="W703" s="10">
        <v>0</v>
      </c>
      <c r="X703" s="13">
        <f t="shared" si="347"/>
        <v>0</v>
      </c>
      <c r="Y703" s="10">
        <f t="shared" si="347"/>
        <v>0</v>
      </c>
      <c r="Z703" s="10">
        <f t="shared" si="347"/>
        <v>0</v>
      </c>
      <c r="AA703" s="10">
        <f t="shared" si="347"/>
        <v>0</v>
      </c>
      <c r="AB703" s="10">
        <f t="shared" si="347"/>
        <v>0</v>
      </c>
      <c r="AC703" s="10">
        <f t="shared" si="347"/>
        <v>0</v>
      </c>
      <c r="AD703" s="10">
        <f t="shared" si="347"/>
        <v>0</v>
      </c>
      <c r="AE703" s="10">
        <f t="shared" si="334"/>
        <v>0</v>
      </c>
      <c r="AF703" s="10">
        <f t="shared" si="334"/>
        <v>0</v>
      </c>
      <c r="AG703" s="10">
        <f t="shared" si="334"/>
        <v>0</v>
      </c>
      <c r="AH703" s="10">
        <f t="shared" si="334"/>
        <v>0</v>
      </c>
      <c r="AI703" s="10">
        <f t="shared" si="334"/>
        <v>0</v>
      </c>
      <c r="AJ703" s="10">
        <f t="shared" si="334"/>
        <v>0</v>
      </c>
      <c r="AK703" s="10">
        <f t="shared" si="334"/>
        <v>0</v>
      </c>
    </row>
    <row r="704" spans="1:45" ht="12.75" customHeight="1" x14ac:dyDescent="0.25">
      <c r="A704" s="133">
        <v>696</v>
      </c>
      <c r="B704" s="139" t="s">
        <v>1933</v>
      </c>
      <c r="C704" s="135">
        <f t="shared" si="335"/>
        <v>64</v>
      </c>
      <c r="D704" s="140">
        <v>0</v>
      </c>
      <c r="E704" s="140">
        <v>0</v>
      </c>
      <c r="F704" s="140">
        <v>0</v>
      </c>
      <c r="G704" s="140">
        <v>0</v>
      </c>
      <c r="H704" s="140">
        <v>64</v>
      </c>
      <c r="I704" s="140">
        <v>0</v>
      </c>
      <c r="J704" s="135">
        <f t="shared" si="337"/>
        <v>70.099999999999994</v>
      </c>
      <c r="K704" s="141">
        <v>0</v>
      </c>
      <c r="L704" s="141">
        <v>0</v>
      </c>
      <c r="M704" s="141">
        <v>0</v>
      </c>
      <c r="N704" s="141">
        <v>0</v>
      </c>
      <c r="O704" s="141">
        <v>70.099999999999994</v>
      </c>
      <c r="P704" s="141">
        <v>0</v>
      </c>
      <c r="Q704" s="136">
        <f t="shared" si="339"/>
        <v>68.027900000000002</v>
      </c>
      <c r="R704" s="141">
        <v>0</v>
      </c>
      <c r="S704" s="141">
        <v>0</v>
      </c>
      <c r="T704" s="141">
        <v>0</v>
      </c>
      <c r="U704" s="10">
        <v>0</v>
      </c>
      <c r="V704" s="10">
        <v>68.027900000000002</v>
      </c>
      <c r="W704" s="10">
        <v>0</v>
      </c>
      <c r="X704" s="13">
        <f t="shared" si="347"/>
        <v>-2.0720999999999918</v>
      </c>
      <c r="Y704" s="10">
        <f t="shared" si="347"/>
        <v>0</v>
      </c>
      <c r="Z704" s="10">
        <f t="shared" si="347"/>
        <v>0</v>
      </c>
      <c r="AA704" s="10">
        <f t="shared" si="347"/>
        <v>0</v>
      </c>
      <c r="AB704" s="10">
        <f t="shared" si="347"/>
        <v>0</v>
      </c>
      <c r="AC704" s="10">
        <f t="shared" si="347"/>
        <v>-2.0720999999999918</v>
      </c>
      <c r="AD704" s="10">
        <f t="shared" si="347"/>
        <v>0</v>
      </c>
      <c r="AE704" s="10">
        <f t="shared" si="334"/>
        <v>97.044079885877338</v>
      </c>
      <c r="AF704" s="10">
        <f t="shared" si="334"/>
        <v>0</v>
      </c>
      <c r="AG704" s="10">
        <f t="shared" si="334"/>
        <v>0</v>
      </c>
      <c r="AH704" s="10">
        <f t="shared" si="334"/>
        <v>0</v>
      </c>
      <c r="AI704" s="10">
        <f t="shared" si="334"/>
        <v>0</v>
      </c>
      <c r="AJ704" s="10">
        <f t="shared" si="334"/>
        <v>97.044079885877338</v>
      </c>
      <c r="AK704" s="10">
        <f t="shared" si="334"/>
        <v>0</v>
      </c>
    </row>
    <row r="705" spans="1:37" ht="12.75" customHeight="1" x14ac:dyDescent="0.25">
      <c r="A705" s="133">
        <v>697</v>
      </c>
      <c r="B705" s="139" t="s">
        <v>1934</v>
      </c>
      <c r="C705" s="135">
        <f t="shared" si="335"/>
        <v>0</v>
      </c>
      <c r="D705" s="140">
        <v>0</v>
      </c>
      <c r="E705" s="140">
        <v>0</v>
      </c>
      <c r="F705" s="140">
        <v>0</v>
      </c>
      <c r="G705" s="140">
        <v>0</v>
      </c>
      <c r="H705" s="140">
        <v>0</v>
      </c>
      <c r="I705" s="140">
        <v>0</v>
      </c>
      <c r="J705" s="135">
        <f t="shared" si="337"/>
        <v>0</v>
      </c>
      <c r="K705" s="141">
        <v>0</v>
      </c>
      <c r="L705" s="141">
        <v>0</v>
      </c>
      <c r="M705" s="141">
        <v>0</v>
      </c>
      <c r="N705" s="141">
        <v>0</v>
      </c>
      <c r="O705" s="141">
        <v>0</v>
      </c>
      <c r="P705" s="141">
        <v>0</v>
      </c>
      <c r="Q705" s="136">
        <f t="shared" si="339"/>
        <v>0</v>
      </c>
      <c r="R705" s="141">
        <v>0</v>
      </c>
      <c r="S705" s="141">
        <v>0</v>
      </c>
      <c r="T705" s="141">
        <v>0</v>
      </c>
      <c r="U705" s="10">
        <v>0</v>
      </c>
      <c r="V705" s="10">
        <v>0</v>
      </c>
      <c r="W705" s="10">
        <v>0</v>
      </c>
      <c r="X705" s="13">
        <f t="shared" si="347"/>
        <v>0</v>
      </c>
      <c r="Y705" s="10">
        <f t="shared" si="347"/>
        <v>0</v>
      </c>
      <c r="Z705" s="10">
        <f t="shared" si="347"/>
        <v>0</v>
      </c>
      <c r="AA705" s="10">
        <f t="shared" si="347"/>
        <v>0</v>
      </c>
      <c r="AB705" s="10">
        <f t="shared" si="347"/>
        <v>0</v>
      </c>
      <c r="AC705" s="10">
        <f t="shared" si="347"/>
        <v>0</v>
      </c>
      <c r="AD705" s="10">
        <f t="shared" si="347"/>
        <v>0</v>
      </c>
      <c r="AE705" s="10">
        <f t="shared" si="334"/>
        <v>0</v>
      </c>
      <c r="AF705" s="10">
        <f t="shared" si="334"/>
        <v>0</v>
      </c>
      <c r="AG705" s="10">
        <f t="shared" si="334"/>
        <v>0</v>
      </c>
      <c r="AH705" s="10">
        <f t="shared" si="334"/>
        <v>0</v>
      </c>
      <c r="AI705" s="10">
        <f t="shared" si="334"/>
        <v>0</v>
      </c>
      <c r="AJ705" s="10">
        <f t="shared" si="334"/>
        <v>0</v>
      </c>
      <c r="AK705" s="10">
        <f t="shared" si="334"/>
        <v>0</v>
      </c>
    </row>
    <row r="706" spans="1:37" ht="12.75" customHeight="1" x14ac:dyDescent="0.25">
      <c r="A706" s="133">
        <v>698</v>
      </c>
      <c r="B706" s="139" t="s">
        <v>1935</v>
      </c>
      <c r="C706" s="135">
        <f t="shared" si="335"/>
        <v>0</v>
      </c>
      <c r="D706" s="140">
        <v>0</v>
      </c>
      <c r="E706" s="140">
        <v>0</v>
      </c>
      <c r="F706" s="140">
        <v>0</v>
      </c>
      <c r="G706" s="140">
        <v>0</v>
      </c>
      <c r="H706" s="140">
        <v>0</v>
      </c>
      <c r="I706" s="140">
        <v>0</v>
      </c>
      <c r="J706" s="135">
        <f t="shared" si="337"/>
        <v>0</v>
      </c>
      <c r="K706" s="141">
        <v>0</v>
      </c>
      <c r="L706" s="141">
        <v>0</v>
      </c>
      <c r="M706" s="141">
        <v>0</v>
      </c>
      <c r="N706" s="141">
        <v>0</v>
      </c>
      <c r="O706" s="141">
        <v>0</v>
      </c>
      <c r="P706" s="141">
        <v>0</v>
      </c>
      <c r="Q706" s="136">
        <f t="shared" si="339"/>
        <v>0</v>
      </c>
      <c r="R706" s="141">
        <v>0</v>
      </c>
      <c r="S706" s="141">
        <v>0</v>
      </c>
      <c r="T706" s="141">
        <v>0</v>
      </c>
      <c r="U706" s="10">
        <v>0</v>
      </c>
      <c r="V706" s="10">
        <v>0</v>
      </c>
      <c r="W706" s="10">
        <v>0</v>
      </c>
      <c r="X706" s="13">
        <f t="shared" si="347"/>
        <v>0</v>
      </c>
      <c r="Y706" s="10">
        <f t="shared" si="347"/>
        <v>0</v>
      </c>
      <c r="Z706" s="10">
        <f t="shared" si="347"/>
        <v>0</v>
      </c>
      <c r="AA706" s="10">
        <f t="shared" si="347"/>
        <v>0</v>
      </c>
      <c r="AB706" s="10">
        <f t="shared" si="347"/>
        <v>0</v>
      </c>
      <c r="AC706" s="10">
        <f t="shared" si="347"/>
        <v>0</v>
      </c>
      <c r="AD706" s="10">
        <f t="shared" si="347"/>
        <v>0</v>
      </c>
      <c r="AE706" s="10">
        <f t="shared" si="334"/>
        <v>0</v>
      </c>
      <c r="AF706" s="10">
        <f t="shared" si="334"/>
        <v>0</v>
      </c>
      <c r="AG706" s="10">
        <f t="shared" si="334"/>
        <v>0</v>
      </c>
      <c r="AH706" s="10">
        <f t="shared" si="334"/>
        <v>0</v>
      </c>
      <c r="AI706" s="10">
        <f t="shared" si="334"/>
        <v>0</v>
      </c>
      <c r="AJ706" s="10">
        <f t="shared" si="334"/>
        <v>0</v>
      </c>
      <c r="AK706" s="10">
        <f t="shared" si="334"/>
        <v>0</v>
      </c>
    </row>
    <row r="707" spans="1:37" ht="12.75" customHeight="1" x14ac:dyDescent="0.25">
      <c r="A707" s="133">
        <v>699</v>
      </c>
      <c r="B707" s="139" t="s">
        <v>1936</v>
      </c>
      <c r="C707" s="135">
        <f t="shared" si="335"/>
        <v>0</v>
      </c>
      <c r="D707" s="140">
        <v>0</v>
      </c>
      <c r="E707" s="140">
        <v>0</v>
      </c>
      <c r="F707" s="140">
        <v>0</v>
      </c>
      <c r="G707" s="140">
        <v>0</v>
      </c>
      <c r="H707" s="140">
        <v>0</v>
      </c>
      <c r="I707" s="140">
        <v>0</v>
      </c>
      <c r="J707" s="135">
        <f t="shared" si="337"/>
        <v>0</v>
      </c>
      <c r="K707" s="141">
        <v>0</v>
      </c>
      <c r="L707" s="141">
        <v>0</v>
      </c>
      <c r="M707" s="141">
        <v>0</v>
      </c>
      <c r="N707" s="141">
        <v>0</v>
      </c>
      <c r="O707" s="141">
        <v>0</v>
      </c>
      <c r="P707" s="141">
        <v>0</v>
      </c>
      <c r="Q707" s="136">
        <f t="shared" si="339"/>
        <v>0</v>
      </c>
      <c r="R707" s="141">
        <v>0</v>
      </c>
      <c r="S707" s="141">
        <v>0</v>
      </c>
      <c r="T707" s="141">
        <v>0</v>
      </c>
      <c r="U707" s="10">
        <v>0</v>
      </c>
      <c r="V707" s="10">
        <v>0</v>
      </c>
      <c r="W707" s="10">
        <v>0</v>
      </c>
      <c r="X707" s="13">
        <f t="shared" si="347"/>
        <v>0</v>
      </c>
      <c r="Y707" s="10">
        <f t="shared" si="347"/>
        <v>0</v>
      </c>
      <c r="Z707" s="10">
        <f t="shared" si="347"/>
        <v>0</v>
      </c>
      <c r="AA707" s="10">
        <f t="shared" si="347"/>
        <v>0</v>
      </c>
      <c r="AB707" s="10">
        <f t="shared" si="347"/>
        <v>0</v>
      </c>
      <c r="AC707" s="10">
        <f t="shared" si="347"/>
        <v>0</v>
      </c>
      <c r="AD707" s="10">
        <f t="shared" si="347"/>
        <v>0</v>
      </c>
      <c r="AE707" s="10">
        <f t="shared" si="334"/>
        <v>0</v>
      </c>
      <c r="AF707" s="10">
        <f t="shared" si="334"/>
        <v>0</v>
      </c>
      <c r="AG707" s="10">
        <f t="shared" si="334"/>
        <v>0</v>
      </c>
      <c r="AH707" s="10">
        <f t="shared" si="334"/>
        <v>0</v>
      </c>
      <c r="AI707" s="10">
        <f t="shared" si="334"/>
        <v>0</v>
      </c>
      <c r="AJ707" s="10">
        <f t="shared" si="334"/>
        <v>0</v>
      </c>
      <c r="AK707" s="10">
        <f t="shared" si="334"/>
        <v>0</v>
      </c>
    </row>
    <row r="708" spans="1:37" ht="12.75" customHeight="1" x14ac:dyDescent="0.25">
      <c r="A708" s="133">
        <v>700</v>
      </c>
      <c r="B708" s="139" t="s">
        <v>1937</v>
      </c>
      <c r="C708" s="135">
        <f t="shared" si="335"/>
        <v>0</v>
      </c>
      <c r="D708" s="140">
        <v>0</v>
      </c>
      <c r="E708" s="140">
        <v>0</v>
      </c>
      <c r="F708" s="140">
        <v>0</v>
      </c>
      <c r="G708" s="140">
        <v>0</v>
      </c>
      <c r="H708" s="140">
        <v>0</v>
      </c>
      <c r="I708" s="140">
        <v>0</v>
      </c>
      <c r="J708" s="135">
        <f t="shared" si="337"/>
        <v>0</v>
      </c>
      <c r="K708" s="141">
        <v>0</v>
      </c>
      <c r="L708" s="141">
        <v>0</v>
      </c>
      <c r="M708" s="141">
        <v>0</v>
      </c>
      <c r="N708" s="141">
        <v>0</v>
      </c>
      <c r="O708" s="141">
        <v>0</v>
      </c>
      <c r="P708" s="141">
        <v>0</v>
      </c>
      <c r="Q708" s="136">
        <f t="shared" si="339"/>
        <v>0</v>
      </c>
      <c r="R708" s="141">
        <v>0</v>
      </c>
      <c r="S708" s="141">
        <v>0</v>
      </c>
      <c r="T708" s="141">
        <v>0</v>
      </c>
      <c r="U708" s="10">
        <v>0</v>
      </c>
      <c r="V708" s="10">
        <v>0</v>
      </c>
      <c r="W708" s="10">
        <v>0</v>
      </c>
      <c r="X708" s="13">
        <f t="shared" si="347"/>
        <v>0</v>
      </c>
      <c r="Y708" s="10">
        <f t="shared" si="347"/>
        <v>0</v>
      </c>
      <c r="Z708" s="10">
        <f t="shared" si="347"/>
        <v>0</v>
      </c>
      <c r="AA708" s="10">
        <f t="shared" si="347"/>
        <v>0</v>
      </c>
      <c r="AB708" s="10">
        <f t="shared" si="347"/>
        <v>0</v>
      </c>
      <c r="AC708" s="10">
        <f t="shared" si="347"/>
        <v>0</v>
      </c>
      <c r="AD708" s="10">
        <f t="shared" si="347"/>
        <v>0</v>
      </c>
      <c r="AE708" s="10">
        <f t="shared" si="334"/>
        <v>0</v>
      </c>
      <c r="AF708" s="10">
        <f t="shared" si="334"/>
        <v>0</v>
      </c>
      <c r="AG708" s="10">
        <f t="shared" si="334"/>
        <v>0</v>
      </c>
      <c r="AH708" s="10">
        <f t="shared" si="334"/>
        <v>0</v>
      </c>
      <c r="AI708" s="10">
        <f t="shared" si="334"/>
        <v>0</v>
      </c>
      <c r="AJ708" s="10">
        <f t="shared" si="334"/>
        <v>0</v>
      </c>
      <c r="AK708" s="10">
        <f t="shared" si="334"/>
        <v>0</v>
      </c>
    </row>
    <row r="709" spans="1:37" ht="12.75" customHeight="1" x14ac:dyDescent="0.25">
      <c r="A709" s="133">
        <v>701</v>
      </c>
      <c r="B709" s="139" t="s">
        <v>1938</v>
      </c>
      <c r="C709" s="135">
        <f t="shared" si="335"/>
        <v>0</v>
      </c>
      <c r="D709" s="140">
        <v>0</v>
      </c>
      <c r="E709" s="140">
        <v>0</v>
      </c>
      <c r="F709" s="140">
        <v>0</v>
      </c>
      <c r="G709" s="140">
        <v>0</v>
      </c>
      <c r="H709" s="140">
        <v>0</v>
      </c>
      <c r="I709" s="140">
        <v>0</v>
      </c>
      <c r="J709" s="135">
        <f t="shared" si="337"/>
        <v>0</v>
      </c>
      <c r="K709" s="141">
        <v>0</v>
      </c>
      <c r="L709" s="141">
        <v>0</v>
      </c>
      <c r="M709" s="141">
        <v>0</v>
      </c>
      <c r="N709" s="141">
        <v>0</v>
      </c>
      <c r="O709" s="141">
        <v>0</v>
      </c>
      <c r="P709" s="141">
        <v>0</v>
      </c>
      <c r="Q709" s="136">
        <f t="shared" si="339"/>
        <v>0</v>
      </c>
      <c r="R709" s="141">
        <v>0</v>
      </c>
      <c r="S709" s="141">
        <v>0</v>
      </c>
      <c r="T709" s="141">
        <v>0</v>
      </c>
      <c r="U709" s="10">
        <v>0</v>
      </c>
      <c r="V709" s="10">
        <v>0</v>
      </c>
      <c r="W709" s="10">
        <v>0</v>
      </c>
      <c r="X709" s="13">
        <f t="shared" si="347"/>
        <v>0</v>
      </c>
      <c r="Y709" s="10">
        <f t="shared" si="347"/>
        <v>0</v>
      </c>
      <c r="Z709" s="10">
        <f t="shared" si="347"/>
        <v>0</v>
      </c>
      <c r="AA709" s="10">
        <f t="shared" si="347"/>
        <v>0</v>
      </c>
      <c r="AB709" s="10">
        <f t="shared" si="347"/>
        <v>0</v>
      </c>
      <c r="AC709" s="10">
        <f t="shared" si="347"/>
        <v>0</v>
      </c>
      <c r="AD709" s="10">
        <f t="shared" si="347"/>
        <v>0</v>
      </c>
      <c r="AE709" s="10">
        <f t="shared" si="334"/>
        <v>0</v>
      </c>
      <c r="AF709" s="10">
        <f t="shared" si="334"/>
        <v>0</v>
      </c>
      <c r="AG709" s="10">
        <f t="shared" si="334"/>
        <v>0</v>
      </c>
      <c r="AH709" s="10">
        <f t="shared" si="334"/>
        <v>0</v>
      </c>
      <c r="AI709" s="10">
        <f t="shared" si="334"/>
        <v>0</v>
      </c>
      <c r="AJ709" s="10">
        <f t="shared" si="334"/>
        <v>0</v>
      </c>
      <c r="AK709" s="10">
        <f t="shared" si="334"/>
        <v>0</v>
      </c>
    </row>
    <row r="710" spans="1:37" ht="12.75" customHeight="1" x14ac:dyDescent="0.25">
      <c r="A710" s="133">
        <v>702</v>
      </c>
      <c r="B710" s="139" t="s">
        <v>1939</v>
      </c>
      <c r="C710" s="135">
        <f t="shared" si="335"/>
        <v>0</v>
      </c>
      <c r="D710" s="140">
        <v>0</v>
      </c>
      <c r="E710" s="140">
        <v>0</v>
      </c>
      <c r="F710" s="140">
        <v>0</v>
      </c>
      <c r="G710" s="140">
        <v>0</v>
      </c>
      <c r="H710" s="140">
        <v>0</v>
      </c>
      <c r="I710" s="140">
        <v>0</v>
      </c>
      <c r="J710" s="135">
        <f t="shared" si="337"/>
        <v>0</v>
      </c>
      <c r="K710" s="141">
        <v>0</v>
      </c>
      <c r="L710" s="141">
        <v>0</v>
      </c>
      <c r="M710" s="141">
        <v>0</v>
      </c>
      <c r="N710" s="141">
        <v>0</v>
      </c>
      <c r="O710" s="141">
        <v>0</v>
      </c>
      <c r="P710" s="141">
        <v>0</v>
      </c>
      <c r="Q710" s="136">
        <f t="shared" si="339"/>
        <v>0</v>
      </c>
      <c r="R710" s="141">
        <v>0</v>
      </c>
      <c r="S710" s="141">
        <v>0</v>
      </c>
      <c r="T710" s="141">
        <v>0</v>
      </c>
      <c r="U710" s="10">
        <v>0</v>
      </c>
      <c r="V710" s="10">
        <v>0</v>
      </c>
      <c r="W710" s="10">
        <v>0</v>
      </c>
      <c r="X710" s="13">
        <f t="shared" si="347"/>
        <v>0</v>
      </c>
      <c r="Y710" s="10">
        <f t="shared" si="347"/>
        <v>0</v>
      </c>
      <c r="Z710" s="10">
        <f t="shared" si="347"/>
        <v>0</v>
      </c>
      <c r="AA710" s="10">
        <f t="shared" si="347"/>
        <v>0</v>
      </c>
      <c r="AB710" s="10">
        <f t="shared" si="347"/>
        <v>0</v>
      </c>
      <c r="AC710" s="10">
        <f t="shared" si="347"/>
        <v>0</v>
      </c>
      <c r="AD710" s="10">
        <f t="shared" si="347"/>
        <v>0</v>
      </c>
      <c r="AE710" s="10">
        <f t="shared" si="334"/>
        <v>0</v>
      </c>
      <c r="AF710" s="10">
        <f t="shared" si="334"/>
        <v>0</v>
      </c>
      <c r="AG710" s="10">
        <f t="shared" si="334"/>
        <v>0</v>
      </c>
      <c r="AH710" s="10">
        <f t="shared" si="334"/>
        <v>0</v>
      </c>
      <c r="AI710" s="10">
        <f t="shared" si="334"/>
        <v>0</v>
      </c>
      <c r="AJ710" s="10">
        <f t="shared" si="334"/>
        <v>0</v>
      </c>
      <c r="AK710" s="10">
        <f t="shared" si="334"/>
        <v>0</v>
      </c>
    </row>
    <row r="711" spans="1:37" ht="12.75" customHeight="1" x14ac:dyDescent="0.25">
      <c r="A711" s="133">
        <v>703</v>
      </c>
      <c r="B711" s="139" t="s">
        <v>1940</v>
      </c>
      <c r="C711" s="135">
        <f t="shared" si="335"/>
        <v>0</v>
      </c>
      <c r="D711" s="140">
        <v>0</v>
      </c>
      <c r="E711" s="140">
        <v>0</v>
      </c>
      <c r="F711" s="140">
        <v>0</v>
      </c>
      <c r="G711" s="140">
        <v>0</v>
      </c>
      <c r="H711" s="140">
        <v>0</v>
      </c>
      <c r="I711" s="140">
        <v>0</v>
      </c>
      <c r="J711" s="135">
        <f t="shared" si="337"/>
        <v>0</v>
      </c>
      <c r="K711" s="141">
        <v>0</v>
      </c>
      <c r="L711" s="141">
        <v>0</v>
      </c>
      <c r="M711" s="141">
        <v>0</v>
      </c>
      <c r="N711" s="141">
        <v>0</v>
      </c>
      <c r="O711" s="141">
        <v>0</v>
      </c>
      <c r="P711" s="141">
        <v>0</v>
      </c>
      <c r="Q711" s="136">
        <f t="shared" si="339"/>
        <v>0</v>
      </c>
      <c r="R711" s="141">
        <v>0</v>
      </c>
      <c r="S711" s="141">
        <v>0</v>
      </c>
      <c r="T711" s="141">
        <v>0</v>
      </c>
      <c r="U711" s="10">
        <v>0</v>
      </c>
      <c r="V711" s="10">
        <v>0</v>
      </c>
      <c r="W711" s="10">
        <v>0</v>
      </c>
      <c r="X711" s="13">
        <f t="shared" si="347"/>
        <v>0</v>
      </c>
      <c r="Y711" s="10">
        <f t="shared" si="347"/>
        <v>0</v>
      </c>
      <c r="Z711" s="10">
        <f t="shared" si="347"/>
        <v>0</v>
      </c>
      <c r="AA711" s="10">
        <f t="shared" si="347"/>
        <v>0</v>
      </c>
      <c r="AB711" s="10">
        <f t="shared" si="347"/>
        <v>0</v>
      </c>
      <c r="AC711" s="10">
        <f t="shared" si="347"/>
        <v>0</v>
      </c>
      <c r="AD711" s="10">
        <f t="shared" si="347"/>
        <v>0</v>
      </c>
      <c r="AE711" s="10">
        <f t="shared" si="334"/>
        <v>0</v>
      </c>
      <c r="AF711" s="10">
        <f t="shared" si="334"/>
        <v>0</v>
      </c>
      <c r="AG711" s="10">
        <f t="shared" si="334"/>
        <v>0</v>
      </c>
      <c r="AH711" s="10">
        <f t="shared" si="334"/>
        <v>0</v>
      </c>
      <c r="AI711" s="10">
        <f t="shared" si="334"/>
        <v>0</v>
      </c>
      <c r="AJ711" s="10">
        <f t="shared" si="334"/>
        <v>0</v>
      </c>
      <c r="AK711" s="10">
        <f t="shared" si="334"/>
        <v>0</v>
      </c>
    </row>
    <row r="712" spans="1:37" ht="12.75" customHeight="1" x14ac:dyDescent="0.25">
      <c r="A712" s="133">
        <v>704</v>
      </c>
      <c r="B712" s="139" t="s">
        <v>1941</v>
      </c>
      <c r="C712" s="135">
        <f t="shared" si="335"/>
        <v>0</v>
      </c>
      <c r="D712" s="140">
        <v>0</v>
      </c>
      <c r="E712" s="140">
        <v>0</v>
      </c>
      <c r="F712" s="140">
        <v>0</v>
      </c>
      <c r="G712" s="140">
        <v>0</v>
      </c>
      <c r="H712" s="140">
        <v>0</v>
      </c>
      <c r="I712" s="140">
        <v>0</v>
      </c>
      <c r="J712" s="135">
        <f t="shared" si="337"/>
        <v>0</v>
      </c>
      <c r="K712" s="141">
        <v>0</v>
      </c>
      <c r="L712" s="141">
        <v>0</v>
      </c>
      <c r="M712" s="141">
        <v>0</v>
      </c>
      <c r="N712" s="141">
        <v>0</v>
      </c>
      <c r="O712" s="141">
        <v>0</v>
      </c>
      <c r="P712" s="141">
        <v>0</v>
      </c>
      <c r="Q712" s="136">
        <f t="shared" si="339"/>
        <v>0</v>
      </c>
      <c r="R712" s="141">
        <v>0</v>
      </c>
      <c r="S712" s="141">
        <v>0</v>
      </c>
      <c r="T712" s="141">
        <v>0</v>
      </c>
      <c r="U712" s="10">
        <v>0</v>
      </c>
      <c r="V712" s="10">
        <v>0</v>
      </c>
      <c r="W712" s="10">
        <v>0</v>
      </c>
      <c r="X712" s="13">
        <f t="shared" si="347"/>
        <v>0</v>
      </c>
      <c r="Y712" s="10">
        <f t="shared" si="347"/>
        <v>0</v>
      </c>
      <c r="Z712" s="10">
        <f t="shared" si="347"/>
        <v>0</v>
      </c>
      <c r="AA712" s="10">
        <f t="shared" si="347"/>
        <v>0</v>
      </c>
      <c r="AB712" s="10">
        <f t="shared" si="347"/>
        <v>0</v>
      </c>
      <c r="AC712" s="10">
        <f t="shared" si="347"/>
        <v>0</v>
      </c>
      <c r="AD712" s="10">
        <f t="shared" si="347"/>
        <v>0</v>
      </c>
      <c r="AE712" s="10">
        <f t="shared" si="334"/>
        <v>0</v>
      </c>
      <c r="AF712" s="10">
        <f t="shared" si="334"/>
        <v>0</v>
      </c>
      <c r="AG712" s="10">
        <f t="shared" si="334"/>
        <v>0</v>
      </c>
      <c r="AH712" s="10">
        <f t="shared" si="334"/>
        <v>0</v>
      </c>
      <c r="AI712" s="10">
        <f t="shared" si="334"/>
        <v>0</v>
      </c>
      <c r="AJ712" s="10">
        <f t="shared" si="334"/>
        <v>0</v>
      </c>
      <c r="AK712" s="10">
        <f t="shared" si="334"/>
        <v>0</v>
      </c>
    </row>
    <row r="713" spans="1:37" ht="12.75" customHeight="1" x14ac:dyDescent="0.25">
      <c r="A713" s="133">
        <v>705</v>
      </c>
      <c r="B713" s="139" t="s">
        <v>1942</v>
      </c>
      <c r="C713" s="135">
        <f t="shared" si="335"/>
        <v>0</v>
      </c>
      <c r="D713" s="140">
        <v>0</v>
      </c>
      <c r="E713" s="140">
        <v>0</v>
      </c>
      <c r="F713" s="140">
        <v>0</v>
      </c>
      <c r="G713" s="140">
        <v>0</v>
      </c>
      <c r="H713" s="140">
        <v>0</v>
      </c>
      <c r="I713" s="140">
        <v>0</v>
      </c>
      <c r="J713" s="135">
        <f t="shared" si="337"/>
        <v>0</v>
      </c>
      <c r="K713" s="141">
        <v>0</v>
      </c>
      <c r="L713" s="141">
        <v>0</v>
      </c>
      <c r="M713" s="141">
        <v>0</v>
      </c>
      <c r="N713" s="141">
        <v>0</v>
      </c>
      <c r="O713" s="141">
        <v>0</v>
      </c>
      <c r="P713" s="141">
        <v>0</v>
      </c>
      <c r="Q713" s="136">
        <f t="shared" si="339"/>
        <v>0</v>
      </c>
      <c r="R713" s="141">
        <v>0</v>
      </c>
      <c r="S713" s="141">
        <v>0</v>
      </c>
      <c r="T713" s="141">
        <v>0</v>
      </c>
      <c r="U713" s="10">
        <v>0</v>
      </c>
      <c r="V713" s="10">
        <v>0</v>
      </c>
      <c r="W713" s="10">
        <v>0</v>
      </c>
      <c r="X713" s="13">
        <f t="shared" si="347"/>
        <v>0</v>
      </c>
      <c r="Y713" s="10">
        <f t="shared" si="347"/>
        <v>0</v>
      </c>
      <c r="Z713" s="10">
        <f t="shared" si="347"/>
        <v>0</v>
      </c>
      <c r="AA713" s="10">
        <f t="shared" si="347"/>
        <v>0</v>
      </c>
      <c r="AB713" s="10">
        <f t="shared" si="347"/>
        <v>0</v>
      </c>
      <c r="AC713" s="10">
        <f t="shared" si="347"/>
        <v>0</v>
      </c>
      <c r="AD713" s="10">
        <f t="shared" si="347"/>
        <v>0</v>
      </c>
      <c r="AE713" s="10">
        <f t="shared" si="334"/>
        <v>0</v>
      </c>
      <c r="AF713" s="10">
        <f t="shared" si="334"/>
        <v>0</v>
      </c>
      <c r="AG713" s="10">
        <f t="shared" si="334"/>
        <v>0</v>
      </c>
      <c r="AH713" s="10">
        <f t="shared" si="334"/>
        <v>0</v>
      </c>
      <c r="AI713" s="10">
        <f t="shared" si="334"/>
        <v>0</v>
      </c>
      <c r="AJ713" s="10">
        <f t="shared" si="334"/>
        <v>0</v>
      </c>
      <c r="AK713" s="10">
        <f t="shared" si="334"/>
        <v>0</v>
      </c>
    </row>
    <row r="714" spans="1:37" ht="12.75" customHeight="1" x14ac:dyDescent="0.25">
      <c r="A714" s="133">
        <v>706</v>
      </c>
      <c r="B714" s="139" t="s">
        <v>1943</v>
      </c>
      <c r="C714" s="135">
        <f t="shared" si="335"/>
        <v>0</v>
      </c>
      <c r="D714" s="140">
        <v>0</v>
      </c>
      <c r="E714" s="140">
        <v>0</v>
      </c>
      <c r="F714" s="140">
        <v>0</v>
      </c>
      <c r="G714" s="140">
        <v>0</v>
      </c>
      <c r="H714" s="140">
        <v>0</v>
      </c>
      <c r="I714" s="140">
        <v>0</v>
      </c>
      <c r="J714" s="135">
        <f t="shared" si="337"/>
        <v>0</v>
      </c>
      <c r="K714" s="141">
        <v>0</v>
      </c>
      <c r="L714" s="141">
        <v>0</v>
      </c>
      <c r="M714" s="141">
        <v>0</v>
      </c>
      <c r="N714" s="141">
        <v>0</v>
      </c>
      <c r="O714" s="141">
        <v>0</v>
      </c>
      <c r="P714" s="141">
        <v>0</v>
      </c>
      <c r="Q714" s="136">
        <f t="shared" si="339"/>
        <v>0</v>
      </c>
      <c r="R714" s="141">
        <v>0</v>
      </c>
      <c r="S714" s="141">
        <v>0</v>
      </c>
      <c r="T714" s="141">
        <v>0</v>
      </c>
      <c r="U714" s="10">
        <v>0</v>
      </c>
      <c r="V714" s="10">
        <v>0</v>
      </c>
      <c r="W714" s="10">
        <v>0</v>
      </c>
      <c r="X714" s="13">
        <f t="shared" si="347"/>
        <v>0</v>
      </c>
      <c r="Y714" s="10">
        <f t="shared" si="347"/>
        <v>0</v>
      </c>
      <c r="Z714" s="10">
        <f t="shared" si="347"/>
        <v>0</v>
      </c>
      <c r="AA714" s="10">
        <f t="shared" si="347"/>
        <v>0</v>
      </c>
      <c r="AB714" s="10">
        <f t="shared" si="347"/>
        <v>0</v>
      </c>
      <c r="AC714" s="10">
        <f t="shared" si="347"/>
        <v>0</v>
      </c>
      <c r="AD714" s="10">
        <f t="shared" si="347"/>
        <v>0</v>
      </c>
      <c r="AE714" s="10">
        <f t="shared" si="334"/>
        <v>0</v>
      </c>
      <c r="AF714" s="10">
        <f t="shared" si="334"/>
        <v>0</v>
      </c>
      <c r="AG714" s="10">
        <f t="shared" si="334"/>
        <v>0</v>
      </c>
      <c r="AH714" s="10">
        <f t="shared" si="334"/>
        <v>0</v>
      </c>
      <c r="AI714" s="10">
        <f t="shared" si="334"/>
        <v>0</v>
      </c>
      <c r="AJ714" s="10">
        <f t="shared" si="334"/>
        <v>0</v>
      </c>
      <c r="AK714" s="10">
        <f t="shared" si="334"/>
        <v>0</v>
      </c>
    </row>
    <row r="715" spans="1:37" ht="12.75" customHeight="1" x14ac:dyDescent="0.25">
      <c r="A715" s="133">
        <v>707</v>
      </c>
      <c r="B715" s="139" t="s">
        <v>1944</v>
      </c>
      <c r="C715" s="135">
        <f t="shared" si="335"/>
        <v>0</v>
      </c>
      <c r="D715" s="140">
        <v>0</v>
      </c>
      <c r="E715" s="140">
        <v>0</v>
      </c>
      <c r="F715" s="140">
        <v>0</v>
      </c>
      <c r="G715" s="140">
        <v>0</v>
      </c>
      <c r="H715" s="140">
        <v>0</v>
      </c>
      <c r="I715" s="140">
        <v>0</v>
      </c>
      <c r="J715" s="135">
        <f t="shared" si="337"/>
        <v>0</v>
      </c>
      <c r="K715" s="141">
        <v>0</v>
      </c>
      <c r="L715" s="141">
        <v>0</v>
      </c>
      <c r="M715" s="141">
        <v>0</v>
      </c>
      <c r="N715" s="141">
        <v>0</v>
      </c>
      <c r="O715" s="141">
        <v>0</v>
      </c>
      <c r="P715" s="141">
        <v>0</v>
      </c>
      <c r="Q715" s="136">
        <f t="shared" si="339"/>
        <v>0</v>
      </c>
      <c r="R715" s="141">
        <v>0</v>
      </c>
      <c r="S715" s="141">
        <v>0</v>
      </c>
      <c r="T715" s="141">
        <v>0</v>
      </c>
      <c r="U715" s="10">
        <v>0</v>
      </c>
      <c r="V715" s="10">
        <v>0</v>
      </c>
      <c r="W715" s="10">
        <v>0</v>
      </c>
      <c r="X715" s="13">
        <f t="shared" si="347"/>
        <v>0</v>
      </c>
      <c r="Y715" s="10">
        <f t="shared" si="347"/>
        <v>0</v>
      </c>
      <c r="Z715" s="10">
        <f t="shared" si="347"/>
        <v>0</v>
      </c>
      <c r="AA715" s="10">
        <f t="shared" si="347"/>
        <v>0</v>
      </c>
      <c r="AB715" s="10">
        <f t="shared" si="347"/>
        <v>0</v>
      </c>
      <c r="AC715" s="10">
        <f t="shared" si="347"/>
        <v>0</v>
      </c>
      <c r="AD715" s="10">
        <f t="shared" si="347"/>
        <v>0</v>
      </c>
      <c r="AE715" s="10">
        <f t="shared" si="334"/>
        <v>0</v>
      </c>
      <c r="AF715" s="10">
        <f t="shared" si="334"/>
        <v>0</v>
      </c>
      <c r="AG715" s="10">
        <f t="shared" si="334"/>
        <v>0</v>
      </c>
      <c r="AH715" s="10">
        <f t="shared" si="334"/>
        <v>0</v>
      </c>
      <c r="AI715" s="10">
        <f t="shared" si="334"/>
        <v>0</v>
      </c>
      <c r="AJ715" s="10">
        <f t="shared" si="334"/>
        <v>0</v>
      </c>
      <c r="AK715" s="10">
        <f t="shared" si="334"/>
        <v>0</v>
      </c>
    </row>
    <row r="716" spans="1:37" ht="12.75" customHeight="1" x14ac:dyDescent="0.25">
      <c r="A716" s="133">
        <v>708</v>
      </c>
      <c r="B716" s="139" t="s">
        <v>1945</v>
      </c>
      <c r="C716" s="135">
        <f t="shared" si="335"/>
        <v>0</v>
      </c>
      <c r="D716" s="140">
        <v>0</v>
      </c>
      <c r="E716" s="140">
        <v>0</v>
      </c>
      <c r="F716" s="140">
        <v>0</v>
      </c>
      <c r="G716" s="140">
        <v>0</v>
      </c>
      <c r="H716" s="140">
        <v>0</v>
      </c>
      <c r="I716" s="140">
        <v>0</v>
      </c>
      <c r="J716" s="135">
        <f t="shared" si="337"/>
        <v>0</v>
      </c>
      <c r="K716" s="141">
        <v>0</v>
      </c>
      <c r="L716" s="141">
        <v>0</v>
      </c>
      <c r="M716" s="141">
        <v>0</v>
      </c>
      <c r="N716" s="141">
        <v>0</v>
      </c>
      <c r="O716" s="141">
        <v>0</v>
      </c>
      <c r="P716" s="141">
        <v>0</v>
      </c>
      <c r="Q716" s="136">
        <f t="shared" si="339"/>
        <v>0</v>
      </c>
      <c r="R716" s="141">
        <v>0</v>
      </c>
      <c r="S716" s="141">
        <v>0</v>
      </c>
      <c r="T716" s="141">
        <v>0</v>
      </c>
      <c r="U716" s="10">
        <v>0</v>
      </c>
      <c r="V716" s="10">
        <v>0</v>
      </c>
      <c r="W716" s="10">
        <v>0</v>
      </c>
      <c r="X716" s="13">
        <f t="shared" si="347"/>
        <v>0</v>
      </c>
      <c r="Y716" s="10">
        <f t="shared" si="347"/>
        <v>0</v>
      </c>
      <c r="Z716" s="10">
        <f t="shared" si="347"/>
        <v>0</v>
      </c>
      <c r="AA716" s="10">
        <f t="shared" si="347"/>
        <v>0</v>
      </c>
      <c r="AB716" s="10">
        <f t="shared" si="347"/>
        <v>0</v>
      </c>
      <c r="AC716" s="10">
        <f t="shared" si="347"/>
        <v>0</v>
      </c>
      <c r="AD716" s="10">
        <f t="shared" si="347"/>
        <v>0</v>
      </c>
      <c r="AE716" s="10">
        <f t="shared" si="334"/>
        <v>0</v>
      </c>
      <c r="AF716" s="10">
        <f t="shared" si="334"/>
        <v>0</v>
      </c>
      <c r="AG716" s="10">
        <f t="shared" si="334"/>
        <v>0</v>
      </c>
      <c r="AH716" s="10">
        <f t="shared" si="334"/>
        <v>0</v>
      </c>
      <c r="AI716" s="10">
        <f t="shared" si="334"/>
        <v>0</v>
      </c>
      <c r="AJ716" s="10">
        <f t="shared" si="334"/>
        <v>0</v>
      </c>
      <c r="AK716" s="10">
        <f t="shared" si="334"/>
        <v>0</v>
      </c>
    </row>
    <row r="717" spans="1:37" ht="12.75" customHeight="1" x14ac:dyDescent="0.25">
      <c r="A717" s="133">
        <v>709</v>
      </c>
      <c r="B717" s="139" t="s">
        <v>1946</v>
      </c>
      <c r="C717" s="135">
        <f t="shared" si="335"/>
        <v>0</v>
      </c>
      <c r="D717" s="140">
        <v>0</v>
      </c>
      <c r="E717" s="140">
        <v>0</v>
      </c>
      <c r="F717" s="140">
        <v>0</v>
      </c>
      <c r="G717" s="140">
        <v>0</v>
      </c>
      <c r="H717" s="140">
        <v>0</v>
      </c>
      <c r="I717" s="140">
        <v>0</v>
      </c>
      <c r="J717" s="135">
        <f t="shared" si="337"/>
        <v>0</v>
      </c>
      <c r="K717" s="141">
        <v>0</v>
      </c>
      <c r="L717" s="141">
        <v>0</v>
      </c>
      <c r="M717" s="141">
        <v>0</v>
      </c>
      <c r="N717" s="141">
        <v>0</v>
      </c>
      <c r="O717" s="141">
        <v>0</v>
      </c>
      <c r="P717" s="141">
        <v>0</v>
      </c>
      <c r="Q717" s="136">
        <f t="shared" si="339"/>
        <v>0</v>
      </c>
      <c r="R717" s="141">
        <v>0</v>
      </c>
      <c r="S717" s="141">
        <v>0</v>
      </c>
      <c r="T717" s="141">
        <v>0</v>
      </c>
      <c r="U717" s="10">
        <v>0</v>
      </c>
      <c r="V717" s="10">
        <v>0</v>
      </c>
      <c r="W717" s="10">
        <v>0</v>
      </c>
      <c r="X717" s="13">
        <f t="shared" si="347"/>
        <v>0</v>
      </c>
      <c r="Y717" s="10">
        <f t="shared" si="347"/>
        <v>0</v>
      </c>
      <c r="Z717" s="10">
        <f t="shared" si="347"/>
        <v>0</v>
      </c>
      <c r="AA717" s="10">
        <f t="shared" si="347"/>
        <v>0</v>
      </c>
      <c r="AB717" s="10">
        <f t="shared" si="347"/>
        <v>0</v>
      </c>
      <c r="AC717" s="10">
        <f t="shared" si="347"/>
        <v>0</v>
      </c>
      <c r="AD717" s="10">
        <f t="shared" si="347"/>
        <v>0</v>
      </c>
      <c r="AE717" s="10">
        <f t="shared" si="334"/>
        <v>0</v>
      </c>
      <c r="AF717" s="10">
        <f t="shared" si="334"/>
        <v>0</v>
      </c>
      <c r="AG717" s="10">
        <f t="shared" si="334"/>
        <v>0</v>
      </c>
      <c r="AH717" s="10">
        <f t="shared" si="334"/>
        <v>0</v>
      </c>
      <c r="AI717" s="10">
        <f t="shared" si="334"/>
        <v>0</v>
      </c>
      <c r="AJ717" s="10">
        <f t="shared" si="334"/>
        <v>0</v>
      </c>
      <c r="AK717" s="10">
        <f t="shared" si="334"/>
        <v>0</v>
      </c>
    </row>
    <row r="718" spans="1:37" ht="12.75" customHeight="1" x14ac:dyDescent="0.25">
      <c r="A718" s="133">
        <v>710</v>
      </c>
      <c r="B718" s="139" t="s">
        <v>1926</v>
      </c>
      <c r="C718" s="135">
        <f t="shared" si="335"/>
        <v>74.099999999999994</v>
      </c>
      <c r="D718" s="140">
        <v>0</v>
      </c>
      <c r="E718" s="140">
        <v>0</v>
      </c>
      <c r="F718" s="140">
        <v>0</v>
      </c>
      <c r="G718" s="140">
        <v>0</v>
      </c>
      <c r="H718" s="140">
        <v>74.099999999999994</v>
      </c>
      <c r="I718" s="140">
        <v>0</v>
      </c>
      <c r="J718" s="135">
        <f t="shared" si="337"/>
        <v>76</v>
      </c>
      <c r="K718" s="141">
        <v>0</v>
      </c>
      <c r="L718" s="141">
        <v>0</v>
      </c>
      <c r="M718" s="141">
        <v>0</v>
      </c>
      <c r="N718" s="141">
        <v>0</v>
      </c>
      <c r="O718" s="141">
        <v>76</v>
      </c>
      <c r="P718" s="141">
        <v>0</v>
      </c>
      <c r="Q718" s="136">
        <f t="shared" si="339"/>
        <v>1.5145</v>
      </c>
      <c r="R718" s="141">
        <v>0</v>
      </c>
      <c r="S718" s="141">
        <v>0</v>
      </c>
      <c r="T718" s="141">
        <v>0</v>
      </c>
      <c r="U718" s="10">
        <v>0</v>
      </c>
      <c r="V718" s="10">
        <v>1.5145</v>
      </c>
      <c r="W718" s="10">
        <v>0</v>
      </c>
      <c r="X718" s="13">
        <f t="shared" si="347"/>
        <v>-74.485500000000002</v>
      </c>
      <c r="Y718" s="10">
        <f t="shared" si="347"/>
        <v>0</v>
      </c>
      <c r="Z718" s="10">
        <f t="shared" si="347"/>
        <v>0</v>
      </c>
      <c r="AA718" s="10">
        <f t="shared" si="347"/>
        <v>0</v>
      </c>
      <c r="AB718" s="10">
        <f t="shared" si="347"/>
        <v>0</v>
      </c>
      <c r="AC718" s="10">
        <f t="shared" si="347"/>
        <v>-74.485500000000002</v>
      </c>
      <c r="AD718" s="10">
        <f t="shared" si="347"/>
        <v>0</v>
      </c>
      <c r="AE718" s="10">
        <f t="shared" si="334"/>
        <v>1.9927631578947367</v>
      </c>
      <c r="AF718" s="10">
        <f t="shared" si="334"/>
        <v>0</v>
      </c>
      <c r="AG718" s="10">
        <f t="shared" si="334"/>
        <v>0</v>
      </c>
      <c r="AH718" s="10">
        <f t="shared" si="334"/>
        <v>0</v>
      </c>
      <c r="AI718" s="10">
        <f t="shared" si="334"/>
        <v>0</v>
      </c>
      <c r="AJ718" s="10">
        <f t="shared" si="334"/>
        <v>1.9927631578947367</v>
      </c>
      <c r="AK718" s="10">
        <f t="shared" si="334"/>
        <v>0</v>
      </c>
    </row>
    <row r="719" spans="1:37" ht="12.75" customHeight="1" x14ac:dyDescent="0.25">
      <c r="A719" s="133">
        <v>711</v>
      </c>
      <c r="B719" s="139" t="s">
        <v>1947</v>
      </c>
      <c r="C719" s="135">
        <f t="shared" si="335"/>
        <v>0</v>
      </c>
      <c r="D719" s="140">
        <v>0</v>
      </c>
      <c r="E719" s="140">
        <v>0</v>
      </c>
      <c r="F719" s="140">
        <v>0</v>
      </c>
      <c r="G719" s="140">
        <v>0</v>
      </c>
      <c r="H719" s="140">
        <v>0</v>
      </c>
      <c r="I719" s="140">
        <v>0</v>
      </c>
      <c r="J719" s="135">
        <f t="shared" si="337"/>
        <v>0</v>
      </c>
      <c r="K719" s="141">
        <v>0</v>
      </c>
      <c r="L719" s="141">
        <v>0</v>
      </c>
      <c r="M719" s="141">
        <v>0</v>
      </c>
      <c r="N719" s="141">
        <v>0</v>
      </c>
      <c r="O719" s="141">
        <v>0</v>
      </c>
      <c r="P719" s="141">
        <v>0</v>
      </c>
      <c r="Q719" s="136">
        <f t="shared" si="339"/>
        <v>0</v>
      </c>
      <c r="R719" s="141">
        <v>0</v>
      </c>
      <c r="S719" s="141">
        <v>0</v>
      </c>
      <c r="T719" s="141">
        <v>0</v>
      </c>
      <c r="U719" s="10">
        <v>0</v>
      </c>
      <c r="V719" s="10">
        <v>0</v>
      </c>
      <c r="W719" s="10">
        <v>0</v>
      </c>
      <c r="X719" s="13">
        <f t="shared" si="347"/>
        <v>0</v>
      </c>
      <c r="Y719" s="10">
        <f t="shared" si="347"/>
        <v>0</v>
      </c>
      <c r="Z719" s="10">
        <f t="shared" si="347"/>
        <v>0</v>
      </c>
      <c r="AA719" s="10">
        <f t="shared" si="347"/>
        <v>0</v>
      </c>
      <c r="AB719" s="10">
        <f t="shared" si="347"/>
        <v>0</v>
      </c>
      <c r="AC719" s="10">
        <f t="shared" si="347"/>
        <v>0</v>
      </c>
      <c r="AD719" s="10">
        <f t="shared" si="347"/>
        <v>0</v>
      </c>
      <c r="AE719" s="10">
        <f t="shared" si="334"/>
        <v>0</v>
      </c>
      <c r="AF719" s="10">
        <f t="shared" si="334"/>
        <v>0</v>
      </c>
      <c r="AG719" s="10">
        <f t="shared" si="334"/>
        <v>0</v>
      </c>
      <c r="AH719" s="10">
        <f t="shared" si="334"/>
        <v>0</v>
      </c>
      <c r="AI719" s="10">
        <f t="shared" si="334"/>
        <v>0</v>
      </c>
      <c r="AJ719" s="10">
        <f t="shared" si="334"/>
        <v>0</v>
      </c>
      <c r="AK719" s="10">
        <f t="shared" si="334"/>
        <v>0</v>
      </c>
    </row>
    <row r="720" spans="1:37" ht="12.75" customHeight="1" x14ac:dyDescent="0.25">
      <c r="A720" s="133">
        <v>712</v>
      </c>
      <c r="B720" s="139" t="s">
        <v>1948</v>
      </c>
      <c r="C720" s="135">
        <f t="shared" si="335"/>
        <v>0</v>
      </c>
      <c r="D720" s="140">
        <v>0</v>
      </c>
      <c r="E720" s="140">
        <v>0</v>
      </c>
      <c r="F720" s="140">
        <v>0</v>
      </c>
      <c r="G720" s="140">
        <v>0</v>
      </c>
      <c r="H720" s="140">
        <v>0</v>
      </c>
      <c r="I720" s="140">
        <v>0</v>
      </c>
      <c r="J720" s="135">
        <f t="shared" si="337"/>
        <v>0</v>
      </c>
      <c r="K720" s="141">
        <v>0</v>
      </c>
      <c r="L720" s="141">
        <v>0</v>
      </c>
      <c r="M720" s="141">
        <v>0</v>
      </c>
      <c r="N720" s="141">
        <v>0</v>
      </c>
      <c r="O720" s="141">
        <v>0</v>
      </c>
      <c r="P720" s="141">
        <v>0</v>
      </c>
      <c r="Q720" s="136">
        <f t="shared" si="339"/>
        <v>0</v>
      </c>
      <c r="R720" s="141">
        <v>0</v>
      </c>
      <c r="S720" s="141">
        <v>0</v>
      </c>
      <c r="T720" s="141">
        <v>0</v>
      </c>
      <c r="U720" s="10">
        <v>0</v>
      </c>
      <c r="V720" s="10">
        <v>0</v>
      </c>
      <c r="W720" s="10">
        <v>0</v>
      </c>
      <c r="X720" s="13">
        <f t="shared" si="347"/>
        <v>0</v>
      </c>
      <c r="Y720" s="10">
        <f t="shared" si="347"/>
        <v>0</v>
      </c>
      <c r="Z720" s="10">
        <f t="shared" si="347"/>
        <v>0</v>
      </c>
      <c r="AA720" s="10">
        <f t="shared" si="347"/>
        <v>0</v>
      </c>
      <c r="AB720" s="10">
        <f t="shared" si="347"/>
        <v>0</v>
      </c>
      <c r="AC720" s="10">
        <f t="shared" si="347"/>
        <v>0</v>
      </c>
      <c r="AD720" s="10">
        <f t="shared" si="347"/>
        <v>0</v>
      </c>
      <c r="AE720" s="10">
        <f t="shared" si="334"/>
        <v>0</v>
      </c>
      <c r="AF720" s="10">
        <f t="shared" si="334"/>
        <v>0</v>
      </c>
      <c r="AG720" s="10">
        <f t="shared" si="334"/>
        <v>0</v>
      </c>
      <c r="AH720" s="10">
        <f t="shared" si="334"/>
        <v>0</v>
      </c>
      <c r="AI720" s="10">
        <f t="shared" si="334"/>
        <v>0</v>
      </c>
      <c r="AJ720" s="10">
        <f t="shared" si="334"/>
        <v>0</v>
      </c>
      <c r="AK720" s="10">
        <f t="shared" si="334"/>
        <v>0</v>
      </c>
    </row>
    <row r="721" spans="1:37" ht="12.75" customHeight="1" x14ac:dyDescent="0.25">
      <c r="A721" s="133">
        <v>713</v>
      </c>
      <c r="B721" s="139" t="s">
        <v>1949</v>
      </c>
      <c r="C721" s="135">
        <f t="shared" si="335"/>
        <v>0</v>
      </c>
      <c r="D721" s="140">
        <v>0</v>
      </c>
      <c r="E721" s="140">
        <v>0</v>
      </c>
      <c r="F721" s="140">
        <v>0</v>
      </c>
      <c r="G721" s="140">
        <v>0</v>
      </c>
      <c r="H721" s="140">
        <v>0</v>
      </c>
      <c r="I721" s="140">
        <v>0</v>
      </c>
      <c r="J721" s="135">
        <f t="shared" si="337"/>
        <v>0</v>
      </c>
      <c r="K721" s="141">
        <v>0</v>
      </c>
      <c r="L721" s="141">
        <v>0</v>
      </c>
      <c r="M721" s="141">
        <v>0</v>
      </c>
      <c r="N721" s="141">
        <v>0</v>
      </c>
      <c r="O721" s="141">
        <v>0</v>
      </c>
      <c r="P721" s="141">
        <v>0</v>
      </c>
      <c r="Q721" s="136">
        <f t="shared" si="339"/>
        <v>0</v>
      </c>
      <c r="R721" s="141">
        <v>0</v>
      </c>
      <c r="S721" s="141">
        <v>0</v>
      </c>
      <c r="T721" s="141">
        <v>0</v>
      </c>
      <c r="U721" s="10">
        <v>0</v>
      </c>
      <c r="V721" s="10">
        <v>0</v>
      </c>
      <c r="W721" s="10">
        <v>0</v>
      </c>
      <c r="X721" s="13">
        <f t="shared" si="347"/>
        <v>0</v>
      </c>
      <c r="Y721" s="10">
        <f t="shared" si="347"/>
        <v>0</v>
      </c>
      <c r="Z721" s="10">
        <f t="shared" si="347"/>
        <v>0</v>
      </c>
      <c r="AA721" s="10">
        <f t="shared" si="347"/>
        <v>0</v>
      </c>
      <c r="AB721" s="10">
        <f t="shared" si="347"/>
        <v>0</v>
      </c>
      <c r="AC721" s="10">
        <f t="shared" si="347"/>
        <v>0</v>
      </c>
      <c r="AD721" s="10">
        <f t="shared" si="347"/>
        <v>0</v>
      </c>
      <c r="AE721" s="10">
        <f t="shared" si="334"/>
        <v>0</v>
      </c>
      <c r="AF721" s="10">
        <f t="shared" si="334"/>
        <v>0</v>
      </c>
      <c r="AG721" s="10">
        <f t="shared" si="334"/>
        <v>0</v>
      </c>
      <c r="AH721" s="10">
        <f t="shared" si="334"/>
        <v>0</v>
      </c>
      <c r="AI721" s="10">
        <f t="shared" si="334"/>
        <v>0</v>
      </c>
      <c r="AJ721" s="10">
        <f t="shared" si="334"/>
        <v>0</v>
      </c>
      <c r="AK721" s="10">
        <f t="shared" si="334"/>
        <v>0</v>
      </c>
    </row>
    <row r="722" spans="1:37" ht="12.75" customHeight="1" x14ac:dyDescent="0.25">
      <c r="A722" s="133">
        <v>714</v>
      </c>
      <c r="B722" s="139" t="s">
        <v>1950</v>
      </c>
      <c r="C722" s="135">
        <f t="shared" si="335"/>
        <v>0</v>
      </c>
      <c r="D722" s="140">
        <v>0</v>
      </c>
      <c r="E722" s="140">
        <v>0</v>
      </c>
      <c r="F722" s="140">
        <v>0</v>
      </c>
      <c r="G722" s="140">
        <v>0</v>
      </c>
      <c r="H722" s="140">
        <v>0</v>
      </c>
      <c r="I722" s="140">
        <v>0</v>
      </c>
      <c r="J722" s="135">
        <f t="shared" si="337"/>
        <v>0</v>
      </c>
      <c r="K722" s="141">
        <v>0</v>
      </c>
      <c r="L722" s="141">
        <v>0</v>
      </c>
      <c r="M722" s="141">
        <v>0</v>
      </c>
      <c r="N722" s="141">
        <v>0</v>
      </c>
      <c r="O722" s="141">
        <v>0</v>
      </c>
      <c r="P722" s="141">
        <v>0</v>
      </c>
      <c r="Q722" s="136">
        <f t="shared" si="339"/>
        <v>0</v>
      </c>
      <c r="R722" s="141">
        <v>0</v>
      </c>
      <c r="S722" s="141">
        <v>0</v>
      </c>
      <c r="T722" s="141">
        <v>0</v>
      </c>
      <c r="U722" s="10">
        <v>0</v>
      </c>
      <c r="V722" s="10">
        <v>0</v>
      </c>
      <c r="W722" s="10">
        <v>0</v>
      </c>
      <c r="X722" s="13">
        <f t="shared" si="347"/>
        <v>0</v>
      </c>
      <c r="Y722" s="10">
        <f t="shared" si="347"/>
        <v>0</v>
      </c>
      <c r="Z722" s="10">
        <f t="shared" si="347"/>
        <v>0</v>
      </c>
      <c r="AA722" s="10">
        <f t="shared" si="347"/>
        <v>0</v>
      </c>
      <c r="AB722" s="10">
        <f t="shared" si="347"/>
        <v>0</v>
      </c>
      <c r="AC722" s="10">
        <f t="shared" si="347"/>
        <v>0</v>
      </c>
      <c r="AD722" s="10">
        <f t="shared" si="347"/>
        <v>0</v>
      </c>
      <c r="AE722" s="10">
        <f t="shared" si="334"/>
        <v>0</v>
      </c>
      <c r="AF722" s="10">
        <f t="shared" si="334"/>
        <v>0</v>
      </c>
      <c r="AG722" s="10">
        <f t="shared" si="334"/>
        <v>0</v>
      </c>
      <c r="AH722" s="10">
        <f t="shared" si="334"/>
        <v>0</v>
      </c>
      <c r="AI722" s="10">
        <f t="shared" si="334"/>
        <v>0</v>
      </c>
      <c r="AJ722" s="10">
        <f t="shared" si="334"/>
        <v>0</v>
      </c>
      <c r="AK722" s="10">
        <f t="shared" si="334"/>
        <v>0</v>
      </c>
    </row>
    <row r="723" spans="1:37" ht="12.75" customHeight="1" x14ac:dyDescent="0.25">
      <c r="A723" s="133">
        <v>715</v>
      </c>
      <c r="B723" s="139" t="s">
        <v>1951</v>
      </c>
      <c r="C723" s="135">
        <f t="shared" si="335"/>
        <v>0</v>
      </c>
      <c r="D723" s="140">
        <v>0</v>
      </c>
      <c r="E723" s="140">
        <v>0</v>
      </c>
      <c r="F723" s="140">
        <v>0</v>
      </c>
      <c r="G723" s="140">
        <v>0</v>
      </c>
      <c r="H723" s="140">
        <v>0</v>
      </c>
      <c r="I723" s="140">
        <v>0</v>
      </c>
      <c r="J723" s="135">
        <f t="shared" si="337"/>
        <v>0</v>
      </c>
      <c r="K723" s="141">
        <v>0</v>
      </c>
      <c r="L723" s="141">
        <v>0</v>
      </c>
      <c r="M723" s="141">
        <v>0</v>
      </c>
      <c r="N723" s="141">
        <v>0</v>
      </c>
      <c r="O723" s="141">
        <v>0</v>
      </c>
      <c r="P723" s="141">
        <v>0</v>
      </c>
      <c r="Q723" s="136">
        <f t="shared" si="339"/>
        <v>0</v>
      </c>
      <c r="R723" s="141">
        <v>0</v>
      </c>
      <c r="S723" s="141">
        <v>0</v>
      </c>
      <c r="T723" s="141">
        <v>0</v>
      </c>
      <c r="U723" s="10">
        <v>0</v>
      </c>
      <c r="V723" s="10">
        <v>0</v>
      </c>
      <c r="W723" s="10">
        <v>0</v>
      </c>
      <c r="X723" s="13">
        <f t="shared" si="347"/>
        <v>0</v>
      </c>
      <c r="Y723" s="10">
        <f t="shared" si="347"/>
        <v>0</v>
      </c>
      <c r="Z723" s="10">
        <f t="shared" si="347"/>
        <v>0</v>
      </c>
      <c r="AA723" s="10">
        <f t="shared" si="347"/>
        <v>0</v>
      </c>
      <c r="AB723" s="10">
        <f t="shared" si="347"/>
        <v>0</v>
      </c>
      <c r="AC723" s="10">
        <f t="shared" si="347"/>
        <v>0</v>
      </c>
      <c r="AD723" s="10">
        <f t="shared" si="347"/>
        <v>0</v>
      </c>
      <c r="AE723" s="10">
        <f t="shared" si="334"/>
        <v>0</v>
      </c>
      <c r="AF723" s="10">
        <f t="shared" si="334"/>
        <v>0</v>
      </c>
      <c r="AG723" s="10">
        <f t="shared" si="334"/>
        <v>0</v>
      </c>
      <c r="AH723" s="10">
        <f t="shared" si="334"/>
        <v>0</v>
      </c>
      <c r="AI723" s="10">
        <f t="shared" si="334"/>
        <v>0</v>
      </c>
      <c r="AJ723" s="10">
        <f t="shared" si="334"/>
        <v>0</v>
      </c>
      <c r="AK723" s="10">
        <f t="shared" si="334"/>
        <v>0</v>
      </c>
    </row>
    <row r="724" spans="1:37" ht="12.75" customHeight="1" x14ac:dyDescent="0.25">
      <c r="A724" s="133">
        <v>716</v>
      </c>
      <c r="B724" s="139" t="s">
        <v>1952</v>
      </c>
      <c r="C724" s="135">
        <f t="shared" si="335"/>
        <v>0</v>
      </c>
      <c r="D724" s="140">
        <v>0</v>
      </c>
      <c r="E724" s="140">
        <v>0</v>
      </c>
      <c r="F724" s="140">
        <v>0</v>
      </c>
      <c r="G724" s="140">
        <v>0</v>
      </c>
      <c r="H724" s="140">
        <v>0</v>
      </c>
      <c r="I724" s="140">
        <v>0</v>
      </c>
      <c r="J724" s="135">
        <f t="shared" si="337"/>
        <v>0</v>
      </c>
      <c r="K724" s="141">
        <v>0</v>
      </c>
      <c r="L724" s="141">
        <v>0</v>
      </c>
      <c r="M724" s="141">
        <v>0</v>
      </c>
      <c r="N724" s="141">
        <v>0</v>
      </c>
      <c r="O724" s="141">
        <v>0</v>
      </c>
      <c r="P724" s="141">
        <v>0</v>
      </c>
      <c r="Q724" s="136">
        <f t="shared" si="339"/>
        <v>0</v>
      </c>
      <c r="R724" s="141">
        <v>0</v>
      </c>
      <c r="S724" s="141">
        <v>0</v>
      </c>
      <c r="T724" s="141">
        <v>0</v>
      </c>
      <c r="U724" s="10">
        <v>0</v>
      </c>
      <c r="V724" s="10">
        <v>0</v>
      </c>
      <c r="W724" s="10">
        <v>0</v>
      </c>
      <c r="X724" s="13">
        <f t="shared" si="347"/>
        <v>0</v>
      </c>
      <c r="Y724" s="10">
        <f t="shared" si="347"/>
        <v>0</v>
      </c>
      <c r="Z724" s="10">
        <f t="shared" si="347"/>
        <v>0</v>
      </c>
      <c r="AA724" s="10">
        <f t="shared" si="347"/>
        <v>0</v>
      </c>
      <c r="AB724" s="10">
        <f t="shared" si="347"/>
        <v>0</v>
      </c>
      <c r="AC724" s="10">
        <f t="shared" si="347"/>
        <v>0</v>
      </c>
      <c r="AD724" s="10">
        <f t="shared" si="347"/>
        <v>0</v>
      </c>
      <c r="AE724" s="10">
        <f t="shared" si="334"/>
        <v>0</v>
      </c>
      <c r="AF724" s="10">
        <f t="shared" si="334"/>
        <v>0</v>
      </c>
      <c r="AG724" s="10">
        <f t="shared" si="334"/>
        <v>0</v>
      </c>
      <c r="AH724" s="10">
        <f t="shared" ref="AH724:AK787" si="348">IF(M724=0,0,T724/M724*100)</f>
        <v>0</v>
      </c>
      <c r="AI724" s="10">
        <f t="shared" si="348"/>
        <v>0</v>
      </c>
      <c r="AJ724" s="10">
        <f t="shared" si="348"/>
        <v>0</v>
      </c>
      <c r="AK724" s="10">
        <f t="shared" si="348"/>
        <v>0</v>
      </c>
    </row>
    <row r="725" spans="1:37" ht="12.75" customHeight="1" x14ac:dyDescent="0.25">
      <c r="A725" s="133">
        <v>717</v>
      </c>
      <c r="B725" s="139" t="s">
        <v>1953</v>
      </c>
      <c r="C725" s="135">
        <f t="shared" si="335"/>
        <v>0</v>
      </c>
      <c r="D725" s="140">
        <v>0</v>
      </c>
      <c r="E725" s="140">
        <v>0</v>
      </c>
      <c r="F725" s="140">
        <v>0</v>
      </c>
      <c r="G725" s="140">
        <v>0</v>
      </c>
      <c r="H725" s="140">
        <v>0</v>
      </c>
      <c r="I725" s="140">
        <v>0</v>
      </c>
      <c r="J725" s="135">
        <f t="shared" si="337"/>
        <v>0</v>
      </c>
      <c r="K725" s="141">
        <v>0</v>
      </c>
      <c r="L725" s="141">
        <v>0</v>
      </c>
      <c r="M725" s="141">
        <v>0</v>
      </c>
      <c r="N725" s="141">
        <v>0</v>
      </c>
      <c r="O725" s="141">
        <v>0</v>
      </c>
      <c r="P725" s="141">
        <v>0</v>
      </c>
      <c r="Q725" s="136">
        <f t="shared" si="339"/>
        <v>0</v>
      </c>
      <c r="R725" s="141">
        <v>0</v>
      </c>
      <c r="S725" s="141">
        <v>0</v>
      </c>
      <c r="T725" s="141">
        <v>0</v>
      </c>
      <c r="U725" s="10">
        <v>0</v>
      </c>
      <c r="V725" s="10">
        <v>0</v>
      </c>
      <c r="W725" s="10">
        <v>0</v>
      </c>
      <c r="X725" s="13">
        <f t="shared" si="347"/>
        <v>0</v>
      </c>
      <c r="Y725" s="10">
        <f t="shared" si="347"/>
        <v>0</v>
      </c>
      <c r="Z725" s="10">
        <f t="shared" si="347"/>
        <v>0</v>
      </c>
      <c r="AA725" s="10">
        <f t="shared" si="347"/>
        <v>0</v>
      </c>
      <c r="AB725" s="10">
        <f t="shared" si="347"/>
        <v>0</v>
      </c>
      <c r="AC725" s="10">
        <f t="shared" si="347"/>
        <v>0</v>
      </c>
      <c r="AD725" s="10">
        <f t="shared" si="347"/>
        <v>0</v>
      </c>
      <c r="AE725" s="10">
        <f t="shared" ref="AE725:AK788" si="349">IF(J725=0,0,Q725/J725*100)</f>
        <v>0</v>
      </c>
      <c r="AF725" s="10">
        <f t="shared" si="349"/>
        <v>0</v>
      </c>
      <c r="AG725" s="10">
        <f t="shared" si="349"/>
        <v>0</v>
      </c>
      <c r="AH725" s="10">
        <f t="shared" si="348"/>
        <v>0</v>
      </c>
      <c r="AI725" s="10">
        <f t="shared" si="348"/>
        <v>0</v>
      </c>
      <c r="AJ725" s="10">
        <f t="shared" si="348"/>
        <v>0</v>
      </c>
      <c r="AK725" s="10">
        <f t="shared" si="348"/>
        <v>0</v>
      </c>
    </row>
    <row r="726" spans="1:37" ht="12.75" customHeight="1" x14ac:dyDescent="0.25">
      <c r="A726" s="133">
        <v>718</v>
      </c>
      <c r="B726" s="139" t="s">
        <v>1954</v>
      </c>
      <c r="C726" s="135">
        <f t="shared" si="335"/>
        <v>0</v>
      </c>
      <c r="D726" s="140">
        <v>0</v>
      </c>
      <c r="E726" s="140">
        <v>0</v>
      </c>
      <c r="F726" s="140">
        <v>0</v>
      </c>
      <c r="G726" s="140">
        <v>0</v>
      </c>
      <c r="H726" s="140">
        <v>0</v>
      </c>
      <c r="I726" s="140">
        <v>0</v>
      </c>
      <c r="J726" s="135">
        <f t="shared" si="337"/>
        <v>0</v>
      </c>
      <c r="K726" s="141">
        <v>0</v>
      </c>
      <c r="L726" s="141">
        <v>0</v>
      </c>
      <c r="M726" s="141">
        <v>0</v>
      </c>
      <c r="N726" s="141">
        <v>0</v>
      </c>
      <c r="O726" s="141">
        <v>0</v>
      </c>
      <c r="P726" s="141">
        <v>0</v>
      </c>
      <c r="Q726" s="136">
        <f t="shared" si="339"/>
        <v>0</v>
      </c>
      <c r="R726" s="141">
        <v>0</v>
      </c>
      <c r="S726" s="141">
        <v>0</v>
      </c>
      <c r="T726" s="141">
        <v>0</v>
      </c>
      <c r="U726" s="10">
        <v>0</v>
      </c>
      <c r="V726" s="10">
        <v>0</v>
      </c>
      <c r="W726" s="10">
        <v>0</v>
      </c>
      <c r="X726" s="13">
        <f t="shared" si="347"/>
        <v>0</v>
      </c>
      <c r="Y726" s="10">
        <f t="shared" si="347"/>
        <v>0</v>
      </c>
      <c r="Z726" s="10">
        <f t="shared" si="347"/>
        <v>0</v>
      </c>
      <c r="AA726" s="10">
        <f t="shared" si="347"/>
        <v>0</v>
      </c>
      <c r="AB726" s="10">
        <f t="shared" si="347"/>
        <v>0</v>
      </c>
      <c r="AC726" s="10">
        <f t="shared" si="347"/>
        <v>0</v>
      </c>
      <c r="AD726" s="10">
        <f t="shared" si="347"/>
        <v>0</v>
      </c>
      <c r="AE726" s="10">
        <f t="shared" si="349"/>
        <v>0</v>
      </c>
      <c r="AF726" s="10">
        <f t="shared" si="349"/>
        <v>0</v>
      </c>
      <c r="AG726" s="10">
        <f t="shared" si="349"/>
        <v>0</v>
      </c>
      <c r="AH726" s="10">
        <f t="shared" si="348"/>
        <v>0</v>
      </c>
      <c r="AI726" s="10">
        <f t="shared" si="348"/>
        <v>0</v>
      </c>
      <c r="AJ726" s="10">
        <f t="shared" si="348"/>
        <v>0</v>
      </c>
      <c r="AK726" s="10">
        <f t="shared" si="348"/>
        <v>0</v>
      </c>
    </row>
    <row r="727" spans="1:37" ht="12.75" customHeight="1" x14ac:dyDescent="0.25">
      <c r="A727" s="133">
        <v>719</v>
      </c>
      <c r="B727" s="139" t="s">
        <v>1899</v>
      </c>
      <c r="C727" s="135">
        <f t="shared" si="335"/>
        <v>74</v>
      </c>
      <c r="D727" s="140">
        <v>0</v>
      </c>
      <c r="E727" s="140">
        <v>0</v>
      </c>
      <c r="F727" s="140">
        <v>0</v>
      </c>
      <c r="G727" s="140">
        <v>0</v>
      </c>
      <c r="H727" s="140">
        <v>74</v>
      </c>
      <c r="I727" s="140">
        <v>0</v>
      </c>
      <c r="J727" s="135">
        <f t="shared" si="337"/>
        <v>80.099999999999994</v>
      </c>
      <c r="K727" s="141">
        <v>0</v>
      </c>
      <c r="L727" s="141">
        <v>0</v>
      </c>
      <c r="M727" s="141">
        <v>0</v>
      </c>
      <c r="N727" s="141">
        <v>0</v>
      </c>
      <c r="O727" s="141">
        <v>80.099999999999994</v>
      </c>
      <c r="P727" s="141">
        <v>0</v>
      </c>
      <c r="Q727" s="136">
        <f t="shared" si="339"/>
        <v>75.412300000000002</v>
      </c>
      <c r="R727" s="141">
        <v>0</v>
      </c>
      <c r="S727" s="141">
        <v>0</v>
      </c>
      <c r="T727" s="141">
        <v>0</v>
      </c>
      <c r="U727" s="10">
        <v>0</v>
      </c>
      <c r="V727" s="10">
        <v>75.412300000000002</v>
      </c>
      <c r="W727" s="10">
        <v>0</v>
      </c>
      <c r="X727" s="13">
        <f t="shared" si="347"/>
        <v>-4.6876999999999924</v>
      </c>
      <c r="Y727" s="10">
        <f t="shared" si="347"/>
        <v>0</v>
      </c>
      <c r="Z727" s="10">
        <f t="shared" si="347"/>
        <v>0</v>
      </c>
      <c r="AA727" s="10">
        <f t="shared" si="347"/>
        <v>0</v>
      </c>
      <c r="AB727" s="10">
        <f t="shared" si="347"/>
        <v>0</v>
      </c>
      <c r="AC727" s="10">
        <f t="shared" si="347"/>
        <v>-4.6876999999999924</v>
      </c>
      <c r="AD727" s="10">
        <f t="shared" si="347"/>
        <v>0</v>
      </c>
      <c r="AE727" s="10">
        <f t="shared" si="349"/>
        <v>94.14769038701624</v>
      </c>
      <c r="AF727" s="10">
        <f t="shared" si="349"/>
        <v>0</v>
      </c>
      <c r="AG727" s="10">
        <f t="shared" si="349"/>
        <v>0</v>
      </c>
      <c r="AH727" s="10">
        <f t="shared" si="348"/>
        <v>0</v>
      </c>
      <c r="AI727" s="10">
        <f t="shared" si="348"/>
        <v>0</v>
      </c>
      <c r="AJ727" s="10">
        <f t="shared" si="348"/>
        <v>94.14769038701624</v>
      </c>
      <c r="AK727" s="10">
        <f t="shared" si="348"/>
        <v>0</v>
      </c>
    </row>
    <row r="728" spans="1:37" ht="12.75" customHeight="1" x14ac:dyDescent="0.25">
      <c r="A728" s="133">
        <v>720</v>
      </c>
      <c r="B728" s="139" t="s">
        <v>1955</v>
      </c>
      <c r="C728" s="135">
        <f t="shared" si="335"/>
        <v>0</v>
      </c>
      <c r="D728" s="140">
        <v>0</v>
      </c>
      <c r="E728" s="140">
        <v>0</v>
      </c>
      <c r="F728" s="140">
        <v>0</v>
      </c>
      <c r="G728" s="140">
        <v>0</v>
      </c>
      <c r="H728" s="140">
        <v>0</v>
      </c>
      <c r="I728" s="140">
        <v>0</v>
      </c>
      <c r="J728" s="135">
        <f t="shared" si="337"/>
        <v>0</v>
      </c>
      <c r="K728" s="141">
        <v>0</v>
      </c>
      <c r="L728" s="141">
        <v>0</v>
      </c>
      <c r="M728" s="141">
        <v>0</v>
      </c>
      <c r="N728" s="141">
        <v>0</v>
      </c>
      <c r="O728" s="141">
        <v>0</v>
      </c>
      <c r="P728" s="141">
        <v>0</v>
      </c>
      <c r="Q728" s="136">
        <f t="shared" si="339"/>
        <v>0</v>
      </c>
      <c r="R728" s="141">
        <v>0</v>
      </c>
      <c r="S728" s="141">
        <v>0</v>
      </c>
      <c r="T728" s="141">
        <v>0</v>
      </c>
      <c r="U728" s="10">
        <v>0</v>
      </c>
      <c r="V728" s="10">
        <v>0</v>
      </c>
      <c r="W728" s="10">
        <v>0</v>
      </c>
      <c r="X728" s="13">
        <f t="shared" si="347"/>
        <v>0</v>
      </c>
      <c r="Y728" s="10">
        <f t="shared" si="347"/>
        <v>0</v>
      </c>
      <c r="Z728" s="10">
        <f t="shared" si="347"/>
        <v>0</v>
      </c>
      <c r="AA728" s="10">
        <f t="shared" si="347"/>
        <v>0</v>
      </c>
      <c r="AB728" s="10">
        <f t="shared" si="347"/>
        <v>0</v>
      </c>
      <c r="AC728" s="10">
        <f t="shared" si="347"/>
        <v>0</v>
      </c>
      <c r="AD728" s="10">
        <f t="shared" si="347"/>
        <v>0</v>
      </c>
      <c r="AE728" s="10">
        <f t="shared" si="349"/>
        <v>0</v>
      </c>
      <c r="AF728" s="10">
        <f t="shared" si="349"/>
        <v>0</v>
      </c>
      <c r="AG728" s="10">
        <f t="shared" si="349"/>
        <v>0</v>
      </c>
      <c r="AH728" s="10">
        <f t="shared" si="348"/>
        <v>0</v>
      </c>
      <c r="AI728" s="10">
        <f t="shared" si="348"/>
        <v>0</v>
      </c>
      <c r="AJ728" s="10">
        <f t="shared" si="348"/>
        <v>0</v>
      </c>
      <c r="AK728" s="10">
        <f t="shared" si="348"/>
        <v>0</v>
      </c>
    </row>
    <row r="729" spans="1:37" ht="12.75" customHeight="1" x14ac:dyDescent="0.25">
      <c r="A729" s="133">
        <v>721</v>
      </c>
      <c r="B729" s="139" t="s">
        <v>1956</v>
      </c>
      <c r="C729" s="135">
        <f t="shared" si="335"/>
        <v>0</v>
      </c>
      <c r="D729" s="140">
        <v>0</v>
      </c>
      <c r="E729" s="140">
        <v>0</v>
      </c>
      <c r="F729" s="140">
        <v>0</v>
      </c>
      <c r="G729" s="140">
        <v>0</v>
      </c>
      <c r="H729" s="140">
        <v>0</v>
      </c>
      <c r="I729" s="140">
        <v>0</v>
      </c>
      <c r="J729" s="135">
        <f t="shared" si="337"/>
        <v>0</v>
      </c>
      <c r="K729" s="141">
        <v>0</v>
      </c>
      <c r="L729" s="141">
        <v>0</v>
      </c>
      <c r="M729" s="141">
        <v>0</v>
      </c>
      <c r="N729" s="141">
        <v>0</v>
      </c>
      <c r="O729" s="141">
        <v>0</v>
      </c>
      <c r="P729" s="141">
        <v>0</v>
      </c>
      <c r="Q729" s="136">
        <f t="shared" si="339"/>
        <v>0</v>
      </c>
      <c r="R729" s="141">
        <v>0</v>
      </c>
      <c r="S729" s="141">
        <v>0</v>
      </c>
      <c r="T729" s="141">
        <v>0</v>
      </c>
      <c r="U729" s="10">
        <v>0</v>
      </c>
      <c r="V729" s="10">
        <v>0</v>
      </c>
      <c r="W729" s="10">
        <v>0</v>
      </c>
      <c r="X729" s="13">
        <f t="shared" si="347"/>
        <v>0</v>
      </c>
      <c r="Y729" s="10">
        <f t="shared" si="347"/>
        <v>0</v>
      </c>
      <c r="Z729" s="10">
        <f t="shared" si="347"/>
        <v>0</v>
      </c>
      <c r="AA729" s="10">
        <f t="shared" si="347"/>
        <v>0</v>
      </c>
      <c r="AB729" s="10">
        <f t="shared" si="347"/>
        <v>0</v>
      </c>
      <c r="AC729" s="10">
        <f t="shared" si="347"/>
        <v>0</v>
      </c>
      <c r="AD729" s="10">
        <f t="shared" si="347"/>
        <v>0</v>
      </c>
      <c r="AE729" s="10">
        <f t="shared" si="349"/>
        <v>0</v>
      </c>
      <c r="AF729" s="10">
        <f t="shared" si="349"/>
        <v>0</v>
      </c>
      <c r="AG729" s="10">
        <f t="shared" si="349"/>
        <v>0</v>
      </c>
      <c r="AH729" s="10">
        <f t="shared" si="348"/>
        <v>0</v>
      </c>
      <c r="AI729" s="10">
        <f t="shared" si="348"/>
        <v>0</v>
      </c>
      <c r="AJ729" s="10">
        <f t="shared" si="348"/>
        <v>0</v>
      </c>
      <c r="AK729" s="10">
        <f t="shared" si="348"/>
        <v>0</v>
      </c>
    </row>
    <row r="730" spans="1:37" ht="12.75" customHeight="1" x14ac:dyDescent="0.25">
      <c r="A730" s="133">
        <v>722</v>
      </c>
      <c r="B730" s="139" t="s">
        <v>1957</v>
      </c>
      <c r="C730" s="135">
        <f t="shared" si="335"/>
        <v>0</v>
      </c>
      <c r="D730" s="140">
        <v>0</v>
      </c>
      <c r="E730" s="140">
        <v>0</v>
      </c>
      <c r="F730" s="140">
        <v>0</v>
      </c>
      <c r="G730" s="140">
        <v>0</v>
      </c>
      <c r="H730" s="140">
        <v>0</v>
      </c>
      <c r="I730" s="140">
        <v>0</v>
      </c>
      <c r="J730" s="135">
        <f t="shared" si="337"/>
        <v>0</v>
      </c>
      <c r="K730" s="141">
        <v>0</v>
      </c>
      <c r="L730" s="141">
        <v>0</v>
      </c>
      <c r="M730" s="141">
        <v>0</v>
      </c>
      <c r="N730" s="141">
        <v>0</v>
      </c>
      <c r="O730" s="141">
        <v>0</v>
      </c>
      <c r="P730" s="141">
        <v>0</v>
      </c>
      <c r="Q730" s="136">
        <f t="shared" si="339"/>
        <v>0</v>
      </c>
      <c r="R730" s="141">
        <v>0</v>
      </c>
      <c r="S730" s="141">
        <v>0</v>
      </c>
      <c r="T730" s="141">
        <v>0</v>
      </c>
      <c r="U730" s="10">
        <v>0</v>
      </c>
      <c r="V730" s="10">
        <v>0</v>
      </c>
      <c r="W730" s="10">
        <v>0</v>
      </c>
      <c r="X730" s="13">
        <f t="shared" si="347"/>
        <v>0</v>
      </c>
      <c r="Y730" s="10">
        <f t="shared" si="347"/>
        <v>0</v>
      </c>
      <c r="Z730" s="10">
        <f t="shared" si="347"/>
        <v>0</v>
      </c>
      <c r="AA730" s="10">
        <f t="shared" si="347"/>
        <v>0</v>
      </c>
      <c r="AB730" s="10">
        <f t="shared" si="347"/>
        <v>0</v>
      </c>
      <c r="AC730" s="10">
        <f t="shared" si="347"/>
        <v>0</v>
      </c>
      <c r="AD730" s="10">
        <f t="shared" si="347"/>
        <v>0</v>
      </c>
      <c r="AE730" s="10">
        <f t="shared" si="349"/>
        <v>0</v>
      </c>
      <c r="AF730" s="10">
        <f t="shared" si="349"/>
        <v>0</v>
      </c>
      <c r="AG730" s="10">
        <f t="shared" si="349"/>
        <v>0</v>
      </c>
      <c r="AH730" s="10">
        <f t="shared" si="348"/>
        <v>0</v>
      </c>
      <c r="AI730" s="10">
        <f t="shared" si="348"/>
        <v>0</v>
      </c>
      <c r="AJ730" s="10">
        <f t="shared" si="348"/>
        <v>0</v>
      </c>
      <c r="AK730" s="10">
        <f t="shared" si="348"/>
        <v>0</v>
      </c>
    </row>
    <row r="731" spans="1:37" ht="12.75" customHeight="1" x14ac:dyDescent="0.25">
      <c r="A731" s="133">
        <v>723</v>
      </c>
      <c r="B731" s="139" t="s">
        <v>1958</v>
      </c>
      <c r="C731" s="135">
        <f t="shared" si="335"/>
        <v>0</v>
      </c>
      <c r="D731" s="140">
        <v>0</v>
      </c>
      <c r="E731" s="140">
        <v>0</v>
      </c>
      <c r="F731" s="140">
        <v>0</v>
      </c>
      <c r="G731" s="140">
        <v>0</v>
      </c>
      <c r="H731" s="140">
        <v>0</v>
      </c>
      <c r="I731" s="140">
        <v>0</v>
      </c>
      <c r="J731" s="135">
        <f t="shared" si="337"/>
        <v>0</v>
      </c>
      <c r="K731" s="141">
        <v>0</v>
      </c>
      <c r="L731" s="141">
        <v>0</v>
      </c>
      <c r="M731" s="141">
        <v>0</v>
      </c>
      <c r="N731" s="141">
        <v>0</v>
      </c>
      <c r="O731" s="141">
        <v>0</v>
      </c>
      <c r="P731" s="141">
        <v>0</v>
      </c>
      <c r="Q731" s="136">
        <f t="shared" si="339"/>
        <v>0</v>
      </c>
      <c r="R731" s="141">
        <v>0</v>
      </c>
      <c r="S731" s="141">
        <v>0</v>
      </c>
      <c r="T731" s="141">
        <v>0</v>
      </c>
      <c r="U731" s="10">
        <v>0</v>
      </c>
      <c r="V731" s="10">
        <v>0</v>
      </c>
      <c r="W731" s="10">
        <v>0</v>
      </c>
      <c r="X731" s="13">
        <f t="shared" si="347"/>
        <v>0</v>
      </c>
      <c r="Y731" s="10">
        <f t="shared" si="347"/>
        <v>0</v>
      </c>
      <c r="Z731" s="10">
        <f t="shared" si="347"/>
        <v>0</v>
      </c>
      <c r="AA731" s="10">
        <f t="shared" si="347"/>
        <v>0</v>
      </c>
      <c r="AB731" s="10">
        <f t="shared" si="347"/>
        <v>0</v>
      </c>
      <c r="AC731" s="10">
        <f t="shared" si="347"/>
        <v>0</v>
      </c>
      <c r="AD731" s="10">
        <f t="shared" si="347"/>
        <v>0</v>
      </c>
      <c r="AE731" s="10">
        <f t="shared" si="349"/>
        <v>0</v>
      </c>
      <c r="AF731" s="10">
        <f t="shared" si="349"/>
        <v>0</v>
      </c>
      <c r="AG731" s="10">
        <f t="shared" si="349"/>
        <v>0</v>
      </c>
      <c r="AH731" s="10">
        <f t="shared" si="348"/>
        <v>0</v>
      </c>
      <c r="AI731" s="10">
        <f t="shared" si="348"/>
        <v>0</v>
      </c>
      <c r="AJ731" s="10">
        <f t="shared" si="348"/>
        <v>0</v>
      </c>
      <c r="AK731" s="10">
        <f t="shared" si="348"/>
        <v>0</v>
      </c>
    </row>
    <row r="732" spans="1:37" ht="12.75" customHeight="1" x14ac:dyDescent="0.25">
      <c r="A732" s="133">
        <v>724</v>
      </c>
      <c r="B732" s="139" t="s">
        <v>1959</v>
      </c>
      <c r="C732" s="135">
        <f t="shared" si="335"/>
        <v>0</v>
      </c>
      <c r="D732" s="140">
        <v>0</v>
      </c>
      <c r="E732" s="140">
        <v>0</v>
      </c>
      <c r="F732" s="140">
        <v>0</v>
      </c>
      <c r="G732" s="140">
        <v>0</v>
      </c>
      <c r="H732" s="140">
        <v>0</v>
      </c>
      <c r="I732" s="140">
        <v>0</v>
      </c>
      <c r="J732" s="135">
        <f t="shared" si="337"/>
        <v>0</v>
      </c>
      <c r="K732" s="141">
        <v>0</v>
      </c>
      <c r="L732" s="141">
        <v>0</v>
      </c>
      <c r="M732" s="141">
        <v>0</v>
      </c>
      <c r="N732" s="141">
        <v>0</v>
      </c>
      <c r="O732" s="141">
        <v>0</v>
      </c>
      <c r="P732" s="141">
        <v>0</v>
      </c>
      <c r="Q732" s="136">
        <f t="shared" si="339"/>
        <v>0</v>
      </c>
      <c r="R732" s="141">
        <v>0</v>
      </c>
      <c r="S732" s="141">
        <v>0</v>
      </c>
      <c r="T732" s="141">
        <v>0</v>
      </c>
      <c r="U732" s="10">
        <v>0</v>
      </c>
      <c r="V732" s="10">
        <v>0</v>
      </c>
      <c r="W732" s="10">
        <v>0</v>
      </c>
      <c r="X732" s="13">
        <f t="shared" si="347"/>
        <v>0</v>
      </c>
      <c r="Y732" s="10">
        <f t="shared" si="347"/>
        <v>0</v>
      </c>
      <c r="Z732" s="10">
        <f t="shared" si="347"/>
        <v>0</v>
      </c>
      <c r="AA732" s="10">
        <f t="shared" si="347"/>
        <v>0</v>
      </c>
      <c r="AB732" s="10">
        <f t="shared" si="347"/>
        <v>0</v>
      </c>
      <c r="AC732" s="10">
        <f t="shared" si="347"/>
        <v>0</v>
      </c>
      <c r="AD732" s="10">
        <f t="shared" si="347"/>
        <v>0</v>
      </c>
      <c r="AE732" s="10">
        <f t="shared" si="349"/>
        <v>0</v>
      </c>
      <c r="AF732" s="10">
        <f t="shared" si="349"/>
        <v>0</v>
      </c>
      <c r="AG732" s="10">
        <f t="shared" si="349"/>
        <v>0</v>
      </c>
      <c r="AH732" s="10">
        <f t="shared" si="348"/>
        <v>0</v>
      </c>
      <c r="AI732" s="10">
        <f t="shared" si="348"/>
        <v>0</v>
      </c>
      <c r="AJ732" s="10">
        <f t="shared" si="348"/>
        <v>0</v>
      </c>
      <c r="AK732" s="10">
        <f t="shared" si="348"/>
        <v>0</v>
      </c>
    </row>
    <row r="733" spans="1:37" ht="12.75" customHeight="1" x14ac:dyDescent="0.25">
      <c r="A733" s="133">
        <v>725</v>
      </c>
      <c r="B733" s="139" t="s">
        <v>1960</v>
      </c>
      <c r="C733" s="135">
        <f t="shared" si="335"/>
        <v>0</v>
      </c>
      <c r="D733" s="140">
        <v>0</v>
      </c>
      <c r="E733" s="140">
        <v>0</v>
      </c>
      <c r="F733" s="140">
        <v>0</v>
      </c>
      <c r="G733" s="140">
        <v>0</v>
      </c>
      <c r="H733" s="140">
        <v>0</v>
      </c>
      <c r="I733" s="140">
        <v>0</v>
      </c>
      <c r="J733" s="135">
        <f t="shared" si="337"/>
        <v>0</v>
      </c>
      <c r="K733" s="141">
        <v>0</v>
      </c>
      <c r="L733" s="141">
        <v>0</v>
      </c>
      <c r="M733" s="141">
        <v>0</v>
      </c>
      <c r="N733" s="141">
        <v>0</v>
      </c>
      <c r="O733" s="141">
        <v>0</v>
      </c>
      <c r="P733" s="141">
        <v>0</v>
      </c>
      <c r="Q733" s="136">
        <f t="shared" si="339"/>
        <v>0</v>
      </c>
      <c r="R733" s="141">
        <v>0</v>
      </c>
      <c r="S733" s="141">
        <v>0</v>
      </c>
      <c r="T733" s="141">
        <v>0</v>
      </c>
      <c r="U733" s="10">
        <v>0</v>
      </c>
      <c r="V733" s="10">
        <v>0</v>
      </c>
      <c r="W733" s="10">
        <v>0</v>
      </c>
      <c r="X733" s="13">
        <f t="shared" si="347"/>
        <v>0</v>
      </c>
      <c r="Y733" s="10">
        <f t="shared" si="347"/>
        <v>0</v>
      </c>
      <c r="Z733" s="10">
        <f t="shared" si="347"/>
        <v>0</v>
      </c>
      <c r="AA733" s="10">
        <f t="shared" si="347"/>
        <v>0</v>
      </c>
      <c r="AB733" s="10">
        <f t="shared" si="347"/>
        <v>0</v>
      </c>
      <c r="AC733" s="10">
        <f t="shared" si="347"/>
        <v>0</v>
      </c>
      <c r="AD733" s="10">
        <f t="shared" si="347"/>
        <v>0</v>
      </c>
      <c r="AE733" s="10">
        <f t="shared" si="349"/>
        <v>0</v>
      </c>
      <c r="AF733" s="10">
        <f t="shared" si="349"/>
        <v>0</v>
      </c>
      <c r="AG733" s="10">
        <f t="shared" si="349"/>
        <v>0</v>
      </c>
      <c r="AH733" s="10">
        <f t="shared" si="348"/>
        <v>0</v>
      </c>
      <c r="AI733" s="10">
        <f t="shared" si="348"/>
        <v>0</v>
      </c>
      <c r="AJ733" s="10">
        <f t="shared" si="348"/>
        <v>0</v>
      </c>
      <c r="AK733" s="10">
        <f t="shared" si="348"/>
        <v>0</v>
      </c>
    </row>
    <row r="734" spans="1:37" ht="12.75" customHeight="1" x14ac:dyDescent="0.25">
      <c r="A734" s="133">
        <v>726</v>
      </c>
      <c r="B734" s="139" t="s">
        <v>1961</v>
      </c>
      <c r="C734" s="135">
        <f t="shared" si="335"/>
        <v>0</v>
      </c>
      <c r="D734" s="140">
        <v>0</v>
      </c>
      <c r="E734" s="140">
        <v>0</v>
      </c>
      <c r="F734" s="140">
        <v>0</v>
      </c>
      <c r="G734" s="140">
        <v>0</v>
      </c>
      <c r="H734" s="140">
        <v>0</v>
      </c>
      <c r="I734" s="140">
        <v>0</v>
      </c>
      <c r="J734" s="135">
        <f t="shared" si="337"/>
        <v>0</v>
      </c>
      <c r="K734" s="141">
        <v>0</v>
      </c>
      <c r="L734" s="141">
        <v>0</v>
      </c>
      <c r="M734" s="141">
        <v>0</v>
      </c>
      <c r="N734" s="141">
        <v>0</v>
      </c>
      <c r="O734" s="141">
        <v>0</v>
      </c>
      <c r="P734" s="141">
        <v>0</v>
      </c>
      <c r="Q734" s="136">
        <f t="shared" si="339"/>
        <v>0</v>
      </c>
      <c r="R734" s="141">
        <v>0</v>
      </c>
      <c r="S734" s="141">
        <v>0</v>
      </c>
      <c r="T734" s="141">
        <v>0</v>
      </c>
      <c r="U734" s="10">
        <v>0</v>
      </c>
      <c r="V734" s="10">
        <v>0</v>
      </c>
      <c r="W734" s="10">
        <v>0</v>
      </c>
      <c r="X734" s="13">
        <f t="shared" si="347"/>
        <v>0</v>
      </c>
      <c r="Y734" s="10">
        <f t="shared" si="347"/>
        <v>0</v>
      </c>
      <c r="Z734" s="10">
        <f t="shared" si="347"/>
        <v>0</v>
      </c>
      <c r="AA734" s="10">
        <f t="shared" si="347"/>
        <v>0</v>
      </c>
      <c r="AB734" s="10">
        <f t="shared" si="347"/>
        <v>0</v>
      </c>
      <c r="AC734" s="10">
        <f t="shared" si="347"/>
        <v>0</v>
      </c>
      <c r="AD734" s="10">
        <f t="shared" si="347"/>
        <v>0</v>
      </c>
      <c r="AE734" s="10">
        <f t="shared" si="349"/>
        <v>0</v>
      </c>
      <c r="AF734" s="10">
        <f t="shared" si="349"/>
        <v>0</v>
      </c>
      <c r="AG734" s="10">
        <f t="shared" si="349"/>
        <v>0</v>
      </c>
      <c r="AH734" s="10">
        <f t="shared" si="348"/>
        <v>0</v>
      </c>
      <c r="AI734" s="10">
        <f t="shared" si="348"/>
        <v>0</v>
      </c>
      <c r="AJ734" s="10">
        <f t="shared" si="348"/>
        <v>0</v>
      </c>
      <c r="AK734" s="10">
        <f t="shared" si="348"/>
        <v>0</v>
      </c>
    </row>
    <row r="735" spans="1:37" ht="12.75" customHeight="1" x14ac:dyDescent="0.25">
      <c r="A735" s="133">
        <v>727</v>
      </c>
      <c r="B735" s="139" t="s">
        <v>1962</v>
      </c>
      <c r="C735" s="135">
        <f t="shared" si="335"/>
        <v>0</v>
      </c>
      <c r="D735" s="140">
        <v>0</v>
      </c>
      <c r="E735" s="140">
        <v>0</v>
      </c>
      <c r="F735" s="140">
        <v>0</v>
      </c>
      <c r="G735" s="140">
        <v>0</v>
      </c>
      <c r="H735" s="140">
        <v>0</v>
      </c>
      <c r="I735" s="140">
        <v>0</v>
      </c>
      <c r="J735" s="135">
        <f t="shared" si="337"/>
        <v>0</v>
      </c>
      <c r="K735" s="141">
        <v>0</v>
      </c>
      <c r="L735" s="141">
        <v>0</v>
      </c>
      <c r="M735" s="141">
        <v>0</v>
      </c>
      <c r="N735" s="141">
        <v>0</v>
      </c>
      <c r="O735" s="141">
        <v>0</v>
      </c>
      <c r="P735" s="141">
        <v>0</v>
      </c>
      <c r="Q735" s="136">
        <f t="shared" si="339"/>
        <v>0</v>
      </c>
      <c r="R735" s="141">
        <v>0</v>
      </c>
      <c r="S735" s="141">
        <v>0</v>
      </c>
      <c r="T735" s="141">
        <v>0</v>
      </c>
      <c r="U735" s="10">
        <v>0</v>
      </c>
      <c r="V735" s="10">
        <v>0</v>
      </c>
      <c r="W735" s="10">
        <v>0</v>
      </c>
      <c r="X735" s="13">
        <f t="shared" si="347"/>
        <v>0</v>
      </c>
      <c r="Y735" s="10">
        <f t="shared" si="347"/>
        <v>0</v>
      </c>
      <c r="Z735" s="10">
        <f t="shared" si="347"/>
        <v>0</v>
      </c>
      <c r="AA735" s="10">
        <f t="shared" si="347"/>
        <v>0</v>
      </c>
      <c r="AB735" s="10">
        <f t="shared" si="347"/>
        <v>0</v>
      </c>
      <c r="AC735" s="10">
        <f t="shared" si="347"/>
        <v>0</v>
      </c>
      <c r="AD735" s="10">
        <f t="shared" si="347"/>
        <v>0</v>
      </c>
      <c r="AE735" s="10">
        <f t="shared" si="349"/>
        <v>0</v>
      </c>
      <c r="AF735" s="10">
        <f t="shared" si="349"/>
        <v>0</v>
      </c>
      <c r="AG735" s="10">
        <f t="shared" si="349"/>
        <v>0</v>
      </c>
      <c r="AH735" s="10">
        <f t="shared" si="348"/>
        <v>0</v>
      </c>
      <c r="AI735" s="10">
        <f t="shared" si="348"/>
        <v>0</v>
      </c>
      <c r="AJ735" s="10">
        <f t="shared" si="348"/>
        <v>0</v>
      </c>
      <c r="AK735" s="10">
        <f t="shared" si="348"/>
        <v>0</v>
      </c>
    </row>
    <row r="736" spans="1:37" ht="12.75" customHeight="1" x14ac:dyDescent="0.25">
      <c r="A736" s="133">
        <v>728</v>
      </c>
      <c r="B736" s="139"/>
      <c r="C736" s="140"/>
      <c r="D736" s="140"/>
      <c r="E736" s="140"/>
      <c r="F736" s="140"/>
      <c r="G736" s="140"/>
      <c r="H736" s="140"/>
      <c r="I736" s="140"/>
      <c r="J736" s="140"/>
      <c r="K736" s="141"/>
      <c r="L736" s="141"/>
      <c r="M736" s="141"/>
      <c r="N736" s="141"/>
      <c r="O736" s="141"/>
      <c r="P736" s="141"/>
      <c r="Q736" s="141"/>
      <c r="R736" s="141"/>
      <c r="S736" s="141"/>
      <c r="T736" s="141"/>
      <c r="U736" s="10"/>
      <c r="V736" s="10"/>
      <c r="W736" s="10"/>
      <c r="X736" s="13">
        <f t="shared" si="347"/>
        <v>0</v>
      </c>
      <c r="Y736" s="10"/>
      <c r="Z736" s="10"/>
      <c r="AA736" s="10"/>
      <c r="AB736" s="10"/>
      <c r="AC736" s="10"/>
      <c r="AD736" s="10"/>
      <c r="AE736" s="10"/>
      <c r="AF736" s="10"/>
      <c r="AG736" s="10"/>
      <c r="AH736" s="10"/>
      <c r="AI736" s="10"/>
      <c r="AJ736" s="10"/>
      <c r="AK736" s="10"/>
    </row>
    <row r="737" spans="1:45" ht="12.75" customHeight="1" x14ac:dyDescent="0.25">
      <c r="A737" s="133">
        <v>729</v>
      </c>
      <c r="B737" s="134" t="s">
        <v>1963</v>
      </c>
      <c r="C737" s="135">
        <f t="shared" ref="C737:C765" si="350">SUM(D737:I737)</f>
        <v>4483.2</v>
      </c>
      <c r="D737" s="135">
        <f t="shared" ref="D737:I737" si="351">D738+D739</f>
        <v>1890.9</v>
      </c>
      <c r="E737" s="135">
        <f t="shared" si="351"/>
        <v>1626.1</v>
      </c>
      <c r="F737" s="135">
        <f t="shared" si="351"/>
        <v>0</v>
      </c>
      <c r="G737" s="135">
        <f t="shared" si="351"/>
        <v>637.20000000000005</v>
      </c>
      <c r="H737" s="135">
        <f t="shared" si="351"/>
        <v>72.8</v>
      </c>
      <c r="I737" s="135">
        <f t="shared" si="351"/>
        <v>256.2</v>
      </c>
      <c r="J737" s="135">
        <f t="shared" ref="J737:J765" si="352">SUM(K737:P737)</f>
        <v>6107.9</v>
      </c>
      <c r="K737" s="135">
        <f t="shared" ref="K737:P737" si="353">K738+K739</f>
        <v>2985.7</v>
      </c>
      <c r="L737" s="135">
        <f t="shared" si="353"/>
        <v>2083.6999999999998</v>
      </c>
      <c r="M737" s="135">
        <f t="shared" si="353"/>
        <v>0</v>
      </c>
      <c r="N737" s="135">
        <f t="shared" si="353"/>
        <v>637.20000000000005</v>
      </c>
      <c r="O737" s="135">
        <f t="shared" si="353"/>
        <v>78.5</v>
      </c>
      <c r="P737" s="135">
        <f t="shared" si="353"/>
        <v>322.8</v>
      </c>
      <c r="Q737" s="136">
        <f t="shared" ref="Q737:Q765" si="354">SUM(R737:W737)</f>
        <v>4988.9666000000007</v>
      </c>
      <c r="R737" s="135">
        <f t="shared" ref="R737:W737" si="355">R738+R739</f>
        <v>2264.1042000000002</v>
      </c>
      <c r="S737" s="135">
        <f t="shared" si="355"/>
        <v>1965.1709000000001</v>
      </c>
      <c r="T737" s="135">
        <f t="shared" si="355"/>
        <v>0</v>
      </c>
      <c r="U737" s="135">
        <f t="shared" si="355"/>
        <v>378.30290000000002</v>
      </c>
      <c r="V737" s="135">
        <f t="shared" si="355"/>
        <v>64.196600000000004</v>
      </c>
      <c r="W737" s="135">
        <f t="shared" si="355"/>
        <v>317.19200000000001</v>
      </c>
      <c r="X737" s="13">
        <f t="shared" si="347"/>
        <v>-1118.933399999999</v>
      </c>
      <c r="Y737" s="13">
        <f t="shared" si="347"/>
        <v>-721.5957999999996</v>
      </c>
      <c r="Z737" s="13">
        <f t="shared" si="347"/>
        <v>-118.52909999999974</v>
      </c>
      <c r="AA737" s="13">
        <f t="shared" si="347"/>
        <v>0</v>
      </c>
      <c r="AB737" s="13">
        <f t="shared" si="347"/>
        <v>-258.89710000000002</v>
      </c>
      <c r="AC737" s="13">
        <f t="shared" si="347"/>
        <v>-14.303399999999996</v>
      </c>
      <c r="AD737" s="13">
        <f t="shared" si="347"/>
        <v>-5.6080000000000041</v>
      </c>
      <c r="AE737" s="13">
        <f t="shared" si="349"/>
        <v>81.680554691465161</v>
      </c>
      <c r="AF737" s="13">
        <f t="shared" si="349"/>
        <v>75.831603978966427</v>
      </c>
      <c r="AG737" s="13">
        <f t="shared" si="349"/>
        <v>94.311604357633072</v>
      </c>
      <c r="AH737" s="13">
        <f t="shared" si="348"/>
        <v>0</v>
      </c>
      <c r="AI737" s="13">
        <f t="shared" si="348"/>
        <v>59.369569993722536</v>
      </c>
      <c r="AJ737" s="13">
        <f t="shared" si="348"/>
        <v>81.779108280254789</v>
      </c>
      <c r="AK737" s="13">
        <f t="shared" si="348"/>
        <v>98.26270136307312</v>
      </c>
    </row>
    <row r="738" spans="1:45" s="138" customFormat="1" ht="12.75" customHeight="1" x14ac:dyDescent="0.2">
      <c r="A738" s="133">
        <v>730</v>
      </c>
      <c r="B738" s="134" t="s">
        <v>1374</v>
      </c>
      <c r="C738" s="135">
        <f t="shared" si="350"/>
        <v>4410.3999999999996</v>
      </c>
      <c r="D738" s="135">
        <f t="shared" ref="D738:I738" si="356">D740</f>
        <v>1890.9</v>
      </c>
      <c r="E738" s="135">
        <f t="shared" si="356"/>
        <v>1626.1</v>
      </c>
      <c r="F738" s="135">
        <f t="shared" si="356"/>
        <v>0</v>
      </c>
      <c r="G738" s="135">
        <f t="shared" si="356"/>
        <v>637.20000000000005</v>
      </c>
      <c r="H738" s="135">
        <f t="shared" si="356"/>
        <v>0</v>
      </c>
      <c r="I738" s="135">
        <f t="shared" si="356"/>
        <v>256.2</v>
      </c>
      <c r="J738" s="135">
        <f t="shared" si="352"/>
        <v>6029.4</v>
      </c>
      <c r="K738" s="135">
        <f t="shared" ref="K738:P738" si="357">K740</f>
        <v>2985.7</v>
      </c>
      <c r="L738" s="135">
        <f t="shared" si="357"/>
        <v>2083.6999999999998</v>
      </c>
      <c r="M738" s="135">
        <f t="shared" si="357"/>
        <v>0</v>
      </c>
      <c r="N738" s="135">
        <f t="shared" si="357"/>
        <v>637.20000000000005</v>
      </c>
      <c r="O738" s="135">
        <f t="shared" si="357"/>
        <v>0</v>
      </c>
      <c r="P738" s="135">
        <f t="shared" si="357"/>
        <v>322.8</v>
      </c>
      <c r="Q738" s="136">
        <f t="shared" si="354"/>
        <v>4924.7700000000004</v>
      </c>
      <c r="R738" s="135">
        <f t="shared" ref="R738:W738" si="358">R740</f>
        <v>2264.1042000000002</v>
      </c>
      <c r="S738" s="135">
        <f t="shared" si="358"/>
        <v>1965.1709000000001</v>
      </c>
      <c r="T738" s="135">
        <f t="shared" si="358"/>
        <v>0</v>
      </c>
      <c r="U738" s="135">
        <f t="shared" si="358"/>
        <v>378.30290000000002</v>
      </c>
      <c r="V738" s="135">
        <f t="shared" si="358"/>
        <v>0</v>
      </c>
      <c r="W738" s="135">
        <f t="shared" si="358"/>
        <v>317.19200000000001</v>
      </c>
      <c r="X738" s="13">
        <f t="shared" si="347"/>
        <v>-1104.6299999999992</v>
      </c>
      <c r="Y738" s="13">
        <f t="shared" si="347"/>
        <v>-721.5957999999996</v>
      </c>
      <c r="Z738" s="13">
        <f t="shared" si="347"/>
        <v>-118.52909999999974</v>
      </c>
      <c r="AA738" s="13">
        <f t="shared" si="347"/>
        <v>0</v>
      </c>
      <c r="AB738" s="13">
        <f t="shared" si="347"/>
        <v>-258.89710000000002</v>
      </c>
      <c r="AC738" s="13">
        <f t="shared" si="347"/>
        <v>0</v>
      </c>
      <c r="AD738" s="13">
        <f t="shared" si="347"/>
        <v>-5.6080000000000041</v>
      </c>
      <c r="AE738" s="13">
        <f t="shared" si="349"/>
        <v>81.679271569310401</v>
      </c>
      <c r="AF738" s="13">
        <f t="shared" si="349"/>
        <v>75.831603978966427</v>
      </c>
      <c r="AG738" s="13">
        <f t="shared" si="349"/>
        <v>94.311604357633072</v>
      </c>
      <c r="AH738" s="13">
        <f t="shared" si="348"/>
        <v>0</v>
      </c>
      <c r="AI738" s="13">
        <f t="shared" si="348"/>
        <v>59.369569993722536</v>
      </c>
      <c r="AJ738" s="13">
        <f t="shared" si="348"/>
        <v>0</v>
      </c>
      <c r="AK738" s="13">
        <f t="shared" si="348"/>
        <v>98.26270136307312</v>
      </c>
      <c r="AL738" s="183"/>
      <c r="AM738" s="183"/>
      <c r="AN738" s="183"/>
      <c r="AO738" s="183"/>
      <c r="AP738" s="183"/>
      <c r="AQ738" s="183"/>
      <c r="AR738" s="183"/>
      <c r="AS738" s="183"/>
    </row>
    <row r="739" spans="1:45" s="138" customFormat="1" ht="12.75" customHeight="1" x14ac:dyDescent="0.2">
      <c r="A739" s="133">
        <v>731</v>
      </c>
      <c r="B739" s="134" t="s">
        <v>1375</v>
      </c>
      <c r="C739" s="135">
        <f t="shared" si="350"/>
        <v>72.8</v>
      </c>
      <c r="D739" s="135">
        <f t="shared" ref="D739:I739" si="359">SUBTOTAL(9,D741:D765)</f>
        <v>0</v>
      </c>
      <c r="E739" s="135">
        <f t="shared" si="359"/>
        <v>0</v>
      </c>
      <c r="F739" s="135">
        <f t="shared" si="359"/>
        <v>0</v>
      </c>
      <c r="G739" s="135">
        <f t="shared" si="359"/>
        <v>0</v>
      </c>
      <c r="H739" s="135">
        <f t="shared" si="359"/>
        <v>72.8</v>
      </c>
      <c r="I739" s="135">
        <f t="shared" si="359"/>
        <v>0</v>
      </c>
      <c r="J739" s="135">
        <f t="shared" si="352"/>
        <v>78.5</v>
      </c>
      <c r="K739" s="135">
        <f t="shared" ref="K739:P739" si="360">SUBTOTAL(9,K741:K765)</f>
        <v>0</v>
      </c>
      <c r="L739" s="135">
        <f t="shared" si="360"/>
        <v>0</v>
      </c>
      <c r="M739" s="135">
        <f t="shared" si="360"/>
        <v>0</v>
      </c>
      <c r="N739" s="135">
        <f t="shared" si="360"/>
        <v>0</v>
      </c>
      <c r="O739" s="135">
        <f t="shared" si="360"/>
        <v>78.5</v>
      </c>
      <c r="P739" s="135">
        <f t="shared" si="360"/>
        <v>0</v>
      </c>
      <c r="Q739" s="136">
        <f t="shared" si="354"/>
        <v>64.196600000000004</v>
      </c>
      <c r="R739" s="135">
        <f t="shared" ref="R739:W739" si="361">SUBTOTAL(9,R741:R765)</f>
        <v>0</v>
      </c>
      <c r="S739" s="135">
        <f t="shared" si="361"/>
        <v>0</v>
      </c>
      <c r="T739" s="135">
        <f t="shared" si="361"/>
        <v>0</v>
      </c>
      <c r="U739" s="135">
        <f t="shared" si="361"/>
        <v>0</v>
      </c>
      <c r="V739" s="135">
        <f t="shared" si="361"/>
        <v>64.196600000000004</v>
      </c>
      <c r="W739" s="135">
        <f t="shared" si="361"/>
        <v>0</v>
      </c>
      <c r="X739" s="13">
        <f t="shared" si="347"/>
        <v>-14.303399999999996</v>
      </c>
      <c r="Y739" s="13">
        <f t="shared" si="347"/>
        <v>0</v>
      </c>
      <c r="Z739" s="13">
        <f t="shared" ref="Z739:AD765" si="362">S739-L739</f>
        <v>0</v>
      </c>
      <c r="AA739" s="13">
        <f t="shared" si="362"/>
        <v>0</v>
      </c>
      <c r="AB739" s="13">
        <f t="shared" si="362"/>
        <v>0</v>
      </c>
      <c r="AC739" s="13">
        <f t="shared" si="362"/>
        <v>-14.303399999999996</v>
      </c>
      <c r="AD739" s="13">
        <f t="shared" si="362"/>
        <v>0</v>
      </c>
      <c r="AE739" s="13">
        <f t="shared" si="349"/>
        <v>81.779108280254789</v>
      </c>
      <c r="AF739" s="13">
        <f t="shared" si="349"/>
        <v>0</v>
      </c>
      <c r="AG739" s="13">
        <f t="shared" si="349"/>
        <v>0</v>
      </c>
      <c r="AH739" s="13">
        <f t="shared" si="348"/>
        <v>0</v>
      </c>
      <c r="AI739" s="13">
        <f t="shared" si="348"/>
        <v>0</v>
      </c>
      <c r="AJ739" s="13">
        <f t="shared" si="348"/>
        <v>81.779108280254789</v>
      </c>
      <c r="AK739" s="13">
        <f t="shared" si="348"/>
        <v>0</v>
      </c>
      <c r="AL739" s="183"/>
      <c r="AM739" s="183"/>
      <c r="AN739" s="183"/>
      <c r="AO739" s="183"/>
      <c r="AP739" s="183"/>
      <c r="AQ739" s="183"/>
      <c r="AR739" s="183"/>
      <c r="AS739" s="183"/>
    </row>
    <row r="740" spans="1:45" ht="12.75" customHeight="1" x14ac:dyDescent="0.25">
      <c r="A740" s="133">
        <v>732</v>
      </c>
      <c r="B740" s="139" t="s">
        <v>1400</v>
      </c>
      <c r="C740" s="135">
        <f t="shared" si="350"/>
        <v>4410.3999999999996</v>
      </c>
      <c r="D740" s="140">
        <v>1890.9</v>
      </c>
      <c r="E740" s="140">
        <v>1626.1</v>
      </c>
      <c r="F740" s="140">
        <v>0</v>
      </c>
      <c r="G740" s="140">
        <v>637.20000000000005</v>
      </c>
      <c r="H740" s="140">
        <v>0</v>
      </c>
      <c r="I740" s="140">
        <v>256.2</v>
      </c>
      <c r="J740" s="135">
        <f t="shared" si="352"/>
        <v>6029.4</v>
      </c>
      <c r="K740" s="141">
        <v>2985.7</v>
      </c>
      <c r="L740" s="141">
        <v>2083.6999999999998</v>
      </c>
      <c r="M740" s="141">
        <v>0</v>
      </c>
      <c r="N740" s="141">
        <v>637.20000000000005</v>
      </c>
      <c r="O740" s="141">
        <v>0</v>
      </c>
      <c r="P740" s="141">
        <v>322.8</v>
      </c>
      <c r="Q740" s="136">
        <f t="shared" si="354"/>
        <v>4924.7700000000004</v>
      </c>
      <c r="R740" s="141">
        <v>2264.1042000000002</v>
      </c>
      <c r="S740" s="141">
        <v>1965.1709000000001</v>
      </c>
      <c r="T740" s="141">
        <v>0</v>
      </c>
      <c r="U740" s="10">
        <v>378.30290000000002</v>
      </c>
      <c r="V740" s="10">
        <v>0</v>
      </c>
      <c r="W740" s="10">
        <v>317.19200000000001</v>
      </c>
      <c r="X740" s="13">
        <f t="shared" ref="X740:AD795" si="363">Q740-J740</f>
        <v>-1104.6299999999992</v>
      </c>
      <c r="Y740" s="10">
        <f t="shared" si="363"/>
        <v>-721.5957999999996</v>
      </c>
      <c r="Z740" s="10">
        <f t="shared" si="362"/>
        <v>-118.52909999999974</v>
      </c>
      <c r="AA740" s="10">
        <f t="shared" si="362"/>
        <v>0</v>
      </c>
      <c r="AB740" s="10">
        <f t="shared" si="362"/>
        <v>-258.89710000000002</v>
      </c>
      <c r="AC740" s="10">
        <f t="shared" si="362"/>
        <v>0</v>
      </c>
      <c r="AD740" s="10">
        <f t="shared" si="362"/>
        <v>-5.6080000000000041</v>
      </c>
      <c r="AE740" s="10">
        <f t="shared" si="349"/>
        <v>81.679271569310401</v>
      </c>
      <c r="AF740" s="10">
        <f t="shared" si="349"/>
        <v>75.831603978966427</v>
      </c>
      <c r="AG740" s="10">
        <f t="shared" si="349"/>
        <v>94.311604357633072</v>
      </c>
      <c r="AH740" s="10">
        <f t="shared" si="348"/>
        <v>0</v>
      </c>
      <c r="AI740" s="10">
        <f t="shared" si="348"/>
        <v>59.369569993722536</v>
      </c>
      <c r="AJ740" s="10">
        <f t="shared" si="348"/>
        <v>0</v>
      </c>
      <c r="AK740" s="10">
        <f t="shared" si="348"/>
        <v>98.26270136307312</v>
      </c>
    </row>
    <row r="741" spans="1:45" ht="12.75" customHeight="1" x14ac:dyDescent="0.25">
      <c r="A741" s="133">
        <v>733</v>
      </c>
      <c r="B741" s="139" t="s">
        <v>1964</v>
      </c>
      <c r="C741" s="135">
        <f t="shared" si="350"/>
        <v>0</v>
      </c>
      <c r="D741" s="140">
        <v>0</v>
      </c>
      <c r="E741" s="140">
        <v>0</v>
      </c>
      <c r="F741" s="140">
        <v>0</v>
      </c>
      <c r="G741" s="140">
        <v>0</v>
      </c>
      <c r="H741" s="140">
        <v>0</v>
      </c>
      <c r="I741" s="140">
        <v>0</v>
      </c>
      <c r="J741" s="135">
        <f t="shared" si="352"/>
        <v>0</v>
      </c>
      <c r="K741" s="141">
        <v>0</v>
      </c>
      <c r="L741" s="141">
        <v>0</v>
      </c>
      <c r="M741" s="141">
        <v>0</v>
      </c>
      <c r="N741" s="141">
        <v>0</v>
      </c>
      <c r="O741" s="141">
        <v>0</v>
      </c>
      <c r="P741" s="141">
        <v>0</v>
      </c>
      <c r="Q741" s="136">
        <f t="shared" si="354"/>
        <v>0</v>
      </c>
      <c r="R741" s="141">
        <v>0</v>
      </c>
      <c r="S741" s="141">
        <v>0</v>
      </c>
      <c r="T741" s="141">
        <v>0</v>
      </c>
      <c r="U741" s="10">
        <v>0</v>
      </c>
      <c r="V741" s="10">
        <v>0</v>
      </c>
      <c r="W741" s="10">
        <v>0</v>
      </c>
      <c r="X741" s="13">
        <f t="shared" si="363"/>
        <v>0</v>
      </c>
      <c r="Y741" s="10">
        <f t="shared" si="363"/>
        <v>0</v>
      </c>
      <c r="Z741" s="10">
        <f t="shared" si="362"/>
        <v>0</v>
      </c>
      <c r="AA741" s="10">
        <f t="shared" si="362"/>
        <v>0</v>
      </c>
      <c r="AB741" s="10">
        <f t="shared" si="362"/>
        <v>0</v>
      </c>
      <c r="AC741" s="10">
        <f t="shared" si="362"/>
        <v>0</v>
      </c>
      <c r="AD741" s="10">
        <f t="shared" si="362"/>
        <v>0</v>
      </c>
      <c r="AE741" s="10">
        <f t="shared" si="349"/>
        <v>0</v>
      </c>
      <c r="AF741" s="10">
        <f t="shared" si="349"/>
        <v>0</v>
      </c>
      <c r="AG741" s="10">
        <f t="shared" si="349"/>
        <v>0</v>
      </c>
      <c r="AH741" s="10">
        <f t="shared" si="348"/>
        <v>0</v>
      </c>
      <c r="AI741" s="10">
        <f t="shared" si="348"/>
        <v>0</v>
      </c>
      <c r="AJ741" s="10">
        <f t="shared" si="348"/>
        <v>0</v>
      </c>
      <c r="AK741" s="10">
        <f t="shared" si="348"/>
        <v>0</v>
      </c>
    </row>
    <row r="742" spans="1:45" ht="12.75" customHeight="1" x14ac:dyDescent="0.25">
      <c r="A742" s="133">
        <v>734</v>
      </c>
      <c r="B742" s="139" t="s">
        <v>1965</v>
      </c>
      <c r="C742" s="135">
        <f t="shared" si="350"/>
        <v>72.8</v>
      </c>
      <c r="D742" s="140">
        <v>0</v>
      </c>
      <c r="E742" s="140">
        <v>0</v>
      </c>
      <c r="F742" s="140">
        <v>0</v>
      </c>
      <c r="G742" s="140">
        <v>0</v>
      </c>
      <c r="H742" s="140">
        <v>72.8</v>
      </c>
      <c r="I742" s="140">
        <v>0</v>
      </c>
      <c r="J742" s="135">
        <f t="shared" si="352"/>
        <v>78.5</v>
      </c>
      <c r="K742" s="141">
        <v>0</v>
      </c>
      <c r="L742" s="141">
        <v>0</v>
      </c>
      <c r="M742" s="141">
        <v>0</v>
      </c>
      <c r="N742" s="141">
        <v>0</v>
      </c>
      <c r="O742" s="141">
        <v>78.5</v>
      </c>
      <c r="P742" s="141">
        <v>0</v>
      </c>
      <c r="Q742" s="136">
        <f t="shared" si="354"/>
        <v>64.196600000000004</v>
      </c>
      <c r="R742" s="141">
        <v>0</v>
      </c>
      <c r="S742" s="141">
        <v>0</v>
      </c>
      <c r="T742" s="141">
        <v>0</v>
      </c>
      <c r="U742" s="10">
        <v>0</v>
      </c>
      <c r="V742" s="10">
        <v>64.196600000000004</v>
      </c>
      <c r="W742" s="10">
        <v>0</v>
      </c>
      <c r="X742" s="13">
        <f t="shared" si="363"/>
        <v>-14.303399999999996</v>
      </c>
      <c r="Y742" s="10">
        <f t="shared" si="363"/>
        <v>0</v>
      </c>
      <c r="Z742" s="10">
        <f t="shared" si="362"/>
        <v>0</v>
      </c>
      <c r="AA742" s="10">
        <f t="shared" si="362"/>
        <v>0</v>
      </c>
      <c r="AB742" s="10">
        <f t="shared" si="362"/>
        <v>0</v>
      </c>
      <c r="AC742" s="10">
        <f t="shared" si="362"/>
        <v>-14.303399999999996</v>
      </c>
      <c r="AD742" s="10">
        <f t="shared" si="362"/>
        <v>0</v>
      </c>
      <c r="AE742" s="10">
        <f t="shared" si="349"/>
        <v>81.779108280254789</v>
      </c>
      <c r="AF742" s="10">
        <f t="shared" si="349"/>
        <v>0</v>
      </c>
      <c r="AG742" s="10">
        <f t="shared" si="349"/>
        <v>0</v>
      </c>
      <c r="AH742" s="10">
        <f t="shared" si="348"/>
        <v>0</v>
      </c>
      <c r="AI742" s="10">
        <f t="shared" si="348"/>
        <v>0</v>
      </c>
      <c r="AJ742" s="10">
        <f t="shared" si="348"/>
        <v>81.779108280254789</v>
      </c>
      <c r="AK742" s="10">
        <f t="shared" si="348"/>
        <v>0</v>
      </c>
    </row>
    <row r="743" spans="1:45" ht="12.75" customHeight="1" x14ac:dyDescent="0.25">
      <c r="A743" s="133">
        <v>735</v>
      </c>
      <c r="B743" s="139" t="s">
        <v>1966</v>
      </c>
      <c r="C743" s="135">
        <f t="shared" si="350"/>
        <v>0</v>
      </c>
      <c r="D743" s="140">
        <v>0</v>
      </c>
      <c r="E743" s="140">
        <v>0</v>
      </c>
      <c r="F743" s="140">
        <v>0</v>
      </c>
      <c r="G743" s="140">
        <v>0</v>
      </c>
      <c r="H743" s="140">
        <v>0</v>
      </c>
      <c r="I743" s="140">
        <v>0</v>
      </c>
      <c r="J743" s="135">
        <f t="shared" si="352"/>
        <v>0</v>
      </c>
      <c r="K743" s="141">
        <v>0</v>
      </c>
      <c r="L743" s="141">
        <v>0</v>
      </c>
      <c r="M743" s="141">
        <v>0</v>
      </c>
      <c r="N743" s="141">
        <v>0</v>
      </c>
      <c r="O743" s="141">
        <v>0</v>
      </c>
      <c r="P743" s="141">
        <v>0</v>
      </c>
      <c r="Q743" s="136">
        <f t="shared" si="354"/>
        <v>0</v>
      </c>
      <c r="R743" s="141">
        <v>0</v>
      </c>
      <c r="S743" s="141">
        <v>0</v>
      </c>
      <c r="T743" s="141">
        <v>0</v>
      </c>
      <c r="U743" s="10">
        <v>0</v>
      </c>
      <c r="V743" s="10">
        <v>0</v>
      </c>
      <c r="W743" s="10">
        <v>0</v>
      </c>
      <c r="X743" s="13">
        <f t="shared" si="363"/>
        <v>0</v>
      </c>
      <c r="Y743" s="10">
        <f t="shared" si="363"/>
        <v>0</v>
      </c>
      <c r="Z743" s="10">
        <f t="shared" si="362"/>
        <v>0</v>
      </c>
      <c r="AA743" s="10">
        <f t="shared" si="362"/>
        <v>0</v>
      </c>
      <c r="AB743" s="10">
        <f t="shared" si="362"/>
        <v>0</v>
      </c>
      <c r="AC743" s="10">
        <f t="shared" si="362"/>
        <v>0</v>
      </c>
      <c r="AD743" s="10">
        <f t="shared" si="362"/>
        <v>0</v>
      </c>
      <c r="AE743" s="10">
        <f t="shared" si="349"/>
        <v>0</v>
      </c>
      <c r="AF743" s="10">
        <f t="shared" si="349"/>
        <v>0</v>
      </c>
      <c r="AG743" s="10">
        <f t="shared" si="349"/>
        <v>0</v>
      </c>
      <c r="AH743" s="10">
        <f t="shared" si="348"/>
        <v>0</v>
      </c>
      <c r="AI743" s="10">
        <f t="shared" si="348"/>
        <v>0</v>
      </c>
      <c r="AJ743" s="10">
        <f t="shared" si="348"/>
        <v>0</v>
      </c>
      <c r="AK743" s="10">
        <f t="shared" si="348"/>
        <v>0</v>
      </c>
    </row>
    <row r="744" spans="1:45" ht="12.75" customHeight="1" x14ac:dyDescent="0.25">
      <c r="A744" s="133">
        <v>736</v>
      </c>
      <c r="B744" s="139" t="s">
        <v>1967</v>
      </c>
      <c r="C744" s="135">
        <f t="shared" si="350"/>
        <v>0</v>
      </c>
      <c r="D744" s="140">
        <v>0</v>
      </c>
      <c r="E744" s="140">
        <v>0</v>
      </c>
      <c r="F744" s="140">
        <v>0</v>
      </c>
      <c r="G744" s="140">
        <v>0</v>
      </c>
      <c r="H744" s="140">
        <v>0</v>
      </c>
      <c r="I744" s="140">
        <v>0</v>
      </c>
      <c r="J744" s="135">
        <f t="shared" si="352"/>
        <v>0</v>
      </c>
      <c r="K744" s="141">
        <v>0</v>
      </c>
      <c r="L744" s="141">
        <v>0</v>
      </c>
      <c r="M744" s="141">
        <v>0</v>
      </c>
      <c r="N744" s="141">
        <v>0</v>
      </c>
      <c r="O744" s="141">
        <v>0</v>
      </c>
      <c r="P744" s="141">
        <v>0</v>
      </c>
      <c r="Q744" s="136">
        <f t="shared" si="354"/>
        <v>0</v>
      </c>
      <c r="R744" s="141">
        <v>0</v>
      </c>
      <c r="S744" s="141">
        <v>0</v>
      </c>
      <c r="T744" s="141">
        <v>0</v>
      </c>
      <c r="U744" s="10">
        <v>0</v>
      </c>
      <c r="V744" s="10">
        <v>0</v>
      </c>
      <c r="W744" s="10">
        <v>0</v>
      </c>
      <c r="X744" s="13">
        <f t="shared" si="363"/>
        <v>0</v>
      </c>
      <c r="Y744" s="10">
        <f t="shared" si="363"/>
        <v>0</v>
      </c>
      <c r="Z744" s="10">
        <f t="shared" si="362"/>
        <v>0</v>
      </c>
      <c r="AA744" s="10">
        <f t="shared" si="362"/>
        <v>0</v>
      </c>
      <c r="AB744" s="10">
        <f t="shared" si="362"/>
        <v>0</v>
      </c>
      <c r="AC744" s="10">
        <f t="shared" si="362"/>
        <v>0</v>
      </c>
      <c r="AD744" s="10">
        <f t="shared" si="362"/>
        <v>0</v>
      </c>
      <c r="AE744" s="10">
        <f t="shared" si="349"/>
        <v>0</v>
      </c>
      <c r="AF744" s="10">
        <f t="shared" si="349"/>
        <v>0</v>
      </c>
      <c r="AG744" s="10">
        <f t="shared" si="349"/>
        <v>0</v>
      </c>
      <c r="AH744" s="10">
        <f t="shared" si="348"/>
        <v>0</v>
      </c>
      <c r="AI744" s="10">
        <f t="shared" si="348"/>
        <v>0</v>
      </c>
      <c r="AJ744" s="10">
        <f t="shared" si="348"/>
        <v>0</v>
      </c>
      <c r="AK744" s="10">
        <f t="shared" si="348"/>
        <v>0</v>
      </c>
    </row>
    <row r="745" spans="1:45" ht="12.75" customHeight="1" x14ac:dyDescent="0.25">
      <c r="A745" s="133">
        <v>737</v>
      </c>
      <c r="B745" s="139" t="s">
        <v>1968</v>
      </c>
      <c r="C745" s="135">
        <f t="shared" si="350"/>
        <v>0</v>
      </c>
      <c r="D745" s="140">
        <v>0</v>
      </c>
      <c r="E745" s="140">
        <v>0</v>
      </c>
      <c r="F745" s="140">
        <v>0</v>
      </c>
      <c r="G745" s="140">
        <v>0</v>
      </c>
      <c r="H745" s="140">
        <v>0</v>
      </c>
      <c r="I745" s="140">
        <v>0</v>
      </c>
      <c r="J745" s="135">
        <f t="shared" si="352"/>
        <v>0</v>
      </c>
      <c r="K745" s="141">
        <v>0</v>
      </c>
      <c r="L745" s="141">
        <v>0</v>
      </c>
      <c r="M745" s="141">
        <v>0</v>
      </c>
      <c r="N745" s="141">
        <v>0</v>
      </c>
      <c r="O745" s="141">
        <v>0</v>
      </c>
      <c r="P745" s="141">
        <v>0</v>
      </c>
      <c r="Q745" s="136">
        <f t="shared" si="354"/>
        <v>0</v>
      </c>
      <c r="R745" s="141">
        <v>0</v>
      </c>
      <c r="S745" s="141">
        <v>0</v>
      </c>
      <c r="T745" s="141">
        <v>0</v>
      </c>
      <c r="U745" s="10">
        <v>0</v>
      </c>
      <c r="V745" s="10">
        <v>0</v>
      </c>
      <c r="W745" s="10">
        <v>0</v>
      </c>
      <c r="X745" s="13">
        <f t="shared" si="363"/>
        <v>0</v>
      </c>
      <c r="Y745" s="10">
        <f t="shared" si="363"/>
        <v>0</v>
      </c>
      <c r="Z745" s="10">
        <f t="shared" si="362"/>
        <v>0</v>
      </c>
      <c r="AA745" s="10">
        <f t="shared" si="362"/>
        <v>0</v>
      </c>
      <c r="AB745" s="10">
        <f t="shared" si="362"/>
        <v>0</v>
      </c>
      <c r="AC745" s="10">
        <f t="shared" si="362"/>
        <v>0</v>
      </c>
      <c r="AD745" s="10">
        <f t="shared" si="362"/>
        <v>0</v>
      </c>
      <c r="AE745" s="10">
        <f t="shared" si="349"/>
        <v>0</v>
      </c>
      <c r="AF745" s="10">
        <f t="shared" si="349"/>
        <v>0</v>
      </c>
      <c r="AG745" s="10">
        <f t="shared" si="349"/>
        <v>0</v>
      </c>
      <c r="AH745" s="10">
        <f t="shared" si="348"/>
        <v>0</v>
      </c>
      <c r="AI745" s="10">
        <f t="shared" si="348"/>
        <v>0</v>
      </c>
      <c r="AJ745" s="10">
        <f t="shared" si="348"/>
        <v>0</v>
      </c>
      <c r="AK745" s="10">
        <f t="shared" si="348"/>
        <v>0</v>
      </c>
    </row>
    <row r="746" spans="1:45" ht="12.75" customHeight="1" x14ac:dyDescent="0.25">
      <c r="A746" s="133">
        <v>738</v>
      </c>
      <c r="B746" s="139" t="s">
        <v>1969</v>
      </c>
      <c r="C746" s="135">
        <f t="shared" si="350"/>
        <v>0</v>
      </c>
      <c r="D746" s="140">
        <v>0</v>
      </c>
      <c r="E746" s="140">
        <v>0</v>
      </c>
      <c r="F746" s="140">
        <v>0</v>
      </c>
      <c r="G746" s="140">
        <v>0</v>
      </c>
      <c r="H746" s="140">
        <v>0</v>
      </c>
      <c r="I746" s="140">
        <v>0</v>
      </c>
      <c r="J746" s="135">
        <f t="shared" si="352"/>
        <v>0</v>
      </c>
      <c r="K746" s="141">
        <v>0</v>
      </c>
      <c r="L746" s="141">
        <v>0</v>
      </c>
      <c r="M746" s="141">
        <v>0</v>
      </c>
      <c r="N746" s="141">
        <v>0</v>
      </c>
      <c r="O746" s="141">
        <v>0</v>
      </c>
      <c r="P746" s="141">
        <v>0</v>
      </c>
      <c r="Q746" s="136">
        <f t="shared" si="354"/>
        <v>0</v>
      </c>
      <c r="R746" s="141">
        <v>0</v>
      </c>
      <c r="S746" s="141">
        <v>0</v>
      </c>
      <c r="T746" s="141">
        <v>0</v>
      </c>
      <c r="U746" s="10">
        <v>0</v>
      </c>
      <c r="V746" s="10">
        <v>0</v>
      </c>
      <c r="W746" s="10">
        <v>0</v>
      </c>
      <c r="X746" s="13">
        <f t="shared" si="363"/>
        <v>0</v>
      </c>
      <c r="Y746" s="10">
        <f t="shared" si="363"/>
        <v>0</v>
      </c>
      <c r="Z746" s="10">
        <f t="shared" si="362"/>
        <v>0</v>
      </c>
      <c r="AA746" s="10">
        <f t="shared" si="362"/>
        <v>0</v>
      </c>
      <c r="AB746" s="10">
        <f t="shared" si="362"/>
        <v>0</v>
      </c>
      <c r="AC746" s="10">
        <f t="shared" si="362"/>
        <v>0</v>
      </c>
      <c r="AD746" s="10">
        <f t="shared" si="362"/>
        <v>0</v>
      </c>
      <c r="AE746" s="10">
        <f t="shared" si="349"/>
        <v>0</v>
      </c>
      <c r="AF746" s="10">
        <f t="shared" si="349"/>
        <v>0</v>
      </c>
      <c r="AG746" s="10">
        <f t="shared" si="349"/>
        <v>0</v>
      </c>
      <c r="AH746" s="10">
        <f t="shared" si="348"/>
        <v>0</v>
      </c>
      <c r="AI746" s="10">
        <f t="shared" si="348"/>
        <v>0</v>
      </c>
      <c r="AJ746" s="10">
        <f t="shared" si="348"/>
        <v>0</v>
      </c>
      <c r="AK746" s="10">
        <f t="shared" si="348"/>
        <v>0</v>
      </c>
    </row>
    <row r="747" spans="1:45" ht="12.75" customHeight="1" x14ac:dyDescent="0.25">
      <c r="A747" s="133">
        <v>739</v>
      </c>
      <c r="B747" s="139" t="s">
        <v>1701</v>
      </c>
      <c r="C747" s="135">
        <f t="shared" si="350"/>
        <v>0</v>
      </c>
      <c r="D747" s="140">
        <v>0</v>
      </c>
      <c r="E747" s="140">
        <v>0</v>
      </c>
      <c r="F747" s="140">
        <v>0</v>
      </c>
      <c r="G747" s="140">
        <v>0</v>
      </c>
      <c r="H747" s="140">
        <v>0</v>
      </c>
      <c r="I747" s="140">
        <v>0</v>
      </c>
      <c r="J747" s="135">
        <f t="shared" si="352"/>
        <v>0</v>
      </c>
      <c r="K747" s="141">
        <v>0</v>
      </c>
      <c r="L747" s="141">
        <v>0</v>
      </c>
      <c r="M747" s="141">
        <v>0</v>
      </c>
      <c r="N747" s="141">
        <v>0</v>
      </c>
      <c r="O747" s="141">
        <v>0</v>
      </c>
      <c r="P747" s="141">
        <v>0</v>
      </c>
      <c r="Q747" s="136">
        <f t="shared" si="354"/>
        <v>0</v>
      </c>
      <c r="R747" s="141">
        <v>0</v>
      </c>
      <c r="S747" s="141">
        <v>0</v>
      </c>
      <c r="T747" s="141">
        <v>0</v>
      </c>
      <c r="U747" s="10">
        <v>0</v>
      </c>
      <c r="V747" s="10">
        <v>0</v>
      </c>
      <c r="W747" s="10">
        <v>0</v>
      </c>
      <c r="X747" s="13">
        <f t="shared" si="363"/>
        <v>0</v>
      </c>
      <c r="Y747" s="10">
        <f t="shared" si="363"/>
        <v>0</v>
      </c>
      <c r="Z747" s="10">
        <f t="shared" si="362"/>
        <v>0</v>
      </c>
      <c r="AA747" s="10">
        <f t="shared" si="362"/>
        <v>0</v>
      </c>
      <c r="AB747" s="10">
        <f t="shared" si="362"/>
        <v>0</v>
      </c>
      <c r="AC747" s="10">
        <f t="shared" si="362"/>
        <v>0</v>
      </c>
      <c r="AD747" s="10">
        <f t="shared" si="362"/>
        <v>0</v>
      </c>
      <c r="AE747" s="10">
        <f t="shared" si="349"/>
        <v>0</v>
      </c>
      <c r="AF747" s="10">
        <f t="shared" si="349"/>
        <v>0</v>
      </c>
      <c r="AG747" s="10">
        <f t="shared" si="349"/>
        <v>0</v>
      </c>
      <c r="AH747" s="10">
        <f t="shared" si="348"/>
        <v>0</v>
      </c>
      <c r="AI747" s="10">
        <f t="shared" si="348"/>
        <v>0</v>
      </c>
      <c r="AJ747" s="10">
        <f t="shared" si="348"/>
        <v>0</v>
      </c>
      <c r="AK747" s="10">
        <f t="shared" si="348"/>
        <v>0</v>
      </c>
    </row>
    <row r="748" spans="1:45" ht="12.75" customHeight="1" x14ac:dyDescent="0.25">
      <c r="A748" s="133">
        <v>740</v>
      </c>
      <c r="B748" s="139" t="s">
        <v>1534</v>
      </c>
      <c r="C748" s="135">
        <f t="shared" si="350"/>
        <v>0</v>
      </c>
      <c r="D748" s="140">
        <v>0</v>
      </c>
      <c r="E748" s="140">
        <v>0</v>
      </c>
      <c r="F748" s="140">
        <v>0</v>
      </c>
      <c r="G748" s="140">
        <v>0</v>
      </c>
      <c r="H748" s="140">
        <v>0</v>
      </c>
      <c r="I748" s="140">
        <v>0</v>
      </c>
      <c r="J748" s="135">
        <f t="shared" si="352"/>
        <v>0</v>
      </c>
      <c r="K748" s="141">
        <v>0</v>
      </c>
      <c r="L748" s="141">
        <v>0</v>
      </c>
      <c r="M748" s="141">
        <v>0</v>
      </c>
      <c r="N748" s="141">
        <v>0</v>
      </c>
      <c r="O748" s="141">
        <v>0</v>
      </c>
      <c r="P748" s="141">
        <v>0</v>
      </c>
      <c r="Q748" s="136">
        <f t="shared" si="354"/>
        <v>0</v>
      </c>
      <c r="R748" s="141">
        <v>0</v>
      </c>
      <c r="S748" s="141">
        <v>0</v>
      </c>
      <c r="T748" s="141">
        <v>0</v>
      </c>
      <c r="U748" s="10">
        <v>0</v>
      </c>
      <c r="V748" s="10">
        <v>0</v>
      </c>
      <c r="W748" s="10">
        <v>0</v>
      </c>
      <c r="X748" s="13">
        <f t="shared" si="363"/>
        <v>0</v>
      </c>
      <c r="Y748" s="10">
        <f t="shared" si="363"/>
        <v>0</v>
      </c>
      <c r="Z748" s="10">
        <f t="shared" si="362"/>
        <v>0</v>
      </c>
      <c r="AA748" s="10">
        <f t="shared" si="362"/>
        <v>0</v>
      </c>
      <c r="AB748" s="10">
        <f t="shared" si="362"/>
        <v>0</v>
      </c>
      <c r="AC748" s="10">
        <f t="shared" si="362"/>
        <v>0</v>
      </c>
      <c r="AD748" s="10">
        <f t="shared" si="362"/>
        <v>0</v>
      </c>
      <c r="AE748" s="10">
        <f t="shared" si="349"/>
        <v>0</v>
      </c>
      <c r="AF748" s="10">
        <f t="shared" si="349"/>
        <v>0</v>
      </c>
      <c r="AG748" s="10">
        <f t="shared" si="349"/>
        <v>0</v>
      </c>
      <c r="AH748" s="10">
        <f t="shared" si="348"/>
        <v>0</v>
      </c>
      <c r="AI748" s="10">
        <f t="shared" si="348"/>
        <v>0</v>
      </c>
      <c r="AJ748" s="10">
        <f t="shared" si="348"/>
        <v>0</v>
      </c>
      <c r="AK748" s="10">
        <f t="shared" si="348"/>
        <v>0</v>
      </c>
    </row>
    <row r="749" spans="1:45" ht="12.75" customHeight="1" x14ac:dyDescent="0.25">
      <c r="A749" s="133">
        <v>741</v>
      </c>
      <c r="B749" s="139" t="s">
        <v>1970</v>
      </c>
      <c r="C749" s="135">
        <f t="shared" si="350"/>
        <v>0</v>
      </c>
      <c r="D749" s="140">
        <v>0</v>
      </c>
      <c r="E749" s="140">
        <v>0</v>
      </c>
      <c r="F749" s="140">
        <v>0</v>
      </c>
      <c r="G749" s="140">
        <v>0</v>
      </c>
      <c r="H749" s="140">
        <v>0</v>
      </c>
      <c r="I749" s="140">
        <v>0</v>
      </c>
      <c r="J749" s="135">
        <f t="shared" si="352"/>
        <v>0</v>
      </c>
      <c r="K749" s="141">
        <v>0</v>
      </c>
      <c r="L749" s="141">
        <v>0</v>
      </c>
      <c r="M749" s="141">
        <v>0</v>
      </c>
      <c r="N749" s="141">
        <v>0</v>
      </c>
      <c r="O749" s="141">
        <v>0</v>
      </c>
      <c r="P749" s="141">
        <v>0</v>
      </c>
      <c r="Q749" s="136">
        <f t="shared" si="354"/>
        <v>0</v>
      </c>
      <c r="R749" s="141">
        <v>0</v>
      </c>
      <c r="S749" s="141">
        <v>0</v>
      </c>
      <c r="T749" s="141">
        <v>0</v>
      </c>
      <c r="U749" s="10">
        <v>0</v>
      </c>
      <c r="V749" s="10">
        <v>0</v>
      </c>
      <c r="W749" s="10">
        <v>0</v>
      </c>
      <c r="X749" s="13">
        <f t="shared" si="363"/>
        <v>0</v>
      </c>
      <c r="Y749" s="10">
        <f t="shared" si="363"/>
        <v>0</v>
      </c>
      <c r="Z749" s="10">
        <f t="shared" si="362"/>
        <v>0</v>
      </c>
      <c r="AA749" s="10">
        <f t="shared" si="362"/>
        <v>0</v>
      </c>
      <c r="AB749" s="10">
        <f t="shared" si="362"/>
        <v>0</v>
      </c>
      <c r="AC749" s="10">
        <f t="shared" si="362"/>
        <v>0</v>
      </c>
      <c r="AD749" s="10">
        <f t="shared" si="362"/>
        <v>0</v>
      </c>
      <c r="AE749" s="10">
        <f t="shared" si="349"/>
        <v>0</v>
      </c>
      <c r="AF749" s="10">
        <f t="shared" si="349"/>
        <v>0</v>
      </c>
      <c r="AG749" s="10">
        <f t="shared" si="349"/>
        <v>0</v>
      </c>
      <c r="AH749" s="10">
        <f t="shared" si="348"/>
        <v>0</v>
      </c>
      <c r="AI749" s="10">
        <f t="shared" si="348"/>
        <v>0</v>
      </c>
      <c r="AJ749" s="10">
        <f t="shared" si="348"/>
        <v>0</v>
      </c>
      <c r="AK749" s="10">
        <f t="shared" si="348"/>
        <v>0</v>
      </c>
    </row>
    <row r="750" spans="1:45" ht="12.75" customHeight="1" x14ac:dyDescent="0.25">
      <c r="A750" s="133">
        <v>742</v>
      </c>
      <c r="B750" s="139" t="s">
        <v>1971</v>
      </c>
      <c r="C750" s="135">
        <f t="shared" si="350"/>
        <v>0</v>
      </c>
      <c r="D750" s="140">
        <v>0</v>
      </c>
      <c r="E750" s="140">
        <v>0</v>
      </c>
      <c r="F750" s="140">
        <v>0</v>
      </c>
      <c r="G750" s="140">
        <v>0</v>
      </c>
      <c r="H750" s="140">
        <v>0</v>
      </c>
      <c r="I750" s="140">
        <v>0</v>
      </c>
      <c r="J750" s="135">
        <f t="shared" si="352"/>
        <v>0</v>
      </c>
      <c r="K750" s="141">
        <v>0</v>
      </c>
      <c r="L750" s="141">
        <v>0</v>
      </c>
      <c r="M750" s="141">
        <v>0</v>
      </c>
      <c r="N750" s="141">
        <v>0</v>
      </c>
      <c r="O750" s="141">
        <v>0</v>
      </c>
      <c r="P750" s="141">
        <v>0</v>
      </c>
      <c r="Q750" s="136">
        <f t="shared" si="354"/>
        <v>0</v>
      </c>
      <c r="R750" s="141">
        <v>0</v>
      </c>
      <c r="S750" s="141">
        <v>0</v>
      </c>
      <c r="T750" s="141">
        <v>0</v>
      </c>
      <c r="U750" s="10">
        <v>0</v>
      </c>
      <c r="V750" s="10">
        <v>0</v>
      </c>
      <c r="W750" s="10">
        <v>0</v>
      </c>
      <c r="X750" s="13">
        <f t="shared" si="363"/>
        <v>0</v>
      </c>
      <c r="Y750" s="10">
        <f t="shared" si="363"/>
        <v>0</v>
      </c>
      <c r="Z750" s="10">
        <f t="shared" si="362"/>
        <v>0</v>
      </c>
      <c r="AA750" s="10">
        <f t="shared" si="362"/>
        <v>0</v>
      </c>
      <c r="AB750" s="10">
        <f t="shared" si="362"/>
        <v>0</v>
      </c>
      <c r="AC750" s="10">
        <f t="shared" si="362"/>
        <v>0</v>
      </c>
      <c r="AD750" s="10">
        <f t="shared" si="362"/>
        <v>0</v>
      </c>
      <c r="AE750" s="10">
        <f t="shared" si="349"/>
        <v>0</v>
      </c>
      <c r="AF750" s="10">
        <f t="shared" si="349"/>
        <v>0</v>
      </c>
      <c r="AG750" s="10">
        <f t="shared" si="349"/>
        <v>0</v>
      </c>
      <c r="AH750" s="10">
        <f t="shared" si="348"/>
        <v>0</v>
      </c>
      <c r="AI750" s="10">
        <f t="shared" si="348"/>
        <v>0</v>
      </c>
      <c r="AJ750" s="10">
        <f t="shared" si="348"/>
        <v>0</v>
      </c>
      <c r="AK750" s="10">
        <f t="shared" si="348"/>
        <v>0</v>
      </c>
    </row>
    <row r="751" spans="1:45" ht="12.75" customHeight="1" x14ac:dyDescent="0.25">
      <c r="A751" s="133">
        <v>743</v>
      </c>
      <c r="B751" s="139" t="s">
        <v>1972</v>
      </c>
      <c r="C751" s="135">
        <f t="shared" si="350"/>
        <v>0</v>
      </c>
      <c r="D751" s="140">
        <v>0</v>
      </c>
      <c r="E751" s="140">
        <v>0</v>
      </c>
      <c r="F751" s="140">
        <v>0</v>
      </c>
      <c r="G751" s="140">
        <v>0</v>
      </c>
      <c r="H751" s="140">
        <v>0</v>
      </c>
      <c r="I751" s="140">
        <v>0</v>
      </c>
      <c r="J751" s="135">
        <f t="shared" si="352"/>
        <v>0</v>
      </c>
      <c r="K751" s="141">
        <v>0</v>
      </c>
      <c r="L751" s="141">
        <v>0</v>
      </c>
      <c r="M751" s="141">
        <v>0</v>
      </c>
      <c r="N751" s="141">
        <v>0</v>
      </c>
      <c r="O751" s="141">
        <v>0</v>
      </c>
      <c r="P751" s="141">
        <v>0</v>
      </c>
      <c r="Q751" s="136">
        <f t="shared" si="354"/>
        <v>0</v>
      </c>
      <c r="R751" s="141">
        <v>0</v>
      </c>
      <c r="S751" s="141">
        <v>0</v>
      </c>
      <c r="T751" s="141">
        <v>0</v>
      </c>
      <c r="U751" s="10">
        <v>0</v>
      </c>
      <c r="V751" s="10">
        <v>0</v>
      </c>
      <c r="W751" s="10">
        <v>0</v>
      </c>
      <c r="X751" s="13">
        <f t="shared" si="363"/>
        <v>0</v>
      </c>
      <c r="Y751" s="10">
        <f t="shared" si="363"/>
        <v>0</v>
      </c>
      <c r="Z751" s="10">
        <f t="shared" si="362"/>
        <v>0</v>
      </c>
      <c r="AA751" s="10">
        <f t="shared" si="362"/>
        <v>0</v>
      </c>
      <c r="AB751" s="10">
        <f t="shared" si="362"/>
        <v>0</v>
      </c>
      <c r="AC751" s="10">
        <f t="shared" si="362"/>
        <v>0</v>
      </c>
      <c r="AD751" s="10">
        <f t="shared" si="362"/>
        <v>0</v>
      </c>
      <c r="AE751" s="10">
        <f t="shared" si="349"/>
        <v>0</v>
      </c>
      <c r="AF751" s="10">
        <f t="shared" si="349"/>
        <v>0</v>
      </c>
      <c r="AG751" s="10">
        <f t="shared" si="349"/>
        <v>0</v>
      </c>
      <c r="AH751" s="10">
        <f t="shared" si="348"/>
        <v>0</v>
      </c>
      <c r="AI751" s="10">
        <f t="shared" si="348"/>
        <v>0</v>
      </c>
      <c r="AJ751" s="10">
        <f t="shared" si="348"/>
        <v>0</v>
      </c>
      <c r="AK751" s="10">
        <f t="shared" si="348"/>
        <v>0</v>
      </c>
    </row>
    <row r="752" spans="1:45" ht="12.75" customHeight="1" x14ac:dyDescent="0.25">
      <c r="A752" s="133">
        <v>744</v>
      </c>
      <c r="B752" s="139" t="s">
        <v>1973</v>
      </c>
      <c r="C752" s="135">
        <f t="shared" si="350"/>
        <v>0</v>
      </c>
      <c r="D752" s="140">
        <v>0</v>
      </c>
      <c r="E752" s="140">
        <v>0</v>
      </c>
      <c r="F752" s="140">
        <v>0</v>
      </c>
      <c r="G752" s="140">
        <v>0</v>
      </c>
      <c r="H752" s="140">
        <v>0</v>
      </c>
      <c r="I752" s="140">
        <v>0</v>
      </c>
      <c r="J752" s="135">
        <f t="shared" si="352"/>
        <v>0</v>
      </c>
      <c r="K752" s="141">
        <v>0</v>
      </c>
      <c r="L752" s="141">
        <v>0</v>
      </c>
      <c r="M752" s="141">
        <v>0</v>
      </c>
      <c r="N752" s="141">
        <v>0</v>
      </c>
      <c r="O752" s="141">
        <v>0</v>
      </c>
      <c r="P752" s="141">
        <v>0</v>
      </c>
      <c r="Q752" s="136">
        <f t="shared" si="354"/>
        <v>0</v>
      </c>
      <c r="R752" s="141">
        <v>0</v>
      </c>
      <c r="S752" s="141">
        <v>0</v>
      </c>
      <c r="T752" s="141">
        <v>0</v>
      </c>
      <c r="U752" s="10">
        <v>0</v>
      </c>
      <c r="V752" s="10">
        <v>0</v>
      </c>
      <c r="W752" s="10">
        <v>0</v>
      </c>
      <c r="X752" s="13">
        <f t="shared" si="363"/>
        <v>0</v>
      </c>
      <c r="Y752" s="10">
        <f t="shared" si="363"/>
        <v>0</v>
      </c>
      <c r="Z752" s="10">
        <f t="shared" si="362"/>
        <v>0</v>
      </c>
      <c r="AA752" s="10">
        <f t="shared" si="362"/>
        <v>0</v>
      </c>
      <c r="AB752" s="10">
        <f t="shared" si="362"/>
        <v>0</v>
      </c>
      <c r="AC752" s="10">
        <f t="shared" si="362"/>
        <v>0</v>
      </c>
      <c r="AD752" s="10">
        <f t="shared" si="362"/>
        <v>0</v>
      </c>
      <c r="AE752" s="10">
        <f t="shared" si="349"/>
        <v>0</v>
      </c>
      <c r="AF752" s="10">
        <f t="shared" si="349"/>
        <v>0</v>
      </c>
      <c r="AG752" s="10">
        <f t="shared" si="349"/>
        <v>0</v>
      </c>
      <c r="AH752" s="10">
        <f t="shared" si="348"/>
        <v>0</v>
      </c>
      <c r="AI752" s="10">
        <f t="shared" si="348"/>
        <v>0</v>
      </c>
      <c r="AJ752" s="10">
        <f t="shared" si="348"/>
        <v>0</v>
      </c>
      <c r="AK752" s="10">
        <f t="shared" si="348"/>
        <v>0</v>
      </c>
    </row>
    <row r="753" spans="1:45" ht="12.75" customHeight="1" x14ac:dyDescent="0.25">
      <c r="A753" s="133">
        <v>745</v>
      </c>
      <c r="B753" s="139" t="s">
        <v>1974</v>
      </c>
      <c r="C753" s="135">
        <f t="shared" si="350"/>
        <v>0</v>
      </c>
      <c r="D753" s="140">
        <v>0</v>
      </c>
      <c r="E753" s="140">
        <v>0</v>
      </c>
      <c r="F753" s="140">
        <v>0</v>
      </c>
      <c r="G753" s="140">
        <v>0</v>
      </c>
      <c r="H753" s="140">
        <v>0</v>
      </c>
      <c r="I753" s="140">
        <v>0</v>
      </c>
      <c r="J753" s="135">
        <f t="shared" si="352"/>
        <v>0</v>
      </c>
      <c r="K753" s="141">
        <v>0</v>
      </c>
      <c r="L753" s="141">
        <v>0</v>
      </c>
      <c r="M753" s="141">
        <v>0</v>
      </c>
      <c r="N753" s="141">
        <v>0</v>
      </c>
      <c r="O753" s="141">
        <v>0</v>
      </c>
      <c r="P753" s="141">
        <v>0</v>
      </c>
      <c r="Q753" s="136">
        <f t="shared" si="354"/>
        <v>0</v>
      </c>
      <c r="R753" s="141">
        <v>0</v>
      </c>
      <c r="S753" s="141">
        <v>0</v>
      </c>
      <c r="T753" s="141">
        <v>0</v>
      </c>
      <c r="U753" s="10">
        <v>0</v>
      </c>
      <c r="V753" s="10">
        <v>0</v>
      </c>
      <c r="W753" s="10">
        <v>0</v>
      </c>
      <c r="X753" s="13">
        <f t="shared" si="363"/>
        <v>0</v>
      </c>
      <c r="Y753" s="10">
        <f t="shared" si="363"/>
        <v>0</v>
      </c>
      <c r="Z753" s="10">
        <f t="shared" si="362"/>
        <v>0</v>
      </c>
      <c r="AA753" s="10">
        <f t="shared" si="362"/>
        <v>0</v>
      </c>
      <c r="AB753" s="10">
        <f t="shared" si="362"/>
        <v>0</v>
      </c>
      <c r="AC753" s="10">
        <f t="shared" si="362"/>
        <v>0</v>
      </c>
      <c r="AD753" s="10">
        <f t="shared" si="362"/>
        <v>0</v>
      </c>
      <c r="AE753" s="10">
        <f t="shared" si="349"/>
        <v>0</v>
      </c>
      <c r="AF753" s="10">
        <f t="shared" si="349"/>
        <v>0</v>
      </c>
      <c r="AG753" s="10">
        <f t="shared" si="349"/>
        <v>0</v>
      </c>
      <c r="AH753" s="10">
        <f t="shared" si="348"/>
        <v>0</v>
      </c>
      <c r="AI753" s="10">
        <f t="shared" si="348"/>
        <v>0</v>
      </c>
      <c r="AJ753" s="10">
        <f t="shared" si="348"/>
        <v>0</v>
      </c>
      <c r="AK753" s="10">
        <f t="shared" si="348"/>
        <v>0</v>
      </c>
    </row>
    <row r="754" spans="1:45" ht="12.75" customHeight="1" x14ac:dyDescent="0.25">
      <c r="A754" s="133">
        <v>746</v>
      </c>
      <c r="B754" s="139" t="s">
        <v>1975</v>
      </c>
      <c r="C754" s="135">
        <f t="shared" si="350"/>
        <v>0</v>
      </c>
      <c r="D754" s="140">
        <v>0</v>
      </c>
      <c r="E754" s="140">
        <v>0</v>
      </c>
      <c r="F754" s="140">
        <v>0</v>
      </c>
      <c r="G754" s="140">
        <v>0</v>
      </c>
      <c r="H754" s="140">
        <v>0</v>
      </c>
      <c r="I754" s="140">
        <v>0</v>
      </c>
      <c r="J754" s="135">
        <f t="shared" si="352"/>
        <v>0</v>
      </c>
      <c r="K754" s="141">
        <v>0</v>
      </c>
      <c r="L754" s="141">
        <v>0</v>
      </c>
      <c r="M754" s="141">
        <v>0</v>
      </c>
      <c r="N754" s="141">
        <v>0</v>
      </c>
      <c r="O754" s="141">
        <v>0</v>
      </c>
      <c r="P754" s="141">
        <v>0</v>
      </c>
      <c r="Q754" s="136">
        <f t="shared" si="354"/>
        <v>0</v>
      </c>
      <c r="R754" s="141">
        <v>0</v>
      </c>
      <c r="S754" s="141">
        <v>0</v>
      </c>
      <c r="T754" s="141">
        <v>0</v>
      </c>
      <c r="U754" s="10">
        <v>0</v>
      </c>
      <c r="V754" s="10">
        <v>0</v>
      </c>
      <c r="W754" s="10">
        <v>0</v>
      </c>
      <c r="X754" s="13">
        <f t="shared" si="363"/>
        <v>0</v>
      </c>
      <c r="Y754" s="10">
        <f t="shared" si="363"/>
        <v>0</v>
      </c>
      <c r="Z754" s="10">
        <f t="shared" si="362"/>
        <v>0</v>
      </c>
      <c r="AA754" s="10">
        <f t="shared" si="362"/>
        <v>0</v>
      </c>
      <c r="AB754" s="10">
        <f t="shared" si="362"/>
        <v>0</v>
      </c>
      <c r="AC754" s="10">
        <f t="shared" si="362"/>
        <v>0</v>
      </c>
      <c r="AD754" s="10">
        <f t="shared" si="362"/>
        <v>0</v>
      </c>
      <c r="AE754" s="10">
        <f t="shared" si="349"/>
        <v>0</v>
      </c>
      <c r="AF754" s="10">
        <f t="shared" si="349"/>
        <v>0</v>
      </c>
      <c r="AG754" s="10">
        <f t="shared" si="349"/>
        <v>0</v>
      </c>
      <c r="AH754" s="10">
        <f t="shared" si="348"/>
        <v>0</v>
      </c>
      <c r="AI754" s="10">
        <f t="shared" si="348"/>
        <v>0</v>
      </c>
      <c r="AJ754" s="10">
        <f t="shared" si="348"/>
        <v>0</v>
      </c>
      <c r="AK754" s="10">
        <f t="shared" si="348"/>
        <v>0</v>
      </c>
    </row>
    <row r="755" spans="1:45" ht="12.75" customHeight="1" x14ac:dyDescent="0.25">
      <c r="A755" s="133">
        <v>747</v>
      </c>
      <c r="B755" s="139" t="s">
        <v>1976</v>
      </c>
      <c r="C755" s="135">
        <f t="shared" si="350"/>
        <v>0</v>
      </c>
      <c r="D755" s="140">
        <v>0</v>
      </c>
      <c r="E755" s="140">
        <v>0</v>
      </c>
      <c r="F755" s="140">
        <v>0</v>
      </c>
      <c r="G755" s="140">
        <v>0</v>
      </c>
      <c r="H755" s="140">
        <v>0</v>
      </c>
      <c r="I755" s="140">
        <v>0</v>
      </c>
      <c r="J755" s="135">
        <f t="shared" si="352"/>
        <v>0</v>
      </c>
      <c r="K755" s="141">
        <v>0</v>
      </c>
      <c r="L755" s="141">
        <v>0</v>
      </c>
      <c r="M755" s="141">
        <v>0</v>
      </c>
      <c r="N755" s="141">
        <v>0</v>
      </c>
      <c r="O755" s="141">
        <v>0</v>
      </c>
      <c r="P755" s="141">
        <v>0</v>
      </c>
      <c r="Q755" s="136">
        <f t="shared" si="354"/>
        <v>0</v>
      </c>
      <c r="R755" s="141">
        <v>0</v>
      </c>
      <c r="S755" s="141">
        <v>0</v>
      </c>
      <c r="T755" s="141">
        <v>0</v>
      </c>
      <c r="U755" s="10">
        <v>0</v>
      </c>
      <c r="V755" s="10">
        <v>0</v>
      </c>
      <c r="W755" s="10">
        <v>0</v>
      </c>
      <c r="X755" s="13">
        <f t="shared" si="363"/>
        <v>0</v>
      </c>
      <c r="Y755" s="10">
        <f t="shared" si="363"/>
        <v>0</v>
      </c>
      <c r="Z755" s="10">
        <f t="shared" si="362"/>
        <v>0</v>
      </c>
      <c r="AA755" s="10">
        <f t="shared" si="362"/>
        <v>0</v>
      </c>
      <c r="AB755" s="10">
        <f t="shared" si="362"/>
        <v>0</v>
      </c>
      <c r="AC755" s="10">
        <f t="shared" si="362"/>
        <v>0</v>
      </c>
      <c r="AD755" s="10">
        <f t="shared" si="362"/>
        <v>0</v>
      </c>
      <c r="AE755" s="10">
        <f t="shared" si="349"/>
        <v>0</v>
      </c>
      <c r="AF755" s="10">
        <f t="shared" si="349"/>
        <v>0</v>
      </c>
      <c r="AG755" s="10">
        <f t="shared" si="349"/>
        <v>0</v>
      </c>
      <c r="AH755" s="10">
        <f t="shared" si="348"/>
        <v>0</v>
      </c>
      <c r="AI755" s="10">
        <f t="shared" si="348"/>
        <v>0</v>
      </c>
      <c r="AJ755" s="10">
        <f t="shared" si="348"/>
        <v>0</v>
      </c>
      <c r="AK755" s="10">
        <f t="shared" si="348"/>
        <v>0</v>
      </c>
    </row>
    <row r="756" spans="1:45" ht="12.75" customHeight="1" x14ac:dyDescent="0.25">
      <c r="A756" s="133">
        <v>748</v>
      </c>
      <c r="B756" s="139" t="s">
        <v>1977</v>
      </c>
      <c r="C756" s="135">
        <f t="shared" si="350"/>
        <v>0</v>
      </c>
      <c r="D756" s="140">
        <v>0</v>
      </c>
      <c r="E756" s="140">
        <v>0</v>
      </c>
      <c r="F756" s="140">
        <v>0</v>
      </c>
      <c r="G756" s="140">
        <v>0</v>
      </c>
      <c r="H756" s="140">
        <v>0</v>
      </c>
      <c r="I756" s="140">
        <v>0</v>
      </c>
      <c r="J756" s="135">
        <f t="shared" si="352"/>
        <v>0</v>
      </c>
      <c r="K756" s="141">
        <v>0</v>
      </c>
      <c r="L756" s="141">
        <v>0</v>
      </c>
      <c r="M756" s="141">
        <v>0</v>
      </c>
      <c r="N756" s="141">
        <v>0</v>
      </c>
      <c r="O756" s="141">
        <v>0</v>
      </c>
      <c r="P756" s="141">
        <v>0</v>
      </c>
      <c r="Q756" s="136">
        <f t="shared" si="354"/>
        <v>0</v>
      </c>
      <c r="R756" s="141">
        <v>0</v>
      </c>
      <c r="S756" s="141">
        <v>0</v>
      </c>
      <c r="T756" s="141">
        <v>0</v>
      </c>
      <c r="U756" s="10">
        <v>0</v>
      </c>
      <c r="V756" s="10">
        <v>0</v>
      </c>
      <c r="W756" s="10">
        <v>0</v>
      </c>
      <c r="X756" s="13">
        <f t="shared" si="363"/>
        <v>0</v>
      </c>
      <c r="Y756" s="10">
        <f t="shared" si="363"/>
        <v>0</v>
      </c>
      <c r="Z756" s="10">
        <f t="shared" si="362"/>
        <v>0</v>
      </c>
      <c r="AA756" s="10">
        <f t="shared" si="362"/>
        <v>0</v>
      </c>
      <c r="AB756" s="10">
        <f t="shared" si="362"/>
        <v>0</v>
      </c>
      <c r="AC756" s="10">
        <f t="shared" si="362"/>
        <v>0</v>
      </c>
      <c r="AD756" s="10">
        <f t="shared" si="362"/>
        <v>0</v>
      </c>
      <c r="AE756" s="10">
        <f t="shared" si="349"/>
        <v>0</v>
      </c>
      <c r="AF756" s="10">
        <f t="shared" si="349"/>
        <v>0</v>
      </c>
      <c r="AG756" s="10">
        <f t="shared" si="349"/>
        <v>0</v>
      </c>
      <c r="AH756" s="10">
        <f t="shared" si="348"/>
        <v>0</v>
      </c>
      <c r="AI756" s="10">
        <f t="shared" si="348"/>
        <v>0</v>
      </c>
      <c r="AJ756" s="10">
        <f t="shared" si="348"/>
        <v>0</v>
      </c>
      <c r="AK756" s="10">
        <f t="shared" si="348"/>
        <v>0</v>
      </c>
    </row>
    <row r="757" spans="1:45" ht="12.75" customHeight="1" x14ac:dyDescent="0.25">
      <c r="A757" s="133">
        <v>749</v>
      </c>
      <c r="B757" s="139" t="s">
        <v>1978</v>
      </c>
      <c r="C757" s="135">
        <f t="shared" si="350"/>
        <v>0</v>
      </c>
      <c r="D757" s="140">
        <v>0</v>
      </c>
      <c r="E757" s="140">
        <v>0</v>
      </c>
      <c r="F757" s="140">
        <v>0</v>
      </c>
      <c r="G757" s="140">
        <v>0</v>
      </c>
      <c r="H757" s="140">
        <v>0</v>
      </c>
      <c r="I757" s="140">
        <v>0</v>
      </c>
      <c r="J757" s="135">
        <f t="shared" si="352"/>
        <v>0</v>
      </c>
      <c r="K757" s="141">
        <v>0</v>
      </c>
      <c r="L757" s="141">
        <v>0</v>
      </c>
      <c r="M757" s="141">
        <v>0</v>
      </c>
      <c r="N757" s="141">
        <v>0</v>
      </c>
      <c r="O757" s="141">
        <v>0</v>
      </c>
      <c r="P757" s="141">
        <v>0</v>
      </c>
      <c r="Q757" s="136">
        <f t="shared" si="354"/>
        <v>0</v>
      </c>
      <c r="R757" s="141">
        <v>0</v>
      </c>
      <c r="S757" s="141">
        <v>0</v>
      </c>
      <c r="T757" s="141">
        <v>0</v>
      </c>
      <c r="U757" s="10">
        <v>0</v>
      </c>
      <c r="V757" s="10">
        <v>0</v>
      </c>
      <c r="W757" s="10">
        <v>0</v>
      </c>
      <c r="X757" s="13">
        <f t="shared" si="363"/>
        <v>0</v>
      </c>
      <c r="Y757" s="10">
        <f t="shared" si="363"/>
        <v>0</v>
      </c>
      <c r="Z757" s="10">
        <f t="shared" si="362"/>
        <v>0</v>
      </c>
      <c r="AA757" s="10">
        <f t="shared" si="362"/>
        <v>0</v>
      </c>
      <c r="AB757" s="10">
        <f t="shared" si="362"/>
        <v>0</v>
      </c>
      <c r="AC757" s="10">
        <f t="shared" si="362"/>
        <v>0</v>
      </c>
      <c r="AD757" s="10">
        <f t="shared" si="362"/>
        <v>0</v>
      </c>
      <c r="AE757" s="10">
        <f t="shared" si="349"/>
        <v>0</v>
      </c>
      <c r="AF757" s="10">
        <f t="shared" si="349"/>
        <v>0</v>
      </c>
      <c r="AG757" s="10">
        <f t="shared" si="349"/>
        <v>0</v>
      </c>
      <c r="AH757" s="10">
        <f t="shared" si="348"/>
        <v>0</v>
      </c>
      <c r="AI757" s="10">
        <f t="shared" si="348"/>
        <v>0</v>
      </c>
      <c r="AJ757" s="10">
        <f t="shared" si="348"/>
        <v>0</v>
      </c>
      <c r="AK757" s="10">
        <f t="shared" si="348"/>
        <v>0</v>
      </c>
    </row>
    <row r="758" spans="1:45" ht="12.75" customHeight="1" x14ac:dyDescent="0.25">
      <c r="A758" s="133">
        <v>750</v>
      </c>
      <c r="B758" s="139" t="s">
        <v>1979</v>
      </c>
      <c r="C758" s="135">
        <f t="shared" si="350"/>
        <v>0</v>
      </c>
      <c r="D758" s="140">
        <v>0</v>
      </c>
      <c r="E758" s="140">
        <v>0</v>
      </c>
      <c r="F758" s="140">
        <v>0</v>
      </c>
      <c r="G758" s="140">
        <v>0</v>
      </c>
      <c r="H758" s="140">
        <v>0</v>
      </c>
      <c r="I758" s="140">
        <v>0</v>
      </c>
      <c r="J758" s="135">
        <f t="shared" si="352"/>
        <v>0</v>
      </c>
      <c r="K758" s="141">
        <v>0</v>
      </c>
      <c r="L758" s="141">
        <v>0</v>
      </c>
      <c r="M758" s="141">
        <v>0</v>
      </c>
      <c r="N758" s="141">
        <v>0</v>
      </c>
      <c r="O758" s="141">
        <v>0</v>
      </c>
      <c r="P758" s="141">
        <v>0</v>
      </c>
      <c r="Q758" s="136">
        <f t="shared" si="354"/>
        <v>0</v>
      </c>
      <c r="R758" s="141">
        <v>0</v>
      </c>
      <c r="S758" s="141">
        <v>0</v>
      </c>
      <c r="T758" s="141">
        <v>0</v>
      </c>
      <c r="U758" s="10">
        <v>0</v>
      </c>
      <c r="V758" s="10">
        <v>0</v>
      </c>
      <c r="W758" s="10">
        <v>0</v>
      </c>
      <c r="X758" s="13">
        <f t="shared" si="363"/>
        <v>0</v>
      </c>
      <c r="Y758" s="10">
        <f t="shared" si="363"/>
        <v>0</v>
      </c>
      <c r="Z758" s="10">
        <f t="shared" si="362"/>
        <v>0</v>
      </c>
      <c r="AA758" s="10">
        <f t="shared" si="362"/>
        <v>0</v>
      </c>
      <c r="AB758" s="10">
        <f t="shared" si="362"/>
        <v>0</v>
      </c>
      <c r="AC758" s="10">
        <f t="shared" si="362"/>
        <v>0</v>
      </c>
      <c r="AD758" s="10">
        <f t="shared" si="362"/>
        <v>0</v>
      </c>
      <c r="AE758" s="10">
        <f t="shared" si="349"/>
        <v>0</v>
      </c>
      <c r="AF758" s="10">
        <f t="shared" si="349"/>
        <v>0</v>
      </c>
      <c r="AG758" s="10">
        <f t="shared" si="349"/>
        <v>0</v>
      </c>
      <c r="AH758" s="10">
        <f t="shared" si="348"/>
        <v>0</v>
      </c>
      <c r="AI758" s="10">
        <f t="shared" si="348"/>
        <v>0</v>
      </c>
      <c r="AJ758" s="10">
        <f t="shared" si="348"/>
        <v>0</v>
      </c>
      <c r="AK758" s="10">
        <f t="shared" si="348"/>
        <v>0</v>
      </c>
    </row>
    <row r="759" spans="1:45" ht="12.75" customHeight="1" x14ac:dyDescent="0.25">
      <c r="A759" s="133">
        <v>751</v>
      </c>
      <c r="B759" s="139" t="s">
        <v>1980</v>
      </c>
      <c r="C759" s="135">
        <f t="shared" si="350"/>
        <v>0</v>
      </c>
      <c r="D759" s="140">
        <v>0</v>
      </c>
      <c r="E759" s="140">
        <v>0</v>
      </c>
      <c r="F759" s="140">
        <v>0</v>
      </c>
      <c r="G759" s="140">
        <v>0</v>
      </c>
      <c r="H759" s="140">
        <v>0</v>
      </c>
      <c r="I759" s="140">
        <v>0</v>
      </c>
      <c r="J759" s="135">
        <f t="shared" si="352"/>
        <v>0</v>
      </c>
      <c r="K759" s="141">
        <v>0</v>
      </c>
      <c r="L759" s="141">
        <v>0</v>
      </c>
      <c r="M759" s="141">
        <v>0</v>
      </c>
      <c r="N759" s="141">
        <v>0</v>
      </c>
      <c r="O759" s="141">
        <v>0</v>
      </c>
      <c r="P759" s="141">
        <v>0</v>
      </c>
      <c r="Q759" s="136">
        <f t="shared" si="354"/>
        <v>0</v>
      </c>
      <c r="R759" s="141">
        <v>0</v>
      </c>
      <c r="S759" s="141">
        <v>0</v>
      </c>
      <c r="T759" s="141">
        <v>0</v>
      </c>
      <c r="U759" s="10">
        <v>0</v>
      </c>
      <c r="V759" s="10">
        <v>0</v>
      </c>
      <c r="W759" s="10">
        <v>0</v>
      </c>
      <c r="X759" s="13">
        <f t="shared" si="363"/>
        <v>0</v>
      </c>
      <c r="Y759" s="10">
        <f t="shared" si="363"/>
        <v>0</v>
      </c>
      <c r="Z759" s="10">
        <f t="shared" si="362"/>
        <v>0</v>
      </c>
      <c r="AA759" s="10">
        <f t="shared" si="362"/>
        <v>0</v>
      </c>
      <c r="AB759" s="10">
        <f t="shared" si="362"/>
        <v>0</v>
      </c>
      <c r="AC759" s="10">
        <f t="shared" si="362"/>
        <v>0</v>
      </c>
      <c r="AD759" s="10">
        <f t="shared" si="362"/>
        <v>0</v>
      </c>
      <c r="AE759" s="10">
        <f t="shared" si="349"/>
        <v>0</v>
      </c>
      <c r="AF759" s="10">
        <f t="shared" si="349"/>
        <v>0</v>
      </c>
      <c r="AG759" s="10">
        <f t="shared" si="349"/>
        <v>0</v>
      </c>
      <c r="AH759" s="10">
        <f t="shared" si="348"/>
        <v>0</v>
      </c>
      <c r="AI759" s="10">
        <f t="shared" si="348"/>
        <v>0</v>
      </c>
      <c r="AJ759" s="10">
        <f t="shared" si="348"/>
        <v>0</v>
      </c>
      <c r="AK759" s="10">
        <f t="shared" si="348"/>
        <v>0</v>
      </c>
    </row>
    <row r="760" spans="1:45" ht="12.75" customHeight="1" x14ac:dyDescent="0.25">
      <c r="A760" s="133">
        <v>752</v>
      </c>
      <c r="B760" s="139" t="s">
        <v>1963</v>
      </c>
      <c r="C760" s="135">
        <f t="shared" si="350"/>
        <v>0</v>
      </c>
      <c r="D760" s="140">
        <v>0</v>
      </c>
      <c r="E760" s="140">
        <v>0</v>
      </c>
      <c r="F760" s="140">
        <v>0</v>
      </c>
      <c r="G760" s="140">
        <v>0</v>
      </c>
      <c r="H760" s="140">
        <v>0</v>
      </c>
      <c r="I760" s="140">
        <v>0</v>
      </c>
      <c r="J760" s="135">
        <f t="shared" si="352"/>
        <v>0</v>
      </c>
      <c r="K760" s="141">
        <v>0</v>
      </c>
      <c r="L760" s="141">
        <v>0</v>
      </c>
      <c r="M760" s="141">
        <v>0</v>
      </c>
      <c r="N760" s="141">
        <v>0</v>
      </c>
      <c r="O760" s="141">
        <v>0</v>
      </c>
      <c r="P760" s="141">
        <v>0</v>
      </c>
      <c r="Q760" s="136">
        <f t="shared" si="354"/>
        <v>0</v>
      </c>
      <c r="R760" s="141">
        <v>0</v>
      </c>
      <c r="S760" s="141">
        <v>0</v>
      </c>
      <c r="T760" s="141">
        <v>0</v>
      </c>
      <c r="U760" s="10">
        <v>0</v>
      </c>
      <c r="V760" s="10">
        <v>0</v>
      </c>
      <c r="W760" s="10">
        <v>0</v>
      </c>
      <c r="X760" s="13">
        <f t="shared" si="363"/>
        <v>0</v>
      </c>
      <c r="Y760" s="10">
        <f t="shared" si="363"/>
        <v>0</v>
      </c>
      <c r="Z760" s="10">
        <f t="shared" si="362"/>
        <v>0</v>
      </c>
      <c r="AA760" s="10">
        <f t="shared" si="362"/>
        <v>0</v>
      </c>
      <c r="AB760" s="10">
        <f t="shared" si="362"/>
        <v>0</v>
      </c>
      <c r="AC760" s="10">
        <f t="shared" si="362"/>
        <v>0</v>
      </c>
      <c r="AD760" s="10">
        <f t="shared" si="362"/>
        <v>0</v>
      </c>
      <c r="AE760" s="10">
        <f t="shared" si="349"/>
        <v>0</v>
      </c>
      <c r="AF760" s="10">
        <f t="shared" si="349"/>
        <v>0</v>
      </c>
      <c r="AG760" s="10">
        <f t="shared" si="349"/>
        <v>0</v>
      </c>
      <c r="AH760" s="10">
        <f t="shared" si="348"/>
        <v>0</v>
      </c>
      <c r="AI760" s="10">
        <f t="shared" si="348"/>
        <v>0</v>
      </c>
      <c r="AJ760" s="10">
        <f t="shared" si="348"/>
        <v>0</v>
      </c>
      <c r="AK760" s="10">
        <f t="shared" si="348"/>
        <v>0</v>
      </c>
    </row>
    <row r="761" spans="1:45" ht="12.75" customHeight="1" x14ac:dyDescent="0.25">
      <c r="A761" s="133">
        <v>753</v>
      </c>
      <c r="B761" s="139" t="s">
        <v>1981</v>
      </c>
      <c r="C761" s="135">
        <f t="shared" si="350"/>
        <v>0</v>
      </c>
      <c r="D761" s="140">
        <v>0</v>
      </c>
      <c r="E761" s="140">
        <v>0</v>
      </c>
      <c r="F761" s="140">
        <v>0</v>
      </c>
      <c r="G761" s="140">
        <v>0</v>
      </c>
      <c r="H761" s="140">
        <v>0</v>
      </c>
      <c r="I761" s="140">
        <v>0</v>
      </c>
      <c r="J761" s="135">
        <f t="shared" si="352"/>
        <v>0</v>
      </c>
      <c r="K761" s="141">
        <v>0</v>
      </c>
      <c r="L761" s="141">
        <v>0</v>
      </c>
      <c r="M761" s="141">
        <v>0</v>
      </c>
      <c r="N761" s="141">
        <v>0</v>
      </c>
      <c r="O761" s="141">
        <v>0</v>
      </c>
      <c r="P761" s="141">
        <v>0</v>
      </c>
      <c r="Q761" s="136">
        <f t="shared" si="354"/>
        <v>0</v>
      </c>
      <c r="R761" s="141">
        <v>0</v>
      </c>
      <c r="S761" s="141">
        <v>0</v>
      </c>
      <c r="T761" s="141">
        <v>0</v>
      </c>
      <c r="U761" s="10">
        <v>0</v>
      </c>
      <c r="V761" s="10">
        <v>0</v>
      </c>
      <c r="W761" s="10">
        <v>0</v>
      </c>
      <c r="X761" s="13">
        <f t="shared" si="363"/>
        <v>0</v>
      </c>
      <c r="Y761" s="10">
        <f t="shared" si="363"/>
        <v>0</v>
      </c>
      <c r="Z761" s="10">
        <f t="shared" si="362"/>
        <v>0</v>
      </c>
      <c r="AA761" s="10">
        <f t="shared" si="362"/>
        <v>0</v>
      </c>
      <c r="AB761" s="10">
        <f t="shared" si="362"/>
        <v>0</v>
      </c>
      <c r="AC761" s="10">
        <f t="shared" si="362"/>
        <v>0</v>
      </c>
      <c r="AD761" s="10">
        <f t="shared" si="362"/>
        <v>0</v>
      </c>
      <c r="AE761" s="10">
        <f t="shared" si="349"/>
        <v>0</v>
      </c>
      <c r="AF761" s="10">
        <f t="shared" si="349"/>
        <v>0</v>
      </c>
      <c r="AG761" s="10">
        <f t="shared" si="349"/>
        <v>0</v>
      </c>
      <c r="AH761" s="10">
        <f t="shared" si="348"/>
        <v>0</v>
      </c>
      <c r="AI761" s="10">
        <f t="shared" si="348"/>
        <v>0</v>
      </c>
      <c r="AJ761" s="10">
        <f t="shared" si="348"/>
        <v>0</v>
      </c>
      <c r="AK761" s="10">
        <f t="shared" si="348"/>
        <v>0</v>
      </c>
    </row>
    <row r="762" spans="1:45" ht="12.75" customHeight="1" x14ac:dyDescent="0.25">
      <c r="A762" s="133">
        <v>754</v>
      </c>
      <c r="B762" s="139" t="s">
        <v>1982</v>
      </c>
      <c r="C762" s="135">
        <f t="shared" si="350"/>
        <v>0</v>
      </c>
      <c r="D762" s="140">
        <v>0</v>
      </c>
      <c r="E762" s="140">
        <v>0</v>
      </c>
      <c r="F762" s="140">
        <v>0</v>
      </c>
      <c r="G762" s="140">
        <v>0</v>
      </c>
      <c r="H762" s="140">
        <v>0</v>
      </c>
      <c r="I762" s="140">
        <v>0</v>
      </c>
      <c r="J762" s="135">
        <f t="shared" si="352"/>
        <v>0</v>
      </c>
      <c r="K762" s="141">
        <v>0</v>
      </c>
      <c r="L762" s="141">
        <v>0</v>
      </c>
      <c r="M762" s="141">
        <v>0</v>
      </c>
      <c r="N762" s="141">
        <v>0</v>
      </c>
      <c r="O762" s="141">
        <v>0</v>
      </c>
      <c r="P762" s="141">
        <v>0</v>
      </c>
      <c r="Q762" s="136">
        <f t="shared" si="354"/>
        <v>0</v>
      </c>
      <c r="R762" s="141">
        <v>0</v>
      </c>
      <c r="S762" s="141">
        <v>0</v>
      </c>
      <c r="T762" s="141">
        <v>0</v>
      </c>
      <c r="U762" s="10">
        <v>0</v>
      </c>
      <c r="V762" s="10">
        <v>0</v>
      </c>
      <c r="W762" s="10">
        <v>0</v>
      </c>
      <c r="X762" s="13">
        <f t="shared" si="363"/>
        <v>0</v>
      </c>
      <c r="Y762" s="10">
        <f t="shared" si="363"/>
        <v>0</v>
      </c>
      <c r="Z762" s="10">
        <f t="shared" si="362"/>
        <v>0</v>
      </c>
      <c r="AA762" s="10">
        <f t="shared" si="362"/>
        <v>0</v>
      </c>
      <c r="AB762" s="10">
        <f t="shared" si="362"/>
        <v>0</v>
      </c>
      <c r="AC762" s="10">
        <f t="shared" si="362"/>
        <v>0</v>
      </c>
      <c r="AD762" s="10">
        <f t="shared" si="362"/>
        <v>0</v>
      </c>
      <c r="AE762" s="10">
        <f t="shared" si="349"/>
        <v>0</v>
      </c>
      <c r="AF762" s="10">
        <f t="shared" si="349"/>
        <v>0</v>
      </c>
      <c r="AG762" s="10">
        <f t="shared" si="349"/>
        <v>0</v>
      </c>
      <c r="AH762" s="10">
        <f t="shared" si="348"/>
        <v>0</v>
      </c>
      <c r="AI762" s="10">
        <f t="shared" si="348"/>
        <v>0</v>
      </c>
      <c r="AJ762" s="10">
        <f t="shared" si="348"/>
        <v>0</v>
      </c>
      <c r="AK762" s="10">
        <f t="shared" si="348"/>
        <v>0</v>
      </c>
    </row>
    <row r="763" spans="1:45" ht="12.75" customHeight="1" x14ac:dyDescent="0.25">
      <c r="A763" s="133">
        <v>755</v>
      </c>
      <c r="B763" s="139" t="s">
        <v>1983</v>
      </c>
      <c r="C763" s="135">
        <f t="shared" si="350"/>
        <v>0</v>
      </c>
      <c r="D763" s="140">
        <v>0</v>
      </c>
      <c r="E763" s="140">
        <v>0</v>
      </c>
      <c r="F763" s="140">
        <v>0</v>
      </c>
      <c r="G763" s="140">
        <v>0</v>
      </c>
      <c r="H763" s="140">
        <v>0</v>
      </c>
      <c r="I763" s="140">
        <v>0</v>
      </c>
      <c r="J763" s="135">
        <f t="shared" si="352"/>
        <v>0</v>
      </c>
      <c r="K763" s="141">
        <v>0</v>
      </c>
      <c r="L763" s="141">
        <v>0</v>
      </c>
      <c r="M763" s="141">
        <v>0</v>
      </c>
      <c r="N763" s="141">
        <v>0</v>
      </c>
      <c r="O763" s="141">
        <v>0</v>
      </c>
      <c r="P763" s="141">
        <v>0</v>
      </c>
      <c r="Q763" s="136">
        <f t="shared" si="354"/>
        <v>0</v>
      </c>
      <c r="R763" s="141">
        <v>0</v>
      </c>
      <c r="S763" s="141">
        <v>0</v>
      </c>
      <c r="T763" s="141">
        <v>0</v>
      </c>
      <c r="U763" s="10">
        <v>0</v>
      </c>
      <c r="V763" s="10">
        <v>0</v>
      </c>
      <c r="W763" s="10">
        <v>0</v>
      </c>
      <c r="X763" s="13">
        <f t="shared" si="363"/>
        <v>0</v>
      </c>
      <c r="Y763" s="10">
        <f t="shared" si="363"/>
        <v>0</v>
      </c>
      <c r="Z763" s="10">
        <f t="shared" si="362"/>
        <v>0</v>
      </c>
      <c r="AA763" s="10">
        <f t="shared" si="362"/>
        <v>0</v>
      </c>
      <c r="AB763" s="10">
        <f t="shared" si="362"/>
        <v>0</v>
      </c>
      <c r="AC763" s="10">
        <f t="shared" si="362"/>
        <v>0</v>
      </c>
      <c r="AD763" s="10">
        <f t="shared" si="362"/>
        <v>0</v>
      </c>
      <c r="AE763" s="10">
        <f t="shared" si="349"/>
        <v>0</v>
      </c>
      <c r="AF763" s="10">
        <f t="shared" si="349"/>
        <v>0</v>
      </c>
      <c r="AG763" s="10">
        <f t="shared" si="349"/>
        <v>0</v>
      </c>
      <c r="AH763" s="10">
        <f t="shared" si="348"/>
        <v>0</v>
      </c>
      <c r="AI763" s="10">
        <f t="shared" si="348"/>
        <v>0</v>
      </c>
      <c r="AJ763" s="10">
        <f t="shared" si="348"/>
        <v>0</v>
      </c>
      <c r="AK763" s="10">
        <f t="shared" si="348"/>
        <v>0</v>
      </c>
    </row>
    <row r="764" spans="1:45" ht="12.75" customHeight="1" x14ac:dyDescent="0.25">
      <c r="A764" s="133">
        <v>756</v>
      </c>
      <c r="B764" s="139" t="s">
        <v>1984</v>
      </c>
      <c r="C764" s="135">
        <f t="shared" si="350"/>
        <v>0</v>
      </c>
      <c r="D764" s="140">
        <v>0</v>
      </c>
      <c r="E764" s="140">
        <v>0</v>
      </c>
      <c r="F764" s="140">
        <v>0</v>
      </c>
      <c r="G764" s="140">
        <v>0</v>
      </c>
      <c r="H764" s="140">
        <v>0</v>
      </c>
      <c r="I764" s="140">
        <v>0</v>
      </c>
      <c r="J764" s="135">
        <f t="shared" si="352"/>
        <v>0</v>
      </c>
      <c r="K764" s="141">
        <v>0</v>
      </c>
      <c r="L764" s="141">
        <v>0</v>
      </c>
      <c r="M764" s="141">
        <v>0</v>
      </c>
      <c r="N764" s="141">
        <v>0</v>
      </c>
      <c r="O764" s="141">
        <v>0</v>
      </c>
      <c r="P764" s="141">
        <v>0</v>
      </c>
      <c r="Q764" s="136">
        <f t="shared" si="354"/>
        <v>0</v>
      </c>
      <c r="R764" s="141">
        <v>0</v>
      </c>
      <c r="S764" s="141">
        <v>0</v>
      </c>
      <c r="T764" s="141">
        <v>0</v>
      </c>
      <c r="U764" s="10">
        <v>0</v>
      </c>
      <c r="V764" s="10">
        <v>0</v>
      </c>
      <c r="W764" s="10">
        <v>0</v>
      </c>
      <c r="X764" s="13">
        <f t="shared" si="363"/>
        <v>0</v>
      </c>
      <c r="Y764" s="10">
        <f t="shared" si="363"/>
        <v>0</v>
      </c>
      <c r="Z764" s="10">
        <f t="shared" si="362"/>
        <v>0</v>
      </c>
      <c r="AA764" s="10">
        <f t="shared" si="362"/>
        <v>0</v>
      </c>
      <c r="AB764" s="10">
        <f t="shared" si="362"/>
        <v>0</v>
      </c>
      <c r="AC764" s="10">
        <f t="shared" si="362"/>
        <v>0</v>
      </c>
      <c r="AD764" s="10">
        <f t="shared" si="362"/>
        <v>0</v>
      </c>
      <c r="AE764" s="10">
        <f t="shared" si="349"/>
        <v>0</v>
      </c>
      <c r="AF764" s="10">
        <f t="shared" si="349"/>
        <v>0</v>
      </c>
      <c r="AG764" s="10">
        <f t="shared" si="349"/>
        <v>0</v>
      </c>
      <c r="AH764" s="10">
        <f t="shared" si="348"/>
        <v>0</v>
      </c>
      <c r="AI764" s="10">
        <f t="shared" si="348"/>
        <v>0</v>
      </c>
      <c r="AJ764" s="10">
        <f t="shared" si="348"/>
        <v>0</v>
      </c>
      <c r="AK764" s="10">
        <f t="shared" si="348"/>
        <v>0</v>
      </c>
    </row>
    <row r="765" spans="1:45" ht="12.75" customHeight="1" x14ac:dyDescent="0.25">
      <c r="A765" s="133">
        <v>757</v>
      </c>
      <c r="B765" s="139" t="s">
        <v>1985</v>
      </c>
      <c r="C765" s="135">
        <f t="shared" si="350"/>
        <v>0</v>
      </c>
      <c r="D765" s="140">
        <v>0</v>
      </c>
      <c r="E765" s="140">
        <v>0</v>
      </c>
      <c r="F765" s="140">
        <v>0</v>
      </c>
      <c r="G765" s="140">
        <v>0</v>
      </c>
      <c r="H765" s="140">
        <v>0</v>
      </c>
      <c r="I765" s="140">
        <v>0</v>
      </c>
      <c r="J765" s="135">
        <f t="shared" si="352"/>
        <v>0</v>
      </c>
      <c r="K765" s="141">
        <v>0</v>
      </c>
      <c r="L765" s="141">
        <v>0</v>
      </c>
      <c r="M765" s="141">
        <v>0</v>
      </c>
      <c r="N765" s="141">
        <v>0</v>
      </c>
      <c r="O765" s="141">
        <v>0</v>
      </c>
      <c r="P765" s="141">
        <v>0</v>
      </c>
      <c r="Q765" s="136">
        <f t="shared" si="354"/>
        <v>0</v>
      </c>
      <c r="R765" s="141">
        <v>0</v>
      </c>
      <c r="S765" s="141">
        <v>0</v>
      </c>
      <c r="T765" s="141">
        <v>0</v>
      </c>
      <c r="U765" s="10">
        <v>0</v>
      </c>
      <c r="V765" s="10">
        <v>0</v>
      </c>
      <c r="W765" s="10">
        <v>0</v>
      </c>
      <c r="X765" s="13">
        <f t="shared" si="363"/>
        <v>0</v>
      </c>
      <c r="Y765" s="10">
        <f t="shared" si="363"/>
        <v>0</v>
      </c>
      <c r="Z765" s="10">
        <f t="shared" si="362"/>
        <v>0</v>
      </c>
      <c r="AA765" s="10">
        <f t="shared" si="362"/>
        <v>0</v>
      </c>
      <c r="AB765" s="10">
        <f t="shared" si="362"/>
        <v>0</v>
      </c>
      <c r="AC765" s="10">
        <f t="shared" si="362"/>
        <v>0</v>
      </c>
      <c r="AD765" s="10">
        <f t="shared" si="362"/>
        <v>0</v>
      </c>
      <c r="AE765" s="10">
        <f t="shared" si="349"/>
        <v>0</v>
      </c>
      <c r="AF765" s="10">
        <f t="shared" si="349"/>
        <v>0</v>
      </c>
      <c r="AG765" s="10">
        <f t="shared" si="349"/>
        <v>0</v>
      </c>
      <c r="AH765" s="10">
        <f t="shared" si="348"/>
        <v>0</v>
      </c>
      <c r="AI765" s="10">
        <f t="shared" si="348"/>
        <v>0</v>
      </c>
      <c r="AJ765" s="10">
        <f t="shared" si="348"/>
        <v>0</v>
      </c>
      <c r="AK765" s="10">
        <f t="shared" si="348"/>
        <v>0</v>
      </c>
    </row>
    <row r="766" spans="1:45" ht="12.75" customHeight="1" x14ac:dyDescent="0.25">
      <c r="A766" s="133">
        <v>758</v>
      </c>
      <c r="B766" s="139"/>
      <c r="C766" s="140"/>
      <c r="D766" s="140"/>
      <c r="E766" s="140"/>
      <c r="F766" s="140"/>
      <c r="G766" s="140"/>
      <c r="H766" s="140"/>
      <c r="I766" s="140"/>
      <c r="J766" s="140"/>
      <c r="K766" s="141"/>
      <c r="L766" s="141"/>
      <c r="M766" s="141"/>
      <c r="N766" s="141"/>
      <c r="O766" s="141"/>
      <c r="P766" s="141"/>
      <c r="Q766" s="141"/>
      <c r="R766" s="141"/>
      <c r="S766" s="141"/>
      <c r="T766" s="141"/>
      <c r="U766" s="10"/>
      <c r="V766" s="10"/>
      <c r="W766" s="10"/>
      <c r="X766" s="13">
        <f t="shared" si="363"/>
        <v>0</v>
      </c>
      <c r="Y766" s="10"/>
      <c r="Z766" s="10"/>
      <c r="AA766" s="10"/>
      <c r="AB766" s="10"/>
      <c r="AC766" s="10"/>
      <c r="AD766" s="10"/>
      <c r="AE766" s="10"/>
      <c r="AF766" s="10"/>
      <c r="AG766" s="10"/>
      <c r="AH766" s="10"/>
      <c r="AI766" s="10"/>
      <c r="AJ766" s="10"/>
      <c r="AK766" s="10"/>
    </row>
    <row r="767" spans="1:45" ht="12.75" customHeight="1" x14ac:dyDescent="0.25">
      <c r="A767" s="133">
        <v>759</v>
      </c>
      <c r="B767" s="134" t="s">
        <v>1986</v>
      </c>
      <c r="C767" s="135">
        <f t="shared" ref="C767:C798" si="364">SUM(D767:I767)</f>
        <v>5299.5</v>
      </c>
      <c r="D767" s="135">
        <f t="shared" ref="D767:I767" si="365">D768+D769</f>
        <v>2405.5</v>
      </c>
      <c r="E767" s="135">
        <f t="shared" si="365"/>
        <v>2065.8000000000002</v>
      </c>
      <c r="F767" s="135">
        <f t="shared" si="365"/>
        <v>0</v>
      </c>
      <c r="G767" s="135">
        <f t="shared" si="365"/>
        <v>408.8</v>
      </c>
      <c r="H767" s="135">
        <f t="shared" si="365"/>
        <v>138</v>
      </c>
      <c r="I767" s="135">
        <f t="shared" si="365"/>
        <v>281.39999999999998</v>
      </c>
      <c r="J767" s="135">
        <f t="shared" ref="J767:J798" si="366">SUM(K767:P767)</f>
        <v>6487.5999999999995</v>
      </c>
      <c r="K767" s="135">
        <f t="shared" ref="K767:P767" si="367">K768+K769</f>
        <v>3585.6</v>
      </c>
      <c r="L767" s="135">
        <f t="shared" si="367"/>
        <v>2065.8000000000002</v>
      </c>
      <c r="M767" s="135">
        <f t="shared" si="367"/>
        <v>0</v>
      </c>
      <c r="N767" s="135">
        <f t="shared" si="367"/>
        <v>408.8</v>
      </c>
      <c r="O767" s="135">
        <f t="shared" si="367"/>
        <v>146</v>
      </c>
      <c r="P767" s="135">
        <f t="shared" si="367"/>
        <v>281.39999999999998</v>
      </c>
      <c r="Q767" s="136">
        <f t="shared" ref="Q767:Q798" si="368">SUM(R767:W767)</f>
        <v>5675.4418000000005</v>
      </c>
      <c r="R767" s="135">
        <f t="shared" ref="R767:W767" si="369">R768+R769</f>
        <v>3214.5111000000002</v>
      </c>
      <c r="S767" s="135">
        <f t="shared" si="369"/>
        <v>1786.1524999999999</v>
      </c>
      <c r="T767" s="135">
        <f t="shared" si="369"/>
        <v>0</v>
      </c>
      <c r="U767" s="135">
        <f t="shared" si="369"/>
        <v>320.8</v>
      </c>
      <c r="V767" s="135">
        <f t="shared" si="369"/>
        <v>108.3202</v>
      </c>
      <c r="W767" s="135">
        <f t="shared" si="369"/>
        <v>245.65799999999999</v>
      </c>
      <c r="X767" s="13">
        <f t="shared" si="363"/>
        <v>-812.15819999999894</v>
      </c>
      <c r="Y767" s="13">
        <f t="shared" si="363"/>
        <v>-371.08889999999974</v>
      </c>
      <c r="Z767" s="13">
        <f t="shared" si="363"/>
        <v>-279.64750000000026</v>
      </c>
      <c r="AA767" s="13">
        <f t="shared" si="363"/>
        <v>0</v>
      </c>
      <c r="AB767" s="13">
        <f t="shared" si="363"/>
        <v>-88</v>
      </c>
      <c r="AC767" s="13">
        <f t="shared" si="363"/>
        <v>-37.6798</v>
      </c>
      <c r="AD767" s="13">
        <f t="shared" si="363"/>
        <v>-35.74199999999999</v>
      </c>
      <c r="AE767" s="13">
        <f t="shared" si="349"/>
        <v>87.481376780319394</v>
      </c>
      <c r="AF767" s="13">
        <f t="shared" si="349"/>
        <v>89.650577309236951</v>
      </c>
      <c r="AG767" s="13">
        <f t="shared" si="349"/>
        <v>86.462992545260903</v>
      </c>
      <c r="AH767" s="13">
        <f t="shared" si="348"/>
        <v>0</v>
      </c>
      <c r="AI767" s="13">
        <f t="shared" si="348"/>
        <v>78.473581213307241</v>
      </c>
      <c r="AJ767" s="13">
        <f t="shared" si="348"/>
        <v>74.191917808219173</v>
      </c>
      <c r="AK767" s="13">
        <f t="shared" si="348"/>
        <v>87.298507462686572</v>
      </c>
    </row>
    <row r="768" spans="1:45" s="138" customFormat="1" ht="12.75" customHeight="1" x14ac:dyDescent="0.2">
      <c r="A768" s="133">
        <v>760</v>
      </c>
      <c r="B768" s="134" t="s">
        <v>1374</v>
      </c>
      <c r="C768" s="135">
        <f t="shared" si="364"/>
        <v>5161.5</v>
      </c>
      <c r="D768" s="135">
        <f t="shared" ref="D768:I768" si="370">D770</f>
        <v>2405.5</v>
      </c>
      <c r="E768" s="135">
        <f t="shared" si="370"/>
        <v>2065.8000000000002</v>
      </c>
      <c r="F768" s="135">
        <f t="shared" si="370"/>
        <v>0</v>
      </c>
      <c r="G768" s="135">
        <f t="shared" si="370"/>
        <v>408.8</v>
      </c>
      <c r="H768" s="135">
        <f t="shared" si="370"/>
        <v>0</v>
      </c>
      <c r="I768" s="135">
        <f t="shared" si="370"/>
        <v>281.39999999999998</v>
      </c>
      <c r="J768" s="135">
        <f t="shared" si="366"/>
        <v>6341.5999999999995</v>
      </c>
      <c r="K768" s="135">
        <f t="shared" ref="K768:P768" si="371">K770</f>
        <v>3585.6</v>
      </c>
      <c r="L768" s="135">
        <f t="shared" si="371"/>
        <v>2065.8000000000002</v>
      </c>
      <c r="M768" s="135">
        <f t="shared" si="371"/>
        <v>0</v>
      </c>
      <c r="N768" s="135">
        <f t="shared" si="371"/>
        <v>408.8</v>
      </c>
      <c r="O768" s="135">
        <f t="shared" si="371"/>
        <v>0</v>
      </c>
      <c r="P768" s="135">
        <f t="shared" si="371"/>
        <v>281.39999999999998</v>
      </c>
      <c r="Q768" s="136">
        <f t="shared" si="368"/>
        <v>5567.1216000000004</v>
      </c>
      <c r="R768" s="135">
        <f t="shared" ref="R768:W768" si="372">R770</f>
        <v>3214.5111000000002</v>
      </c>
      <c r="S768" s="135">
        <f t="shared" si="372"/>
        <v>1786.1524999999999</v>
      </c>
      <c r="T768" s="135">
        <f t="shared" si="372"/>
        <v>0</v>
      </c>
      <c r="U768" s="135">
        <f t="shared" si="372"/>
        <v>320.8</v>
      </c>
      <c r="V768" s="135">
        <f t="shared" si="372"/>
        <v>0</v>
      </c>
      <c r="W768" s="135">
        <f t="shared" si="372"/>
        <v>245.65799999999999</v>
      </c>
      <c r="X768" s="13">
        <f t="shared" si="363"/>
        <v>-774.47839999999906</v>
      </c>
      <c r="Y768" s="13">
        <f t="shared" si="363"/>
        <v>-371.08889999999974</v>
      </c>
      <c r="Z768" s="13">
        <f t="shared" si="363"/>
        <v>-279.64750000000026</v>
      </c>
      <c r="AA768" s="13">
        <f t="shared" si="363"/>
        <v>0</v>
      </c>
      <c r="AB768" s="13">
        <f t="shared" si="363"/>
        <v>-88</v>
      </c>
      <c r="AC768" s="13">
        <f t="shared" si="363"/>
        <v>0</v>
      </c>
      <c r="AD768" s="13">
        <f t="shared" si="363"/>
        <v>-35.74199999999999</v>
      </c>
      <c r="AE768" s="13">
        <f t="shared" si="349"/>
        <v>87.787334426643142</v>
      </c>
      <c r="AF768" s="13">
        <f t="shared" si="349"/>
        <v>89.650577309236951</v>
      </c>
      <c r="AG768" s="13">
        <f t="shared" si="349"/>
        <v>86.462992545260903</v>
      </c>
      <c r="AH768" s="13">
        <f t="shared" si="348"/>
        <v>0</v>
      </c>
      <c r="AI768" s="13">
        <f t="shared" si="348"/>
        <v>78.473581213307241</v>
      </c>
      <c r="AJ768" s="13">
        <f t="shared" si="348"/>
        <v>0</v>
      </c>
      <c r="AK768" s="13">
        <f t="shared" si="348"/>
        <v>87.298507462686572</v>
      </c>
      <c r="AL768" s="183"/>
      <c r="AM768" s="183"/>
      <c r="AN768" s="183"/>
      <c r="AO768" s="183"/>
      <c r="AP768" s="183"/>
      <c r="AQ768" s="183"/>
      <c r="AR768" s="183"/>
      <c r="AS768" s="183"/>
    </row>
    <row r="769" spans="1:45" s="138" customFormat="1" ht="12.75" customHeight="1" x14ac:dyDescent="0.2">
      <c r="A769" s="133">
        <v>761</v>
      </c>
      <c r="B769" s="134" t="s">
        <v>1375</v>
      </c>
      <c r="C769" s="135">
        <f t="shared" si="364"/>
        <v>138</v>
      </c>
      <c r="D769" s="135">
        <f t="shared" ref="D769:I769" si="373">SUBTOTAL(9,D771:D798)</f>
        <v>0</v>
      </c>
      <c r="E769" s="135">
        <f t="shared" si="373"/>
        <v>0</v>
      </c>
      <c r="F769" s="135">
        <f t="shared" si="373"/>
        <v>0</v>
      </c>
      <c r="G769" s="135">
        <f t="shared" si="373"/>
        <v>0</v>
      </c>
      <c r="H769" s="135">
        <f t="shared" si="373"/>
        <v>138</v>
      </c>
      <c r="I769" s="135">
        <f t="shared" si="373"/>
        <v>0</v>
      </c>
      <c r="J769" s="135">
        <f t="shared" si="366"/>
        <v>146</v>
      </c>
      <c r="K769" s="135">
        <f t="shared" ref="K769:P769" si="374">SUBTOTAL(9,K771:K798)</f>
        <v>0</v>
      </c>
      <c r="L769" s="135">
        <f t="shared" si="374"/>
        <v>0</v>
      </c>
      <c r="M769" s="135">
        <f t="shared" si="374"/>
        <v>0</v>
      </c>
      <c r="N769" s="135">
        <f t="shared" si="374"/>
        <v>0</v>
      </c>
      <c r="O769" s="135">
        <f t="shared" si="374"/>
        <v>146</v>
      </c>
      <c r="P769" s="135">
        <f t="shared" si="374"/>
        <v>0</v>
      </c>
      <c r="Q769" s="136">
        <f t="shared" si="368"/>
        <v>108.3202</v>
      </c>
      <c r="R769" s="135">
        <f t="shared" ref="R769:W769" si="375">SUBTOTAL(9,R771:R798)</f>
        <v>0</v>
      </c>
      <c r="S769" s="135">
        <f t="shared" si="375"/>
        <v>0</v>
      </c>
      <c r="T769" s="135">
        <f t="shared" si="375"/>
        <v>0</v>
      </c>
      <c r="U769" s="135">
        <f t="shared" si="375"/>
        <v>0</v>
      </c>
      <c r="V769" s="135">
        <f t="shared" si="375"/>
        <v>108.3202</v>
      </c>
      <c r="W769" s="135">
        <f t="shared" si="375"/>
        <v>0</v>
      </c>
      <c r="X769" s="13">
        <f t="shared" si="363"/>
        <v>-37.6798</v>
      </c>
      <c r="Y769" s="13">
        <f t="shared" si="363"/>
        <v>0</v>
      </c>
      <c r="Z769" s="13">
        <f t="shared" si="363"/>
        <v>0</v>
      </c>
      <c r="AA769" s="13">
        <f t="shared" si="363"/>
        <v>0</v>
      </c>
      <c r="AB769" s="13">
        <f t="shared" si="363"/>
        <v>0</v>
      </c>
      <c r="AC769" s="13">
        <f t="shared" si="363"/>
        <v>-37.6798</v>
      </c>
      <c r="AD769" s="13">
        <f t="shared" si="363"/>
        <v>0</v>
      </c>
      <c r="AE769" s="13">
        <f t="shared" si="349"/>
        <v>74.191917808219173</v>
      </c>
      <c r="AF769" s="13">
        <f t="shared" si="349"/>
        <v>0</v>
      </c>
      <c r="AG769" s="13">
        <f t="shared" si="349"/>
        <v>0</v>
      </c>
      <c r="AH769" s="13">
        <f t="shared" si="348"/>
        <v>0</v>
      </c>
      <c r="AI769" s="13">
        <f t="shared" si="348"/>
        <v>0</v>
      </c>
      <c r="AJ769" s="13">
        <f t="shared" si="348"/>
        <v>74.191917808219173</v>
      </c>
      <c r="AK769" s="13">
        <f t="shared" si="348"/>
        <v>0</v>
      </c>
      <c r="AL769" s="183"/>
      <c r="AM769" s="183"/>
      <c r="AN769" s="183"/>
      <c r="AO769" s="183"/>
      <c r="AP769" s="183"/>
      <c r="AQ769" s="183"/>
      <c r="AR769" s="183"/>
      <c r="AS769" s="183"/>
    </row>
    <row r="770" spans="1:45" ht="12.75" customHeight="1" x14ac:dyDescent="0.25">
      <c r="A770" s="133">
        <v>762</v>
      </c>
      <c r="B770" s="139" t="s">
        <v>1400</v>
      </c>
      <c r="C770" s="135">
        <f t="shared" si="364"/>
        <v>5161.5</v>
      </c>
      <c r="D770" s="140">
        <v>2405.5</v>
      </c>
      <c r="E770" s="140">
        <v>2065.8000000000002</v>
      </c>
      <c r="F770" s="140">
        <v>0</v>
      </c>
      <c r="G770" s="140">
        <v>408.8</v>
      </c>
      <c r="H770" s="140">
        <v>0</v>
      </c>
      <c r="I770" s="140">
        <v>281.39999999999998</v>
      </c>
      <c r="J770" s="135">
        <f t="shared" si="366"/>
        <v>6341.5999999999995</v>
      </c>
      <c r="K770" s="141">
        <v>3585.6</v>
      </c>
      <c r="L770" s="141">
        <v>2065.8000000000002</v>
      </c>
      <c r="M770" s="141">
        <v>0</v>
      </c>
      <c r="N770" s="141">
        <v>408.8</v>
      </c>
      <c r="O770" s="141">
        <v>0</v>
      </c>
      <c r="P770" s="141">
        <v>281.39999999999998</v>
      </c>
      <c r="Q770" s="136">
        <f t="shared" si="368"/>
        <v>5567.1216000000004</v>
      </c>
      <c r="R770" s="141">
        <v>3214.5111000000002</v>
      </c>
      <c r="S770" s="141">
        <v>1786.1524999999999</v>
      </c>
      <c r="T770" s="141">
        <v>0</v>
      </c>
      <c r="U770" s="10">
        <v>320.8</v>
      </c>
      <c r="V770" s="10">
        <v>0</v>
      </c>
      <c r="W770" s="10">
        <v>245.65799999999999</v>
      </c>
      <c r="X770" s="13">
        <f t="shared" si="363"/>
        <v>-774.47839999999906</v>
      </c>
      <c r="Y770" s="10">
        <f t="shared" si="363"/>
        <v>-371.08889999999974</v>
      </c>
      <c r="Z770" s="10">
        <f t="shared" si="363"/>
        <v>-279.64750000000026</v>
      </c>
      <c r="AA770" s="10">
        <f t="shared" si="363"/>
        <v>0</v>
      </c>
      <c r="AB770" s="10">
        <f t="shared" si="363"/>
        <v>-88</v>
      </c>
      <c r="AC770" s="10">
        <f t="shared" si="363"/>
        <v>0</v>
      </c>
      <c r="AD770" s="10">
        <f t="shared" si="363"/>
        <v>-35.74199999999999</v>
      </c>
      <c r="AE770" s="10">
        <f t="shared" si="349"/>
        <v>87.787334426643142</v>
      </c>
      <c r="AF770" s="10">
        <f t="shared" si="349"/>
        <v>89.650577309236951</v>
      </c>
      <c r="AG770" s="10">
        <f t="shared" si="349"/>
        <v>86.462992545260903</v>
      </c>
      <c r="AH770" s="10">
        <f t="shared" si="348"/>
        <v>0</v>
      </c>
      <c r="AI770" s="10">
        <f t="shared" si="348"/>
        <v>78.473581213307241</v>
      </c>
      <c r="AJ770" s="10">
        <f t="shared" si="348"/>
        <v>0</v>
      </c>
      <c r="AK770" s="10">
        <f t="shared" si="348"/>
        <v>87.298507462686572</v>
      </c>
    </row>
    <row r="771" spans="1:45" ht="12.75" customHeight="1" x14ac:dyDescent="0.25">
      <c r="A771" s="133">
        <v>763</v>
      </c>
      <c r="B771" s="139" t="s">
        <v>1987</v>
      </c>
      <c r="C771" s="135">
        <f t="shared" si="364"/>
        <v>0</v>
      </c>
      <c r="D771" s="140">
        <v>0</v>
      </c>
      <c r="E771" s="140">
        <v>0</v>
      </c>
      <c r="F771" s="140">
        <v>0</v>
      </c>
      <c r="G771" s="140">
        <v>0</v>
      </c>
      <c r="H771" s="140">
        <v>0</v>
      </c>
      <c r="I771" s="140">
        <v>0</v>
      </c>
      <c r="J771" s="135">
        <f t="shared" si="366"/>
        <v>0</v>
      </c>
      <c r="K771" s="141">
        <v>0</v>
      </c>
      <c r="L771" s="141">
        <v>0</v>
      </c>
      <c r="M771" s="141">
        <v>0</v>
      </c>
      <c r="N771" s="141">
        <v>0</v>
      </c>
      <c r="O771" s="141">
        <v>0</v>
      </c>
      <c r="P771" s="141">
        <v>0</v>
      </c>
      <c r="Q771" s="136">
        <f t="shared" si="368"/>
        <v>0</v>
      </c>
      <c r="R771" s="141">
        <v>0</v>
      </c>
      <c r="S771" s="141">
        <v>0</v>
      </c>
      <c r="T771" s="141">
        <v>0</v>
      </c>
      <c r="U771" s="10">
        <v>0</v>
      </c>
      <c r="V771" s="10">
        <v>0</v>
      </c>
      <c r="W771" s="10">
        <v>0</v>
      </c>
      <c r="X771" s="13">
        <f t="shared" si="363"/>
        <v>0</v>
      </c>
      <c r="Y771" s="10">
        <f t="shared" si="363"/>
        <v>0</v>
      </c>
      <c r="Z771" s="10">
        <f t="shared" si="363"/>
        <v>0</v>
      </c>
      <c r="AA771" s="10">
        <f t="shared" si="363"/>
        <v>0</v>
      </c>
      <c r="AB771" s="10">
        <f t="shared" si="363"/>
        <v>0</v>
      </c>
      <c r="AC771" s="10">
        <f t="shared" si="363"/>
        <v>0</v>
      </c>
      <c r="AD771" s="10">
        <f t="shared" si="363"/>
        <v>0</v>
      </c>
      <c r="AE771" s="10">
        <f t="shared" si="349"/>
        <v>0</v>
      </c>
      <c r="AF771" s="10">
        <f t="shared" si="349"/>
        <v>0</v>
      </c>
      <c r="AG771" s="10">
        <f t="shared" si="349"/>
        <v>0</v>
      </c>
      <c r="AH771" s="10">
        <f t="shared" si="348"/>
        <v>0</v>
      </c>
      <c r="AI771" s="10">
        <f t="shared" si="348"/>
        <v>0</v>
      </c>
      <c r="AJ771" s="10">
        <f t="shared" si="348"/>
        <v>0</v>
      </c>
      <c r="AK771" s="10">
        <f t="shared" si="348"/>
        <v>0</v>
      </c>
    </row>
    <row r="772" spans="1:45" ht="12.75" customHeight="1" x14ac:dyDescent="0.25">
      <c r="A772" s="133">
        <v>764</v>
      </c>
      <c r="B772" s="139" t="s">
        <v>1988</v>
      </c>
      <c r="C772" s="135">
        <f t="shared" si="364"/>
        <v>0</v>
      </c>
      <c r="D772" s="140">
        <v>0</v>
      </c>
      <c r="E772" s="140">
        <v>0</v>
      </c>
      <c r="F772" s="140">
        <v>0</v>
      </c>
      <c r="G772" s="140">
        <v>0</v>
      </c>
      <c r="H772" s="140">
        <v>0</v>
      </c>
      <c r="I772" s="140">
        <v>0</v>
      </c>
      <c r="J772" s="135">
        <f t="shared" si="366"/>
        <v>0</v>
      </c>
      <c r="K772" s="141">
        <v>0</v>
      </c>
      <c r="L772" s="141">
        <v>0</v>
      </c>
      <c r="M772" s="141">
        <v>0</v>
      </c>
      <c r="N772" s="141">
        <v>0</v>
      </c>
      <c r="O772" s="141">
        <v>0</v>
      </c>
      <c r="P772" s="141">
        <v>0</v>
      </c>
      <c r="Q772" s="136">
        <f t="shared" si="368"/>
        <v>0</v>
      </c>
      <c r="R772" s="141">
        <v>0</v>
      </c>
      <c r="S772" s="141">
        <v>0</v>
      </c>
      <c r="T772" s="141">
        <v>0</v>
      </c>
      <c r="U772" s="10">
        <v>0</v>
      </c>
      <c r="V772" s="10">
        <v>0</v>
      </c>
      <c r="W772" s="10">
        <v>0</v>
      </c>
      <c r="X772" s="13">
        <f t="shared" si="363"/>
        <v>0</v>
      </c>
      <c r="Y772" s="10">
        <f t="shared" si="363"/>
        <v>0</v>
      </c>
      <c r="Z772" s="10">
        <f t="shared" si="363"/>
        <v>0</v>
      </c>
      <c r="AA772" s="10">
        <f t="shared" si="363"/>
        <v>0</v>
      </c>
      <c r="AB772" s="10">
        <f t="shared" si="363"/>
        <v>0</v>
      </c>
      <c r="AC772" s="10">
        <f t="shared" si="363"/>
        <v>0</v>
      </c>
      <c r="AD772" s="10">
        <f t="shared" si="363"/>
        <v>0</v>
      </c>
      <c r="AE772" s="10">
        <f t="shared" si="349"/>
        <v>0</v>
      </c>
      <c r="AF772" s="10">
        <f t="shared" si="349"/>
        <v>0</v>
      </c>
      <c r="AG772" s="10">
        <f t="shared" si="349"/>
        <v>0</v>
      </c>
      <c r="AH772" s="10">
        <f t="shared" si="348"/>
        <v>0</v>
      </c>
      <c r="AI772" s="10">
        <f t="shared" si="348"/>
        <v>0</v>
      </c>
      <c r="AJ772" s="10">
        <f t="shared" si="348"/>
        <v>0</v>
      </c>
      <c r="AK772" s="10">
        <f t="shared" si="348"/>
        <v>0</v>
      </c>
    </row>
    <row r="773" spans="1:45" ht="12.75" customHeight="1" x14ac:dyDescent="0.25">
      <c r="A773" s="133">
        <v>765</v>
      </c>
      <c r="B773" s="139" t="s">
        <v>1989</v>
      </c>
      <c r="C773" s="135">
        <f t="shared" si="364"/>
        <v>0</v>
      </c>
      <c r="D773" s="140">
        <v>0</v>
      </c>
      <c r="E773" s="140">
        <v>0</v>
      </c>
      <c r="F773" s="140">
        <v>0</v>
      </c>
      <c r="G773" s="140">
        <v>0</v>
      </c>
      <c r="H773" s="140">
        <v>0</v>
      </c>
      <c r="I773" s="140">
        <v>0</v>
      </c>
      <c r="J773" s="135">
        <f t="shared" si="366"/>
        <v>0</v>
      </c>
      <c r="K773" s="141">
        <v>0</v>
      </c>
      <c r="L773" s="141">
        <v>0</v>
      </c>
      <c r="M773" s="141">
        <v>0</v>
      </c>
      <c r="N773" s="141">
        <v>0</v>
      </c>
      <c r="O773" s="141">
        <v>0</v>
      </c>
      <c r="P773" s="141">
        <v>0</v>
      </c>
      <c r="Q773" s="136">
        <f t="shared" si="368"/>
        <v>0</v>
      </c>
      <c r="R773" s="141">
        <v>0</v>
      </c>
      <c r="S773" s="141">
        <v>0</v>
      </c>
      <c r="T773" s="141">
        <v>0</v>
      </c>
      <c r="U773" s="10">
        <v>0</v>
      </c>
      <c r="V773" s="10">
        <v>0</v>
      </c>
      <c r="W773" s="10">
        <v>0</v>
      </c>
      <c r="X773" s="13">
        <f t="shared" si="363"/>
        <v>0</v>
      </c>
      <c r="Y773" s="10">
        <f t="shared" si="363"/>
        <v>0</v>
      </c>
      <c r="Z773" s="10">
        <f t="shared" si="363"/>
        <v>0</v>
      </c>
      <c r="AA773" s="10">
        <f t="shared" si="363"/>
        <v>0</v>
      </c>
      <c r="AB773" s="10">
        <f t="shared" si="363"/>
        <v>0</v>
      </c>
      <c r="AC773" s="10">
        <f t="shared" si="363"/>
        <v>0</v>
      </c>
      <c r="AD773" s="10">
        <f t="shared" si="363"/>
        <v>0</v>
      </c>
      <c r="AE773" s="10">
        <f t="shared" si="349"/>
        <v>0</v>
      </c>
      <c r="AF773" s="10">
        <f t="shared" si="349"/>
        <v>0</v>
      </c>
      <c r="AG773" s="10">
        <f t="shared" si="349"/>
        <v>0</v>
      </c>
      <c r="AH773" s="10">
        <f t="shared" si="348"/>
        <v>0</v>
      </c>
      <c r="AI773" s="10">
        <f t="shared" si="348"/>
        <v>0</v>
      </c>
      <c r="AJ773" s="10">
        <f t="shared" si="348"/>
        <v>0</v>
      </c>
      <c r="AK773" s="10">
        <f t="shared" si="348"/>
        <v>0</v>
      </c>
    </row>
    <row r="774" spans="1:45" ht="12.75" customHeight="1" x14ac:dyDescent="0.25">
      <c r="A774" s="133">
        <v>766</v>
      </c>
      <c r="B774" s="139" t="s">
        <v>1990</v>
      </c>
      <c r="C774" s="135">
        <f t="shared" si="364"/>
        <v>0</v>
      </c>
      <c r="D774" s="140">
        <v>0</v>
      </c>
      <c r="E774" s="140">
        <v>0</v>
      </c>
      <c r="F774" s="140">
        <v>0</v>
      </c>
      <c r="G774" s="140">
        <v>0</v>
      </c>
      <c r="H774" s="140">
        <v>0</v>
      </c>
      <c r="I774" s="140">
        <v>0</v>
      </c>
      <c r="J774" s="135">
        <f t="shared" si="366"/>
        <v>0</v>
      </c>
      <c r="K774" s="141">
        <v>0</v>
      </c>
      <c r="L774" s="141">
        <v>0</v>
      </c>
      <c r="M774" s="141">
        <v>0</v>
      </c>
      <c r="N774" s="141">
        <v>0</v>
      </c>
      <c r="O774" s="141">
        <v>0</v>
      </c>
      <c r="P774" s="141">
        <v>0</v>
      </c>
      <c r="Q774" s="136">
        <f t="shared" si="368"/>
        <v>0</v>
      </c>
      <c r="R774" s="141">
        <v>0</v>
      </c>
      <c r="S774" s="141">
        <v>0</v>
      </c>
      <c r="T774" s="141">
        <v>0</v>
      </c>
      <c r="U774" s="10">
        <v>0</v>
      </c>
      <c r="V774" s="10">
        <v>0</v>
      </c>
      <c r="W774" s="10">
        <v>0</v>
      </c>
      <c r="X774" s="13">
        <f t="shared" si="363"/>
        <v>0</v>
      </c>
      <c r="Y774" s="10">
        <f t="shared" si="363"/>
        <v>0</v>
      </c>
      <c r="Z774" s="10">
        <f t="shared" si="363"/>
        <v>0</v>
      </c>
      <c r="AA774" s="10">
        <f t="shared" si="363"/>
        <v>0</v>
      </c>
      <c r="AB774" s="10">
        <f t="shared" si="363"/>
        <v>0</v>
      </c>
      <c r="AC774" s="10">
        <f t="shared" si="363"/>
        <v>0</v>
      </c>
      <c r="AD774" s="10">
        <f t="shared" si="363"/>
        <v>0</v>
      </c>
      <c r="AE774" s="10">
        <f t="shared" si="349"/>
        <v>0</v>
      </c>
      <c r="AF774" s="10">
        <f t="shared" si="349"/>
        <v>0</v>
      </c>
      <c r="AG774" s="10">
        <f t="shared" si="349"/>
        <v>0</v>
      </c>
      <c r="AH774" s="10">
        <f t="shared" si="348"/>
        <v>0</v>
      </c>
      <c r="AI774" s="10">
        <f t="shared" si="348"/>
        <v>0</v>
      </c>
      <c r="AJ774" s="10">
        <f t="shared" si="348"/>
        <v>0</v>
      </c>
      <c r="AK774" s="10">
        <f t="shared" si="348"/>
        <v>0</v>
      </c>
    </row>
    <row r="775" spans="1:45" ht="12.75" customHeight="1" x14ac:dyDescent="0.25">
      <c r="A775" s="133">
        <v>767</v>
      </c>
      <c r="B775" s="139" t="s">
        <v>1991</v>
      </c>
      <c r="C775" s="135">
        <f t="shared" si="364"/>
        <v>0</v>
      </c>
      <c r="D775" s="140">
        <v>0</v>
      </c>
      <c r="E775" s="140">
        <v>0</v>
      </c>
      <c r="F775" s="140">
        <v>0</v>
      </c>
      <c r="G775" s="140">
        <v>0</v>
      </c>
      <c r="H775" s="140">
        <v>0</v>
      </c>
      <c r="I775" s="140">
        <v>0</v>
      </c>
      <c r="J775" s="135">
        <f t="shared" si="366"/>
        <v>0</v>
      </c>
      <c r="K775" s="141">
        <v>0</v>
      </c>
      <c r="L775" s="141">
        <v>0</v>
      </c>
      <c r="M775" s="141">
        <v>0</v>
      </c>
      <c r="N775" s="141">
        <v>0</v>
      </c>
      <c r="O775" s="141">
        <v>0</v>
      </c>
      <c r="P775" s="141">
        <v>0</v>
      </c>
      <c r="Q775" s="136">
        <f t="shared" si="368"/>
        <v>0</v>
      </c>
      <c r="R775" s="141">
        <v>0</v>
      </c>
      <c r="S775" s="141">
        <v>0</v>
      </c>
      <c r="T775" s="141">
        <v>0</v>
      </c>
      <c r="U775" s="10">
        <v>0</v>
      </c>
      <c r="V775" s="10">
        <v>0</v>
      </c>
      <c r="W775" s="10">
        <v>0</v>
      </c>
      <c r="X775" s="13">
        <f t="shared" si="363"/>
        <v>0</v>
      </c>
      <c r="Y775" s="10">
        <f t="shared" si="363"/>
        <v>0</v>
      </c>
      <c r="Z775" s="10">
        <f t="shared" si="363"/>
        <v>0</v>
      </c>
      <c r="AA775" s="10">
        <f t="shared" si="363"/>
        <v>0</v>
      </c>
      <c r="AB775" s="10">
        <f t="shared" si="363"/>
        <v>0</v>
      </c>
      <c r="AC775" s="10">
        <f t="shared" si="363"/>
        <v>0</v>
      </c>
      <c r="AD775" s="10">
        <f t="shared" si="363"/>
        <v>0</v>
      </c>
      <c r="AE775" s="10">
        <f t="shared" si="349"/>
        <v>0</v>
      </c>
      <c r="AF775" s="10">
        <f t="shared" si="349"/>
        <v>0</v>
      </c>
      <c r="AG775" s="10">
        <f t="shared" si="349"/>
        <v>0</v>
      </c>
      <c r="AH775" s="10">
        <f t="shared" si="348"/>
        <v>0</v>
      </c>
      <c r="AI775" s="10">
        <f t="shared" si="348"/>
        <v>0</v>
      </c>
      <c r="AJ775" s="10">
        <f t="shared" si="348"/>
        <v>0</v>
      </c>
      <c r="AK775" s="10">
        <f t="shared" si="348"/>
        <v>0</v>
      </c>
    </row>
    <row r="776" spans="1:45" ht="12.75" customHeight="1" x14ac:dyDescent="0.25">
      <c r="A776" s="133">
        <v>768</v>
      </c>
      <c r="B776" s="139" t="s">
        <v>1838</v>
      </c>
      <c r="C776" s="135">
        <f t="shared" si="364"/>
        <v>0</v>
      </c>
      <c r="D776" s="140">
        <v>0</v>
      </c>
      <c r="E776" s="140">
        <v>0</v>
      </c>
      <c r="F776" s="140">
        <v>0</v>
      </c>
      <c r="G776" s="140">
        <v>0</v>
      </c>
      <c r="H776" s="140">
        <v>0</v>
      </c>
      <c r="I776" s="140">
        <v>0</v>
      </c>
      <c r="J776" s="135">
        <f t="shared" si="366"/>
        <v>0</v>
      </c>
      <c r="K776" s="141">
        <v>0</v>
      </c>
      <c r="L776" s="141">
        <v>0</v>
      </c>
      <c r="M776" s="141">
        <v>0</v>
      </c>
      <c r="N776" s="141">
        <v>0</v>
      </c>
      <c r="O776" s="141">
        <v>0</v>
      </c>
      <c r="P776" s="141">
        <v>0</v>
      </c>
      <c r="Q776" s="136">
        <f t="shared" si="368"/>
        <v>0</v>
      </c>
      <c r="R776" s="141">
        <v>0</v>
      </c>
      <c r="S776" s="141">
        <v>0</v>
      </c>
      <c r="T776" s="141">
        <v>0</v>
      </c>
      <c r="U776" s="10">
        <v>0</v>
      </c>
      <c r="V776" s="10">
        <v>0</v>
      </c>
      <c r="W776" s="10">
        <v>0</v>
      </c>
      <c r="X776" s="13">
        <f t="shared" si="363"/>
        <v>0</v>
      </c>
      <c r="Y776" s="10">
        <f t="shared" si="363"/>
        <v>0</v>
      </c>
      <c r="Z776" s="10">
        <f t="shared" si="363"/>
        <v>0</v>
      </c>
      <c r="AA776" s="10">
        <f t="shared" si="363"/>
        <v>0</v>
      </c>
      <c r="AB776" s="10">
        <f t="shared" si="363"/>
        <v>0</v>
      </c>
      <c r="AC776" s="10">
        <f t="shared" si="363"/>
        <v>0</v>
      </c>
      <c r="AD776" s="10">
        <f t="shared" si="363"/>
        <v>0</v>
      </c>
      <c r="AE776" s="10">
        <f t="shared" si="349"/>
        <v>0</v>
      </c>
      <c r="AF776" s="10">
        <f t="shared" si="349"/>
        <v>0</v>
      </c>
      <c r="AG776" s="10">
        <f t="shared" si="349"/>
        <v>0</v>
      </c>
      <c r="AH776" s="10">
        <f t="shared" si="348"/>
        <v>0</v>
      </c>
      <c r="AI776" s="10">
        <f t="shared" si="348"/>
        <v>0</v>
      </c>
      <c r="AJ776" s="10">
        <f t="shared" si="348"/>
        <v>0</v>
      </c>
      <c r="AK776" s="10">
        <f t="shared" si="348"/>
        <v>0</v>
      </c>
    </row>
    <row r="777" spans="1:45" ht="12.75" customHeight="1" x14ac:dyDescent="0.25">
      <c r="A777" s="133">
        <v>769</v>
      </c>
      <c r="B777" s="139" t="s">
        <v>1992</v>
      </c>
      <c r="C777" s="135">
        <f t="shared" si="364"/>
        <v>0</v>
      </c>
      <c r="D777" s="140">
        <v>0</v>
      </c>
      <c r="E777" s="140">
        <v>0</v>
      </c>
      <c r="F777" s="140">
        <v>0</v>
      </c>
      <c r="G777" s="140">
        <v>0</v>
      </c>
      <c r="H777" s="140">
        <v>0</v>
      </c>
      <c r="I777" s="140">
        <v>0</v>
      </c>
      <c r="J777" s="135">
        <f t="shared" si="366"/>
        <v>0</v>
      </c>
      <c r="K777" s="141">
        <v>0</v>
      </c>
      <c r="L777" s="141">
        <v>0</v>
      </c>
      <c r="M777" s="141">
        <v>0</v>
      </c>
      <c r="N777" s="141">
        <v>0</v>
      </c>
      <c r="O777" s="141">
        <v>0</v>
      </c>
      <c r="P777" s="141">
        <v>0</v>
      </c>
      <c r="Q777" s="136">
        <f t="shared" si="368"/>
        <v>0</v>
      </c>
      <c r="R777" s="141">
        <v>0</v>
      </c>
      <c r="S777" s="141">
        <v>0</v>
      </c>
      <c r="T777" s="141">
        <v>0</v>
      </c>
      <c r="U777" s="10">
        <v>0</v>
      </c>
      <c r="V777" s="10">
        <v>0</v>
      </c>
      <c r="W777" s="10">
        <v>0</v>
      </c>
      <c r="X777" s="13">
        <f t="shared" si="363"/>
        <v>0</v>
      </c>
      <c r="Y777" s="10">
        <f t="shared" si="363"/>
        <v>0</v>
      </c>
      <c r="Z777" s="10">
        <f t="shared" si="363"/>
        <v>0</v>
      </c>
      <c r="AA777" s="10">
        <f t="shared" si="363"/>
        <v>0</v>
      </c>
      <c r="AB777" s="10">
        <f t="shared" si="363"/>
        <v>0</v>
      </c>
      <c r="AC777" s="10">
        <f t="shared" si="363"/>
        <v>0</v>
      </c>
      <c r="AD777" s="10">
        <f t="shared" si="363"/>
        <v>0</v>
      </c>
      <c r="AE777" s="10">
        <f t="shared" si="349"/>
        <v>0</v>
      </c>
      <c r="AF777" s="10">
        <f t="shared" si="349"/>
        <v>0</v>
      </c>
      <c r="AG777" s="10">
        <f t="shared" si="349"/>
        <v>0</v>
      </c>
      <c r="AH777" s="10">
        <f t="shared" si="348"/>
        <v>0</v>
      </c>
      <c r="AI777" s="10">
        <f t="shared" si="348"/>
        <v>0</v>
      </c>
      <c r="AJ777" s="10">
        <f t="shared" si="348"/>
        <v>0</v>
      </c>
      <c r="AK777" s="10">
        <f t="shared" si="348"/>
        <v>0</v>
      </c>
    </row>
    <row r="778" spans="1:45" ht="12.75" customHeight="1" x14ac:dyDescent="0.25">
      <c r="A778" s="133">
        <v>770</v>
      </c>
      <c r="B778" s="139" t="s">
        <v>1993</v>
      </c>
      <c r="C778" s="135">
        <f t="shared" si="364"/>
        <v>0</v>
      </c>
      <c r="D778" s="140">
        <v>0</v>
      </c>
      <c r="E778" s="140">
        <v>0</v>
      </c>
      <c r="F778" s="140">
        <v>0</v>
      </c>
      <c r="G778" s="140">
        <v>0</v>
      </c>
      <c r="H778" s="140">
        <v>0</v>
      </c>
      <c r="I778" s="140">
        <v>0</v>
      </c>
      <c r="J778" s="135">
        <f t="shared" si="366"/>
        <v>0</v>
      </c>
      <c r="K778" s="141">
        <v>0</v>
      </c>
      <c r="L778" s="141">
        <v>0</v>
      </c>
      <c r="M778" s="141">
        <v>0</v>
      </c>
      <c r="N778" s="141">
        <v>0</v>
      </c>
      <c r="O778" s="141">
        <v>0</v>
      </c>
      <c r="P778" s="141">
        <v>0</v>
      </c>
      <c r="Q778" s="136">
        <f t="shared" si="368"/>
        <v>0</v>
      </c>
      <c r="R778" s="141">
        <v>0</v>
      </c>
      <c r="S778" s="141">
        <v>0</v>
      </c>
      <c r="T778" s="141">
        <v>0</v>
      </c>
      <c r="U778" s="10">
        <v>0</v>
      </c>
      <c r="V778" s="10">
        <v>0</v>
      </c>
      <c r="W778" s="10">
        <v>0</v>
      </c>
      <c r="X778" s="13">
        <f t="shared" si="363"/>
        <v>0</v>
      </c>
      <c r="Y778" s="10">
        <f t="shared" si="363"/>
        <v>0</v>
      </c>
      <c r="Z778" s="10">
        <f t="shared" si="363"/>
        <v>0</v>
      </c>
      <c r="AA778" s="10">
        <f t="shared" si="363"/>
        <v>0</v>
      </c>
      <c r="AB778" s="10">
        <f t="shared" si="363"/>
        <v>0</v>
      </c>
      <c r="AC778" s="10">
        <f t="shared" si="363"/>
        <v>0</v>
      </c>
      <c r="AD778" s="10">
        <f t="shared" si="363"/>
        <v>0</v>
      </c>
      <c r="AE778" s="10">
        <f t="shared" si="349"/>
        <v>0</v>
      </c>
      <c r="AF778" s="10">
        <f t="shared" si="349"/>
        <v>0</v>
      </c>
      <c r="AG778" s="10">
        <f t="shared" si="349"/>
        <v>0</v>
      </c>
      <c r="AH778" s="10">
        <f t="shared" si="348"/>
        <v>0</v>
      </c>
      <c r="AI778" s="10">
        <f t="shared" si="348"/>
        <v>0</v>
      </c>
      <c r="AJ778" s="10">
        <f t="shared" si="348"/>
        <v>0</v>
      </c>
      <c r="AK778" s="10">
        <f t="shared" si="348"/>
        <v>0</v>
      </c>
    </row>
    <row r="779" spans="1:45" ht="12.75" customHeight="1" x14ac:dyDescent="0.25">
      <c r="A779" s="133">
        <v>771</v>
      </c>
      <c r="B779" s="139" t="s">
        <v>1994</v>
      </c>
      <c r="C779" s="135">
        <f t="shared" si="364"/>
        <v>0</v>
      </c>
      <c r="D779" s="140">
        <v>0</v>
      </c>
      <c r="E779" s="140">
        <v>0</v>
      </c>
      <c r="F779" s="140">
        <v>0</v>
      </c>
      <c r="G779" s="140">
        <v>0</v>
      </c>
      <c r="H779" s="140">
        <v>0</v>
      </c>
      <c r="I779" s="140">
        <v>0</v>
      </c>
      <c r="J779" s="135">
        <f t="shared" si="366"/>
        <v>0</v>
      </c>
      <c r="K779" s="141">
        <v>0</v>
      </c>
      <c r="L779" s="141">
        <v>0</v>
      </c>
      <c r="M779" s="141">
        <v>0</v>
      </c>
      <c r="N779" s="141">
        <v>0</v>
      </c>
      <c r="O779" s="141">
        <v>0</v>
      </c>
      <c r="P779" s="141">
        <v>0</v>
      </c>
      <c r="Q779" s="136">
        <f t="shared" si="368"/>
        <v>0</v>
      </c>
      <c r="R779" s="141">
        <v>0</v>
      </c>
      <c r="S779" s="141">
        <v>0</v>
      </c>
      <c r="T779" s="141">
        <v>0</v>
      </c>
      <c r="U779" s="10">
        <v>0</v>
      </c>
      <c r="V779" s="10">
        <v>0</v>
      </c>
      <c r="W779" s="10">
        <v>0</v>
      </c>
      <c r="X779" s="13">
        <f t="shared" si="363"/>
        <v>0</v>
      </c>
      <c r="Y779" s="10">
        <f t="shared" si="363"/>
        <v>0</v>
      </c>
      <c r="Z779" s="10">
        <f t="shared" si="363"/>
        <v>0</v>
      </c>
      <c r="AA779" s="10">
        <f t="shared" si="363"/>
        <v>0</v>
      </c>
      <c r="AB779" s="10">
        <f t="shared" si="363"/>
        <v>0</v>
      </c>
      <c r="AC779" s="10">
        <f t="shared" si="363"/>
        <v>0</v>
      </c>
      <c r="AD779" s="10">
        <f t="shared" si="363"/>
        <v>0</v>
      </c>
      <c r="AE779" s="10">
        <f t="shared" si="349"/>
        <v>0</v>
      </c>
      <c r="AF779" s="10">
        <f t="shared" si="349"/>
        <v>0</v>
      </c>
      <c r="AG779" s="10">
        <f t="shared" si="349"/>
        <v>0</v>
      </c>
      <c r="AH779" s="10">
        <f t="shared" si="348"/>
        <v>0</v>
      </c>
      <c r="AI779" s="10">
        <f t="shared" si="348"/>
        <v>0</v>
      </c>
      <c r="AJ779" s="10">
        <f t="shared" si="348"/>
        <v>0</v>
      </c>
      <c r="AK779" s="10">
        <f t="shared" si="348"/>
        <v>0</v>
      </c>
    </row>
    <row r="780" spans="1:45" ht="12.75" customHeight="1" x14ac:dyDescent="0.25">
      <c r="A780" s="133">
        <v>772</v>
      </c>
      <c r="B780" s="139" t="s">
        <v>1726</v>
      </c>
      <c r="C780" s="135">
        <f t="shared" si="364"/>
        <v>0</v>
      </c>
      <c r="D780" s="140">
        <v>0</v>
      </c>
      <c r="E780" s="140">
        <v>0</v>
      </c>
      <c r="F780" s="140">
        <v>0</v>
      </c>
      <c r="G780" s="140">
        <v>0</v>
      </c>
      <c r="H780" s="140">
        <v>0</v>
      </c>
      <c r="I780" s="140">
        <v>0</v>
      </c>
      <c r="J780" s="135">
        <f t="shared" si="366"/>
        <v>0</v>
      </c>
      <c r="K780" s="141">
        <v>0</v>
      </c>
      <c r="L780" s="141">
        <v>0</v>
      </c>
      <c r="M780" s="141">
        <v>0</v>
      </c>
      <c r="N780" s="141">
        <v>0</v>
      </c>
      <c r="O780" s="141">
        <v>0</v>
      </c>
      <c r="P780" s="141">
        <v>0</v>
      </c>
      <c r="Q780" s="136">
        <f t="shared" si="368"/>
        <v>0</v>
      </c>
      <c r="R780" s="141">
        <v>0</v>
      </c>
      <c r="S780" s="141">
        <v>0</v>
      </c>
      <c r="T780" s="141">
        <v>0</v>
      </c>
      <c r="U780" s="10">
        <v>0</v>
      </c>
      <c r="V780" s="10">
        <v>0</v>
      </c>
      <c r="W780" s="10">
        <v>0</v>
      </c>
      <c r="X780" s="13">
        <f t="shared" si="363"/>
        <v>0</v>
      </c>
      <c r="Y780" s="10">
        <f t="shared" si="363"/>
        <v>0</v>
      </c>
      <c r="Z780" s="10">
        <f t="shared" si="363"/>
        <v>0</v>
      </c>
      <c r="AA780" s="10">
        <f t="shared" si="363"/>
        <v>0</v>
      </c>
      <c r="AB780" s="10">
        <f t="shared" si="363"/>
        <v>0</v>
      </c>
      <c r="AC780" s="10">
        <f t="shared" si="363"/>
        <v>0</v>
      </c>
      <c r="AD780" s="10">
        <f t="shared" si="363"/>
        <v>0</v>
      </c>
      <c r="AE780" s="10">
        <f t="shared" si="349"/>
        <v>0</v>
      </c>
      <c r="AF780" s="10">
        <f t="shared" si="349"/>
        <v>0</v>
      </c>
      <c r="AG780" s="10">
        <f t="shared" si="349"/>
        <v>0</v>
      </c>
      <c r="AH780" s="10">
        <f t="shared" si="348"/>
        <v>0</v>
      </c>
      <c r="AI780" s="10">
        <f t="shared" si="348"/>
        <v>0</v>
      </c>
      <c r="AJ780" s="10">
        <f t="shared" si="348"/>
        <v>0</v>
      </c>
      <c r="AK780" s="10">
        <f t="shared" si="348"/>
        <v>0</v>
      </c>
    </row>
    <row r="781" spans="1:45" ht="12.75" customHeight="1" x14ac:dyDescent="0.25">
      <c r="A781" s="133">
        <v>773</v>
      </c>
      <c r="B781" s="139" t="s">
        <v>1534</v>
      </c>
      <c r="C781" s="135">
        <f t="shared" si="364"/>
        <v>0</v>
      </c>
      <c r="D781" s="140">
        <v>0</v>
      </c>
      <c r="E781" s="140">
        <v>0</v>
      </c>
      <c r="F781" s="140">
        <v>0</v>
      </c>
      <c r="G781" s="140">
        <v>0</v>
      </c>
      <c r="H781" s="140">
        <v>0</v>
      </c>
      <c r="I781" s="140">
        <v>0</v>
      </c>
      <c r="J781" s="135">
        <f t="shared" si="366"/>
        <v>0</v>
      </c>
      <c r="K781" s="141">
        <v>0</v>
      </c>
      <c r="L781" s="141">
        <v>0</v>
      </c>
      <c r="M781" s="141">
        <v>0</v>
      </c>
      <c r="N781" s="141">
        <v>0</v>
      </c>
      <c r="O781" s="141">
        <v>0</v>
      </c>
      <c r="P781" s="141">
        <v>0</v>
      </c>
      <c r="Q781" s="136">
        <f t="shared" si="368"/>
        <v>0</v>
      </c>
      <c r="R781" s="141">
        <v>0</v>
      </c>
      <c r="S781" s="141">
        <v>0</v>
      </c>
      <c r="T781" s="141">
        <v>0</v>
      </c>
      <c r="U781" s="10">
        <v>0</v>
      </c>
      <c r="V781" s="10">
        <v>0</v>
      </c>
      <c r="W781" s="10">
        <v>0</v>
      </c>
      <c r="X781" s="13">
        <f t="shared" si="363"/>
        <v>0</v>
      </c>
      <c r="Y781" s="10">
        <f t="shared" si="363"/>
        <v>0</v>
      </c>
      <c r="Z781" s="10">
        <f t="shared" si="363"/>
        <v>0</v>
      </c>
      <c r="AA781" s="10">
        <f t="shared" si="363"/>
        <v>0</v>
      </c>
      <c r="AB781" s="10">
        <f t="shared" si="363"/>
        <v>0</v>
      </c>
      <c r="AC781" s="10">
        <f t="shared" si="363"/>
        <v>0</v>
      </c>
      <c r="AD781" s="10">
        <f t="shared" si="363"/>
        <v>0</v>
      </c>
      <c r="AE781" s="10">
        <f t="shared" si="349"/>
        <v>0</v>
      </c>
      <c r="AF781" s="10">
        <f t="shared" si="349"/>
        <v>0</v>
      </c>
      <c r="AG781" s="10">
        <f t="shared" si="349"/>
        <v>0</v>
      </c>
      <c r="AH781" s="10">
        <f t="shared" si="348"/>
        <v>0</v>
      </c>
      <c r="AI781" s="10">
        <f t="shared" si="348"/>
        <v>0</v>
      </c>
      <c r="AJ781" s="10">
        <f t="shared" si="348"/>
        <v>0</v>
      </c>
      <c r="AK781" s="10">
        <f t="shared" si="348"/>
        <v>0</v>
      </c>
    </row>
    <row r="782" spans="1:45" ht="12.75" customHeight="1" x14ac:dyDescent="0.25">
      <c r="A782" s="133">
        <v>774</v>
      </c>
      <c r="B782" s="139" t="s">
        <v>1995</v>
      </c>
      <c r="C782" s="135">
        <f t="shared" si="364"/>
        <v>0</v>
      </c>
      <c r="D782" s="140">
        <v>0</v>
      </c>
      <c r="E782" s="140">
        <v>0</v>
      </c>
      <c r="F782" s="140">
        <v>0</v>
      </c>
      <c r="G782" s="140">
        <v>0</v>
      </c>
      <c r="H782" s="140">
        <v>0</v>
      </c>
      <c r="I782" s="140">
        <v>0</v>
      </c>
      <c r="J782" s="135">
        <f t="shared" si="366"/>
        <v>0</v>
      </c>
      <c r="K782" s="141">
        <v>0</v>
      </c>
      <c r="L782" s="141">
        <v>0</v>
      </c>
      <c r="M782" s="141">
        <v>0</v>
      </c>
      <c r="N782" s="141">
        <v>0</v>
      </c>
      <c r="O782" s="141">
        <v>0</v>
      </c>
      <c r="P782" s="141">
        <v>0</v>
      </c>
      <c r="Q782" s="136">
        <f t="shared" si="368"/>
        <v>0</v>
      </c>
      <c r="R782" s="141">
        <v>0</v>
      </c>
      <c r="S782" s="141">
        <v>0</v>
      </c>
      <c r="T782" s="141">
        <v>0</v>
      </c>
      <c r="U782" s="10">
        <v>0</v>
      </c>
      <c r="V782" s="10">
        <v>0</v>
      </c>
      <c r="W782" s="10">
        <v>0</v>
      </c>
      <c r="X782" s="13">
        <f t="shared" si="363"/>
        <v>0</v>
      </c>
      <c r="Y782" s="10">
        <f t="shared" si="363"/>
        <v>0</v>
      </c>
      <c r="Z782" s="10">
        <f t="shared" si="363"/>
        <v>0</v>
      </c>
      <c r="AA782" s="10">
        <f t="shared" si="363"/>
        <v>0</v>
      </c>
      <c r="AB782" s="10">
        <f t="shared" si="363"/>
        <v>0</v>
      </c>
      <c r="AC782" s="10">
        <f t="shared" si="363"/>
        <v>0</v>
      </c>
      <c r="AD782" s="10">
        <f t="shared" si="363"/>
        <v>0</v>
      </c>
      <c r="AE782" s="10">
        <f t="shared" si="349"/>
        <v>0</v>
      </c>
      <c r="AF782" s="10">
        <f t="shared" si="349"/>
        <v>0</v>
      </c>
      <c r="AG782" s="10">
        <f t="shared" si="349"/>
        <v>0</v>
      </c>
      <c r="AH782" s="10">
        <f t="shared" si="348"/>
        <v>0</v>
      </c>
      <c r="AI782" s="10">
        <f t="shared" si="348"/>
        <v>0</v>
      </c>
      <c r="AJ782" s="10">
        <f t="shared" si="348"/>
        <v>0</v>
      </c>
      <c r="AK782" s="10">
        <f t="shared" si="348"/>
        <v>0</v>
      </c>
    </row>
    <row r="783" spans="1:45" ht="12.75" customHeight="1" x14ac:dyDescent="0.25">
      <c r="A783" s="133">
        <v>775</v>
      </c>
      <c r="B783" s="139" t="s">
        <v>1453</v>
      </c>
      <c r="C783" s="135">
        <f t="shared" si="364"/>
        <v>74</v>
      </c>
      <c r="D783" s="140">
        <v>0</v>
      </c>
      <c r="E783" s="140">
        <v>0</v>
      </c>
      <c r="F783" s="140">
        <v>0</v>
      </c>
      <c r="G783" s="140">
        <v>0</v>
      </c>
      <c r="H783" s="140">
        <v>74</v>
      </c>
      <c r="I783" s="140">
        <v>0</v>
      </c>
      <c r="J783" s="135">
        <f t="shared" si="366"/>
        <v>78</v>
      </c>
      <c r="K783" s="141">
        <v>0</v>
      </c>
      <c r="L783" s="141">
        <v>0</v>
      </c>
      <c r="M783" s="141">
        <v>0</v>
      </c>
      <c r="N783" s="141">
        <v>0</v>
      </c>
      <c r="O783" s="141">
        <v>78</v>
      </c>
      <c r="P783" s="141">
        <v>0</v>
      </c>
      <c r="Q783" s="136">
        <f t="shared" si="368"/>
        <v>40.3202</v>
      </c>
      <c r="R783" s="141">
        <v>0</v>
      </c>
      <c r="S783" s="141">
        <v>0</v>
      </c>
      <c r="T783" s="141">
        <v>0</v>
      </c>
      <c r="U783" s="10">
        <v>0</v>
      </c>
      <c r="V783" s="10">
        <v>40.3202</v>
      </c>
      <c r="W783" s="10">
        <v>0</v>
      </c>
      <c r="X783" s="13">
        <f t="shared" si="363"/>
        <v>-37.6798</v>
      </c>
      <c r="Y783" s="10">
        <f t="shared" si="363"/>
        <v>0</v>
      </c>
      <c r="Z783" s="10">
        <f t="shared" si="363"/>
        <v>0</v>
      </c>
      <c r="AA783" s="10">
        <f t="shared" si="363"/>
        <v>0</v>
      </c>
      <c r="AB783" s="10">
        <f t="shared" si="363"/>
        <v>0</v>
      </c>
      <c r="AC783" s="10">
        <f t="shared" si="363"/>
        <v>-37.6798</v>
      </c>
      <c r="AD783" s="10">
        <f t="shared" si="363"/>
        <v>0</v>
      </c>
      <c r="AE783" s="10">
        <f t="shared" si="349"/>
        <v>51.692564102564099</v>
      </c>
      <c r="AF783" s="10">
        <f t="shared" si="349"/>
        <v>0</v>
      </c>
      <c r="AG783" s="10">
        <f t="shared" si="349"/>
        <v>0</v>
      </c>
      <c r="AH783" s="10">
        <f t="shared" si="348"/>
        <v>0</v>
      </c>
      <c r="AI783" s="10">
        <f t="shared" si="348"/>
        <v>0</v>
      </c>
      <c r="AJ783" s="10">
        <f t="shared" si="348"/>
        <v>51.692564102564099</v>
      </c>
      <c r="AK783" s="10">
        <f t="shared" si="348"/>
        <v>0</v>
      </c>
    </row>
    <row r="784" spans="1:45" ht="12.75" customHeight="1" x14ac:dyDescent="0.25">
      <c r="A784" s="133">
        <v>776</v>
      </c>
      <c r="B784" s="139" t="s">
        <v>1996</v>
      </c>
      <c r="C784" s="135">
        <f t="shared" si="364"/>
        <v>0</v>
      </c>
      <c r="D784" s="140">
        <v>0</v>
      </c>
      <c r="E784" s="140">
        <v>0</v>
      </c>
      <c r="F784" s="140">
        <v>0</v>
      </c>
      <c r="G784" s="140">
        <v>0</v>
      </c>
      <c r="H784" s="140">
        <v>0</v>
      </c>
      <c r="I784" s="140">
        <v>0</v>
      </c>
      <c r="J784" s="135">
        <f t="shared" si="366"/>
        <v>0</v>
      </c>
      <c r="K784" s="141">
        <v>0</v>
      </c>
      <c r="L784" s="141">
        <v>0</v>
      </c>
      <c r="M784" s="141">
        <v>0</v>
      </c>
      <c r="N784" s="141">
        <v>0</v>
      </c>
      <c r="O784" s="141">
        <v>0</v>
      </c>
      <c r="P784" s="141">
        <v>0</v>
      </c>
      <c r="Q784" s="136">
        <f t="shared" si="368"/>
        <v>0</v>
      </c>
      <c r="R784" s="141">
        <v>0</v>
      </c>
      <c r="S784" s="141">
        <v>0</v>
      </c>
      <c r="T784" s="141">
        <v>0</v>
      </c>
      <c r="U784" s="10">
        <v>0</v>
      </c>
      <c r="V784" s="10">
        <v>0</v>
      </c>
      <c r="W784" s="10">
        <v>0</v>
      </c>
      <c r="X784" s="13">
        <f t="shared" si="363"/>
        <v>0</v>
      </c>
      <c r="Y784" s="10">
        <f t="shared" si="363"/>
        <v>0</v>
      </c>
      <c r="Z784" s="10">
        <f t="shared" si="363"/>
        <v>0</v>
      </c>
      <c r="AA784" s="10">
        <f t="shared" si="363"/>
        <v>0</v>
      </c>
      <c r="AB784" s="10">
        <f t="shared" si="363"/>
        <v>0</v>
      </c>
      <c r="AC784" s="10">
        <f t="shared" si="363"/>
        <v>0</v>
      </c>
      <c r="AD784" s="10">
        <f t="shared" si="363"/>
        <v>0</v>
      </c>
      <c r="AE784" s="10">
        <f t="shared" si="349"/>
        <v>0</v>
      </c>
      <c r="AF784" s="10">
        <f t="shared" si="349"/>
        <v>0</v>
      </c>
      <c r="AG784" s="10">
        <f t="shared" si="349"/>
        <v>0</v>
      </c>
      <c r="AH784" s="10">
        <f t="shared" si="348"/>
        <v>0</v>
      </c>
      <c r="AI784" s="10">
        <f t="shared" si="348"/>
        <v>0</v>
      </c>
      <c r="AJ784" s="10">
        <f t="shared" si="348"/>
        <v>0</v>
      </c>
      <c r="AK784" s="10">
        <f t="shared" si="348"/>
        <v>0</v>
      </c>
    </row>
    <row r="785" spans="1:37" ht="12.75" customHeight="1" x14ac:dyDescent="0.25">
      <c r="A785" s="133">
        <v>777</v>
      </c>
      <c r="B785" s="139" t="s">
        <v>1997</v>
      </c>
      <c r="C785" s="135">
        <f t="shared" si="364"/>
        <v>0</v>
      </c>
      <c r="D785" s="140">
        <v>0</v>
      </c>
      <c r="E785" s="140">
        <v>0</v>
      </c>
      <c r="F785" s="140">
        <v>0</v>
      </c>
      <c r="G785" s="140">
        <v>0</v>
      </c>
      <c r="H785" s="140">
        <v>0</v>
      </c>
      <c r="I785" s="140">
        <v>0</v>
      </c>
      <c r="J785" s="135">
        <f t="shared" si="366"/>
        <v>0</v>
      </c>
      <c r="K785" s="141">
        <v>0</v>
      </c>
      <c r="L785" s="141">
        <v>0</v>
      </c>
      <c r="M785" s="141">
        <v>0</v>
      </c>
      <c r="N785" s="141">
        <v>0</v>
      </c>
      <c r="O785" s="141">
        <v>0</v>
      </c>
      <c r="P785" s="141">
        <v>0</v>
      </c>
      <c r="Q785" s="136">
        <f t="shared" si="368"/>
        <v>0</v>
      </c>
      <c r="R785" s="141">
        <v>0</v>
      </c>
      <c r="S785" s="141">
        <v>0</v>
      </c>
      <c r="T785" s="141">
        <v>0</v>
      </c>
      <c r="U785" s="10">
        <v>0</v>
      </c>
      <c r="V785" s="10">
        <v>0</v>
      </c>
      <c r="W785" s="10">
        <v>0</v>
      </c>
      <c r="X785" s="13">
        <f t="shared" si="363"/>
        <v>0</v>
      </c>
      <c r="Y785" s="10">
        <f t="shared" si="363"/>
        <v>0</v>
      </c>
      <c r="Z785" s="10">
        <f t="shared" si="363"/>
        <v>0</v>
      </c>
      <c r="AA785" s="10">
        <f t="shared" si="363"/>
        <v>0</v>
      </c>
      <c r="AB785" s="10">
        <f t="shared" si="363"/>
        <v>0</v>
      </c>
      <c r="AC785" s="10">
        <f t="shared" si="363"/>
        <v>0</v>
      </c>
      <c r="AD785" s="10">
        <f t="shared" si="363"/>
        <v>0</v>
      </c>
      <c r="AE785" s="10">
        <f t="shared" si="349"/>
        <v>0</v>
      </c>
      <c r="AF785" s="10">
        <f t="shared" si="349"/>
        <v>0</v>
      </c>
      <c r="AG785" s="10">
        <f t="shared" si="349"/>
        <v>0</v>
      </c>
      <c r="AH785" s="10">
        <f t="shared" si="348"/>
        <v>0</v>
      </c>
      <c r="AI785" s="10">
        <f t="shared" si="348"/>
        <v>0</v>
      </c>
      <c r="AJ785" s="10">
        <f t="shared" si="348"/>
        <v>0</v>
      </c>
      <c r="AK785" s="10">
        <f t="shared" si="348"/>
        <v>0</v>
      </c>
    </row>
    <row r="786" spans="1:37" ht="12.75" customHeight="1" x14ac:dyDescent="0.25">
      <c r="A786" s="133">
        <v>778</v>
      </c>
      <c r="B786" s="139" t="s">
        <v>1998</v>
      </c>
      <c r="C786" s="135">
        <f t="shared" si="364"/>
        <v>0</v>
      </c>
      <c r="D786" s="140">
        <v>0</v>
      </c>
      <c r="E786" s="140">
        <v>0</v>
      </c>
      <c r="F786" s="140">
        <v>0</v>
      </c>
      <c r="G786" s="140">
        <v>0</v>
      </c>
      <c r="H786" s="140">
        <v>0</v>
      </c>
      <c r="I786" s="140">
        <v>0</v>
      </c>
      <c r="J786" s="135">
        <f t="shared" si="366"/>
        <v>0</v>
      </c>
      <c r="K786" s="141">
        <v>0</v>
      </c>
      <c r="L786" s="141">
        <v>0</v>
      </c>
      <c r="M786" s="141">
        <v>0</v>
      </c>
      <c r="N786" s="141">
        <v>0</v>
      </c>
      <c r="O786" s="141">
        <v>0</v>
      </c>
      <c r="P786" s="141">
        <v>0</v>
      </c>
      <c r="Q786" s="136">
        <f t="shared" si="368"/>
        <v>0</v>
      </c>
      <c r="R786" s="141">
        <v>0</v>
      </c>
      <c r="S786" s="141">
        <v>0</v>
      </c>
      <c r="T786" s="141">
        <v>0</v>
      </c>
      <c r="U786" s="10">
        <v>0</v>
      </c>
      <c r="V786" s="10">
        <v>0</v>
      </c>
      <c r="W786" s="10">
        <v>0</v>
      </c>
      <c r="X786" s="13">
        <f t="shared" si="363"/>
        <v>0</v>
      </c>
      <c r="Y786" s="10">
        <f t="shared" si="363"/>
        <v>0</v>
      </c>
      <c r="Z786" s="10">
        <f t="shared" si="363"/>
        <v>0</v>
      </c>
      <c r="AA786" s="10">
        <f t="shared" si="363"/>
        <v>0</v>
      </c>
      <c r="AB786" s="10">
        <f t="shared" si="363"/>
        <v>0</v>
      </c>
      <c r="AC786" s="10">
        <f t="shared" si="363"/>
        <v>0</v>
      </c>
      <c r="AD786" s="10">
        <f t="shared" si="363"/>
        <v>0</v>
      </c>
      <c r="AE786" s="10">
        <f t="shared" si="349"/>
        <v>0</v>
      </c>
      <c r="AF786" s="10">
        <f t="shared" si="349"/>
        <v>0</v>
      </c>
      <c r="AG786" s="10">
        <f t="shared" si="349"/>
        <v>0</v>
      </c>
      <c r="AH786" s="10">
        <f t="shared" si="348"/>
        <v>0</v>
      </c>
      <c r="AI786" s="10">
        <f t="shared" si="348"/>
        <v>0</v>
      </c>
      <c r="AJ786" s="10">
        <f t="shared" si="348"/>
        <v>0</v>
      </c>
      <c r="AK786" s="10">
        <f t="shared" si="348"/>
        <v>0</v>
      </c>
    </row>
    <row r="787" spans="1:37" ht="12.75" customHeight="1" x14ac:dyDescent="0.25">
      <c r="A787" s="133">
        <v>779</v>
      </c>
      <c r="B787" s="139" t="s">
        <v>1999</v>
      </c>
      <c r="C787" s="135">
        <f t="shared" si="364"/>
        <v>0</v>
      </c>
      <c r="D787" s="140">
        <v>0</v>
      </c>
      <c r="E787" s="140">
        <v>0</v>
      </c>
      <c r="F787" s="140">
        <v>0</v>
      </c>
      <c r="G787" s="140">
        <v>0</v>
      </c>
      <c r="H787" s="140">
        <v>0</v>
      </c>
      <c r="I787" s="140">
        <v>0</v>
      </c>
      <c r="J787" s="135">
        <f t="shared" si="366"/>
        <v>0</v>
      </c>
      <c r="K787" s="141">
        <v>0</v>
      </c>
      <c r="L787" s="141">
        <v>0</v>
      </c>
      <c r="M787" s="141">
        <v>0</v>
      </c>
      <c r="N787" s="141">
        <v>0</v>
      </c>
      <c r="O787" s="141">
        <v>0</v>
      </c>
      <c r="P787" s="141">
        <v>0</v>
      </c>
      <c r="Q787" s="136">
        <f t="shared" si="368"/>
        <v>0</v>
      </c>
      <c r="R787" s="141">
        <v>0</v>
      </c>
      <c r="S787" s="141">
        <v>0</v>
      </c>
      <c r="T787" s="141">
        <v>0</v>
      </c>
      <c r="U787" s="10">
        <v>0</v>
      </c>
      <c r="V787" s="10">
        <v>0</v>
      </c>
      <c r="W787" s="10">
        <v>0</v>
      </c>
      <c r="X787" s="13">
        <f t="shared" si="363"/>
        <v>0</v>
      </c>
      <c r="Y787" s="10">
        <f t="shared" si="363"/>
        <v>0</v>
      </c>
      <c r="Z787" s="10">
        <f t="shared" si="363"/>
        <v>0</v>
      </c>
      <c r="AA787" s="10">
        <f t="shared" si="363"/>
        <v>0</v>
      </c>
      <c r="AB787" s="10">
        <f t="shared" si="363"/>
        <v>0</v>
      </c>
      <c r="AC787" s="10">
        <f t="shared" si="363"/>
        <v>0</v>
      </c>
      <c r="AD787" s="10">
        <f t="shared" si="363"/>
        <v>0</v>
      </c>
      <c r="AE787" s="10">
        <f t="shared" si="349"/>
        <v>0</v>
      </c>
      <c r="AF787" s="10">
        <f t="shared" si="349"/>
        <v>0</v>
      </c>
      <c r="AG787" s="10">
        <f t="shared" si="349"/>
        <v>0</v>
      </c>
      <c r="AH787" s="10">
        <f t="shared" si="348"/>
        <v>0</v>
      </c>
      <c r="AI787" s="10">
        <f t="shared" si="348"/>
        <v>0</v>
      </c>
      <c r="AJ787" s="10">
        <f t="shared" si="348"/>
        <v>0</v>
      </c>
      <c r="AK787" s="10">
        <f t="shared" si="348"/>
        <v>0</v>
      </c>
    </row>
    <row r="788" spans="1:37" ht="12.75" customHeight="1" x14ac:dyDescent="0.25">
      <c r="A788" s="133">
        <v>780</v>
      </c>
      <c r="B788" s="139" t="s">
        <v>2000</v>
      </c>
      <c r="C788" s="135">
        <f t="shared" si="364"/>
        <v>0</v>
      </c>
      <c r="D788" s="140">
        <v>0</v>
      </c>
      <c r="E788" s="140">
        <v>0</v>
      </c>
      <c r="F788" s="140">
        <v>0</v>
      </c>
      <c r="G788" s="140">
        <v>0</v>
      </c>
      <c r="H788" s="140">
        <v>0</v>
      </c>
      <c r="I788" s="140">
        <v>0</v>
      </c>
      <c r="J788" s="135">
        <f t="shared" si="366"/>
        <v>0</v>
      </c>
      <c r="K788" s="141">
        <v>0</v>
      </c>
      <c r="L788" s="141">
        <v>0</v>
      </c>
      <c r="M788" s="141">
        <v>0</v>
      </c>
      <c r="N788" s="141">
        <v>0</v>
      </c>
      <c r="O788" s="141">
        <v>0</v>
      </c>
      <c r="P788" s="141">
        <v>0</v>
      </c>
      <c r="Q788" s="136">
        <f t="shared" si="368"/>
        <v>0</v>
      </c>
      <c r="R788" s="141">
        <v>0</v>
      </c>
      <c r="S788" s="141">
        <v>0</v>
      </c>
      <c r="T788" s="141">
        <v>0</v>
      </c>
      <c r="U788" s="10">
        <v>0</v>
      </c>
      <c r="V788" s="10">
        <v>0</v>
      </c>
      <c r="W788" s="10">
        <v>0</v>
      </c>
      <c r="X788" s="13">
        <f t="shared" si="363"/>
        <v>0</v>
      </c>
      <c r="Y788" s="10">
        <f t="shared" si="363"/>
        <v>0</v>
      </c>
      <c r="Z788" s="10">
        <f t="shared" si="363"/>
        <v>0</v>
      </c>
      <c r="AA788" s="10">
        <f t="shared" si="363"/>
        <v>0</v>
      </c>
      <c r="AB788" s="10">
        <f t="shared" si="363"/>
        <v>0</v>
      </c>
      <c r="AC788" s="10">
        <f t="shared" si="363"/>
        <v>0</v>
      </c>
      <c r="AD788" s="10">
        <f t="shared" si="363"/>
        <v>0</v>
      </c>
      <c r="AE788" s="10">
        <f t="shared" si="349"/>
        <v>0</v>
      </c>
      <c r="AF788" s="10">
        <f t="shared" si="349"/>
        <v>0</v>
      </c>
      <c r="AG788" s="10">
        <f t="shared" si="349"/>
        <v>0</v>
      </c>
      <c r="AH788" s="10">
        <f t="shared" si="349"/>
        <v>0</v>
      </c>
      <c r="AI788" s="10">
        <f t="shared" si="349"/>
        <v>0</v>
      </c>
      <c r="AJ788" s="10">
        <f t="shared" si="349"/>
        <v>0</v>
      </c>
      <c r="AK788" s="10">
        <f t="shared" si="349"/>
        <v>0</v>
      </c>
    </row>
    <row r="789" spans="1:37" ht="12.75" customHeight="1" x14ac:dyDescent="0.25">
      <c r="A789" s="133">
        <v>781</v>
      </c>
      <c r="B789" s="139" t="s">
        <v>2001</v>
      </c>
      <c r="C789" s="135">
        <f t="shared" si="364"/>
        <v>0</v>
      </c>
      <c r="D789" s="140">
        <v>0</v>
      </c>
      <c r="E789" s="140">
        <v>0</v>
      </c>
      <c r="F789" s="140">
        <v>0</v>
      </c>
      <c r="G789" s="140">
        <v>0</v>
      </c>
      <c r="H789" s="140">
        <v>0</v>
      </c>
      <c r="I789" s="140">
        <v>0</v>
      </c>
      <c r="J789" s="135">
        <f t="shared" si="366"/>
        <v>0</v>
      </c>
      <c r="K789" s="141">
        <v>0</v>
      </c>
      <c r="L789" s="141">
        <v>0</v>
      </c>
      <c r="M789" s="141">
        <v>0</v>
      </c>
      <c r="N789" s="141">
        <v>0</v>
      </c>
      <c r="O789" s="141">
        <v>0</v>
      </c>
      <c r="P789" s="141">
        <v>0</v>
      </c>
      <c r="Q789" s="136">
        <f t="shared" si="368"/>
        <v>0</v>
      </c>
      <c r="R789" s="141">
        <v>0</v>
      </c>
      <c r="S789" s="141">
        <v>0</v>
      </c>
      <c r="T789" s="141">
        <v>0</v>
      </c>
      <c r="U789" s="10">
        <v>0</v>
      </c>
      <c r="V789" s="10">
        <v>0</v>
      </c>
      <c r="W789" s="10">
        <v>0</v>
      </c>
      <c r="X789" s="13">
        <f t="shared" si="363"/>
        <v>0</v>
      </c>
      <c r="Y789" s="10">
        <f t="shared" si="363"/>
        <v>0</v>
      </c>
      <c r="Z789" s="10">
        <f t="shared" si="363"/>
        <v>0</v>
      </c>
      <c r="AA789" s="10">
        <f t="shared" si="363"/>
        <v>0</v>
      </c>
      <c r="AB789" s="10">
        <f t="shared" si="363"/>
        <v>0</v>
      </c>
      <c r="AC789" s="10">
        <f t="shared" si="363"/>
        <v>0</v>
      </c>
      <c r="AD789" s="10">
        <f t="shared" si="363"/>
        <v>0</v>
      </c>
      <c r="AE789" s="10">
        <f t="shared" ref="AE789:AK826" si="376">IF(J789=0,0,Q789/J789*100)</f>
        <v>0</v>
      </c>
      <c r="AF789" s="10">
        <f t="shared" si="376"/>
        <v>0</v>
      </c>
      <c r="AG789" s="10">
        <f t="shared" si="376"/>
        <v>0</v>
      </c>
      <c r="AH789" s="10">
        <f t="shared" si="376"/>
        <v>0</v>
      </c>
      <c r="AI789" s="10">
        <f t="shared" si="376"/>
        <v>0</v>
      </c>
      <c r="AJ789" s="10">
        <f t="shared" si="376"/>
        <v>0</v>
      </c>
      <c r="AK789" s="10">
        <f t="shared" si="376"/>
        <v>0</v>
      </c>
    </row>
    <row r="790" spans="1:37" ht="12.75" customHeight="1" x14ac:dyDescent="0.25">
      <c r="A790" s="133">
        <v>782</v>
      </c>
      <c r="B790" s="139" t="s">
        <v>2002</v>
      </c>
      <c r="C790" s="135">
        <f t="shared" si="364"/>
        <v>0</v>
      </c>
      <c r="D790" s="140">
        <v>0</v>
      </c>
      <c r="E790" s="140">
        <v>0</v>
      </c>
      <c r="F790" s="140">
        <v>0</v>
      </c>
      <c r="G790" s="140">
        <v>0</v>
      </c>
      <c r="H790" s="140">
        <v>0</v>
      </c>
      <c r="I790" s="140">
        <v>0</v>
      </c>
      <c r="J790" s="135">
        <f t="shared" si="366"/>
        <v>0</v>
      </c>
      <c r="K790" s="141">
        <v>0</v>
      </c>
      <c r="L790" s="141">
        <v>0</v>
      </c>
      <c r="M790" s="141">
        <v>0</v>
      </c>
      <c r="N790" s="141">
        <v>0</v>
      </c>
      <c r="O790" s="141">
        <v>0</v>
      </c>
      <c r="P790" s="141">
        <v>0</v>
      </c>
      <c r="Q790" s="136">
        <f t="shared" si="368"/>
        <v>0</v>
      </c>
      <c r="R790" s="141">
        <v>0</v>
      </c>
      <c r="S790" s="141">
        <v>0</v>
      </c>
      <c r="T790" s="141">
        <v>0</v>
      </c>
      <c r="U790" s="10">
        <v>0</v>
      </c>
      <c r="V790" s="10">
        <v>0</v>
      </c>
      <c r="W790" s="10">
        <v>0</v>
      </c>
      <c r="X790" s="13">
        <f t="shared" si="363"/>
        <v>0</v>
      </c>
      <c r="Y790" s="10">
        <f t="shared" si="363"/>
        <v>0</v>
      </c>
      <c r="Z790" s="10">
        <f t="shared" si="363"/>
        <v>0</v>
      </c>
      <c r="AA790" s="10">
        <f t="shared" si="363"/>
        <v>0</v>
      </c>
      <c r="AB790" s="10">
        <f t="shared" si="363"/>
        <v>0</v>
      </c>
      <c r="AC790" s="10">
        <f t="shared" si="363"/>
        <v>0</v>
      </c>
      <c r="AD790" s="10">
        <f t="shared" si="363"/>
        <v>0</v>
      </c>
      <c r="AE790" s="10">
        <f t="shared" si="376"/>
        <v>0</v>
      </c>
      <c r="AF790" s="10">
        <f t="shared" si="376"/>
        <v>0</v>
      </c>
      <c r="AG790" s="10">
        <f t="shared" si="376"/>
        <v>0</v>
      </c>
      <c r="AH790" s="10">
        <f t="shared" si="376"/>
        <v>0</v>
      </c>
      <c r="AI790" s="10">
        <f t="shared" si="376"/>
        <v>0</v>
      </c>
      <c r="AJ790" s="10">
        <f t="shared" si="376"/>
        <v>0</v>
      </c>
      <c r="AK790" s="10">
        <f t="shared" si="376"/>
        <v>0</v>
      </c>
    </row>
    <row r="791" spans="1:37" ht="12.75" customHeight="1" x14ac:dyDescent="0.25">
      <c r="A791" s="133">
        <v>783</v>
      </c>
      <c r="B791" s="139" t="s">
        <v>2003</v>
      </c>
      <c r="C791" s="135">
        <f t="shared" si="364"/>
        <v>64</v>
      </c>
      <c r="D791" s="140">
        <v>0</v>
      </c>
      <c r="E791" s="140">
        <v>0</v>
      </c>
      <c r="F791" s="140">
        <v>0</v>
      </c>
      <c r="G791" s="140">
        <v>0</v>
      </c>
      <c r="H791" s="140">
        <v>64</v>
      </c>
      <c r="I791" s="140">
        <v>0</v>
      </c>
      <c r="J791" s="135">
        <f t="shared" si="366"/>
        <v>68</v>
      </c>
      <c r="K791" s="141">
        <v>0</v>
      </c>
      <c r="L791" s="141">
        <v>0</v>
      </c>
      <c r="M791" s="141">
        <v>0</v>
      </c>
      <c r="N791" s="141">
        <v>0</v>
      </c>
      <c r="O791" s="141">
        <v>68</v>
      </c>
      <c r="P791" s="141">
        <v>0</v>
      </c>
      <c r="Q791" s="136">
        <f t="shared" si="368"/>
        <v>68</v>
      </c>
      <c r="R791" s="141">
        <v>0</v>
      </c>
      <c r="S791" s="141">
        <v>0</v>
      </c>
      <c r="T791" s="141">
        <v>0</v>
      </c>
      <c r="U791" s="10">
        <v>0</v>
      </c>
      <c r="V791" s="10">
        <v>68</v>
      </c>
      <c r="W791" s="10">
        <v>0</v>
      </c>
      <c r="X791" s="13">
        <f t="shared" si="363"/>
        <v>0</v>
      </c>
      <c r="Y791" s="10">
        <f t="shared" si="363"/>
        <v>0</v>
      </c>
      <c r="Z791" s="10">
        <f t="shared" si="363"/>
        <v>0</v>
      </c>
      <c r="AA791" s="10">
        <f t="shared" si="363"/>
        <v>0</v>
      </c>
      <c r="AB791" s="10">
        <f t="shared" si="363"/>
        <v>0</v>
      </c>
      <c r="AC791" s="10">
        <f t="shared" si="363"/>
        <v>0</v>
      </c>
      <c r="AD791" s="10">
        <f t="shared" si="363"/>
        <v>0</v>
      </c>
      <c r="AE791" s="10">
        <f t="shared" si="376"/>
        <v>100</v>
      </c>
      <c r="AF791" s="10">
        <f t="shared" si="376"/>
        <v>0</v>
      </c>
      <c r="AG791" s="10">
        <f t="shared" si="376"/>
        <v>0</v>
      </c>
      <c r="AH791" s="10">
        <f t="shared" si="376"/>
        <v>0</v>
      </c>
      <c r="AI791" s="10">
        <f t="shared" si="376"/>
        <v>0</v>
      </c>
      <c r="AJ791" s="10">
        <f t="shared" si="376"/>
        <v>100</v>
      </c>
      <c r="AK791" s="10">
        <f t="shared" si="376"/>
        <v>0</v>
      </c>
    </row>
    <row r="792" spans="1:37" ht="12.75" customHeight="1" x14ac:dyDescent="0.25">
      <c r="A792" s="133">
        <v>784</v>
      </c>
      <c r="B792" s="139" t="s">
        <v>2004</v>
      </c>
      <c r="C792" s="135">
        <f t="shared" si="364"/>
        <v>0</v>
      </c>
      <c r="D792" s="140">
        <v>0</v>
      </c>
      <c r="E792" s="140">
        <v>0</v>
      </c>
      <c r="F792" s="140">
        <v>0</v>
      </c>
      <c r="G792" s="140">
        <v>0</v>
      </c>
      <c r="H792" s="140">
        <v>0</v>
      </c>
      <c r="I792" s="140">
        <v>0</v>
      </c>
      <c r="J792" s="135">
        <f t="shared" si="366"/>
        <v>0</v>
      </c>
      <c r="K792" s="141">
        <v>0</v>
      </c>
      <c r="L792" s="141">
        <v>0</v>
      </c>
      <c r="M792" s="141">
        <v>0</v>
      </c>
      <c r="N792" s="141">
        <v>0</v>
      </c>
      <c r="O792" s="141">
        <v>0</v>
      </c>
      <c r="P792" s="141">
        <v>0</v>
      </c>
      <c r="Q792" s="136">
        <f t="shared" si="368"/>
        <v>0</v>
      </c>
      <c r="R792" s="141">
        <v>0</v>
      </c>
      <c r="S792" s="141">
        <v>0</v>
      </c>
      <c r="T792" s="141">
        <v>0</v>
      </c>
      <c r="U792" s="10">
        <v>0</v>
      </c>
      <c r="V792" s="10">
        <v>0</v>
      </c>
      <c r="W792" s="10">
        <v>0</v>
      </c>
      <c r="X792" s="13">
        <f t="shared" si="363"/>
        <v>0</v>
      </c>
      <c r="Y792" s="10">
        <f t="shared" si="363"/>
        <v>0</v>
      </c>
      <c r="Z792" s="10">
        <f t="shared" si="363"/>
        <v>0</v>
      </c>
      <c r="AA792" s="10">
        <f t="shared" si="363"/>
        <v>0</v>
      </c>
      <c r="AB792" s="10">
        <f t="shared" si="363"/>
        <v>0</v>
      </c>
      <c r="AC792" s="10">
        <f t="shared" si="363"/>
        <v>0</v>
      </c>
      <c r="AD792" s="10">
        <f t="shared" si="363"/>
        <v>0</v>
      </c>
      <c r="AE792" s="10">
        <f t="shared" si="376"/>
        <v>0</v>
      </c>
      <c r="AF792" s="10">
        <f t="shared" si="376"/>
        <v>0</v>
      </c>
      <c r="AG792" s="10">
        <f t="shared" si="376"/>
        <v>0</v>
      </c>
      <c r="AH792" s="10">
        <f t="shared" si="376"/>
        <v>0</v>
      </c>
      <c r="AI792" s="10">
        <f t="shared" si="376"/>
        <v>0</v>
      </c>
      <c r="AJ792" s="10">
        <f t="shared" si="376"/>
        <v>0</v>
      </c>
      <c r="AK792" s="10">
        <f t="shared" si="376"/>
        <v>0</v>
      </c>
    </row>
    <row r="793" spans="1:37" ht="12.75" customHeight="1" x14ac:dyDescent="0.25">
      <c r="A793" s="133">
        <v>785</v>
      </c>
      <c r="B793" s="139" t="s">
        <v>2005</v>
      </c>
      <c r="C793" s="135">
        <f t="shared" si="364"/>
        <v>0</v>
      </c>
      <c r="D793" s="140">
        <v>0</v>
      </c>
      <c r="E793" s="140">
        <v>0</v>
      </c>
      <c r="F793" s="140">
        <v>0</v>
      </c>
      <c r="G793" s="140">
        <v>0</v>
      </c>
      <c r="H793" s="140">
        <v>0</v>
      </c>
      <c r="I793" s="140">
        <v>0</v>
      </c>
      <c r="J793" s="135">
        <f t="shared" si="366"/>
        <v>0</v>
      </c>
      <c r="K793" s="141">
        <v>0</v>
      </c>
      <c r="L793" s="141">
        <v>0</v>
      </c>
      <c r="M793" s="141">
        <v>0</v>
      </c>
      <c r="N793" s="141">
        <v>0</v>
      </c>
      <c r="O793" s="141">
        <v>0</v>
      </c>
      <c r="P793" s="141">
        <v>0</v>
      </c>
      <c r="Q793" s="136">
        <f t="shared" si="368"/>
        <v>0</v>
      </c>
      <c r="R793" s="141">
        <v>0</v>
      </c>
      <c r="S793" s="141">
        <v>0</v>
      </c>
      <c r="T793" s="141">
        <v>0</v>
      </c>
      <c r="U793" s="10">
        <v>0</v>
      </c>
      <c r="V793" s="10">
        <v>0</v>
      </c>
      <c r="W793" s="10">
        <v>0</v>
      </c>
      <c r="X793" s="13">
        <f t="shared" si="363"/>
        <v>0</v>
      </c>
      <c r="Y793" s="10">
        <f t="shared" si="363"/>
        <v>0</v>
      </c>
      <c r="Z793" s="10">
        <f t="shared" si="363"/>
        <v>0</v>
      </c>
      <c r="AA793" s="10">
        <f t="shared" si="363"/>
        <v>0</v>
      </c>
      <c r="AB793" s="10">
        <f t="shared" si="363"/>
        <v>0</v>
      </c>
      <c r="AC793" s="10">
        <f t="shared" si="363"/>
        <v>0</v>
      </c>
      <c r="AD793" s="10">
        <f t="shared" si="363"/>
        <v>0</v>
      </c>
      <c r="AE793" s="10">
        <f t="shared" si="376"/>
        <v>0</v>
      </c>
      <c r="AF793" s="10">
        <f t="shared" si="376"/>
        <v>0</v>
      </c>
      <c r="AG793" s="10">
        <f t="shared" si="376"/>
        <v>0</v>
      </c>
      <c r="AH793" s="10">
        <f t="shared" si="376"/>
        <v>0</v>
      </c>
      <c r="AI793" s="10">
        <f t="shared" si="376"/>
        <v>0</v>
      </c>
      <c r="AJ793" s="10">
        <f t="shared" si="376"/>
        <v>0</v>
      </c>
      <c r="AK793" s="10">
        <f t="shared" si="376"/>
        <v>0</v>
      </c>
    </row>
    <row r="794" spans="1:37" ht="12.75" customHeight="1" x14ac:dyDescent="0.25">
      <c r="A794" s="133">
        <v>786</v>
      </c>
      <c r="B794" s="139" t="s">
        <v>2006</v>
      </c>
      <c r="C794" s="135">
        <f t="shared" si="364"/>
        <v>0</v>
      </c>
      <c r="D794" s="140">
        <v>0</v>
      </c>
      <c r="E794" s="140">
        <v>0</v>
      </c>
      <c r="F794" s="140">
        <v>0</v>
      </c>
      <c r="G794" s="140">
        <v>0</v>
      </c>
      <c r="H794" s="140">
        <v>0</v>
      </c>
      <c r="I794" s="140">
        <v>0</v>
      </c>
      <c r="J794" s="135">
        <f t="shared" si="366"/>
        <v>0</v>
      </c>
      <c r="K794" s="141">
        <v>0</v>
      </c>
      <c r="L794" s="141">
        <v>0</v>
      </c>
      <c r="M794" s="141">
        <v>0</v>
      </c>
      <c r="N794" s="141">
        <v>0</v>
      </c>
      <c r="O794" s="141">
        <v>0</v>
      </c>
      <c r="P794" s="141">
        <v>0</v>
      </c>
      <c r="Q794" s="136">
        <f t="shared" si="368"/>
        <v>0</v>
      </c>
      <c r="R794" s="141">
        <v>0</v>
      </c>
      <c r="S794" s="141">
        <v>0</v>
      </c>
      <c r="T794" s="141">
        <v>0</v>
      </c>
      <c r="U794" s="10">
        <v>0</v>
      </c>
      <c r="V794" s="10">
        <v>0</v>
      </c>
      <c r="W794" s="10">
        <v>0</v>
      </c>
      <c r="X794" s="13">
        <f t="shared" si="363"/>
        <v>0</v>
      </c>
      <c r="Y794" s="10">
        <f t="shared" si="363"/>
        <v>0</v>
      </c>
      <c r="Z794" s="10">
        <f t="shared" si="363"/>
        <v>0</v>
      </c>
      <c r="AA794" s="10">
        <f t="shared" si="363"/>
        <v>0</v>
      </c>
      <c r="AB794" s="10">
        <f t="shared" si="363"/>
        <v>0</v>
      </c>
      <c r="AC794" s="10">
        <f t="shared" si="363"/>
        <v>0</v>
      </c>
      <c r="AD794" s="10">
        <f t="shared" si="363"/>
        <v>0</v>
      </c>
      <c r="AE794" s="10">
        <f t="shared" si="376"/>
        <v>0</v>
      </c>
      <c r="AF794" s="10">
        <f t="shared" si="376"/>
        <v>0</v>
      </c>
      <c r="AG794" s="10">
        <f t="shared" si="376"/>
        <v>0</v>
      </c>
      <c r="AH794" s="10">
        <f t="shared" si="376"/>
        <v>0</v>
      </c>
      <c r="AI794" s="10">
        <f t="shared" si="376"/>
        <v>0</v>
      </c>
      <c r="AJ794" s="10">
        <f t="shared" si="376"/>
        <v>0</v>
      </c>
      <c r="AK794" s="10">
        <f t="shared" si="376"/>
        <v>0</v>
      </c>
    </row>
    <row r="795" spans="1:37" ht="12.75" customHeight="1" x14ac:dyDescent="0.25">
      <c r="A795" s="133">
        <v>787</v>
      </c>
      <c r="B795" s="139" t="s">
        <v>2007</v>
      </c>
      <c r="C795" s="135">
        <f t="shared" si="364"/>
        <v>0</v>
      </c>
      <c r="D795" s="140">
        <v>0</v>
      </c>
      <c r="E795" s="140">
        <v>0</v>
      </c>
      <c r="F795" s="140">
        <v>0</v>
      </c>
      <c r="G795" s="140">
        <v>0</v>
      </c>
      <c r="H795" s="140">
        <v>0</v>
      </c>
      <c r="I795" s="140">
        <v>0</v>
      </c>
      <c r="J795" s="135">
        <f t="shared" si="366"/>
        <v>0</v>
      </c>
      <c r="K795" s="141">
        <v>0</v>
      </c>
      <c r="L795" s="141">
        <v>0</v>
      </c>
      <c r="M795" s="141">
        <v>0</v>
      </c>
      <c r="N795" s="141">
        <v>0</v>
      </c>
      <c r="O795" s="141">
        <v>0</v>
      </c>
      <c r="P795" s="141">
        <v>0</v>
      </c>
      <c r="Q795" s="136">
        <f t="shared" si="368"/>
        <v>0</v>
      </c>
      <c r="R795" s="141">
        <v>0</v>
      </c>
      <c r="S795" s="141">
        <v>0</v>
      </c>
      <c r="T795" s="141">
        <v>0</v>
      </c>
      <c r="U795" s="10">
        <v>0</v>
      </c>
      <c r="V795" s="10">
        <v>0</v>
      </c>
      <c r="W795" s="10">
        <v>0</v>
      </c>
      <c r="X795" s="13">
        <f t="shared" si="363"/>
        <v>0</v>
      </c>
      <c r="Y795" s="10">
        <f t="shared" si="363"/>
        <v>0</v>
      </c>
      <c r="Z795" s="10">
        <f t="shared" si="363"/>
        <v>0</v>
      </c>
      <c r="AA795" s="10">
        <f t="shared" si="363"/>
        <v>0</v>
      </c>
      <c r="AB795" s="10">
        <f t="shared" si="363"/>
        <v>0</v>
      </c>
      <c r="AC795" s="10">
        <f t="shared" si="363"/>
        <v>0</v>
      </c>
      <c r="AD795" s="10">
        <f t="shared" ref="AD795:AD798" si="377">W795-P795</f>
        <v>0</v>
      </c>
      <c r="AE795" s="10">
        <f t="shared" si="376"/>
        <v>0</v>
      </c>
      <c r="AF795" s="10">
        <f t="shared" si="376"/>
        <v>0</v>
      </c>
      <c r="AG795" s="10">
        <f t="shared" si="376"/>
        <v>0</v>
      </c>
      <c r="AH795" s="10">
        <f t="shared" si="376"/>
        <v>0</v>
      </c>
      <c r="AI795" s="10">
        <f t="shared" si="376"/>
        <v>0</v>
      </c>
      <c r="AJ795" s="10">
        <f t="shared" si="376"/>
        <v>0</v>
      </c>
      <c r="AK795" s="10">
        <f t="shared" si="376"/>
        <v>0</v>
      </c>
    </row>
    <row r="796" spans="1:37" ht="12.75" customHeight="1" x14ac:dyDescent="0.25">
      <c r="A796" s="133">
        <v>788</v>
      </c>
      <c r="B796" s="139" t="s">
        <v>2008</v>
      </c>
      <c r="C796" s="135">
        <f t="shared" si="364"/>
        <v>0</v>
      </c>
      <c r="D796" s="140">
        <v>0</v>
      </c>
      <c r="E796" s="140">
        <v>0</v>
      </c>
      <c r="F796" s="140">
        <v>0</v>
      </c>
      <c r="G796" s="140">
        <v>0</v>
      </c>
      <c r="H796" s="140">
        <v>0</v>
      </c>
      <c r="I796" s="140">
        <v>0</v>
      </c>
      <c r="J796" s="135">
        <f t="shared" si="366"/>
        <v>0</v>
      </c>
      <c r="K796" s="141">
        <v>0</v>
      </c>
      <c r="L796" s="141">
        <v>0</v>
      </c>
      <c r="M796" s="141">
        <v>0</v>
      </c>
      <c r="N796" s="141">
        <v>0</v>
      </c>
      <c r="O796" s="141">
        <v>0</v>
      </c>
      <c r="P796" s="141">
        <v>0</v>
      </c>
      <c r="Q796" s="136">
        <f t="shared" si="368"/>
        <v>0</v>
      </c>
      <c r="R796" s="141">
        <v>0</v>
      </c>
      <c r="S796" s="141">
        <v>0</v>
      </c>
      <c r="T796" s="141">
        <v>0</v>
      </c>
      <c r="U796" s="10">
        <v>0</v>
      </c>
      <c r="V796" s="10">
        <v>0</v>
      </c>
      <c r="W796" s="10">
        <v>0</v>
      </c>
      <c r="X796" s="13">
        <f t="shared" ref="X796:AD834" si="378">Q796-J796</f>
        <v>0</v>
      </c>
      <c r="Y796" s="10">
        <f t="shared" si="378"/>
        <v>0</v>
      </c>
      <c r="Z796" s="10">
        <f t="shared" si="378"/>
        <v>0</v>
      </c>
      <c r="AA796" s="10">
        <f t="shared" si="378"/>
        <v>0</v>
      </c>
      <c r="AB796" s="10">
        <f t="shared" si="378"/>
        <v>0</v>
      </c>
      <c r="AC796" s="10">
        <f t="shared" si="378"/>
        <v>0</v>
      </c>
      <c r="AD796" s="10">
        <f t="shared" si="377"/>
        <v>0</v>
      </c>
      <c r="AE796" s="10">
        <f t="shared" si="376"/>
        <v>0</v>
      </c>
      <c r="AF796" s="10">
        <f t="shared" si="376"/>
        <v>0</v>
      </c>
      <c r="AG796" s="10">
        <f t="shared" si="376"/>
        <v>0</v>
      </c>
      <c r="AH796" s="10">
        <f t="shared" si="376"/>
        <v>0</v>
      </c>
      <c r="AI796" s="10">
        <f t="shared" si="376"/>
        <v>0</v>
      </c>
      <c r="AJ796" s="10">
        <f t="shared" si="376"/>
        <v>0</v>
      </c>
      <c r="AK796" s="10">
        <f t="shared" si="376"/>
        <v>0</v>
      </c>
    </row>
    <row r="797" spans="1:37" ht="12.75" customHeight="1" x14ac:dyDescent="0.25">
      <c r="A797" s="133">
        <v>789</v>
      </c>
      <c r="B797" s="139" t="s">
        <v>1856</v>
      </c>
      <c r="C797" s="135">
        <f t="shared" si="364"/>
        <v>0</v>
      </c>
      <c r="D797" s="140">
        <v>0</v>
      </c>
      <c r="E797" s="140">
        <v>0</v>
      </c>
      <c r="F797" s="140">
        <v>0</v>
      </c>
      <c r="G797" s="140">
        <v>0</v>
      </c>
      <c r="H797" s="140">
        <v>0</v>
      </c>
      <c r="I797" s="140">
        <v>0</v>
      </c>
      <c r="J797" s="135">
        <f t="shared" si="366"/>
        <v>0</v>
      </c>
      <c r="K797" s="141">
        <v>0</v>
      </c>
      <c r="L797" s="141">
        <v>0</v>
      </c>
      <c r="M797" s="141">
        <v>0</v>
      </c>
      <c r="N797" s="141">
        <v>0</v>
      </c>
      <c r="O797" s="141">
        <v>0</v>
      </c>
      <c r="P797" s="141">
        <v>0</v>
      </c>
      <c r="Q797" s="136">
        <f t="shared" si="368"/>
        <v>0</v>
      </c>
      <c r="R797" s="141">
        <v>0</v>
      </c>
      <c r="S797" s="141">
        <v>0</v>
      </c>
      <c r="T797" s="141">
        <v>0</v>
      </c>
      <c r="U797" s="10">
        <v>0</v>
      </c>
      <c r="V797" s="10">
        <v>0</v>
      </c>
      <c r="W797" s="10">
        <v>0</v>
      </c>
      <c r="X797" s="13">
        <f t="shared" si="378"/>
        <v>0</v>
      </c>
      <c r="Y797" s="10">
        <f t="shared" si="378"/>
        <v>0</v>
      </c>
      <c r="Z797" s="10">
        <f t="shared" si="378"/>
        <v>0</v>
      </c>
      <c r="AA797" s="10">
        <f t="shared" si="378"/>
        <v>0</v>
      </c>
      <c r="AB797" s="10">
        <f t="shared" si="378"/>
        <v>0</v>
      </c>
      <c r="AC797" s="10">
        <f t="shared" si="378"/>
        <v>0</v>
      </c>
      <c r="AD797" s="10">
        <f t="shared" si="377"/>
        <v>0</v>
      </c>
      <c r="AE797" s="10">
        <f t="shared" si="376"/>
        <v>0</v>
      </c>
      <c r="AF797" s="10">
        <f t="shared" si="376"/>
        <v>0</v>
      </c>
      <c r="AG797" s="10">
        <f t="shared" si="376"/>
        <v>0</v>
      </c>
      <c r="AH797" s="10">
        <f t="shared" si="376"/>
        <v>0</v>
      </c>
      <c r="AI797" s="10">
        <f t="shared" si="376"/>
        <v>0</v>
      </c>
      <c r="AJ797" s="10">
        <f t="shared" si="376"/>
        <v>0</v>
      </c>
      <c r="AK797" s="10">
        <f t="shared" si="376"/>
        <v>0</v>
      </c>
    </row>
    <row r="798" spans="1:37" ht="12.75" customHeight="1" x14ac:dyDescent="0.25">
      <c r="A798" s="133">
        <v>790</v>
      </c>
      <c r="B798" s="139" t="s">
        <v>2009</v>
      </c>
      <c r="C798" s="135">
        <f t="shared" si="364"/>
        <v>0</v>
      </c>
      <c r="D798" s="140">
        <v>0</v>
      </c>
      <c r="E798" s="140">
        <v>0</v>
      </c>
      <c r="F798" s="140">
        <v>0</v>
      </c>
      <c r="G798" s="140">
        <v>0</v>
      </c>
      <c r="H798" s="140">
        <v>0</v>
      </c>
      <c r="I798" s="140">
        <v>0</v>
      </c>
      <c r="J798" s="135">
        <f t="shared" si="366"/>
        <v>0</v>
      </c>
      <c r="K798" s="141">
        <v>0</v>
      </c>
      <c r="L798" s="141">
        <v>0</v>
      </c>
      <c r="M798" s="141">
        <v>0</v>
      </c>
      <c r="N798" s="141">
        <v>0</v>
      </c>
      <c r="O798" s="141">
        <v>0</v>
      </c>
      <c r="P798" s="141">
        <v>0</v>
      </c>
      <c r="Q798" s="136">
        <f t="shared" si="368"/>
        <v>0</v>
      </c>
      <c r="R798" s="141">
        <v>0</v>
      </c>
      <c r="S798" s="141">
        <v>0</v>
      </c>
      <c r="T798" s="141">
        <v>0</v>
      </c>
      <c r="U798" s="10">
        <v>0</v>
      </c>
      <c r="V798" s="10">
        <v>0</v>
      </c>
      <c r="W798" s="10">
        <v>0</v>
      </c>
      <c r="X798" s="13">
        <f t="shared" si="378"/>
        <v>0</v>
      </c>
      <c r="Y798" s="10">
        <f t="shared" si="378"/>
        <v>0</v>
      </c>
      <c r="Z798" s="10">
        <f t="shared" si="378"/>
        <v>0</v>
      </c>
      <c r="AA798" s="10">
        <f t="shared" si="378"/>
        <v>0</v>
      </c>
      <c r="AB798" s="10">
        <f t="shared" si="378"/>
        <v>0</v>
      </c>
      <c r="AC798" s="10">
        <f t="shared" si="378"/>
        <v>0</v>
      </c>
      <c r="AD798" s="10">
        <f t="shared" si="377"/>
        <v>0</v>
      </c>
      <c r="AE798" s="10">
        <f t="shared" si="376"/>
        <v>0</v>
      </c>
      <c r="AF798" s="10">
        <f t="shared" si="376"/>
        <v>0</v>
      </c>
      <c r="AG798" s="10">
        <f t="shared" si="376"/>
        <v>0</v>
      </c>
      <c r="AH798" s="10">
        <f t="shared" si="376"/>
        <v>0</v>
      </c>
      <c r="AI798" s="10">
        <f t="shared" si="376"/>
        <v>0</v>
      </c>
      <c r="AJ798" s="10">
        <f t="shared" si="376"/>
        <v>0</v>
      </c>
      <c r="AK798" s="10">
        <f t="shared" si="376"/>
        <v>0</v>
      </c>
    </row>
    <row r="799" spans="1:37" ht="12.75" customHeight="1" x14ac:dyDescent="0.25">
      <c r="A799" s="133">
        <v>791</v>
      </c>
      <c r="B799" s="139"/>
      <c r="C799" s="140"/>
      <c r="D799" s="140"/>
      <c r="E799" s="140"/>
      <c r="F799" s="140"/>
      <c r="G799" s="140"/>
      <c r="H799" s="140"/>
      <c r="I799" s="140"/>
      <c r="J799" s="140"/>
      <c r="K799" s="141"/>
      <c r="L799" s="141"/>
      <c r="M799" s="141"/>
      <c r="N799" s="141"/>
      <c r="O799" s="141"/>
      <c r="P799" s="141"/>
      <c r="Q799" s="141"/>
      <c r="R799" s="141"/>
      <c r="S799" s="141"/>
      <c r="T799" s="141"/>
      <c r="U799" s="10"/>
      <c r="V799" s="10"/>
      <c r="W799" s="10"/>
      <c r="X799" s="13">
        <f t="shared" si="378"/>
        <v>0</v>
      </c>
      <c r="Y799" s="10"/>
      <c r="Z799" s="10"/>
      <c r="AA799" s="10"/>
      <c r="AB799" s="10"/>
      <c r="AC799" s="10"/>
      <c r="AD799" s="10"/>
      <c r="AE799" s="10"/>
      <c r="AF799" s="10"/>
      <c r="AG799" s="10"/>
      <c r="AH799" s="10"/>
      <c r="AI799" s="10"/>
      <c r="AJ799" s="10"/>
      <c r="AK799" s="10"/>
    </row>
    <row r="800" spans="1:37" ht="12.75" customHeight="1" x14ac:dyDescent="0.25">
      <c r="A800" s="133">
        <v>792</v>
      </c>
      <c r="B800" s="134" t="s">
        <v>2010</v>
      </c>
      <c r="C800" s="135">
        <f t="shared" ref="C800:C829" si="379">SUM(D800:I800)</f>
        <v>7697.6</v>
      </c>
      <c r="D800" s="135">
        <f t="shared" ref="D800:I800" si="380">D801+D802</f>
        <v>3821.3</v>
      </c>
      <c r="E800" s="135">
        <f t="shared" si="380"/>
        <v>1998.8</v>
      </c>
      <c r="F800" s="135">
        <f t="shared" si="380"/>
        <v>0</v>
      </c>
      <c r="G800" s="135">
        <f t="shared" si="380"/>
        <v>1556.7</v>
      </c>
      <c r="H800" s="135">
        <f t="shared" si="380"/>
        <v>74.2</v>
      </c>
      <c r="I800" s="135">
        <f t="shared" si="380"/>
        <v>246.6</v>
      </c>
      <c r="J800" s="135">
        <f t="shared" ref="J800:J829" si="381">SUM(K800:P800)</f>
        <v>9691.1</v>
      </c>
      <c r="K800" s="135">
        <f t="shared" ref="K800:P800" si="382">K801+K802</f>
        <v>5577.2</v>
      </c>
      <c r="L800" s="135">
        <f t="shared" si="382"/>
        <v>2149.6999999999998</v>
      </c>
      <c r="M800" s="135">
        <f t="shared" si="382"/>
        <v>0</v>
      </c>
      <c r="N800" s="135">
        <f t="shared" si="382"/>
        <v>1556.7</v>
      </c>
      <c r="O800" s="135">
        <f t="shared" si="382"/>
        <v>83.2</v>
      </c>
      <c r="P800" s="135">
        <f t="shared" si="382"/>
        <v>324.3</v>
      </c>
      <c r="Q800" s="136">
        <f t="shared" ref="Q800:Q829" si="383">SUM(R800:W800)</f>
        <v>8907.5468000000001</v>
      </c>
      <c r="R800" s="135">
        <f t="shared" ref="R800:W800" si="384">R801+R802</f>
        <v>5292.5232999999998</v>
      </c>
      <c r="S800" s="135">
        <f t="shared" si="384"/>
        <v>2065.6968000000002</v>
      </c>
      <c r="T800" s="135">
        <f t="shared" si="384"/>
        <v>0</v>
      </c>
      <c r="U800" s="135">
        <f t="shared" si="384"/>
        <v>1150.9025999999999</v>
      </c>
      <c r="V800" s="135">
        <f t="shared" si="384"/>
        <v>74.124099999999999</v>
      </c>
      <c r="W800" s="135">
        <f t="shared" si="384"/>
        <v>324.3</v>
      </c>
      <c r="X800" s="13">
        <f t="shared" si="378"/>
        <v>-783.55320000000029</v>
      </c>
      <c r="Y800" s="13">
        <f t="shared" si="378"/>
        <v>-284.67669999999998</v>
      </c>
      <c r="Z800" s="13">
        <f t="shared" si="378"/>
        <v>-84.003199999999651</v>
      </c>
      <c r="AA800" s="13">
        <f t="shared" si="378"/>
        <v>0</v>
      </c>
      <c r="AB800" s="13">
        <f t="shared" si="378"/>
        <v>-405.79740000000015</v>
      </c>
      <c r="AC800" s="13">
        <f t="shared" si="378"/>
        <v>-9.0759000000000043</v>
      </c>
      <c r="AD800" s="13">
        <f t="shared" si="378"/>
        <v>0</v>
      </c>
      <c r="AE800" s="13">
        <f t="shared" si="376"/>
        <v>91.91471350001548</v>
      </c>
      <c r="AF800" s="13">
        <f t="shared" si="376"/>
        <v>94.895705730474077</v>
      </c>
      <c r="AG800" s="13">
        <f t="shared" si="376"/>
        <v>96.092329162208699</v>
      </c>
      <c r="AH800" s="13">
        <f t="shared" si="376"/>
        <v>0</v>
      </c>
      <c r="AI800" s="13">
        <f t="shared" si="376"/>
        <v>73.932202736558096</v>
      </c>
      <c r="AJ800" s="13">
        <f t="shared" si="376"/>
        <v>89.091466346153837</v>
      </c>
      <c r="AK800" s="13">
        <f t="shared" si="376"/>
        <v>100</v>
      </c>
    </row>
    <row r="801" spans="1:45" s="138" customFormat="1" ht="12.75" customHeight="1" x14ac:dyDescent="0.2">
      <c r="A801" s="133">
        <v>793</v>
      </c>
      <c r="B801" s="134" t="s">
        <v>1374</v>
      </c>
      <c r="C801" s="135">
        <f t="shared" si="379"/>
        <v>7623.4000000000005</v>
      </c>
      <c r="D801" s="135">
        <f t="shared" ref="D801:I801" si="385">D803</f>
        <v>3821.3</v>
      </c>
      <c r="E801" s="135">
        <f t="shared" si="385"/>
        <v>1998.8</v>
      </c>
      <c r="F801" s="135">
        <f t="shared" si="385"/>
        <v>0</v>
      </c>
      <c r="G801" s="135">
        <f t="shared" si="385"/>
        <v>1556.7</v>
      </c>
      <c r="H801" s="135">
        <f t="shared" si="385"/>
        <v>0</v>
      </c>
      <c r="I801" s="135">
        <f t="shared" si="385"/>
        <v>246.6</v>
      </c>
      <c r="J801" s="135">
        <f t="shared" si="381"/>
        <v>9607.9</v>
      </c>
      <c r="K801" s="135">
        <f t="shared" ref="K801:P801" si="386">K803</f>
        <v>5577.2</v>
      </c>
      <c r="L801" s="135">
        <f t="shared" si="386"/>
        <v>2149.6999999999998</v>
      </c>
      <c r="M801" s="135">
        <f t="shared" si="386"/>
        <v>0</v>
      </c>
      <c r="N801" s="135">
        <f t="shared" si="386"/>
        <v>1556.7</v>
      </c>
      <c r="O801" s="135">
        <f t="shared" si="386"/>
        <v>0</v>
      </c>
      <c r="P801" s="135">
        <f t="shared" si="386"/>
        <v>324.3</v>
      </c>
      <c r="Q801" s="136">
        <f t="shared" si="383"/>
        <v>8833.4226999999992</v>
      </c>
      <c r="R801" s="135">
        <f t="shared" ref="R801:W801" si="387">R803</f>
        <v>5292.5232999999998</v>
      </c>
      <c r="S801" s="135">
        <f t="shared" si="387"/>
        <v>2065.6968000000002</v>
      </c>
      <c r="T801" s="135">
        <f t="shared" si="387"/>
        <v>0</v>
      </c>
      <c r="U801" s="135">
        <f t="shared" si="387"/>
        <v>1150.9025999999999</v>
      </c>
      <c r="V801" s="135">
        <f t="shared" si="387"/>
        <v>0</v>
      </c>
      <c r="W801" s="135">
        <f t="shared" si="387"/>
        <v>324.3</v>
      </c>
      <c r="X801" s="13">
        <f t="shared" si="378"/>
        <v>-774.47730000000047</v>
      </c>
      <c r="Y801" s="13">
        <f t="shared" si="378"/>
        <v>-284.67669999999998</v>
      </c>
      <c r="Z801" s="13">
        <f t="shared" si="378"/>
        <v>-84.003199999999651</v>
      </c>
      <c r="AA801" s="13">
        <f t="shared" si="378"/>
        <v>0</v>
      </c>
      <c r="AB801" s="13">
        <f t="shared" si="378"/>
        <v>-405.79740000000015</v>
      </c>
      <c r="AC801" s="13">
        <f t="shared" si="378"/>
        <v>0</v>
      </c>
      <c r="AD801" s="13">
        <f t="shared" si="378"/>
        <v>0</v>
      </c>
      <c r="AE801" s="13">
        <f t="shared" si="376"/>
        <v>91.939161523329759</v>
      </c>
      <c r="AF801" s="13">
        <f t="shared" si="376"/>
        <v>94.895705730474077</v>
      </c>
      <c r="AG801" s="13">
        <f t="shared" si="376"/>
        <v>96.092329162208699</v>
      </c>
      <c r="AH801" s="13">
        <f t="shared" si="376"/>
        <v>0</v>
      </c>
      <c r="AI801" s="13">
        <f t="shared" si="376"/>
        <v>73.932202736558096</v>
      </c>
      <c r="AJ801" s="13">
        <f t="shared" si="376"/>
        <v>0</v>
      </c>
      <c r="AK801" s="13">
        <f t="shared" si="376"/>
        <v>100</v>
      </c>
      <c r="AL801" s="183"/>
      <c r="AM801" s="183"/>
      <c r="AN801" s="183"/>
      <c r="AO801" s="183"/>
      <c r="AP801" s="183"/>
      <c r="AQ801" s="183"/>
      <c r="AR801" s="183"/>
      <c r="AS801" s="183"/>
    </row>
    <row r="802" spans="1:45" s="138" customFormat="1" ht="12.75" customHeight="1" x14ac:dyDescent="0.2">
      <c r="A802" s="133">
        <v>794</v>
      </c>
      <c r="B802" s="134" t="s">
        <v>1375</v>
      </c>
      <c r="C802" s="135">
        <f t="shared" si="379"/>
        <v>74.2</v>
      </c>
      <c r="D802" s="135">
        <f t="shared" ref="D802:I802" si="388">SUBTOTAL(9,D804:D829)</f>
        <v>0</v>
      </c>
      <c r="E802" s="135">
        <f t="shared" si="388"/>
        <v>0</v>
      </c>
      <c r="F802" s="135">
        <f t="shared" si="388"/>
        <v>0</v>
      </c>
      <c r="G802" s="135">
        <f t="shared" si="388"/>
        <v>0</v>
      </c>
      <c r="H802" s="135">
        <f t="shared" si="388"/>
        <v>74.2</v>
      </c>
      <c r="I802" s="135">
        <f t="shared" si="388"/>
        <v>0</v>
      </c>
      <c r="J802" s="135">
        <f t="shared" si="381"/>
        <v>83.2</v>
      </c>
      <c r="K802" s="135">
        <f t="shared" ref="K802:P802" si="389">SUBTOTAL(9,K804:K829)</f>
        <v>0</v>
      </c>
      <c r="L802" s="135">
        <f t="shared" si="389"/>
        <v>0</v>
      </c>
      <c r="M802" s="135">
        <f t="shared" si="389"/>
        <v>0</v>
      </c>
      <c r="N802" s="135">
        <f t="shared" si="389"/>
        <v>0</v>
      </c>
      <c r="O802" s="135">
        <f t="shared" si="389"/>
        <v>83.2</v>
      </c>
      <c r="P802" s="135">
        <f t="shared" si="389"/>
        <v>0</v>
      </c>
      <c r="Q802" s="136">
        <f t="shared" si="383"/>
        <v>74.124099999999999</v>
      </c>
      <c r="R802" s="135">
        <f t="shared" ref="R802:W802" si="390">SUBTOTAL(9,R804:R829)</f>
        <v>0</v>
      </c>
      <c r="S802" s="135">
        <f t="shared" si="390"/>
        <v>0</v>
      </c>
      <c r="T802" s="135">
        <f t="shared" si="390"/>
        <v>0</v>
      </c>
      <c r="U802" s="135">
        <f t="shared" si="390"/>
        <v>0</v>
      </c>
      <c r="V802" s="135">
        <f t="shared" si="390"/>
        <v>74.124099999999999</v>
      </c>
      <c r="W802" s="135">
        <f t="shared" si="390"/>
        <v>0</v>
      </c>
      <c r="X802" s="13">
        <f t="shared" si="378"/>
        <v>-9.0759000000000043</v>
      </c>
      <c r="Y802" s="13">
        <f t="shared" si="378"/>
        <v>0</v>
      </c>
      <c r="Z802" s="13">
        <f t="shared" si="378"/>
        <v>0</v>
      </c>
      <c r="AA802" s="13">
        <f t="shared" si="378"/>
        <v>0</v>
      </c>
      <c r="AB802" s="13">
        <f t="shared" si="378"/>
        <v>0</v>
      </c>
      <c r="AC802" s="13">
        <f t="shared" si="378"/>
        <v>-9.0759000000000043</v>
      </c>
      <c r="AD802" s="13">
        <f t="shared" si="378"/>
        <v>0</v>
      </c>
      <c r="AE802" s="13">
        <f t="shared" si="376"/>
        <v>89.091466346153837</v>
      </c>
      <c r="AF802" s="13">
        <f t="shared" si="376"/>
        <v>0</v>
      </c>
      <c r="AG802" s="13">
        <f t="shared" si="376"/>
        <v>0</v>
      </c>
      <c r="AH802" s="13">
        <f t="shared" si="376"/>
        <v>0</v>
      </c>
      <c r="AI802" s="13">
        <f t="shared" si="376"/>
        <v>0</v>
      </c>
      <c r="AJ802" s="13">
        <f t="shared" si="376"/>
        <v>89.091466346153837</v>
      </c>
      <c r="AK802" s="13">
        <f t="shared" si="376"/>
        <v>0</v>
      </c>
      <c r="AL802" s="183"/>
      <c r="AM802" s="183"/>
      <c r="AN802" s="183"/>
      <c r="AO802" s="183"/>
      <c r="AP802" s="183"/>
      <c r="AQ802" s="183"/>
      <c r="AR802" s="183"/>
      <c r="AS802" s="183"/>
    </row>
    <row r="803" spans="1:45" ht="12.75" customHeight="1" x14ac:dyDescent="0.25">
      <c r="A803" s="133">
        <v>795</v>
      </c>
      <c r="B803" s="139" t="s">
        <v>1400</v>
      </c>
      <c r="C803" s="135">
        <f t="shared" si="379"/>
        <v>7623.4000000000005</v>
      </c>
      <c r="D803" s="140">
        <v>3821.3</v>
      </c>
      <c r="E803" s="140">
        <v>1998.8</v>
      </c>
      <c r="F803" s="140">
        <v>0</v>
      </c>
      <c r="G803" s="140">
        <v>1556.7</v>
      </c>
      <c r="H803" s="140">
        <v>0</v>
      </c>
      <c r="I803" s="140">
        <v>246.6</v>
      </c>
      <c r="J803" s="135">
        <f t="shared" si="381"/>
        <v>9607.9</v>
      </c>
      <c r="K803" s="141">
        <v>5577.2</v>
      </c>
      <c r="L803" s="141">
        <v>2149.6999999999998</v>
      </c>
      <c r="M803" s="141">
        <v>0</v>
      </c>
      <c r="N803" s="141">
        <v>1556.7</v>
      </c>
      <c r="O803" s="141">
        <v>0</v>
      </c>
      <c r="P803" s="141">
        <v>324.3</v>
      </c>
      <c r="Q803" s="136">
        <f t="shared" si="383"/>
        <v>8833.4226999999992</v>
      </c>
      <c r="R803" s="141">
        <v>5292.5232999999998</v>
      </c>
      <c r="S803" s="141">
        <v>2065.6968000000002</v>
      </c>
      <c r="T803" s="141">
        <v>0</v>
      </c>
      <c r="U803" s="10">
        <v>1150.9025999999999</v>
      </c>
      <c r="V803" s="10">
        <v>0</v>
      </c>
      <c r="W803" s="10">
        <v>324.3</v>
      </c>
      <c r="X803" s="13">
        <f t="shared" si="378"/>
        <v>-774.47730000000047</v>
      </c>
      <c r="Y803" s="10">
        <f t="shared" si="378"/>
        <v>-284.67669999999998</v>
      </c>
      <c r="Z803" s="10">
        <f t="shared" si="378"/>
        <v>-84.003199999999651</v>
      </c>
      <c r="AA803" s="10">
        <f t="shared" si="378"/>
        <v>0</v>
      </c>
      <c r="AB803" s="10">
        <f t="shared" si="378"/>
        <v>-405.79740000000015</v>
      </c>
      <c r="AC803" s="10">
        <f t="shared" si="378"/>
        <v>0</v>
      </c>
      <c r="AD803" s="10">
        <f t="shared" si="378"/>
        <v>0</v>
      </c>
      <c r="AE803" s="10">
        <f t="shared" si="376"/>
        <v>91.939161523329759</v>
      </c>
      <c r="AF803" s="10">
        <f t="shared" si="376"/>
        <v>94.895705730474077</v>
      </c>
      <c r="AG803" s="10">
        <f t="shared" si="376"/>
        <v>96.092329162208699</v>
      </c>
      <c r="AH803" s="10">
        <f t="shared" si="376"/>
        <v>0</v>
      </c>
      <c r="AI803" s="10">
        <f t="shared" si="376"/>
        <v>73.932202736558096</v>
      </c>
      <c r="AJ803" s="10">
        <f t="shared" si="376"/>
        <v>0</v>
      </c>
      <c r="AK803" s="10">
        <f t="shared" si="376"/>
        <v>100</v>
      </c>
    </row>
    <row r="804" spans="1:45" ht="12.75" customHeight="1" x14ac:dyDescent="0.25">
      <c r="A804" s="133">
        <v>796</v>
      </c>
      <c r="B804" s="139" t="s">
        <v>2011</v>
      </c>
      <c r="C804" s="135">
        <f t="shared" si="379"/>
        <v>0</v>
      </c>
      <c r="D804" s="140">
        <v>0</v>
      </c>
      <c r="E804" s="140">
        <v>0</v>
      </c>
      <c r="F804" s="140">
        <v>0</v>
      </c>
      <c r="G804" s="140">
        <v>0</v>
      </c>
      <c r="H804" s="140">
        <v>0</v>
      </c>
      <c r="I804" s="140">
        <v>0</v>
      </c>
      <c r="J804" s="135">
        <f t="shared" si="381"/>
        <v>0</v>
      </c>
      <c r="K804" s="141">
        <v>0</v>
      </c>
      <c r="L804" s="141">
        <v>0</v>
      </c>
      <c r="M804" s="141">
        <v>0</v>
      </c>
      <c r="N804" s="141">
        <v>0</v>
      </c>
      <c r="O804" s="141">
        <v>0</v>
      </c>
      <c r="P804" s="141">
        <v>0</v>
      </c>
      <c r="Q804" s="136">
        <f t="shared" si="383"/>
        <v>0</v>
      </c>
      <c r="R804" s="141">
        <v>0</v>
      </c>
      <c r="S804" s="141">
        <v>0</v>
      </c>
      <c r="T804" s="141">
        <v>0</v>
      </c>
      <c r="U804" s="10">
        <v>0</v>
      </c>
      <c r="V804" s="10">
        <v>0</v>
      </c>
      <c r="W804" s="10">
        <v>0</v>
      </c>
      <c r="X804" s="13">
        <f t="shared" si="378"/>
        <v>0</v>
      </c>
      <c r="Y804" s="10">
        <f t="shared" si="378"/>
        <v>0</v>
      </c>
      <c r="Z804" s="10">
        <f t="shared" si="378"/>
        <v>0</v>
      </c>
      <c r="AA804" s="10">
        <f t="shared" si="378"/>
        <v>0</v>
      </c>
      <c r="AB804" s="10">
        <f t="shared" si="378"/>
        <v>0</v>
      </c>
      <c r="AC804" s="10">
        <f t="shared" si="378"/>
        <v>0</v>
      </c>
      <c r="AD804" s="10">
        <f t="shared" si="378"/>
        <v>0</v>
      </c>
      <c r="AE804" s="10">
        <f t="shared" si="376"/>
        <v>0</v>
      </c>
      <c r="AF804" s="10">
        <f t="shared" si="376"/>
        <v>0</v>
      </c>
      <c r="AG804" s="10">
        <f t="shared" si="376"/>
        <v>0</v>
      </c>
      <c r="AH804" s="10">
        <f t="shared" si="376"/>
        <v>0</v>
      </c>
      <c r="AI804" s="10">
        <f t="shared" si="376"/>
        <v>0</v>
      </c>
      <c r="AJ804" s="10">
        <f t="shared" si="376"/>
        <v>0</v>
      </c>
      <c r="AK804" s="10">
        <f t="shared" si="376"/>
        <v>0</v>
      </c>
    </row>
    <row r="805" spans="1:45" ht="12.75" customHeight="1" x14ac:dyDescent="0.25">
      <c r="A805" s="133">
        <v>797</v>
      </c>
      <c r="B805" s="139" t="s">
        <v>2012</v>
      </c>
      <c r="C805" s="135">
        <f t="shared" si="379"/>
        <v>0</v>
      </c>
      <c r="D805" s="140">
        <v>0</v>
      </c>
      <c r="E805" s="140">
        <v>0</v>
      </c>
      <c r="F805" s="140">
        <v>0</v>
      </c>
      <c r="G805" s="140">
        <v>0</v>
      </c>
      <c r="H805" s="140">
        <v>0</v>
      </c>
      <c r="I805" s="140">
        <v>0</v>
      </c>
      <c r="J805" s="135">
        <f t="shared" si="381"/>
        <v>0</v>
      </c>
      <c r="K805" s="141">
        <v>0</v>
      </c>
      <c r="L805" s="141">
        <v>0</v>
      </c>
      <c r="M805" s="141">
        <v>0</v>
      </c>
      <c r="N805" s="141">
        <v>0</v>
      </c>
      <c r="O805" s="141">
        <v>0</v>
      </c>
      <c r="P805" s="141">
        <v>0</v>
      </c>
      <c r="Q805" s="136">
        <f t="shared" si="383"/>
        <v>0</v>
      </c>
      <c r="R805" s="141">
        <v>0</v>
      </c>
      <c r="S805" s="141">
        <v>0</v>
      </c>
      <c r="T805" s="141">
        <v>0</v>
      </c>
      <c r="U805" s="10">
        <v>0</v>
      </c>
      <c r="V805" s="10">
        <v>0</v>
      </c>
      <c r="W805" s="10">
        <v>0</v>
      </c>
      <c r="X805" s="13">
        <f t="shared" si="378"/>
        <v>0</v>
      </c>
      <c r="Y805" s="10">
        <f t="shared" si="378"/>
        <v>0</v>
      </c>
      <c r="Z805" s="10">
        <f t="shared" si="378"/>
        <v>0</v>
      </c>
      <c r="AA805" s="10">
        <f t="shared" si="378"/>
        <v>0</v>
      </c>
      <c r="AB805" s="10">
        <f t="shared" si="378"/>
        <v>0</v>
      </c>
      <c r="AC805" s="10">
        <f t="shared" si="378"/>
        <v>0</v>
      </c>
      <c r="AD805" s="10">
        <f t="shared" si="378"/>
        <v>0</v>
      </c>
      <c r="AE805" s="10">
        <f t="shared" si="376"/>
        <v>0</v>
      </c>
      <c r="AF805" s="10">
        <f t="shared" si="376"/>
        <v>0</v>
      </c>
      <c r="AG805" s="10">
        <f t="shared" si="376"/>
        <v>0</v>
      </c>
      <c r="AH805" s="10">
        <f t="shared" si="376"/>
        <v>0</v>
      </c>
      <c r="AI805" s="10">
        <f t="shared" si="376"/>
        <v>0</v>
      </c>
      <c r="AJ805" s="10">
        <f t="shared" si="376"/>
        <v>0</v>
      </c>
      <c r="AK805" s="10">
        <f t="shared" si="376"/>
        <v>0</v>
      </c>
    </row>
    <row r="806" spans="1:45" ht="12.75" customHeight="1" x14ac:dyDescent="0.25">
      <c r="A806" s="133">
        <v>798</v>
      </c>
      <c r="B806" s="139" t="s">
        <v>2013</v>
      </c>
      <c r="C806" s="135">
        <f t="shared" si="379"/>
        <v>0</v>
      </c>
      <c r="D806" s="140">
        <v>0</v>
      </c>
      <c r="E806" s="140">
        <v>0</v>
      </c>
      <c r="F806" s="140">
        <v>0</v>
      </c>
      <c r="G806" s="140">
        <v>0</v>
      </c>
      <c r="H806" s="140">
        <v>0</v>
      </c>
      <c r="I806" s="140">
        <v>0</v>
      </c>
      <c r="J806" s="135">
        <f t="shared" si="381"/>
        <v>0</v>
      </c>
      <c r="K806" s="141">
        <v>0</v>
      </c>
      <c r="L806" s="141">
        <v>0</v>
      </c>
      <c r="M806" s="141">
        <v>0</v>
      </c>
      <c r="N806" s="141">
        <v>0</v>
      </c>
      <c r="O806" s="141">
        <v>0</v>
      </c>
      <c r="P806" s="141">
        <v>0</v>
      </c>
      <c r="Q806" s="136">
        <f t="shared" si="383"/>
        <v>0</v>
      </c>
      <c r="R806" s="141">
        <v>0</v>
      </c>
      <c r="S806" s="141">
        <v>0</v>
      </c>
      <c r="T806" s="141">
        <v>0</v>
      </c>
      <c r="U806" s="10">
        <v>0</v>
      </c>
      <c r="V806" s="10">
        <v>0</v>
      </c>
      <c r="W806" s="10">
        <v>0</v>
      </c>
      <c r="X806" s="13">
        <f t="shared" si="378"/>
        <v>0</v>
      </c>
      <c r="Y806" s="10">
        <f t="shared" si="378"/>
        <v>0</v>
      </c>
      <c r="Z806" s="10">
        <f t="shared" si="378"/>
        <v>0</v>
      </c>
      <c r="AA806" s="10">
        <f t="shared" si="378"/>
        <v>0</v>
      </c>
      <c r="AB806" s="10">
        <f t="shared" si="378"/>
        <v>0</v>
      </c>
      <c r="AC806" s="10">
        <f t="shared" si="378"/>
        <v>0</v>
      </c>
      <c r="AD806" s="10">
        <f t="shared" si="378"/>
        <v>0</v>
      </c>
      <c r="AE806" s="10">
        <f t="shared" si="376"/>
        <v>0</v>
      </c>
      <c r="AF806" s="10">
        <f t="shared" si="376"/>
        <v>0</v>
      </c>
      <c r="AG806" s="10">
        <f t="shared" si="376"/>
        <v>0</v>
      </c>
      <c r="AH806" s="10">
        <f t="shared" si="376"/>
        <v>0</v>
      </c>
      <c r="AI806" s="10">
        <f t="shared" si="376"/>
        <v>0</v>
      </c>
      <c r="AJ806" s="10">
        <f t="shared" si="376"/>
        <v>0</v>
      </c>
      <c r="AK806" s="10">
        <f t="shared" si="376"/>
        <v>0</v>
      </c>
    </row>
    <row r="807" spans="1:45" ht="12.75" customHeight="1" x14ac:dyDescent="0.25">
      <c r="A807" s="133">
        <v>799</v>
      </c>
      <c r="B807" s="139" t="s">
        <v>2014</v>
      </c>
      <c r="C807" s="135">
        <f t="shared" si="379"/>
        <v>0</v>
      </c>
      <c r="D807" s="140">
        <v>0</v>
      </c>
      <c r="E807" s="140">
        <v>0</v>
      </c>
      <c r="F807" s="140">
        <v>0</v>
      </c>
      <c r="G807" s="140">
        <v>0</v>
      </c>
      <c r="H807" s="140">
        <v>0</v>
      </c>
      <c r="I807" s="140">
        <v>0</v>
      </c>
      <c r="J807" s="135">
        <f t="shared" si="381"/>
        <v>0</v>
      </c>
      <c r="K807" s="141">
        <v>0</v>
      </c>
      <c r="L807" s="141">
        <v>0</v>
      </c>
      <c r="M807" s="141">
        <v>0</v>
      </c>
      <c r="N807" s="141">
        <v>0</v>
      </c>
      <c r="O807" s="141">
        <v>0</v>
      </c>
      <c r="P807" s="141">
        <v>0</v>
      </c>
      <c r="Q807" s="136">
        <f t="shared" si="383"/>
        <v>0</v>
      </c>
      <c r="R807" s="141">
        <v>0</v>
      </c>
      <c r="S807" s="141">
        <v>0</v>
      </c>
      <c r="T807" s="141">
        <v>0</v>
      </c>
      <c r="U807" s="10">
        <v>0</v>
      </c>
      <c r="V807" s="10">
        <v>0</v>
      </c>
      <c r="W807" s="10">
        <v>0</v>
      </c>
      <c r="X807" s="13">
        <f t="shared" si="378"/>
        <v>0</v>
      </c>
      <c r="Y807" s="10">
        <f t="shared" si="378"/>
        <v>0</v>
      </c>
      <c r="Z807" s="10">
        <f t="shared" si="378"/>
        <v>0</v>
      </c>
      <c r="AA807" s="10">
        <f t="shared" si="378"/>
        <v>0</v>
      </c>
      <c r="AB807" s="10">
        <f t="shared" si="378"/>
        <v>0</v>
      </c>
      <c r="AC807" s="10">
        <f t="shared" si="378"/>
        <v>0</v>
      </c>
      <c r="AD807" s="10">
        <f t="shared" si="378"/>
        <v>0</v>
      </c>
      <c r="AE807" s="10">
        <f t="shared" si="376"/>
        <v>0</v>
      </c>
      <c r="AF807" s="10">
        <f t="shared" si="376"/>
        <v>0</v>
      </c>
      <c r="AG807" s="10">
        <f t="shared" si="376"/>
        <v>0</v>
      </c>
      <c r="AH807" s="10">
        <f t="shared" si="376"/>
        <v>0</v>
      </c>
      <c r="AI807" s="10">
        <f t="shared" si="376"/>
        <v>0</v>
      </c>
      <c r="AJ807" s="10">
        <f t="shared" si="376"/>
        <v>0</v>
      </c>
      <c r="AK807" s="10">
        <f t="shared" si="376"/>
        <v>0</v>
      </c>
    </row>
    <row r="808" spans="1:45" ht="12.75" customHeight="1" x14ac:dyDescent="0.25">
      <c r="A808" s="133">
        <v>800</v>
      </c>
      <c r="B808" s="139" t="s">
        <v>2015</v>
      </c>
      <c r="C808" s="135">
        <f t="shared" si="379"/>
        <v>0</v>
      </c>
      <c r="D808" s="140">
        <v>0</v>
      </c>
      <c r="E808" s="140">
        <v>0</v>
      </c>
      <c r="F808" s="140">
        <v>0</v>
      </c>
      <c r="G808" s="140">
        <v>0</v>
      </c>
      <c r="H808" s="140">
        <v>0</v>
      </c>
      <c r="I808" s="140">
        <v>0</v>
      </c>
      <c r="J808" s="135">
        <f t="shared" si="381"/>
        <v>0</v>
      </c>
      <c r="K808" s="141">
        <v>0</v>
      </c>
      <c r="L808" s="141">
        <v>0</v>
      </c>
      <c r="M808" s="141">
        <v>0</v>
      </c>
      <c r="N808" s="141">
        <v>0</v>
      </c>
      <c r="O808" s="141">
        <v>0</v>
      </c>
      <c r="P808" s="141">
        <v>0</v>
      </c>
      <c r="Q808" s="136">
        <f t="shared" si="383"/>
        <v>0</v>
      </c>
      <c r="R808" s="141">
        <v>0</v>
      </c>
      <c r="S808" s="141">
        <v>0</v>
      </c>
      <c r="T808" s="141">
        <v>0</v>
      </c>
      <c r="U808" s="10">
        <v>0</v>
      </c>
      <c r="V808" s="10">
        <v>0</v>
      </c>
      <c r="W808" s="10">
        <v>0</v>
      </c>
      <c r="X808" s="13">
        <f t="shared" si="378"/>
        <v>0</v>
      </c>
      <c r="Y808" s="10">
        <f t="shared" si="378"/>
        <v>0</v>
      </c>
      <c r="Z808" s="10">
        <f t="shared" si="378"/>
        <v>0</v>
      </c>
      <c r="AA808" s="10">
        <f t="shared" si="378"/>
        <v>0</v>
      </c>
      <c r="AB808" s="10">
        <f t="shared" si="378"/>
        <v>0</v>
      </c>
      <c r="AC808" s="10">
        <f t="shared" si="378"/>
        <v>0</v>
      </c>
      <c r="AD808" s="10">
        <f t="shared" si="378"/>
        <v>0</v>
      </c>
      <c r="AE808" s="10">
        <f t="shared" si="376"/>
        <v>0</v>
      </c>
      <c r="AF808" s="10">
        <f t="shared" si="376"/>
        <v>0</v>
      </c>
      <c r="AG808" s="10">
        <f t="shared" si="376"/>
        <v>0</v>
      </c>
      <c r="AH808" s="10">
        <f t="shared" si="376"/>
        <v>0</v>
      </c>
      <c r="AI808" s="10">
        <f t="shared" si="376"/>
        <v>0</v>
      </c>
      <c r="AJ808" s="10">
        <f t="shared" si="376"/>
        <v>0</v>
      </c>
      <c r="AK808" s="10">
        <f t="shared" si="376"/>
        <v>0</v>
      </c>
    </row>
    <row r="809" spans="1:45" ht="12.75" customHeight="1" x14ac:dyDescent="0.25">
      <c r="A809" s="133">
        <v>801</v>
      </c>
      <c r="B809" s="139" t="s">
        <v>2016</v>
      </c>
      <c r="C809" s="135">
        <f t="shared" si="379"/>
        <v>0</v>
      </c>
      <c r="D809" s="140">
        <v>0</v>
      </c>
      <c r="E809" s="140">
        <v>0</v>
      </c>
      <c r="F809" s="140">
        <v>0</v>
      </c>
      <c r="G809" s="140">
        <v>0</v>
      </c>
      <c r="H809" s="140">
        <v>0</v>
      </c>
      <c r="I809" s="140">
        <v>0</v>
      </c>
      <c r="J809" s="135">
        <f t="shared" si="381"/>
        <v>0</v>
      </c>
      <c r="K809" s="141">
        <v>0</v>
      </c>
      <c r="L809" s="141">
        <v>0</v>
      </c>
      <c r="M809" s="141">
        <v>0</v>
      </c>
      <c r="N809" s="141">
        <v>0</v>
      </c>
      <c r="O809" s="141">
        <v>0</v>
      </c>
      <c r="P809" s="141">
        <v>0</v>
      </c>
      <c r="Q809" s="136">
        <f t="shared" si="383"/>
        <v>0</v>
      </c>
      <c r="R809" s="141">
        <v>0</v>
      </c>
      <c r="S809" s="141">
        <v>0</v>
      </c>
      <c r="T809" s="141">
        <v>0</v>
      </c>
      <c r="U809" s="10">
        <v>0</v>
      </c>
      <c r="V809" s="10">
        <v>0</v>
      </c>
      <c r="W809" s="10">
        <v>0</v>
      </c>
      <c r="X809" s="13">
        <f t="shared" si="378"/>
        <v>0</v>
      </c>
      <c r="Y809" s="10">
        <f t="shared" si="378"/>
        <v>0</v>
      </c>
      <c r="Z809" s="10">
        <f t="shared" si="378"/>
        <v>0</v>
      </c>
      <c r="AA809" s="10">
        <f t="shared" si="378"/>
        <v>0</v>
      </c>
      <c r="AB809" s="10">
        <f t="shared" si="378"/>
        <v>0</v>
      </c>
      <c r="AC809" s="10">
        <f t="shared" si="378"/>
        <v>0</v>
      </c>
      <c r="AD809" s="10">
        <f t="shared" si="378"/>
        <v>0</v>
      </c>
      <c r="AE809" s="10">
        <f t="shared" si="376"/>
        <v>0</v>
      </c>
      <c r="AF809" s="10">
        <f t="shared" si="376"/>
        <v>0</v>
      </c>
      <c r="AG809" s="10">
        <f t="shared" si="376"/>
        <v>0</v>
      </c>
      <c r="AH809" s="10">
        <f t="shared" si="376"/>
        <v>0</v>
      </c>
      <c r="AI809" s="10">
        <f t="shared" si="376"/>
        <v>0</v>
      </c>
      <c r="AJ809" s="10">
        <f t="shared" si="376"/>
        <v>0</v>
      </c>
      <c r="AK809" s="10">
        <f t="shared" si="376"/>
        <v>0</v>
      </c>
    </row>
    <row r="810" spans="1:45" ht="12.75" customHeight="1" x14ac:dyDescent="0.25">
      <c r="A810" s="133">
        <v>802</v>
      </c>
      <c r="B810" s="139" t="s">
        <v>2017</v>
      </c>
      <c r="C810" s="135">
        <f t="shared" si="379"/>
        <v>0</v>
      </c>
      <c r="D810" s="140">
        <v>0</v>
      </c>
      <c r="E810" s="140">
        <v>0</v>
      </c>
      <c r="F810" s="140">
        <v>0</v>
      </c>
      <c r="G810" s="140">
        <v>0</v>
      </c>
      <c r="H810" s="140">
        <v>0</v>
      </c>
      <c r="I810" s="140">
        <v>0</v>
      </c>
      <c r="J810" s="135">
        <f t="shared" si="381"/>
        <v>0</v>
      </c>
      <c r="K810" s="141">
        <v>0</v>
      </c>
      <c r="L810" s="141">
        <v>0</v>
      </c>
      <c r="M810" s="141">
        <v>0</v>
      </c>
      <c r="N810" s="141">
        <v>0</v>
      </c>
      <c r="O810" s="141">
        <v>0</v>
      </c>
      <c r="P810" s="141">
        <v>0</v>
      </c>
      <c r="Q810" s="136">
        <f t="shared" si="383"/>
        <v>0</v>
      </c>
      <c r="R810" s="141">
        <v>0</v>
      </c>
      <c r="S810" s="141">
        <v>0</v>
      </c>
      <c r="T810" s="141">
        <v>0</v>
      </c>
      <c r="U810" s="10">
        <v>0</v>
      </c>
      <c r="V810" s="10">
        <v>0</v>
      </c>
      <c r="W810" s="10">
        <v>0</v>
      </c>
      <c r="X810" s="13">
        <f t="shared" si="378"/>
        <v>0</v>
      </c>
      <c r="Y810" s="10">
        <f t="shared" si="378"/>
        <v>0</v>
      </c>
      <c r="Z810" s="10">
        <f t="shared" si="378"/>
        <v>0</v>
      </c>
      <c r="AA810" s="10">
        <f t="shared" si="378"/>
        <v>0</v>
      </c>
      <c r="AB810" s="10">
        <f t="shared" si="378"/>
        <v>0</v>
      </c>
      <c r="AC810" s="10">
        <f t="shared" si="378"/>
        <v>0</v>
      </c>
      <c r="AD810" s="10">
        <f t="shared" si="378"/>
        <v>0</v>
      </c>
      <c r="AE810" s="10">
        <f t="shared" si="376"/>
        <v>0</v>
      </c>
      <c r="AF810" s="10">
        <f t="shared" si="376"/>
        <v>0</v>
      </c>
      <c r="AG810" s="10">
        <f t="shared" si="376"/>
        <v>0</v>
      </c>
      <c r="AH810" s="10">
        <f t="shared" si="376"/>
        <v>0</v>
      </c>
      <c r="AI810" s="10">
        <f t="shared" si="376"/>
        <v>0</v>
      </c>
      <c r="AJ810" s="10">
        <f t="shared" si="376"/>
        <v>0</v>
      </c>
      <c r="AK810" s="10">
        <f t="shared" si="376"/>
        <v>0</v>
      </c>
    </row>
    <row r="811" spans="1:45" ht="12.75" customHeight="1" x14ac:dyDescent="0.25">
      <c r="A811" s="133">
        <v>803</v>
      </c>
      <c r="B811" s="139" t="s">
        <v>2018</v>
      </c>
      <c r="C811" s="135">
        <f t="shared" si="379"/>
        <v>0</v>
      </c>
      <c r="D811" s="140">
        <v>0</v>
      </c>
      <c r="E811" s="140">
        <v>0</v>
      </c>
      <c r="F811" s="140">
        <v>0</v>
      </c>
      <c r="G811" s="140">
        <v>0</v>
      </c>
      <c r="H811" s="140">
        <v>0</v>
      </c>
      <c r="I811" s="140">
        <v>0</v>
      </c>
      <c r="J811" s="135">
        <f t="shared" si="381"/>
        <v>0</v>
      </c>
      <c r="K811" s="141">
        <v>0</v>
      </c>
      <c r="L811" s="141">
        <v>0</v>
      </c>
      <c r="M811" s="141">
        <v>0</v>
      </c>
      <c r="N811" s="141">
        <v>0</v>
      </c>
      <c r="O811" s="141">
        <v>0</v>
      </c>
      <c r="P811" s="141">
        <v>0</v>
      </c>
      <c r="Q811" s="136">
        <f t="shared" si="383"/>
        <v>0</v>
      </c>
      <c r="R811" s="141">
        <v>0</v>
      </c>
      <c r="S811" s="141">
        <v>0</v>
      </c>
      <c r="T811" s="141">
        <v>0</v>
      </c>
      <c r="U811" s="10">
        <v>0</v>
      </c>
      <c r="V811" s="10">
        <v>0</v>
      </c>
      <c r="W811" s="10">
        <v>0</v>
      </c>
      <c r="X811" s="13">
        <f t="shared" si="378"/>
        <v>0</v>
      </c>
      <c r="Y811" s="10">
        <f t="shared" si="378"/>
        <v>0</v>
      </c>
      <c r="Z811" s="10">
        <f t="shared" si="378"/>
        <v>0</v>
      </c>
      <c r="AA811" s="10">
        <f t="shared" si="378"/>
        <v>0</v>
      </c>
      <c r="AB811" s="10">
        <f t="shared" si="378"/>
        <v>0</v>
      </c>
      <c r="AC811" s="10">
        <f t="shared" si="378"/>
        <v>0</v>
      </c>
      <c r="AD811" s="10">
        <f t="shared" si="378"/>
        <v>0</v>
      </c>
      <c r="AE811" s="10">
        <f t="shared" si="376"/>
        <v>0</v>
      </c>
      <c r="AF811" s="10">
        <f t="shared" si="376"/>
        <v>0</v>
      </c>
      <c r="AG811" s="10">
        <f t="shared" si="376"/>
        <v>0</v>
      </c>
      <c r="AH811" s="10">
        <f t="shared" si="376"/>
        <v>0</v>
      </c>
      <c r="AI811" s="10">
        <f t="shared" si="376"/>
        <v>0</v>
      </c>
      <c r="AJ811" s="10">
        <f t="shared" si="376"/>
        <v>0</v>
      </c>
      <c r="AK811" s="10">
        <f t="shared" si="376"/>
        <v>0</v>
      </c>
    </row>
    <row r="812" spans="1:45" ht="12.75" customHeight="1" x14ac:dyDescent="0.25">
      <c r="A812" s="133">
        <v>804</v>
      </c>
      <c r="B812" s="139" t="s">
        <v>2019</v>
      </c>
      <c r="C812" s="135">
        <f t="shared" si="379"/>
        <v>0</v>
      </c>
      <c r="D812" s="140">
        <v>0</v>
      </c>
      <c r="E812" s="140">
        <v>0</v>
      </c>
      <c r="F812" s="140">
        <v>0</v>
      </c>
      <c r="G812" s="140">
        <v>0</v>
      </c>
      <c r="H812" s="140">
        <v>0</v>
      </c>
      <c r="I812" s="140">
        <v>0</v>
      </c>
      <c r="J812" s="135">
        <f t="shared" si="381"/>
        <v>0</v>
      </c>
      <c r="K812" s="141">
        <v>0</v>
      </c>
      <c r="L812" s="141">
        <v>0</v>
      </c>
      <c r="M812" s="141">
        <v>0</v>
      </c>
      <c r="N812" s="141">
        <v>0</v>
      </c>
      <c r="O812" s="141">
        <v>0</v>
      </c>
      <c r="P812" s="141">
        <v>0</v>
      </c>
      <c r="Q812" s="136">
        <f t="shared" si="383"/>
        <v>0</v>
      </c>
      <c r="R812" s="141">
        <v>0</v>
      </c>
      <c r="S812" s="141">
        <v>0</v>
      </c>
      <c r="T812" s="141">
        <v>0</v>
      </c>
      <c r="U812" s="10">
        <v>0</v>
      </c>
      <c r="V812" s="10">
        <v>0</v>
      </c>
      <c r="W812" s="10">
        <v>0</v>
      </c>
      <c r="X812" s="13">
        <f t="shared" si="378"/>
        <v>0</v>
      </c>
      <c r="Y812" s="10">
        <f t="shared" si="378"/>
        <v>0</v>
      </c>
      <c r="Z812" s="10">
        <f t="shared" si="378"/>
        <v>0</v>
      </c>
      <c r="AA812" s="10">
        <f t="shared" si="378"/>
        <v>0</v>
      </c>
      <c r="AB812" s="10">
        <f t="shared" si="378"/>
        <v>0</v>
      </c>
      <c r="AC812" s="10">
        <f t="shared" si="378"/>
        <v>0</v>
      </c>
      <c r="AD812" s="10">
        <f t="shared" si="378"/>
        <v>0</v>
      </c>
      <c r="AE812" s="10">
        <f t="shared" si="376"/>
        <v>0</v>
      </c>
      <c r="AF812" s="10">
        <f t="shared" si="376"/>
        <v>0</v>
      </c>
      <c r="AG812" s="10">
        <f t="shared" si="376"/>
        <v>0</v>
      </c>
      <c r="AH812" s="10">
        <f t="shared" si="376"/>
        <v>0</v>
      </c>
      <c r="AI812" s="10">
        <f t="shared" si="376"/>
        <v>0</v>
      </c>
      <c r="AJ812" s="10">
        <f t="shared" si="376"/>
        <v>0</v>
      </c>
      <c r="AK812" s="10">
        <f t="shared" si="376"/>
        <v>0</v>
      </c>
    </row>
    <row r="813" spans="1:45" ht="12.75" customHeight="1" x14ac:dyDescent="0.25">
      <c r="A813" s="133">
        <v>805</v>
      </c>
      <c r="B813" s="139" t="s">
        <v>2020</v>
      </c>
      <c r="C813" s="135">
        <f t="shared" si="379"/>
        <v>0</v>
      </c>
      <c r="D813" s="140">
        <v>0</v>
      </c>
      <c r="E813" s="140">
        <v>0</v>
      </c>
      <c r="F813" s="140">
        <v>0</v>
      </c>
      <c r="G813" s="140">
        <v>0</v>
      </c>
      <c r="H813" s="140">
        <v>0</v>
      </c>
      <c r="I813" s="140">
        <v>0</v>
      </c>
      <c r="J813" s="135">
        <f t="shared" si="381"/>
        <v>0</v>
      </c>
      <c r="K813" s="141">
        <v>0</v>
      </c>
      <c r="L813" s="141">
        <v>0</v>
      </c>
      <c r="M813" s="141">
        <v>0</v>
      </c>
      <c r="N813" s="141">
        <v>0</v>
      </c>
      <c r="O813" s="141">
        <v>0</v>
      </c>
      <c r="P813" s="141">
        <v>0</v>
      </c>
      <c r="Q813" s="136">
        <f t="shared" si="383"/>
        <v>0</v>
      </c>
      <c r="R813" s="141">
        <v>0</v>
      </c>
      <c r="S813" s="141">
        <v>0</v>
      </c>
      <c r="T813" s="141">
        <v>0</v>
      </c>
      <c r="U813" s="10">
        <v>0</v>
      </c>
      <c r="V813" s="10">
        <v>0</v>
      </c>
      <c r="W813" s="10">
        <v>0</v>
      </c>
      <c r="X813" s="13">
        <f t="shared" si="378"/>
        <v>0</v>
      </c>
      <c r="Y813" s="10">
        <f t="shared" si="378"/>
        <v>0</v>
      </c>
      <c r="Z813" s="10">
        <f t="shared" si="378"/>
        <v>0</v>
      </c>
      <c r="AA813" s="10">
        <f t="shared" si="378"/>
        <v>0</v>
      </c>
      <c r="AB813" s="10">
        <f t="shared" si="378"/>
        <v>0</v>
      </c>
      <c r="AC813" s="10">
        <f t="shared" si="378"/>
        <v>0</v>
      </c>
      <c r="AD813" s="10">
        <f t="shared" si="378"/>
        <v>0</v>
      </c>
      <c r="AE813" s="10">
        <f t="shared" si="376"/>
        <v>0</v>
      </c>
      <c r="AF813" s="10">
        <f t="shared" si="376"/>
        <v>0</v>
      </c>
      <c r="AG813" s="10">
        <f t="shared" si="376"/>
        <v>0</v>
      </c>
      <c r="AH813" s="10">
        <f t="shared" si="376"/>
        <v>0</v>
      </c>
      <c r="AI813" s="10">
        <f t="shared" si="376"/>
        <v>0</v>
      </c>
      <c r="AJ813" s="10">
        <f t="shared" si="376"/>
        <v>0</v>
      </c>
      <c r="AK813" s="10">
        <f t="shared" si="376"/>
        <v>0</v>
      </c>
    </row>
    <row r="814" spans="1:45" ht="12.75" customHeight="1" x14ac:dyDescent="0.25">
      <c r="A814" s="133">
        <v>806</v>
      </c>
      <c r="B814" s="139" t="s">
        <v>2021</v>
      </c>
      <c r="C814" s="135">
        <f t="shared" si="379"/>
        <v>0</v>
      </c>
      <c r="D814" s="140">
        <v>0</v>
      </c>
      <c r="E814" s="140">
        <v>0</v>
      </c>
      <c r="F814" s="140">
        <v>0</v>
      </c>
      <c r="G814" s="140">
        <v>0</v>
      </c>
      <c r="H814" s="140">
        <v>0</v>
      </c>
      <c r="I814" s="140">
        <v>0</v>
      </c>
      <c r="J814" s="135">
        <f t="shared" si="381"/>
        <v>0</v>
      </c>
      <c r="K814" s="141">
        <v>0</v>
      </c>
      <c r="L814" s="141">
        <v>0</v>
      </c>
      <c r="M814" s="141">
        <v>0</v>
      </c>
      <c r="N814" s="141">
        <v>0</v>
      </c>
      <c r="O814" s="141">
        <v>0</v>
      </c>
      <c r="P814" s="141">
        <v>0</v>
      </c>
      <c r="Q814" s="136">
        <f t="shared" si="383"/>
        <v>0</v>
      </c>
      <c r="R814" s="141">
        <v>0</v>
      </c>
      <c r="S814" s="141">
        <v>0</v>
      </c>
      <c r="T814" s="141">
        <v>0</v>
      </c>
      <c r="U814" s="10">
        <v>0</v>
      </c>
      <c r="V814" s="10">
        <v>0</v>
      </c>
      <c r="W814" s="10">
        <v>0</v>
      </c>
      <c r="X814" s="13">
        <f t="shared" si="378"/>
        <v>0</v>
      </c>
      <c r="Y814" s="10">
        <f t="shared" si="378"/>
        <v>0</v>
      </c>
      <c r="Z814" s="10">
        <f t="shared" si="378"/>
        <v>0</v>
      </c>
      <c r="AA814" s="10">
        <f t="shared" si="378"/>
        <v>0</v>
      </c>
      <c r="AB814" s="10">
        <f t="shared" si="378"/>
        <v>0</v>
      </c>
      <c r="AC814" s="10">
        <f t="shared" si="378"/>
        <v>0</v>
      </c>
      <c r="AD814" s="10">
        <f t="shared" si="378"/>
        <v>0</v>
      </c>
      <c r="AE814" s="10">
        <f t="shared" si="376"/>
        <v>0</v>
      </c>
      <c r="AF814" s="10">
        <f t="shared" si="376"/>
        <v>0</v>
      </c>
      <c r="AG814" s="10">
        <f t="shared" si="376"/>
        <v>0</v>
      </c>
      <c r="AH814" s="10">
        <f t="shared" si="376"/>
        <v>0</v>
      </c>
      <c r="AI814" s="10">
        <f t="shared" si="376"/>
        <v>0</v>
      </c>
      <c r="AJ814" s="10">
        <f t="shared" si="376"/>
        <v>0</v>
      </c>
      <c r="AK814" s="10">
        <f t="shared" si="376"/>
        <v>0</v>
      </c>
    </row>
    <row r="815" spans="1:45" ht="12.75" customHeight="1" x14ac:dyDescent="0.25">
      <c r="A815" s="133">
        <v>807</v>
      </c>
      <c r="B815" s="139" t="s">
        <v>2022</v>
      </c>
      <c r="C815" s="135">
        <f t="shared" si="379"/>
        <v>0</v>
      </c>
      <c r="D815" s="140">
        <v>0</v>
      </c>
      <c r="E815" s="140">
        <v>0</v>
      </c>
      <c r="F815" s="140">
        <v>0</v>
      </c>
      <c r="G815" s="140">
        <v>0</v>
      </c>
      <c r="H815" s="140">
        <v>0</v>
      </c>
      <c r="I815" s="140">
        <v>0</v>
      </c>
      <c r="J815" s="135">
        <f t="shared" si="381"/>
        <v>0</v>
      </c>
      <c r="K815" s="141">
        <v>0</v>
      </c>
      <c r="L815" s="141">
        <v>0</v>
      </c>
      <c r="M815" s="141">
        <v>0</v>
      </c>
      <c r="N815" s="141">
        <v>0</v>
      </c>
      <c r="O815" s="141">
        <v>0</v>
      </c>
      <c r="P815" s="141">
        <v>0</v>
      </c>
      <c r="Q815" s="136">
        <f t="shared" si="383"/>
        <v>0</v>
      </c>
      <c r="R815" s="141">
        <v>0</v>
      </c>
      <c r="S815" s="141">
        <v>0</v>
      </c>
      <c r="T815" s="141">
        <v>0</v>
      </c>
      <c r="U815" s="10">
        <v>0</v>
      </c>
      <c r="V815" s="10">
        <v>0</v>
      </c>
      <c r="W815" s="10">
        <v>0</v>
      </c>
      <c r="X815" s="13">
        <f t="shared" si="378"/>
        <v>0</v>
      </c>
      <c r="Y815" s="10">
        <f t="shared" si="378"/>
        <v>0</v>
      </c>
      <c r="Z815" s="10">
        <f t="shared" si="378"/>
        <v>0</v>
      </c>
      <c r="AA815" s="10">
        <f t="shared" si="378"/>
        <v>0</v>
      </c>
      <c r="AB815" s="10">
        <f t="shared" si="378"/>
        <v>0</v>
      </c>
      <c r="AC815" s="10">
        <f t="shared" si="378"/>
        <v>0</v>
      </c>
      <c r="AD815" s="10">
        <f t="shared" si="378"/>
        <v>0</v>
      </c>
      <c r="AE815" s="10">
        <f t="shared" si="376"/>
        <v>0</v>
      </c>
      <c r="AF815" s="10">
        <f t="shared" si="376"/>
        <v>0</v>
      </c>
      <c r="AG815" s="10">
        <f t="shared" si="376"/>
        <v>0</v>
      </c>
      <c r="AH815" s="10">
        <f t="shared" si="376"/>
        <v>0</v>
      </c>
      <c r="AI815" s="10">
        <f t="shared" si="376"/>
        <v>0</v>
      </c>
      <c r="AJ815" s="10">
        <f t="shared" si="376"/>
        <v>0</v>
      </c>
      <c r="AK815" s="10">
        <f t="shared" si="376"/>
        <v>0</v>
      </c>
    </row>
    <row r="816" spans="1:45" ht="12.75" customHeight="1" x14ac:dyDescent="0.25">
      <c r="A816" s="133">
        <v>808</v>
      </c>
      <c r="B816" s="139" t="s">
        <v>2023</v>
      </c>
      <c r="C816" s="135">
        <f t="shared" si="379"/>
        <v>0</v>
      </c>
      <c r="D816" s="140">
        <v>0</v>
      </c>
      <c r="E816" s="140">
        <v>0</v>
      </c>
      <c r="F816" s="140">
        <v>0</v>
      </c>
      <c r="G816" s="140">
        <v>0</v>
      </c>
      <c r="H816" s="140">
        <v>0</v>
      </c>
      <c r="I816" s="140">
        <v>0</v>
      </c>
      <c r="J816" s="135">
        <f t="shared" si="381"/>
        <v>0</v>
      </c>
      <c r="K816" s="141">
        <v>0</v>
      </c>
      <c r="L816" s="141">
        <v>0</v>
      </c>
      <c r="M816" s="141">
        <v>0</v>
      </c>
      <c r="N816" s="141">
        <v>0</v>
      </c>
      <c r="O816" s="141">
        <v>0</v>
      </c>
      <c r="P816" s="141">
        <v>0</v>
      </c>
      <c r="Q816" s="136">
        <f t="shared" si="383"/>
        <v>0</v>
      </c>
      <c r="R816" s="141">
        <v>0</v>
      </c>
      <c r="S816" s="141">
        <v>0</v>
      </c>
      <c r="T816" s="141">
        <v>0</v>
      </c>
      <c r="U816" s="10">
        <v>0</v>
      </c>
      <c r="V816" s="10">
        <v>0</v>
      </c>
      <c r="W816" s="10">
        <v>0</v>
      </c>
      <c r="X816" s="13">
        <f t="shared" si="378"/>
        <v>0</v>
      </c>
      <c r="Y816" s="10">
        <f t="shared" si="378"/>
        <v>0</v>
      </c>
      <c r="Z816" s="10">
        <f t="shared" si="378"/>
        <v>0</v>
      </c>
      <c r="AA816" s="10">
        <f t="shared" si="378"/>
        <v>0</v>
      </c>
      <c r="AB816" s="10">
        <f t="shared" si="378"/>
        <v>0</v>
      </c>
      <c r="AC816" s="10">
        <f t="shared" si="378"/>
        <v>0</v>
      </c>
      <c r="AD816" s="10">
        <f t="shared" si="378"/>
        <v>0</v>
      </c>
      <c r="AE816" s="10">
        <f t="shared" si="376"/>
        <v>0</v>
      </c>
      <c r="AF816" s="10">
        <f t="shared" si="376"/>
        <v>0</v>
      </c>
      <c r="AG816" s="10">
        <f t="shared" si="376"/>
        <v>0</v>
      </c>
      <c r="AH816" s="10">
        <f t="shared" si="376"/>
        <v>0</v>
      </c>
      <c r="AI816" s="10">
        <f t="shared" si="376"/>
        <v>0</v>
      </c>
      <c r="AJ816" s="10">
        <f t="shared" si="376"/>
        <v>0</v>
      </c>
      <c r="AK816" s="10">
        <f t="shared" si="376"/>
        <v>0</v>
      </c>
    </row>
    <row r="817" spans="1:45" ht="12.75" customHeight="1" x14ac:dyDescent="0.25">
      <c r="A817" s="133">
        <v>809</v>
      </c>
      <c r="B817" s="139" t="s">
        <v>2024</v>
      </c>
      <c r="C817" s="135">
        <f t="shared" si="379"/>
        <v>0</v>
      </c>
      <c r="D817" s="140">
        <v>0</v>
      </c>
      <c r="E817" s="140">
        <v>0</v>
      </c>
      <c r="F817" s="140">
        <v>0</v>
      </c>
      <c r="G817" s="140">
        <v>0</v>
      </c>
      <c r="H817" s="140">
        <v>0</v>
      </c>
      <c r="I817" s="140">
        <v>0</v>
      </c>
      <c r="J817" s="135">
        <f t="shared" si="381"/>
        <v>0</v>
      </c>
      <c r="K817" s="141">
        <v>0</v>
      </c>
      <c r="L817" s="141">
        <v>0</v>
      </c>
      <c r="M817" s="141">
        <v>0</v>
      </c>
      <c r="N817" s="141">
        <v>0</v>
      </c>
      <c r="O817" s="141">
        <v>0</v>
      </c>
      <c r="P817" s="141">
        <v>0</v>
      </c>
      <c r="Q817" s="136">
        <f t="shared" si="383"/>
        <v>0</v>
      </c>
      <c r="R817" s="141">
        <v>0</v>
      </c>
      <c r="S817" s="141">
        <v>0</v>
      </c>
      <c r="T817" s="141">
        <v>0</v>
      </c>
      <c r="U817" s="10">
        <v>0</v>
      </c>
      <c r="V817" s="10">
        <v>0</v>
      </c>
      <c r="W817" s="10">
        <v>0</v>
      </c>
      <c r="X817" s="13">
        <f t="shared" si="378"/>
        <v>0</v>
      </c>
      <c r="Y817" s="10">
        <f t="shared" si="378"/>
        <v>0</v>
      </c>
      <c r="Z817" s="10">
        <f t="shared" si="378"/>
        <v>0</v>
      </c>
      <c r="AA817" s="10">
        <f t="shared" si="378"/>
        <v>0</v>
      </c>
      <c r="AB817" s="10">
        <f t="shared" si="378"/>
        <v>0</v>
      </c>
      <c r="AC817" s="10">
        <f t="shared" si="378"/>
        <v>0</v>
      </c>
      <c r="AD817" s="10">
        <f t="shared" si="378"/>
        <v>0</v>
      </c>
      <c r="AE817" s="10">
        <f t="shared" si="376"/>
        <v>0</v>
      </c>
      <c r="AF817" s="10">
        <f t="shared" si="376"/>
        <v>0</v>
      </c>
      <c r="AG817" s="10">
        <f t="shared" si="376"/>
        <v>0</v>
      </c>
      <c r="AH817" s="10">
        <f t="shared" si="376"/>
        <v>0</v>
      </c>
      <c r="AI817" s="10">
        <f t="shared" si="376"/>
        <v>0</v>
      </c>
      <c r="AJ817" s="10">
        <f t="shared" si="376"/>
        <v>0</v>
      </c>
      <c r="AK817" s="10">
        <f t="shared" si="376"/>
        <v>0</v>
      </c>
    </row>
    <row r="818" spans="1:45" ht="12.75" customHeight="1" x14ac:dyDescent="0.25">
      <c r="A818" s="133">
        <v>810</v>
      </c>
      <c r="B818" s="139" t="s">
        <v>2025</v>
      </c>
      <c r="C818" s="135">
        <f t="shared" si="379"/>
        <v>0</v>
      </c>
      <c r="D818" s="140">
        <v>0</v>
      </c>
      <c r="E818" s="140">
        <v>0</v>
      </c>
      <c r="F818" s="140">
        <v>0</v>
      </c>
      <c r="G818" s="140">
        <v>0</v>
      </c>
      <c r="H818" s="140">
        <v>0</v>
      </c>
      <c r="I818" s="140">
        <v>0</v>
      </c>
      <c r="J818" s="135">
        <f t="shared" si="381"/>
        <v>0</v>
      </c>
      <c r="K818" s="141">
        <v>0</v>
      </c>
      <c r="L818" s="141">
        <v>0</v>
      </c>
      <c r="M818" s="141">
        <v>0</v>
      </c>
      <c r="N818" s="141">
        <v>0</v>
      </c>
      <c r="O818" s="141">
        <v>0</v>
      </c>
      <c r="P818" s="141">
        <v>0</v>
      </c>
      <c r="Q818" s="136">
        <f t="shared" si="383"/>
        <v>0</v>
      </c>
      <c r="R818" s="141">
        <v>0</v>
      </c>
      <c r="S818" s="141">
        <v>0</v>
      </c>
      <c r="T818" s="141">
        <v>0</v>
      </c>
      <c r="U818" s="10">
        <v>0</v>
      </c>
      <c r="V818" s="10">
        <v>0</v>
      </c>
      <c r="W818" s="10">
        <v>0</v>
      </c>
      <c r="X818" s="13">
        <f t="shared" si="378"/>
        <v>0</v>
      </c>
      <c r="Y818" s="10">
        <f t="shared" si="378"/>
        <v>0</v>
      </c>
      <c r="Z818" s="10">
        <f t="shared" si="378"/>
        <v>0</v>
      </c>
      <c r="AA818" s="10">
        <f t="shared" si="378"/>
        <v>0</v>
      </c>
      <c r="AB818" s="10">
        <f t="shared" si="378"/>
        <v>0</v>
      </c>
      <c r="AC818" s="10">
        <f t="shared" si="378"/>
        <v>0</v>
      </c>
      <c r="AD818" s="10">
        <f t="shared" si="378"/>
        <v>0</v>
      </c>
      <c r="AE818" s="10">
        <f t="shared" si="376"/>
        <v>0</v>
      </c>
      <c r="AF818" s="10">
        <f t="shared" si="376"/>
        <v>0</v>
      </c>
      <c r="AG818" s="10">
        <f t="shared" si="376"/>
        <v>0</v>
      </c>
      <c r="AH818" s="10">
        <f t="shared" si="376"/>
        <v>0</v>
      </c>
      <c r="AI818" s="10">
        <f t="shared" si="376"/>
        <v>0</v>
      </c>
      <c r="AJ818" s="10">
        <f t="shared" si="376"/>
        <v>0</v>
      </c>
      <c r="AK818" s="10">
        <f t="shared" si="376"/>
        <v>0</v>
      </c>
    </row>
    <row r="819" spans="1:45" ht="12.75" customHeight="1" x14ac:dyDescent="0.25">
      <c r="A819" s="133">
        <v>811</v>
      </c>
      <c r="B819" s="139" t="s">
        <v>2026</v>
      </c>
      <c r="C819" s="135">
        <f t="shared" si="379"/>
        <v>0</v>
      </c>
      <c r="D819" s="140">
        <v>0</v>
      </c>
      <c r="E819" s="140">
        <v>0</v>
      </c>
      <c r="F819" s="140">
        <v>0</v>
      </c>
      <c r="G819" s="140">
        <v>0</v>
      </c>
      <c r="H819" s="140">
        <v>0</v>
      </c>
      <c r="I819" s="140">
        <v>0</v>
      </c>
      <c r="J819" s="135">
        <f t="shared" si="381"/>
        <v>0</v>
      </c>
      <c r="K819" s="141">
        <v>0</v>
      </c>
      <c r="L819" s="141">
        <v>0</v>
      </c>
      <c r="M819" s="141">
        <v>0</v>
      </c>
      <c r="N819" s="141">
        <v>0</v>
      </c>
      <c r="O819" s="141">
        <v>0</v>
      </c>
      <c r="P819" s="141">
        <v>0</v>
      </c>
      <c r="Q819" s="136">
        <f t="shared" si="383"/>
        <v>0</v>
      </c>
      <c r="R819" s="141">
        <v>0</v>
      </c>
      <c r="S819" s="141">
        <v>0</v>
      </c>
      <c r="T819" s="141">
        <v>0</v>
      </c>
      <c r="U819" s="10">
        <v>0</v>
      </c>
      <c r="V819" s="10">
        <v>0</v>
      </c>
      <c r="W819" s="10">
        <v>0</v>
      </c>
      <c r="X819" s="13">
        <f t="shared" si="378"/>
        <v>0</v>
      </c>
      <c r="Y819" s="10">
        <f t="shared" si="378"/>
        <v>0</v>
      </c>
      <c r="Z819" s="10">
        <f t="shared" si="378"/>
        <v>0</v>
      </c>
      <c r="AA819" s="10">
        <f t="shared" si="378"/>
        <v>0</v>
      </c>
      <c r="AB819" s="10">
        <f t="shared" si="378"/>
        <v>0</v>
      </c>
      <c r="AC819" s="10">
        <f t="shared" si="378"/>
        <v>0</v>
      </c>
      <c r="AD819" s="10">
        <f t="shared" si="378"/>
        <v>0</v>
      </c>
      <c r="AE819" s="10">
        <f t="shared" si="376"/>
        <v>0</v>
      </c>
      <c r="AF819" s="10">
        <f t="shared" si="376"/>
        <v>0</v>
      </c>
      <c r="AG819" s="10">
        <f t="shared" si="376"/>
        <v>0</v>
      </c>
      <c r="AH819" s="10">
        <f t="shared" si="376"/>
        <v>0</v>
      </c>
      <c r="AI819" s="10">
        <f t="shared" si="376"/>
        <v>0</v>
      </c>
      <c r="AJ819" s="10">
        <f t="shared" si="376"/>
        <v>0</v>
      </c>
      <c r="AK819" s="10">
        <f t="shared" si="376"/>
        <v>0</v>
      </c>
    </row>
    <row r="820" spans="1:45" ht="12.75" customHeight="1" x14ac:dyDescent="0.25">
      <c r="A820" s="133">
        <v>812</v>
      </c>
      <c r="B820" s="139" t="s">
        <v>2027</v>
      </c>
      <c r="C820" s="135">
        <f t="shared" si="379"/>
        <v>0</v>
      </c>
      <c r="D820" s="140">
        <v>0</v>
      </c>
      <c r="E820" s="140">
        <v>0</v>
      </c>
      <c r="F820" s="140">
        <v>0</v>
      </c>
      <c r="G820" s="140">
        <v>0</v>
      </c>
      <c r="H820" s="140">
        <v>0</v>
      </c>
      <c r="I820" s="140">
        <v>0</v>
      </c>
      <c r="J820" s="135">
        <f t="shared" si="381"/>
        <v>0</v>
      </c>
      <c r="K820" s="141">
        <v>0</v>
      </c>
      <c r="L820" s="141">
        <v>0</v>
      </c>
      <c r="M820" s="141">
        <v>0</v>
      </c>
      <c r="N820" s="141">
        <v>0</v>
      </c>
      <c r="O820" s="141">
        <v>0</v>
      </c>
      <c r="P820" s="141">
        <v>0</v>
      </c>
      <c r="Q820" s="136">
        <f t="shared" si="383"/>
        <v>0</v>
      </c>
      <c r="R820" s="141">
        <v>0</v>
      </c>
      <c r="S820" s="141">
        <v>0</v>
      </c>
      <c r="T820" s="141">
        <v>0</v>
      </c>
      <c r="U820" s="10">
        <v>0</v>
      </c>
      <c r="V820" s="10">
        <v>0</v>
      </c>
      <c r="W820" s="10">
        <v>0</v>
      </c>
      <c r="X820" s="13">
        <f t="shared" si="378"/>
        <v>0</v>
      </c>
      <c r="Y820" s="10">
        <f t="shared" si="378"/>
        <v>0</v>
      </c>
      <c r="Z820" s="10">
        <f t="shared" si="378"/>
        <v>0</v>
      </c>
      <c r="AA820" s="10">
        <f t="shared" si="378"/>
        <v>0</v>
      </c>
      <c r="AB820" s="10">
        <f t="shared" si="378"/>
        <v>0</v>
      </c>
      <c r="AC820" s="10">
        <f t="shared" si="378"/>
        <v>0</v>
      </c>
      <c r="AD820" s="10">
        <f t="shared" si="378"/>
        <v>0</v>
      </c>
      <c r="AE820" s="10">
        <f t="shared" si="376"/>
        <v>0</v>
      </c>
      <c r="AF820" s="10">
        <f t="shared" si="376"/>
        <v>0</v>
      </c>
      <c r="AG820" s="10">
        <f t="shared" si="376"/>
        <v>0</v>
      </c>
      <c r="AH820" s="10">
        <f t="shared" si="376"/>
        <v>0</v>
      </c>
      <c r="AI820" s="10">
        <f t="shared" si="376"/>
        <v>0</v>
      </c>
      <c r="AJ820" s="10">
        <f t="shared" si="376"/>
        <v>0</v>
      </c>
      <c r="AK820" s="10">
        <f t="shared" si="376"/>
        <v>0</v>
      </c>
    </row>
    <row r="821" spans="1:45" ht="12.75" customHeight="1" x14ac:dyDescent="0.25">
      <c r="A821" s="133">
        <v>813</v>
      </c>
      <c r="B821" s="139" t="s">
        <v>2028</v>
      </c>
      <c r="C821" s="135">
        <f t="shared" si="379"/>
        <v>0</v>
      </c>
      <c r="D821" s="140">
        <v>0</v>
      </c>
      <c r="E821" s="140">
        <v>0</v>
      </c>
      <c r="F821" s="140">
        <v>0</v>
      </c>
      <c r="G821" s="140">
        <v>0</v>
      </c>
      <c r="H821" s="140">
        <v>0</v>
      </c>
      <c r="I821" s="140">
        <v>0</v>
      </c>
      <c r="J821" s="135">
        <f t="shared" si="381"/>
        <v>0</v>
      </c>
      <c r="K821" s="141">
        <v>0</v>
      </c>
      <c r="L821" s="141">
        <v>0</v>
      </c>
      <c r="M821" s="141">
        <v>0</v>
      </c>
      <c r="N821" s="141">
        <v>0</v>
      </c>
      <c r="O821" s="141">
        <v>0</v>
      </c>
      <c r="P821" s="141">
        <v>0</v>
      </c>
      <c r="Q821" s="136">
        <f t="shared" si="383"/>
        <v>0</v>
      </c>
      <c r="R821" s="141">
        <v>0</v>
      </c>
      <c r="S821" s="141">
        <v>0</v>
      </c>
      <c r="T821" s="141">
        <v>0</v>
      </c>
      <c r="U821" s="10">
        <v>0</v>
      </c>
      <c r="V821" s="10">
        <v>0</v>
      </c>
      <c r="W821" s="10">
        <v>0</v>
      </c>
      <c r="X821" s="13">
        <f t="shared" si="378"/>
        <v>0</v>
      </c>
      <c r="Y821" s="10">
        <f t="shared" si="378"/>
        <v>0</v>
      </c>
      <c r="Z821" s="10">
        <f t="shared" si="378"/>
        <v>0</v>
      </c>
      <c r="AA821" s="10">
        <f t="shared" si="378"/>
        <v>0</v>
      </c>
      <c r="AB821" s="10">
        <f t="shared" si="378"/>
        <v>0</v>
      </c>
      <c r="AC821" s="10">
        <f t="shared" si="378"/>
        <v>0</v>
      </c>
      <c r="AD821" s="10">
        <f t="shared" si="378"/>
        <v>0</v>
      </c>
      <c r="AE821" s="10">
        <f t="shared" si="376"/>
        <v>0</v>
      </c>
      <c r="AF821" s="10">
        <f t="shared" si="376"/>
        <v>0</v>
      </c>
      <c r="AG821" s="10">
        <f t="shared" si="376"/>
        <v>0</v>
      </c>
      <c r="AH821" s="10">
        <f t="shared" si="376"/>
        <v>0</v>
      </c>
      <c r="AI821" s="10">
        <f t="shared" si="376"/>
        <v>0</v>
      </c>
      <c r="AJ821" s="10">
        <f t="shared" si="376"/>
        <v>0</v>
      </c>
      <c r="AK821" s="10">
        <f t="shared" si="376"/>
        <v>0</v>
      </c>
    </row>
    <row r="822" spans="1:45" ht="12.75" customHeight="1" x14ac:dyDescent="0.25">
      <c r="A822" s="133">
        <v>814</v>
      </c>
      <c r="B822" s="139" t="s">
        <v>1731</v>
      </c>
      <c r="C822" s="135">
        <f t="shared" si="379"/>
        <v>0</v>
      </c>
      <c r="D822" s="140">
        <v>0</v>
      </c>
      <c r="E822" s="140">
        <v>0</v>
      </c>
      <c r="F822" s="140">
        <v>0</v>
      </c>
      <c r="G822" s="140">
        <v>0</v>
      </c>
      <c r="H822" s="140">
        <v>0</v>
      </c>
      <c r="I822" s="140">
        <v>0</v>
      </c>
      <c r="J822" s="135">
        <f t="shared" si="381"/>
        <v>0</v>
      </c>
      <c r="K822" s="141">
        <v>0</v>
      </c>
      <c r="L822" s="141">
        <v>0</v>
      </c>
      <c r="M822" s="141">
        <v>0</v>
      </c>
      <c r="N822" s="141">
        <v>0</v>
      </c>
      <c r="O822" s="141">
        <v>0</v>
      </c>
      <c r="P822" s="141">
        <v>0</v>
      </c>
      <c r="Q822" s="136">
        <f t="shared" si="383"/>
        <v>0</v>
      </c>
      <c r="R822" s="141">
        <v>0</v>
      </c>
      <c r="S822" s="141">
        <v>0</v>
      </c>
      <c r="T822" s="141">
        <v>0</v>
      </c>
      <c r="U822" s="10">
        <v>0</v>
      </c>
      <c r="V822" s="10">
        <v>0</v>
      </c>
      <c r="W822" s="10">
        <v>0</v>
      </c>
      <c r="X822" s="13">
        <f t="shared" si="378"/>
        <v>0</v>
      </c>
      <c r="Y822" s="10">
        <f t="shared" si="378"/>
        <v>0</v>
      </c>
      <c r="Z822" s="10">
        <f t="shared" si="378"/>
        <v>0</v>
      </c>
      <c r="AA822" s="10">
        <f t="shared" si="378"/>
        <v>0</v>
      </c>
      <c r="AB822" s="10">
        <f t="shared" si="378"/>
        <v>0</v>
      </c>
      <c r="AC822" s="10">
        <f t="shared" si="378"/>
        <v>0</v>
      </c>
      <c r="AD822" s="10">
        <f t="shared" si="378"/>
        <v>0</v>
      </c>
      <c r="AE822" s="10">
        <f t="shared" si="376"/>
        <v>0</v>
      </c>
      <c r="AF822" s="10">
        <f t="shared" si="376"/>
        <v>0</v>
      </c>
      <c r="AG822" s="10">
        <f t="shared" si="376"/>
        <v>0</v>
      </c>
      <c r="AH822" s="10">
        <f t="shared" si="376"/>
        <v>0</v>
      </c>
      <c r="AI822" s="10">
        <f t="shared" si="376"/>
        <v>0</v>
      </c>
      <c r="AJ822" s="10">
        <f t="shared" si="376"/>
        <v>0</v>
      </c>
      <c r="AK822" s="10">
        <f t="shared" si="376"/>
        <v>0</v>
      </c>
    </row>
    <row r="823" spans="1:45" ht="12.75" customHeight="1" x14ac:dyDescent="0.25">
      <c r="A823" s="133">
        <v>815</v>
      </c>
      <c r="B823" s="139" t="s">
        <v>2029</v>
      </c>
      <c r="C823" s="135">
        <f t="shared" si="379"/>
        <v>0</v>
      </c>
      <c r="D823" s="140">
        <v>0</v>
      </c>
      <c r="E823" s="140">
        <v>0</v>
      </c>
      <c r="F823" s="140">
        <v>0</v>
      </c>
      <c r="G823" s="140">
        <v>0</v>
      </c>
      <c r="H823" s="140">
        <v>0</v>
      </c>
      <c r="I823" s="140">
        <v>0</v>
      </c>
      <c r="J823" s="135">
        <f t="shared" si="381"/>
        <v>0</v>
      </c>
      <c r="K823" s="141">
        <v>0</v>
      </c>
      <c r="L823" s="141">
        <v>0</v>
      </c>
      <c r="M823" s="141">
        <v>0</v>
      </c>
      <c r="N823" s="141">
        <v>0</v>
      </c>
      <c r="O823" s="141">
        <v>0</v>
      </c>
      <c r="P823" s="141">
        <v>0</v>
      </c>
      <c r="Q823" s="136">
        <f t="shared" si="383"/>
        <v>0</v>
      </c>
      <c r="R823" s="141">
        <v>0</v>
      </c>
      <c r="S823" s="141">
        <v>0</v>
      </c>
      <c r="T823" s="141">
        <v>0</v>
      </c>
      <c r="U823" s="10">
        <v>0</v>
      </c>
      <c r="V823" s="10">
        <v>0</v>
      </c>
      <c r="W823" s="10">
        <v>0</v>
      </c>
      <c r="X823" s="13">
        <f t="shared" si="378"/>
        <v>0</v>
      </c>
      <c r="Y823" s="10">
        <f t="shared" si="378"/>
        <v>0</v>
      </c>
      <c r="Z823" s="10">
        <f t="shared" si="378"/>
        <v>0</v>
      </c>
      <c r="AA823" s="10">
        <f t="shared" si="378"/>
        <v>0</v>
      </c>
      <c r="AB823" s="10">
        <f t="shared" si="378"/>
        <v>0</v>
      </c>
      <c r="AC823" s="10">
        <f t="shared" si="378"/>
        <v>0</v>
      </c>
      <c r="AD823" s="10">
        <f t="shared" si="378"/>
        <v>0</v>
      </c>
      <c r="AE823" s="10">
        <f t="shared" si="376"/>
        <v>0</v>
      </c>
      <c r="AF823" s="10">
        <f t="shared" si="376"/>
        <v>0</v>
      </c>
      <c r="AG823" s="10">
        <f t="shared" si="376"/>
        <v>0</v>
      </c>
      <c r="AH823" s="10">
        <f t="shared" si="376"/>
        <v>0</v>
      </c>
      <c r="AI823" s="10">
        <f t="shared" si="376"/>
        <v>0</v>
      </c>
      <c r="AJ823" s="10">
        <f t="shared" si="376"/>
        <v>0</v>
      </c>
      <c r="AK823" s="10">
        <f t="shared" si="376"/>
        <v>0</v>
      </c>
    </row>
    <row r="824" spans="1:45" ht="12.75" customHeight="1" x14ac:dyDescent="0.25">
      <c r="A824" s="133">
        <v>816</v>
      </c>
      <c r="B824" s="139" t="s">
        <v>2030</v>
      </c>
      <c r="C824" s="135">
        <f t="shared" si="379"/>
        <v>0</v>
      </c>
      <c r="D824" s="140">
        <v>0</v>
      </c>
      <c r="E824" s="140">
        <v>0</v>
      </c>
      <c r="F824" s="140">
        <v>0</v>
      </c>
      <c r="G824" s="140">
        <v>0</v>
      </c>
      <c r="H824" s="140">
        <v>0</v>
      </c>
      <c r="I824" s="140">
        <v>0</v>
      </c>
      <c r="J824" s="135">
        <f t="shared" si="381"/>
        <v>0</v>
      </c>
      <c r="K824" s="141">
        <v>0</v>
      </c>
      <c r="L824" s="141">
        <v>0</v>
      </c>
      <c r="M824" s="141">
        <v>0</v>
      </c>
      <c r="N824" s="141">
        <v>0</v>
      </c>
      <c r="O824" s="141">
        <v>0</v>
      </c>
      <c r="P824" s="141">
        <v>0</v>
      </c>
      <c r="Q824" s="136">
        <f t="shared" si="383"/>
        <v>0</v>
      </c>
      <c r="R824" s="141">
        <v>0</v>
      </c>
      <c r="S824" s="141">
        <v>0</v>
      </c>
      <c r="T824" s="141">
        <v>0</v>
      </c>
      <c r="U824" s="10">
        <v>0</v>
      </c>
      <c r="V824" s="10">
        <v>0</v>
      </c>
      <c r="W824" s="10">
        <v>0</v>
      </c>
      <c r="X824" s="13">
        <f t="shared" si="378"/>
        <v>0</v>
      </c>
      <c r="Y824" s="10">
        <f t="shared" si="378"/>
        <v>0</v>
      </c>
      <c r="Z824" s="10">
        <f t="shared" si="378"/>
        <v>0</v>
      </c>
      <c r="AA824" s="10">
        <f t="shared" si="378"/>
        <v>0</v>
      </c>
      <c r="AB824" s="10">
        <f t="shared" si="378"/>
        <v>0</v>
      </c>
      <c r="AC824" s="10">
        <f t="shared" si="378"/>
        <v>0</v>
      </c>
      <c r="AD824" s="10">
        <f t="shared" si="378"/>
        <v>0</v>
      </c>
      <c r="AE824" s="10">
        <f t="shared" si="376"/>
        <v>0</v>
      </c>
      <c r="AF824" s="10">
        <f t="shared" si="376"/>
        <v>0</v>
      </c>
      <c r="AG824" s="10">
        <f t="shared" si="376"/>
        <v>0</v>
      </c>
      <c r="AH824" s="10">
        <f t="shared" si="376"/>
        <v>0</v>
      </c>
      <c r="AI824" s="10">
        <f t="shared" si="376"/>
        <v>0</v>
      </c>
      <c r="AJ824" s="10">
        <f t="shared" si="376"/>
        <v>0</v>
      </c>
      <c r="AK824" s="10">
        <f t="shared" si="376"/>
        <v>0</v>
      </c>
    </row>
    <row r="825" spans="1:45" ht="12.75" customHeight="1" x14ac:dyDescent="0.25">
      <c r="A825" s="133">
        <v>817</v>
      </c>
      <c r="B825" s="139" t="s">
        <v>2031</v>
      </c>
      <c r="C825" s="135">
        <f t="shared" si="379"/>
        <v>0</v>
      </c>
      <c r="D825" s="140">
        <v>0</v>
      </c>
      <c r="E825" s="140">
        <v>0</v>
      </c>
      <c r="F825" s="140">
        <v>0</v>
      </c>
      <c r="G825" s="140">
        <v>0</v>
      </c>
      <c r="H825" s="140">
        <v>0</v>
      </c>
      <c r="I825" s="140">
        <v>0</v>
      </c>
      <c r="J825" s="135">
        <f t="shared" si="381"/>
        <v>0</v>
      </c>
      <c r="K825" s="141">
        <v>0</v>
      </c>
      <c r="L825" s="141">
        <v>0</v>
      </c>
      <c r="M825" s="141">
        <v>0</v>
      </c>
      <c r="N825" s="141">
        <v>0</v>
      </c>
      <c r="O825" s="141">
        <v>0</v>
      </c>
      <c r="P825" s="141">
        <v>0</v>
      </c>
      <c r="Q825" s="136">
        <f t="shared" si="383"/>
        <v>0</v>
      </c>
      <c r="R825" s="141">
        <v>0</v>
      </c>
      <c r="S825" s="141">
        <v>0</v>
      </c>
      <c r="T825" s="141">
        <v>0</v>
      </c>
      <c r="U825" s="10">
        <v>0</v>
      </c>
      <c r="V825" s="10">
        <v>0</v>
      </c>
      <c r="W825" s="10">
        <v>0</v>
      </c>
      <c r="X825" s="13">
        <f t="shared" si="378"/>
        <v>0</v>
      </c>
      <c r="Y825" s="10">
        <f t="shared" si="378"/>
        <v>0</v>
      </c>
      <c r="Z825" s="10">
        <f t="shared" si="378"/>
        <v>0</v>
      </c>
      <c r="AA825" s="10">
        <f t="shared" si="378"/>
        <v>0</v>
      </c>
      <c r="AB825" s="10">
        <f t="shared" si="378"/>
        <v>0</v>
      </c>
      <c r="AC825" s="10">
        <f t="shared" si="378"/>
        <v>0</v>
      </c>
      <c r="AD825" s="10">
        <f t="shared" si="378"/>
        <v>0</v>
      </c>
      <c r="AE825" s="10">
        <f t="shared" si="376"/>
        <v>0</v>
      </c>
      <c r="AF825" s="10">
        <f t="shared" si="376"/>
        <v>0</v>
      </c>
      <c r="AG825" s="10">
        <f t="shared" si="376"/>
        <v>0</v>
      </c>
      <c r="AH825" s="10">
        <f t="shared" si="376"/>
        <v>0</v>
      </c>
      <c r="AI825" s="10">
        <f t="shared" si="376"/>
        <v>0</v>
      </c>
      <c r="AJ825" s="10">
        <f t="shared" si="376"/>
        <v>0</v>
      </c>
      <c r="AK825" s="10">
        <f t="shared" si="376"/>
        <v>0</v>
      </c>
    </row>
    <row r="826" spans="1:45" ht="12.75" customHeight="1" x14ac:dyDescent="0.25">
      <c r="A826" s="133">
        <v>818</v>
      </c>
      <c r="B826" s="139" t="s">
        <v>2010</v>
      </c>
      <c r="C826" s="135">
        <f t="shared" si="379"/>
        <v>74.2</v>
      </c>
      <c r="D826" s="140">
        <v>0</v>
      </c>
      <c r="E826" s="140">
        <v>0</v>
      </c>
      <c r="F826" s="140">
        <v>0</v>
      </c>
      <c r="G826" s="140">
        <v>0</v>
      </c>
      <c r="H826" s="140">
        <v>74.2</v>
      </c>
      <c r="I826" s="140">
        <v>0</v>
      </c>
      <c r="J826" s="135">
        <f t="shared" si="381"/>
        <v>83.2</v>
      </c>
      <c r="K826" s="141">
        <v>0</v>
      </c>
      <c r="L826" s="141">
        <v>0</v>
      </c>
      <c r="M826" s="141">
        <v>0</v>
      </c>
      <c r="N826" s="141">
        <v>0</v>
      </c>
      <c r="O826" s="141">
        <v>83.2</v>
      </c>
      <c r="P826" s="141">
        <v>0</v>
      </c>
      <c r="Q826" s="136">
        <f t="shared" si="383"/>
        <v>74.124099999999999</v>
      </c>
      <c r="R826" s="141">
        <v>0</v>
      </c>
      <c r="S826" s="141">
        <v>0</v>
      </c>
      <c r="T826" s="141">
        <v>0</v>
      </c>
      <c r="U826" s="10">
        <v>0</v>
      </c>
      <c r="V826" s="10">
        <v>74.124099999999999</v>
      </c>
      <c r="W826" s="10">
        <v>0</v>
      </c>
      <c r="X826" s="13">
        <f t="shared" si="378"/>
        <v>-9.0759000000000043</v>
      </c>
      <c r="Y826" s="10">
        <f t="shared" si="378"/>
        <v>0</v>
      </c>
      <c r="Z826" s="10">
        <f t="shared" si="378"/>
        <v>0</v>
      </c>
      <c r="AA826" s="10">
        <f t="shared" si="378"/>
        <v>0</v>
      </c>
      <c r="AB826" s="10">
        <f t="shared" si="378"/>
        <v>0</v>
      </c>
      <c r="AC826" s="10">
        <f t="shared" si="378"/>
        <v>-9.0759000000000043</v>
      </c>
      <c r="AD826" s="10">
        <f t="shared" si="378"/>
        <v>0</v>
      </c>
      <c r="AE826" s="10">
        <f t="shared" si="376"/>
        <v>89.091466346153837</v>
      </c>
      <c r="AF826" s="10">
        <f t="shared" si="376"/>
        <v>0</v>
      </c>
      <c r="AG826" s="10">
        <f t="shared" si="376"/>
        <v>0</v>
      </c>
      <c r="AH826" s="10">
        <f t="shared" ref="AH826:AK889" si="391">IF(M826=0,0,T826/M826*100)</f>
        <v>0</v>
      </c>
      <c r="AI826" s="10">
        <f t="shared" si="391"/>
        <v>0</v>
      </c>
      <c r="AJ826" s="10">
        <f t="shared" si="391"/>
        <v>89.091466346153837</v>
      </c>
      <c r="AK826" s="10">
        <f t="shared" si="391"/>
        <v>0</v>
      </c>
    </row>
    <row r="827" spans="1:45" ht="12.75" customHeight="1" x14ac:dyDescent="0.25">
      <c r="A827" s="133">
        <v>819</v>
      </c>
      <c r="B827" s="139" t="s">
        <v>2032</v>
      </c>
      <c r="C827" s="135">
        <f t="shared" si="379"/>
        <v>0</v>
      </c>
      <c r="D827" s="140">
        <v>0</v>
      </c>
      <c r="E827" s="140">
        <v>0</v>
      </c>
      <c r="F827" s="140">
        <v>0</v>
      </c>
      <c r="G827" s="140">
        <v>0</v>
      </c>
      <c r="H827" s="140">
        <v>0</v>
      </c>
      <c r="I827" s="140">
        <v>0</v>
      </c>
      <c r="J827" s="135">
        <f t="shared" si="381"/>
        <v>0</v>
      </c>
      <c r="K827" s="141">
        <v>0</v>
      </c>
      <c r="L827" s="141">
        <v>0</v>
      </c>
      <c r="M827" s="141">
        <v>0</v>
      </c>
      <c r="N827" s="141">
        <v>0</v>
      </c>
      <c r="O827" s="141">
        <v>0</v>
      </c>
      <c r="P827" s="141">
        <v>0</v>
      </c>
      <c r="Q827" s="136">
        <f t="shared" si="383"/>
        <v>0</v>
      </c>
      <c r="R827" s="141">
        <v>0</v>
      </c>
      <c r="S827" s="141">
        <v>0</v>
      </c>
      <c r="T827" s="141">
        <v>0</v>
      </c>
      <c r="U827" s="10">
        <v>0</v>
      </c>
      <c r="V827" s="10">
        <v>0</v>
      </c>
      <c r="W827" s="10">
        <v>0</v>
      </c>
      <c r="X827" s="13">
        <f t="shared" si="378"/>
        <v>0</v>
      </c>
      <c r="Y827" s="10">
        <f t="shared" si="378"/>
        <v>0</v>
      </c>
      <c r="Z827" s="10">
        <f t="shared" si="378"/>
        <v>0</v>
      </c>
      <c r="AA827" s="10">
        <f t="shared" si="378"/>
        <v>0</v>
      </c>
      <c r="AB827" s="10">
        <f t="shared" si="378"/>
        <v>0</v>
      </c>
      <c r="AC827" s="10">
        <f t="shared" si="378"/>
        <v>0</v>
      </c>
      <c r="AD827" s="10">
        <f t="shared" si="378"/>
        <v>0</v>
      </c>
      <c r="AE827" s="10">
        <f t="shared" ref="AE827:AK890" si="392">IF(J827=0,0,Q827/J827*100)</f>
        <v>0</v>
      </c>
      <c r="AF827" s="10">
        <f t="shared" si="392"/>
        <v>0</v>
      </c>
      <c r="AG827" s="10">
        <f t="shared" si="392"/>
        <v>0</v>
      </c>
      <c r="AH827" s="10">
        <f t="shared" si="391"/>
        <v>0</v>
      </c>
      <c r="AI827" s="10">
        <f t="shared" si="391"/>
        <v>0</v>
      </c>
      <c r="AJ827" s="10">
        <f t="shared" si="391"/>
        <v>0</v>
      </c>
      <c r="AK827" s="10">
        <f t="shared" si="391"/>
        <v>0</v>
      </c>
    </row>
    <row r="828" spans="1:45" ht="12.75" customHeight="1" x14ac:dyDescent="0.25">
      <c r="A828" s="133">
        <v>820</v>
      </c>
      <c r="B828" s="139" t="s">
        <v>2033</v>
      </c>
      <c r="C828" s="135">
        <f t="shared" si="379"/>
        <v>0</v>
      </c>
      <c r="D828" s="140">
        <v>0</v>
      </c>
      <c r="E828" s="140">
        <v>0</v>
      </c>
      <c r="F828" s="140">
        <v>0</v>
      </c>
      <c r="G828" s="140">
        <v>0</v>
      </c>
      <c r="H828" s="140">
        <v>0</v>
      </c>
      <c r="I828" s="140">
        <v>0</v>
      </c>
      <c r="J828" s="135">
        <f t="shared" si="381"/>
        <v>0</v>
      </c>
      <c r="K828" s="141">
        <v>0</v>
      </c>
      <c r="L828" s="141">
        <v>0</v>
      </c>
      <c r="M828" s="141">
        <v>0</v>
      </c>
      <c r="N828" s="141">
        <v>0</v>
      </c>
      <c r="O828" s="141">
        <v>0</v>
      </c>
      <c r="P828" s="141">
        <v>0</v>
      </c>
      <c r="Q828" s="136">
        <f t="shared" si="383"/>
        <v>0</v>
      </c>
      <c r="R828" s="141">
        <v>0</v>
      </c>
      <c r="S828" s="141">
        <v>0</v>
      </c>
      <c r="T828" s="141">
        <v>0</v>
      </c>
      <c r="U828" s="10">
        <v>0</v>
      </c>
      <c r="V828" s="10">
        <v>0</v>
      </c>
      <c r="W828" s="10">
        <v>0</v>
      </c>
      <c r="X828" s="13">
        <f t="shared" si="378"/>
        <v>0</v>
      </c>
      <c r="Y828" s="10">
        <f t="shared" si="378"/>
        <v>0</v>
      </c>
      <c r="Z828" s="10">
        <f t="shared" si="378"/>
        <v>0</v>
      </c>
      <c r="AA828" s="10">
        <f t="shared" si="378"/>
        <v>0</v>
      </c>
      <c r="AB828" s="10">
        <f t="shared" si="378"/>
        <v>0</v>
      </c>
      <c r="AC828" s="10">
        <f t="shared" si="378"/>
        <v>0</v>
      </c>
      <c r="AD828" s="10">
        <f t="shared" si="378"/>
        <v>0</v>
      </c>
      <c r="AE828" s="10">
        <f t="shared" si="392"/>
        <v>0</v>
      </c>
      <c r="AF828" s="10">
        <f t="shared" si="392"/>
        <v>0</v>
      </c>
      <c r="AG828" s="10">
        <f t="shared" si="392"/>
        <v>0</v>
      </c>
      <c r="AH828" s="10">
        <f t="shared" si="391"/>
        <v>0</v>
      </c>
      <c r="AI828" s="10">
        <f t="shared" si="391"/>
        <v>0</v>
      </c>
      <c r="AJ828" s="10">
        <f t="shared" si="391"/>
        <v>0</v>
      </c>
      <c r="AK828" s="10">
        <f t="shared" si="391"/>
        <v>0</v>
      </c>
    </row>
    <row r="829" spans="1:45" ht="12.75" customHeight="1" x14ac:dyDescent="0.25">
      <c r="A829" s="133">
        <v>821</v>
      </c>
      <c r="B829" s="139" t="s">
        <v>2034</v>
      </c>
      <c r="C829" s="135">
        <f t="shared" si="379"/>
        <v>0</v>
      </c>
      <c r="D829" s="140">
        <v>0</v>
      </c>
      <c r="E829" s="140">
        <v>0</v>
      </c>
      <c r="F829" s="140">
        <v>0</v>
      </c>
      <c r="G829" s="140">
        <v>0</v>
      </c>
      <c r="H829" s="140">
        <v>0</v>
      </c>
      <c r="I829" s="140">
        <v>0</v>
      </c>
      <c r="J829" s="135">
        <f t="shared" si="381"/>
        <v>0</v>
      </c>
      <c r="K829" s="141">
        <v>0</v>
      </c>
      <c r="L829" s="141">
        <v>0</v>
      </c>
      <c r="M829" s="141">
        <v>0</v>
      </c>
      <c r="N829" s="141">
        <v>0</v>
      </c>
      <c r="O829" s="141">
        <v>0</v>
      </c>
      <c r="P829" s="141">
        <v>0</v>
      </c>
      <c r="Q829" s="136">
        <f t="shared" si="383"/>
        <v>0</v>
      </c>
      <c r="R829" s="141">
        <v>0</v>
      </c>
      <c r="S829" s="141">
        <v>0</v>
      </c>
      <c r="T829" s="141">
        <v>0</v>
      </c>
      <c r="U829" s="10">
        <v>0</v>
      </c>
      <c r="V829" s="10">
        <v>0</v>
      </c>
      <c r="W829" s="10">
        <v>0</v>
      </c>
      <c r="X829" s="13">
        <f t="shared" si="378"/>
        <v>0</v>
      </c>
      <c r="Y829" s="10">
        <f t="shared" si="378"/>
        <v>0</v>
      </c>
      <c r="Z829" s="10">
        <f t="shared" si="378"/>
        <v>0</v>
      </c>
      <c r="AA829" s="10">
        <f t="shared" si="378"/>
        <v>0</v>
      </c>
      <c r="AB829" s="10">
        <f t="shared" si="378"/>
        <v>0</v>
      </c>
      <c r="AC829" s="10">
        <f t="shared" si="378"/>
        <v>0</v>
      </c>
      <c r="AD829" s="10">
        <f t="shared" si="378"/>
        <v>0</v>
      </c>
      <c r="AE829" s="10">
        <f t="shared" si="392"/>
        <v>0</v>
      </c>
      <c r="AF829" s="10">
        <f t="shared" si="392"/>
        <v>0</v>
      </c>
      <c r="AG829" s="10">
        <f t="shared" si="392"/>
        <v>0</v>
      </c>
      <c r="AH829" s="10">
        <f t="shared" si="391"/>
        <v>0</v>
      </c>
      <c r="AI829" s="10">
        <f t="shared" si="391"/>
        <v>0</v>
      </c>
      <c r="AJ829" s="10">
        <f t="shared" si="391"/>
        <v>0</v>
      </c>
      <c r="AK829" s="10">
        <f t="shared" si="391"/>
        <v>0</v>
      </c>
    </row>
    <row r="830" spans="1:45" ht="12.75" customHeight="1" x14ac:dyDescent="0.25">
      <c r="A830" s="133">
        <v>822</v>
      </c>
      <c r="B830" s="139"/>
      <c r="C830" s="140"/>
      <c r="D830" s="140"/>
      <c r="E830" s="140"/>
      <c r="F830" s="140"/>
      <c r="G830" s="140"/>
      <c r="H830" s="140"/>
      <c r="I830" s="140"/>
      <c r="J830" s="140"/>
      <c r="K830" s="141"/>
      <c r="L830" s="141"/>
      <c r="M830" s="141"/>
      <c r="N830" s="141"/>
      <c r="O830" s="141"/>
      <c r="P830" s="141"/>
      <c r="Q830" s="141"/>
      <c r="R830" s="141"/>
      <c r="S830" s="141"/>
      <c r="T830" s="141"/>
      <c r="U830" s="10"/>
      <c r="V830" s="10"/>
      <c r="W830" s="10"/>
      <c r="X830" s="13">
        <f t="shared" si="378"/>
        <v>0</v>
      </c>
      <c r="Y830" s="10"/>
      <c r="Z830" s="10"/>
      <c r="AA830" s="10"/>
      <c r="AB830" s="10"/>
      <c r="AC830" s="10"/>
      <c r="AD830" s="10"/>
      <c r="AE830" s="10"/>
      <c r="AF830" s="10"/>
      <c r="AG830" s="10"/>
      <c r="AH830" s="10"/>
      <c r="AI830" s="10"/>
      <c r="AJ830" s="10"/>
      <c r="AK830" s="10"/>
    </row>
    <row r="831" spans="1:45" ht="12.75" customHeight="1" x14ac:dyDescent="0.25">
      <c r="A831" s="133">
        <v>823</v>
      </c>
      <c r="B831" s="134" t="s">
        <v>2035</v>
      </c>
      <c r="C831" s="135">
        <f t="shared" ref="C831:C869" si="393">SUM(D831:I831)</f>
        <v>6867.3</v>
      </c>
      <c r="D831" s="135">
        <f t="shared" ref="D831:I831" si="394">D832+D833</f>
        <v>3727</v>
      </c>
      <c r="E831" s="135">
        <f t="shared" si="394"/>
        <v>1867.2</v>
      </c>
      <c r="F831" s="135">
        <f t="shared" si="394"/>
        <v>0</v>
      </c>
      <c r="G831" s="135">
        <f t="shared" si="394"/>
        <v>829.6</v>
      </c>
      <c r="H831" s="135">
        <f t="shared" si="394"/>
        <v>212.3</v>
      </c>
      <c r="I831" s="135">
        <f t="shared" si="394"/>
        <v>231.2</v>
      </c>
      <c r="J831" s="135">
        <f t="shared" ref="J831:J869" si="395">SUM(K831:P831)</f>
        <v>8849.1</v>
      </c>
      <c r="K831" s="135">
        <f t="shared" ref="K831:P831" si="396">K832+K833</f>
        <v>5661.8</v>
      </c>
      <c r="L831" s="135">
        <f t="shared" si="396"/>
        <v>1867.2</v>
      </c>
      <c r="M831" s="135">
        <f t="shared" si="396"/>
        <v>0</v>
      </c>
      <c r="N831" s="135">
        <f t="shared" si="396"/>
        <v>829.6</v>
      </c>
      <c r="O831" s="135">
        <f t="shared" si="396"/>
        <v>224.1</v>
      </c>
      <c r="P831" s="135">
        <f t="shared" si="396"/>
        <v>266.39999999999998</v>
      </c>
      <c r="Q831" s="136">
        <f t="shared" ref="Q831:Q869" si="397">SUM(R831:W831)</f>
        <v>7678.8085999999994</v>
      </c>
      <c r="R831" s="135">
        <f t="shared" ref="R831:W831" si="398">R832+R833</f>
        <v>4612.6271999999999</v>
      </c>
      <c r="S831" s="135">
        <f t="shared" si="398"/>
        <v>1864.8524</v>
      </c>
      <c r="T831" s="135">
        <f t="shared" si="398"/>
        <v>0</v>
      </c>
      <c r="U831" s="135">
        <f t="shared" si="398"/>
        <v>786.06590000000006</v>
      </c>
      <c r="V831" s="135">
        <f t="shared" si="398"/>
        <v>179.0641</v>
      </c>
      <c r="W831" s="135">
        <f t="shared" si="398"/>
        <v>236.19900000000001</v>
      </c>
      <c r="X831" s="13">
        <f t="shared" si="378"/>
        <v>-1170.291400000001</v>
      </c>
      <c r="Y831" s="13">
        <f t="shared" si="378"/>
        <v>-1049.1728000000003</v>
      </c>
      <c r="Z831" s="13">
        <f t="shared" si="378"/>
        <v>-2.3476000000000568</v>
      </c>
      <c r="AA831" s="13">
        <f t="shared" si="378"/>
        <v>0</v>
      </c>
      <c r="AB831" s="13">
        <f t="shared" si="378"/>
        <v>-43.534099999999967</v>
      </c>
      <c r="AC831" s="13">
        <f t="shared" si="378"/>
        <v>-45.035899999999998</v>
      </c>
      <c r="AD831" s="13">
        <f t="shared" si="378"/>
        <v>-30.200999999999965</v>
      </c>
      <c r="AE831" s="13">
        <f t="shared" si="392"/>
        <v>86.77502344871229</v>
      </c>
      <c r="AF831" s="13">
        <f t="shared" si="392"/>
        <v>81.469271256490856</v>
      </c>
      <c r="AG831" s="13">
        <f t="shared" si="392"/>
        <v>99.874271636675232</v>
      </c>
      <c r="AH831" s="13">
        <f t="shared" si="391"/>
        <v>0</v>
      </c>
      <c r="AI831" s="13">
        <f t="shared" si="391"/>
        <v>94.752398746383804</v>
      </c>
      <c r="AJ831" s="13">
        <f t="shared" si="391"/>
        <v>79.903659080767525</v>
      </c>
      <c r="AK831" s="13">
        <f t="shared" si="391"/>
        <v>88.6632882882883</v>
      </c>
    </row>
    <row r="832" spans="1:45" s="138" customFormat="1" ht="12.75" customHeight="1" x14ac:dyDescent="0.2">
      <c r="A832" s="133">
        <v>824</v>
      </c>
      <c r="B832" s="134" t="s">
        <v>1374</v>
      </c>
      <c r="C832" s="135">
        <f t="shared" si="393"/>
        <v>6655</v>
      </c>
      <c r="D832" s="135">
        <f t="shared" ref="D832:I832" si="399">D834</f>
        <v>3727</v>
      </c>
      <c r="E832" s="135">
        <f t="shared" si="399"/>
        <v>1867.2</v>
      </c>
      <c r="F832" s="135">
        <f t="shared" si="399"/>
        <v>0</v>
      </c>
      <c r="G832" s="135">
        <f t="shared" si="399"/>
        <v>829.6</v>
      </c>
      <c r="H832" s="135">
        <f t="shared" si="399"/>
        <v>0</v>
      </c>
      <c r="I832" s="135">
        <f t="shared" si="399"/>
        <v>231.2</v>
      </c>
      <c r="J832" s="135">
        <f t="shared" si="395"/>
        <v>8625</v>
      </c>
      <c r="K832" s="135">
        <f t="shared" ref="K832:P832" si="400">K834</f>
        <v>5661.8</v>
      </c>
      <c r="L832" s="135">
        <f t="shared" si="400"/>
        <v>1867.2</v>
      </c>
      <c r="M832" s="135">
        <f t="shared" si="400"/>
        <v>0</v>
      </c>
      <c r="N832" s="135">
        <f t="shared" si="400"/>
        <v>829.6</v>
      </c>
      <c r="O832" s="135">
        <f t="shared" si="400"/>
        <v>0</v>
      </c>
      <c r="P832" s="135">
        <f t="shared" si="400"/>
        <v>266.39999999999998</v>
      </c>
      <c r="Q832" s="136">
        <f t="shared" si="397"/>
        <v>7499.7444999999998</v>
      </c>
      <c r="R832" s="135">
        <f t="shared" ref="R832:W832" si="401">R834</f>
        <v>4612.6271999999999</v>
      </c>
      <c r="S832" s="135">
        <f t="shared" si="401"/>
        <v>1864.8524</v>
      </c>
      <c r="T832" s="135">
        <f t="shared" si="401"/>
        <v>0</v>
      </c>
      <c r="U832" s="135">
        <f t="shared" si="401"/>
        <v>786.06590000000006</v>
      </c>
      <c r="V832" s="135">
        <f t="shared" si="401"/>
        <v>0</v>
      </c>
      <c r="W832" s="135">
        <f t="shared" si="401"/>
        <v>236.19900000000001</v>
      </c>
      <c r="X832" s="13">
        <f t="shared" si="378"/>
        <v>-1125.2555000000002</v>
      </c>
      <c r="Y832" s="13">
        <f t="shared" si="378"/>
        <v>-1049.1728000000003</v>
      </c>
      <c r="Z832" s="13">
        <f t="shared" si="378"/>
        <v>-2.3476000000000568</v>
      </c>
      <c r="AA832" s="13">
        <f t="shared" si="378"/>
        <v>0</v>
      </c>
      <c r="AB832" s="13">
        <f t="shared" si="378"/>
        <v>-43.534099999999967</v>
      </c>
      <c r="AC832" s="13">
        <f t="shared" si="378"/>
        <v>0</v>
      </c>
      <c r="AD832" s="13">
        <f t="shared" si="378"/>
        <v>-30.200999999999965</v>
      </c>
      <c r="AE832" s="13">
        <f t="shared" si="392"/>
        <v>86.953559420289849</v>
      </c>
      <c r="AF832" s="13">
        <f t="shared" si="392"/>
        <v>81.469271256490856</v>
      </c>
      <c r="AG832" s="13">
        <f t="shared" si="392"/>
        <v>99.874271636675232</v>
      </c>
      <c r="AH832" s="13">
        <f t="shared" si="391"/>
        <v>0</v>
      </c>
      <c r="AI832" s="13">
        <f t="shared" si="391"/>
        <v>94.752398746383804</v>
      </c>
      <c r="AJ832" s="13">
        <f t="shared" si="391"/>
        <v>0</v>
      </c>
      <c r="AK832" s="13">
        <f t="shared" si="391"/>
        <v>88.6632882882883</v>
      </c>
      <c r="AL832" s="183"/>
      <c r="AM832" s="183"/>
      <c r="AN832" s="183"/>
      <c r="AO832" s="183"/>
      <c r="AP832" s="183"/>
      <c r="AQ832" s="183"/>
      <c r="AR832" s="183"/>
      <c r="AS832" s="183"/>
    </row>
    <row r="833" spans="1:45" s="138" customFormat="1" ht="12.75" customHeight="1" x14ac:dyDescent="0.2">
      <c r="A833" s="133">
        <v>825</v>
      </c>
      <c r="B833" s="134" t="s">
        <v>1375</v>
      </c>
      <c r="C833" s="135">
        <f t="shared" si="393"/>
        <v>212.3</v>
      </c>
      <c r="D833" s="135">
        <f t="shared" ref="D833:I833" si="402">SUBTOTAL(9,D835:D869)</f>
        <v>0</v>
      </c>
      <c r="E833" s="135">
        <f t="shared" si="402"/>
        <v>0</v>
      </c>
      <c r="F833" s="135">
        <f t="shared" si="402"/>
        <v>0</v>
      </c>
      <c r="G833" s="135">
        <f t="shared" si="402"/>
        <v>0</v>
      </c>
      <c r="H833" s="135">
        <f t="shared" si="402"/>
        <v>212.3</v>
      </c>
      <c r="I833" s="135">
        <f t="shared" si="402"/>
        <v>0</v>
      </c>
      <c r="J833" s="135">
        <f t="shared" si="395"/>
        <v>224.1</v>
      </c>
      <c r="K833" s="135">
        <f t="shared" ref="K833:P833" si="403">SUBTOTAL(9,K835:K869)</f>
        <v>0</v>
      </c>
      <c r="L833" s="135">
        <f t="shared" si="403"/>
        <v>0</v>
      </c>
      <c r="M833" s="135">
        <f t="shared" si="403"/>
        <v>0</v>
      </c>
      <c r="N833" s="135">
        <f t="shared" si="403"/>
        <v>0</v>
      </c>
      <c r="O833" s="135">
        <f t="shared" si="403"/>
        <v>224.1</v>
      </c>
      <c r="P833" s="135">
        <f t="shared" si="403"/>
        <v>0</v>
      </c>
      <c r="Q833" s="136">
        <f t="shared" si="397"/>
        <v>179.0641</v>
      </c>
      <c r="R833" s="135">
        <f t="shared" ref="R833:W833" si="404">SUBTOTAL(9,R835:R869)</f>
        <v>0</v>
      </c>
      <c r="S833" s="135">
        <f t="shared" si="404"/>
        <v>0</v>
      </c>
      <c r="T833" s="135">
        <f t="shared" si="404"/>
        <v>0</v>
      </c>
      <c r="U833" s="135">
        <f t="shared" si="404"/>
        <v>0</v>
      </c>
      <c r="V833" s="135">
        <f t="shared" si="404"/>
        <v>179.0641</v>
      </c>
      <c r="W833" s="135">
        <f t="shared" si="404"/>
        <v>0</v>
      </c>
      <c r="X833" s="13">
        <f t="shared" si="378"/>
        <v>-45.035899999999998</v>
      </c>
      <c r="Y833" s="13">
        <f t="shared" si="378"/>
        <v>0</v>
      </c>
      <c r="Z833" s="13">
        <f t="shared" si="378"/>
        <v>0</v>
      </c>
      <c r="AA833" s="13">
        <f t="shared" si="378"/>
        <v>0</v>
      </c>
      <c r="AB833" s="13">
        <f t="shared" si="378"/>
        <v>0</v>
      </c>
      <c r="AC833" s="13">
        <f t="shared" si="378"/>
        <v>-45.035899999999998</v>
      </c>
      <c r="AD833" s="13">
        <f t="shared" si="378"/>
        <v>0</v>
      </c>
      <c r="AE833" s="13">
        <f t="shared" si="392"/>
        <v>79.903659080767525</v>
      </c>
      <c r="AF833" s="13">
        <f t="shared" si="392"/>
        <v>0</v>
      </c>
      <c r="AG833" s="13">
        <f t="shared" si="392"/>
        <v>0</v>
      </c>
      <c r="AH833" s="13">
        <f t="shared" si="391"/>
        <v>0</v>
      </c>
      <c r="AI833" s="13">
        <f t="shared" si="391"/>
        <v>0</v>
      </c>
      <c r="AJ833" s="13">
        <f t="shared" si="391"/>
        <v>79.903659080767525</v>
      </c>
      <c r="AK833" s="13">
        <f t="shared" si="391"/>
        <v>0</v>
      </c>
      <c r="AL833" s="183"/>
      <c r="AM833" s="183"/>
      <c r="AN833" s="183"/>
      <c r="AO833" s="183"/>
      <c r="AP833" s="183"/>
      <c r="AQ833" s="183"/>
      <c r="AR833" s="183"/>
      <c r="AS833" s="183"/>
    </row>
    <row r="834" spans="1:45" ht="12.75" customHeight="1" x14ac:dyDescent="0.25">
      <c r="A834" s="133">
        <v>826</v>
      </c>
      <c r="B834" s="139" t="s">
        <v>1400</v>
      </c>
      <c r="C834" s="135">
        <f t="shared" si="393"/>
        <v>6655</v>
      </c>
      <c r="D834" s="140">
        <v>3727</v>
      </c>
      <c r="E834" s="140">
        <v>1867.2</v>
      </c>
      <c r="F834" s="140">
        <v>0</v>
      </c>
      <c r="G834" s="140">
        <v>829.6</v>
      </c>
      <c r="H834" s="140">
        <v>0</v>
      </c>
      <c r="I834" s="140">
        <v>231.2</v>
      </c>
      <c r="J834" s="135">
        <f t="shared" si="395"/>
        <v>8625</v>
      </c>
      <c r="K834" s="141">
        <v>5661.8</v>
      </c>
      <c r="L834" s="141">
        <v>1867.2</v>
      </c>
      <c r="M834" s="141">
        <v>0</v>
      </c>
      <c r="N834" s="141">
        <v>829.6</v>
      </c>
      <c r="O834" s="141">
        <v>0</v>
      </c>
      <c r="P834" s="141">
        <v>266.39999999999998</v>
      </c>
      <c r="Q834" s="136">
        <f t="shared" si="397"/>
        <v>7499.7444999999998</v>
      </c>
      <c r="R834" s="141">
        <v>4612.6271999999999</v>
      </c>
      <c r="S834" s="141">
        <v>1864.8524</v>
      </c>
      <c r="T834" s="141">
        <v>0</v>
      </c>
      <c r="U834" s="10">
        <v>786.06590000000006</v>
      </c>
      <c r="V834" s="10">
        <v>0</v>
      </c>
      <c r="W834" s="10">
        <v>236.19900000000001</v>
      </c>
      <c r="X834" s="13">
        <f t="shared" si="378"/>
        <v>-1125.2555000000002</v>
      </c>
      <c r="Y834" s="10">
        <f t="shared" si="378"/>
        <v>-1049.1728000000003</v>
      </c>
      <c r="Z834" s="10">
        <f t="shared" si="378"/>
        <v>-2.3476000000000568</v>
      </c>
      <c r="AA834" s="10">
        <f t="shared" si="378"/>
        <v>0</v>
      </c>
      <c r="AB834" s="10">
        <f t="shared" ref="AB834:AD869" si="405">U834-N834</f>
        <v>-43.534099999999967</v>
      </c>
      <c r="AC834" s="10">
        <f t="shared" si="405"/>
        <v>0</v>
      </c>
      <c r="AD834" s="10">
        <f t="shared" si="405"/>
        <v>-30.200999999999965</v>
      </c>
      <c r="AE834" s="10">
        <f t="shared" si="392"/>
        <v>86.953559420289849</v>
      </c>
      <c r="AF834" s="10">
        <f t="shared" si="392"/>
        <v>81.469271256490856</v>
      </c>
      <c r="AG834" s="10">
        <f t="shared" si="392"/>
        <v>99.874271636675232</v>
      </c>
      <c r="AH834" s="10">
        <f t="shared" si="391"/>
        <v>0</v>
      </c>
      <c r="AI834" s="10">
        <f t="shared" si="391"/>
        <v>94.752398746383804</v>
      </c>
      <c r="AJ834" s="10">
        <f t="shared" si="391"/>
        <v>0</v>
      </c>
      <c r="AK834" s="10">
        <f t="shared" si="391"/>
        <v>88.6632882882883</v>
      </c>
    </row>
    <row r="835" spans="1:45" ht="12.75" customHeight="1" x14ac:dyDescent="0.25">
      <c r="A835" s="133">
        <v>827</v>
      </c>
      <c r="B835" s="139" t="s">
        <v>2036</v>
      </c>
      <c r="C835" s="135">
        <f t="shared" si="393"/>
        <v>0</v>
      </c>
      <c r="D835" s="140">
        <v>0</v>
      </c>
      <c r="E835" s="140">
        <v>0</v>
      </c>
      <c r="F835" s="140">
        <v>0</v>
      </c>
      <c r="G835" s="140">
        <v>0</v>
      </c>
      <c r="H835" s="140">
        <v>0</v>
      </c>
      <c r="I835" s="140">
        <v>0</v>
      </c>
      <c r="J835" s="135">
        <f t="shared" si="395"/>
        <v>0</v>
      </c>
      <c r="K835" s="141">
        <v>0</v>
      </c>
      <c r="L835" s="141">
        <v>0</v>
      </c>
      <c r="M835" s="141">
        <v>0</v>
      </c>
      <c r="N835" s="141">
        <v>0</v>
      </c>
      <c r="O835" s="141">
        <v>0</v>
      </c>
      <c r="P835" s="141">
        <v>0</v>
      </c>
      <c r="Q835" s="136">
        <f t="shared" si="397"/>
        <v>0</v>
      </c>
      <c r="R835" s="141">
        <v>0</v>
      </c>
      <c r="S835" s="141">
        <v>0</v>
      </c>
      <c r="T835" s="141">
        <v>0</v>
      </c>
      <c r="U835" s="10">
        <v>0</v>
      </c>
      <c r="V835" s="10">
        <v>0</v>
      </c>
      <c r="W835" s="10">
        <v>0</v>
      </c>
      <c r="X835" s="13">
        <f t="shared" ref="X835:AD887" si="406">Q835-J835</f>
        <v>0</v>
      </c>
      <c r="Y835" s="10">
        <f t="shared" si="406"/>
        <v>0</v>
      </c>
      <c r="Z835" s="10">
        <f t="shared" si="406"/>
        <v>0</v>
      </c>
      <c r="AA835" s="10">
        <f t="shared" si="406"/>
        <v>0</v>
      </c>
      <c r="AB835" s="10">
        <f t="shared" si="405"/>
        <v>0</v>
      </c>
      <c r="AC835" s="10">
        <f t="shared" si="405"/>
        <v>0</v>
      </c>
      <c r="AD835" s="10">
        <f t="shared" si="405"/>
        <v>0</v>
      </c>
      <c r="AE835" s="10">
        <f t="shared" si="392"/>
        <v>0</v>
      </c>
      <c r="AF835" s="10">
        <f t="shared" si="392"/>
        <v>0</v>
      </c>
      <c r="AG835" s="10">
        <f t="shared" si="392"/>
        <v>0</v>
      </c>
      <c r="AH835" s="10">
        <f t="shared" si="391"/>
        <v>0</v>
      </c>
      <c r="AI835" s="10">
        <f t="shared" si="391"/>
        <v>0</v>
      </c>
      <c r="AJ835" s="10">
        <f t="shared" si="391"/>
        <v>0</v>
      </c>
      <c r="AK835" s="10">
        <f t="shared" si="391"/>
        <v>0</v>
      </c>
    </row>
    <row r="836" spans="1:45" ht="12.75" customHeight="1" x14ac:dyDescent="0.25">
      <c r="A836" s="133">
        <v>828</v>
      </c>
      <c r="B836" s="139" t="s">
        <v>2037</v>
      </c>
      <c r="C836" s="135">
        <f t="shared" si="393"/>
        <v>0</v>
      </c>
      <c r="D836" s="140">
        <v>0</v>
      </c>
      <c r="E836" s="140">
        <v>0</v>
      </c>
      <c r="F836" s="140">
        <v>0</v>
      </c>
      <c r="G836" s="140">
        <v>0</v>
      </c>
      <c r="H836" s="140">
        <v>0</v>
      </c>
      <c r="I836" s="140">
        <v>0</v>
      </c>
      <c r="J836" s="135">
        <f t="shared" si="395"/>
        <v>0</v>
      </c>
      <c r="K836" s="141">
        <v>0</v>
      </c>
      <c r="L836" s="141">
        <v>0</v>
      </c>
      <c r="M836" s="141">
        <v>0</v>
      </c>
      <c r="N836" s="141">
        <v>0</v>
      </c>
      <c r="O836" s="141">
        <v>0</v>
      </c>
      <c r="P836" s="141">
        <v>0</v>
      </c>
      <c r="Q836" s="136">
        <f t="shared" si="397"/>
        <v>0</v>
      </c>
      <c r="R836" s="141">
        <v>0</v>
      </c>
      <c r="S836" s="141">
        <v>0</v>
      </c>
      <c r="T836" s="141">
        <v>0</v>
      </c>
      <c r="U836" s="10">
        <v>0</v>
      </c>
      <c r="V836" s="10">
        <v>0</v>
      </c>
      <c r="W836" s="10">
        <v>0</v>
      </c>
      <c r="X836" s="13">
        <f t="shared" si="406"/>
        <v>0</v>
      </c>
      <c r="Y836" s="10">
        <f t="shared" si="406"/>
        <v>0</v>
      </c>
      <c r="Z836" s="10">
        <f t="shared" si="406"/>
        <v>0</v>
      </c>
      <c r="AA836" s="10">
        <f t="shared" si="406"/>
        <v>0</v>
      </c>
      <c r="AB836" s="10">
        <f t="shared" si="405"/>
        <v>0</v>
      </c>
      <c r="AC836" s="10">
        <f t="shared" si="405"/>
        <v>0</v>
      </c>
      <c r="AD836" s="10">
        <f t="shared" si="405"/>
        <v>0</v>
      </c>
      <c r="AE836" s="10">
        <f t="shared" si="392"/>
        <v>0</v>
      </c>
      <c r="AF836" s="10">
        <f t="shared" si="392"/>
        <v>0</v>
      </c>
      <c r="AG836" s="10">
        <f t="shared" si="392"/>
        <v>0</v>
      </c>
      <c r="AH836" s="10">
        <f t="shared" si="391"/>
        <v>0</v>
      </c>
      <c r="AI836" s="10">
        <f t="shared" si="391"/>
        <v>0</v>
      </c>
      <c r="AJ836" s="10">
        <f t="shared" si="391"/>
        <v>0</v>
      </c>
      <c r="AK836" s="10">
        <f t="shared" si="391"/>
        <v>0</v>
      </c>
    </row>
    <row r="837" spans="1:45" ht="12.75" customHeight="1" x14ac:dyDescent="0.25">
      <c r="A837" s="133">
        <v>829</v>
      </c>
      <c r="B837" s="139" t="s">
        <v>2038</v>
      </c>
      <c r="C837" s="135">
        <f t="shared" si="393"/>
        <v>0</v>
      </c>
      <c r="D837" s="140">
        <v>0</v>
      </c>
      <c r="E837" s="140">
        <v>0</v>
      </c>
      <c r="F837" s="140">
        <v>0</v>
      </c>
      <c r="G837" s="140">
        <v>0</v>
      </c>
      <c r="H837" s="140">
        <v>0</v>
      </c>
      <c r="I837" s="140">
        <v>0</v>
      </c>
      <c r="J837" s="135">
        <f t="shared" si="395"/>
        <v>0</v>
      </c>
      <c r="K837" s="141">
        <v>0</v>
      </c>
      <c r="L837" s="141">
        <v>0</v>
      </c>
      <c r="M837" s="141">
        <v>0</v>
      </c>
      <c r="N837" s="141">
        <v>0</v>
      </c>
      <c r="O837" s="141">
        <v>0</v>
      </c>
      <c r="P837" s="141">
        <v>0</v>
      </c>
      <c r="Q837" s="136">
        <f t="shared" si="397"/>
        <v>0</v>
      </c>
      <c r="R837" s="141">
        <v>0</v>
      </c>
      <c r="S837" s="141">
        <v>0</v>
      </c>
      <c r="T837" s="141">
        <v>0</v>
      </c>
      <c r="U837" s="10">
        <v>0</v>
      </c>
      <c r="V837" s="10">
        <v>0</v>
      </c>
      <c r="W837" s="10">
        <v>0</v>
      </c>
      <c r="X837" s="13">
        <f t="shared" si="406"/>
        <v>0</v>
      </c>
      <c r="Y837" s="10">
        <f t="shared" si="406"/>
        <v>0</v>
      </c>
      <c r="Z837" s="10">
        <f t="shared" si="406"/>
        <v>0</v>
      </c>
      <c r="AA837" s="10">
        <f t="shared" si="406"/>
        <v>0</v>
      </c>
      <c r="AB837" s="10">
        <f t="shared" si="405"/>
        <v>0</v>
      </c>
      <c r="AC837" s="10">
        <f t="shared" si="405"/>
        <v>0</v>
      </c>
      <c r="AD837" s="10">
        <f t="shared" si="405"/>
        <v>0</v>
      </c>
      <c r="AE837" s="10">
        <f t="shared" si="392"/>
        <v>0</v>
      </c>
      <c r="AF837" s="10">
        <f t="shared" si="392"/>
        <v>0</v>
      </c>
      <c r="AG837" s="10">
        <f t="shared" si="392"/>
        <v>0</v>
      </c>
      <c r="AH837" s="10">
        <f t="shared" si="391"/>
        <v>0</v>
      </c>
      <c r="AI837" s="10">
        <f t="shared" si="391"/>
        <v>0</v>
      </c>
      <c r="AJ837" s="10">
        <f t="shared" si="391"/>
        <v>0</v>
      </c>
      <c r="AK837" s="10">
        <f t="shared" si="391"/>
        <v>0</v>
      </c>
    </row>
    <row r="838" spans="1:45" ht="12.75" customHeight="1" x14ac:dyDescent="0.25">
      <c r="A838" s="133">
        <v>830</v>
      </c>
      <c r="B838" s="139" t="s">
        <v>2039</v>
      </c>
      <c r="C838" s="135">
        <f t="shared" si="393"/>
        <v>0</v>
      </c>
      <c r="D838" s="140">
        <v>0</v>
      </c>
      <c r="E838" s="140">
        <v>0</v>
      </c>
      <c r="F838" s="140">
        <v>0</v>
      </c>
      <c r="G838" s="140">
        <v>0</v>
      </c>
      <c r="H838" s="140">
        <v>0</v>
      </c>
      <c r="I838" s="140">
        <v>0</v>
      </c>
      <c r="J838" s="135">
        <f t="shared" si="395"/>
        <v>0</v>
      </c>
      <c r="K838" s="141">
        <v>0</v>
      </c>
      <c r="L838" s="141">
        <v>0</v>
      </c>
      <c r="M838" s="141">
        <v>0</v>
      </c>
      <c r="N838" s="141">
        <v>0</v>
      </c>
      <c r="O838" s="141">
        <v>0</v>
      </c>
      <c r="P838" s="141">
        <v>0</v>
      </c>
      <c r="Q838" s="136">
        <f t="shared" si="397"/>
        <v>0</v>
      </c>
      <c r="R838" s="141">
        <v>0</v>
      </c>
      <c r="S838" s="141">
        <v>0</v>
      </c>
      <c r="T838" s="141">
        <v>0</v>
      </c>
      <c r="U838" s="10">
        <v>0</v>
      </c>
      <c r="V838" s="10">
        <v>0</v>
      </c>
      <c r="W838" s="10">
        <v>0</v>
      </c>
      <c r="X838" s="13">
        <f t="shared" si="406"/>
        <v>0</v>
      </c>
      <c r="Y838" s="10">
        <f t="shared" si="406"/>
        <v>0</v>
      </c>
      <c r="Z838" s="10">
        <f t="shared" si="406"/>
        <v>0</v>
      </c>
      <c r="AA838" s="10">
        <f t="shared" si="406"/>
        <v>0</v>
      </c>
      <c r="AB838" s="10">
        <f t="shared" si="405"/>
        <v>0</v>
      </c>
      <c r="AC838" s="10">
        <f t="shared" si="405"/>
        <v>0</v>
      </c>
      <c r="AD838" s="10">
        <f t="shared" si="405"/>
        <v>0</v>
      </c>
      <c r="AE838" s="10">
        <f t="shared" si="392"/>
        <v>0</v>
      </c>
      <c r="AF838" s="10">
        <f t="shared" si="392"/>
        <v>0</v>
      </c>
      <c r="AG838" s="10">
        <f t="shared" si="392"/>
        <v>0</v>
      </c>
      <c r="AH838" s="10">
        <f t="shared" si="391"/>
        <v>0</v>
      </c>
      <c r="AI838" s="10">
        <f t="shared" si="391"/>
        <v>0</v>
      </c>
      <c r="AJ838" s="10">
        <f t="shared" si="391"/>
        <v>0</v>
      </c>
      <c r="AK838" s="10">
        <f t="shared" si="391"/>
        <v>0</v>
      </c>
    </row>
    <row r="839" spans="1:45" ht="12.75" customHeight="1" x14ac:dyDescent="0.25">
      <c r="A839" s="133">
        <v>831</v>
      </c>
      <c r="B839" s="139" t="s">
        <v>2040</v>
      </c>
      <c r="C839" s="135">
        <f t="shared" si="393"/>
        <v>0</v>
      </c>
      <c r="D839" s="140">
        <v>0</v>
      </c>
      <c r="E839" s="140">
        <v>0</v>
      </c>
      <c r="F839" s="140">
        <v>0</v>
      </c>
      <c r="G839" s="140">
        <v>0</v>
      </c>
      <c r="H839" s="140">
        <v>0</v>
      </c>
      <c r="I839" s="140">
        <v>0</v>
      </c>
      <c r="J839" s="135">
        <f t="shared" si="395"/>
        <v>0</v>
      </c>
      <c r="K839" s="141">
        <v>0</v>
      </c>
      <c r="L839" s="141">
        <v>0</v>
      </c>
      <c r="M839" s="141">
        <v>0</v>
      </c>
      <c r="N839" s="141">
        <v>0</v>
      </c>
      <c r="O839" s="141">
        <v>0</v>
      </c>
      <c r="P839" s="141">
        <v>0</v>
      </c>
      <c r="Q839" s="136">
        <f t="shared" si="397"/>
        <v>0</v>
      </c>
      <c r="R839" s="141">
        <v>0</v>
      </c>
      <c r="S839" s="141">
        <v>0</v>
      </c>
      <c r="T839" s="141">
        <v>0</v>
      </c>
      <c r="U839" s="10">
        <v>0</v>
      </c>
      <c r="V839" s="10">
        <v>0</v>
      </c>
      <c r="W839" s="10">
        <v>0</v>
      </c>
      <c r="X839" s="13">
        <f t="shared" si="406"/>
        <v>0</v>
      </c>
      <c r="Y839" s="10">
        <f t="shared" si="406"/>
        <v>0</v>
      </c>
      <c r="Z839" s="10">
        <f t="shared" si="406"/>
        <v>0</v>
      </c>
      <c r="AA839" s="10">
        <f t="shared" si="406"/>
        <v>0</v>
      </c>
      <c r="AB839" s="10">
        <f t="shared" si="405"/>
        <v>0</v>
      </c>
      <c r="AC839" s="10">
        <f t="shared" si="405"/>
        <v>0</v>
      </c>
      <c r="AD839" s="10">
        <f t="shared" si="405"/>
        <v>0</v>
      </c>
      <c r="AE839" s="10">
        <f t="shared" si="392"/>
        <v>0</v>
      </c>
      <c r="AF839" s="10">
        <f t="shared" si="392"/>
        <v>0</v>
      </c>
      <c r="AG839" s="10">
        <f t="shared" si="392"/>
        <v>0</v>
      </c>
      <c r="AH839" s="10">
        <f t="shared" si="391"/>
        <v>0</v>
      </c>
      <c r="AI839" s="10">
        <f t="shared" si="391"/>
        <v>0</v>
      </c>
      <c r="AJ839" s="10">
        <f t="shared" si="391"/>
        <v>0</v>
      </c>
      <c r="AK839" s="10">
        <f t="shared" si="391"/>
        <v>0</v>
      </c>
    </row>
    <row r="840" spans="1:45" ht="12.75" customHeight="1" x14ac:dyDescent="0.25">
      <c r="A840" s="133">
        <v>832</v>
      </c>
      <c r="B840" s="139" t="s">
        <v>2041</v>
      </c>
      <c r="C840" s="135">
        <f t="shared" si="393"/>
        <v>0</v>
      </c>
      <c r="D840" s="140">
        <v>0</v>
      </c>
      <c r="E840" s="140">
        <v>0</v>
      </c>
      <c r="F840" s="140">
        <v>0</v>
      </c>
      <c r="G840" s="140">
        <v>0</v>
      </c>
      <c r="H840" s="140">
        <v>0</v>
      </c>
      <c r="I840" s="140">
        <v>0</v>
      </c>
      <c r="J840" s="135">
        <f t="shared" si="395"/>
        <v>0</v>
      </c>
      <c r="K840" s="141">
        <v>0</v>
      </c>
      <c r="L840" s="141">
        <v>0</v>
      </c>
      <c r="M840" s="141">
        <v>0</v>
      </c>
      <c r="N840" s="141">
        <v>0</v>
      </c>
      <c r="O840" s="141">
        <v>0</v>
      </c>
      <c r="P840" s="141">
        <v>0</v>
      </c>
      <c r="Q840" s="136">
        <f t="shared" si="397"/>
        <v>0</v>
      </c>
      <c r="R840" s="141">
        <v>0</v>
      </c>
      <c r="S840" s="141">
        <v>0</v>
      </c>
      <c r="T840" s="141">
        <v>0</v>
      </c>
      <c r="U840" s="10">
        <v>0</v>
      </c>
      <c r="V840" s="10">
        <v>0</v>
      </c>
      <c r="W840" s="10">
        <v>0</v>
      </c>
      <c r="X840" s="13">
        <f t="shared" si="406"/>
        <v>0</v>
      </c>
      <c r="Y840" s="10">
        <f t="shared" si="406"/>
        <v>0</v>
      </c>
      <c r="Z840" s="10">
        <f t="shared" si="406"/>
        <v>0</v>
      </c>
      <c r="AA840" s="10">
        <f t="shared" si="406"/>
        <v>0</v>
      </c>
      <c r="AB840" s="10">
        <f t="shared" si="405"/>
        <v>0</v>
      </c>
      <c r="AC840" s="10">
        <f t="shared" si="405"/>
        <v>0</v>
      </c>
      <c r="AD840" s="10">
        <f t="shared" si="405"/>
        <v>0</v>
      </c>
      <c r="AE840" s="10">
        <f t="shared" si="392"/>
        <v>0</v>
      </c>
      <c r="AF840" s="10">
        <f t="shared" si="392"/>
        <v>0</v>
      </c>
      <c r="AG840" s="10">
        <f t="shared" si="392"/>
        <v>0</v>
      </c>
      <c r="AH840" s="10">
        <f t="shared" si="391"/>
        <v>0</v>
      </c>
      <c r="AI840" s="10">
        <f t="shared" si="391"/>
        <v>0</v>
      </c>
      <c r="AJ840" s="10">
        <f t="shared" si="391"/>
        <v>0</v>
      </c>
      <c r="AK840" s="10">
        <f t="shared" si="391"/>
        <v>0</v>
      </c>
    </row>
    <row r="841" spans="1:45" ht="12.75" customHeight="1" x14ac:dyDescent="0.25">
      <c r="A841" s="133">
        <v>833</v>
      </c>
      <c r="B841" s="139" t="s">
        <v>2042</v>
      </c>
      <c r="C841" s="135">
        <f t="shared" si="393"/>
        <v>0</v>
      </c>
      <c r="D841" s="140">
        <v>0</v>
      </c>
      <c r="E841" s="140">
        <v>0</v>
      </c>
      <c r="F841" s="140">
        <v>0</v>
      </c>
      <c r="G841" s="140">
        <v>0</v>
      </c>
      <c r="H841" s="140">
        <v>0</v>
      </c>
      <c r="I841" s="140">
        <v>0</v>
      </c>
      <c r="J841" s="135">
        <f t="shared" si="395"/>
        <v>0</v>
      </c>
      <c r="K841" s="141">
        <v>0</v>
      </c>
      <c r="L841" s="141">
        <v>0</v>
      </c>
      <c r="M841" s="141">
        <v>0</v>
      </c>
      <c r="N841" s="141">
        <v>0</v>
      </c>
      <c r="O841" s="141">
        <v>0</v>
      </c>
      <c r="P841" s="141">
        <v>0</v>
      </c>
      <c r="Q841" s="136">
        <f t="shared" si="397"/>
        <v>0</v>
      </c>
      <c r="R841" s="141">
        <v>0</v>
      </c>
      <c r="S841" s="141">
        <v>0</v>
      </c>
      <c r="T841" s="141">
        <v>0</v>
      </c>
      <c r="U841" s="10">
        <v>0</v>
      </c>
      <c r="V841" s="10">
        <v>0</v>
      </c>
      <c r="W841" s="10">
        <v>0</v>
      </c>
      <c r="X841" s="13">
        <f t="shared" si="406"/>
        <v>0</v>
      </c>
      <c r="Y841" s="10">
        <f t="shared" si="406"/>
        <v>0</v>
      </c>
      <c r="Z841" s="10">
        <f t="shared" si="406"/>
        <v>0</v>
      </c>
      <c r="AA841" s="10">
        <f t="shared" si="406"/>
        <v>0</v>
      </c>
      <c r="AB841" s="10">
        <f t="shared" si="405"/>
        <v>0</v>
      </c>
      <c r="AC841" s="10">
        <f t="shared" si="405"/>
        <v>0</v>
      </c>
      <c r="AD841" s="10">
        <f t="shared" si="405"/>
        <v>0</v>
      </c>
      <c r="AE841" s="10">
        <f t="shared" si="392"/>
        <v>0</v>
      </c>
      <c r="AF841" s="10">
        <f t="shared" si="392"/>
        <v>0</v>
      </c>
      <c r="AG841" s="10">
        <f t="shared" si="392"/>
        <v>0</v>
      </c>
      <c r="AH841" s="10">
        <f t="shared" si="391"/>
        <v>0</v>
      </c>
      <c r="AI841" s="10">
        <f t="shared" si="391"/>
        <v>0</v>
      </c>
      <c r="AJ841" s="10">
        <f t="shared" si="391"/>
        <v>0</v>
      </c>
      <c r="AK841" s="10">
        <f t="shared" si="391"/>
        <v>0</v>
      </c>
    </row>
    <row r="842" spans="1:45" ht="12.75" customHeight="1" x14ac:dyDescent="0.25">
      <c r="A842" s="133">
        <v>834</v>
      </c>
      <c r="B842" s="139" t="s">
        <v>2043</v>
      </c>
      <c r="C842" s="135">
        <f t="shared" si="393"/>
        <v>0</v>
      </c>
      <c r="D842" s="140">
        <v>0</v>
      </c>
      <c r="E842" s="140">
        <v>0</v>
      </c>
      <c r="F842" s="140">
        <v>0</v>
      </c>
      <c r="G842" s="140">
        <v>0</v>
      </c>
      <c r="H842" s="140">
        <v>0</v>
      </c>
      <c r="I842" s="140">
        <v>0</v>
      </c>
      <c r="J842" s="135">
        <f t="shared" si="395"/>
        <v>0</v>
      </c>
      <c r="K842" s="141">
        <v>0</v>
      </c>
      <c r="L842" s="141">
        <v>0</v>
      </c>
      <c r="M842" s="141">
        <v>0</v>
      </c>
      <c r="N842" s="141">
        <v>0</v>
      </c>
      <c r="O842" s="141">
        <v>0</v>
      </c>
      <c r="P842" s="141">
        <v>0</v>
      </c>
      <c r="Q842" s="136">
        <f t="shared" si="397"/>
        <v>0</v>
      </c>
      <c r="R842" s="141">
        <v>0</v>
      </c>
      <c r="S842" s="141">
        <v>0</v>
      </c>
      <c r="T842" s="141">
        <v>0</v>
      </c>
      <c r="U842" s="10">
        <v>0</v>
      </c>
      <c r="V842" s="10">
        <v>0</v>
      </c>
      <c r="W842" s="10">
        <v>0</v>
      </c>
      <c r="X842" s="13">
        <f t="shared" si="406"/>
        <v>0</v>
      </c>
      <c r="Y842" s="10">
        <f t="shared" si="406"/>
        <v>0</v>
      </c>
      <c r="Z842" s="10">
        <f t="shared" si="406"/>
        <v>0</v>
      </c>
      <c r="AA842" s="10">
        <f t="shared" si="406"/>
        <v>0</v>
      </c>
      <c r="AB842" s="10">
        <f t="shared" si="405"/>
        <v>0</v>
      </c>
      <c r="AC842" s="10">
        <f t="shared" si="405"/>
        <v>0</v>
      </c>
      <c r="AD842" s="10">
        <f t="shared" si="405"/>
        <v>0</v>
      </c>
      <c r="AE842" s="10">
        <f t="shared" si="392"/>
        <v>0</v>
      </c>
      <c r="AF842" s="10">
        <f t="shared" si="392"/>
        <v>0</v>
      </c>
      <c r="AG842" s="10">
        <f t="shared" si="392"/>
        <v>0</v>
      </c>
      <c r="AH842" s="10">
        <f t="shared" si="391"/>
        <v>0</v>
      </c>
      <c r="AI842" s="10">
        <f t="shared" si="391"/>
        <v>0</v>
      </c>
      <c r="AJ842" s="10">
        <f t="shared" si="391"/>
        <v>0</v>
      </c>
      <c r="AK842" s="10">
        <f t="shared" si="391"/>
        <v>0</v>
      </c>
    </row>
    <row r="843" spans="1:45" ht="12.75" customHeight="1" x14ac:dyDescent="0.25">
      <c r="A843" s="133">
        <v>835</v>
      </c>
      <c r="B843" s="139" t="s">
        <v>2044</v>
      </c>
      <c r="C843" s="135">
        <f t="shared" si="393"/>
        <v>0</v>
      </c>
      <c r="D843" s="140">
        <v>0</v>
      </c>
      <c r="E843" s="140">
        <v>0</v>
      </c>
      <c r="F843" s="140">
        <v>0</v>
      </c>
      <c r="G843" s="140">
        <v>0</v>
      </c>
      <c r="H843" s="140">
        <v>0</v>
      </c>
      <c r="I843" s="140">
        <v>0</v>
      </c>
      <c r="J843" s="135">
        <f t="shared" si="395"/>
        <v>0</v>
      </c>
      <c r="K843" s="141">
        <v>0</v>
      </c>
      <c r="L843" s="141">
        <v>0</v>
      </c>
      <c r="M843" s="141">
        <v>0</v>
      </c>
      <c r="N843" s="141">
        <v>0</v>
      </c>
      <c r="O843" s="141">
        <v>0</v>
      </c>
      <c r="P843" s="141">
        <v>0</v>
      </c>
      <c r="Q843" s="136">
        <f t="shared" si="397"/>
        <v>0</v>
      </c>
      <c r="R843" s="141">
        <v>0</v>
      </c>
      <c r="S843" s="141">
        <v>0</v>
      </c>
      <c r="T843" s="141">
        <v>0</v>
      </c>
      <c r="U843" s="10">
        <v>0</v>
      </c>
      <c r="V843" s="10">
        <v>0</v>
      </c>
      <c r="W843" s="10">
        <v>0</v>
      </c>
      <c r="X843" s="13">
        <f t="shared" si="406"/>
        <v>0</v>
      </c>
      <c r="Y843" s="10">
        <f t="shared" si="406"/>
        <v>0</v>
      </c>
      <c r="Z843" s="10">
        <f t="shared" si="406"/>
        <v>0</v>
      </c>
      <c r="AA843" s="10">
        <f t="shared" si="406"/>
        <v>0</v>
      </c>
      <c r="AB843" s="10">
        <f t="shared" si="405"/>
        <v>0</v>
      </c>
      <c r="AC843" s="10">
        <f t="shared" si="405"/>
        <v>0</v>
      </c>
      <c r="AD843" s="10">
        <f t="shared" si="405"/>
        <v>0</v>
      </c>
      <c r="AE843" s="10">
        <f t="shared" si="392"/>
        <v>0</v>
      </c>
      <c r="AF843" s="10">
        <f t="shared" si="392"/>
        <v>0</v>
      </c>
      <c r="AG843" s="10">
        <f t="shared" si="392"/>
        <v>0</v>
      </c>
      <c r="AH843" s="10">
        <f t="shared" si="391"/>
        <v>0</v>
      </c>
      <c r="AI843" s="10">
        <f t="shared" si="391"/>
        <v>0</v>
      </c>
      <c r="AJ843" s="10">
        <f t="shared" si="391"/>
        <v>0</v>
      </c>
      <c r="AK843" s="10">
        <f t="shared" si="391"/>
        <v>0</v>
      </c>
    </row>
    <row r="844" spans="1:45" ht="12.75" customHeight="1" x14ac:dyDescent="0.25">
      <c r="A844" s="133">
        <v>836</v>
      </c>
      <c r="B844" s="139" t="s">
        <v>2045</v>
      </c>
      <c r="C844" s="135">
        <f t="shared" si="393"/>
        <v>0</v>
      </c>
      <c r="D844" s="140">
        <v>0</v>
      </c>
      <c r="E844" s="140">
        <v>0</v>
      </c>
      <c r="F844" s="140">
        <v>0</v>
      </c>
      <c r="G844" s="140">
        <v>0</v>
      </c>
      <c r="H844" s="140">
        <v>0</v>
      </c>
      <c r="I844" s="140">
        <v>0</v>
      </c>
      <c r="J844" s="135">
        <f t="shared" si="395"/>
        <v>0</v>
      </c>
      <c r="K844" s="141">
        <v>0</v>
      </c>
      <c r="L844" s="141">
        <v>0</v>
      </c>
      <c r="M844" s="141">
        <v>0</v>
      </c>
      <c r="N844" s="141">
        <v>0</v>
      </c>
      <c r="O844" s="141">
        <v>0</v>
      </c>
      <c r="P844" s="141">
        <v>0</v>
      </c>
      <c r="Q844" s="136">
        <f t="shared" si="397"/>
        <v>0</v>
      </c>
      <c r="R844" s="141">
        <v>0</v>
      </c>
      <c r="S844" s="141">
        <v>0</v>
      </c>
      <c r="T844" s="141">
        <v>0</v>
      </c>
      <c r="U844" s="10">
        <v>0</v>
      </c>
      <c r="V844" s="10">
        <v>0</v>
      </c>
      <c r="W844" s="10">
        <v>0</v>
      </c>
      <c r="X844" s="13">
        <f t="shared" si="406"/>
        <v>0</v>
      </c>
      <c r="Y844" s="10">
        <f t="shared" si="406"/>
        <v>0</v>
      </c>
      <c r="Z844" s="10">
        <f t="shared" si="406"/>
        <v>0</v>
      </c>
      <c r="AA844" s="10">
        <f t="shared" si="406"/>
        <v>0</v>
      </c>
      <c r="AB844" s="10">
        <f t="shared" si="405"/>
        <v>0</v>
      </c>
      <c r="AC844" s="10">
        <f t="shared" si="405"/>
        <v>0</v>
      </c>
      <c r="AD844" s="10">
        <f t="shared" si="405"/>
        <v>0</v>
      </c>
      <c r="AE844" s="10">
        <f t="shared" si="392"/>
        <v>0</v>
      </c>
      <c r="AF844" s="10">
        <f t="shared" si="392"/>
        <v>0</v>
      </c>
      <c r="AG844" s="10">
        <f t="shared" si="392"/>
        <v>0</v>
      </c>
      <c r="AH844" s="10">
        <f t="shared" si="391"/>
        <v>0</v>
      </c>
      <c r="AI844" s="10">
        <f t="shared" si="391"/>
        <v>0</v>
      </c>
      <c r="AJ844" s="10">
        <f t="shared" si="391"/>
        <v>0</v>
      </c>
      <c r="AK844" s="10">
        <f t="shared" si="391"/>
        <v>0</v>
      </c>
    </row>
    <row r="845" spans="1:45" ht="12.75" customHeight="1" x14ac:dyDescent="0.25">
      <c r="A845" s="133">
        <v>837</v>
      </c>
      <c r="B845" s="139" t="s">
        <v>2046</v>
      </c>
      <c r="C845" s="135">
        <f t="shared" si="393"/>
        <v>0</v>
      </c>
      <c r="D845" s="140">
        <v>0</v>
      </c>
      <c r="E845" s="140">
        <v>0</v>
      </c>
      <c r="F845" s="140">
        <v>0</v>
      </c>
      <c r="G845" s="140">
        <v>0</v>
      </c>
      <c r="H845" s="140">
        <v>0</v>
      </c>
      <c r="I845" s="140">
        <v>0</v>
      </c>
      <c r="J845" s="135">
        <f t="shared" si="395"/>
        <v>0</v>
      </c>
      <c r="K845" s="141">
        <v>0</v>
      </c>
      <c r="L845" s="141">
        <v>0</v>
      </c>
      <c r="M845" s="141">
        <v>0</v>
      </c>
      <c r="N845" s="141">
        <v>0</v>
      </c>
      <c r="O845" s="141">
        <v>0</v>
      </c>
      <c r="P845" s="141">
        <v>0</v>
      </c>
      <c r="Q845" s="136">
        <f t="shared" si="397"/>
        <v>0</v>
      </c>
      <c r="R845" s="141">
        <v>0</v>
      </c>
      <c r="S845" s="141">
        <v>0</v>
      </c>
      <c r="T845" s="141">
        <v>0</v>
      </c>
      <c r="U845" s="10">
        <v>0</v>
      </c>
      <c r="V845" s="10">
        <v>0</v>
      </c>
      <c r="W845" s="10">
        <v>0</v>
      </c>
      <c r="X845" s="13">
        <f t="shared" si="406"/>
        <v>0</v>
      </c>
      <c r="Y845" s="10">
        <f t="shared" si="406"/>
        <v>0</v>
      </c>
      <c r="Z845" s="10">
        <f t="shared" si="406"/>
        <v>0</v>
      </c>
      <c r="AA845" s="10">
        <f t="shared" si="406"/>
        <v>0</v>
      </c>
      <c r="AB845" s="10">
        <f t="shared" si="405"/>
        <v>0</v>
      </c>
      <c r="AC845" s="10">
        <f t="shared" si="405"/>
        <v>0</v>
      </c>
      <c r="AD845" s="10">
        <f t="shared" si="405"/>
        <v>0</v>
      </c>
      <c r="AE845" s="10">
        <f t="shared" si="392"/>
        <v>0</v>
      </c>
      <c r="AF845" s="10">
        <f t="shared" si="392"/>
        <v>0</v>
      </c>
      <c r="AG845" s="10">
        <f t="shared" si="392"/>
        <v>0</v>
      </c>
      <c r="AH845" s="10">
        <f t="shared" si="391"/>
        <v>0</v>
      </c>
      <c r="AI845" s="10">
        <f t="shared" si="391"/>
        <v>0</v>
      </c>
      <c r="AJ845" s="10">
        <f t="shared" si="391"/>
        <v>0</v>
      </c>
      <c r="AK845" s="10">
        <f t="shared" si="391"/>
        <v>0</v>
      </c>
    </row>
    <row r="846" spans="1:45" ht="12.75" customHeight="1" x14ac:dyDescent="0.25">
      <c r="A846" s="133">
        <v>838</v>
      </c>
      <c r="B846" s="139" t="s">
        <v>2047</v>
      </c>
      <c r="C846" s="135">
        <f t="shared" si="393"/>
        <v>0</v>
      </c>
      <c r="D846" s="140">
        <v>0</v>
      </c>
      <c r="E846" s="140">
        <v>0</v>
      </c>
      <c r="F846" s="140">
        <v>0</v>
      </c>
      <c r="G846" s="140">
        <v>0</v>
      </c>
      <c r="H846" s="140">
        <v>0</v>
      </c>
      <c r="I846" s="140">
        <v>0</v>
      </c>
      <c r="J846" s="135">
        <f t="shared" si="395"/>
        <v>0</v>
      </c>
      <c r="K846" s="141">
        <v>0</v>
      </c>
      <c r="L846" s="141">
        <v>0</v>
      </c>
      <c r="M846" s="141">
        <v>0</v>
      </c>
      <c r="N846" s="141">
        <v>0</v>
      </c>
      <c r="O846" s="141">
        <v>0</v>
      </c>
      <c r="P846" s="141">
        <v>0</v>
      </c>
      <c r="Q846" s="136">
        <f t="shared" si="397"/>
        <v>0</v>
      </c>
      <c r="R846" s="141">
        <v>0</v>
      </c>
      <c r="S846" s="141">
        <v>0</v>
      </c>
      <c r="T846" s="141">
        <v>0</v>
      </c>
      <c r="U846" s="10">
        <v>0</v>
      </c>
      <c r="V846" s="10">
        <v>0</v>
      </c>
      <c r="W846" s="10">
        <v>0</v>
      </c>
      <c r="X846" s="13">
        <f t="shared" si="406"/>
        <v>0</v>
      </c>
      <c r="Y846" s="10">
        <f t="shared" si="406"/>
        <v>0</v>
      </c>
      <c r="Z846" s="10">
        <f t="shared" si="406"/>
        <v>0</v>
      </c>
      <c r="AA846" s="10">
        <f t="shared" si="406"/>
        <v>0</v>
      </c>
      <c r="AB846" s="10">
        <f t="shared" si="405"/>
        <v>0</v>
      </c>
      <c r="AC846" s="10">
        <f t="shared" si="405"/>
        <v>0</v>
      </c>
      <c r="AD846" s="10">
        <f t="shared" si="405"/>
        <v>0</v>
      </c>
      <c r="AE846" s="10">
        <f t="shared" si="392"/>
        <v>0</v>
      </c>
      <c r="AF846" s="10">
        <f t="shared" si="392"/>
        <v>0</v>
      </c>
      <c r="AG846" s="10">
        <f t="shared" si="392"/>
        <v>0</v>
      </c>
      <c r="AH846" s="10">
        <f t="shared" si="391"/>
        <v>0</v>
      </c>
      <c r="AI846" s="10">
        <f t="shared" si="391"/>
        <v>0</v>
      </c>
      <c r="AJ846" s="10">
        <f t="shared" si="391"/>
        <v>0</v>
      </c>
      <c r="AK846" s="10">
        <f t="shared" si="391"/>
        <v>0</v>
      </c>
    </row>
    <row r="847" spans="1:45" ht="12.75" customHeight="1" x14ac:dyDescent="0.25">
      <c r="A847" s="133">
        <v>839</v>
      </c>
      <c r="B847" s="139" t="s">
        <v>2048</v>
      </c>
      <c r="C847" s="135">
        <f t="shared" si="393"/>
        <v>0</v>
      </c>
      <c r="D847" s="140">
        <v>0</v>
      </c>
      <c r="E847" s="140">
        <v>0</v>
      </c>
      <c r="F847" s="140">
        <v>0</v>
      </c>
      <c r="G847" s="140">
        <v>0</v>
      </c>
      <c r="H847" s="140">
        <v>0</v>
      </c>
      <c r="I847" s="140">
        <v>0</v>
      </c>
      <c r="J847" s="135">
        <f t="shared" si="395"/>
        <v>0</v>
      </c>
      <c r="K847" s="141">
        <v>0</v>
      </c>
      <c r="L847" s="141">
        <v>0</v>
      </c>
      <c r="M847" s="141">
        <v>0</v>
      </c>
      <c r="N847" s="141">
        <v>0</v>
      </c>
      <c r="O847" s="141">
        <v>0</v>
      </c>
      <c r="P847" s="141">
        <v>0</v>
      </c>
      <c r="Q847" s="136">
        <f t="shared" si="397"/>
        <v>0</v>
      </c>
      <c r="R847" s="141">
        <v>0</v>
      </c>
      <c r="S847" s="141">
        <v>0</v>
      </c>
      <c r="T847" s="141">
        <v>0</v>
      </c>
      <c r="U847" s="10">
        <v>0</v>
      </c>
      <c r="V847" s="10">
        <v>0</v>
      </c>
      <c r="W847" s="10">
        <v>0</v>
      </c>
      <c r="X847" s="13">
        <f t="shared" si="406"/>
        <v>0</v>
      </c>
      <c r="Y847" s="10">
        <f t="shared" si="406"/>
        <v>0</v>
      </c>
      <c r="Z847" s="10">
        <f t="shared" si="406"/>
        <v>0</v>
      </c>
      <c r="AA847" s="10">
        <f t="shared" si="406"/>
        <v>0</v>
      </c>
      <c r="AB847" s="10">
        <f t="shared" si="405"/>
        <v>0</v>
      </c>
      <c r="AC847" s="10">
        <f t="shared" si="405"/>
        <v>0</v>
      </c>
      <c r="AD847" s="10">
        <f t="shared" si="405"/>
        <v>0</v>
      </c>
      <c r="AE847" s="10">
        <f t="shared" si="392"/>
        <v>0</v>
      </c>
      <c r="AF847" s="10">
        <f t="shared" si="392"/>
        <v>0</v>
      </c>
      <c r="AG847" s="10">
        <f t="shared" si="392"/>
        <v>0</v>
      </c>
      <c r="AH847" s="10">
        <f t="shared" si="391"/>
        <v>0</v>
      </c>
      <c r="AI847" s="10">
        <f t="shared" si="391"/>
        <v>0</v>
      </c>
      <c r="AJ847" s="10">
        <f t="shared" si="391"/>
        <v>0</v>
      </c>
      <c r="AK847" s="10">
        <f t="shared" si="391"/>
        <v>0</v>
      </c>
    </row>
    <row r="848" spans="1:45" ht="12.75" customHeight="1" x14ac:dyDescent="0.25">
      <c r="A848" s="133">
        <v>840</v>
      </c>
      <c r="B848" s="139" t="s">
        <v>2049</v>
      </c>
      <c r="C848" s="135">
        <f t="shared" si="393"/>
        <v>0</v>
      </c>
      <c r="D848" s="140">
        <v>0</v>
      </c>
      <c r="E848" s="140">
        <v>0</v>
      </c>
      <c r="F848" s="140">
        <v>0</v>
      </c>
      <c r="G848" s="140">
        <v>0</v>
      </c>
      <c r="H848" s="140">
        <v>0</v>
      </c>
      <c r="I848" s="140">
        <v>0</v>
      </c>
      <c r="J848" s="135">
        <f t="shared" si="395"/>
        <v>0</v>
      </c>
      <c r="K848" s="141">
        <v>0</v>
      </c>
      <c r="L848" s="141">
        <v>0</v>
      </c>
      <c r="M848" s="141">
        <v>0</v>
      </c>
      <c r="N848" s="141">
        <v>0</v>
      </c>
      <c r="O848" s="141">
        <v>0</v>
      </c>
      <c r="P848" s="141">
        <v>0</v>
      </c>
      <c r="Q848" s="136">
        <f t="shared" si="397"/>
        <v>0</v>
      </c>
      <c r="R848" s="141">
        <v>0</v>
      </c>
      <c r="S848" s="141">
        <v>0</v>
      </c>
      <c r="T848" s="141">
        <v>0</v>
      </c>
      <c r="U848" s="10">
        <v>0</v>
      </c>
      <c r="V848" s="10">
        <v>0</v>
      </c>
      <c r="W848" s="10">
        <v>0</v>
      </c>
      <c r="X848" s="13">
        <f t="shared" si="406"/>
        <v>0</v>
      </c>
      <c r="Y848" s="10">
        <f t="shared" si="406"/>
        <v>0</v>
      </c>
      <c r="Z848" s="10">
        <f t="shared" si="406"/>
        <v>0</v>
      </c>
      <c r="AA848" s="10">
        <f t="shared" si="406"/>
        <v>0</v>
      </c>
      <c r="AB848" s="10">
        <f t="shared" si="405"/>
        <v>0</v>
      </c>
      <c r="AC848" s="10">
        <f t="shared" si="405"/>
        <v>0</v>
      </c>
      <c r="AD848" s="10">
        <f t="shared" si="405"/>
        <v>0</v>
      </c>
      <c r="AE848" s="10">
        <f t="shared" si="392"/>
        <v>0</v>
      </c>
      <c r="AF848" s="10">
        <f t="shared" si="392"/>
        <v>0</v>
      </c>
      <c r="AG848" s="10">
        <f t="shared" si="392"/>
        <v>0</v>
      </c>
      <c r="AH848" s="10">
        <f t="shared" si="391"/>
        <v>0</v>
      </c>
      <c r="AI848" s="10">
        <f t="shared" si="391"/>
        <v>0</v>
      </c>
      <c r="AJ848" s="10">
        <f t="shared" si="391"/>
        <v>0</v>
      </c>
      <c r="AK848" s="10">
        <f t="shared" si="391"/>
        <v>0</v>
      </c>
    </row>
    <row r="849" spans="1:37" ht="12.75" customHeight="1" x14ac:dyDescent="0.25">
      <c r="A849" s="133">
        <v>841</v>
      </c>
      <c r="B849" s="139" t="s">
        <v>2050</v>
      </c>
      <c r="C849" s="135">
        <f t="shared" si="393"/>
        <v>0</v>
      </c>
      <c r="D849" s="140">
        <v>0</v>
      </c>
      <c r="E849" s="140">
        <v>0</v>
      </c>
      <c r="F849" s="140">
        <v>0</v>
      </c>
      <c r="G849" s="140">
        <v>0</v>
      </c>
      <c r="H849" s="140">
        <v>0</v>
      </c>
      <c r="I849" s="140">
        <v>0</v>
      </c>
      <c r="J849" s="135">
        <f t="shared" si="395"/>
        <v>0</v>
      </c>
      <c r="K849" s="141">
        <v>0</v>
      </c>
      <c r="L849" s="141">
        <v>0</v>
      </c>
      <c r="M849" s="141">
        <v>0</v>
      </c>
      <c r="N849" s="141">
        <v>0</v>
      </c>
      <c r="O849" s="141">
        <v>0</v>
      </c>
      <c r="P849" s="141">
        <v>0</v>
      </c>
      <c r="Q849" s="136">
        <f t="shared" si="397"/>
        <v>0</v>
      </c>
      <c r="R849" s="141">
        <v>0</v>
      </c>
      <c r="S849" s="141">
        <v>0</v>
      </c>
      <c r="T849" s="141">
        <v>0</v>
      </c>
      <c r="U849" s="10">
        <v>0</v>
      </c>
      <c r="V849" s="10">
        <v>0</v>
      </c>
      <c r="W849" s="10">
        <v>0</v>
      </c>
      <c r="X849" s="13">
        <f t="shared" si="406"/>
        <v>0</v>
      </c>
      <c r="Y849" s="10">
        <f t="shared" si="406"/>
        <v>0</v>
      </c>
      <c r="Z849" s="10">
        <f t="shared" si="406"/>
        <v>0</v>
      </c>
      <c r="AA849" s="10">
        <f t="shared" si="406"/>
        <v>0</v>
      </c>
      <c r="AB849" s="10">
        <f t="shared" si="405"/>
        <v>0</v>
      </c>
      <c r="AC849" s="10">
        <f t="shared" si="405"/>
        <v>0</v>
      </c>
      <c r="AD849" s="10">
        <f t="shared" si="405"/>
        <v>0</v>
      </c>
      <c r="AE849" s="10">
        <f t="shared" si="392"/>
        <v>0</v>
      </c>
      <c r="AF849" s="10">
        <f t="shared" si="392"/>
        <v>0</v>
      </c>
      <c r="AG849" s="10">
        <f t="shared" si="392"/>
        <v>0</v>
      </c>
      <c r="AH849" s="10">
        <f t="shared" si="391"/>
        <v>0</v>
      </c>
      <c r="AI849" s="10">
        <f t="shared" si="391"/>
        <v>0</v>
      </c>
      <c r="AJ849" s="10">
        <f t="shared" si="391"/>
        <v>0</v>
      </c>
      <c r="AK849" s="10">
        <f t="shared" si="391"/>
        <v>0</v>
      </c>
    </row>
    <row r="850" spans="1:37" ht="12.75" customHeight="1" x14ac:dyDescent="0.25">
      <c r="A850" s="133">
        <v>842</v>
      </c>
      <c r="B850" s="139" t="s">
        <v>2051</v>
      </c>
      <c r="C850" s="135">
        <f t="shared" si="393"/>
        <v>0</v>
      </c>
      <c r="D850" s="140">
        <v>0</v>
      </c>
      <c r="E850" s="140">
        <v>0</v>
      </c>
      <c r="F850" s="140">
        <v>0</v>
      </c>
      <c r="G850" s="140">
        <v>0</v>
      </c>
      <c r="H850" s="140">
        <v>0</v>
      </c>
      <c r="I850" s="140">
        <v>0</v>
      </c>
      <c r="J850" s="135">
        <f t="shared" si="395"/>
        <v>0</v>
      </c>
      <c r="K850" s="141">
        <v>0</v>
      </c>
      <c r="L850" s="141">
        <v>0</v>
      </c>
      <c r="M850" s="141">
        <v>0</v>
      </c>
      <c r="N850" s="141">
        <v>0</v>
      </c>
      <c r="O850" s="141">
        <v>0</v>
      </c>
      <c r="P850" s="141">
        <v>0</v>
      </c>
      <c r="Q850" s="136">
        <f t="shared" si="397"/>
        <v>0</v>
      </c>
      <c r="R850" s="141">
        <v>0</v>
      </c>
      <c r="S850" s="141">
        <v>0</v>
      </c>
      <c r="T850" s="141">
        <v>0</v>
      </c>
      <c r="U850" s="10">
        <v>0</v>
      </c>
      <c r="V850" s="10">
        <v>0</v>
      </c>
      <c r="W850" s="10">
        <v>0</v>
      </c>
      <c r="X850" s="13">
        <f t="shared" si="406"/>
        <v>0</v>
      </c>
      <c r="Y850" s="10">
        <f t="shared" si="406"/>
        <v>0</v>
      </c>
      <c r="Z850" s="10">
        <f t="shared" si="406"/>
        <v>0</v>
      </c>
      <c r="AA850" s="10">
        <f t="shared" si="406"/>
        <v>0</v>
      </c>
      <c r="AB850" s="10">
        <f t="shared" si="405"/>
        <v>0</v>
      </c>
      <c r="AC850" s="10">
        <f t="shared" si="405"/>
        <v>0</v>
      </c>
      <c r="AD850" s="10">
        <f t="shared" si="405"/>
        <v>0</v>
      </c>
      <c r="AE850" s="10">
        <f t="shared" si="392"/>
        <v>0</v>
      </c>
      <c r="AF850" s="10">
        <f t="shared" si="392"/>
        <v>0</v>
      </c>
      <c r="AG850" s="10">
        <f t="shared" si="392"/>
        <v>0</v>
      </c>
      <c r="AH850" s="10">
        <f t="shared" si="391"/>
        <v>0</v>
      </c>
      <c r="AI850" s="10">
        <f t="shared" si="391"/>
        <v>0</v>
      </c>
      <c r="AJ850" s="10">
        <f t="shared" si="391"/>
        <v>0</v>
      </c>
      <c r="AK850" s="10">
        <f t="shared" si="391"/>
        <v>0</v>
      </c>
    </row>
    <row r="851" spans="1:37" ht="12.75" customHeight="1" x14ac:dyDescent="0.25">
      <c r="A851" s="133">
        <v>843</v>
      </c>
      <c r="B851" s="139" t="s">
        <v>2052</v>
      </c>
      <c r="C851" s="135">
        <f t="shared" si="393"/>
        <v>0</v>
      </c>
      <c r="D851" s="140">
        <v>0</v>
      </c>
      <c r="E851" s="140">
        <v>0</v>
      </c>
      <c r="F851" s="140">
        <v>0</v>
      </c>
      <c r="G851" s="140">
        <v>0</v>
      </c>
      <c r="H851" s="140">
        <v>0</v>
      </c>
      <c r="I851" s="140">
        <v>0</v>
      </c>
      <c r="J851" s="135">
        <f t="shared" si="395"/>
        <v>0</v>
      </c>
      <c r="K851" s="141">
        <v>0</v>
      </c>
      <c r="L851" s="141">
        <v>0</v>
      </c>
      <c r="M851" s="141">
        <v>0</v>
      </c>
      <c r="N851" s="141">
        <v>0</v>
      </c>
      <c r="O851" s="141">
        <v>0</v>
      </c>
      <c r="P851" s="141">
        <v>0</v>
      </c>
      <c r="Q851" s="136">
        <f t="shared" si="397"/>
        <v>0</v>
      </c>
      <c r="R851" s="141">
        <v>0</v>
      </c>
      <c r="S851" s="141">
        <v>0</v>
      </c>
      <c r="T851" s="141">
        <v>0</v>
      </c>
      <c r="U851" s="10">
        <v>0</v>
      </c>
      <c r="V851" s="10">
        <v>0</v>
      </c>
      <c r="W851" s="10">
        <v>0</v>
      </c>
      <c r="X851" s="13">
        <f t="shared" si="406"/>
        <v>0</v>
      </c>
      <c r="Y851" s="10">
        <f t="shared" si="406"/>
        <v>0</v>
      </c>
      <c r="Z851" s="10">
        <f t="shared" si="406"/>
        <v>0</v>
      </c>
      <c r="AA851" s="10">
        <f t="shared" si="406"/>
        <v>0</v>
      </c>
      <c r="AB851" s="10">
        <f t="shared" si="405"/>
        <v>0</v>
      </c>
      <c r="AC851" s="10">
        <f t="shared" si="405"/>
        <v>0</v>
      </c>
      <c r="AD851" s="10">
        <f t="shared" si="405"/>
        <v>0</v>
      </c>
      <c r="AE851" s="10">
        <f t="shared" si="392"/>
        <v>0</v>
      </c>
      <c r="AF851" s="10">
        <f t="shared" si="392"/>
        <v>0</v>
      </c>
      <c r="AG851" s="10">
        <f t="shared" si="392"/>
        <v>0</v>
      </c>
      <c r="AH851" s="10">
        <f t="shared" si="391"/>
        <v>0</v>
      </c>
      <c r="AI851" s="10">
        <f t="shared" si="391"/>
        <v>0</v>
      </c>
      <c r="AJ851" s="10">
        <f t="shared" si="391"/>
        <v>0</v>
      </c>
      <c r="AK851" s="10">
        <f t="shared" si="391"/>
        <v>0</v>
      </c>
    </row>
    <row r="852" spans="1:37" ht="12.75" customHeight="1" x14ac:dyDescent="0.25">
      <c r="A852" s="133">
        <v>844</v>
      </c>
      <c r="B852" s="139" t="s">
        <v>2053</v>
      </c>
      <c r="C852" s="135">
        <f t="shared" si="393"/>
        <v>0</v>
      </c>
      <c r="D852" s="140">
        <v>0</v>
      </c>
      <c r="E852" s="140">
        <v>0</v>
      </c>
      <c r="F852" s="140">
        <v>0</v>
      </c>
      <c r="G852" s="140">
        <v>0</v>
      </c>
      <c r="H852" s="140">
        <v>0</v>
      </c>
      <c r="I852" s="140">
        <v>0</v>
      </c>
      <c r="J852" s="135">
        <f t="shared" si="395"/>
        <v>0</v>
      </c>
      <c r="K852" s="141">
        <v>0</v>
      </c>
      <c r="L852" s="141">
        <v>0</v>
      </c>
      <c r="M852" s="141">
        <v>0</v>
      </c>
      <c r="N852" s="141">
        <v>0</v>
      </c>
      <c r="O852" s="141">
        <v>0</v>
      </c>
      <c r="P852" s="141">
        <v>0</v>
      </c>
      <c r="Q852" s="136">
        <f t="shared" si="397"/>
        <v>0</v>
      </c>
      <c r="R852" s="141">
        <v>0</v>
      </c>
      <c r="S852" s="141">
        <v>0</v>
      </c>
      <c r="T852" s="141">
        <v>0</v>
      </c>
      <c r="U852" s="10">
        <v>0</v>
      </c>
      <c r="V852" s="10">
        <v>0</v>
      </c>
      <c r="W852" s="10">
        <v>0</v>
      </c>
      <c r="X852" s="13">
        <f t="shared" si="406"/>
        <v>0</v>
      </c>
      <c r="Y852" s="10">
        <f t="shared" si="406"/>
        <v>0</v>
      </c>
      <c r="Z852" s="10">
        <f t="shared" si="406"/>
        <v>0</v>
      </c>
      <c r="AA852" s="10">
        <f t="shared" si="406"/>
        <v>0</v>
      </c>
      <c r="AB852" s="10">
        <f t="shared" si="405"/>
        <v>0</v>
      </c>
      <c r="AC852" s="10">
        <f t="shared" si="405"/>
        <v>0</v>
      </c>
      <c r="AD852" s="10">
        <f t="shared" si="405"/>
        <v>0</v>
      </c>
      <c r="AE852" s="10">
        <f t="shared" si="392"/>
        <v>0</v>
      </c>
      <c r="AF852" s="10">
        <f t="shared" si="392"/>
        <v>0</v>
      </c>
      <c r="AG852" s="10">
        <f t="shared" si="392"/>
        <v>0</v>
      </c>
      <c r="AH852" s="10">
        <f t="shared" si="391"/>
        <v>0</v>
      </c>
      <c r="AI852" s="10">
        <f t="shared" si="391"/>
        <v>0</v>
      </c>
      <c r="AJ852" s="10">
        <f t="shared" si="391"/>
        <v>0</v>
      </c>
      <c r="AK852" s="10">
        <f t="shared" si="391"/>
        <v>0</v>
      </c>
    </row>
    <row r="853" spans="1:37" ht="12.75" customHeight="1" x14ac:dyDescent="0.25">
      <c r="A853" s="133">
        <v>845</v>
      </c>
      <c r="B853" s="139" t="s">
        <v>2054</v>
      </c>
      <c r="C853" s="135">
        <f t="shared" si="393"/>
        <v>0</v>
      </c>
      <c r="D853" s="140">
        <v>0</v>
      </c>
      <c r="E853" s="140">
        <v>0</v>
      </c>
      <c r="F853" s="140">
        <v>0</v>
      </c>
      <c r="G853" s="140">
        <v>0</v>
      </c>
      <c r="H853" s="140">
        <v>0</v>
      </c>
      <c r="I853" s="140">
        <v>0</v>
      </c>
      <c r="J853" s="135">
        <f t="shared" si="395"/>
        <v>0</v>
      </c>
      <c r="K853" s="141">
        <v>0</v>
      </c>
      <c r="L853" s="141">
        <v>0</v>
      </c>
      <c r="M853" s="141">
        <v>0</v>
      </c>
      <c r="N853" s="141">
        <v>0</v>
      </c>
      <c r="O853" s="141">
        <v>0</v>
      </c>
      <c r="P853" s="141">
        <v>0</v>
      </c>
      <c r="Q853" s="136">
        <f t="shared" si="397"/>
        <v>0</v>
      </c>
      <c r="R853" s="141">
        <v>0</v>
      </c>
      <c r="S853" s="141">
        <v>0</v>
      </c>
      <c r="T853" s="141">
        <v>0</v>
      </c>
      <c r="U853" s="10">
        <v>0</v>
      </c>
      <c r="V853" s="10">
        <v>0</v>
      </c>
      <c r="W853" s="10">
        <v>0</v>
      </c>
      <c r="X853" s="13">
        <f t="shared" si="406"/>
        <v>0</v>
      </c>
      <c r="Y853" s="10">
        <f t="shared" si="406"/>
        <v>0</v>
      </c>
      <c r="Z853" s="10">
        <f t="shared" si="406"/>
        <v>0</v>
      </c>
      <c r="AA853" s="10">
        <f t="shared" si="406"/>
        <v>0</v>
      </c>
      <c r="AB853" s="10">
        <f t="shared" si="405"/>
        <v>0</v>
      </c>
      <c r="AC853" s="10">
        <f t="shared" si="405"/>
        <v>0</v>
      </c>
      <c r="AD853" s="10">
        <f t="shared" si="405"/>
        <v>0</v>
      </c>
      <c r="AE853" s="10">
        <f t="shared" si="392"/>
        <v>0</v>
      </c>
      <c r="AF853" s="10">
        <f t="shared" si="392"/>
        <v>0</v>
      </c>
      <c r="AG853" s="10">
        <f t="shared" si="392"/>
        <v>0</v>
      </c>
      <c r="AH853" s="10">
        <f t="shared" si="391"/>
        <v>0</v>
      </c>
      <c r="AI853" s="10">
        <f t="shared" si="391"/>
        <v>0</v>
      </c>
      <c r="AJ853" s="10">
        <f t="shared" si="391"/>
        <v>0</v>
      </c>
      <c r="AK853" s="10">
        <f t="shared" si="391"/>
        <v>0</v>
      </c>
    </row>
    <row r="854" spans="1:37" ht="12.75" customHeight="1" x14ac:dyDescent="0.25">
      <c r="A854" s="133">
        <v>846</v>
      </c>
      <c r="B854" s="139" t="s">
        <v>2055</v>
      </c>
      <c r="C854" s="135">
        <f t="shared" si="393"/>
        <v>0</v>
      </c>
      <c r="D854" s="140">
        <v>0</v>
      </c>
      <c r="E854" s="140">
        <v>0</v>
      </c>
      <c r="F854" s="140">
        <v>0</v>
      </c>
      <c r="G854" s="140">
        <v>0</v>
      </c>
      <c r="H854" s="140">
        <v>0</v>
      </c>
      <c r="I854" s="140">
        <v>0</v>
      </c>
      <c r="J854" s="135">
        <f t="shared" si="395"/>
        <v>0</v>
      </c>
      <c r="K854" s="141">
        <v>0</v>
      </c>
      <c r="L854" s="141">
        <v>0</v>
      </c>
      <c r="M854" s="141">
        <v>0</v>
      </c>
      <c r="N854" s="141">
        <v>0</v>
      </c>
      <c r="O854" s="141">
        <v>0</v>
      </c>
      <c r="P854" s="141">
        <v>0</v>
      </c>
      <c r="Q854" s="136">
        <f t="shared" si="397"/>
        <v>0</v>
      </c>
      <c r="R854" s="141">
        <v>0</v>
      </c>
      <c r="S854" s="141">
        <v>0</v>
      </c>
      <c r="T854" s="141">
        <v>0</v>
      </c>
      <c r="U854" s="10">
        <v>0</v>
      </c>
      <c r="V854" s="10">
        <v>0</v>
      </c>
      <c r="W854" s="10">
        <v>0</v>
      </c>
      <c r="X854" s="13">
        <f t="shared" si="406"/>
        <v>0</v>
      </c>
      <c r="Y854" s="10">
        <f t="shared" si="406"/>
        <v>0</v>
      </c>
      <c r="Z854" s="10">
        <f t="shared" si="406"/>
        <v>0</v>
      </c>
      <c r="AA854" s="10">
        <f t="shared" si="406"/>
        <v>0</v>
      </c>
      <c r="AB854" s="10">
        <f t="shared" si="405"/>
        <v>0</v>
      </c>
      <c r="AC854" s="10">
        <f t="shared" si="405"/>
        <v>0</v>
      </c>
      <c r="AD854" s="10">
        <f t="shared" si="405"/>
        <v>0</v>
      </c>
      <c r="AE854" s="10">
        <f t="shared" si="392"/>
        <v>0</v>
      </c>
      <c r="AF854" s="10">
        <f t="shared" si="392"/>
        <v>0</v>
      </c>
      <c r="AG854" s="10">
        <f t="shared" si="392"/>
        <v>0</v>
      </c>
      <c r="AH854" s="10">
        <f t="shared" si="391"/>
        <v>0</v>
      </c>
      <c r="AI854" s="10">
        <f t="shared" si="391"/>
        <v>0</v>
      </c>
      <c r="AJ854" s="10">
        <f t="shared" si="391"/>
        <v>0</v>
      </c>
      <c r="AK854" s="10">
        <f t="shared" si="391"/>
        <v>0</v>
      </c>
    </row>
    <row r="855" spans="1:37" ht="12.75" customHeight="1" x14ac:dyDescent="0.25">
      <c r="A855" s="133">
        <v>847</v>
      </c>
      <c r="B855" s="139" t="s">
        <v>2056</v>
      </c>
      <c r="C855" s="135">
        <f t="shared" si="393"/>
        <v>0</v>
      </c>
      <c r="D855" s="140">
        <v>0</v>
      </c>
      <c r="E855" s="140">
        <v>0</v>
      </c>
      <c r="F855" s="140">
        <v>0</v>
      </c>
      <c r="G855" s="140">
        <v>0</v>
      </c>
      <c r="H855" s="140">
        <v>0</v>
      </c>
      <c r="I855" s="140">
        <v>0</v>
      </c>
      <c r="J855" s="135">
        <f t="shared" si="395"/>
        <v>0</v>
      </c>
      <c r="K855" s="141">
        <v>0</v>
      </c>
      <c r="L855" s="141">
        <v>0</v>
      </c>
      <c r="M855" s="141">
        <v>0</v>
      </c>
      <c r="N855" s="141">
        <v>0</v>
      </c>
      <c r="O855" s="141">
        <v>0</v>
      </c>
      <c r="P855" s="141">
        <v>0</v>
      </c>
      <c r="Q855" s="136">
        <f t="shared" si="397"/>
        <v>0</v>
      </c>
      <c r="R855" s="141">
        <v>0</v>
      </c>
      <c r="S855" s="141">
        <v>0</v>
      </c>
      <c r="T855" s="141">
        <v>0</v>
      </c>
      <c r="U855" s="10">
        <v>0</v>
      </c>
      <c r="V855" s="10">
        <v>0</v>
      </c>
      <c r="W855" s="10">
        <v>0</v>
      </c>
      <c r="X855" s="13">
        <f t="shared" si="406"/>
        <v>0</v>
      </c>
      <c r="Y855" s="10">
        <f t="shared" si="406"/>
        <v>0</v>
      </c>
      <c r="Z855" s="10">
        <f t="shared" si="406"/>
        <v>0</v>
      </c>
      <c r="AA855" s="10">
        <f t="shared" si="406"/>
        <v>0</v>
      </c>
      <c r="AB855" s="10">
        <f t="shared" si="405"/>
        <v>0</v>
      </c>
      <c r="AC855" s="10">
        <f t="shared" si="405"/>
        <v>0</v>
      </c>
      <c r="AD855" s="10">
        <f t="shared" si="405"/>
        <v>0</v>
      </c>
      <c r="AE855" s="10">
        <f t="shared" si="392"/>
        <v>0</v>
      </c>
      <c r="AF855" s="10">
        <f t="shared" si="392"/>
        <v>0</v>
      </c>
      <c r="AG855" s="10">
        <f t="shared" si="392"/>
        <v>0</v>
      </c>
      <c r="AH855" s="10">
        <f t="shared" si="391"/>
        <v>0</v>
      </c>
      <c r="AI855" s="10">
        <f t="shared" si="391"/>
        <v>0</v>
      </c>
      <c r="AJ855" s="10">
        <f t="shared" si="391"/>
        <v>0</v>
      </c>
      <c r="AK855" s="10">
        <f t="shared" si="391"/>
        <v>0</v>
      </c>
    </row>
    <row r="856" spans="1:37" ht="12.75" customHeight="1" x14ac:dyDescent="0.25">
      <c r="A856" s="133">
        <v>848</v>
      </c>
      <c r="B856" s="139" t="s">
        <v>2057</v>
      </c>
      <c r="C856" s="135">
        <f t="shared" si="393"/>
        <v>0</v>
      </c>
      <c r="D856" s="140">
        <v>0</v>
      </c>
      <c r="E856" s="140">
        <v>0</v>
      </c>
      <c r="F856" s="140">
        <v>0</v>
      </c>
      <c r="G856" s="140">
        <v>0</v>
      </c>
      <c r="H856" s="140">
        <v>0</v>
      </c>
      <c r="I856" s="140">
        <v>0</v>
      </c>
      <c r="J856" s="135">
        <f t="shared" si="395"/>
        <v>0</v>
      </c>
      <c r="K856" s="141">
        <v>0</v>
      </c>
      <c r="L856" s="141">
        <v>0</v>
      </c>
      <c r="M856" s="141">
        <v>0</v>
      </c>
      <c r="N856" s="141">
        <v>0</v>
      </c>
      <c r="O856" s="141">
        <v>0</v>
      </c>
      <c r="P856" s="141">
        <v>0</v>
      </c>
      <c r="Q856" s="136">
        <f t="shared" si="397"/>
        <v>0</v>
      </c>
      <c r="R856" s="141">
        <v>0</v>
      </c>
      <c r="S856" s="141">
        <v>0</v>
      </c>
      <c r="T856" s="141">
        <v>0</v>
      </c>
      <c r="U856" s="10">
        <v>0</v>
      </c>
      <c r="V856" s="10">
        <v>0</v>
      </c>
      <c r="W856" s="10">
        <v>0</v>
      </c>
      <c r="X856" s="13">
        <f t="shared" si="406"/>
        <v>0</v>
      </c>
      <c r="Y856" s="10">
        <f t="shared" si="406"/>
        <v>0</v>
      </c>
      <c r="Z856" s="10">
        <f t="shared" si="406"/>
        <v>0</v>
      </c>
      <c r="AA856" s="10">
        <f t="shared" si="406"/>
        <v>0</v>
      </c>
      <c r="AB856" s="10">
        <f t="shared" si="405"/>
        <v>0</v>
      </c>
      <c r="AC856" s="10">
        <f t="shared" si="405"/>
        <v>0</v>
      </c>
      <c r="AD856" s="10">
        <f t="shared" si="405"/>
        <v>0</v>
      </c>
      <c r="AE856" s="10">
        <f t="shared" si="392"/>
        <v>0</v>
      </c>
      <c r="AF856" s="10">
        <f t="shared" si="392"/>
        <v>0</v>
      </c>
      <c r="AG856" s="10">
        <f t="shared" si="392"/>
        <v>0</v>
      </c>
      <c r="AH856" s="10">
        <f t="shared" si="391"/>
        <v>0</v>
      </c>
      <c r="AI856" s="10">
        <f t="shared" si="391"/>
        <v>0</v>
      </c>
      <c r="AJ856" s="10">
        <f t="shared" si="391"/>
        <v>0</v>
      </c>
      <c r="AK856" s="10">
        <f t="shared" si="391"/>
        <v>0</v>
      </c>
    </row>
    <row r="857" spans="1:37" ht="12.75" customHeight="1" x14ac:dyDescent="0.25">
      <c r="A857" s="133">
        <v>849</v>
      </c>
      <c r="B857" s="139" t="s">
        <v>2058</v>
      </c>
      <c r="C857" s="135">
        <f t="shared" si="393"/>
        <v>0</v>
      </c>
      <c r="D857" s="140">
        <v>0</v>
      </c>
      <c r="E857" s="140">
        <v>0</v>
      </c>
      <c r="F857" s="140">
        <v>0</v>
      </c>
      <c r="G857" s="140">
        <v>0</v>
      </c>
      <c r="H857" s="140">
        <v>0</v>
      </c>
      <c r="I857" s="140">
        <v>0</v>
      </c>
      <c r="J857" s="135">
        <f t="shared" si="395"/>
        <v>0</v>
      </c>
      <c r="K857" s="141">
        <v>0</v>
      </c>
      <c r="L857" s="141">
        <v>0</v>
      </c>
      <c r="M857" s="141">
        <v>0</v>
      </c>
      <c r="N857" s="141">
        <v>0</v>
      </c>
      <c r="O857" s="141">
        <v>0</v>
      </c>
      <c r="P857" s="141">
        <v>0</v>
      </c>
      <c r="Q857" s="136">
        <f t="shared" si="397"/>
        <v>0</v>
      </c>
      <c r="R857" s="141">
        <v>0</v>
      </c>
      <c r="S857" s="141">
        <v>0</v>
      </c>
      <c r="T857" s="141">
        <v>0</v>
      </c>
      <c r="U857" s="10">
        <v>0</v>
      </c>
      <c r="V857" s="10">
        <v>0</v>
      </c>
      <c r="W857" s="10">
        <v>0</v>
      </c>
      <c r="X857" s="13">
        <f t="shared" si="406"/>
        <v>0</v>
      </c>
      <c r="Y857" s="10">
        <f t="shared" si="406"/>
        <v>0</v>
      </c>
      <c r="Z857" s="10">
        <f t="shared" si="406"/>
        <v>0</v>
      </c>
      <c r="AA857" s="10">
        <f t="shared" si="406"/>
        <v>0</v>
      </c>
      <c r="AB857" s="10">
        <f t="shared" si="405"/>
        <v>0</v>
      </c>
      <c r="AC857" s="10">
        <f t="shared" si="405"/>
        <v>0</v>
      </c>
      <c r="AD857" s="10">
        <f t="shared" si="405"/>
        <v>0</v>
      </c>
      <c r="AE857" s="10">
        <f t="shared" si="392"/>
        <v>0</v>
      </c>
      <c r="AF857" s="10">
        <f t="shared" si="392"/>
        <v>0</v>
      </c>
      <c r="AG857" s="10">
        <f t="shared" si="392"/>
        <v>0</v>
      </c>
      <c r="AH857" s="10">
        <f t="shared" si="391"/>
        <v>0</v>
      </c>
      <c r="AI857" s="10">
        <f t="shared" si="391"/>
        <v>0</v>
      </c>
      <c r="AJ857" s="10">
        <f t="shared" si="391"/>
        <v>0</v>
      </c>
      <c r="AK857" s="10">
        <f t="shared" si="391"/>
        <v>0</v>
      </c>
    </row>
    <row r="858" spans="1:37" ht="12.75" customHeight="1" x14ac:dyDescent="0.25">
      <c r="A858" s="133">
        <v>850</v>
      </c>
      <c r="B858" s="139" t="s">
        <v>2059</v>
      </c>
      <c r="C858" s="135">
        <f t="shared" si="393"/>
        <v>0</v>
      </c>
      <c r="D858" s="140">
        <v>0</v>
      </c>
      <c r="E858" s="140">
        <v>0</v>
      </c>
      <c r="F858" s="140">
        <v>0</v>
      </c>
      <c r="G858" s="140">
        <v>0</v>
      </c>
      <c r="H858" s="140">
        <v>0</v>
      </c>
      <c r="I858" s="140">
        <v>0</v>
      </c>
      <c r="J858" s="135">
        <f t="shared" si="395"/>
        <v>0</v>
      </c>
      <c r="K858" s="141">
        <v>0</v>
      </c>
      <c r="L858" s="141">
        <v>0</v>
      </c>
      <c r="M858" s="141">
        <v>0</v>
      </c>
      <c r="N858" s="141">
        <v>0</v>
      </c>
      <c r="O858" s="141">
        <v>0</v>
      </c>
      <c r="P858" s="141">
        <v>0</v>
      </c>
      <c r="Q858" s="136">
        <f t="shared" si="397"/>
        <v>0</v>
      </c>
      <c r="R858" s="141">
        <v>0</v>
      </c>
      <c r="S858" s="141">
        <v>0</v>
      </c>
      <c r="T858" s="141">
        <v>0</v>
      </c>
      <c r="U858" s="10">
        <v>0</v>
      </c>
      <c r="V858" s="10">
        <v>0</v>
      </c>
      <c r="W858" s="10">
        <v>0</v>
      </c>
      <c r="X858" s="13">
        <f t="shared" si="406"/>
        <v>0</v>
      </c>
      <c r="Y858" s="10">
        <f t="shared" si="406"/>
        <v>0</v>
      </c>
      <c r="Z858" s="10">
        <f t="shared" si="406"/>
        <v>0</v>
      </c>
      <c r="AA858" s="10">
        <f t="shared" si="406"/>
        <v>0</v>
      </c>
      <c r="AB858" s="10">
        <f t="shared" si="405"/>
        <v>0</v>
      </c>
      <c r="AC858" s="10">
        <f t="shared" si="405"/>
        <v>0</v>
      </c>
      <c r="AD858" s="10">
        <f t="shared" si="405"/>
        <v>0</v>
      </c>
      <c r="AE858" s="10">
        <f t="shared" si="392"/>
        <v>0</v>
      </c>
      <c r="AF858" s="10">
        <f t="shared" si="392"/>
        <v>0</v>
      </c>
      <c r="AG858" s="10">
        <f t="shared" si="392"/>
        <v>0</v>
      </c>
      <c r="AH858" s="10">
        <f t="shared" si="391"/>
        <v>0</v>
      </c>
      <c r="AI858" s="10">
        <f t="shared" si="391"/>
        <v>0</v>
      </c>
      <c r="AJ858" s="10">
        <f t="shared" si="391"/>
        <v>0</v>
      </c>
      <c r="AK858" s="10">
        <f t="shared" si="391"/>
        <v>0</v>
      </c>
    </row>
    <row r="859" spans="1:37" ht="12.75" customHeight="1" x14ac:dyDescent="0.25">
      <c r="A859" s="133">
        <v>851</v>
      </c>
      <c r="B859" s="139" t="s">
        <v>2035</v>
      </c>
      <c r="C859" s="135">
        <f t="shared" si="393"/>
        <v>212.3</v>
      </c>
      <c r="D859" s="140">
        <v>0</v>
      </c>
      <c r="E859" s="140">
        <v>0</v>
      </c>
      <c r="F859" s="140">
        <v>0</v>
      </c>
      <c r="G859" s="140">
        <v>0</v>
      </c>
      <c r="H859" s="140">
        <v>212.3</v>
      </c>
      <c r="I859" s="140">
        <v>0</v>
      </c>
      <c r="J859" s="135">
        <f t="shared" si="395"/>
        <v>224.1</v>
      </c>
      <c r="K859" s="141">
        <v>0</v>
      </c>
      <c r="L859" s="141">
        <v>0</v>
      </c>
      <c r="M859" s="141">
        <v>0</v>
      </c>
      <c r="N859" s="141">
        <v>0</v>
      </c>
      <c r="O859" s="141">
        <v>224.1</v>
      </c>
      <c r="P859" s="141">
        <v>0</v>
      </c>
      <c r="Q859" s="136">
        <f t="shared" si="397"/>
        <v>179.0641</v>
      </c>
      <c r="R859" s="141">
        <v>0</v>
      </c>
      <c r="S859" s="141">
        <v>0</v>
      </c>
      <c r="T859" s="141">
        <v>0</v>
      </c>
      <c r="U859" s="10">
        <v>0</v>
      </c>
      <c r="V859" s="10">
        <v>179.0641</v>
      </c>
      <c r="W859" s="10">
        <v>0</v>
      </c>
      <c r="X859" s="13">
        <f t="shared" si="406"/>
        <v>-45.035899999999998</v>
      </c>
      <c r="Y859" s="10">
        <f t="shared" si="406"/>
        <v>0</v>
      </c>
      <c r="Z859" s="10">
        <f t="shared" si="406"/>
        <v>0</v>
      </c>
      <c r="AA859" s="10">
        <f t="shared" si="406"/>
        <v>0</v>
      </c>
      <c r="AB859" s="10">
        <f t="shared" si="405"/>
        <v>0</v>
      </c>
      <c r="AC859" s="10">
        <f t="shared" si="405"/>
        <v>-45.035899999999998</v>
      </c>
      <c r="AD859" s="10">
        <f t="shared" si="405"/>
        <v>0</v>
      </c>
      <c r="AE859" s="10">
        <f t="shared" si="392"/>
        <v>79.903659080767525</v>
      </c>
      <c r="AF859" s="10">
        <f t="shared" si="392"/>
        <v>0</v>
      </c>
      <c r="AG859" s="10">
        <f t="shared" si="392"/>
        <v>0</v>
      </c>
      <c r="AH859" s="10">
        <f t="shared" si="391"/>
        <v>0</v>
      </c>
      <c r="AI859" s="10">
        <f t="shared" si="391"/>
        <v>0</v>
      </c>
      <c r="AJ859" s="10">
        <f t="shared" si="391"/>
        <v>79.903659080767525</v>
      </c>
      <c r="AK859" s="10">
        <f t="shared" si="391"/>
        <v>0</v>
      </c>
    </row>
    <row r="860" spans="1:37" ht="12.75" customHeight="1" x14ac:dyDescent="0.25">
      <c r="A860" s="133">
        <v>852</v>
      </c>
      <c r="B860" s="139" t="s">
        <v>2060</v>
      </c>
      <c r="C860" s="135">
        <f t="shared" si="393"/>
        <v>0</v>
      </c>
      <c r="D860" s="140">
        <v>0</v>
      </c>
      <c r="E860" s="140">
        <v>0</v>
      </c>
      <c r="F860" s="140">
        <v>0</v>
      </c>
      <c r="G860" s="140">
        <v>0</v>
      </c>
      <c r="H860" s="140">
        <v>0</v>
      </c>
      <c r="I860" s="140">
        <v>0</v>
      </c>
      <c r="J860" s="135">
        <f t="shared" si="395"/>
        <v>0</v>
      </c>
      <c r="K860" s="141">
        <v>0</v>
      </c>
      <c r="L860" s="141">
        <v>0</v>
      </c>
      <c r="M860" s="141">
        <v>0</v>
      </c>
      <c r="N860" s="141">
        <v>0</v>
      </c>
      <c r="O860" s="141">
        <v>0</v>
      </c>
      <c r="P860" s="141">
        <v>0</v>
      </c>
      <c r="Q860" s="136">
        <f t="shared" si="397"/>
        <v>0</v>
      </c>
      <c r="R860" s="141">
        <v>0</v>
      </c>
      <c r="S860" s="141">
        <v>0</v>
      </c>
      <c r="T860" s="141">
        <v>0</v>
      </c>
      <c r="U860" s="10">
        <v>0</v>
      </c>
      <c r="V860" s="10">
        <v>0</v>
      </c>
      <c r="W860" s="10">
        <v>0</v>
      </c>
      <c r="X860" s="13">
        <f t="shared" si="406"/>
        <v>0</v>
      </c>
      <c r="Y860" s="10">
        <f t="shared" si="406"/>
        <v>0</v>
      </c>
      <c r="Z860" s="10">
        <f t="shared" si="406"/>
        <v>0</v>
      </c>
      <c r="AA860" s="10">
        <f t="shared" si="406"/>
        <v>0</v>
      </c>
      <c r="AB860" s="10">
        <f t="shared" si="405"/>
        <v>0</v>
      </c>
      <c r="AC860" s="10">
        <f t="shared" si="405"/>
        <v>0</v>
      </c>
      <c r="AD860" s="10">
        <f t="shared" si="405"/>
        <v>0</v>
      </c>
      <c r="AE860" s="10">
        <f t="shared" si="392"/>
        <v>0</v>
      </c>
      <c r="AF860" s="10">
        <f t="shared" si="392"/>
        <v>0</v>
      </c>
      <c r="AG860" s="10">
        <f t="shared" si="392"/>
        <v>0</v>
      </c>
      <c r="AH860" s="10">
        <f t="shared" si="391"/>
        <v>0</v>
      </c>
      <c r="AI860" s="10">
        <f t="shared" si="391"/>
        <v>0</v>
      </c>
      <c r="AJ860" s="10">
        <f t="shared" si="391"/>
        <v>0</v>
      </c>
      <c r="AK860" s="10">
        <f t="shared" si="391"/>
        <v>0</v>
      </c>
    </row>
    <row r="861" spans="1:37" ht="12.75" customHeight="1" x14ac:dyDescent="0.25">
      <c r="A861" s="133">
        <v>853</v>
      </c>
      <c r="B861" s="139" t="s">
        <v>2061</v>
      </c>
      <c r="C861" s="135">
        <f t="shared" si="393"/>
        <v>0</v>
      </c>
      <c r="D861" s="140">
        <v>0</v>
      </c>
      <c r="E861" s="140">
        <v>0</v>
      </c>
      <c r="F861" s="140">
        <v>0</v>
      </c>
      <c r="G861" s="140">
        <v>0</v>
      </c>
      <c r="H861" s="140">
        <v>0</v>
      </c>
      <c r="I861" s="140">
        <v>0</v>
      </c>
      <c r="J861" s="135">
        <f t="shared" si="395"/>
        <v>0</v>
      </c>
      <c r="K861" s="141">
        <v>0</v>
      </c>
      <c r="L861" s="141">
        <v>0</v>
      </c>
      <c r="M861" s="141">
        <v>0</v>
      </c>
      <c r="N861" s="141">
        <v>0</v>
      </c>
      <c r="O861" s="141">
        <v>0</v>
      </c>
      <c r="P861" s="141">
        <v>0</v>
      </c>
      <c r="Q861" s="136">
        <f t="shared" si="397"/>
        <v>0</v>
      </c>
      <c r="R861" s="141">
        <v>0</v>
      </c>
      <c r="S861" s="141">
        <v>0</v>
      </c>
      <c r="T861" s="141">
        <v>0</v>
      </c>
      <c r="U861" s="10">
        <v>0</v>
      </c>
      <c r="V861" s="10">
        <v>0</v>
      </c>
      <c r="W861" s="10">
        <v>0</v>
      </c>
      <c r="X861" s="13">
        <f t="shared" si="406"/>
        <v>0</v>
      </c>
      <c r="Y861" s="10">
        <f t="shared" si="406"/>
        <v>0</v>
      </c>
      <c r="Z861" s="10">
        <f t="shared" si="406"/>
        <v>0</v>
      </c>
      <c r="AA861" s="10">
        <f t="shared" si="406"/>
        <v>0</v>
      </c>
      <c r="AB861" s="10">
        <f t="shared" si="405"/>
        <v>0</v>
      </c>
      <c r="AC861" s="10">
        <f t="shared" si="405"/>
        <v>0</v>
      </c>
      <c r="AD861" s="10">
        <f t="shared" si="405"/>
        <v>0</v>
      </c>
      <c r="AE861" s="10">
        <f t="shared" si="392"/>
        <v>0</v>
      </c>
      <c r="AF861" s="10">
        <f t="shared" si="392"/>
        <v>0</v>
      </c>
      <c r="AG861" s="10">
        <f t="shared" si="392"/>
        <v>0</v>
      </c>
      <c r="AH861" s="10">
        <f t="shared" si="391"/>
        <v>0</v>
      </c>
      <c r="AI861" s="10">
        <f t="shared" si="391"/>
        <v>0</v>
      </c>
      <c r="AJ861" s="10">
        <f t="shared" si="391"/>
        <v>0</v>
      </c>
      <c r="AK861" s="10">
        <f t="shared" si="391"/>
        <v>0</v>
      </c>
    </row>
    <row r="862" spans="1:37" ht="12.75" customHeight="1" x14ac:dyDescent="0.25">
      <c r="A862" s="133">
        <v>854</v>
      </c>
      <c r="B862" s="139" t="s">
        <v>2062</v>
      </c>
      <c r="C862" s="135">
        <f t="shared" si="393"/>
        <v>0</v>
      </c>
      <c r="D862" s="140">
        <v>0</v>
      </c>
      <c r="E862" s="140">
        <v>0</v>
      </c>
      <c r="F862" s="140">
        <v>0</v>
      </c>
      <c r="G862" s="140">
        <v>0</v>
      </c>
      <c r="H862" s="140">
        <v>0</v>
      </c>
      <c r="I862" s="140">
        <v>0</v>
      </c>
      <c r="J862" s="135">
        <f t="shared" si="395"/>
        <v>0</v>
      </c>
      <c r="K862" s="141">
        <v>0</v>
      </c>
      <c r="L862" s="141">
        <v>0</v>
      </c>
      <c r="M862" s="141">
        <v>0</v>
      </c>
      <c r="N862" s="141">
        <v>0</v>
      </c>
      <c r="O862" s="141">
        <v>0</v>
      </c>
      <c r="P862" s="141">
        <v>0</v>
      </c>
      <c r="Q862" s="136">
        <f t="shared" si="397"/>
        <v>0</v>
      </c>
      <c r="R862" s="141">
        <v>0</v>
      </c>
      <c r="S862" s="141">
        <v>0</v>
      </c>
      <c r="T862" s="141">
        <v>0</v>
      </c>
      <c r="U862" s="10">
        <v>0</v>
      </c>
      <c r="V862" s="10">
        <v>0</v>
      </c>
      <c r="W862" s="10">
        <v>0</v>
      </c>
      <c r="X862" s="13">
        <f t="shared" si="406"/>
        <v>0</v>
      </c>
      <c r="Y862" s="10">
        <f t="shared" si="406"/>
        <v>0</v>
      </c>
      <c r="Z862" s="10">
        <f t="shared" si="406"/>
        <v>0</v>
      </c>
      <c r="AA862" s="10">
        <f t="shared" si="406"/>
        <v>0</v>
      </c>
      <c r="AB862" s="10">
        <f t="shared" si="405"/>
        <v>0</v>
      </c>
      <c r="AC862" s="10">
        <f t="shared" si="405"/>
        <v>0</v>
      </c>
      <c r="AD862" s="10">
        <f t="shared" si="405"/>
        <v>0</v>
      </c>
      <c r="AE862" s="10">
        <f t="shared" si="392"/>
        <v>0</v>
      </c>
      <c r="AF862" s="10">
        <f t="shared" si="392"/>
        <v>0</v>
      </c>
      <c r="AG862" s="10">
        <f t="shared" si="392"/>
        <v>0</v>
      </c>
      <c r="AH862" s="10">
        <f t="shared" si="391"/>
        <v>0</v>
      </c>
      <c r="AI862" s="10">
        <f t="shared" si="391"/>
        <v>0</v>
      </c>
      <c r="AJ862" s="10">
        <f t="shared" si="391"/>
        <v>0</v>
      </c>
      <c r="AK862" s="10">
        <f t="shared" si="391"/>
        <v>0</v>
      </c>
    </row>
    <row r="863" spans="1:37" ht="12.75" customHeight="1" x14ac:dyDescent="0.25">
      <c r="A863" s="133">
        <v>855</v>
      </c>
      <c r="B863" s="139" t="s">
        <v>2063</v>
      </c>
      <c r="C863" s="135">
        <f t="shared" si="393"/>
        <v>0</v>
      </c>
      <c r="D863" s="140">
        <v>0</v>
      </c>
      <c r="E863" s="140">
        <v>0</v>
      </c>
      <c r="F863" s="140">
        <v>0</v>
      </c>
      <c r="G863" s="140">
        <v>0</v>
      </c>
      <c r="H863" s="140">
        <v>0</v>
      </c>
      <c r="I863" s="140">
        <v>0</v>
      </c>
      <c r="J863" s="135">
        <f t="shared" si="395"/>
        <v>0</v>
      </c>
      <c r="K863" s="141">
        <v>0</v>
      </c>
      <c r="L863" s="141">
        <v>0</v>
      </c>
      <c r="M863" s="141">
        <v>0</v>
      </c>
      <c r="N863" s="141">
        <v>0</v>
      </c>
      <c r="O863" s="141">
        <v>0</v>
      </c>
      <c r="P863" s="141">
        <v>0</v>
      </c>
      <c r="Q863" s="136">
        <f t="shared" si="397"/>
        <v>0</v>
      </c>
      <c r="R863" s="141">
        <v>0</v>
      </c>
      <c r="S863" s="141">
        <v>0</v>
      </c>
      <c r="T863" s="141">
        <v>0</v>
      </c>
      <c r="U863" s="10">
        <v>0</v>
      </c>
      <c r="V863" s="10">
        <v>0</v>
      </c>
      <c r="W863" s="10">
        <v>0</v>
      </c>
      <c r="X863" s="13">
        <f t="shared" si="406"/>
        <v>0</v>
      </c>
      <c r="Y863" s="10">
        <f t="shared" si="406"/>
        <v>0</v>
      </c>
      <c r="Z863" s="10">
        <f t="shared" si="406"/>
        <v>0</v>
      </c>
      <c r="AA863" s="10">
        <f t="shared" si="406"/>
        <v>0</v>
      </c>
      <c r="AB863" s="10">
        <f t="shared" si="405"/>
        <v>0</v>
      </c>
      <c r="AC863" s="10">
        <f t="shared" si="405"/>
        <v>0</v>
      </c>
      <c r="AD863" s="10">
        <f t="shared" si="405"/>
        <v>0</v>
      </c>
      <c r="AE863" s="10">
        <f t="shared" si="392"/>
        <v>0</v>
      </c>
      <c r="AF863" s="10">
        <f t="shared" si="392"/>
        <v>0</v>
      </c>
      <c r="AG863" s="10">
        <f t="shared" si="392"/>
        <v>0</v>
      </c>
      <c r="AH863" s="10">
        <f t="shared" si="391"/>
        <v>0</v>
      </c>
      <c r="AI863" s="10">
        <f t="shared" si="391"/>
        <v>0</v>
      </c>
      <c r="AJ863" s="10">
        <f t="shared" si="391"/>
        <v>0</v>
      </c>
      <c r="AK863" s="10">
        <f t="shared" si="391"/>
        <v>0</v>
      </c>
    </row>
    <row r="864" spans="1:37" ht="12.75" customHeight="1" x14ac:dyDescent="0.25">
      <c r="A864" s="133">
        <v>856</v>
      </c>
      <c r="B864" s="139" t="s">
        <v>2064</v>
      </c>
      <c r="C864" s="135">
        <f t="shared" si="393"/>
        <v>0</v>
      </c>
      <c r="D864" s="140">
        <v>0</v>
      </c>
      <c r="E864" s="140">
        <v>0</v>
      </c>
      <c r="F864" s="140">
        <v>0</v>
      </c>
      <c r="G864" s="140">
        <v>0</v>
      </c>
      <c r="H864" s="140">
        <v>0</v>
      </c>
      <c r="I864" s="140">
        <v>0</v>
      </c>
      <c r="J864" s="135">
        <f t="shared" si="395"/>
        <v>0</v>
      </c>
      <c r="K864" s="141">
        <v>0</v>
      </c>
      <c r="L864" s="141">
        <v>0</v>
      </c>
      <c r="M864" s="141">
        <v>0</v>
      </c>
      <c r="N864" s="141">
        <v>0</v>
      </c>
      <c r="O864" s="141">
        <v>0</v>
      </c>
      <c r="P864" s="141">
        <v>0</v>
      </c>
      <c r="Q864" s="136">
        <f t="shared" si="397"/>
        <v>0</v>
      </c>
      <c r="R864" s="141">
        <v>0</v>
      </c>
      <c r="S864" s="141">
        <v>0</v>
      </c>
      <c r="T864" s="141">
        <v>0</v>
      </c>
      <c r="U864" s="10">
        <v>0</v>
      </c>
      <c r="V864" s="10">
        <v>0</v>
      </c>
      <c r="W864" s="10">
        <v>0</v>
      </c>
      <c r="X864" s="13">
        <f t="shared" si="406"/>
        <v>0</v>
      </c>
      <c r="Y864" s="10">
        <f t="shared" si="406"/>
        <v>0</v>
      </c>
      <c r="Z864" s="10">
        <f t="shared" si="406"/>
        <v>0</v>
      </c>
      <c r="AA864" s="10">
        <f t="shared" si="406"/>
        <v>0</v>
      </c>
      <c r="AB864" s="10">
        <f t="shared" si="405"/>
        <v>0</v>
      </c>
      <c r="AC864" s="10">
        <f t="shared" si="405"/>
        <v>0</v>
      </c>
      <c r="AD864" s="10">
        <f t="shared" si="405"/>
        <v>0</v>
      </c>
      <c r="AE864" s="10">
        <f t="shared" si="392"/>
        <v>0</v>
      </c>
      <c r="AF864" s="10">
        <f t="shared" si="392"/>
        <v>0</v>
      </c>
      <c r="AG864" s="10">
        <f t="shared" si="392"/>
        <v>0</v>
      </c>
      <c r="AH864" s="10">
        <f t="shared" si="391"/>
        <v>0</v>
      </c>
      <c r="AI864" s="10">
        <f t="shared" si="391"/>
        <v>0</v>
      </c>
      <c r="AJ864" s="10">
        <f t="shared" si="391"/>
        <v>0</v>
      </c>
      <c r="AK864" s="10">
        <f t="shared" si="391"/>
        <v>0</v>
      </c>
    </row>
    <row r="865" spans="1:45" ht="12.75" customHeight="1" x14ac:dyDescent="0.25">
      <c r="A865" s="133">
        <v>857</v>
      </c>
      <c r="B865" s="139" t="s">
        <v>2065</v>
      </c>
      <c r="C865" s="135">
        <f t="shared" si="393"/>
        <v>0</v>
      </c>
      <c r="D865" s="140">
        <v>0</v>
      </c>
      <c r="E865" s="140">
        <v>0</v>
      </c>
      <c r="F865" s="140">
        <v>0</v>
      </c>
      <c r="G865" s="140">
        <v>0</v>
      </c>
      <c r="H865" s="140">
        <v>0</v>
      </c>
      <c r="I865" s="140">
        <v>0</v>
      </c>
      <c r="J865" s="135">
        <f t="shared" si="395"/>
        <v>0</v>
      </c>
      <c r="K865" s="141">
        <v>0</v>
      </c>
      <c r="L865" s="141">
        <v>0</v>
      </c>
      <c r="M865" s="141">
        <v>0</v>
      </c>
      <c r="N865" s="141">
        <v>0</v>
      </c>
      <c r="O865" s="141">
        <v>0</v>
      </c>
      <c r="P865" s="141">
        <v>0</v>
      </c>
      <c r="Q865" s="136">
        <f t="shared" si="397"/>
        <v>0</v>
      </c>
      <c r="R865" s="141">
        <v>0</v>
      </c>
      <c r="S865" s="141">
        <v>0</v>
      </c>
      <c r="T865" s="141">
        <v>0</v>
      </c>
      <c r="U865" s="10">
        <v>0</v>
      </c>
      <c r="V865" s="10">
        <v>0</v>
      </c>
      <c r="W865" s="10">
        <v>0</v>
      </c>
      <c r="X865" s="13">
        <f t="shared" si="406"/>
        <v>0</v>
      </c>
      <c r="Y865" s="10">
        <f t="shared" si="406"/>
        <v>0</v>
      </c>
      <c r="Z865" s="10">
        <f t="shared" si="406"/>
        <v>0</v>
      </c>
      <c r="AA865" s="10">
        <f t="shared" si="406"/>
        <v>0</v>
      </c>
      <c r="AB865" s="10">
        <f t="shared" si="405"/>
        <v>0</v>
      </c>
      <c r="AC865" s="10">
        <f t="shared" si="405"/>
        <v>0</v>
      </c>
      <c r="AD865" s="10">
        <f t="shared" si="405"/>
        <v>0</v>
      </c>
      <c r="AE865" s="10">
        <f t="shared" si="392"/>
        <v>0</v>
      </c>
      <c r="AF865" s="10">
        <f t="shared" si="392"/>
        <v>0</v>
      </c>
      <c r="AG865" s="10">
        <f t="shared" si="392"/>
        <v>0</v>
      </c>
      <c r="AH865" s="10">
        <f t="shared" si="391"/>
        <v>0</v>
      </c>
      <c r="AI865" s="10">
        <f t="shared" si="391"/>
        <v>0</v>
      </c>
      <c r="AJ865" s="10">
        <f t="shared" si="391"/>
        <v>0</v>
      </c>
      <c r="AK865" s="10">
        <f t="shared" si="391"/>
        <v>0</v>
      </c>
    </row>
    <row r="866" spans="1:45" ht="12.75" customHeight="1" x14ac:dyDescent="0.25">
      <c r="A866" s="133">
        <v>858</v>
      </c>
      <c r="B866" s="139" t="s">
        <v>2066</v>
      </c>
      <c r="C866" s="135">
        <f t="shared" si="393"/>
        <v>0</v>
      </c>
      <c r="D866" s="140">
        <v>0</v>
      </c>
      <c r="E866" s="140">
        <v>0</v>
      </c>
      <c r="F866" s="140">
        <v>0</v>
      </c>
      <c r="G866" s="140">
        <v>0</v>
      </c>
      <c r="H866" s="140">
        <v>0</v>
      </c>
      <c r="I866" s="140">
        <v>0</v>
      </c>
      <c r="J866" s="135">
        <f t="shared" si="395"/>
        <v>0</v>
      </c>
      <c r="K866" s="141">
        <v>0</v>
      </c>
      <c r="L866" s="141">
        <v>0</v>
      </c>
      <c r="M866" s="141">
        <v>0</v>
      </c>
      <c r="N866" s="141">
        <v>0</v>
      </c>
      <c r="O866" s="141">
        <v>0</v>
      </c>
      <c r="P866" s="141">
        <v>0</v>
      </c>
      <c r="Q866" s="136">
        <f t="shared" si="397"/>
        <v>0</v>
      </c>
      <c r="R866" s="141">
        <v>0</v>
      </c>
      <c r="S866" s="141">
        <v>0</v>
      </c>
      <c r="T866" s="141">
        <v>0</v>
      </c>
      <c r="U866" s="10">
        <v>0</v>
      </c>
      <c r="V866" s="10">
        <v>0</v>
      </c>
      <c r="W866" s="10">
        <v>0</v>
      </c>
      <c r="X866" s="13">
        <f t="shared" si="406"/>
        <v>0</v>
      </c>
      <c r="Y866" s="10">
        <f t="shared" si="406"/>
        <v>0</v>
      </c>
      <c r="Z866" s="10">
        <f t="shared" si="406"/>
        <v>0</v>
      </c>
      <c r="AA866" s="10">
        <f t="shared" si="406"/>
        <v>0</v>
      </c>
      <c r="AB866" s="10">
        <f t="shared" si="405"/>
        <v>0</v>
      </c>
      <c r="AC866" s="10">
        <f t="shared" si="405"/>
        <v>0</v>
      </c>
      <c r="AD866" s="10">
        <f t="shared" si="405"/>
        <v>0</v>
      </c>
      <c r="AE866" s="10">
        <f t="shared" si="392"/>
        <v>0</v>
      </c>
      <c r="AF866" s="10">
        <f t="shared" si="392"/>
        <v>0</v>
      </c>
      <c r="AG866" s="10">
        <f t="shared" si="392"/>
        <v>0</v>
      </c>
      <c r="AH866" s="10">
        <f t="shared" si="391"/>
        <v>0</v>
      </c>
      <c r="AI866" s="10">
        <f t="shared" si="391"/>
        <v>0</v>
      </c>
      <c r="AJ866" s="10">
        <f t="shared" si="391"/>
        <v>0</v>
      </c>
      <c r="AK866" s="10">
        <f t="shared" si="391"/>
        <v>0</v>
      </c>
    </row>
    <row r="867" spans="1:45" ht="12.75" customHeight="1" x14ac:dyDescent="0.25">
      <c r="A867" s="133">
        <v>859</v>
      </c>
      <c r="B867" s="139" t="s">
        <v>2067</v>
      </c>
      <c r="C867" s="135">
        <f t="shared" si="393"/>
        <v>0</v>
      </c>
      <c r="D867" s="140">
        <v>0</v>
      </c>
      <c r="E867" s="140">
        <v>0</v>
      </c>
      <c r="F867" s="140">
        <v>0</v>
      </c>
      <c r="G867" s="140">
        <v>0</v>
      </c>
      <c r="H867" s="140">
        <v>0</v>
      </c>
      <c r="I867" s="140">
        <v>0</v>
      </c>
      <c r="J867" s="135">
        <f t="shared" si="395"/>
        <v>0</v>
      </c>
      <c r="K867" s="141">
        <v>0</v>
      </c>
      <c r="L867" s="141">
        <v>0</v>
      </c>
      <c r="M867" s="141">
        <v>0</v>
      </c>
      <c r="N867" s="141">
        <v>0</v>
      </c>
      <c r="O867" s="141">
        <v>0</v>
      </c>
      <c r="P867" s="141">
        <v>0</v>
      </c>
      <c r="Q867" s="136">
        <f t="shared" si="397"/>
        <v>0</v>
      </c>
      <c r="R867" s="141">
        <v>0</v>
      </c>
      <c r="S867" s="141">
        <v>0</v>
      </c>
      <c r="T867" s="141">
        <v>0</v>
      </c>
      <c r="U867" s="10">
        <v>0</v>
      </c>
      <c r="V867" s="10">
        <v>0</v>
      </c>
      <c r="W867" s="10">
        <v>0</v>
      </c>
      <c r="X867" s="13">
        <f t="shared" si="406"/>
        <v>0</v>
      </c>
      <c r="Y867" s="10">
        <f t="shared" si="406"/>
        <v>0</v>
      </c>
      <c r="Z867" s="10">
        <f t="shared" si="406"/>
        <v>0</v>
      </c>
      <c r="AA867" s="10">
        <f t="shared" si="406"/>
        <v>0</v>
      </c>
      <c r="AB867" s="10">
        <f t="shared" si="405"/>
        <v>0</v>
      </c>
      <c r="AC867" s="10">
        <f t="shared" si="405"/>
        <v>0</v>
      </c>
      <c r="AD867" s="10">
        <f t="shared" si="405"/>
        <v>0</v>
      </c>
      <c r="AE867" s="10">
        <f t="shared" si="392"/>
        <v>0</v>
      </c>
      <c r="AF867" s="10">
        <f t="shared" si="392"/>
        <v>0</v>
      </c>
      <c r="AG867" s="10">
        <f t="shared" si="392"/>
        <v>0</v>
      </c>
      <c r="AH867" s="10">
        <f t="shared" si="391"/>
        <v>0</v>
      </c>
      <c r="AI867" s="10">
        <f t="shared" si="391"/>
        <v>0</v>
      </c>
      <c r="AJ867" s="10">
        <f t="shared" si="391"/>
        <v>0</v>
      </c>
      <c r="AK867" s="10">
        <f t="shared" si="391"/>
        <v>0</v>
      </c>
    </row>
    <row r="868" spans="1:45" ht="12.75" customHeight="1" x14ac:dyDescent="0.25">
      <c r="A868" s="133">
        <v>860</v>
      </c>
      <c r="B868" s="139" t="s">
        <v>2068</v>
      </c>
      <c r="C868" s="135">
        <f t="shared" si="393"/>
        <v>0</v>
      </c>
      <c r="D868" s="140">
        <v>0</v>
      </c>
      <c r="E868" s="140">
        <v>0</v>
      </c>
      <c r="F868" s="140">
        <v>0</v>
      </c>
      <c r="G868" s="140">
        <v>0</v>
      </c>
      <c r="H868" s="140">
        <v>0</v>
      </c>
      <c r="I868" s="140">
        <v>0</v>
      </c>
      <c r="J868" s="135">
        <f t="shared" si="395"/>
        <v>0</v>
      </c>
      <c r="K868" s="141">
        <v>0</v>
      </c>
      <c r="L868" s="141">
        <v>0</v>
      </c>
      <c r="M868" s="141">
        <v>0</v>
      </c>
      <c r="N868" s="141">
        <v>0</v>
      </c>
      <c r="O868" s="141">
        <v>0</v>
      </c>
      <c r="P868" s="141">
        <v>0</v>
      </c>
      <c r="Q868" s="136">
        <f t="shared" si="397"/>
        <v>0</v>
      </c>
      <c r="R868" s="141">
        <v>0</v>
      </c>
      <c r="S868" s="141">
        <v>0</v>
      </c>
      <c r="T868" s="141">
        <v>0</v>
      </c>
      <c r="U868" s="10">
        <v>0</v>
      </c>
      <c r="V868" s="10">
        <v>0</v>
      </c>
      <c r="W868" s="10">
        <v>0</v>
      </c>
      <c r="X868" s="13">
        <f t="shared" si="406"/>
        <v>0</v>
      </c>
      <c r="Y868" s="10">
        <f t="shared" si="406"/>
        <v>0</v>
      </c>
      <c r="Z868" s="10">
        <f t="shared" si="406"/>
        <v>0</v>
      </c>
      <c r="AA868" s="10">
        <f t="shared" si="406"/>
        <v>0</v>
      </c>
      <c r="AB868" s="10">
        <f t="shared" si="405"/>
        <v>0</v>
      </c>
      <c r="AC868" s="10">
        <f t="shared" si="405"/>
        <v>0</v>
      </c>
      <c r="AD868" s="10">
        <f t="shared" si="405"/>
        <v>0</v>
      </c>
      <c r="AE868" s="10">
        <f t="shared" si="392"/>
        <v>0</v>
      </c>
      <c r="AF868" s="10">
        <f t="shared" si="392"/>
        <v>0</v>
      </c>
      <c r="AG868" s="10">
        <f t="shared" si="392"/>
        <v>0</v>
      </c>
      <c r="AH868" s="10">
        <f t="shared" si="391"/>
        <v>0</v>
      </c>
      <c r="AI868" s="10">
        <f t="shared" si="391"/>
        <v>0</v>
      </c>
      <c r="AJ868" s="10">
        <f t="shared" si="391"/>
        <v>0</v>
      </c>
      <c r="AK868" s="10">
        <f t="shared" si="391"/>
        <v>0</v>
      </c>
    </row>
    <row r="869" spans="1:45" ht="12.75" customHeight="1" x14ac:dyDescent="0.25">
      <c r="A869" s="133">
        <v>861</v>
      </c>
      <c r="B869" s="139" t="s">
        <v>2069</v>
      </c>
      <c r="C869" s="135">
        <f t="shared" si="393"/>
        <v>0</v>
      </c>
      <c r="D869" s="140">
        <v>0</v>
      </c>
      <c r="E869" s="140">
        <v>0</v>
      </c>
      <c r="F869" s="140">
        <v>0</v>
      </c>
      <c r="G869" s="140">
        <v>0</v>
      </c>
      <c r="H869" s="140">
        <v>0</v>
      </c>
      <c r="I869" s="140">
        <v>0</v>
      </c>
      <c r="J869" s="135">
        <f t="shared" si="395"/>
        <v>0</v>
      </c>
      <c r="K869" s="141">
        <v>0</v>
      </c>
      <c r="L869" s="141">
        <v>0</v>
      </c>
      <c r="M869" s="141">
        <v>0</v>
      </c>
      <c r="N869" s="141">
        <v>0</v>
      </c>
      <c r="O869" s="141">
        <v>0</v>
      </c>
      <c r="P869" s="141">
        <v>0</v>
      </c>
      <c r="Q869" s="136">
        <f t="shared" si="397"/>
        <v>0</v>
      </c>
      <c r="R869" s="141">
        <v>0</v>
      </c>
      <c r="S869" s="141">
        <v>0</v>
      </c>
      <c r="T869" s="141">
        <v>0</v>
      </c>
      <c r="U869" s="10">
        <v>0</v>
      </c>
      <c r="V869" s="10">
        <v>0</v>
      </c>
      <c r="W869" s="10">
        <v>0</v>
      </c>
      <c r="X869" s="13">
        <f t="shared" si="406"/>
        <v>0</v>
      </c>
      <c r="Y869" s="10">
        <f t="shared" si="406"/>
        <v>0</v>
      </c>
      <c r="Z869" s="10">
        <f t="shared" si="406"/>
        <v>0</v>
      </c>
      <c r="AA869" s="10">
        <f t="shared" si="406"/>
        <v>0</v>
      </c>
      <c r="AB869" s="10">
        <f t="shared" si="405"/>
        <v>0</v>
      </c>
      <c r="AC869" s="10">
        <f t="shared" si="405"/>
        <v>0</v>
      </c>
      <c r="AD869" s="10">
        <f t="shared" si="405"/>
        <v>0</v>
      </c>
      <c r="AE869" s="10">
        <f t="shared" si="392"/>
        <v>0</v>
      </c>
      <c r="AF869" s="10">
        <f t="shared" si="392"/>
        <v>0</v>
      </c>
      <c r="AG869" s="10">
        <f t="shared" si="392"/>
        <v>0</v>
      </c>
      <c r="AH869" s="10">
        <f t="shared" si="391"/>
        <v>0</v>
      </c>
      <c r="AI869" s="10">
        <f t="shared" si="391"/>
        <v>0</v>
      </c>
      <c r="AJ869" s="10">
        <f t="shared" si="391"/>
        <v>0</v>
      </c>
      <c r="AK869" s="10">
        <f t="shared" si="391"/>
        <v>0</v>
      </c>
    </row>
    <row r="870" spans="1:45" ht="12.75" customHeight="1" x14ac:dyDescent="0.25">
      <c r="A870" s="133">
        <v>862</v>
      </c>
      <c r="B870" s="139"/>
      <c r="C870" s="140"/>
      <c r="D870" s="140"/>
      <c r="E870" s="140"/>
      <c r="F870" s="140"/>
      <c r="G870" s="140"/>
      <c r="H870" s="140"/>
      <c r="I870" s="140"/>
      <c r="J870" s="140"/>
      <c r="K870" s="141"/>
      <c r="L870" s="141"/>
      <c r="M870" s="141"/>
      <c r="N870" s="141"/>
      <c r="O870" s="141"/>
      <c r="P870" s="141"/>
      <c r="Q870" s="141"/>
      <c r="R870" s="141"/>
      <c r="S870" s="141"/>
      <c r="T870" s="141"/>
      <c r="U870" s="10"/>
      <c r="V870" s="10"/>
      <c r="W870" s="10"/>
      <c r="X870" s="13">
        <f t="shared" si="406"/>
        <v>0</v>
      </c>
      <c r="Y870" s="10"/>
      <c r="Z870" s="10"/>
      <c r="AA870" s="10"/>
      <c r="AB870" s="10"/>
      <c r="AC870" s="10"/>
      <c r="AD870" s="10"/>
      <c r="AE870" s="10"/>
      <c r="AF870" s="10"/>
      <c r="AG870" s="10"/>
      <c r="AH870" s="10"/>
      <c r="AI870" s="10"/>
      <c r="AJ870" s="10"/>
      <c r="AK870" s="10"/>
    </row>
    <row r="871" spans="1:45" ht="12.75" customHeight="1" x14ac:dyDescent="0.25">
      <c r="A871" s="133">
        <v>863</v>
      </c>
      <c r="B871" s="134" t="s">
        <v>2070</v>
      </c>
      <c r="C871" s="135">
        <f t="shared" ref="C871:C901" si="407">SUM(D871:I871)</f>
        <v>8271.5</v>
      </c>
      <c r="D871" s="135">
        <f t="shared" ref="D871:I871" si="408">D872+D873</f>
        <v>3376.8</v>
      </c>
      <c r="E871" s="135">
        <f t="shared" si="408"/>
        <v>3203.2</v>
      </c>
      <c r="F871" s="135">
        <f t="shared" si="408"/>
        <v>0</v>
      </c>
      <c r="G871" s="135">
        <f t="shared" si="408"/>
        <v>1150.5999999999999</v>
      </c>
      <c r="H871" s="135">
        <f t="shared" si="408"/>
        <v>40.700000000000003</v>
      </c>
      <c r="I871" s="135">
        <f t="shared" si="408"/>
        <v>500.2</v>
      </c>
      <c r="J871" s="135">
        <f t="shared" ref="J871:J901" si="409">SUM(K871:P871)</f>
        <v>9921.8000000000011</v>
      </c>
      <c r="K871" s="135">
        <f t="shared" ref="K871:P871" si="410">K872+K873</f>
        <v>5027.1000000000004</v>
      </c>
      <c r="L871" s="135">
        <f t="shared" si="410"/>
        <v>3203.2</v>
      </c>
      <c r="M871" s="135">
        <f t="shared" si="410"/>
        <v>0</v>
      </c>
      <c r="N871" s="135">
        <f t="shared" si="410"/>
        <v>1150.5999999999999</v>
      </c>
      <c r="O871" s="135">
        <f t="shared" si="410"/>
        <v>40.700000000000003</v>
      </c>
      <c r="P871" s="135">
        <f t="shared" si="410"/>
        <v>500.2</v>
      </c>
      <c r="Q871" s="136">
        <f t="shared" ref="Q871:Q901" si="411">SUM(R871:W871)</f>
        <v>7082.3334999999997</v>
      </c>
      <c r="R871" s="135">
        <f t="shared" ref="R871:W871" si="412">R872+R873</f>
        <v>3380.2982999999999</v>
      </c>
      <c r="S871" s="135">
        <f t="shared" si="412"/>
        <v>2723.8849</v>
      </c>
      <c r="T871" s="135">
        <f t="shared" si="412"/>
        <v>0</v>
      </c>
      <c r="U871" s="135">
        <f t="shared" si="412"/>
        <v>504</v>
      </c>
      <c r="V871" s="135">
        <f t="shared" si="412"/>
        <v>0</v>
      </c>
      <c r="W871" s="135">
        <f t="shared" si="412"/>
        <v>474.15030000000002</v>
      </c>
      <c r="X871" s="13">
        <f t="shared" si="406"/>
        <v>-2839.4665000000014</v>
      </c>
      <c r="Y871" s="13">
        <f t="shared" si="406"/>
        <v>-1646.8017000000004</v>
      </c>
      <c r="Z871" s="13">
        <f t="shared" si="406"/>
        <v>-479.3150999999998</v>
      </c>
      <c r="AA871" s="13">
        <f t="shared" si="406"/>
        <v>0</v>
      </c>
      <c r="AB871" s="13">
        <f t="shared" si="406"/>
        <v>-646.59999999999991</v>
      </c>
      <c r="AC871" s="13">
        <f t="shared" si="406"/>
        <v>-40.700000000000003</v>
      </c>
      <c r="AD871" s="13">
        <f t="shared" si="406"/>
        <v>-26.049699999999973</v>
      </c>
      <c r="AE871" s="13">
        <f t="shared" si="392"/>
        <v>71.38153863210303</v>
      </c>
      <c r="AF871" s="13">
        <f t="shared" si="392"/>
        <v>67.241516977979344</v>
      </c>
      <c r="AG871" s="13">
        <f t="shared" si="392"/>
        <v>85.036366758241769</v>
      </c>
      <c r="AH871" s="13">
        <f t="shared" si="391"/>
        <v>0</v>
      </c>
      <c r="AI871" s="13">
        <f t="shared" si="391"/>
        <v>43.803233095776122</v>
      </c>
      <c r="AJ871" s="13">
        <f t="shared" si="391"/>
        <v>0</v>
      </c>
      <c r="AK871" s="13">
        <f t="shared" si="391"/>
        <v>94.792143142742916</v>
      </c>
    </row>
    <row r="872" spans="1:45" s="138" customFormat="1" ht="12.75" customHeight="1" x14ac:dyDescent="0.2">
      <c r="A872" s="133">
        <v>864</v>
      </c>
      <c r="B872" s="134" t="s">
        <v>1374</v>
      </c>
      <c r="C872" s="135">
        <f t="shared" si="407"/>
        <v>8230.8000000000011</v>
      </c>
      <c r="D872" s="135">
        <f t="shared" ref="D872:I872" si="413">D874</f>
        <v>3376.8</v>
      </c>
      <c r="E872" s="135">
        <f t="shared" si="413"/>
        <v>3203.2</v>
      </c>
      <c r="F872" s="135">
        <f t="shared" si="413"/>
        <v>0</v>
      </c>
      <c r="G872" s="135">
        <f t="shared" si="413"/>
        <v>1150.5999999999999</v>
      </c>
      <c r="H872" s="135">
        <f t="shared" si="413"/>
        <v>0</v>
      </c>
      <c r="I872" s="135">
        <f t="shared" si="413"/>
        <v>500.2</v>
      </c>
      <c r="J872" s="135">
        <f t="shared" si="409"/>
        <v>9881.1</v>
      </c>
      <c r="K872" s="135">
        <f t="shared" ref="K872:P872" si="414">K874</f>
        <v>5027.1000000000004</v>
      </c>
      <c r="L872" s="135">
        <f t="shared" si="414"/>
        <v>3203.2</v>
      </c>
      <c r="M872" s="135">
        <f t="shared" si="414"/>
        <v>0</v>
      </c>
      <c r="N872" s="135">
        <f t="shared" si="414"/>
        <v>1150.5999999999999</v>
      </c>
      <c r="O872" s="135">
        <f t="shared" si="414"/>
        <v>0</v>
      </c>
      <c r="P872" s="135">
        <f t="shared" si="414"/>
        <v>500.2</v>
      </c>
      <c r="Q872" s="136">
        <f t="shared" si="411"/>
        <v>7082.3334999999997</v>
      </c>
      <c r="R872" s="135">
        <f t="shared" ref="R872:W872" si="415">R874</f>
        <v>3380.2982999999999</v>
      </c>
      <c r="S872" s="135">
        <f t="shared" si="415"/>
        <v>2723.8849</v>
      </c>
      <c r="T872" s="135">
        <f t="shared" si="415"/>
        <v>0</v>
      </c>
      <c r="U872" s="135">
        <f t="shared" si="415"/>
        <v>504</v>
      </c>
      <c r="V872" s="135">
        <f t="shared" si="415"/>
        <v>0</v>
      </c>
      <c r="W872" s="135">
        <f t="shared" si="415"/>
        <v>474.15030000000002</v>
      </c>
      <c r="X872" s="13">
        <f t="shared" si="406"/>
        <v>-2798.7665000000006</v>
      </c>
      <c r="Y872" s="13">
        <f t="shared" si="406"/>
        <v>-1646.8017000000004</v>
      </c>
      <c r="Z872" s="13">
        <f t="shared" si="406"/>
        <v>-479.3150999999998</v>
      </c>
      <c r="AA872" s="13">
        <f t="shared" si="406"/>
        <v>0</v>
      </c>
      <c r="AB872" s="13">
        <f t="shared" si="406"/>
        <v>-646.59999999999991</v>
      </c>
      <c r="AC872" s="13">
        <f t="shared" si="406"/>
        <v>0</v>
      </c>
      <c r="AD872" s="13">
        <f t="shared" si="406"/>
        <v>-26.049699999999973</v>
      </c>
      <c r="AE872" s="13">
        <f t="shared" si="392"/>
        <v>71.675557377215085</v>
      </c>
      <c r="AF872" s="13">
        <f t="shared" si="392"/>
        <v>67.241516977979344</v>
      </c>
      <c r="AG872" s="13">
        <f t="shared" si="392"/>
        <v>85.036366758241769</v>
      </c>
      <c r="AH872" s="13">
        <f t="shared" si="391"/>
        <v>0</v>
      </c>
      <c r="AI872" s="13">
        <f t="shared" si="391"/>
        <v>43.803233095776122</v>
      </c>
      <c r="AJ872" s="13">
        <f t="shared" si="391"/>
        <v>0</v>
      </c>
      <c r="AK872" s="13">
        <f t="shared" si="391"/>
        <v>94.792143142742916</v>
      </c>
      <c r="AL872" s="183"/>
      <c r="AM872" s="183"/>
      <c r="AN872" s="183"/>
      <c r="AO872" s="183"/>
      <c r="AP872" s="183"/>
      <c r="AQ872" s="183"/>
      <c r="AR872" s="183"/>
      <c r="AS872" s="183"/>
    </row>
    <row r="873" spans="1:45" s="138" customFormat="1" ht="12.75" customHeight="1" x14ac:dyDescent="0.2">
      <c r="A873" s="133">
        <v>865</v>
      </c>
      <c r="B873" s="134" t="s">
        <v>1375</v>
      </c>
      <c r="C873" s="135">
        <f t="shared" si="407"/>
        <v>40.700000000000003</v>
      </c>
      <c r="D873" s="135">
        <f t="shared" ref="D873:I873" si="416">SUBTOTAL(9,D875:D901)</f>
        <v>0</v>
      </c>
      <c r="E873" s="135">
        <f t="shared" si="416"/>
        <v>0</v>
      </c>
      <c r="F873" s="135">
        <f t="shared" si="416"/>
        <v>0</v>
      </c>
      <c r="G873" s="135">
        <f t="shared" si="416"/>
        <v>0</v>
      </c>
      <c r="H873" s="135">
        <f t="shared" si="416"/>
        <v>40.700000000000003</v>
      </c>
      <c r="I873" s="135">
        <f t="shared" si="416"/>
        <v>0</v>
      </c>
      <c r="J873" s="135">
        <f t="shared" si="409"/>
        <v>40.700000000000003</v>
      </c>
      <c r="K873" s="135">
        <f t="shared" ref="K873:P873" si="417">SUBTOTAL(9,K875:K901)</f>
        <v>0</v>
      </c>
      <c r="L873" s="135">
        <f t="shared" si="417"/>
        <v>0</v>
      </c>
      <c r="M873" s="135">
        <f t="shared" si="417"/>
        <v>0</v>
      </c>
      <c r="N873" s="135">
        <f t="shared" si="417"/>
        <v>0</v>
      </c>
      <c r="O873" s="135">
        <f t="shared" si="417"/>
        <v>40.700000000000003</v>
      </c>
      <c r="P873" s="135">
        <f t="shared" si="417"/>
        <v>0</v>
      </c>
      <c r="Q873" s="136">
        <f t="shared" si="411"/>
        <v>0</v>
      </c>
      <c r="R873" s="135">
        <f t="shared" ref="R873:W873" si="418">SUBTOTAL(9,R875:R901)</f>
        <v>0</v>
      </c>
      <c r="S873" s="135">
        <f t="shared" si="418"/>
        <v>0</v>
      </c>
      <c r="T873" s="135">
        <f t="shared" si="418"/>
        <v>0</v>
      </c>
      <c r="U873" s="135">
        <f t="shared" si="418"/>
        <v>0</v>
      </c>
      <c r="V873" s="135">
        <f t="shared" si="418"/>
        <v>0</v>
      </c>
      <c r="W873" s="135">
        <f t="shared" si="418"/>
        <v>0</v>
      </c>
      <c r="X873" s="13">
        <f t="shared" si="406"/>
        <v>-40.700000000000003</v>
      </c>
      <c r="Y873" s="13">
        <f t="shared" si="406"/>
        <v>0</v>
      </c>
      <c r="Z873" s="13">
        <f t="shared" si="406"/>
        <v>0</v>
      </c>
      <c r="AA873" s="13">
        <f t="shared" si="406"/>
        <v>0</v>
      </c>
      <c r="AB873" s="13">
        <f t="shared" si="406"/>
        <v>0</v>
      </c>
      <c r="AC873" s="13">
        <f t="shared" si="406"/>
        <v>-40.700000000000003</v>
      </c>
      <c r="AD873" s="13">
        <f t="shared" si="406"/>
        <v>0</v>
      </c>
      <c r="AE873" s="13">
        <f t="shared" si="392"/>
        <v>0</v>
      </c>
      <c r="AF873" s="13">
        <f t="shared" si="392"/>
        <v>0</v>
      </c>
      <c r="AG873" s="13">
        <f t="shared" si="392"/>
        <v>0</v>
      </c>
      <c r="AH873" s="13">
        <f t="shared" si="391"/>
        <v>0</v>
      </c>
      <c r="AI873" s="13">
        <f t="shared" si="391"/>
        <v>0</v>
      </c>
      <c r="AJ873" s="13">
        <f t="shared" si="391"/>
        <v>0</v>
      </c>
      <c r="AK873" s="13">
        <f t="shared" si="391"/>
        <v>0</v>
      </c>
      <c r="AL873" s="183"/>
      <c r="AM873" s="183"/>
      <c r="AN873" s="183"/>
      <c r="AO873" s="183"/>
      <c r="AP873" s="183"/>
      <c r="AQ873" s="183"/>
      <c r="AR873" s="183"/>
      <c r="AS873" s="183"/>
    </row>
    <row r="874" spans="1:45" ht="12.75" customHeight="1" x14ac:dyDescent="0.25">
      <c r="A874" s="133">
        <v>866</v>
      </c>
      <c r="B874" s="139" t="s">
        <v>1400</v>
      </c>
      <c r="C874" s="135">
        <f t="shared" si="407"/>
        <v>8230.8000000000011</v>
      </c>
      <c r="D874" s="140">
        <v>3376.8</v>
      </c>
      <c r="E874" s="140">
        <v>3203.2</v>
      </c>
      <c r="F874" s="140">
        <v>0</v>
      </c>
      <c r="G874" s="140">
        <v>1150.5999999999999</v>
      </c>
      <c r="H874" s="140">
        <v>0</v>
      </c>
      <c r="I874" s="140">
        <v>500.2</v>
      </c>
      <c r="J874" s="135">
        <f t="shared" si="409"/>
        <v>9881.1</v>
      </c>
      <c r="K874" s="141">
        <v>5027.1000000000004</v>
      </c>
      <c r="L874" s="141">
        <v>3203.2</v>
      </c>
      <c r="M874" s="141">
        <v>0</v>
      </c>
      <c r="N874" s="141">
        <v>1150.5999999999999</v>
      </c>
      <c r="O874" s="141">
        <v>0</v>
      </c>
      <c r="P874" s="141">
        <v>500.2</v>
      </c>
      <c r="Q874" s="136">
        <f t="shared" si="411"/>
        <v>7082.3334999999997</v>
      </c>
      <c r="R874" s="141">
        <v>3380.2982999999999</v>
      </c>
      <c r="S874" s="141">
        <v>2723.8849</v>
      </c>
      <c r="T874" s="141">
        <v>0</v>
      </c>
      <c r="U874" s="10">
        <v>504</v>
      </c>
      <c r="V874" s="10">
        <v>0</v>
      </c>
      <c r="W874" s="10">
        <v>474.15030000000002</v>
      </c>
      <c r="X874" s="13">
        <f t="shared" si="406"/>
        <v>-2798.7665000000006</v>
      </c>
      <c r="Y874" s="10">
        <f t="shared" si="406"/>
        <v>-1646.8017000000004</v>
      </c>
      <c r="Z874" s="10">
        <f t="shared" si="406"/>
        <v>-479.3150999999998</v>
      </c>
      <c r="AA874" s="10">
        <f t="shared" si="406"/>
        <v>0</v>
      </c>
      <c r="AB874" s="10">
        <f t="shared" si="406"/>
        <v>-646.59999999999991</v>
      </c>
      <c r="AC874" s="10">
        <f t="shared" si="406"/>
        <v>0</v>
      </c>
      <c r="AD874" s="10">
        <f t="shared" si="406"/>
        <v>-26.049699999999973</v>
      </c>
      <c r="AE874" s="10">
        <f t="shared" si="392"/>
        <v>71.675557377215085</v>
      </c>
      <c r="AF874" s="10">
        <f t="shared" si="392"/>
        <v>67.241516977979344</v>
      </c>
      <c r="AG874" s="10">
        <f t="shared" si="392"/>
        <v>85.036366758241769</v>
      </c>
      <c r="AH874" s="10">
        <f t="shared" si="391"/>
        <v>0</v>
      </c>
      <c r="AI874" s="10">
        <f t="shared" si="391"/>
        <v>43.803233095776122</v>
      </c>
      <c r="AJ874" s="10">
        <f t="shared" si="391"/>
        <v>0</v>
      </c>
      <c r="AK874" s="10">
        <f t="shared" si="391"/>
        <v>94.792143142742916</v>
      </c>
    </row>
    <row r="875" spans="1:45" ht="12.75" customHeight="1" x14ac:dyDescent="0.25">
      <c r="A875" s="133">
        <v>867</v>
      </c>
      <c r="B875" s="139" t="s">
        <v>2071</v>
      </c>
      <c r="C875" s="135">
        <f t="shared" si="407"/>
        <v>0</v>
      </c>
      <c r="D875" s="140">
        <v>0</v>
      </c>
      <c r="E875" s="140">
        <v>0</v>
      </c>
      <c r="F875" s="140">
        <v>0</v>
      </c>
      <c r="G875" s="140">
        <v>0</v>
      </c>
      <c r="H875" s="140">
        <v>0</v>
      </c>
      <c r="I875" s="140">
        <v>0</v>
      </c>
      <c r="J875" s="135">
        <f t="shared" si="409"/>
        <v>0</v>
      </c>
      <c r="K875" s="141">
        <v>0</v>
      </c>
      <c r="L875" s="141">
        <v>0</v>
      </c>
      <c r="M875" s="141">
        <v>0</v>
      </c>
      <c r="N875" s="141">
        <v>0</v>
      </c>
      <c r="O875" s="141">
        <v>0</v>
      </c>
      <c r="P875" s="141">
        <v>0</v>
      </c>
      <c r="Q875" s="136">
        <f t="shared" si="411"/>
        <v>0</v>
      </c>
      <c r="R875" s="141">
        <v>0</v>
      </c>
      <c r="S875" s="141">
        <v>0</v>
      </c>
      <c r="T875" s="141">
        <v>0</v>
      </c>
      <c r="U875" s="10">
        <v>0</v>
      </c>
      <c r="V875" s="10">
        <v>0</v>
      </c>
      <c r="W875" s="10">
        <v>0</v>
      </c>
      <c r="X875" s="13">
        <f t="shared" si="406"/>
        <v>0</v>
      </c>
      <c r="Y875" s="10">
        <f t="shared" si="406"/>
        <v>0</v>
      </c>
      <c r="Z875" s="10">
        <f t="shared" si="406"/>
        <v>0</v>
      </c>
      <c r="AA875" s="10">
        <f t="shared" si="406"/>
        <v>0</v>
      </c>
      <c r="AB875" s="10">
        <f t="shared" si="406"/>
        <v>0</v>
      </c>
      <c r="AC875" s="10">
        <f t="shared" si="406"/>
        <v>0</v>
      </c>
      <c r="AD875" s="10">
        <f t="shared" si="406"/>
        <v>0</v>
      </c>
      <c r="AE875" s="10">
        <f t="shared" si="392"/>
        <v>0</v>
      </c>
      <c r="AF875" s="10">
        <f t="shared" si="392"/>
        <v>0</v>
      </c>
      <c r="AG875" s="10">
        <f t="shared" si="392"/>
        <v>0</v>
      </c>
      <c r="AH875" s="10">
        <f t="shared" si="391"/>
        <v>0</v>
      </c>
      <c r="AI875" s="10">
        <f t="shared" si="391"/>
        <v>0</v>
      </c>
      <c r="AJ875" s="10">
        <f t="shared" si="391"/>
        <v>0</v>
      </c>
      <c r="AK875" s="10">
        <f t="shared" si="391"/>
        <v>0</v>
      </c>
    </row>
    <row r="876" spans="1:45" ht="12.75" customHeight="1" x14ac:dyDescent="0.25">
      <c r="A876" s="133">
        <v>868</v>
      </c>
      <c r="B876" s="139" t="s">
        <v>2072</v>
      </c>
      <c r="C876" s="135">
        <f t="shared" si="407"/>
        <v>0</v>
      </c>
      <c r="D876" s="140">
        <v>0</v>
      </c>
      <c r="E876" s="140">
        <v>0</v>
      </c>
      <c r="F876" s="140">
        <v>0</v>
      </c>
      <c r="G876" s="140">
        <v>0</v>
      </c>
      <c r="H876" s="140">
        <v>0</v>
      </c>
      <c r="I876" s="140">
        <v>0</v>
      </c>
      <c r="J876" s="135">
        <f t="shared" si="409"/>
        <v>0</v>
      </c>
      <c r="K876" s="141">
        <v>0</v>
      </c>
      <c r="L876" s="141">
        <v>0</v>
      </c>
      <c r="M876" s="141">
        <v>0</v>
      </c>
      <c r="N876" s="141">
        <v>0</v>
      </c>
      <c r="O876" s="141">
        <v>0</v>
      </c>
      <c r="P876" s="141">
        <v>0</v>
      </c>
      <c r="Q876" s="136">
        <f t="shared" si="411"/>
        <v>0</v>
      </c>
      <c r="R876" s="141">
        <v>0</v>
      </c>
      <c r="S876" s="141">
        <v>0</v>
      </c>
      <c r="T876" s="141">
        <v>0</v>
      </c>
      <c r="U876" s="10">
        <v>0</v>
      </c>
      <c r="V876" s="10">
        <v>0</v>
      </c>
      <c r="W876" s="10">
        <v>0</v>
      </c>
      <c r="X876" s="13">
        <f t="shared" si="406"/>
        <v>0</v>
      </c>
      <c r="Y876" s="10">
        <f t="shared" si="406"/>
        <v>0</v>
      </c>
      <c r="Z876" s="10">
        <f t="shared" si="406"/>
        <v>0</v>
      </c>
      <c r="AA876" s="10">
        <f t="shared" si="406"/>
        <v>0</v>
      </c>
      <c r="AB876" s="10">
        <f t="shared" si="406"/>
        <v>0</v>
      </c>
      <c r="AC876" s="10">
        <f t="shared" si="406"/>
        <v>0</v>
      </c>
      <c r="AD876" s="10">
        <f t="shared" si="406"/>
        <v>0</v>
      </c>
      <c r="AE876" s="10">
        <f t="shared" si="392"/>
        <v>0</v>
      </c>
      <c r="AF876" s="10">
        <f t="shared" si="392"/>
        <v>0</v>
      </c>
      <c r="AG876" s="10">
        <f t="shared" si="392"/>
        <v>0</v>
      </c>
      <c r="AH876" s="10">
        <f t="shared" si="391"/>
        <v>0</v>
      </c>
      <c r="AI876" s="10">
        <f t="shared" si="391"/>
        <v>0</v>
      </c>
      <c r="AJ876" s="10">
        <f t="shared" si="391"/>
        <v>0</v>
      </c>
      <c r="AK876" s="10">
        <f t="shared" si="391"/>
        <v>0</v>
      </c>
    </row>
    <row r="877" spans="1:45" ht="12.75" customHeight="1" x14ac:dyDescent="0.25">
      <c r="A877" s="133">
        <v>869</v>
      </c>
      <c r="B877" s="139" t="s">
        <v>2073</v>
      </c>
      <c r="C877" s="135">
        <f t="shared" si="407"/>
        <v>0</v>
      </c>
      <c r="D877" s="140">
        <v>0</v>
      </c>
      <c r="E877" s="140">
        <v>0</v>
      </c>
      <c r="F877" s="140">
        <v>0</v>
      </c>
      <c r="G877" s="140">
        <v>0</v>
      </c>
      <c r="H877" s="140">
        <v>0</v>
      </c>
      <c r="I877" s="140">
        <v>0</v>
      </c>
      <c r="J877" s="135">
        <f t="shared" si="409"/>
        <v>0</v>
      </c>
      <c r="K877" s="141">
        <v>0</v>
      </c>
      <c r="L877" s="141">
        <v>0</v>
      </c>
      <c r="M877" s="141">
        <v>0</v>
      </c>
      <c r="N877" s="141">
        <v>0</v>
      </c>
      <c r="O877" s="141">
        <v>0</v>
      </c>
      <c r="P877" s="141">
        <v>0</v>
      </c>
      <c r="Q877" s="136">
        <f t="shared" si="411"/>
        <v>0</v>
      </c>
      <c r="R877" s="141">
        <v>0</v>
      </c>
      <c r="S877" s="141">
        <v>0</v>
      </c>
      <c r="T877" s="141">
        <v>0</v>
      </c>
      <c r="U877" s="10">
        <v>0</v>
      </c>
      <c r="V877" s="10">
        <v>0</v>
      </c>
      <c r="W877" s="10">
        <v>0</v>
      </c>
      <c r="X877" s="13">
        <f t="shared" si="406"/>
        <v>0</v>
      </c>
      <c r="Y877" s="10">
        <f t="shared" si="406"/>
        <v>0</v>
      </c>
      <c r="Z877" s="10">
        <f t="shared" si="406"/>
        <v>0</v>
      </c>
      <c r="AA877" s="10">
        <f t="shared" si="406"/>
        <v>0</v>
      </c>
      <c r="AB877" s="10">
        <f t="shared" si="406"/>
        <v>0</v>
      </c>
      <c r="AC877" s="10">
        <f t="shared" si="406"/>
        <v>0</v>
      </c>
      <c r="AD877" s="10">
        <f t="shared" si="406"/>
        <v>0</v>
      </c>
      <c r="AE877" s="10">
        <f t="shared" si="392"/>
        <v>0</v>
      </c>
      <c r="AF877" s="10">
        <f t="shared" si="392"/>
        <v>0</v>
      </c>
      <c r="AG877" s="10">
        <f t="shared" si="392"/>
        <v>0</v>
      </c>
      <c r="AH877" s="10">
        <f t="shared" si="391"/>
        <v>0</v>
      </c>
      <c r="AI877" s="10">
        <f t="shared" si="391"/>
        <v>0</v>
      </c>
      <c r="AJ877" s="10">
        <f t="shared" si="391"/>
        <v>0</v>
      </c>
      <c r="AK877" s="10">
        <f t="shared" si="391"/>
        <v>0</v>
      </c>
    </row>
    <row r="878" spans="1:45" ht="12.75" customHeight="1" x14ac:dyDescent="0.25">
      <c r="A878" s="133">
        <v>870</v>
      </c>
      <c r="B878" s="139" t="s">
        <v>2074</v>
      </c>
      <c r="C878" s="135">
        <f t="shared" si="407"/>
        <v>0</v>
      </c>
      <c r="D878" s="140">
        <v>0</v>
      </c>
      <c r="E878" s="140">
        <v>0</v>
      </c>
      <c r="F878" s="140">
        <v>0</v>
      </c>
      <c r="G878" s="140">
        <v>0</v>
      </c>
      <c r="H878" s="140">
        <v>0</v>
      </c>
      <c r="I878" s="140">
        <v>0</v>
      </c>
      <c r="J878" s="135">
        <f t="shared" si="409"/>
        <v>0</v>
      </c>
      <c r="K878" s="141">
        <v>0</v>
      </c>
      <c r="L878" s="141">
        <v>0</v>
      </c>
      <c r="M878" s="141">
        <v>0</v>
      </c>
      <c r="N878" s="141">
        <v>0</v>
      </c>
      <c r="O878" s="141">
        <v>0</v>
      </c>
      <c r="P878" s="141">
        <v>0</v>
      </c>
      <c r="Q878" s="136">
        <f t="shared" si="411"/>
        <v>0</v>
      </c>
      <c r="R878" s="141">
        <v>0</v>
      </c>
      <c r="S878" s="141">
        <v>0</v>
      </c>
      <c r="T878" s="141">
        <v>0</v>
      </c>
      <c r="U878" s="10">
        <v>0</v>
      </c>
      <c r="V878" s="10">
        <v>0</v>
      </c>
      <c r="W878" s="10">
        <v>0</v>
      </c>
      <c r="X878" s="13">
        <f t="shared" si="406"/>
        <v>0</v>
      </c>
      <c r="Y878" s="10">
        <f t="shared" si="406"/>
        <v>0</v>
      </c>
      <c r="Z878" s="10">
        <f t="shared" si="406"/>
        <v>0</v>
      </c>
      <c r="AA878" s="10">
        <f t="shared" si="406"/>
        <v>0</v>
      </c>
      <c r="AB878" s="10">
        <f t="shared" si="406"/>
        <v>0</v>
      </c>
      <c r="AC878" s="10">
        <f t="shared" si="406"/>
        <v>0</v>
      </c>
      <c r="AD878" s="10">
        <f t="shared" si="406"/>
        <v>0</v>
      </c>
      <c r="AE878" s="10">
        <f t="shared" si="392"/>
        <v>0</v>
      </c>
      <c r="AF878" s="10">
        <f t="shared" si="392"/>
        <v>0</v>
      </c>
      <c r="AG878" s="10">
        <f t="shared" si="392"/>
        <v>0</v>
      </c>
      <c r="AH878" s="10">
        <f t="shared" si="391"/>
        <v>0</v>
      </c>
      <c r="AI878" s="10">
        <f t="shared" si="391"/>
        <v>0</v>
      </c>
      <c r="AJ878" s="10">
        <f t="shared" si="391"/>
        <v>0</v>
      </c>
      <c r="AK878" s="10">
        <f t="shared" si="391"/>
        <v>0</v>
      </c>
    </row>
    <row r="879" spans="1:45" ht="12.75" customHeight="1" x14ac:dyDescent="0.25">
      <c r="A879" s="133">
        <v>871</v>
      </c>
      <c r="B879" s="139" t="s">
        <v>2075</v>
      </c>
      <c r="C879" s="135">
        <f t="shared" si="407"/>
        <v>0</v>
      </c>
      <c r="D879" s="140">
        <v>0</v>
      </c>
      <c r="E879" s="140">
        <v>0</v>
      </c>
      <c r="F879" s="140">
        <v>0</v>
      </c>
      <c r="G879" s="140">
        <v>0</v>
      </c>
      <c r="H879" s="140">
        <v>0</v>
      </c>
      <c r="I879" s="140">
        <v>0</v>
      </c>
      <c r="J879" s="135">
        <f t="shared" si="409"/>
        <v>0</v>
      </c>
      <c r="K879" s="141">
        <v>0</v>
      </c>
      <c r="L879" s="141">
        <v>0</v>
      </c>
      <c r="M879" s="141">
        <v>0</v>
      </c>
      <c r="N879" s="141">
        <v>0</v>
      </c>
      <c r="O879" s="141">
        <v>0</v>
      </c>
      <c r="P879" s="141">
        <v>0</v>
      </c>
      <c r="Q879" s="136">
        <f t="shared" si="411"/>
        <v>0</v>
      </c>
      <c r="R879" s="141">
        <v>0</v>
      </c>
      <c r="S879" s="141">
        <v>0</v>
      </c>
      <c r="T879" s="141">
        <v>0</v>
      </c>
      <c r="U879" s="10">
        <v>0</v>
      </c>
      <c r="V879" s="10">
        <v>0</v>
      </c>
      <c r="W879" s="10">
        <v>0</v>
      </c>
      <c r="X879" s="13">
        <f t="shared" si="406"/>
        <v>0</v>
      </c>
      <c r="Y879" s="10">
        <f t="shared" si="406"/>
        <v>0</v>
      </c>
      <c r="Z879" s="10">
        <f t="shared" si="406"/>
        <v>0</v>
      </c>
      <c r="AA879" s="10">
        <f t="shared" si="406"/>
        <v>0</v>
      </c>
      <c r="AB879" s="10">
        <f t="shared" si="406"/>
        <v>0</v>
      </c>
      <c r="AC879" s="10">
        <f t="shared" si="406"/>
        <v>0</v>
      </c>
      <c r="AD879" s="10">
        <f t="shared" si="406"/>
        <v>0</v>
      </c>
      <c r="AE879" s="10">
        <f t="shared" si="392"/>
        <v>0</v>
      </c>
      <c r="AF879" s="10">
        <f t="shared" si="392"/>
        <v>0</v>
      </c>
      <c r="AG879" s="10">
        <f t="shared" si="392"/>
        <v>0</v>
      </c>
      <c r="AH879" s="10">
        <f t="shared" si="391"/>
        <v>0</v>
      </c>
      <c r="AI879" s="10">
        <f t="shared" si="391"/>
        <v>0</v>
      </c>
      <c r="AJ879" s="10">
        <f t="shared" si="391"/>
        <v>0</v>
      </c>
      <c r="AK879" s="10">
        <f t="shared" si="391"/>
        <v>0</v>
      </c>
    </row>
    <row r="880" spans="1:45" ht="12.75" customHeight="1" x14ac:dyDescent="0.25">
      <c r="A880" s="133">
        <v>872</v>
      </c>
      <c r="B880" s="139" t="s">
        <v>2076</v>
      </c>
      <c r="C880" s="135">
        <f t="shared" si="407"/>
        <v>0</v>
      </c>
      <c r="D880" s="140">
        <v>0</v>
      </c>
      <c r="E880" s="140">
        <v>0</v>
      </c>
      <c r="F880" s="140">
        <v>0</v>
      </c>
      <c r="G880" s="140">
        <v>0</v>
      </c>
      <c r="H880" s="140">
        <v>0</v>
      </c>
      <c r="I880" s="140">
        <v>0</v>
      </c>
      <c r="J880" s="135">
        <f t="shared" si="409"/>
        <v>0</v>
      </c>
      <c r="K880" s="141">
        <v>0</v>
      </c>
      <c r="L880" s="141">
        <v>0</v>
      </c>
      <c r="M880" s="141">
        <v>0</v>
      </c>
      <c r="N880" s="141">
        <v>0</v>
      </c>
      <c r="O880" s="141">
        <v>0</v>
      </c>
      <c r="P880" s="141">
        <v>0</v>
      </c>
      <c r="Q880" s="136">
        <f t="shared" si="411"/>
        <v>0</v>
      </c>
      <c r="R880" s="141">
        <v>0</v>
      </c>
      <c r="S880" s="141">
        <v>0</v>
      </c>
      <c r="T880" s="141">
        <v>0</v>
      </c>
      <c r="U880" s="10">
        <v>0</v>
      </c>
      <c r="V880" s="10">
        <v>0</v>
      </c>
      <c r="W880" s="10">
        <v>0</v>
      </c>
      <c r="X880" s="13">
        <f t="shared" si="406"/>
        <v>0</v>
      </c>
      <c r="Y880" s="10">
        <f t="shared" si="406"/>
        <v>0</v>
      </c>
      <c r="Z880" s="10">
        <f t="shared" si="406"/>
        <v>0</v>
      </c>
      <c r="AA880" s="10">
        <f t="shared" si="406"/>
        <v>0</v>
      </c>
      <c r="AB880" s="10">
        <f t="shared" si="406"/>
        <v>0</v>
      </c>
      <c r="AC880" s="10">
        <f t="shared" si="406"/>
        <v>0</v>
      </c>
      <c r="AD880" s="10">
        <f t="shared" si="406"/>
        <v>0</v>
      </c>
      <c r="AE880" s="10">
        <f t="shared" si="392"/>
        <v>0</v>
      </c>
      <c r="AF880" s="10">
        <f t="shared" si="392"/>
        <v>0</v>
      </c>
      <c r="AG880" s="10">
        <f t="shared" si="392"/>
        <v>0</v>
      </c>
      <c r="AH880" s="10">
        <f t="shared" si="391"/>
        <v>0</v>
      </c>
      <c r="AI880" s="10">
        <f t="shared" si="391"/>
        <v>0</v>
      </c>
      <c r="AJ880" s="10">
        <f t="shared" si="391"/>
        <v>0</v>
      </c>
      <c r="AK880" s="10">
        <f t="shared" si="391"/>
        <v>0</v>
      </c>
    </row>
    <row r="881" spans="1:37" ht="12.75" customHeight="1" x14ac:dyDescent="0.25">
      <c r="A881" s="133">
        <v>873</v>
      </c>
      <c r="B881" s="139" t="s">
        <v>2077</v>
      </c>
      <c r="C881" s="135">
        <f t="shared" si="407"/>
        <v>0</v>
      </c>
      <c r="D881" s="140">
        <v>0</v>
      </c>
      <c r="E881" s="140">
        <v>0</v>
      </c>
      <c r="F881" s="140">
        <v>0</v>
      </c>
      <c r="G881" s="140">
        <v>0</v>
      </c>
      <c r="H881" s="140">
        <v>0</v>
      </c>
      <c r="I881" s="140">
        <v>0</v>
      </c>
      <c r="J881" s="135">
        <f t="shared" si="409"/>
        <v>0</v>
      </c>
      <c r="K881" s="141">
        <v>0</v>
      </c>
      <c r="L881" s="141">
        <v>0</v>
      </c>
      <c r="M881" s="141">
        <v>0</v>
      </c>
      <c r="N881" s="141">
        <v>0</v>
      </c>
      <c r="O881" s="141">
        <v>0</v>
      </c>
      <c r="P881" s="141">
        <v>0</v>
      </c>
      <c r="Q881" s="136">
        <f t="shared" si="411"/>
        <v>0</v>
      </c>
      <c r="R881" s="141">
        <v>0</v>
      </c>
      <c r="S881" s="141">
        <v>0</v>
      </c>
      <c r="T881" s="141">
        <v>0</v>
      </c>
      <c r="U881" s="10">
        <v>0</v>
      </c>
      <c r="V881" s="10">
        <v>0</v>
      </c>
      <c r="W881" s="10">
        <v>0</v>
      </c>
      <c r="X881" s="13">
        <f t="shared" si="406"/>
        <v>0</v>
      </c>
      <c r="Y881" s="10">
        <f t="shared" si="406"/>
        <v>0</v>
      </c>
      <c r="Z881" s="10">
        <f t="shared" si="406"/>
        <v>0</v>
      </c>
      <c r="AA881" s="10">
        <f t="shared" si="406"/>
        <v>0</v>
      </c>
      <c r="AB881" s="10">
        <f t="shared" si="406"/>
        <v>0</v>
      </c>
      <c r="AC881" s="10">
        <f t="shared" si="406"/>
        <v>0</v>
      </c>
      <c r="AD881" s="10">
        <f t="shared" si="406"/>
        <v>0</v>
      </c>
      <c r="AE881" s="10">
        <f t="shared" si="392"/>
        <v>0</v>
      </c>
      <c r="AF881" s="10">
        <f t="shared" si="392"/>
        <v>0</v>
      </c>
      <c r="AG881" s="10">
        <f t="shared" si="392"/>
        <v>0</v>
      </c>
      <c r="AH881" s="10">
        <f t="shared" si="391"/>
        <v>0</v>
      </c>
      <c r="AI881" s="10">
        <f t="shared" si="391"/>
        <v>0</v>
      </c>
      <c r="AJ881" s="10">
        <f t="shared" si="391"/>
        <v>0</v>
      </c>
      <c r="AK881" s="10">
        <f t="shared" si="391"/>
        <v>0</v>
      </c>
    </row>
    <row r="882" spans="1:37" ht="12.75" customHeight="1" x14ac:dyDescent="0.25">
      <c r="A882" s="133">
        <v>874</v>
      </c>
      <c r="B882" s="139" t="s">
        <v>2078</v>
      </c>
      <c r="C882" s="135">
        <f t="shared" si="407"/>
        <v>0</v>
      </c>
      <c r="D882" s="140">
        <v>0</v>
      </c>
      <c r="E882" s="140">
        <v>0</v>
      </c>
      <c r="F882" s="140">
        <v>0</v>
      </c>
      <c r="G882" s="140">
        <v>0</v>
      </c>
      <c r="H882" s="140">
        <v>0</v>
      </c>
      <c r="I882" s="140">
        <v>0</v>
      </c>
      <c r="J882" s="135">
        <f t="shared" si="409"/>
        <v>0</v>
      </c>
      <c r="K882" s="141">
        <v>0</v>
      </c>
      <c r="L882" s="141">
        <v>0</v>
      </c>
      <c r="M882" s="141">
        <v>0</v>
      </c>
      <c r="N882" s="141">
        <v>0</v>
      </c>
      <c r="O882" s="141">
        <v>0</v>
      </c>
      <c r="P882" s="141">
        <v>0</v>
      </c>
      <c r="Q882" s="136">
        <f t="shared" si="411"/>
        <v>0</v>
      </c>
      <c r="R882" s="141">
        <v>0</v>
      </c>
      <c r="S882" s="141">
        <v>0</v>
      </c>
      <c r="T882" s="141">
        <v>0</v>
      </c>
      <c r="U882" s="10">
        <v>0</v>
      </c>
      <c r="V882" s="10">
        <v>0</v>
      </c>
      <c r="W882" s="10">
        <v>0</v>
      </c>
      <c r="X882" s="13">
        <f t="shared" si="406"/>
        <v>0</v>
      </c>
      <c r="Y882" s="10">
        <f t="shared" si="406"/>
        <v>0</v>
      </c>
      <c r="Z882" s="10">
        <f t="shared" si="406"/>
        <v>0</v>
      </c>
      <c r="AA882" s="10">
        <f t="shared" si="406"/>
        <v>0</v>
      </c>
      <c r="AB882" s="10">
        <f t="shared" si="406"/>
        <v>0</v>
      </c>
      <c r="AC882" s="10">
        <f t="shared" si="406"/>
        <v>0</v>
      </c>
      <c r="AD882" s="10">
        <f t="shared" si="406"/>
        <v>0</v>
      </c>
      <c r="AE882" s="10">
        <f t="shared" si="392"/>
        <v>0</v>
      </c>
      <c r="AF882" s="10">
        <f t="shared" si="392"/>
        <v>0</v>
      </c>
      <c r="AG882" s="10">
        <f t="shared" si="392"/>
        <v>0</v>
      </c>
      <c r="AH882" s="10">
        <f t="shared" si="391"/>
        <v>0</v>
      </c>
      <c r="AI882" s="10">
        <f t="shared" si="391"/>
        <v>0</v>
      </c>
      <c r="AJ882" s="10">
        <f t="shared" si="391"/>
        <v>0</v>
      </c>
      <c r="AK882" s="10">
        <f t="shared" si="391"/>
        <v>0</v>
      </c>
    </row>
    <row r="883" spans="1:37" ht="12.75" customHeight="1" x14ac:dyDescent="0.25">
      <c r="A883" s="133">
        <v>875</v>
      </c>
      <c r="B883" s="139" t="s">
        <v>2079</v>
      </c>
      <c r="C883" s="135">
        <f t="shared" si="407"/>
        <v>0</v>
      </c>
      <c r="D883" s="140">
        <v>0</v>
      </c>
      <c r="E883" s="140">
        <v>0</v>
      </c>
      <c r="F883" s="140">
        <v>0</v>
      </c>
      <c r="G883" s="140">
        <v>0</v>
      </c>
      <c r="H883" s="140">
        <v>0</v>
      </c>
      <c r="I883" s="140">
        <v>0</v>
      </c>
      <c r="J883" s="135">
        <f t="shared" si="409"/>
        <v>0</v>
      </c>
      <c r="K883" s="141">
        <v>0</v>
      </c>
      <c r="L883" s="141">
        <v>0</v>
      </c>
      <c r="M883" s="141">
        <v>0</v>
      </c>
      <c r="N883" s="141">
        <v>0</v>
      </c>
      <c r="O883" s="141">
        <v>0</v>
      </c>
      <c r="P883" s="141">
        <v>0</v>
      </c>
      <c r="Q883" s="136">
        <f t="shared" si="411"/>
        <v>0</v>
      </c>
      <c r="R883" s="141">
        <v>0</v>
      </c>
      <c r="S883" s="141">
        <v>0</v>
      </c>
      <c r="T883" s="141">
        <v>0</v>
      </c>
      <c r="U883" s="10">
        <v>0</v>
      </c>
      <c r="V883" s="10">
        <v>0</v>
      </c>
      <c r="W883" s="10">
        <v>0</v>
      </c>
      <c r="X883" s="13">
        <f t="shared" si="406"/>
        <v>0</v>
      </c>
      <c r="Y883" s="10">
        <f t="shared" si="406"/>
        <v>0</v>
      </c>
      <c r="Z883" s="10">
        <f t="shared" si="406"/>
        <v>0</v>
      </c>
      <c r="AA883" s="10">
        <f t="shared" si="406"/>
        <v>0</v>
      </c>
      <c r="AB883" s="10">
        <f t="shared" si="406"/>
        <v>0</v>
      </c>
      <c r="AC883" s="10">
        <f t="shared" si="406"/>
        <v>0</v>
      </c>
      <c r="AD883" s="10">
        <f t="shared" si="406"/>
        <v>0</v>
      </c>
      <c r="AE883" s="10">
        <f t="shared" si="392"/>
        <v>0</v>
      </c>
      <c r="AF883" s="10">
        <f t="shared" si="392"/>
        <v>0</v>
      </c>
      <c r="AG883" s="10">
        <f t="shared" si="392"/>
        <v>0</v>
      </c>
      <c r="AH883" s="10">
        <f t="shared" si="391"/>
        <v>0</v>
      </c>
      <c r="AI883" s="10">
        <f t="shared" si="391"/>
        <v>0</v>
      </c>
      <c r="AJ883" s="10">
        <f t="shared" si="391"/>
        <v>0</v>
      </c>
      <c r="AK883" s="10">
        <f t="shared" si="391"/>
        <v>0</v>
      </c>
    </row>
    <row r="884" spans="1:37" ht="12.75" customHeight="1" x14ac:dyDescent="0.25">
      <c r="A884" s="133">
        <v>876</v>
      </c>
      <c r="B884" s="139" t="s">
        <v>2080</v>
      </c>
      <c r="C884" s="135">
        <f t="shared" si="407"/>
        <v>0</v>
      </c>
      <c r="D884" s="140">
        <v>0</v>
      </c>
      <c r="E884" s="140">
        <v>0</v>
      </c>
      <c r="F884" s="140">
        <v>0</v>
      </c>
      <c r="G884" s="140">
        <v>0</v>
      </c>
      <c r="H884" s="140">
        <v>0</v>
      </c>
      <c r="I884" s="140">
        <v>0</v>
      </c>
      <c r="J884" s="135">
        <f t="shared" si="409"/>
        <v>0</v>
      </c>
      <c r="K884" s="141">
        <v>0</v>
      </c>
      <c r="L884" s="141">
        <v>0</v>
      </c>
      <c r="M884" s="141">
        <v>0</v>
      </c>
      <c r="N884" s="141">
        <v>0</v>
      </c>
      <c r="O884" s="141">
        <v>0</v>
      </c>
      <c r="P884" s="141">
        <v>0</v>
      </c>
      <c r="Q884" s="136">
        <f t="shared" si="411"/>
        <v>0</v>
      </c>
      <c r="R884" s="141">
        <v>0</v>
      </c>
      <c r="S884" s="141">
        <v>0</v>
      </c>
      <c r="T884" s="141">
        <v>0</v>
      </c>
      <c r="U884" s="10">
        <v>0</v>
      </c>
      <c r="V884" s="10">
        <v>0</v>
      </c>
      <c r="W884" s="10">
        <v>0</v>
      </c>
      <c r="X884" s="13">
        <f t="shared" si="406"/>
        <v>0</v>
      </c>
      <c r="Y884" s="10">
        <f t="shared" si="406"/>
        <v>0</v>
      </c>
      <c r="Z884" s="10">
        <f t="shared" si="406"/>
        <v>0</v>
      </c>
      <c r="AA884" s="10">
        <f t="shared" si="406"/>
        <v>0</v>
      </c>
      <c r="AB884" s="10">
        <f t="shared" si="406"/>
        <v>0</v>
      </c>
      <c r="AC884" s="10">
        <f t="shared" si="406"/>
        <v>0</v>
      </c>
      <c r="AD884" s="10">
        <f t="shared" si="406"/>
        <v>0</v>
      </c>
      <c r="AE884" s="10">
        <f t="shared" si="392"/>
        <v>0</v>
      </c>
      <c r="AF884" s="10">
        <f t="shared" si="392"/>
        <v>0</v>
      </c>
      <c r="AG884" s="10">
        <f t="shared" si="392"/>
        <v>0</v>
      </c>
      <c r="AH884" s="10">
        <f t="shared" si="391"/>
        <v>0</v>
      </c>
      <c r="AI884" s="10">
        <f t="shared" si="391"/>
        <v>0</v>
      </c>
      <c r="AJ884" s="10">
        <f t="shared" si="391"/>
        <v>0</v>
      </c>
      <c r="AK884" s="10">
        <f t="shared" si="391"/>
        <v>0</v>
      </c>
    </row>
    <row r="885" spans="1:37" ht="12.75" customHeight="1" x14ac:dyDescent="0.25">
      <c r="A885" s="133">
        <v>877</v>
      </c>
      <c r="B885" s="139" t="s">
        <v>2081</v>
      </c>
      <c r="C885" s="135">
        <f t="shared" si="407"/>
        <v>0</v>
      </c>
      <c r="D885" s="140">
        <v>0</v>
      </c>
      <c r="E885" s="140">
        <v>0</v>
      </c>
      <c r="F885" s="140">
        <v>0</v>
      </c>
      <c r="G885" s="140">
        <v>0</v>
      </c>
      <c r="H885" s="140">
        <v>0</v>
      </c>
      <c r="I885" s="140">
        <v>0</v>
      </c>
      <c r="J885" s="135">
        <f t="shared" si="409"/>
        <v>0</v>
      </c>
      <c r="K885" s="141">
        <v>0</v>
      </c>
      <c r="L885" s="141">
        <v>0</v>
      </c>
      <c r="M885" s="141">
        <v>0</v>
      </c>
      <c r="N885" s="141">
        <v>0</v>
      </c>
      <c r="O885" s="141">
        <v>0</v>
      </c>
      <c r="P885" s="141">
        <v>0</v>
      </c>
      <c r="Q885" s="136">
        <f t="shared" si="411"/>
        <v>0</v>
      </c>
      <c r="R885" s="141">
        <v>0</v>
      </c>
      <c r="S885" s="141">
        <v>0</v>
      </c>
      <c r="T885" s="141">
        <v>0</v>
      </c>
      <c r="U885" s="10">
        <v>0</v>
      </c>
      <c r="V885" s="10">
        <v>0</v>
      </c>
      <c r="W885" s="10">
        <v>0</v>
      </c>
      <c r="X885" s="13">
        <f t="shared" si="406"/>
        <v>0</v>
      </c>
      <c r="Y885" s="10">
        <f t="shared" si="406"/>
        <v>0</v>
      </c>
      <c r="Z885" s="10">
        <f t="shared" si="406"/>
        <v>0</v>
      </c>
      <c r="AA885" s="10">
        <f t="shared" si="406"/>
        <v>0</v>
      </c>
      <c r="AB885" s="10">
        <f t="shared" si="406"/>
        <v>0</v>
      </c>
      <c r="AC885" s="10">
        <f t="shared" si="406"/>
        <v>0</v>
      </c>
      <c r="AD885" s="10">
        <f t="shared" si="406"/>
        <v>0</v>
      </c>
      <c r="AE885" s="10">
        <f t="shared" si="392"/>
        <v>0</v>
      </c>
      <c r="AF885" s="10">
        <f t="shared" si="392"/>
        <v>0</v>
      </c>
      <c r="AG885" s="10">
        <f t="shared" si="392"/>
        <v>0</v>
      </c>
      <c r="AH885" s="10">
        <f t="shared" si="391"/>
        <v>0</v>
      </c>
      <c r="AI885" s="10">
        <f t="shared" si="391"/>
        <v>0</v>
      </c>
      <c r="AJ885" s="10">
        <f t="shared" si="391"/>
        <v>0</v>
      </c>
      <c r="AK885" s="10">
        <f t="shared" si="391"/>
        <v>0</v>
      </c>
    </row>
    <row r="886" spans="1:37" ht="12.75" customHeight="1" x14ac:dyDescent="0.25">
      <c r="A886" s="133">
        <v>878</v>
      </c>
      <c r="B886" s="139" t="s">
        <v>2082</v>
      </c>
      <c r="C886" s="135">
        <f t="shared" si="407"/>
        <v>0</v>
      </c>
      <c r="D886" s="140">
        <v>0</v>
      </c>
      <c r="E886" s="140">
        <v>0</v>
      </c>
      <c r="F886" s="140">
        <v>0</v>
      </c>
      <c r="G886" s="140">
        <v>0</v>
      </c>
      <c r="H886" s="140">
        <v>0</v>
      </c>
      <c r="I886" s="140">
        <v>0</v>
      </c>
      <c r="J886" s="135">
        <f t="shared" si="409"/>
        <v>0</v>
      </c>
      <c r="K886" s="141">
        <v>0</v>
      </c>
      <c r="L886" s="141">
        <v>0</v>
      </c>
      <c r="M886" s="141">
        <v>0</v>
      </c>
      <c r="N886" s="141">
        <v>0</v>
      </c>
      <c r="O886" s="141">
        <v>0</v>
      </c>
      <c r="P886" s="141">
        <v>0</v>
      </c>
      <c r="Q886" s="136">
        <f t="shared" si="411"/>
        <v>0</v>
      </c>
      <c r="R886" s="141">
        <v>0</v>
      </c>
      <c r="S886" s="141">
        <v>0</v>
      </c>
      <c r="T886" s="141">
        <v>0</v>
      </c>
      <c r="U886" s="10">
        <v>0</v>
      </c>
      <c r="V886" s="10">
        <v>0</v>
      </c>
      <c r="W886" s="10">
        <v>0</v>
      </c>
      <c r="X886" s="13">
        <f t="shared" si="406"/>
        <v>0</v>
      </c>
      <c r="Y886" s="10">
        <f t="shared" si="406"/>
        <v>0</v>
      </c>
      <c r="Z886" s="10">
        <f t="shared" si="406"/>
        <v>0</v>
      </c>
      <c r="AA886" s="10">
        <f t="shared" si="406"/>
        <v>0</v>
      </c>
      <c r="AB886" s="10">
        <f t="shared" si="406"/>
        <v>0</v>
      </c>
      <c r="AC886" s="10">
        <f t="shared" si="406"/>
        <v>0</v>
      </c>
      <c r="AD886" s="10">
        <f t="shared" si="406"/>
        <v>0</v>
      </c>
      <c r="AE886" s="10">
        <f t="shared" si="392"/>
        <v>0</v>
      </c>
      <c r="AF886" s="10">
        <f t="shared" si="392"/>
        <v>0</v>
      </c>
      <c r="AG886" s="10">
        <f t="shared" si="392"/>
        <v>0</v>
      </c>
      <c r="AH886" s="10">
        <f t="shared" si="391"/>
        <v>0</v>
      </c>
      <c r="AI886" s="10">
        <f t="shared" si="391"/>
        <v>0</v>
      </c>
      <c r="AJ886" s="10">
        <f t="shared" si="391"/>
        <v>0</v>
      </c>
      <c r="AK886" s="10">
        <f t="shared" si="391"/>
        <v>0</v>
      </c>
    </row>
    <row r="887" spans="1:37" ht="12.75" customHeight="1" x14ac:dyDescent="0.25">
      <c r="A887" s="133">
        <v>879</v>
      </c>
      <c r="B887" s="139" t="s">
        <v>2083</v>
      </c>
      <c r="C887" s="135">
        <f t="shared" si="407"/>
        <v>0</v>
      </c>
      <c r="D887" s="140">
        <v>0</v>
      </c>
      <c r="E887" s="140">
        <v>0</v>
      </c>
      <c r="F887" s="140">
        <v>0</v>
      </c>
      <c r="G887" s="140">
        <v>0</v>
      </c>
      <c r="H887" s="140">
        <v>0</v>
      </c>
      <c r="I887" s="140">
        <v>0</v>
      </c>
      <c r="J887" s="135">
        <f t="shared" si="409"/>
        <v>0</v>
      </c>
      <c r="K887" s="141">
        <v>0</v>
      </c>
      <c r="L887" s="141">
        <v>0</v>
      </c>
      <c r="M887" s="141">
        <v>0</v>
      </c>
      <c r="N887" s="141">
        <v>0</v>
      </c>
      <c r="O887" s="141">
        <v>0</v>
      </c>
      <c r="P887" s="141">
        <v>0</v>
      </c>
      <c r="Q887" s="136">
        <f t="shared" si="411"/>
        <v>0</v>
      </c>
      <c r="R887" s="141">
        <v>0</v>
      </c>
      <c r="S887" s="141">
        <v>0</v>
      </c>
      <c r="T887" s="141">
        <v>0</v>
      </c>
      <c r="U887" s="10">
        <v>0</v>
      </c>
      <c r="V887" s="10">
        <v>0</v>
      </c>
      <c r="W887" s="10">
        <v>0</v>
      </c>
      <c r="X887" s="13">
        <f t="shared" si="406"/>
        <v>0</v>
      </c>
      <c r="Y887" s="10">
        <f t="shared" si="406"/>
        <v>0</v>
      </c>
      <c r="Z887" s="10">
        <f t="shared" ref="Z887:AD901" si="419">S887-L887</f>
        <v>0</v>
      </c>
      <c r="AA887" s="10">
        <f t="shared" si="419"/>
        <v>0</v>
      </c>
      <c r="AB887" s="10">
        <f t="shared" si="419"/>
        <v>0</v>
      </c>
      <c r="AC887" s="10">
        <f t="shared" si="419"/>
        <v>0</v>
      </c>
      <c r="AD887" s="10">
        <f t="shared" si="419"/>
        <v>0</v>
      </c>
      <c r="AE887" s="10">
        <f t="shared" si="392"/>
        <v>0</v>
      </c>
      <c r="AF887" s="10">
        <f t="shared" si="392"/>
        <v>0</v>
      </c>
      <c r="AG887" s="10">
        <f t="shared" si="392"/>
        <v>0</v>
      </c>
      <c r="AH887" s="10">
        <f t="shared" si="391"/>
        <v>0</v>
      </c>
      <c r="AI887" s="10">
        <f t="shared" si="391"/>
        <v>0</v>
      </c>
      <c r="AJ887" s="10">
        <f t="shared" si="391"/>
        <v>0</v>
      </c>
      <c r="AK887" s="10">
        <f t="shared" si="391"/>
        <v>0</v>
      </c>
    </row>
    <row r="888" spans="1:37" ht="12.75" customHeight="1" x14ac:dyDescent="0.25">
      <c r="A888" s="133">
        <v>880</v>
      </c>
      <c r="B888" s="139" t="s">
        <v>1828</v>
      </c>
      <c r="C888" s="135">
        <f t="shared" si="407"/>
        <v>0</v>
      </c>
      <c r="D888" s="140">
        <v>0</v>
      </c>
      <c r="E888" s="140">
        <v>0</v>
      </c>
      <c r="F888" s="140">
        <v>0</v>
      </c>
      <c r="G888" s="140">
        <v>0</v>
      </c>
      <c r="H888" s="140">
        <v>0</v>
      </c>
      <c r="I888" s="140">
        <v>0</v>
      </c>
      <c r="J888" s="135">
        <f t="shared" si="409"/>
        <v>0</v>
      </c>
      <c r="K888" s="141">
        <v>0</v>
      </c>
      <c r="L888" s="141">
        <v>0</v>
      </c>
      <c r="M888" s="141">
        <v>0</v>
      </c>
      <c r="N888" s="141">
        <v>0</v>
      </c>
      <c r="O888" s="141">
        <v>0</v>
      </c>
      <c r="P888" s="141">
        <v>0</v>
      </c>
      <c r="Q888" s="136">
        <f t="shared" si="411"/>
        <v>0</v>
      </c>
      <c r="R888" s="141">
        <v>0</v>
      </c>
      <c r="S888" s="141">
        <v>0</v>
      </c>
      <c r="T888" s="141">
        <v>0</v>
      </c>
      <c r="U888" s="10">
        <v>0</v>
      </c>
      <c r="V888" s="10">
        <v>0</v>
      </c>
      <c r="W888" s="10">
        <v>0</v>
      </c>
      <c r="X888" s="13">
        <f t="shared" ref="X888:AD936" si="420">Q888-J888</f>
        <v>0</v>
      </c>
      <c r="Y888" s="10">
        <f t="shared" si="420"/>
        <v>0</v>
      </c>
      <c r="Z888" s="10">
        <f t="shared" si="419"/>
        <v>0</v>
      </c>
      <c r="AA888" s="10">
        <f t="shared" si="419"/>
        <v>0</v>
      </c>
      <c r="AB888" s="10">
        <f t="shared" si="419"/>
        <v>0</v>
      </c>
      <c r="AC888" s="10">
        <f t="shared" si="419"/>
        <v>0</v>
      </c>
      <c r="AD888" s="10">
        <f t="shared" si="419"/>
        <v>0</v>
      </c>
      <c r="AE888" s="10">
        <f t="shared" si="392"/>
        <v>0</v>
      </c>
      <c r="AF888" s="10">
        <f t="shared" si="392"/>
        <v>0</v>
      </c>
      <c r="AG888" s="10">
        <f t="shared" si="392"/>
        <v>0</v>
      </c>
      <c r="AH888" s="10">
        <f t="shared" si="391"/>
        <v>0</v>
      </c>
      <c r="AI888" s="10">
        <f t="shared" si="391"/>
        <v>0</v>
      </c>
      <c r="AJ888" s="10">
        <f t="shared" si="391"/>
        <v>0</v>
      </c>
      <c r="AK888" s="10">
        <f t="shared" si="391"/>
        <v>0</v>
      </c>
    </row>
    <row r="889" spans="1:37" ht="12.75" customHeight="1" x14ac:dyDescent="0.25">
      <c r="A889" s="133">
        <v>881</v>
      </c>
      <c r="B889" s="139" t="s">
        <v>2084</v>
      </c>
      <c r="C889" s="135">
        <f t="shared" si="407"/>
        <v>0</v>
      </c>
      <c r="D889" s="140">
        <v>0</v>
      </c>
      <c r="E889" s="140">
        <v>0</v>
      </c>
      <c r="F889" s="140">
        <v>0</v>
      </c>
      <c r="G889" s="140">
        <v>0</v>
      </c>
      <c r="H889" s="140">
        <v>0</v>
      </c>
      <c r="I889" s="140">
        <v>0</v>
      </c>
      <c r="J889" s="135">
        <f t="shared" si="409"/>
        <v>0</v>
      </c>
      <c r="K889" s="141">
        <v>0</v>
      </c>
      <c r="L889" s="141">
        <v>0</v>
      </c>
      <c r="M889" s="141">
        <v>0</v>
      </c>
      <c r="N889" s="141">
        <v>0</v>
      </c>
      <c r="O889" s="141">
        <v>0</v>
      </c>
      <c r="P889" s="141">
        <v>0</v>
      </c>
      <c r="Q889" s="136">
        <f t="shared" si="411"/>
        <v>0</v>
      </c>
      <c r="R889" s="141">
        <v>0</v>
      </c>
      <c r="S889" s="141">
        <v>0</v>
      </c>
      <c r="T889" s="141">
        <v>0</v>
      </c>
      <c r="U889" s="10">
        <v>0</v>
      </c>
      <c r="V889" s="10">
        <v>0</v>
      </c>
      <c r="W889" s="10">
        <v>0</v>
      </c>
      <c r="X889" s="13">
        <f t="shared" si="420"/>
        <v>0</v>
      </c>
      <c r="Y889" s="10">
        <f t="shared" si="420"/>
        <v>0</v>
      </c>
      <c r="Z889" s="10">
        <f t="shared" si="419"/>
        <v>0</v>
      </c>
      <c r="AA889" s="10">
        <f t="shared" si="419"/>
        <v>0</v>
      </c>
      <c r="AB889" s="10">
        <f t="shared" si="419"/>
        <v>0</v>
      </c>
      <c r="AC889" s="10">
        <f t="shared" si="419"/>
        <v>0</v>
      </c>
      <c r="AD889" s="10">
        <f t="shared" si="419"/>
        <v>0</v>
      </c>
      <c r="AE889" s="10">
        <f t="shared" si="392"/>
        <v>0</v>
      </c>
      <c r="AF889" s="10">
        <f t="shared" si="392"/>
        <v>0</v>
      </c>
      <c r="AG889" s="10">
        <f t="shared" si="392"/>
        <v>0</v>
      </c>
      <c r="AH889" s="10">
        <f t="shared" si="391"/>
        <v>0</v>
      </c>
      <c r="AI889" s="10">
        <f t="shared" si="391"/>
        <v>0</v>
      </c>
      <c r="AJ889" s="10">
        <f t="shared" si="391"/>
        <v>0</v>
      </c>
      <c r="AK889" s="10">
        <f t="shared" si="391"/>
        <v>0</v>
      </c>
    </row>
    <row r="890" spans="1:37" ht="12.75" customHeight="1" x14ac:dyDescent="0.25">
      <c r="A890" s="133">
        <v>882</v>
      </c>
      <c r="B890" s="139" t="s">
        <v>1543</v>
      </c>
      <c r="C890" s="135">
        <f t="shared" si="407"/>
        <v>0</v>
      </c>
      <c r="D890" s="140">
        <v>0</v>
      </c>
      <c r="E890" s="140">
        <v>0</v>
      </c>
      <c r="F890" s="140">
        <v>0</v>
      </c>
      <c r="G890" s="140">
        <v>0</v>
      </c>
      <c r="H890" s="140">
        <v>0</v>
      </c>
      <c r="I890" s="140">
        <v>0</v>
      </c>
      <c r="J890" s="135">
        <f t="shared" si="409"/>
        <v>0</v>
      </c>
      <c r="K890" s="141">
        <v>0</v>
      </c>
      <c r="L890" s="141">
        <v>0</v>
      </c>
      <c r="M890" s="141">
        <v>0</v>
      </c>
      <c r="N890" s="141">
        <v>0</v>
      </c>
      <c r="O890" s="141">
        <v>0</v>
      </c>
      <c r="P890" s="141">
        <v>0</v>
      </c>
      <c r="Q890" s="136">
        <f t="shared" si="411"/>
        <v>0</v>
      </c>
      <c r="R890" s="141">
        <v>0</v>
      </c>
      <c r="S890" s="141">
        <v>0</v>
      </c>
      <c r="T890" s="141">
        <v>0</v>
      </c>
      <c r="U890" s="10">
        <v>0</v>
      </c>
      <c r="V890" s="10">
        <v>0</v>
      </c>
      <c r="W890" s="10">
        <v>0</v>
      </c>
      <c r="X890" s="13">
        <f t="shared" si="420"/>
        <v>0</v>
      </c>
      <c r="Y890" s="10">
        <f t="shared" si="420"/>
        <v>0</v>
      </c>
      <c r="Z890" s="10">
        <f t="shared" si="419"/>
        <v>0</v>
      </c>
      <c r="AA890" s="10">
        <f t="shared" si="419"/>
        <v>0</v>
      </c>
      <c r="AB890" s="10">
        <f t="shared" si="419"/>
        <v>0</v>
      </c>
      <c r="AC890" s="10">
        <f t="shared" si="419"/>
        <v>0</v>
      </c>
      <c r="AD890" s="10">
        <f t="shared" si="419"/>
        <v>0</v>
      </c>
      <c r="AE890" s="10">
        <f t="shared" si="392"/>
        <v>0</v>
      </c>
      <c r="AF890" s="10">
        <f t="shared" si="392"/>
        <v>0</v>
      </c>
      <c r="AG890" s="10">
        <f t="shared" si="392"/>
        <v>0</v>
      </c>
      <c r="AH890" s="10">
        <f t="shared" si="392"/>
        <v>0</v>
      </c>
      <c r="AI890" s="10">
        <f t="shared" si="392"/>
        <v>0</v>
      </c>
      <c r="AJ890" s="10">
        <f t="shared" si="392"/>
        <v>0</v>
      </c>
      <c r="AK890" s="10">
        <f t="shared" si="392"/>
        <v>0</v>
      </c>
    </row>
    <row r="891" spans="1:37" ht="12.75" customHeight="1" x14ac:dyDescent="0.25">
      <c r="A891" s="133">
        <v>883</v>
      </c>
      <c r="B891" s="139" t="s">
        <v>2002</v>
      </c>
      <c r="C891" s="135">
        <f t="shared" si="407"/>
        <v>0</v>
      </c>
      <c r="D891" s="140">
        <v>0</v>
      </c>
      <c r="E891" s="140">
        <v>0</v>
      </c>
      <c r="F891" s="140">
        <v>0</v>
      </c>
      <c r="G891" s="140">
        <v>0</v>
      </c>
      <c r="H891" s="140">
        <v>0</v>
      </c>
      <c r="I891" s="140">
        <v>0</v>
      </c>
      <c r="J891" s="135">
        <f t="shared" si="409"/>
        <v>0</v>
      </c>
      <c r="K891" s="141">
        <v>0</v>
      </c>
      <c r="L891" s="141">
        <v>0</v>
      </c>
      <c r="M891" s="141">
        <v>0</v>
      </c>
      <c r="N891" s="141">
        <v>0</v>
      </c>
      <c r="O891" s="141">
        <v>0</v>
      </c>
      <c r="P891" s="141">
        <v>0</v>
      </c>
      <c r="Q891" s="136">
        <f t="shared" si="411"/>
        <v>0</v>
      </c>
      <c r="R891" s="141">
        <v>0</v>
      </c>
      <c r="S891" s="141">
        <v>0</v>
      </c>
      <c r="T891" s="141">
        <v>0</v>
      </c>
      <c r="U891" s="10">
        <v>0</v>
      </c>
      <c r="V891" s="10">
        <v>0</v>
      </c>
      <c r="W891" s="10">
        <v>0</v>
      </c>
      <c r="X891" s="13">
        <f t="shared" si="420"/>
        <v>0</v>
      </c>
      <c r="Y891" s="10">
        <f t="shared" si="420"/>
        <v>0</v>
      </c>
      <c r="Z891" s="10">
        <f t="shared" si="419"/>
        <v>0</v>
      </c>
      <c r="AA891" s="10">
        <f t="shared" si="419"/>
        <v>0</v>
      </c>
      <c r="AB891" s="10">
        <f t="shared" si="419"/>
        <v>0</v>
      </c>
      <c r="AC891" s="10">
        <f t="shared" si="419"/>
        <v>0</v>
      </c>
      <c r="AD891" s="10">
        <f t="shared" si="419"/>
        <v>0</v>
      </c>
      <c r="AE891" s="10">
        <f t="shared" ref="AE891:AK928" si="421">IF(J891=0,0,Q891/J891*100)</f>
        <v>0</v>
      </c>
      <c r="AF891" s="10">
        <f t="shared" si="421"/>
        <v>0</v>
      </c>
      <c r="AG891" s="10">
        <f t="shared" si="421"/>
        <v>0</v>
      </c>
      <c r="AH891" s="10">
        <f t="shared" si="421"/>
        <v>0</v>
      </c>
      <c r="AI891" s="10">
        <f t="shared" si="421"/>
        <v>0</v>
      </c>
      <c r="AJ891" s="10">
        <f t="shared" si="421"/>
        <v>0</v>
      </c>
      <c r="AK891" s="10">
        <f t="shared" si="421"/>
        <v>0</v>
      </c>
    </row>
    <row r="892" spans="1:37" ht="12.75" customHeight="1" x14ac:dyDescent="0.25">
      <c r="A892" s="133">
        <v>884</v>
      </c>
      <c r="B892" s="139" t="s">
        <v>2085</v>
      </c>
      <c r="C892" s="135">
        <f t="shared" si="407"/>
        <v>0</v>
      </c>
      <c r="D892" s="140">
        <v>0</v>
      </c>
      <c r="E892" s="140">
        <v>0</v>
      </c>
      <c r="F892" s="140">
        <v>0</v>
      </c>
      <c r="G892" s="140">
        <v>0</v>
      </c>
      <c r="H892" s="140">
        <v>0</v>
      </c>
      <c r="I892" s="140">
        <v>0</v>
      </c>
      <c r="J892" s="135">
        <f t="shared" si="409"/>
        <v>0</v>
      </c>
      <c r="K892" s="141">
        <v>0</v>
      </c>
      <c r="L892" s="141">
        <v>0</v>
      </c>
      <c r="M892" s="141">
        <v>0</v>
      </c>
      <c r="N892" s="141">
        <v>0</v>
      </c>
      <c r="O892" s="141">
        <v>0</v>
      </c>
      <c r="P892" s="141">
        <v>0</v>
      </c>
      <c r="Q892" s="136">
        <f t="shared" si="411"/>
        <v>0</v>
      </c>
      <c r="R892" s="141">
        <v>0</v>
      </c>
      <c r="S892" s="141">
        <v>0</v>
      </c>
      <c r="T892" s="141">
        <v>0</v>
      </c>
      <c r="U892" s="10">
        <v>0</v>
      </c>
      <c r="V892" s="10">
        <v>0</v>
      </c>
      <c r="W892" s="10">
        <v>0</v>
      </c>
      <c r="X892" s="13">
        <f t="shared" si="420"/>
        <v>0</v>
      </c>
      <c r="Y892" s="10">
        <f t="shared" si="420"/>
        <v>0</v>
      </c>
      <c r="Z892" s="10">
        <f t="shared" si="419"/>
        <v>0</v>
      </c>
      <c r="AA892" s="10">
        <f t="shared" si="419"/>
        <v>0</v>
      </c>
      <c r="AB892" s="10">
        <f t="shared" si="419"/>
        <v>0</v>
      </c>
      <c r="AC892" s="10">
        <f t="shared" si="419"/>
        <v>0</v>
      </c>
      <c r="AD892" s="10">
        <f t="shared" si="419"/>
        <v>0</v>
      </c>
      <c r="AE892" s="10">
        <f t="shared" si="421"/>
        <v>0</v>
      </c>
      <c r="AF892" s="10">
        <f t="shared" si="421"/>
        <v>0</v>
      </c>
      <c r="AG892" s="10">
        <f t="shared" si="421"/>
        <v>0</v>
      </c>
      <c r="AH892" s="10">
        <f t="shared" si="421"/>
        <v>0</v>
      </c>
      <c r="AI892" s="10">
        <f t="shared" si="421"/>
        <v>0</v>
      </c>
      <c r="AJ892" s="10">
        <f t="shared" si="421"/>
        <v>0</v>
      </c>
      <c r="AK892" s="10">
        <f t="shared" si="421"/>
        <v>0</v>
      </c>
    </row>
    <row r="893" spans="1:37" ht="12.75" customHeight="1" x14ac:dyDescent="0.25">
      <c r="A893" s="133">
        <v>885</v>
      </c>
      <c r="B893" s="139" t="s">
        <v>1419</v>
      </c>
      <c r="C893" s="135">
        <f t="shared" si="407"/>
        <v>0</v>
      </c>
      <c r="D893" s="140">
        <v>0</v>
      </c>
      <c r="E893" s="140">
        <v>0</v>
      </c>
      <c r="F893" s="140">
        <v>0</v>
      </c>
      <c r="G893" s="140">
        <v>0</v>
      </c>
      <c r="H893" s="140">
        <v>0</v>
      </c>
      <c r="I893" s="140">
        <v>0</v>
      </c>
      <c r="J893" s="135">
        <f t="shared" si="409"/>
        <v>0</v>
      </c>
      <c r="K893" s="141">
        <v>0</v>
      </c>
      <c r="L893" s="141">
        <v>0</v>
      </c>
      <c r="M893" s="141">
        <v>0</v>
      </c>
      <c r="N893" s="141">
        <v>0</v>
      </c>
      <c r="O893" s="141">
        <v>0</v>
      </c>
      <c r="P893" s="141">
        <v>0</v>
      </c>
      <c r="Q893" s="136">
        <f t="shared" si="411"/>
        <v>0</v>
      </c>
      <c r="R893" s="141">
        <v>0</v>
      </c>
      <c r="S893" s="141">
        <v>0</v>
      </c>
      <c r="T893" s="141">
        <v>0</v>
      </c>
      <c r="U893" s="10">
        <v>0</v>
      </c>
      <c r="V893" s="10">
        <v>0</v>
      </c>
      <c r="W893" s="10">
        <v>0</v>
      </c>
      <c r="X893" s="13">
        <f t="shared" si="420"/>
        <v>0</v>
      </c>
      <c r="Y893" s="10">
        <f t="shared" si="420"/>
        <v>0</v>
      </c>
      <c r="Z893" s="10">
        <f t="shared" si="419"/>
        <v>0</v>
      </c>
      <c r="AA893" s="10">
        <f t="shared" si="419"/>
        <v>0</v>
      </c>
      <c r="AB893" s="10">
        <f t="shared" si="419"/>
        <v>0</v>
      </c>
      <c r="AC893" s="10">
        <f t="shared" si="419"/>
        <v>0</v>
      </c>
      <c r="AD893" s="10">
        <f t="shared" si="419"/>
        <v>0</v>
      </c>
      <c r="AE893" s="10">
        <f t="shared" si="421"/>
        <v>0</v>
      </c>
      <c r="AF893" s="10">
        <f t="shared" si="421"/>
        <v>0</v>
      </c>
      <c r="AG893" s="10">
        <f t="shared" si="421"/>
        <v>0</v>
      </c>
      <c r="AH893" s="10">
        <f t="shared" si="421"/>
        <v>0</v>
      </c>
      <c r="AI893" s="10">
        <f t="shared" si="421"/>
        <v>0</v>
      </c>
      <c r="AJ893" s="10">
        <f t="shared" si="421"/>
        <v>0</v>
      </c>
      <c r="AK893" s="10">
        <f t="shared" si="421"/>
        <v>0</v>
      </c>
    </row>
    <row r="894" spans="1:37" ht="12.75" customHeight="1" x14ac:dyDescent="0.25">
      <c r="A894" s="133">
        <v>886</v>
      </c>
      <c r="B894" s="139" t="s">
        <v>2086</v>
      </c>
      <c r="C894" s="135">
        <f t="shared" si="407"/>
        <v>0</v>
      </c>
      <c r="D894" s="140">
        <v>0</v>
      </c>
      <c r="E894" s="140">
        <v>0</v>
      </c>
      <c r="F894" s="140">
        <v>0</v>
      </c>
      <c r="G894" s="140">
        <v>0</v>
      </c>
      <c r="H894" s="140">
        <v>0</v>
      </c>
      <c r="I894" s="140">
        <v>0</v>
      </c>
      <c r="J894" s="135">
        <f t="shared" si="409"/>
        <v>0</v>
      </c>
      <c r="K894" s="141">
        <v>0</v>
      </c>
      <c r="L894" s="141">
        <v>0</v>
      </c>
      <c r="M894" s="141">
        <v>0</v>
      </c>
      <c r="N894" s="141">
        <v>0</v>
      </c>
      <c r="O894" s="141">
        <v>0</v>
      </c>
      <c r="P894" s="141">
        <v>0</v>
      </c>
      <c r="Q894" s="136">
        <f t="shared" si="411"/>
        <v>0</v>
      </c>
      <c r="R894" s="141">
        <v>0</v>
      </c>
      <c r="S894" s="141">
        <v>0</v>
      </c>
      <c r="T894" s="141">
        <v>0</v>
      </c>
      <c r="U894" s="10">
        <v>0</v>
      </c>
      <c r="V894" s="10">
        <v>0</v>
      </c>
      <c r="W894" s="10">
        <v>0</v>
      </c>
      <c r="X894" s="13">
        <f t="shared" si="420"/>
        <v>0</v>
      </c>
      <c r="Y894" s="10">
        <f t="shared" si="420"/>
        <v>0</v>
      </c>
      <c r="Z894" s="10">
        <f t="shared" si="419"/>
        <v>0</v>
      </c>
      <c r="AA894" s="10">
        <f t="shared" si="419"/>
        <v>0</v>
      </c>
      <c r="AB894" s="10">
        <f t="shared" si="419"/>
        <v>0</v>
      </c>
      <c r="AC894" s="10">
        <f t="shared" si="419"/>
        <v>0</v>
      </c>
      <c r="AD894" s="10">
        <f t="shared" si="419"/>
        <v>0</v>
      </c>
      <c r="AE894" s="10">
        <f t="shared" si="421"/>
        <v>0</v>
      </c>
      <c r="AF894" s="10">
        <f t="shared" si="421"/>
        <v>0</v>
      </c>
      <c r="AG894" s="10">
        <f t="shared" si="421"/>
        <v>0</v>
      </c>
      <c r="AH894" s="10">
        <f t="shared" si="421"/>
        <v>0</v>
      </c>
      <c r="AI894" s="10">
        <f t="shared" si="421"/>
        <v>0</v>
      </c>
      <c r="AJ894" s="10">
        <f t="shared" si="421"/>
        <v>0</v>
      </c>
      <c r="AK894" s="10">
        <f t="shared" si="421"/>
        <v>0</v>
      </c>
    </row>
    <row r="895" spans="1:37" ht="12.75" customHeight="1" x14ac:dyDescent="0.25">
      <c r="A895" s="133">
        <v>887</v>
      </c>
      <c r="B895" s="139" t="s">
        <v>2070</v>
      </c>
      <c r="C895" s="135">
        <f t="shared" si="407"/>
        <v>40.700000000000003</v>
      </c>
      <c r="D895" s="140">
        <v>0</v>
      </c>
      <c r="E895" s="140">
        <v>0</v>
      </c>
      <c r="F895" s="140">
        <v>0</v>
      </c>
      <c r="G895" s="140">
        <v>0</v>
      </c>
      <c r="H895" s="140">
        <v>40.700000000000003</v>
      </c>
      <c r="I895" s="140">
        <v>0</v>
      </c>
      <c r="J895" s="135">
        <f t="shared" si="409"/>
        <v>40.700000000000003</v>
      </c>
      <c r="K895" s="141">
        <v>0</v>
      </c>
      <c r="L895" s="141">
        <v>0</v>
      </c>
      <c r="M895" s="141">
        <v>0</v>
      </c>
      <c r="N895" s="141">
        <v>0</v>
      </c>
      <c r="O895" s="141">
        <v>40.700000000000003</v>
      </c>
      <c r="P895" s="141">
        <v>0</v>
      </c>
      <c r="Q895" s="136">
        <f t="shared" si="411"/>
        <v>0</v>
      </c>
      <c r="R895" s="141">
        <v>0</v>
      </c>
      <c r="S895" s="141">
        <v>0</v>
      </c>
      <c r="T895" s="141">
        <v>0</v>
      </c>
      <c r="U895" s="10">
        <v>0</v>
      </c>
      <c r="V895" s="10">
        <v>0</v>
      </c>
      <c r="W895" s="10">
        <v>0</v>
      </c>
      <c r="X895" s="13">
        <f t="shared" si="420"/>
        <v>-40.700000000000003</v>
      </c>
      <c r="Y895" s="10">
        <f t="shared" si="420"/>
        <v>0</v>
      </c>
      <c r="Z895" s="10">
        <f t="shared" si="419"/>
        <v>0</v>
      </c>
      <c r="AA895" s="10">
        <f t="shared" si="419"/>
        <v>0</v>
      </c>
      <c r="AB895" s="10">
        <f t="shared" si="419"/>
        <v>0</v>
      </c>
      <c r="AC895" s="10">
        <f t="shared" si="419"/>
        <v>-40.700000000000003</v>
      </c>
      <c r="AD895" s="10">
        <f t="shared" si="419"/>
        <v>0</v>
      </c>
      <c r="AE895" s="10">
        <f t="shared" si="421"/>
        <v>0</v>
      </c>
      <c r="AF895" s="10">
        <f t="shared" si="421"/>
        <v>0</v>
      </c>
      <c r="AG895" s="10">
        <f t="shared" si="421"/>
        <v>0</v>
      </c>
      <c r="AH895" s="10">
        <f t="shared" si="421"/>
        <v>0</v>
      </c>
      <c r="AI895" s="10">
        <f t="shared" si="421"/>
        <v>0</v>
      </c>
      <c r="AJ895" s="10">
        <f t="shared" si="421"/>
        <v>0</v>
      </c>
      <c r="AK895" s="10">
        <f t="shared" si="421"/>
        <v>0</v>
      </c>
    </row>
    <row r="896" spans="1:37" ht="12.75" customHeight="1" x14ac:dyDescent="0.25">
      <c r="A896" s="133">
        <v>888</v>
      </c>
      <c r="B896" s="139" t="s">
        <v>2087</v>
      </c>
      <c r="C896" s="135">
        <f t="shared" si="407"/>
        <v>0</v>
      </c>
      <c r="D896" s="140">
        <v>0</v>
      </c>
      <c r="E896" s="140">
        <v>0</v>
      </c>
      <c r="F896" s="140">
        <v>0</v>
      </c>
      <c r="G896" s="140">
        <v>0</v>
      </c>
      <c r="H896" s="140">
        <v>0</v>
      </c>
      <c r="I896" s="140">
        <v>0</v>
      </c>
      <c r="J896" s="135">
        <f t="shared" si="409"/>
        <v>0</v>
      </c>
      <c r="K896" s="141">
        <v>0</v>
      </c>
      <c r="L896" s="141">
        <v>0</v>
      </c>
      <c r="M896" s="141">
        <v>0</v>
      </c>
      <c r="N896" s="141">
        <v>0</v>
      </c>
      <c r="O896" s="141">
        <v>0</v>
      </c>
      <c r="P896" s="141">
        <v>0</v>
      </c>
      <c r="Q896" s="136">
        <f t="shared" si="411"/>
        <v>0</v>
      </c>
      <c r="R896" s="141">
        <v>0</v>
      </c>
      <c r="S896" s="141">
        <v>0</v>
      </c>
      <c r="T896" s="141">
        <v>0</v>
      </c>
      <c r="U896" s="10">
        <v>0</v>
      </c>
      <c r="V896" s="10">
        <v>0</v>
      </c>
      <c r="W896" s="10">
        <v>0</v>
      </c>
      <c r="X896" s="13">
        <f t="shared" si="420"/>
        <v>0</v>
      </c>
      <c r="Y896" s="10">
        <f t="shared" si="420"/>
        <v>0</v>
      </c>
      <c r="Z896" s="10">
        <f t="shared" si="419"/>
        <v>0</v>
      </c>
      <c r="AA896" s="10">
        <f t="shared" si="419"/>
        <v>0</v>
      </c>
      <c r="AB896" s="10">
        <f t="shared" si="419"/>
        <v>0</v>
      </c>
      <c r="AC896" s="10">
        <f t="shared" si="419"/>
        <v>0</v>
      </c>
      <c r="AD896" s="10">
        <f t="shared" si="419"/>
        <v>0</v>
      </c>
      <c r="AE896" s="10">
        <f t="shared" si="421"/>
        <v>0</v>
      </c>
      <c r="AF896" s="10">
        <f t="shared" si="421"/>
        <v>0</v>
      </c>
      <c r="AG896" s="10">
        <f t="shared" si="421"/>
        <v>0</v>
      </c>
      <c r="AH896" s="10">
        <f t="shared" si="421"/>
        <v>0</v>
      </c>
      <c r="AI896" s="10">
        <f t="shared" si="421"/>
        <v>0</v>
      </c>
      <c r="AJ896" s="10">
        <f t="shared" si="421"/>
        <v>0</v>
      </c>
      <c r="AK896" s="10">
        <f t="shared" si="421"/>
        <v>0</v>
      </c>
    </row>
    <row r="897" spans="1:45" ht="12.75" customHeight="1" x14ac:dyDescent="0.25">
      <c r="A897" s="133">
        <v>889</v>
      </c>
      <c r="B897" s="139" t="s">
        <v>1493</v>
      </c>
      <c r="C897" s="135">
        <f t="shared" si="407"/>
        <v>0</v>
      </c>
      <c r="D897" s="140">
        <v>0</v>
      </c>
      <c r="E897" s="140">
        <v>0</v>
      </c>
      <c r="F897" s="140">
        <v>0</v>
      </c>
      <c r="G897" s="140">
        <v>0</v>
      </c>
      <c r="H897" s="140">
        <v>0</v>
      </c>
      <c r="I897" s="140">
        <v>0</v>
      </c>
      <c r="J897" s="135">
        <f t="shared" si="409"/>
        <v>0</v>
      </c>
      <c r="K897" s="141">
        <v>0</v>
      </c>
      <c r="L897" s="141">
        <v>0</v>
      </c>
      <c r="M897" s="141">
        <v>0</v>
      </c>
      <c r="N897" s="141">
        <v>0</v>
      </c>
      <c r="O897" s="141">
        <v>0</v>
      </c>
      <c r="P897" s="141">
        <v>0</v>
      </c>
      <c r="Q897" s="136">
        <f t="shared" si="411"/>
        <v>0</v>
      </c>
      <c r="R897" s="141">
        <v>0</v>
      </c>
      <c r="S897" s="141">
        <v>0</v>
      </c>
      <c r="T897" s="141">
        <v>0</v>
      </c>
      <c r="U897" s="10">
        <v>0</v>
      </c>
      <c r="V897" s="10">
        <v>0</v>
      </c>
      <c r="W897" s="10">
        <v>0</v>
      </c>
      <c r="X897" s="13">
        <f t="shared" si="420"/>
        <v>0</v>
      </c>
      <c r="Y897" s="10">
        <f t="shared" si="420"/>
        <v>0</v>
      </c>
      <c r="Z897" s="10">
        <f t="shared" si="419"/>
        <v>0</v>
      </c>
      <c r="AA897" s="10">
        <f t="shared" si="419"/>
        <v>0</v>
      </c>
      <c r="AB897" s="10">
        <f t="shared" si="419"/>
        <v>0</v>
      </c>
      <c r="AC897" s="10">
        <f t="shared" si="419"/>
        <v>0</v>
      </c>
      <c r="AD897" s="10">
        <f t="shared" si="419"/>
        <v>0</v>
      </c>
      <c r="AE897" s="10">
        <f t="shared" si="421"/>
        <v>0</v>
      </c>
      <c r="AF897" s="10">
        <f t="shared" si="421"/>
        <v>0</v>
      </c>
      <c r="AG897" s="10">
        <f t="shared" si="421"/>
        <v>0</v>
      </c>
      <c r="AH897" s="10">
        <f t="shared" si="421"/>
        <v>0</v>
      </c>
      <c r="AI897" s="10">
        <f t="shared" si="421"/>
        <v>0</v>
      </c>
      <c r="AJ897" s="10">
        <f t="shared" si="421"/>
        <v>0</v>
      </c>
      <c r="AK897" s="10">
        <f t="shared" si="421"/>
        <v>0</v>
      </c>
    </row>
    <row r="898" spans="1:45" ht="12.75" customHeight="1" x14ac:dyDescent="0.25">
      <c r="A898" s="133">
        <v>890</v>
      </c>
      <c r="B898" s="139" t="s">
        <v>2088</v>
      </c>
      <c r="C898" s="135">
        <f t="shared" si="407"/>
        <v>0</v>
      </c>
      <c r="D898" s="140">
        <v>0</v>
      </c>
      <c r="E898" s="140">
        <v>0</v>
      </c>
      <c r="F898" s="140">
        <v>0</v>
      </c>
      <c r="G898" s="140">
        <v>0</v>
      </c>
      <c r="H898" s="140">
        <v>0</v>
      </c>
      <c r="I898" s="140">
        <v>0</v>
      </c>
      <c r="J898" s="135">
        <f t="shared" si="409"/>
        <v>0</v>
      </c>
      <c r="K898" s="141">
        <v>0</v>
      </c>
      <c r="L898" s="141">
        <v>0</v>
      </c>
      <c r="M898" s="141">
        <v>0</v>
      </c>
      <c r="N898" s="141">
        <v>0</v>
      </c>
      <c r="O898" s="141">
        <v>0</v>
      </c>
      <c r="P898" s="141">
        <v>0</v>
      </c>
      <c r="Q898" s="136">
        <f t="shared" si="411"/>
        <v>0</v>
      </c>
      <c r="R898" s="141">
        <v>0</v>
      </c>
      <c r="S898" s="141">
        <v>0</v>
      </c>
      <c r="T898" s="141">
        <v>0</v>
      </c>
      <c r="U898" s="10">
        <v>0</v>
      </c>
      <c r="V898" s="10">
        <v>0</v>
      </c>
      <c r="W898" s="10">
        <v>0</v>
      </c>
      <c r="X898" s="13">
        <f t="shared" si="420"/>
        <v>0</v>
      </c>
      <c r="Y898" s="10">
        <f t="shared" si="420"/>
        <v>0</v>
      </c>
      <c r="Z898" s="10">
        <f t="shared" si="419"/>
        <v>0</v>
      </c>
      <c r="AA898" s="10">
        <f t="shared" si="419"/>
        <v>0</v>
      </c>
      <c r="AB898" s="10">
        <f t="shared" si="419"/>
        <v>0</v>
      </c>
      <c r="AC898" s="10">
        <f t="shared" si="419"/>
        <v>0</v>
      </c>
      <c r="AD898" s="10">
        <f t="shared" si="419"/>
        <v>0</v>
      </c>
      <c r="AE898" s="10">
        <f t="shared" si="421"/>
        <v>0</v>
      </c>
      <c r="AF898" s="10">
        <f t="shared" si="421"/>
        <v>0</v>
      </c>
      <c r="AG898" s="10">
        <f t="shared" si="421"/>
        <v>0</v>
      </c>
      <c r="AH898" s="10">
        <f t="shared" si="421"/>
        <v>0</v>
      </c>
      <c r="AI898" s="10">
        <f t="shared" si="421"/>
        <v>0</v>
      </c>
      <c r="AJ898" s="10">
        <f t="shared" si="421"/>
        <v>0</v>
      </c>
      <c r="AK898" s="10">
        <f t="shared" si="421"/>
        <v>0</v>
      </c>
    </row>
    <row r="899" spans="1:45" ht="12.75" customHeight="1" x14ac:dyDescent="0.25">
      <c r="A899" s="133">
        <v>891</v>
      </c>
      <c r="B899" s="139" t="s">
        <v>2089</v>
      </c>
      <c r="C899" s="135">
        <f t="shared" si="407"/>
        <v>0</v>
      </c>
      <c r="D899" s="140">
        <v>0</v>
      </c>
      <c r="E899" s="140">
        <v>0</v>
      </c>
      <c r="F899" s="140">
        <v>0</v>
      </c>
      <c r="G899" s="140">
        <v>0</v>
      </c>
      <c r="H899" s="140">
        <v>0</v>
      </c>
      <c r="I899" s="140">
        <v>0</v>
      </c>
      <c r="J899" s="135">
        <f t="shared" si="409"/>
        <v>0</v>
      </c>
      <c r="K899" s="141">
        <v>0</v>
      </c>
      <c r="L899" s="141">
        <v>0</v>
      </c>
      <c r="M899" s="141">
        <v>0</v>
      </c>
      <c r="N899" s="141">
        <v>0</v>
      </c>
      <c r="O899" s="141">
        <v>0</v>
      </c>
      <c r="P899" s="141">
        <v>0</v>
      </c>
      <c r="Q899" s="136">
        <f t="shared" si="411"/>
        <v>0</v>
      </c>
      <c r="R899" s="141">
        <v>0</v>
      </c>
      <c r="S899" s="141">
        <v>0</v>
      </c>
      <c r="T899" s="141">
        <v>0</v>
      </c>
      <c r="U899" s="10">
        <v>0</v>
      </c>
      <c r="V899" s="10">
        <v>0</v>
      </c>
      <c r="W899" s="10">
        <v>0</v>
      </c>
      <c r="X899" s="13">
        <f t="shared" si="420"/>
        <v>0</v>
      </c>
      <c r="Y899" s="10">
        <f t="shared" si="420"/>
        <v>0</v>
      </c>
      <c r="Z899" s="10">
        <f t="shared" si="419"/>
        <v>0</v>
      </c>
      <c r="AA899" s="10">
        <f t="shared" si="419"/>
        <v>0</v>
      </c>
      <c r="AB899" s="10">
        <f t="shared" si="419"/>
        <v>0</v>
      </c>
      <c r="AC899" s="10">
        <f t="shared" si="419"/>
        <v>0</v>
      </c>
      <c r="AD899" s="10">
        <f t="shared" si="419"/>
        <v>0</v>
      </c>
      <c r="AE899" s="10">
        <f t="shared" si="421"/>
        <v>0</v>
      </c>
      <c r="AF899" s="10">
        <f t="shared" si="421"/>
        <v>0</v>
      </c>
      <c r="AG899" s="10">
        <f t="shared" si="421"/>
        <v>0</v>
      </c>
      <c r="AH899" s="10">
        <f t="shared" si="421"/>
        <v>0</v>
      </c>
      <c r="AI899" s="10">
        <f t="shared" si="421"/>
        <v>0</v>
      </c>
      <c r="AJ899" s="10">
        <f t="shared" si="421"/>
        <v>0</v>
      </c>
      <c r="AK899" s="10">
        <f t="shared" si="421"/>
        <v>0</v>
      </c>
    </row>
    <row r="900" spans="1:45" ht="12.75" customHeight="1" x14ac:dyDescent="0.25">
      <c r="A900" s="133">
        <v>892</v>
      </c>
      <c r="B900" s="139" t="s">
        <v>2090</v>
      </c>
      <c r="C900" s="135">
        <f t="shared" si="407"/>
        <v>0</v>
      </c>
      <c r="D900" s="140">
        <v>0</v>
      </c>
      <c r="E900" s="140">
        <v>0</v>
      </c>
      <c r="F900" s="140">
        <v>0</v>
      </c>
      <c r="G900" s="140">
        <v>0</v>
      </c>
      <c r="H900" s="140">
        <v>0</v>
      </c>
      <c r="I900" s="140">
        <v>0</v>
      </c>
      <c r="J900" s="135">
        <f t="shared" si="409"/>
        <v>0</v>
      </c>
      <c r="K900" s="141">
        <v>0</v>
      </c>
      <c r="L900" s="141">
        <v>0</v>
      </c>
      <c r="M900" s="141">
        <v>0</v>
      </c>
      <c r="N900" s="141">
        <v>0</v>
      </c>
      <c r="O900" s="141">
        <v>0</v>
      </c>
      <c r="P900" s="141">
        <v>0</v>
      </c>
      <c r="Q900" s="136">
        <f t="shared" si="411"/>
        <v>0</v>
      </c>
      <c r="R900" s="141">
        <v>0</v>
      </c>
      <c r="S900" s="141">
        <v>0</v>
      </c>
      <c r="T900" s="141">
        <v>0</v>
      </c>
      <c r="U900" s="10">
        <v>0</v>
      </c>
      <c r="V900" s="10">
        <v>0</v>
      </c>
      <c r="W900" s="10">
        <v>0</v>
      </c>
      <c r="X900" s="13">
        <f t="shared" si="420"/>
        <v>0</v>
      </c>
      <c r="Y900" s="10">
        <f t="shared" si="420"/>
        <v>0</v>
      </c>
      <c r="Z900" s="10">
        <f t="shared" si="419"/>
        <v>0</v>
      </c>
      <c r="AA900" s="10">
        <f t="shared" si="419"/>
        <v>0</v>
      </c>
      <c r="AB900" s="10">
        <f t="shared" si="419"/>
        <v>0</v>
      </c>
      <c r="AC900" s="10">
        <f t="shared" si="419"/>
        <v>0</v>
      </c>
      <c r="AD900" s="10">
        <f t="shared" si="419"/>
        <v>0</v>
      </c>
      <c r="AE900" s="10">
        <f t="shared" si="421"/>
        <v>0</v>
      </c>
      <c r="AF900" s="10">
        <f t="shared" si="421"/>
        <v>0</v>
      </c>
      <c r="AG900" s="10">
        <f t="shared" si="421"/>
        <v>0</v>
      </c>
      <c r="AH900" s="10">
        <f t="shared" si="421"/>
        <v>0</v>
      </c>
      <c r="AI900" s="10">
        <f t="shared" si="421"/>
        <v>0</v>
      </c>
      <c r="AJ900" s="10">
        <f t="shared" si="421"/>
        <v>0</v>
      </c>
      <c r="AK900" s="10">
        <f t="shared" si="421"/>
        <v>0</v>
      </c>
    </row>
    <row r="901" spans="1:45" ht="12.75" customHeight="1" x14ac:dyDescent="0.25">
      <c r="A901" s="133">
        <v>893</v>
      </c>
      <c r="B901" s="139" t="s">
        <v>2091</v>
      </c>
      <c r="C901" s="135">
        <f t="shared" si="407"/>
        <v>0</v>
      </c>
      <c r="D901" s="140">
        <v>0</v>
      </c>
      <c r="E901" s="140">
        <v>0</v>
      </c>
      <c r="F901" s="140">
        <v>0</v>
      </c>
      <c r="G901" s="140">
        <v>0</v>
      </c>
      <c r="H901" s="140">
        <v>0</v>
      </c>
      <c r="I901" s="140">
        <v>0</v>
      </c>
      <c r="J901" s="135">
        <f t="shared" si="409"/>
        <v>0</v>
      </c>
      <c r="K901" s="141">
        <v>0</v>
      </c>
      <c r="L901" s="141">
        <v>0</v>
      </c>
      <c r="M901" s="141">
        <v>0</v>
      </c>
      <c r="N901" s="141">
        <v>0</v>
      </c>
      <c r="O901" s="141">
        <v>0</v>
      </c>
      <c r="P901" s="141">
        <v>0</v>
      </c>
      <c r="Q901" s="136">
        <f t="shared" si="411"/>
        <v>0</v>
      </c>
      <c r="R901" s="141">
        <v>0</v>
      </c>
      <c r="S901" s="141">
        <v>0</v>
      </c>
      <c r="T901" s="141">
        <v>0</v>
      </c>
      <c r="U901" s="10">
        <v>0</v>
      </c>
      <c r="V901" s="10">
        <v>0</v>
      </c>
      <c r="W901" s="10">
        <v>0</v>
      </c>
      <c r="X901" s="13">
        <f t="shared" si="420"/>
        <v>0</v>
      </c>
      <c r="Y901" s="10">
        <f t="shared" si="420"/>
        <v>0</v>
      </c>
      <c r="Z901" s="10">
        <f t="shared" si="419"/>
        <v>0</v>
      </c>
      <c r="AA901" s="10">
        <f t="shared" si="419"/>
        <v>0</v>
      </c>
      <c r="AB901" s="10">
        <f t="shared" si="419"/>
        <v>0</v>
      </c>
      <c r="AC901" s="10">
        <f t="shared" si="419"/>
        <v>0</v>
      </c>
      <c r="AD901" s="10">
        <f t="shared" si="419"/>
        <v>0</v>
      </c>
      <c r="AE901" s="10">
        <f t="shared" si="421"/>
        <v>0</v>
      </c>
      <c r="AF901" s="10">
        <f t="shared" si="421"/>
        <v>0</v>
      </c>
      <c r="AG901" s="10">
        <f t="shared" si="421"/>
        <v>0</v>
      </c>
      <c r="AH901" s="10">
        <f t="shared" si="421"/>
        <v>0</v>
      </c>
      <c r="AI901" s="10">
        <f t="shared" si="421"/>
        <v>0</v>
      </c>
      <c r="AJ901" s="10">
        <f t="shared" si="421"/>
        <v>0</v>
      </c>
      <c r="AK901" s="10">
        <f t="shared" si="421"/>
        <v>0</v>
      </c>
    </row>
    <row r="902" spans="1:45" ht="12.75" customHeight="1" x14ac:dyDescent="0.25">
      <c r="A902" s="133">
        <v>894</v>
      </c>
      <c r="B902" s="139"/>
      <c r="C902" s="140"/>
      <c r="D902" s="140"/>
      <c r="E902" s="140"/>
      <c r="F902" s="140"/>
      <c r="G902" s="140"/>
      <c r="H902" s="140"/>
      <c r="I902" s="140"/>
      <c r="J902" s="140"/>
      <c r="K902" s="141"/>
      <c r="L902" s="141"/>
      <c r="M902" s="141"/>
      <c r="N902" s="141"/>
      <c r="O902" s="141"/>
      <c r="P902" s="141"/>
      <c r="Q902" s="141"/>
      <c r="R902" s="141"/>
      <c r="S902" s="141"/>
      <c r="T902" s="141"/>
      <c r="U902" s="10"/>
      <c r="V902" s="10"/>
      <c r="W902" s="10"/>
      <c r="X902" s="13">
        <f t="shared" si="420"/>
        <v>0</v>
      </c>
      <c r="Y902" s="10"/>
      <c r="Z902" s="10"/>
      <c r="AA902" s="10"/>
      <c r="AB902" s="10"/>
      <c r="AC902" s="10"/>
      <c r="AD902" s="10"/>
      <c r="AE902" s="10"/>
      <c r="AF902" s="10"/>
      <c r="AG902" s="10"/>
      <c r="AH902" s="10"/>
      <c r="AI902" s="10"/>
      <c r="AJ902" s="10"/>
      <c r="AK902" s="10"/>
    </row>
    <row r="903" spans="1:45" ht="12.75" customHeight="1" x14ac:dyDescent="0.25">
      <c r="A903" s="133">
        <v>895</v>
      </c>
      <c r="B903" s="134" t="s">
        <v>2092</v>
      </c>
      <c r="C903" s="135">
        <f t="shared" ref="C903:C929" si="422">SUM(D903:I903)</f>
        <v>5886.2999999999993</v>
      </c>
      <c r="D903" s="135">
        <f t="shared" ref="D903:I903" si="423">D904+D905</f>
        <v>2997</v>
      </c>
      <c r="E903" s="135">
        <f t="shared" si="423"/>
        <v>2055.6999999999998</v>
      </c>
      <c r="F903" s="135">
        <f t="shared" si="423"/>
        <v>0</v>
      </c>
      <c r="G903" s="135">
        <f t="shared" si="423"/>
        <v>393.2</v>
      </c>
      <c r="H903" s="135">
        <f t="shared" si="423"/>
        <v>64.900000000000006</v>
      </c>
      <c r="I903" s="135">
        <f t="shared" si="423"/>
        <v>375.5</v>
      </c>
      <c r="J903" s="135">
        <f t="shared" ref="J903:J929" si="424">SUM(K903:P903)</f>
        <v>7851.5</v>
      </c>
      <c r="K903" s="135">
        <f t="shared" ref="K903:P903" si="425">K904+K905</f>
        <v>4958.3</v>
      </c>
      <c r="L903" s="135">
        <f t="shared" si="425"/>
        <v>2055.6999999999998</v>
      </c>
      <c r="M903" s="135">
        <f t="shared" si="425"/>
        <v>0</v>
      </c>
      <c r="N903" s="135">
        <f t="shared" si="425"/>
        <v>393.2</v>
      </c>
      <c r="O903" s="135">
        <f t="shared" si="425"/>
        <v>68.8</v>
      </c>
      <c r="P903" s="135">
        <f t="shared" si="425"/>
        <v>375.5</v>
      </c>
      <c r="Q903" s="136">
        <f t="shared" ref="Q903:Q929" si="426">SUM(R903:W903)</f>
        <v>6850.5576999999994</v>
      </c>
      <c r="R903" s="135">
        <f t="shared" ref="R903:W903" si="427">R904+R905</f>
        <v>4265.2361000000001</v>
      </c>
      <c r="S903" s="135">
        <f t="shared" si="427"/>
        <v>1822.9999</v>
      </c>
      <c r="T903" s="135">
        <f t="shared" si="427"/>
        <v>0</v>
      </c>
      <c r="U903" s="135">
        <f t="shared" si="427"/>
        <v>339.50119999999998</v>
      </c>
      <c r="V903" s="135">
        <f t="shared" si="427"/>
        <v>68.795500000000004</v>
      </c>
      <c r="W903" s="135">
        <f t="shared" si="427"/>
        <v>354.02499999999998</v>
      </c>
      <c r="X903" s="13">
        <f t="shared" si="420"/>
        <v>-1000.9423000000006</v>
      </c>
      <c r="Y903" s="13">
        <f t="shared" si="420"/>
        <v>-693.0639000000001</v>
      </c>
      <c r="Z903" s="13">
        <f t="shared" si="420"/>
        <v>-232.70009999999979</v>
      </c>
      <c r="AA903" s="13">
        <f t="shared" si="420"/>
        <v>0</v>
      </c>
      <c r="AB903" s="13">
        <f t="shared" si="420"/>
        <v>-53.698800000000006</v>
      </c>
      <c r="AC903" s="13">
        <f t="shared" si="420"/>
        <v>-4.4999999999930651E-3</v>
      </c>
      <c r="AD903" s="13">
        <f t="shared" si="420"/>
        <v>-21.475000000000023</v>
      </c>
      <c r="AE903" s="13">
        <f t="shared" si="421"/>
        <v>87.251578679233262</v>
      </c>
      <c r="AF903" s="13">
        <f t="shared" si="421"/>
        <v>86.022146703507246</v>
      </c>
      <c r="AG903" s="13">
        <f t="shared" si="421"/>
        <v>88.680250036483926</v>
      </c>
      <c r="AH903" s="13">
        <f t="shared" si="421"/>
        <v>0</v>
      </c>
      <c r="AI903" s="13">
        <f t="shared" si="421"/>
        <v>86.343133265513728</v>
      </c>
      <c r="AJ903" s="13">
        <f t="shared" si="421"/>
        <v>99.99345930232559</v>
      </c>
      <c r="AK903" s="13">
        <f t="shared" si="421"/>
        <v>94.280958721704394</v>
      </c>
    </row>
    <row r="904" spans="1:45" s="138" customFormat="1" ht="12.75" customHeight="1" x14ac:dyDescent="0.2">
      <c r="A904" s="133">
        <v>896</v>
      </c>
      <c r="B904" s="134" t="s">
        <v>1374</v>
      </c>
      <c r="C904" s="135">
        <f t="shared" si="422"/>
        <v>5821.4</v>
      </c>
      <c r="D904" s="135">
        <f t="shared" ref="D904:I904" si="428">D906</f>
        <v>2997</v>
      </c>
      <c r="E904" s="135">
        <f t="shared" si="428"/>
        <v>2055.6999999999998</v>
      </c>
      <c r="F904" s="135">
        <f t="shared" si="428"/>
        <v>0</v>
      </c>
      <c r="G904" s="135">
        <f t="shared" si="428"/>
        <v>393.2</v>
      </c>
      <c r="H904" s="135">
        <f t="shared" si="428"/>
        <v>0</v>
      </c>
      <c r="I904" s="135">
        <f t="shared" si="428"/>
        <v>375.5</v>
      </c>
      <c r="J904" s="135">
        <f t="shared" si="424"/>
        <v>7782.7</v>
      </c>
      <c r="K904" s="135">
        <f t="shared" ref="K904:P904" si="429">K906</f>
        <v>4958.3</v>
      </c>
      <c r="L904" s="135">
        <f t="shared" si="429"/>
        <v>2055.6999999999998</v>
      </c>
      <c r="M904" s="135">
        <f t="shared" si="429"/>
        <v>0</v>
      </c>
      <c r="N904" s="135">
        <f t="shared" si="429"/>
        <v>393.2</v>
      </c>
      <c r="O904" s="135">
        <f t="shared" si="429"/>
        <v>0</v>
      </c>
      <c r="P904" s="135">
        <f t="shared" si="429"/>
        <v>375.5</v>
      </c>
      <c r="Q904" s="136">
        <f t="shared" si="426"/>
        <v>6781.7621999999992</v>
      </c>
      <c r="R904" s="135">
        <f t="shared" ref="R904:W904" si="430">R906</f>
        <v>4265.2361000000001</v>
      </c>
      <c r="S904" s="135">
        <f t="shared" si="430"/>
        <v>1822.9999</v>
      </c>
      <c r="T904" s="135">
        <f t="shared" si="430"/>
        <v>0</v>
      </c>
      <c r="U904" s="135">
        <f t="shared" si="430"/>
        <v>339.50119999999998</v>
      </c>
      <c r="V904" s="135">
        <f t="shared" si="430"/>
        <v>0</v>
      </c>
      <c r="W904" s="135">
        <f t="shared" si="430"/>
        <v>354.02499999999998</v>
      </c>
      <c r="X904" s="13">
        <f t="shared" si="420"/>
        <v>-1000.9378000000006</v>
      </c>
      <c r="Y904" s="13">
        <f t="shared" si="420"/>
        <v>-693.0639000000001</v>
      </c>
      <c r="Z904" s="13">
        <f t="shared" si="420"/>
        <v>-232.70009999999979</v>
      </c>
      <c r="AA904" s="13">
        <f t="shared" si="420"/>
        <v>0</v>
      </c>
      <c r="AB904" s="13">
        <f t="shared" si="420"/>
        <v>-53.698800000000006</v>
      </c>
      <c r="AC904" s="13">
        <f t="shared" si="420"/>
        <v>0</v>
      </c>
      <c r="AD904" s="13">
        <f t="shared" si="420"/>
        <v>-21.475000000000023</v>
      </c>
      <c r="AE904" s="13">
        <f t="shared" si="421"/>
        <v>87.138938928649438</v>
      </c>
      <c r="AF904" s="13">
        <f t="shared" si="421"/>
        <v>86.022146703507246</v>
      </c>
      <c r="AG904" s="13">
        <f t="shared" si="421"/>
        <v>88.680250036483926</v>
      </c>
      <c r="AH904" s="13">
        <f t="shared" si="421"/>
        <v>0</v>
      </c>
      <c r="AI904" s="13">
        <f t="shared" si="421"/>
        <v>86.343133265513728</v>
      </c>
      <c r="AJ904" s="13">
        <f t="shared" si="421"/>
        <v>0</v>
      </c>
      <c r="AK904" s="13">
        <f t="shared" si="421"/>
        <v>94.280958721704394</v>
      </c>
      <c r="AL904" s="183"/>
      <c r="AM904" s="183"/>
      <c r="AN904" s="183"/>
      <c r="AO904" s="183"/>
      <c r="AP904" s="183"/>
      <c r="AQ904" s="183"/>
      <c r="AR904" s="183"/>
      <c r="AS904" s="183"/>
    </row>
    <row r="905" spans="1:45" s="138" customFormat="1" ht="12.75" customHeight="1" x14ac:dyDescent="0.2">
      <c r="A905" s="133">
        <v>897</v>
      </c>
      <c r="B905" s="134" t="s">
        <v>1375</v>
      </c>
      <c r="C905" s="135">
        <f t="shared" si="422"/>
        <v>64.900000000000006</v>
      </c>
      <c r="D905" s="135">
        <f t="shared" ref="D905:I905" si="431">SUBTOTAL(9,D907:D929)</f>
        <v>0</v>
      </c>
      <c r="E905" s="135">
        <f t="shared" si="431"/>
        <v>0</v>
      </c>
      <c r="F905" s="135">
        <f t="shared" si="431"/>
        <v>0</v>
      </c>
      <c r="G905" s="135">
        <f t="shared" si="431"/>
        <v>0</v>
      </c>
      <c r="H905" s="135">
        <f t="shared" si="431"/>
        <v>64.900000000000006</v>
      </c>
      <c r="I905" s="135">
        <f t="shared" si="431"/>
        <v>0</v>
      </c>
      <c r="J905" s="135">
        <f t="shared" si="424"/>
        <v>68.8</v>
      </c>
      <c r="K905" s="135">
        <f t="shared" ref="K905:P905" si="432">SUBTOTAL(9,K907:K929)</f>
        <v>0</v>
      </c>
      <c r="L905" s="135">
        <f t="shared" si="432"/>
        <v>0</v>
      </c>
      <c r="M905" s="135">
        <f t="shared" si="432"/>
        <v>0</v>
      </c>
      <c r="N905" s="135">
        <f t="shared" si="432"/>
        <v>0</v>
      </c>
      <c r="O905" s="135">
        <f t="shared" si="432"/>
        <v>68.8</v>
      </c>
      <c r="P905" s="135">
        <f t="shared" si="432"/>
        <v>0</v>
      </c>
      <c r="Q905" s="136">
        <f t="shared" si="426"/>
        <v>68.795500000000004</v>
      </c>
      <c r="R905" s="135">
        <f t="shared" ref="R905:W905" si="433">SUBTOTAL(9,R907:R929)</f>
        <v>0</v>
      </c>
      <c r="S905" s="135">
        <f t="shared" si="433"/>
        <v>0</v>
      </c>
      <c r="T905" s="135">
        <f t="shared" si="433"/>
        <v>0</v>
      </c>
      <c r="U905" s="135">
        <f t="shared" si="433"/>
        <v>0</v>
      </c>
      <c r="V905" s="135">
        <f t="shared" si="433"/>
        <v>68.795500000000004</v>
      </c>
      <c r="W905" s="135">
        <f t="shared" si="433"/>
        <v>0</v>
      </c>
      <c r="X905" s="13">
        <f t="shared" si="420"/>
        <v>-4.4999999999930651E-3</v>
      </c>
      <c r="Y905" s="13">
        <f t="shared" si="420"/>
        <v>0</v>
      </c>
      <c r="Z905" s="13">
        <f t="shared" si="420"/>
        <v>0</v>
      </c>
      <c r="AA905" s="13">
        <f t="shared" si="420"/>
        <v>0</v>
      </c>
      <c r="AB905" s="13">
        <f t="shared" si="420"/>
        <v>0</v>
      </c>
      <c r="AC905" s="13">
        <f t="shared" si="420"/>
        <v>-4.4999999999930651E-3</v>
      </c>
      <c r="AD905" s="13">
        <f t="shared" si="420"/>
        <v>0</v>
      </c>
      <c r="AE905" s="13">
        <f t="shared" si="421"/>
        <v>99.99345930232559</v>
      </c>
      <c r="AF905" s="13">
        <f t="shared" si="421"/>
        <v>0</v>
      </c>
      <c r="AG905" s="13">
        <f t="shared" si="421"/>
        <v>0</v>
      </c>
      <c r="AH905" s="13">
        <f t="shared" si="421"/>
        <v>0</v>
      </c>
      <c r="AI905" s="13">
        <f t="shared" si="421"/>
        <v>0</v>
      </c>
      <c r="AJ905" s="13">
        <f t="shared" si="421"/>
        <v>99.99345930232559</v>
      </c>
      <c r="AK905" s="13">
        <f t="shared" si="421"/>
        <v>0</v>
      </c>
      <c r="AL905" s="183"/>
      <c r="AM905" s="183"/>
      <c r="AN905" s="183"/>
      <c r="AO905" s="183"/>
      <c r="AP905" s="183"/>
      <c r="AQ905" s="183"/>
      <c r="AR905" s="183"/>
      <c r="AS905" s="183"/>
    </row>
    <row r="906" spans="1:45" ht="12.75" customHeight="1" x14ac:dyDescent="0.25">
      <c r="A906" s="133">
        <v>898</v>
      </c>
      <c r="B906" s="139" t="s">
        <v>1400</v>
      </c>
      <c r="C906" s="135">
        <f t="shared" si="422"/>
        <v>5821.4</v>
      </c>
      <c r="D906" s="140">
        <v>2997</v>
      </c>
      <c r="E906" s="140">
        <v>2055.6999999999998</v>
      </c>
      <c r="F906" s="140">
        <v>0</v>
      </c>
      <c r="G906" s="140">
        <v>393.2</v>
      </c>
      <c r="H906" s="140">
        <v>0</v>
      </c>
      <c r="I906" s="140">
        <v>375.5</v>
      </c>
      <c r="J906" s="135">
        <f t="shared" si="424"/>
        <v>7782.7</v>
      </c>
      <c r="K906" s="141">
        <v>4958.3</v>
      </c>
      <c r="L906" s="141">
        <v>2055.6999999999998</v>
      </c>
      <c r="M906" s="141">
        <v>0</v>
      </c>
      <c r="N906" s="141">
        <v>393.2</v>
      </c>
      <c r="O906" s="141">
        <v>0</v>
      </c>
      <c r="P906" s="141">
        <v>375.5</v>
      </c>
      <c r="Q906" s="136">
        <f t="shared" si="426"/>
        <v>6781.7621999999992</v>
      </c>
      <c r="R906" s="141">
        <v>4265.2361000000001</v>
      </c>
      <c r="S906" s="141">
        <v>1822.9999</v>
      </c>
      <c r="T906" s="141">
        <v>0</v>
      </c>
      <c r="U906" s="10">
        <v>339.50119999999998</v>
      </c>
      <c r="V906" s="10">
        <v>0</v>
      </c>
      <c r="W906" s="10">
        <v>354.02499999999998</v>
      </c>
      <c r="X906" s="13">
        <f t="shared" si="420"/>
        <v>-1000.9378000000006</v>
      </c>
      <c r="Y906" s="10">
        <f t="shared" si="420"/>
        <v>-693.0639000000001</v>
      </c>
      <c r="Z906" s="10">
        <f t="shared" si="420"/>
        <v>-232.70009999999979</v>
      </c>
      <c r="AA906" s="10">
        <f t="shared" si="420"/>
        <v>0</v>
      </c>
      <c r="AB906" s="10">
        <f t="shared" si="420"/>
        <v>-53.698800000000006</v>
      </c>
      <c r="AC906" s="10">
        <f t="shared" si="420"/>
        <v>0</v>
      </c>
      <c r="AD906" s="10">
        <f t="shared" si="420"/>
        <v>-21.475000000000023</v>
      </c>
      <c r="AE906" s="10">
        <f t="shared" si="421"/>
        <v>87.138938928649438</v>
      </c>
      <c r="AF906" s="10">
        <f t="shared" si="421"/>
        <v>86.022146703507246</v>
      </c>
      <c r="AG906" s="10">
        <f t="shared" si="421"/>
        <v>88.680250036483926</v>
      </c>
      <c r="AH906" s="10">
        <f t="shared" si="421"/>
        <v>0</v>
      </c>
      <c r="AI906" s="10">
        <f t="shared" si="421"/>
        <v>86.343133265513728</v>
      </c>
      <c r="AJ906" s="10">
        <f t="shared" si="421"/>
        <v>0</v>
      </c>
      <c r="AK906" s="10">
        <f t="shared" si="421"/>
        <v>94.280958721704394</v>
      </c>
    </row>
    <row r="907" spans="1:45" ht="12.75" customHeight="1" x14ac:dyDescent="0.25">
      <c r="A907" s="133">
        <v>899</v>
      </c>
      <c r="B907" s="139" t="s">
        <v>2093</v>
      </c>
      <c r="C907" s="135">
        <f t="shared" si="422"/>
        <v>0</v>
      </c>
      <c r="D907" s="140">
        <v>0</v>
      </c>
      <c r="E907" s="140">
        <v>0</v>
      </c>
      <c r="F907" s="140">
        <v>0</v>
      </c>
      <c r="G907" s="140">
        <v>0</v>
      </c>
      <c r="H907" s="140">
        <v>0</v>
      </c>
      <c r="I907" s="140">
        <v>0</v>
      </c>
      <c r="J907" s="135">
        <f t="shared" si="424"/>
        <v>0</v>
      </c>
      <c r="K907" s="141">
        <v>0</v>
      </c>
      <c r="L907" s="141">
        <v>0</v>
      </c>
      <c r="M907" s="141">
        <v>0</v>
      </c>
      <c r="N907" s="141">
        <v>0</v>
      </c>
      <c r="O907" s="141">
        <v>0</v>
      </c>
      <c r="P907" s="141">
        <v>0</v>
      </c>
      <c r="Q907" s="136">
        <f t="shared" si="426"/>
        <v>0</v>
      </c>
      <c r="R907" s="141">
        <v>0</v>
      </c>
      <c r="S907" s="141">
        <v>0</v>
      </c>
      <c r="T907" s="141">
        <v>0</v>
      </c>
      <c r="U907" s="10">
        <v>0</v>
      </c>
      <c r="V907" s="10">
        <v>0</v>
      </c>
      <c r="W907" s="10">
        <v>0</v>
      </c>
      <c r="X907" s="13">
        <f t="shared" si="420"/>
        <v>0</v>
      </c>
      <c r="Y907" s="10">
        <f t="shared" si="420"/>
        <v>0</v>
      </c>
      <c r="Z907" s="10">
        <f t="shared" si="420"/>
        <v>0</v>
      </c>
      <c r="AA907" s="10">
        <f t="shared" si="420"/>
        <v>0</v>
      </c>
      <c r="AB907" s="10">
        <f t="shared" si="420"/>
        <v>0</v>
      </c>
      <c r="AC907" s="10">
        <f t="shared" si="420"/>
        <v>0</v>
      </c>
      <c r="AD907" s="10">
        <f t="shared" si="420"/>
        <v>0</v>
      </c>
      <c r="AE907" s="10">
        <f t="shared" si="421"/>
        <v>0</v>
      </c>
      <c r="AF907" s="10">
        <f t="shared" si="421"/>
        <v>0</v>
      </c>
      <c r="AG907" s="10">
        <f t="shared" si="421"/>
        <v>0</v>
      </c>
      <c r="AH907" s="10">
        <f t="shared" si="421"/>
        <v>0</v>
      </c>
      <c r="AI907" s="10">
        <f t="shared" si="421"/>
        <v>0</v>
      </c>
      <c r="AJ907" s="10">
        <f t="shared" si="421"/>
        <v>0</v>
      </c>
      <c r="AK907" s="10">
        <f t="shared" si="421"/>
        <v>0</v>
      </c>
    </row>
    <row r="908" spans="1:45" ht="12.75" customHeight="1" x14ac:dyDescent="0.25">
      <c r="A908" s="133">
        <v>900</v>
      </c>
      <c r="B908" s="139" t="s">
        <v>2094</v>
      </c>
      <c r="C908" s="135">
        <f t="shared" si="422"/>
        <v>0</v>
      </c>
      <c r="D908" s="140">
        <v>0</v>
      </c>
      <c r="E908" s="140">
        <v>0</v>
      </c>
      <c r="F908" s="140">
        <v>0</v>
      </c>
      <c r="G908" s="140">
        <v>0</v>
      </c>
      <c r="H908" s="140">
        <v>0</v>
      </c>
      <c r="I908" s="140">
        <v>0</v>
      </c>
      <c r="J908" s="135">
        <f t="shared" si="424"/>
        <v>0</v>
      </c>
      <c r="K908" s="141">
        <v>0</v>
      </c>
      <c r="L908" s="141">
        <v>0</v>
      </c>
      <c r="M908" s="141">
        <v>0</v>
      </c>
      <c r="N908" s="141">
        <v>0</v>
      </c>
      <c r="O908" s="141">
        <v>0</v>
      </c>
      <c r="P908" s="141">
        <v>0</v>
      </c>
      <c r="Q908" s="136">
        <f t="shared" si="426"/>
        <v>0</v>
      </c>
      <c r="R908" s="141">
        <v>0</v>
      </c>
      <c r="S908" s="141">
        <v>0</v>
      </c>
      <c r="T908" s="141">
        <v>0</v>
      </c>
      <c r="U908" s="10">
        <v>0</v>
      </c>
      <c r="V908" s="10">
        <v>0</v>
      </c>
      <c r="W908" s="10">
        <v>0</v>
      </c>
      <c r="X908" s="13">
        <f t="shared" si="420"/>
        <v>0</v>
      </c>
      <c r="Y908" s="10">
        <f t="shared" si="420"/>
        <v>0</v>
      </c>
      <c r="Z908" s="10">
        <f t="shared" si="420"/>
        <v>0</v>
      </c>
      <c r="AA908" s="10">
        <f t="shared" si="420"/>
        <v>0</v>
      </c>
      <c r="AB908" s="10">
        <f t="shared" si="420"/>
        <v>0</v>
      </c>
      <c r="AC908" s="10">
        <f t="shared" si="420"/>
        <v>0</v>
      </c>
      <c r="AD908" s="10">
        <f t="shared" si="420"/>
        <v>0</v>
      </c>
      <c r="AE908" s="10">
        <f t="shared" si="421"/>
        <v>0</v>
      </c>
      <c r="AF908" s="10">
        <f t="shared" si="421"/>
        <v>0</v>
      </c>
      <c r="AG908" s="10">
        <f t="shared" si="421"/>
        <v>0</v>
      </c>
      <c r="AH908" s="10">
        <f t="shared" si="421"/>
        <v>0</v>
      </c>
      <c r="AI908" s="10">
        <f t="shared" si="421"/>
        <v>0</v>
      </c>
      <c r="AJ908" s="10">
        <f t="shared" si="421"/>
        <v>0</v>
      </c>
      <c r="AK908" s="10">
        <f t="shared" si="421"/>
        <v>0</v>
      </c>
    </row>
    <row r="909" spans="1:45" ht="12.75" customHeight="1" x14ac:dyDescent="0.25">
      <c r="A909" s="133">
        <v>901</v>
      </c>
      <c r="B909" s="139" t="s">
        <v>2095</v>
      </c>
      <c r="C909" s="135">
        <f t="shared" si="422"/>
        <v>0</v>
      </c>
      <c r="D909" s="140">
        <v>0</v>
      </c>
      <c r="E909" s="140">
        <v>0</v>
      </c>
      <c r="F909" s="140">
        <v>0</v>
      </c>
      <c r="G909" s="140">
        <v>0</v>
      </c>
      <c r="H909" s="140">
        <v>0</v>
      </c>
      <c r="I909" s="140">
        <v>0</v>
      </c>
      <c r="J909" s="135">
        <f t="shared" si="424"/>
        <v>0</v>
      </c>
      <c r="K909" s="141">
        <v>0</v>
      </c>
      <c r="L909" s="141">
        <v>0</v>
      </c>
      <c r="M909" s="141">
        <v>0</v>
      </c>
      <c r="N909" s="141">
        <v>0</v>
      </c>
      <c r="O909" s="141">
        <v>0</v>
      </c>
      <c r="P909" s="141">
        <v>0</v>
      </c>
      <c r="Q909" s="136">
        <f t="shared" si="426"/>
        <v>0</v>
      </c>
      <c r="R909" s="141">
        <v>0</v>
      </c>
      <c r="S909" s="141">
        <v>0</v>
      </c>
      <c r="T909" s="141">
        <v>0</v>
      </c>
      <c r="U909" s="10">
        <v>0</v>
      </c>
      <c r="V909" s="10">
        <v>0</v>
      </c>
      <c r="W909" s="10">
        <v>0</v>
      </c>
      <c r="X909" s="13">
        <f t="shared" si="420"/>
        <v>0</v>
      </c>
      <c r="Y909" s="10">
        <f t="shared" si="420"/>
        <v>0</v>
      </c>
      <c r="Z909" s="10">
        <f t="shared" si="420"/>
        <v>0</v>
      </c>
      <c r="AA909" s="10">
        <f t="shared" si="420"/>
        <v>0</v>
      </c>
      <c r="AB909" s="10">
        <f t="shared" si="420"/>
        <v>0</v>
      </c>
      <c r="AC909" s="10">
        <f t="shared" si="420"/>
        <v>0</v>
      </c>
      <c r="AD909" s="10">
        <f t="shared" si="420"/>
        <v>0</v>
      </c>
      <c r="AE909" s="10">
        <f t="shared" si="421"/>
        <v>0</v>
      </c>
      <c r="AF909" s="10">
        <f t="shared" si="421"/>
        <v>0</v>
      </c>
      <c r="AG909" s="10">
        <f t="shared" si="421"/>
        <v>0</v>
      </c>
      <c r="AH909" s="10">
        <f t="shared" si="421"/>
        <v>0</v>
      </c>
      <c r="AI909" s="10">
        <f t="shared" si="421"/>
        <v>0</v>
      </c>
      <c r="AJ909" s="10">
        <f t="shared" si="421"/>
        <v>0</v>
      </c>
      <c r="AK909" s="10">
        <f t="shared" si="421"/>
        <v>0</v>
      </c>
    </row>
    <row r="910" spans="1:45" ht="12.75" customHeight="1" x14ac:dyDescent="0.25">
      <c r="A910" s="133">
        <v>902</v>
      </c>
      <c r="B910" s="139" t="s">
        <v>2096</v>
      </c>
      <c r="C910" s="135">
        <f t="shared" si="422"/>
        <v>0</v>
      </c>
      <c r="D910" s="140">
        <v>0</v>
      </c>
      <c r="E910" s="140">
        <v>0</v>
      </c>
      <c r="F910" s="140">
        <v>0</v>
      </c>
      <c r="G910" s="140">
        <v>0</v>
      </c>
      <c r="H910" s="140">
        <v>0</v>
      </c>
      <c r="I910" s="140">
        <v>0</v>
      </c>
      <c r="J910" s="135">
        <f t="shared" si="424"/>
        <v>0</v>
      </c>
      <c r="K910" s="141">
        <v>0</v>
      </c>
      <c r="L910" s="141">
        <v>0</v>
      </c>
      <c r="M910" s="141">
        <v>0</v>
      </c>
      <c r="N910" s="141">
        <v>0</v>
      </c>
      <c r="O910" s="141">
        <v>0</v>
      </c>
      <c r="P910" s="141">
        <v>0</v>
      </c>
      <c r="Q910" s="136">
        <f t="shared" si="426"/>
        <v>0</v>
      </c>
      <c r="R910" s="141">
        <v>0</v>
      </c>
      <c r="S910" s="141">
        <v>0</v>
      </c>
      <c r="T910" s="141">
        <v>0</v>
      </c>
      <c r="U910" s="10">
        <v>0</v>
      </c>
      <c r="V910" s="10">
        <v>0</v>
      </c>
      <c r="W910" s="10">
        <v>0</v>
      </c>
      <c r="X910" s="13">
        <f t="shared" si="420"/>
        <v>0</v>
      </c>
      <c r="Y910" s="10">
        <f t="shared" si="420"/>
        <v>0</v>
      </c>
      <c r="Z910" s="10">
        <f t="shared" si="420"/>
        <v>0</v>
      </c>
      <c r="AA910" s="10">
        <f t="shared" si="420"/>
        <v>0</v>
      </c>
      <c r="AB910" s="10">
        <f t="shared" si="420"/>
        <v>0</v>
      </c>
      <c r="AC910" s="10">
        <f t="shared" si="420"/>
        <v>0</v>
      </c>
      <c r="AD910" s="10">
        <f t="shared" si="420"/>
        <v>0</v>
      </c>
      <c r="AE910" s="10">
        <f t="shared" si="421"/>
        <v>0</v>
      </c>
      <c r="AF910" s="10">
        <f t="shared" si="421"/>
        <v>0</v>
      </c>
      <c r="AG910" s="10">
        <f t="shared" si="421"/>
        <v>0</v>
      </c>
      <c r="AH910" s="10">
        <f t="shared" si="421"/>
        <v>0</v>
      </c>
      <c r="AI910" s="10">
        <f t="shared" si="421"/>
        <v>0</v>
      </c>
      <c r="AJ910" s="10">
        <f t="shared" si="421"/>
        <v>0</v>
      </c>
      <c r="AK910" s="10">
        <f t="shared" si="421"/>
        <v>0</v>
      </c>
    </row>
    <row r="911" spans="1:45" ht="12.75" customHeight="1" x14ac:dyDescent="0.25">
      <c r="A911" s="133">
        <v>903</v>
      </c>
      <c r="B911" s="139" t="s">
        <v>2097</v>
      </c>
      <c r="C911" s="135">
        <f t="shared" si="422"/>
        <v>0</v>
      </c>
      <c r="D911" s="140">
        <v>0</v>
      </c>
      <c r="E911" s="140">
        <v>0</v>
      </c>
      <c r="F911" s="140">
        <v>0</v>
      </c>
      <c r="G911" s="140">
        <v>0</v>
      </c>
      <c r="H911" s="140">
        <v>0</v>
      </c>
      <c r="I911" s="140">
        <v>0</v>
      </c>
      <c r="J911" s="135">
        <f t="shared" si="424"/>
        <v>0</v>
      </c>
      <c r="K911" s="141">
        <v>0</v>
      </c>
      <c r="L911" s="141">
        <v>0</v>
      </c>
      <c r="M911" s="141">
        <v>0</v>
      </c>
      <c r="N911" s="141">
        <v>0</v>
      </c>
      <c r="O911" s="141">
        <v>0</v>
      </c>
      <c r="P911" s="141">
        <v>0</v>
      </c>
      <c r="Q911" s="136">
        <f t="shared" si="426"/>
        <v>0</v>
      </c>
      <c r="R911" s="141">
        <v>0</v>
      </c>
      <c r="S911" s="141">
        <v>0</v>
      </c>
      <c r="T911" s="141">
        <v>0</v>
      </c>
      <c r="U911" s="10">
        <v>0</v>
      </c>
      <c r="V911" s="10">
        <v>0</v>
      </c>
      <c r="W911" s="10">
        <v>0</v>
      </c>
      <c r="X911" s="13">
        <f t="shared" si="420"/>
        <v>0</v>
      </c>
      <c r="Y911" s="10">
        <f t="shared" si="420"/>
        <v>0</v>
      </c>
      <c r="Z911" s="10">
        <f t="shared" si="420"/>
        <v>0</v>
      </c>
      <c r="AA911" s="10">
        <f t="shared" si="420"/>
        <v>0</v>
      </c>
      <c r="AB911" s="10">
        <f t="shared" si="420"/>
        <v>0</v>
      </c>
      <c r="AC911" s="10">
        <f t="shared" si="420"/>
        <v>0</v>
      </c>
      <c r="AD911" s="10">
        <f t="shared" si="420"/>
        <v>0</v>
      </c>
      <c r="AE911" s="10">
        <f t="shared" si="421"/>
        <v>0</v>
      </c>
      <c r="AF911" s="10">
        <f t="shared" si="421"/>
        <v>0</v>
      </c>
      <c r="AG911" s="10">
        <f t="shared" si="421"/>
        <v>0</v>
      </c>
      <c r="AH911" s="10">
        <f t="shared" si="421"/>
        <v>0</v>
      </c>
      <c r="AI911" s="10">
        <f t="shared" si="421"/>
        <v>0</v>
      </c>
      <c r="AJ911" s="10">
        <f t="shared" si="421"/>
        <v>0</v>
      </c>
      <c r="AK911" s="10">
        <f t="shared" si="421"/>
        <v>0</v>
      </c>
    </row>
    <row r="912" spans="1:45" ht="12.75" customHeight="1" x14ac:dyDescent="0.25">
      <c r="A912" s="133">
        <v>904</v>
      </c>
      <c r="B912" s="139" t="s">
        <v>2098</v>
      </c>
      <c r="C912" s="135">
        <f t="shared" si="422"/>
        <v>0</v>
      </c>
      <c r="D912" s="140">
        <v>0</v>
      </c>
      <c r="E912" s="140">
        <v>0</v>
      </c>
      <c r="F912" s="140">
        <v>0</v>
      </c>
      <c r="G912" s="140">
        <v>0</v>
      </c>
      <c r="H912" s="140">
        <v>0</v>
      </c>
      <c r="I912" s="140">
        <v>0</v>
      </c>
      <c r="J912" s="135">
        <f t="shared" si="424"/>
        <v>0</v>
      </c>
      <c r="K912" s="141">
        <v>0</v>
      </c>
      <c r="L912" s="141">
        <v>0</v>
      </c>
      <c r="M912" s="141">
        <v>0</v>
      </c>
      <c r="N912" s="141">
        <v>0</v>
      </c>
      <c r="O912" s="141">
        <v>0</v>
      </c>
      <c r="P912" s="141">
        <v>0</v>
      </c>
      <c r="Q912" s="136">
        <f t="shared" si="426"/>
        <v>0</v>
      </c>
      <c r="R912" s="141">
        <v>0</v>
      </c>
      <c r="S912" s="141">
        <v>0</v>
      </c>
      <c r="T912" s="141">
        <v>0</v>
      </c>
      <c r="U912" s="10">
        <v>0</v>
      </c>
      <c r="V912" s="10">
        <v>0</v>
      </c>
      <c r="W912" s="10">
        <v>0</v>
      </c>
      <c r="X912" s="13">
        <f t="shared" si="420"/>
        <v>0</v>
      </c>
      <c r="Y912" s="10">
        <f t="shared" si="420"/>
        <v>0</v>
      </c>
      <c r="Z912" s="10">
        <f t="shared" si="420"/>
        <v>0</v>
      </c>
      <c r="AA912" s="10">
        <f t="shared" si="420"/>
        <v>0</v>
      </c>
      <c r="AB912" s="10">
        <f t="shared" si="420"/>
        <v>0</v>
      </c>
      <c r="AC912" s="10">
        <f t="shared" si="420"/>
        <v>0</v>
      </c>
      <c r="AD912" s="10">
        <f t="shared" si="420"/>
        <v>0</v>
      </c>
      <c r="AE912" s="10">
        <f t="shared" si="421"/>
        <v>0</v>
      </c>
      <c r="AF912" s="10">
        <f t="shared" si="421"/>
        <v>0</v>
      </c>
      <c r="AG912" s="10">
        <f t="shared" si="421"/>
        <v>0</v>
      </c>
      <c r="AH912" s="10">
        <f t="shared" si="421"/>
        <v>0</v>
      </c>
      <c r="AI912" s="10">
        <f t="shared" si="421"/>
        <v>0</v>
      </c>
      <c r="AJ912" s="10">
        <f t="shared" si="421"/>
        <v>0</v>
      </c>
      <c r="AK912" s="10">
        <f t="shared" si="421"/>
        <v>0</v>
      </c>
    </row>
    <row r="913" spans="1:37" ht="12.75" customHeight="1" x14ac:dyDescent="0.25">
      <c r="A913" s="133">
        <v>905</v>
      </c>
      <c r="B913" s="139" t="s">
        <v>2099</v>
      </c>
      <c r="C913" s="135">
        <f t="shared" si="422"/>
        <v>0</v>
      </c>
      <c r="D913" s="140">
        <v>0</v>
      </c>
      <c r="E913" s="140">
        <v>0</v>
      </c>
      <c r="F913" s="140">
        <v>0</v>
      </c>
      <c r="G913" s="140">
        <v>0</v>
      </c>
      <c r="H913" s="140">
        <v>0</v>
      </c>
      <c r="I913" s="140">
        <v>0</v>
      </c>
      <c r="J913" s="135">
        <f t="shared" si="424"/>
        <v>0</v>
      </c>
      <c r="K913" s="141">
        <v>0</v>
      </c>
      <c r="L913" s="141">
        <v>0</v>
      </c>
      <c r="M913" s="141">
        <v>0</v>
      </c>
      <c r="N913" s="141">
        <v>0</v>
      </c>
      <c r="O913" s="141">
        <v>0</v>
      </c>
      <c r="P913" s="141">
        <v>0</v>
      </c>
      <c r="Q913" s="136">
        <f t="shared" si="426"/>
        <v>0</v>
      </c>
      <c r="R913" s="141">
        <v>0</v>
      </c>
      <c r="S913" s="141">
        <v>0</v>
      </c>
      <c r="T913" s="141">
        <v>0</v>
      </c>
      <c r="U913" s="10">
        <v>0</v>
      </c>
      <c r="V913" s="10">
        <v>0</v>
      </c>
      <c r="W913" s="10">
        <v>0</v>
      </c>
      <c r="X913" s="13">
        <f t="shared" si="420"/>
        <v>0</v>
      </c>
      <c r="Y913" s="10">
        <f t="shared" si="420"/>
        <v>0</v>
      </c>
      <c r="Z913" s="10">
        <f t="shared" si="420"/>
        <v>0</v>
      </c>
      <c r="AA913" s="10">
        <f t="shared" si="420"/>
        <v>0</v>
      </c>
      <c r="AB913" s="10">
        <f t="shared" si="420"/>
        <v>0</v>
      </c>
      <c r="AC913" s="10">
        <f t="shared" si="420"/>
        <v>0</v>
      </c>
      <c r="AD913" s="10">
        <f t="shared" si="420"/>
        <v>0</v>
      </c>
      <c r="AE913" s="10">
        <f t="shared" si="421"/>
        <v>0</v>
      </c>
      <c r="AF913" s="10">
        <f t="shared" si="421"/>
        <v>0</v>
      </c>
      <c r="AG913" s="10">
        <f t="shared" si="421"/>
        <v>0</v>
      </c>
      <c r="AH913" s="10">
        <f t="shared" si="421"/>
        <v>0</v>
      </c>
      <c r="AI913" s="10">
        <f t="shared" si="421"/>
        <v>0</v>
      </c>
      <c r="AJ913" s="10">
        <f t="shared" si="421"/>
        <v>0</v>
      </c>
      <c r="AK913" s="10">
        <f t="shared" si="421"/>
        <v>0</v>
      </c>
    </row>
    <row r="914" spans="1:37" ht="12.75" customHeight="1" x14ac:dyDescent="0.25">
      <c r="A914" s="133">
        <v>906</v>
      </c>
      <c r="B914" s="139" t="s">
        <v>2100</v>
      </c>
      <c r="C914" s="135">
        <f t="shared" si="422"/>
        <v>0</v>
      </c>
      <c r="D914" s="140">
        <v>0</v>
      </c>
      <c r="E914" s="140">
        <v>0</v>
      </c>
      <c r="F914" s="140">
        <v>0</v>
      </c>
      <c r="G914" s="140">
        <v>0</v>
      </c>
      <c r="H914" s="140">
        <v>0</v>
      </c>
      <c r="I914" s="140">
        <v>0</v>
      </c>
      <c r="J914" s="135">
        <f t="shared" si="424"/>
        <v>0</v>
      </c>
      <c r="K914" s="141">
        <v>0</v>
      </c>
      <c r="L914" s="141">
        <v>0</v>
      </c>
      <c r="M914" s="141">
        <v>0</v>
      </c>
      <c r="N914" s="141">
        <v>0</v>
      </c>
      <c r="O914" s="141">
        <v>0</v>
      </c>
      <c r="P914" s="141">
        <v>0</v>
      </c>
      <c r="Q914" s="136">
        <f t="shared" si="426"/>
        <v>0</v>
      </c>
      <c r="R914" s="141">
        <v>0</v>
      </c>
      <c r="S914" s="141">
        <v>0</v>
      </c>
      <c r="T914" s="141">
        <v>0</v>
      </c>
      <c r="U914" s="10">
        <v>0</v>
      </c>
      <c r="V914" s="10">
        <v>0</v>
      </c>
      <c r="W914" s="10">
        <v>0</v>
      </c>
      <c r="X914" s="13">
        <f t="shared" si="420"/>
        <v>0</v>
      </c>
      <c r="Y914" s="10">
        <f t="shared" si="420"/>
        <v>0</v>
      </c>
      <c r="Z914" s="10">
        <f t="shared" si="420"/>
        <v>0</v>
      </c>
      <c r="AA914" s="10">
        <f t="shared" si="420"/>
        <v>0</v>
      </c>
      <c r="AB914" s="10">
        <f t="shared" si="420"/>
        <v>0</v>
      </c>
      <c r="AC914" s="10">
        <f t="shared" si="420"/>
        <v>0</v>
      </c>
      <c r="AD914" s="10">
        <f t="shared" si="420"/>
        <v>0</v>
      </c>
      <c r="AE914" s="10">
        <f t="shared" si="421"/>
        <v>0</v>
      </c>
      <c r="AF914" s="10">
        <f t="shared" si="421"/>
        <v>0</v>
      </c>
      <c r="AG914" s="10">
        <f t="shared" si="421"/>
        <v>0</v>
      </c>
      <c r="AH914" s="10">
        <f t="shared" si="421"/>
        <v>0</v>
      </c>
      <c r="AI914" s="10">
        <f t="shared" si="421"/>
        <v>0</v>
      </c>
      <c r="AJ914" s="10">
        <f t="shared" si="421"/>
        <v>0</v>
      </c>
      <c r="AK914" s="10">
        <f t="shared" si="421"/>
        <v>0</v>
      </c>
    </row>
    <row r="915" spans="1:37" ht="12.75" customHeight="1" x14ac:dyDescent="0.25">
      <c r="A915" s="133">
        <v>907</v>
      </c>
      <c r="B915" s="139" t="s">
        <v>2101</v>
      </c>
      <c r="C915" s="135">
        <f t="shared" si="422"/>
        <v>0</v>
      </c>
      <c r="D915" s="140">
        <v>0</v>
      </c>
      <c r="E915" s="140">
        <v>0</v>
      </c>
      <c r="F915" s="140">
        <v>0</v>
      </c>
      <c r="G915" s="140">
        <v>0</v>
      </c>
      <c r="H915" s="140">
        <v>0</v>
      </c>
      <c r="I915" s="140">
        <v>0</v>
      </c>
      <c r="J915" s="135">
        <f t="shared" si="424"/>
        <v>0</v>
      </c>
      <c r="K915" s="141">
        <v>0</v>
      </c>
      <c r="L915" s="141">
        <v>0</v>
      </c>
      <c r="M915" s="141">
        <v>0</v>
      </c>
      <c r="N915" s="141">
        <v>0</v>
      </c>
      <c r="O915" s="141">
        <v>0</v>
      </c>
      <c r="P915" s="141">
        <v>0</v>
      </c>
      <c r="Q915" s="136">
        <f t="shared" si="426"/>
        <v>0</v>
      </c>
      <c r="R915" s="141">
        <v>0</v>
      </c>
      <c r="S915" s="141">
        <v>0</v>
      </c>
      <c r="T915" s="141">
        <v>0</v>
      </c>
      <c r="U915" s="10">
        <v>0</v>
      </c>
      <c r="V915" s="10">
        <v>0</v>
      </c>
      <c r="W915" s="10">
        <v>0</v>
      </c>
      <c r="X915" s="13">
        <f t="shared" si="420"/>
        <v>0</v>
      </c>
      <c r="Y915" s="10">
        <f t="shared" si="420"/>
        <v>0</v>
      </c>
      <c r="Z915" s="10">
        <f t="shared" si="420"/>
        <v>0</v>
      </c>
      <c r="AA915" s="10">
        <f t="shared" si="420"/>
        <v>0</v>
      </c>
      <c r="AB915" s="10">
        <f t="shared" si="420"/>
        <v>0</v>
      </c>
      <c r="AC915" s="10">
        <f t="shared" si="420"/>
        <v>0</v>
      </c>
      <c r="AD915" s="10">
        <f t="shared" si="420"/>
        <v>0</v>
      </c>
      <c r="AE915" s="10">
        <f t="shared" si="421"/>
        <v>0</v>
      </c>
      <c r="AF915" s="10">
        <f t="shared" si="421"/>
        <v>0</v>
      </c>
      <c r="AG915" s="10">
        <f t="shared" si="421"/>
        <v>0</v>
      </c>
      <c r="AH915" s="10">
        <f t="shared" si="421"/>
        <v>0</v>
      </c>
      <c r="AI915" s="10">
        <f t="shared" si="421"/>
        <v>0</v>
      </c>
      <c r="AJ915" s="10">
        <f t="shared" si="421"/>
        <v>0</v>
      </c>
      <c r="AK915" s="10">
        <f t="shared" si="421"/>
        <v>0</v>
      </c>
    </row>
    <row r="916" spans="1:37" ht="12.75" customHeight="1" x14ac:dyDescent="0.25">
      <c r="A916" s="133">
        <v>908</v>
      </c>
      <c r="B916" s="139" t="s">
        <v>1725</v>
      </c>
      <c r="C916" s="135">
        <f t="shared" si="422"/>
        <v>0</v>
      </c>
      <c r="D916" s="140">
        <v>0</v>
      </c>
      <c r="E916" s="140">
        <v>0</v>
      </c>
      <c r="F916" s="140">
        <v>0</v>
      </c>
      <c r="G916" s="140">
        <v>0</v>
      </c>
      <c r="H916" s="140">
        <v>0</v>
      </c>
      <c r="I916" s="140">
        <v>0</v>
      </c>
      <c r="J916" s="135">
        <f t="shared" si="424"/>
        <v>0</v>
      </c>
      <c r="K916" s="141">
        <v>0</v>
      </c>
      <c r="L916" s="141">
        <v>0</v>
      </c>
      <c r="M916" s="141">
        <v>0</v>
      </c>
      <c r="N916" s="141">
        <v>0</v>
      </c>
      <c r="O916" s="141">
        <v>0</v>
      </c>
      <c r="P916" s="141">
        <v>0</v>
      </c>
      <c r="Q916" s="136">
        <f t="shared" si="426"/>
        <v>0</v>
      </c>
      <c r="R916" s="141">
        <v>0</v>
      </c>
      <c r="S916" s="141">
        <v>0</v>
      </c>
      <c r="T916" s="141">
        <v>0</v>
      </c>
      <c r="U916" s="10">
        <v>0</v>
      </c>
      <c r="V916" s="10">
        <v>0</v>
      </c>
      <c r="W916" s="10">
        <v>0</v>
      </c>
      <c r="X916" s="13">
        <f t="shared" si="420"/>
        <v>0</v>
      </c>
      <c r="Y916" s="10">
        <f t="shared" si="420"/>
        <v>0</v>
      </c>
      <c r="Z916" s="10">
        <f t="shared" si="420"/>
        <v>0</v>
      </c>
      <c r="AA916" s="10">
        <f t="shared" si="420"/>
        <v>0</v>
      </c>
      <c r="AB916" s="10">
        <f t="shared" si="420"/>
        <v>0</v>
      </c>
      <c r="AC916" s="10">
        <f t="shared" si="420"/>
        <v>0</v>
      </c>
      <c r="AD916" s="10">
        <f t="shared" si="420"/>
        <v>0</v>
      </c>
      <c r="AE916" s="10">
        <f t="shared" si="421"/>
        <v>0</v>
      </c>
      <c r="AF916" s="10">
        <f t="shared" si="421"/>
        <v>0</v>
      </c>
      <c r="AG916" s="10">
        <f t="shared" si="421"/>
        <v>0</v>
      </c>
      <c r="AH916" s="10">
        <f t="shared" si="421"/>
        <v>0</v>
      </c>
      <c r="AI916" s="10">
        <f t="shared" si="421"/>
        <v>0</v>
      </c>
      <c r="AJ916" s="10">
        <f t="shared" si="421"/>
        <v>0</v>
      </c>
      <c r="AK916" s="10">
        <f t="shared" si="421"/>
        <v>0</v>
      </c>
    </row>
    <row r="917" spans="1:37" ht="12.75" customHeight="1" x14ac:dyDescent="0.25">
      <c r="A917" s="133">
        <v>909</v>
      </c>
      <c r="B917" s="139" t="s">
        <v>2102</v>
      </c>
      <c r="C917" s="135">
        <f t="shared" si="422"/>
        <v>0</v>
      </c>
      <c r="D917" s="140">
        <v>0</v>
      </c>
      <c r="E917" s="140">
        <v>0</v>
      </c>
      <c r="F917" s="140">
        <v>0</v>
      </c>
      <c r="G917" s="140">
        <v>0</v>
      </c>
      <c r="H917" s="140">
        <v>0</v>
      </c>
      <c r="I917" s="140">
        <v>0</v>
      </c>
      <c r="J917" s="135">
        <f t="shared" si="424"/>
        <v>0</v>
      </c>
      <c r="K917" s="141">
        <v>0</v>
      </c>
      <c r="L917" s="141">
        <v>0</v>
      </c>
      <c r="M917" s="141">
        <v>0</v>
      </c>
      <c r="N917" s="141">
        <v>0</v>
      </c>
      <c r="O917" s="141">
        <v>0</v>
      </c>
      <c r="P917" s="141">
        <v>0</v>
      </c>
      <c r="Q917" s="136">
        <f t="shared" si="426"/>
        <v>0</v>
      </c>
      <c r="R917" s="141">
        <v>0</v>
      </c>
      <c r="S917" s="141">
        <v>0</v>
      </c>
      <c r="T917" s="141">
        <v>0</v>
      </c>
      <c r="U917" s="10">
        <v>0</v>
      </c>
      <c r="V917" s="10">
        <v>0</v>
      </c>
      <c r="W917" s="10">
        <v>0</v>
      </c>
      <c r="X917" s="13">
        <f t="shared" si="420"/>
        <v>0</v>
      </c>
      <c r="Y917" s="10">
        <f t="shared" si="420"/>
        <v>0</v>
      </c>
      <c r="Z917" s="10">
        <f t="shared" si="420"/>
        <v>0</v>
      </c>
      <c r="AA917" s="10">
        <f t="shared" si="420"/>
        <v>0</v>
      </c>
      <c r="AB917" s="10">
        <f t="shared" si="420"/>
        <v>0</v>
      </c>
      <c r="AC917" s="10">
        <f t="shared" si="420"/>
        <v>0</v>
      </c>
      <c r="AD917" s="10">
        <f t="shared" si="420"/>
        <v>0</v>
      </c>
      <c r="AE917" s="10">
        <f t="shared" si="421"/>
        <v>0</v>
      </c>
      <c r="AF917" s="10">
        <f t="shared" si="421"/>
        <v>0</v>
      </c>
      <c r="AG917" s="10">
        <f t="shared" si="421"/>
        <v>0</v>
      </c>
      <c r="AH917" s="10">
        <f t="shared" si="421"/>
        <v>0</v>
      </c>
      <c r="AI917" s="10">
        <f t="shared" si="421"/>
        <v>0</v>
      </c>
      <c r="AJ917" s="10">
        <f t="shared" si="421"/>
        <v>0</v>
      </c>
      <c r="AK917" s="10">
        <f t="shared" si="421"/>
        <v>0</v>
      </c>
    </row>
    <row r="918" spans="1:37" ht="12.75" customHeight="1" x14ac:dyDescent="0.25">
      <c r="A918" s="133">
        <v>910</v>
      </c>
      <c r="B918" s="139" t="s">
        <v>2103</v>
      </c>
      <c r="C918" s="135">
        <f t="shared" si="422"/>
        <v>0</v>
      </c>
      <c r="D918" s="140">
        <v>0</v>
      </c>
      <c r="E918" s="140">
        <v>0</v>
      </c>
      <c r="F918" s="140">
        <v>0</v>
      </c>
      <c r="G918" s="140">
        <v>0</v>
      </c>
      <c r="H918" s="140">
        <v>0</v>
      </c>
      <c r="I918" s="140">
        <v>0</v>
      </c>
      <c r="J918" s="135">
        <f t="shared" si="424"/>
        <v>0</v>
      </c>
      <c r="K918" s="141">
        <v>0</v>
      </c>
      <c r="L918" s="141">
        <v>0</v>
      </c>
      <c r="M918" s="141">
        <v>0</v>
      </c>
      <c r="N918" s="141">
        <v>0</v>
      </c>
      <c r="O918" s="141">
        <v>0</v>
      </c>
      <c r="P918" s="141">
        <v>0</v>
      </c>
      <c r="Q918" s="136">
        <f t="shared" si="426"/>
        <v>0</v>
      </c>
      <c r="R918" s="141">
        <v>0</v>
      </c>
      <c r="S918" s="141">
        <v>0</v>
      </c>
      <c r="T918" s="141">
        <v>0</v>
      </c>
      <c r="U918" s="10">
        <v>0</v>
      </c>
      <c r="V918" s="10">
        <v>0</v>
      </c>
      <c r="W918" s="10">
        <v>0</v>
      </c>
      <c r="X918" s="13">
        <f t="shared" si="420"/>
        <v>0</v>
      </c>
      <c r="Y918" s="10">
        <f t="shared" si="420"/>
        <v>0</v>
      </c>
      <c r="Z918" s="10">
        <f t="shared" si="420"/>
        <v>0</v>
      </c>
      <c r="AA918" s="10">
        <f t="shared" si="420"/>
        <v>0</v>
      </c>
      <c r="AB918" s="10">
        <f t="shared" si="420"/>
        <v>0</v>
      </c>
      <c r="AC918" s="10">
        <f t="shared" si="420"/>
        <v>0</v>
      </c>
      <c r="AD918" s="10">
        <f t="shared" si="420"/>
        <v>0</v>
      </c>
      <c r="AE918" s="10">
        <f t="shared" si="421"/>
        <v>0</v>
      </c>
      <c r="AF918" s="10">
        <f t="shared" si="421"/>
        <v>0</v>
      </c>
      <c r="AG918" s="10">
        <f t="shared" si="421"/>
        <v>0</v>
      </c>
      <c r="AH918" s="10">
        <f t="shared" si="421"/>
        <v>0</v>
      </c>
      <c r="AI918" s="10">
        <f t="shared" si="421"/>
        <v>0</v>
      </c>
      <c r="AJ918" s="10">
        <f t="shared" si="421"/>
        <v>0</v>
      </c>
      <c r="AK918" s="10">
        <f t="shared" si="421"/>
        <v>0</v>
      </c>
    </row>
    <row r="919" spans="1:37" ht="12.75" customHeight="1" x14ac:dyDescent="0.25">
      <c r="A919" s="133">
        <v>911</v>
      </c>
      <c r="B919" s="139" t="s">
        <v>2051</v>
      </c>
      <c r="C919" s="135">
        <f t="shared" si="422"/>
        <v>0</v>
      </c>
      <c r="D919" s="140">
        <v>0</v>
      </c>
      <c r="E919" s="140">
        <v>0</v>
      </c>
      <c r="F919" s="140">
        <v>0</v>
      </c>
      <c r="G919" s="140">
        <v>0</v>
      </c>
      <c r="H919" s="140">
        <v>0</v>
      </c>
      <c r="I919" s="140">
        <v>0</v>
      </c>
      <c r="J919" s="135">
        <f t="shared" si="424"/>
        <v>0</v>
      </c>
      <c r="K919" s="141">
        <v>0</v>
      </c>
      <c r="L919" s="141">
        <v>0</v>
      </c>
      <c r="M919" s="141">
        <v>0</v>
      </c>
      <c r="N919" s="141">
        <v>0</v>
      </c>
      <c r="O919" s="141">
        <v>0</v>
      </c>
      <c r="P919" s="141">
        <v>0</v>
      </c>
      <c r="Q919" s="136">
        <f t="shared" si="426"/>
        <v>0</v>
      </c>
      <c r="R919" s="141">
        <v>0</v>
      </c>
      <c r="S919" s="141">
        <v>0</v>
      </c>
      <c r="T919" s="141">
        <v>0</v>
      </c>
      <c r="U919" s="10">
        <v>0</v>
      </c>
      <c r="V919" s="10">
        <v>0</v>
      </c>
      <c r="W919" s="10">
        <v>0</v>
      </c>
      <c r="X919" s="13">
        <f t="shared" si="420"/>
        <v>0</v>
      </c>
      <c r="Y919" s="10">
        <f t="shared" si="420"/>
        <v>0</v>
      </c>
      <c r="Z919" s="10">
        <f t="shared" si="420"/>
        <v>0</v>
      </c>
      <c r="AA919" s="10">
        <f t="shared" si="420"/>
        <v>0</v>
      </c>
      <c r="AB919" s="10">
        <f t="shared" si="420"/>
        <v>0</v>
      </c>
      <c r="AC919" s="10">
        <f t="shared" si="420"/>
        <v>0</v>
      </c>
      <c r="AD919" s="10">
        <f t="shared" si="420"/>
        <v>0</v>
      </c>
      <c r="AE919" s="10">
        <f t="shared" si="421"/>
        <v>0</v>
      </c>
      <c r="AF919" s="10">
        <f t="shared" si="421"/>
        <v>0</v>
      </c>
      <c r="AG919" s="10">
        <f t="shared" si="421"/>
        <v>0</v>
      </c>
      <c r="AH919" s="10">
        <f t="shared" si="421"/>
        <v>0</v>
      </c>
      <c r="AI919" s="10">
        <f t="shared" si="421"/>
        <v>0</v>
      </c>
      <c r="AJ919" s="10">
        <f t="shared" si="421"/>
        <v>0</v>
      </c>
      <c r="AK919" s="10">
        <f t="shared" si="421"/>
        <v>0</v>
      </c>
    </row>
    <row r="920" spans="1:37" ht="12.75" customHeight="1" x14ac:dyDescent="0.25">
      <c r="A920" s="133">
        <v>912</v>
      </c>
      <c r="B920" s="139" t="s">
        <v>2104</v>
      </c>
      <c r="C920" s="135">
        <f t="shared" si="422"/>
        <v>0</v>
      </c>
      <c r="D920" s="140">
        <v>0</v>
      </c>
      <c r="E920" s="140">
        <v>0</v>
      </c>
      <c r="F920" s="140">
        <v>0</v>
      </c>
      <c r="G920" s="140">
        <v>0</v>
      </c>
      <c r="H920" s="140">
        <v>0</v>
      </c>
      <c r="I920" s="140">
        <v>0</v>
      </c>
      <c r="J920" s="135">
        <f t="shared" si="424"/>
        <v>0</v>
      </c>
      <c r="K920" s="141">
        <v>0</v>
      </c>
      <c r="L920" s="141">
        <v>0</v>
      </c>
      <c r="M920" s="141">
        <v>0</v>
      </c>
      <c r="N920" s="141">
        <v>0</v>
      </c>
      <c r="O920" s="141">
        <v>0</v>
      </c>
      <c r="P920" s="141">
        <v>0</v>
      </c>
      <c r="Q920" s="136">
        <f t="shared" si="426"/>
        <v>0</v>
      </c>
      <c r="R920" s="141">
        <v>0</v>
      </c>
      <c r="S920" s="141">
        <v>0</v>
      </c>
      <c r="T920" s="141">
        <v>0</v>
      </c>
      <c r="U920" s="10">
        <v>0</v>
      </c>
      <c r="V920" s="10">
        <v>0</v>
      </c>
      <c r="W920" s="10">
        <v>0</v>
      </c>
      <c r="X920" s="13">
        <f t="shared" si="420"/>
        <v>0</v>
      </c>
      <c r="Y920" s="10">
        <f t="shared" si="420"/>
        <v>0</v>
      </c>
      <c r="Z920" s="10">
        <f t="shared" si="420"/>
        <v>0</v>
      </c>
      <c r="AA920" s="10">
        <f t="shared" si="420"/>
        <v>0</v>
      </c>
      <c r="AB920" s="10">
        <f t="shared" si="420"/>
        <v>0</v>
      </c>
      <c r="AC920" s="10">
        <f t="shared" si="420"/>
        <v>0</v>
      </c>
      <c r="AD920" s="10">
        <f t="shared" si="420"/>
        <v>0</v>
      </c>
      <c r="AE920" s="10">
        <f t="shared" si="421"/>
        <v>0</v>
      </c>
      <c r="AF920" s="10">
        <f t="shared" si="421"/>
        <v>0</v>
      </c>
      <c r="AG920" s="10">
        <f t="shared" si="421"/>
        <v>0</v>
      </c>
      <c r="AH920" s="10">
        <f t="shared" si="421"/>
        <v>0</v>
      </c>
      <c r="AI920" s="10">
        <f t="shared" si="421"/>
        <v>0</v>
      </c>
      <c r="AJ920" s="10">
        <f t="shared" si="421"/>
        <v>0</v>
      </c>
      <c r="AK920" s="10">
        <f t="shared" si="421"/>
        <v>0</v>
      </c>
    </row>
    <row r="921" spans="1:37" ht="12.75" customHeight="1" x14ac:dyDescent="0.25">
      <c r="A921" s="133">
        <v>913</v>
      </c>
      <c r="B921" s="139" t="s">
        <v>2105</v>
      </c>
      <c r="C921" s="135">
        <f t="shared" si="422"/>
        <v>0</v>
      </c>
      <c r="D921" s="140">
        <v>0</v>
      </c>
      <c r="E921" s="140">
        <v>0</v>
      </c>
      <c r="F921" s="140">
        <v>0</v>
      </c>
      <c r="G921" s="140">
        <v>0</v>
      </c>
      <c r="H921" s="140">
        <v>0</v>
      </c>
      <c r="I921" s="140">
        <v>0</v>
      </c>
      <c r="J921" s="135">
        <f t="shared" si="424"/>
        <v>0</v>
      </c>
      <c r="K921" s="141">
        <v>0</v>
      </c>
      <c r="L921" s="141">
        <v>0</v>
      </c>
      <c r="M921" s="141">
        <v>0</v>
      </c>
      <c r="N921" s="141">
        <v>0</v>
      </c>
      <c r="O921" s="141">
        <v>0</v>
      </c>
      <c r="P921" s="141">
        <v>0</v>
      </c>
      <c r="Q921" s="136">
        <f t="shared" si="426"/>
        <v>0</v>
      </c>
      <c r="R921" s="141">
        <v>0</v>
      </c>
      <c r="S921" s="141">
        <v>0</v>
      </c>
      <c r="T921" s="141">
        <v>0</v>
      </c>
      <c r="U921" s="10">
        <v>0</v>
      </c>
      <c r="V921" s="10">
        <v>0</v>
      </c>
      <c r="W921" s="10">
        <v>0</v>
      </c>
      <c r="X921" s="13">
        <f t="shared" si="420"/>
        <v>0</v>
      </c>
      <c r="Y921" s="10">
        <f t="shared" si="420"/>
        <v>0</v>
      </c>
      <c r="Z921" s="10">
        <f t="shared" si="420"/>
        <v>0</v>
      </c>
      <c r="AA921" s="10">
        <f t="shared" si="420"/>
        <v>0</v>
      </c>
      <c r="AB921" s="10">
        <f t="shared" si="420"/>
        <v>0</v>
      </c>
      <c r="AC921" s="10">
        <f t="shared" si="420"/>
        <v>0</v>
      </c>
      <c r="AD921" s="10">
        <f t="shared" si="420"/>
        <v>0</v>
      </c>
      <c r="AE921" s="10">
        <f t="shared" si="421"/>
        <v>0</v>
      </c>
      <c r="AF921" s="10">
        <f t="shared" si="421"/>
        <v>0</v>
      </c>
      <c r="AG921" s="10">
        <f t="shared" si="421"/>
        <v>0</v>
      </c>
      <c r="AH921" s="10">
        <f t="shared" si="421"/>
        <v>0</v>
      </c>
      <c r="AI921" s="10">
        <f t="shared" si="421"/>
        <v>0</v>
      </c>
      <c r="AJ921" s="10">
        <f t="shared" si="421"/>
        <v>0</v>
      </c>
      <c r="AK921" s="10">
        <f t="shared" si="421"/>
        <v>0</v>
      </c>
    </row>
    <row r="922" spans="1:37" ht="12.75" customHeight="1" x14ac:dyDescent="0.25">
      <c r="A922" s="133">
        <v>914</v>
      </c>
      <c r="B922" s="139" t="s">
        <v>2106</v>
      </c>
      <c r="C922" s="135">
        <f t="shared" si="422"/>
        <v>64.900000000000006</v>
      </c>
      <c r="D922" s="140">
        <v>0</v>
      </c>
      <c r="E922" s="140">
        <v>0</v>
      </c>
      <c r="F922" s="140">
        <v>0</v>
      </c>
      <c r="G922" s="140">
        <v>0</v>
      </c>
      <c r="H922" s="140">
        <v>64.900000000000006</v>
      </c>
      <c r="I922" s="140">
        <v>0</v>
      </c>
      <c r="J922" s="135">
        <f t="shared" si="424"/>
        <v>68.8</v>
      </c>
      <c r="K922" s="141">
        <v>0</v>
      </c>
      <c r="L922" s="141">
        <v>0</v>
      </c>
      <c r="M922" s="141">
        <v>0</v>
      </c>
      <c r="N922" s="141">
        <v>0</v>
      </c>
      <c r="O922" s="141">
        <v>68.8</v>
      </c>
      <c r="P922" s="141">
        <v>0</v>
      </c>
      <c r="Q922" s="136">
        <f t="shared" si="426"/>
        <v>68.795500000000004</v>
      </c>
      <c r="R922" s="141">
        <v>0</v>
      </c>
      <c r="S922" s="141">
        <v>0</v>
      </c>
      <c r="T922" s="141">
        <v>0</v>
      </c>
      <c r="U922" s="10">
        <v>0</v>
      </c>
      <c r="V922" s="10">
        <v>68.795500000000004</v>
      </c>
      <c r="W922" s="10">
        <v>0</v>
      </c>
      <c r="X922" s="13">
        <f t="shared" si="420"/>
        <v>-4.4999999999930651E-3</v>
      </c>
      <c r="Y922" s="10">
        <f t="shared" si="420"/>
        <v>0</v>
      </c>
      <c r="Z922" s="10">
        <f t="shared" si="420"/>
        <v>0</v>
      </c>
      <c r="AA922" s="10">
        <f t="shared" si="420"/>
        <v>0</v>
      </c>
      <c r="AB922" s="10">
        <f t="shared" si="420"/>
        <v>0</v>
      </c>
      <c r="AC922" s="10">
        <f t="shared" si="420"/>
        <v>-4.4999999999930651E-3</v>
      </c>
      <c r="AD922" s="10">
        <f t="shared" si="420"/>
        <v>0</v>
      </c>
      <c r="AE922" s="10">
        <f t="shared" si="421"/>
        <v>99.99345930232559</v>
      </c>
      <c r="AF922" s="10">
        <f t="shared" si="421"/>
        <v>0</v>
      </c>
      <c r="AG922" s="10">
        <f t="shared" si="421"/>
        <v>0</v>
      </c>
      <c r="AH922" s="10">
        <f t="shared" si="421"/>
        <v>0</v>
      </c>
      <c r="AI922" s="10">
        <f t="shared" si="421"/>
        <v>0</v>
      </c>
      <c r="AJ922" s="10">
        <f t="shared" si="421"/>
        <v>99.99345930232559</v>
      </c>
      <c r="AK922" s="10">
        <f t="shared" si="421"/>
        <v>0</v>
      </c>
    </row>
    <row r="923" spans="1:37" ht="12.75" customHeight="1" x14ac:dyDescent="0.25">
      <c r="A923" s="133">
        <v>915</v>
      </c>
      <c r="B923" s="139" t="s">
        <v>2107</v>
      </c>
      <c r="C923" s="135">
        <f t="shared" si="422"/>
        <v>0</v>
      </c>
      <c r="D923" s="140">
        <v>0</v>
      </c>
      <c r="E923" s="140">
        <v>0</v>
      </c>
      <c r="F923" s="140">
        <v>0</v>
      </c>
      <c r="G923" s="140">
        <v>0</v>
      </c>
      <c r="H923" s="140">
        <v>0</v>
      </c>
      <c r="I923" s="140">
        <v>0</v>
      </c>
      <c r="J923" s="135">
        <f t="shared" si="424"/>
        <v>0</v>
      </c>
      <c r="K923" s="141">
        <v>0</v>
      </c>
      <c r="L923" s="141">
        <v>0</v>
      </c>
      <c r="M923" s="141">
        <v>0</v>
      </c>
      <c r="N923" s="141">
        <v>0</v>
      </c>
      <c r="O923" s="141">
        <v>0</v>
      </c>
      <c r="P923" s="141">
        <v>0</v>
      </c>
      <c r="Q923" s="136">
        <f t="shared" si="426"/>
        <v>0</v>
      </c>
      <c r="R923" s="141">
        <v>0</v>
      </c>
      <c r="S923" s="141">
        <v>0</v>
      </c>
      <c r="T923" s="141">
        <v>0</v>
      </c>
      <c r="U923" s="10">
        <v>0</v>
      </c>
      <c r="V923" s="10">
        <v>0</v>
      </c>
      <c r="W923" s="10">
        <v>0</v>
      </c>
      <c r="X923" s="13">
        <f t="shared" si="420"/>
        <v>0</v>
      </c>
      <c r="Y923" s="10">
        <f t="shared" si="420"/>
        <v>0</v>
      </c>
      <c r="Z923" s="10">
        <f t="shared" si="420"/>
        <v>0</v>
      </c>
      <c r="AA923" s="10">
        <f t="shared" si="420"/>
        <v>0</v>
      </c>
      <c r="AB923" s="10">
        <f t="shared" si="420"/>
        <v>0</v>
      </c>
      <c r="AC923" s="10">
        <f t="shared" si="420"/>
        <v>0</v>
      </c>
      <c r="AD923" s="10">
        <f t="shared" si="420"/>
        <v>0</v>
      </c>
      <c r="AE923" s="10">
        <f t="shared" si="421"/>
        <v>0</v>
      </c>
      <c r="AF923" s="10">
        <f t="shared" si="421"/>
        <v>0</v>
      </c>
      <c r="AG923" s="10">
        <f t="shared" si="421"/>
        <v>0</v>
      </c>
      <c r="AH923" s="10">
        <f t="shared" si="421"/>
        <v>0</v>
      </c>
      <c r="AI923" s="10">
        <f t="shared" si="421"/>
        <v>0</v>
      </c>
      <c r="AJ923" s="10">
        <f t="shared" si="421"/>
        <v>0</v>
      </c>
      <c r="AK923" s="10">
        <f t="shared" si="421"/>
        <v>0</v>
      </c>
    </row>
    <row r="924" spans="1:37" ht="12.75" customHeight="1" x14ac:dyDescent="0.25">
      <c r="A924" s="133">
        <v>916</v>
      </c>
      <c r="B924" s="139" t="s">
        <v>2108</v>
      </c>
      <c r="C924" s="135">
        <f t="shared" si="422"/>
        <v>0</v>
      </c>
      <c r="D924" s="140">
        <v>0</v>
      </c>
      <c r="E924" s="140">
        <v>0</v>
      </c>
      <c r="F924" s="140">
        <v>0</v>
      </c>
      <c r="G924" s="140">
        <v>0</v>
      </c>
      <c r="H924" s="140">
        <v>0</v>
      </c>
      <c r="I924" s="140">
        <v>0</v>
      </c>
      <c r="J924" s="135">
        <f t="shared" si="424"/>
        <v>0</v>
      </c>
      <c r="K924" s="141">
        <v>0</v>
      </c>
      <c r="L924" s="141">
        <v>0</v>
      </c>
      <c r="M924" s="141">
        <v>0</v>
      </c>
      <c r="N924" s="141">
        <v>0</v>
      </c>
      <c r="O924" s="141">
        <v>0</v>
      </c>
      <c r="P924" s="141">
        <v>0</v>
      </c>
      <c r="Q924" s="136">
        <f t="shared" si="426"/>
        <v>0</v>
      </c>
      <c r="R924" s="141">
        <v>0</v>
      </c>
      <c r="S924" s="141">
        <v>0</v>
      </c>
      <c r="T924" s="141">
        <v>0</v>
      </c>
      <c r="U924" s="10">
        <v>0</v>
      </c>
      <c r="V924" s="10">
        <v>0</v>
      </c>
      <c r="W924" s="10">
        <v>0</v>
      </c>
      <c r="X924" s="13">
        <f t="shared" si="420"/>
        <v>0</v>
      </c>
      <c r="Y924" s="10">
        <f t="shared" si="420"/>
        <v>0</v>
      </c>
      <c r="Z924" s="10">
        <f t="shared" si="420"/>
        <v>0</v>
      </c>
      <c r="AA924" s="10">
        <f t="shared" si="420"/>
        <v>0</v>
      </c>
      <c r="AB924" s="10">
        <f t="shared" si="420"/>
        <v>0</v>
      </c>
      <c r="AC924" s="10">
        <f t="shared" si="420"/>
        <v>0</v>
      </c>
      <c r="AD924" s="10">
        <f t="shared" si="420"/>
        <v>0</v>
      </c>
      <c r="AE924" s="10">
        <f t="shared" si="421"/>
        <v>0</v>
      </c>
      <c r="AF924" s="10">
        <f t="shared" si="421"/>
        <v>0</v>
      </c>
      <c r="AG924" s="10">
        <f t="shared" si="421"/>
        <v>0</v>
      </c>
      <c r="AH924" s="10">
        <f t="shared" si="421"/>
        <v>0</v>
      </c>
      <c r="AI924" s="10">
        <f t="shared" si="421"/>
        <v>0</v>
      </c>
      <c r="AJ924" s="10">
        <f t="shared" si="421"/>
        <v>0</v>
      </c>
      <c r="AK924" s="10">
        <f t="shared" si="421"/>
        <v>0</v>
      </c>
    </row>
    <row r="925" spans="1:37" ht="12.75" customHeight="1" x14ac:dyDescent="0.25">
      <c r="A925" s="133">
        <v>917</v>
      </c>
      <c r="B925" s="139" t="s">
        <v>2109</v>
      </c>
      <c r="C925" s="135">
        <f t="shared" si="422"/>
        <v>0</v>
      </c>
      <c r="D925" s="140">
        <v>0</v>
      </c>
      <c r="E925" s="140">
        <v>0</v>
      </c>
      <c r="F925" s="140">
        <v>0</v>
      </c>
      <c r="G925" s="140">
        <v>0</v>
      </c>
      <c r="H925" s="140">
        <v>0</v>
      </c>
      <c r="I925" s="140">
        <v>0</v>
      </c>
      <c r="J925" s="135">
        <f t="shared" si="424"/>
        <v>0</v>
      </c>
      <c r="K925" s="141">
        <v>0</v>
      </c>
      <c r="L925" s="141">
        <v>0</v>
      </c>
      <c r="M925" s="141">
        <v>0</v>
      </c>
      <c r="N925" s="141">
        <v>0</v>
      </c>
      <c r="O925" s="141">
        <v>0</v>
      </c>
      <c r="P925" s="141">
        <v>0</v>
      </c>
      <c r="Q925" s="136">
        <f t="shared" si="426"/>
        <v>0</v>
      </c>
      <c r="R925" s="141">
        <v>0</v>
      </c>
      <c r="S925" s="141">
        <v>0</v>
      </c>
      <c r="T925" s="141">
        <v>0</v>
      </c>
      <c r="U925" s="10">
        <v>0</v>
      </c>
      <c r="V925" s="10">
        <v>0</v>
      </c>
      <c r="W925" s="10">
        <v>0</v>
      </c>
      <c r="X925" s="13">
        <f t="shared" si="420"/>
        <v>0</v>
      </c>
      <c r="Y925" s="10">
        <f t="shared" si="420"/>
        <v>0</v>
      </c>
      <c r="Z925" s="10">
        <f t="shared" si="420"/>
        <v>0</v>
      </c>
      <c r="AA925" s="10">
        <f t="shared" si="420"/>
        <v>0</v>
      </c>
      <c r="AB925" s="10">
        <f t="shared" si="420"/>
        <v>0</v>
      </c>
      <c r="AC925" s="10">
        <f t="shared" si="420"/>
        <v>0</v>
      </c>
      <c r="AD925" s="10">
        <f t="shared" si="420"/>
        <v>0</v>
      </c>
      <c r="AE925" s="10">
        <f t="shared" si="421"/>
        <v>0</v>
      </c>
      <c r="AF925" s="10">
        <f t="shared" si="421"/>
        <v>0</v>
      </c>
      <c r="AG925" s="10">
        <f t="shared" si="421"/>
        <v>0</v>
      </c>
      <c r="AH925" s="10">
        <f t="shared" si="421"/>
        <v>0</v>
      </c>
      <c r="AI925" s="10">
        <f t="shared" si="421"/>
        <v>0</v>
      </c>
      <c r="AJ925" s="10">
        <f t="shared" si="421"/>
        <v>0</v>
      </c>
      <c r="AK925" s="10">
        <f t="shared" si="421"/>
        <v>0</v>
      </c>
    </row>
    <row r="926" spans="1:37" ht="12.75" customHeight="1" x14ac:dyDescent="0.25">
      <c r="A926" s="133">
        <v>918</v>
      </c>
      <c r="B926" s="139" t="s">
        <v>2110</v>
      </c>
      <c r="C926" s="135">
        <f t="shared" si="422"/>
        <v>0</v>
      </c>
      <c r="D926" s="140">
        <v>0</v>
      </c>
      <c r="E926" s="140">
        <v>0</v>
      </c>
      <c r="F926" s="140">
        <v>0</v>
      </c>
      <c r="G926" s="140">
        <v>0</v>
      </c>
      <c r="H926" s="140">
        <v>0</v>
      </c>
      <c r="I926" s="140">
        <v>0</v>
      </c>
      <c r="J926" s="135">
        <f t="shared" si="424"/>
        <v>0</v>
      </c>
      <c r="K926" s="141">
        <v>0</v>
      </c>
      <c r="L926" s="141">
        <v>0</v>
      </c>
      <c r="M926" s="141">
        <v>0</v>
      </c>
      <c r="N926" s="141">
        <v>0</v>
      </c>
      <c r="O926" s="141">
        <v>0</v>
      </c>
      <c r="P926" s="141">
        <v>0</v>
      </c>
      <c r="Q926" s="136">
        <f t="shared" si="426"/>
        <v>0</v>
      </c>
      <c r="R926" s="141">
        <v>0</v>
      </c>
      <c r="S926" s="141">
        <v>0</v>
      </c>
      <c r="T926" s="141">
        <v>0</v>
      </c>
      <c r="U926" s="10">
        <v>0</v>
      </c>
      <c r="V926" s="10">
        <v>0</v>
      </c>
      <c r="W926" s="10">
        <v>0</v>
      </c>
      <c r="X926" s="13">
        <f t="shared" si="420"/>
        <v>0</v>
      </c>
      <c r="Y926" s="10">
        <f t="shared" si="420"/>
        <v>0</v>
      </c>
      <c r="Z926" s="10">
        <f t="shared" si="420"/>
        <v>0</v>
      </c>
      <c r="AA926" s="10">
        <f t="shared" si="420"/>
        <v>0</v>
      </c>
      <c r="AB926" s="10">
        <f t="shared" si="420"/>
        <v>0</v>
      </c>
      <c r="AC926" s="10">
        <f t="shared" si="420"/>
        <v>0</v>
      </c>
      <c r="AD926" s="10">
        <f t="shared" si="420"/>
        <v>0</v>
      </c>
      <c r="AE926" s="10">
        <f t="shared" si="421"/>
        <v>0</v>
      </c>
      <c r="AF926" s="10">
        <f t="shared" si="421"/>
        <v>0</v>
      </c>
      <c r="AG926" s="10">
        <f t="shared" si="421"/>
        <v>0</v>
      </c>
      <c r="AH926" s="10">
        <f t="shared" si="421"/>
        <v>0</v>
      </c>
      <c r="AI926" s="10">
        <f t="shared" si="421"/>
        <v>0</v>
      </c>
      <c r="AJ926" s="10">
        <f t="shared" si="421"/>
        <v>0</v>
      </c>
      <c r="AK926" s="10">
        <f t="shared" si="421"/>
        <v>0</v>
      </c>
    </row>
    <row r="927" spans="1:37" ht="12.75" customHeight="1" x14ac:dyDescent="0.25">
      <c r="A927" s="133">
        <v>919</v>
      </c>
      <c r="B927" s="139" t="s">
        <v>2111</v>
      </c>
      <c r="C927" s="135">
        <f t="shared" si="422"/>
        <v>0</v>
      </c>
      <c r="D927" s="140">
        <v>0</v>
      </c>
      <c r="E927" s="140">
        <v>0</v>
      </c>
      <c r="F927" s="140">
        <v>0</v>
      </c>
      <c r="G927" s="140">
        <v>0</v>
      </c>
      <c r="H927" s="140">
        <v>0</v>
      </c>
      <c r="I927" s="140">
        <v>0</v>
      </c>
      <c r="J927" s="135">
        <f t="shared" si="424"/>
        <v>0</v>
      </c>
      <c r="K927" s="141">
        <v>0</v>
      </c>
      <c r="L927" s="141">
        <v>0</v>
      </c>
      <c r="M927" s="141">
        <v>0</v>
      </c>
      <c r="N927" s="141">
        <v>0</v>
      </c>
      <c r="O927" s="141">
        <v>0</v>
      </c>
      <c r="P927" s="141">
        <v>0</v>
      </c>
      <c r="Q927" s="136">
        <f t="shared" si="426"/>
        <v>0</v>
      </c>
      <c r="R927" s="141">
        <v>0</v>
      </c>
      <c r="S927" s="141">
        <v>0</v>
      </c>
      <c r="T927" s="141">
        <v>0</v>
      </c>
      <c r="U927" s="10">
        <v>0</v>
      </c>
      <c r="V927" s="10">
        <v>0</v>
      </c>
      <c r="W927" s="10">
        <v>0</v>
      </c>
      <c r="X927" s="13">
        <f t="shared" si="420"/>
        <v>0</v>
      </c>
      <c r="Y927" s="10">
        <f t="shared" si="420"/>
        <v>0</v>
      </c>
      <c r="Z927" s="10">
        <f t="shared" si="420"/>
        <v>0</v>
      </c>
      <c r="AA927" s="10">
        <f t="shared" si="420"/>
        <v>0</v>
      </c>
      <c r="AB927" s="10">
        <f t="shared" si="420"/>
        <v>0</v>
      </c>
      <c r="AC927" s="10">
        <f t="shared" si="420"/>
        <v>0</v>
      </c>
      <c r="AD927" s="10">
        <f t="shared" si="420"/>
        <v>0</v>
      </c>
      <c r="AE927" s="10">
        <f t="shared" si="421"/>
        <v>0</v>
      </c>
      <c r="AF927" s="10">
        <f t="shared" si="421"/>
        <v>0</v>
      </c>
      <c r="AG927" s="10">
        <f t="shared" si="421"/>
        <v>0</v>
      </c>
      <c r="AH927" s="10">
        <f t="shared" si="421"/>
        <v>0</v>
      </c>
      <c r="AI927" s="10">
        <f t="shared" si="421"/>
        <v>0</v>
      </c>
      <c r="AJ927" s="10">
        <f t="shared" si="421"/>
        <v>0</v>
      </c>
      <c r="AK927" s="10">
        <f t="shared" si="421"/>
        <v>0</v>
      </c>
    </row>
    <row r="928" spans="1:37" ht="12.75" customHeight="1" x14ac:dyDescent="0.25">
      <c r="A928" s="133">
        <v>920</v>
      </c>
      <c r="B928" s="139" t="s">
        <v>2092</v>
      </c>
      <c r="C928" s="135">
        <f t="shared" si="422"/>
        <v>0</v>
      </c>
      <c r="D928" s="140">
        <v>0</v>
      </c>
      <c r="E928" s="140">
        <v>0</v>
      </c>
      <c r="F928" s="140">
        <v>0</v>
      </c>
      <c r="G928" s="140">
        <v>0</v>
      </c>
      <c r="H928" s="140">
        <v>0</v>
      </c>
      <c r="I928" s="140">
        <v>0</v>
      </c>
      <c r="J928" s="135">
        <f t="shared" si="424"/>
        <v>0</v>
      </c>
      <c r="K928" s="141">
        <v>0</v>
      </c>
      <c r="L928" s="141">
        <v>0</v>
      </c>
      <c r="M928" s="141">
        <v>0</v>
      </c>
      <c r="N928" s="141">
        <v>0</v>
      </c>
      <c r="O928" s="141">
        <v>0</v>
      </c>
      <c r="P928" s="141">
        <v>0</v>
      </c>
      <c r="Q928" s="136">
        <f t="shared" si="426"/>
        <v>0</v>
      </c>
      <c r="R928" s="141">
        <v>0</v>
      </c>
      <c r="S928" s="141">
        <v>0</v>
      </c>
      <c r="T928" s="141">
        <v>0</v>
      </c>
      <c r="U928" s="10">
        <v>0</v>
      </c>
      <c r="V928" s="10">
        <v>0</v>
      </c>
      <c r="W928" s="10">
        <v>0</v>
      </c>
      <c r="X928" s="13">
        <f t="shared" si="420"/>
        <v>0</v>
      </c>
      <c r="Y928" s="10">
        <f t="shared" si="420"/>
        <v>0</v>
      </c>
      <c r="Z928" s="10">
        <f t="shared" si="420"/>
        <v>0</v>
      </c>
      <c r="AA928" s="10">
        <f t="shared" si="420"/>
        <v>0</v>
      </c>
      <c r="AB928" s="10">
        <f t="shared" si="420"/>
        <v>0</v>
      </c>
      <c r="AC928" s="10">
        <f t="shared" si="420"/>
        <v>0</v>
      </c>
      <c r="AD928" s="10">
        <f t="shared" si="420"/>
        <v>0</v>
      </c>
      <c r="AE928" s="10">
        <f t="shared" si="421"/>
        <v>0</v>
      </c>
      <c r="AF928" s="10">
        <f t="shared" si="421"/>
        <v>0</v>
      </c>
      <c r="AG928" s="10">
        <f t="shared" si="421"/>
        <v>0</v>
      </c>
      <c r="AH928" s="10">
        <f t="shared" ref="AH928:AK991" si="434">IF(M928=0,0,T928/M928*100)</f>
        <v>0</v>
      </c>
      <c r="AI928" s="10">
        <f t="shared" si="434"/>
        <v>0</v>
      </c>
      <c r="AJ928" s="10">
        <f t="shared" si="434"/>
        <v>0</v>
      </c>
      <c r="AK928" s="10">
        <f t="shared" si="434"/>
        <v>0</v>
      </c>
    </row>
    <row r="929" spans="1:45" ht="12.75" customHeight="1" x14ac:dyDescent="0.25">
      <c r="A929" s="133">
        <v>921</v>
      </c>
      <c r="B929" s="139" t="s">
        <v>2112</v>
      </c>
      <c r="C929" s="135">
        <f t="shared" si="422"/>
        <v>0</v>
      </c>
      <c r="D929" s="140">
        <v>0</v>
      </c>
      <c r="E929" s="140">
        <v>0</v>
      </c>
      <c r="F929" s="140">
        <v>0</v>
      </c>
      <c r="G929" s="140">
        <v>0</v>
      </c>
      <c r="H929" s="140">
        <v>0</v>
      </c>
      <c r="I929" s="140">
        <v>0</v>
      </c>
      <c r="J929" s="135">
        <f t="shared" si="424"/>
        <v>0</v>
      </c>
      <c r="K929" s="141">
        <v>0</v>
      </c>
      <c r="L929" s="141">
        <v>0</v>
      </c>
      <c r="M929" s="141">
        <v>0</v>
      </c>
      <c r="N929" s="141">
        <v>0</v>
      </c>
      <c r="O929" s="141">
        <v>0</v>
      </c>
      <c r="P929" s="141">
        <v>0</v>
      </c>
      <c r="Q929" s="136">
        <f t="shared" si="426"/>
        <v>0</v>
      </c>
      <c r="R929" s="141">
        <v>0</v>
      </c>
      <c r="S929" s="141">
        <v>0</v>
      </c>
      <c r="T929" s="141">
        <v>0</v>
      </c>
      <c r="U929" s="10">
        <v>0</v>
      </c>
      <c r="V929" s="10">
        <v>0</v>
      </c>
      <c r="W929" s="10">
        <v>0</v>
      </c>
      <c r="X929" s="13">
        <f t="shared" si="420"/>
        <v>0</v>
      </c>
      <c r="Y929" s="10">
        <f t="shared" si="420"/>
        <v>0</v>
      </c>
      <c r="Z929" s="10">
        <f t="shared" si="420"/>
        <v>0</v>
      </c>
      <c r="AA929" s="10">
        <f t="shared" si="420"/>
        <v>0</v>
      </c>
      <c r="AB929" s="10">
        <f t="shared" si="420"/>
        <v>0</v>
      </c>
      <c r="AC929" s="10">
        <f t="shared" si="420"/>
        <v>0</v>
      </c>
      <c r="AD929" s="10">
        <f t="shared" si="420"/>
        <v>0</v>
      </c>
      <c r="AE929" s="10">
        <f t="shared" ref="AE929:AK992" si="435">IF(J929=0,0,Q929/J929*100)</f>
        <v>0</v>
      </c>
      <c r="AF929" s="10">
        <f t="shared" si="435"/>
        <v>0</v>
      </c>
      <c r="AG929" s="10">
        <f t="shared" si="435"/>
        <v>0</v>
      </c>
      <c r="AH929" s="10">
        <f t="shared" si="434"/>
        <v>0</v>
      </c>
      <c r="AI929" s="10">
        <f t="shared" si="434"/>
        <v>0</v>
      </c>
      <c r="AJ929" s="10">
        <f t="shared" si="434"/>
        <v>0</v>
      </c>
      <c r="AK929" s="10">
        <f t="shared" si="434"/>
        <v>0</v>
      </c>
    </row>
    <row r="930" spans="1:45" ht="12.75" customHeight="1" x14ac:dyDescent="0.25">
      <c r="A930" s="133">
        <v>922</v>
      </c>
      <c r="B930" s="139"/>
      <c r="C930" s="140"/>
      <c r="D930" s="140"/>
      <c r="E930" s="140"/>
      <c r="F930" s="140"/>
      <c r="G930" s="140"/>
      <c r="H930" s="140"/>
      <c r="I930" s="140"/>
      <c r="J930" s="140"/>
      <c r="K930" s="141"/>
      <c r="L930" s="141"/>
      <c r="M930" s="141"/>
      <c r="N930" s="141"/>
      <c r="O930" s="141"/>
      <c r="P930" s="141"/>
      <c r="Q930" s="141"/>
      <c r="R930" s="141"/>
      <c r="S930" s="141"/>
      <c r="T930" s="141"/>
      <c r="U930" s="10"/>
      <c r="V930" s="10"/>
      <c r="W930" s="10"/>
      <c r="X930" s="13">
        <f t="shared" si="420"/>
        <v>0</v>
      </c>
      <c r="Y930" s="10"/>
      <c r="Z930" s="10"/>
      <c r="AA930" s="10"/>
      <c r="AB930" s="10"/>
      <c r="AC930" s="10"/>
      <c r="AD930" s="10"/>
      <c r="AE930" s="10"/>
      <c r="AF930" s="10"/>
      <c r="AG930" s="10"/>
      <c r="AH930" s="10"/>
      <c r="AI930" s="10"/>
      <c r="AJ930" s="10"/>
      <c r="AK930" s="10"/>
    </row>
    <row r="931" spans="1:45" ht="12.75" customHeight="1" x14ac:dyDescent="0.25">
      <c r="A931" s="133">
        <v>923</v>
      </c>
      <c r="B931" s="134" t="s">
        <v>2113</v>
      </c>
      <c r="C931" s="135">
        <f t="shared" ref="C931:C957" si="436">SUM(D931:I931)</f>
        <v>5940.0999999999995</v>
      </c>
      <c r="D931" s="135">
        <f t="shared" ref="D931:I931" si="437">D932+D933</f>
        <v>2206.1999999999998</v>
      </c>
      <c r="E931" s="135">
        <f t="shared" si="437"/>
        <v>2686.1</v>
      </c>
      <c r="F931" s="135">
        <f t="shared" si="437"/>
        <v>0</v>
      </c>
      <c r="G931" s="135">
        <f t="shared" si="437"/>
        <v>520.79999999999995</v>
      </c>
      <c r="H931" s="135">
        <f t="shared" si="437"/>
        <v>64.900000000000006</v>
      </c>
      <c r="I931" s="135">
        <f t="shared" si="437"/>
        <v>462.1</v>
      </c>
      <c r="J931" s="135">
        <f t="shared" ref="J931:J957" si="438">SUM(K931:P931)</f>
        <v>6999.7000000000007</v>
      </c>
      <c r="K931" s="135">
        <f t="shared" ref="K931:P931" si="439">K932+K933</f>
        <v>3262</v>
      </c>
      <c r="L931" s="135">
        <f t="shared" si="439"/>
        <v>2686.1</v>
      </c>
      <c r="M931" s="135">
        <f t="shared" si="439"/>
        <v>0</v>
      </c>
      <c r="N931" s="135">
        <f t="shared" si="439"/>
        <v>520.79999999999995</v>
      </c>
      <c r="O931" s="135">
        <f t="shared" si="439"/>
        <v>68.7</v>
      </c>
      <c r="P931" s="135">
        <f t="shared" si="439"/>
        <v>462.1</v>
      </c>
      <c r="Q931" s="136">
        <f t="shared" ref="Q931:Q957" si="440">SUM(R931:W931)</f>
        <v>5907.7037</v>
      </c>
      <c r="R931" s="135">
        <f t="shared" ref="R931:W931" si="441">R932+R933</f>
        <v>2775.9884999999999</v>
      </c>
      <c r="S931" s="135">
        <f t="shared" si="441"/>
        <v>2582.7809999999999</v>
      </c>
      <c r="T931" s="135">
        <f t="shared" si="441"/>
        <v>0</v>
      </c>
      <c r="U931" s="135">
        <f t="shared" si="441"/>
        <v>23.7224</v>
      </c>
      <c r="V931" s="135">
        <f t="shared" si="441"/>
        <v>65.103800000000007</v>
      </c>
      <c r="W931" s="135">
        <f t="shared" si="441"/>
        <v>460.108</v>
      </c>
      <c r="X931" s="13">
        <f t="shared" si="420"/>
        <v>-1091.9963000000007</v>
      </c>
      <c r="Y931" s="13">
        <f t="shared" si="420"/>
        <v>-486.01150000000007</v>
      </c>
      <c r="Z931" s="13">
        <f t="shared" si="420"/>
        <v>-103.31899999999996</v>
      </c>
      <c r="AA931" s="13">
        <f t="shared" si="420"/>
        <v>0</v>
      </c>
      <c r="AB931" s="13">
        <f t="shared" si="420"/>
        <v>-497.07759999999996</v>
      </c>
      <c r="AC931" s="13">
        <f t="shared" si="420"/>
        <v>-3.5961999999999961</v>
      </c>
      <c r="AD931" s="13">
        <f t="shared" si="420"/>
        <v>-1.9920000000000186</v>
      </c>
      <c r="AE931" s="13">
        <f t="shared" si="435"/>
        <v>84.399384259325387</v>
      </c>
      <c r="AF931" s="13">
        <f t="shared" si="435"/>
        <v>85.100812385039845</v>
      </c>
      <c r="AG931" s="13">
        <f t="shared" si="435"/>
        <v>96.153568370499983</v>
      </c>
      <c r="AH931" s="13">
        <f t="shared" si="434"/>
        <v>0</v>
      </c>
      <c r="AI931" s="13">
        <f t="shared" si="434"/>
        <v>4.5549923195084485</v>
      </c>
      <c r="AJ931" s="13">
        <f t="shared" si="434"/>
        <v>94.765356622998553</v>
      </c>
      <c r="AK931" s="13">
        <f t="shared" si="434"/>
        <v>99.568924475221806</v>
      </c>
    </row>
    <row r="932" spans="1:45" s="138" customFormat="1" ht="12.75" customHeight="1" x14ac:dyDescent="0.2">
      <c r="A932" s="133">
        <v>924</v>
      </c>
      <c r="B932" s="134" t="s">
        <v>1374</v>
      </c>
      <c r="C932" s="135">
        <f t="shared" si="436"/>
        <v>5875.2</v>
      </c>
      <c r="D932" s="135">
        <f t="shared" ref="D932:I932" si="442">D934</f>
        <v>2206.1999999999998</v>
      </c>
      <c r="E932" s="135">
        <f t="shared" si="442"/>
        <v>2686.1</v>
      </c>
      <c r="F932" s="135">
        <f t="shared" si="442"/>
        <v>0</v>
      </c>
      <c r="G932" s="135">
        <f t="shared" si="442"/>
        <v>520.79999999999995</v>
      </c>
      <c r="H932" s="135">
        <f t="shared" si="442"/>
        <v>0</v>
      </c>
      <c r="I932" s="135">
        <f t="shared" si="442"/>
        <v>462.1</v>
      </c>
      <c r="J932" s="135">
        <f t="shared" si="438"/>
        <v>6931.0000000000009</v>
      </c>
      <c r="K932" s="135">
        <f t="shared" ref="K932:P932" si="443">K934</f>
        <v>3262</v>
      </c>
      <c r="L932" s="135">
        <f t="shared" si="443"/>
        <v>2686.1</v>
      </c>
      <c r="M932" s="135">
        <f t="shared" si="443"/>
        <v>0</v>
      </c>
      <c r="N932" s="135">
        <f t="shared" si="443"/>
        <v>520.79999999999995</v>
      </c>
      <c r="O932" s="135">
        <f t="shared" si="443"/>
        <v>0</v>
      </c>
      <c r="P932" s="135">
        <f t="shared" si="443"/>
        <v>462.1</v>
      </c>
      <c r="Q932" s="136">
        <f t="shared" si="440"/>
        <v>5842.5999000000002</v>
      </c>
      <c r="R932" s="135">
        <f t="shared" ref="R932:W932" si="444">R934</f>
        <v>2775.9884999999999</v>
      </c>
      <c r="S932" s="135">
        <f t="shared" si="444"/>
        <v>2582.7809999999999</v>
      </c>
      <c r="T932" s="135">
        <f t="shared" si="444"/>
        <v>0</v>
      </c>
      <c r="U932" s="135">
        <f t="shared" si="444"/>
        <v>23.7224</v>
      </c>
      <c r="V932" s="135">
        <f t="shared" si="444"/>
        <v>0</v>
      </c>
      <c r="W932" s="135">
        <f t="shared" si="444"/>
        <v>460.108</v>
      </c>
      <c r="X932" s="13">
        <f t="shared" si="420"/>
        <v>-1088.4001000000007</v>
      </c>
      <c r="Y932" s="13">
        <f t="shared" si="420"/>
        <v>-486.01150000000007</v>
      </c>
      <c r="Z932" s="13">
        <f t="shared" si="420"/>
        <v>-103.31899999999996</v>
      </c>
      <c r="AA932" s="13">
        <f t="shared" si="420"/>
        <v>0</v>
      </c>
      <c r="AB932" s="13">
        <f t="shared" si="420"/>
        <v>-497.07759999999996</v>
      </c>
      <c r="AC932" s="13">
        <f t="shared" si="420"/>
        <v>0</v>
      </c>
      <c r="AD932" s="13">
        <f t="shared" si="420"/>
        <v>-1.9920000000000186</v>
      </c>
      <c r="AE932" s="13">
        <f t="shared" si="435"/>
        <v>84.296636848939542</v>
      </c>
      <c r="AF932" s="13">
        <f t="shared" si="435"/>
        <v>85.100812385039845</v>
      </c>
      <c r="AG932" s="13">
        <f t="shared" si="435"/>
        <v>96.153568370499983</v>
      </c>
      <c r="AH932" s="13">
        <f t="shared" si="434"/>
        <v>0</v>
      </c>
      <c r="AI932" s="13">
        <f t="shared" si="434"/>
        <v>4.5549923195084485</v>
      </c>
      <c r="AJ932" s="13">
        <f t="shared" si="434"/>
        <v>0</v>
      </c>
      <c r="AK932" s="13">
        <f t="shared" si="434"/>
        <v>99.568924475221806</v>
      </c>
      <c r="AL932" s="183"/>
      <c r="AM932" s="183"/>
      <c r="AN932" s="183"/>
      <c r="AO932" s="183"/>
      <c r="AP932" s="183"/>
      <c r="AQ932" s="183"/>
      <c r="AR932" s="183"/>
      <c r="AS932" s="183"/>
    </row>
    <row r="933" spans="1:45" s="138" customFormat="1" ht="12.75" customHeight="1" x14ac:dyDescent="0.2">
      <c r="A933" s="133">
        <v>925</v>
      </c>
      <c r="B933" s="134" t="s">
        <v>1375</v>
      </c>
      <c r="C933" s="135">
        <f t="shared" si="436"/>
        <v>64.900000000000006</v>
      </c>
      <c r="D933" s="135">
        <f t="shared" ref="D933:I933" si="445">SUBTOTAL(9,D935:D957)</f>
        <v>0</v>
      </c>
      <c r="E933" s="135">
        <f t="shared" si="445"/>
        <v>0</v>
      </c>
      <c r="F933" s="135">
        <f t="shared" si="445"/>
        <v>0</v>
      </c>
      <c r="G933" s="135">
        <f t="shared" si="445"/>
        <v>0</v>
      </c>
      <c r="H933" s="135">
        <f t="shared" si="445"/>
        <v>64.900000000000006</v>
      </c>
      <c r="I933" s="135">
        <f t="shared" si="445"/>
        <v>0</v>
      </c>
      <c r="J933" s="135">
        <f t="shared" si="438"/>
        <v>68.7</v>
      </c>
      <c r="K933" s="135">
        <f t="shared" ref="K933:P933" si="446">SUBTOTAL(9,K935:K957)</f>
        <v>0</v>
      </c>
      <c r="L933" s="135">
        <f t="shared" si="446"/>
        <v>0</v>
      </c>
      <c r="M933" s="135">
        <f t="shared" si="446"/>
        <v>0</v>
      </c>
      <c r="N933" s="135">
        <f t="shared" si="446"/>
        <v>0</v>
      </c>
      <c r="O933" s="135">
        <f t="shared" si="446"/>
        <v>68.7</v>
      </c>
      <c r="P933" s="135">
        <f t="shared" si="446"/>
        <v>0</v>
      </c>
      <c r="Q933" s="136">
        <f t="shared" si="440"/>
        <v>65.103800000000007</v>
      </c>
      <c r="R933" s="135">
        <f t="shared" ref="R933:W933" si="447">SUBTOTAL(9,R935:R957)</f>
        <v>0</v>
      </c>
      <c r="S933" s="135">
        <f t="shared" si="447"/>
        <v>0</v>
      </c>
      <c r="T933" s="135">
        <f t="shared" si="447"/>
        <v>0</v>
      </c>
      <c r="U933" s="135">
        <f t="shared" si="447"/>
        <v>0</v>
      </c>
      <c r="V933" s="135">
        <f t="shared" si="447"/>
        <v>65.103800000000007</v>
      </c>
      <c r="W933" s="135">
        <f t="shared" si="447"/>
        <v>0</v>
      </c>
      <c r="X933" s="13">
        <f t="shared" si="420"/>
        <v>-3.5961999999999961</v>
      </c>
      <c r="Y933" s="13">
        <f t="shared" si="420"/>
        <v>0</v>
      </c>
      <c r="Z933" s="13">
        <f t="shared" si="420"/>
        <v>0</v>
      </c>
      <c r="AA933" s="13">
        <f t="shared" si="420"/>
        <v>0</v>
      </c>
      <c r="AB933" s="13">
        <f t="shared" si="420"/>
        <v>0</v>
      </c>
      <c r="AC933" s="13">
        <f t="shared" si="420"/>
        <v>-3.5961999999999961</v>
      </c>
      <c r="AD933" s="13">
        <f t="shared" si="420"/>
        <v>0</v>
      </c>
      <c r="AE933" s="13">
        <f t="shared" si="435"/>
        <v>94.765356622998553</v>
      </c>
      <c r="AF933" s="13">
        <f t="shared" si="435"/>
        <v>0</v>
      </c>
      <c r="AG933" s="13">
        <f t="shared" si="435"/>
        <v>0</v>
      </c>
      <c r="AH933" s="13">
        <f t="shared" si="434"/>
        <v>0</v>
      </c>
      <c r="AI933" s="13">
        <f t="shared" si="434"/>
        <v>0</v>
      </c>
      <c r="AJ933" s="13">
        <f t="shared" si="434"/>
        <v>94.765356622998553</v>
      </c>
      <c r="AK933" s="13">
        <f t="shared" si="434"/>
        <v>0</v>
      </c>
      <c r="AL933" s="183"/>
      <c r="AM933" s="183"/>
      <c r="AN933" s="183"/>
      <c r="AO933" s="183"/>
      <c r="AP933" s="183"/>
      <c r="AQ933" s="183"/>
      <c r="AR933" s="183"/>
      <c r="AS933" s="183"/>
    </row>
    <row r="934" spans="1:45" ht="12.75" customHeight="1" x14ac:dyDescent="0.25">
      <c r="A934" s="133">
        <v>926</v>
      </c>
      <c r="B934" s="139" t="s">
        <v>1400</v>
      </c>
      <c r="C934" s="135">
        <f t="shared" si="436"/>
        <v>5875.2</v>
      </c>
      <c r="D934" s="140">
        <v>2206.1999999999998</v>
      </c>
      <c r="E934" s="140">
        <v>2686.1</v>
      </c>
      <c r="F934" s="140">
        <v>0</v>
      </c>
      <c r="G934" s="140">
        <v>520.79999999999995</v>
      </c>
      <c r="H934" s="140">
        <v>0</v>
      </c>
      <c r="I934" s="140">
        <v>462.1</v>
      </c>
      <c r="J934" s="135">
        <f t="shared" si="438"/>
        <v>6931.0000000000009</v>
      </c>
      <c r="K934" s="141">
        <v>3262</v>
      </c>
      <c r="L934" s="141">
        <v>2686.1</v>
      </c>
      <c r="M934" s="141">
        <v>0</v>
      </c>
      <c r="N934" s="141">
        <v>520.79999999999995</v>
      </c>
      <c r="O934" s="141">
        <v>0</v>
      </c>
      <c r="P934" s="141">
        <v>462.1</v>
      </c>
      <c r="Q934" s="136">
        <f t="shared" si="440"/>
        <v>5842.5999000000002</v>
      </c>
      <c r="R934" s="141">
        <v>2775.9884999999999</v>
      </c>
      <c r="S934" s="141">
        <v>2582.7809999999999</v>
      </c>
      <c r="T934" s="141">
        <v>0</v>
      </c>
      <c r="U934" s="10">
        <v>23.7224</v>
      </c>
      <c r="V934" s="10">
        <v>0</v>
      </c>
      <c r="W934" s="10">
        <v>460.108</v>
      </c>
      <c r="X934" s="13">
        <f t="shared" si="420"/>
        <v>-1088.4001000000007</v>
      </c>
      <c r="Y934" s="10">
        <f t="shared" si="420"/>
        <v>-486.01150000000007</v>
      </c>
      <c r="Z934" s="10">
        <f t="shared" si="420"/>
        <v>-103.31899999999996</v>
      </c>
      <c r="AA934" s="10">
        <f t="shared" si="420"/>
        <v>0</v>
      </c>
      <c r="AB934" s="10">
        <f t="shared" si="420"/>
        <v>-497.07759999999996</v>
      </c>
      <c r="AC934" s="10">
        <f t="shared" si="420"/>
        <v>0</v>
      </c>
      <c r="AD934" s="10">
        <f t="shared" si="420"/>
        <v>-1.9920000000000186</v>
      </c>
      <c r="AE934" s="10">
        <f t="shared" si="435"/>
        <v>84.296636848939542</v>
      </c>
      <c r="AF934" s="10">
        <f t="shared" si="435"/>
        <v>85.100812385039845</v>
      </c>
      <c r="AG934" s="10">
        <f t="shared" si="435"/>
        <v>96.153568370499983</v>
      </c>
      <c r="AH934" s="10">
        <f t="shared" si="434"/>
        <v>0</v>
      </c>
      <c r="AI934" s="10">
        <f t="shared" si="434"/>
        <v>4.5549923195084485</v>
      </c>
      <c r="AJ934" s="10">
        <f t="shared" si="434"/>
        <v>0</v>
      </c>
      <c r="AK934" s="10">
        <f t="shared" si="434"/>
        <v>99.568924475221806</v>
      </c>
    </row>
    <row r="935" spans="1:45" ht="12.75" customHeight="1" x14ac:dyDescent="0.25">
      <c r="A935" s="133">
        <v>927</v>
      </c>
      <c r="B935" s="139" t="s">
        <v>2114</v>
      </c>
      <c r="C935" s="135">
        <f t="shared" si="436"/>
        <v>0</v>
      </c>
      <c r="D935" s="140">
        <v>0</v>
      </c>
      <c r="E935" s="140">
        <v>0</v>
      </c>
      <c r="F935" s="140">
        <v>0</v>
      </c>
      <c r="G935" s="140">
        <v>0</v>
      </c>
      <c r="H935" s="140">
        <v>0</v>
      </c>
      <c r="I935" s="140">
        <v>0</v>
      </c>
      <c r="J935" s="135">
        <f t="shared" si="438"/>
        <v>0</v>
      </c>
      <c r="K935" s="141">
        <v>0</v>
      </c>
      <c r="L935" s="141">
        <v>0</v>
      </c>
      <c r="M935" s="141">
        <v>0</v>
      </c>
      <c r="N935" s="141">
        <v>0</v>
      </c>
      <c r="O935" s="141">
        <v>0</v>
      </c>
      <c r="P935" s="141">
        <v>0</v>
      </c>
      <c r="Q935" s="136">
        <f t="shared" si="440"/>
        <v>0</v>
      </c>
      <c r="R935" s="141">
        <v>0</v>
      </c>
      <c r="S935" s="141">
        <v>0</v>
      </c>
      <c r="T935" s="141">
        <v>0</v>
      </c>
      <c r="U935" s="10">
        <v>0</v>
      </c>
      <c r="V935" s="10">
        <v>0</v>
      </c>
      <c r="W935" s="10">
        <v>0</v>
      </c>
      <c r="X935" s="13">
        <f t="shared" si="420"/>
        <v>0</v>
      </c>
      <c r="Y935" s="10">
        <f t="shared" si="420"/>
        <v>0</v>
      </c>
      <c r="Z935" s="10">
        <f t="shared" si="420"/>
        <v>0</v>
      </c>
      <c r="AA935" s="10">
        <f t="shared" si="420"/>
        <v>0</v>
      </c>
      <c r="AB935" s="10">
        <f t="shared" si="420"/>
        <v>0</v>
      </c>
      <c r="AC935" s="10">
        <f t="shared" si="420"/>
        <v>0</v>
      </c>
      <c r="AD935" s="10">
        <f t="shared" si="420"/>
        <v>0</v>
      </c>
      <c r="AE935" s="10">
        <f t="shared" si="435"/>
        <v>0</v>
      </c>
      <c r="AF935" s="10">
        <f t="shared" si="435"/>
        <v>0</v>
      </c>
      <c r="AG935" s="10">
        <f t="shared" si="435"/>
        <v>0</v>
      </c>
      <c r="AH935" s="10">
        <f t="shared" si="434"/>
        <v>0</v>
      </c>
      <c r="AI935" s="10">
        <f t="shared" si="434"/>
        <v>0</v>
      </c>
      <c r="AJ935" s="10">
        <f t="shared" si="434"/>
        <v>0</v>
      </c>
      <c r="AK935" s="10">
        <f t="shared" si="434"/>
        <v>0</v>
      </c>
    </row>
    <row r="936" spans="1:45" ht="12.75" customHeight="1" x14ac:dyDescent="0.25">
      <c r="A936" s="133">
        <v>928</v>
      </c>
      <c r="B936" s="139" t="s">
        <v>1498</v>
      </c>
      <c r="C936" s="135">
        <f t="shared" si="436"/>
        <v>0</v>
      </c>
      <c r="D936" s="140">
        <v>0</v>
      </c>
      <c r="E936" s="140">
        <v>0</v>
      </c>
      <c r="F936" s="140">
        <v>0</v>
      </c>
      <c r="G936" s="140">
        <v>0</v>
      </c>
      <c r="H936" s="140">
        <v>0</v>
      </c>
      <c r="I936" s="140">
        <v>0</v>
      </c>
      <c r="J936" s="135">
        <f t="shared" si="438"/>
        <v>0</v>
      </c>
      <c r="K936" s="141">
        <v>0</v>
      </c>
      <c r="L936" s="141">
        <v>0</v>
      </c>
      <c r="M936" s="141">
        <v>0</v>
      </c>
      <c r="N936" s="141">
        <v>0</v>
      </c>
      <c r="O936" s="141">
        <v>0</v>
      </c>
      <c r="P936" s="141">
        <v>0</v>
      </c>
      <c r="Q936" s="136">
        <f t="shared" si="440"/>
        <v>0</v>
      </c>
      <c r="R936" s="141">
        <v>0</v>
      </c>
      <c r="S936" s="141">
        <v>0</v>
      </c>
      <c r="T936" s="141">
        <v>0</v>
      </c>
      <c r="U936" s="10">
        <v>0</v>
      </c>
      <c r="V936" s="10">
        <v>0</v>
      </c>
      <c r="W936" s="10">
        <v>0</v>
      </c>
      <c r="X936" s="13">
        <f t="shared" si="420"/>
        <v>0</v>
      </c>
      <c r="Y936" s="10">
        <f t="shared" ref="Y936:AD957" si="448">R936-K936</f>
        <v>0</v>
      </c>
      <c r="Z936" s="10">
        <f t="shared" si="448"/>
        <v>0</v>
      </c>
      <c r="AA936" s="10">
        <f t="shared" si="448"/>
        <v>0</v>
      </c>
      <c r="AB936" s="10">
        <f t="shared" si="448"/>
        <v>0</v>
      </c>
      <c r="AC936" s="10">
        <f t="shared" si="448"/>
        <v>0</v>
      </c>
      <c r="AD936" s="10">
        <f t="shared" si="448"/>
        <v>0</v>
      </c>
      <c r="AE936" s="10">
        <f t="shared" si="435"/>
        <v>0</v>
      </c>
      <c r="AF936" s="10">
        <f t="shared" si="435"/>
        <v>0</v>
      </c>
      <c r="AG936" s="10">
        <f t="shared" si="435"/>
        <v>0</v>
      </c>
      <c r="AH936" s="10">
        <f t="shared" si="434"/>
        <v>0</v>
      </c>
      <c r="AI936" s="10">
        <f t="shared" si="434"/>
        <v>0</v>
      </c>
      <c r="AJ936" s="10">
        <f t="shared" si="434"/>
        <v>0</v>
      </c>
      <c r="AK936" s="10">
        <f t="shared" si="434"/>
        <v>0</v>
      </c>
    </row>
    <row r="937" spans="1:45" ht="12.75" customHeight="1" x14ac:dyDescent="0.25">
      <c r="A937" s="133">
        <v>929</v>
      </c>
      <c r="B937" s="139" t="s">
        <v>2115</v>
      </c>
      <c r="C937" s="135">
        <f t="shared" si="436"/>
        <v>0</v>
      </c>
      <c r="D937" s="140">
        <v>0</v>
      </c>
      <c r="E937" s="140">
        <v>0</v>
      </c>
      <c r="F937" s="140">
        <v>0</v>
      </c>
      <c r="G937" s="140">
        <v>0</v>
      </c>
      <c r="H937" s="140">
        <v>0</v>
      </c>
      <c r="I937" s="140">
        <v>0</v>
      </c>
      <c r="J937" s="135">
        <f t="shared" si="438"/>
        <v>0</v>
      </c>
      <c r="K937" s="141">
        <v>0</v>
      </c>
      <c r="L937" s="141">
        <v>0</v>
      </c>
      <c r="M937" s="141">
        <v>0</v>
      </c>
      <c r="N937" s="141">
        <v>0</v>
      </c>
      <c r="O937" s="141">
        <v>0</v>
      </c>
      <c r="P937" s="141">
        <v>0</v>
      </c>
      <c r="Q937" s="136">
        <f t="shared" si="440"/>
        <v>0</v>
      </c>
      <c r="R937" s="141">
        <v>0</v>
      </c>
      <c r="S937" s="141">
        <v>0</v>
      </c>
      <c r="T937" s="141">
        <v>0</v>
      </c>
      <c r="U937" s="10">
        <v>0</v>
      </c>
      <c r="V937" s="10">
        <v>0</v>
      </c>
      <c r="W937" s="10">
        <v>0</v>
      </c>
      <c r="X937" s="13">
        <f t="shared" ref="X937:AD993" si="449">Q937-J937</f>
        <v>0</v>
      </c>
      <c r="Y937" s="10">
        <f t="shared" si="448"/>
        <v>0</v>
      </c>
      <c r="Z937" s="10">
        <f t="shared" si="448"/>
        <v>0</v>
      </c>
      <c r="AA937" s="10">
        <f t="shared" si="448"/>
        <v>0</v>
      </c>
      <c r="AB937" s="10">
        <f t="shared" si="448"/>
        <v>0</v>
      </c>
      <c r="AC937" s="10">
        <f t="shared" si="448"/>
        <v>0</v>
      </c>
      <c r="AD937" s="10">
        <f t="shared" si="448"/>
        <v>0</v>
      </c>
      <c r="AE937" s="10">
        <f t="shared" si="435"/>
        <v>0</v>
      </c>
      <c r="AF937" s="10">
        <f t="shared" si="435"/>
        <v>0</v>
      </c>
      <c r="AG937" s="10">
        <f t="shared" si="435"/>
        <v>0</v>
      </c>
      <c r="AH937" s="10">
        <f t="shared" si="434"/>
        <v>0</v>
      </c>
      <c r="AI937" s="10">
        <f t="shared" si="434"/>
        <v>0</v>
      </c>
      <c r="AJ937" s="10">
        <f t="shared" si="434"/>
        <v>0</v>
      </c>
      <c r="AK937" s="10">
        <f t="shared" si="434"/>
        <v>0</v>
      </c>
    </row>
    <row r="938" spans="1:45" ht="12.75" customHeight="1" x14ac:dyDescent="0.25">
      <c r="A938" s="133">
        <v>930</v>
      </c>
      <c r="B938" s="139" t="s">
        <v>2116</v>
      </c>
      <c r="C938" s="135">
        <f t="shared" si="436"/>
        <v>0</v>
      </c>
      <c r="D938" s="140">
        <v>0</v>
      </c>
      <c r="E938" s="140">
        <v>0</v>
      </c>
      <c r="F938" s="140">
        <v>0</v>
      </c>
      <c r="G938" s="140">
        <v>0</v>
      </c>
      <c r="H938" s="140">
        <v>0</v>
      </c>
      <c r="I938" s="140">
        <v>0</v>
      </c>
      <c r="J938" s="135">
        <f t="shared" si="438"/>
        <v>0</v>
      </c>
      <c r="K938" s="141">
        <v>0</v>
      </c>
      <c r="L938" s="141">
        <v>0</v>
      </c>
      <c r="M938" s="141">
        <v>0</v>
      </c>
      <c r="N938" s="141">
        <v>0</v>
      </c>
      <c r="O938" s="141">
        <v>0</v>
      </c>
      <c r="P938" s="141">
        <v>0</v>
      </c>
      <c r="Q938" s="136">
        <f t="shared" si="440"/>
        <v>0</v>
      </c>
      <c r="R938" s="141">
        <v>0</v>
      </c>
      <c r="S938" s="141">
        <v>0</v>
      </c>
      <c r="T938" s="141">
        <v>0</v>
      </c>
      <c r="U938" s="10">
        <v>0</v>
      </c>
      <c r="V938" s="10">
        <v>0</v>
      </c>
      <c r="W938" s="10">
        <v>0</v>
      </c>
      <c r="X938" s="13">
        <f t="shared" si="449"/>
        <v>0</v>
      </c>
      <c r="Y938" s="10">
        <f t="shared" si="448"/>
        <v>0</v>
      </c>
      <c r="Z938" s="10">
        <f t="shared" si="448"/>
        <v>0</v>
      </c>
      <c r="AA938" s="10">
        <f t="shared" si="448"/>
        <v>0</v>
      </c>
      <c r="AB938" s="10">
        <f t="shared" si="448"/>
        <v>0</v>
      </c>
      <c r="AC938" s="10">
        <f t="shared" si="448"/>
        <v>0</v>
      </c>
      <c r="AD938" s="10">
        <f t="shared" si="448"/>
        <v>0</v>
      </c>
      <c r="AE938" s="10">
        <f t="shared" si="435"/>
        <v>0</v>
      </c>
      <c r="AF938" s="10">
        <f t="shared" si="435"/>
        <v>0</v>
      </c>
      <c r="AG938" s="10">
        <f t="shared" si="435"/>
        <v>0</v>
      </c>
      <c r="AH938" s="10">
        <f t="shared" si="434"/>
        <v>0</v>
      </c>
      <c r="AI938" s="10">
        <f t="shared" si="434"/>
        <v>0</v>
      </c>
      <c r="AJ938" s="10">
        <f t="shared" si="434"/>
        <v>0</v>
      </c>
      <c r="AK938" s="10">
        <f t="shared" si="434"/>
        <v>0</v>
      </c>
    </row>
    <row r="939" spans="1:45" ht="12.75" customHeight="1" x14ac:dyDescent="0.25">
      <c r="A939" s="133">
        <v>931</v>
      </c>
      <c r="B939" s="139" t="s">
        <v>2117</v>
      </c>
      <c r="C939" s="135">
        <f t="shared" si="436"/>
        <v>0</v>
      </c>
      <c r="D939" s="140">
        <v>0</v>
      </c>
      <c r="E939" s="140">
        <v>0</v>
      </c>
      <c r="F939" s="140">
        <v>0</v>
      </c>
      <c r="G939" s="140">
        <v>0</v>
      </c>
      <c r="H939" s="140">
        <v>0</v>
      </c>
      <c r="I939" s="140">
        <v>0</v>
      </c>
      <c r="J939" s="135">
        <f t="shared" si="438"/>
        <v>0</v>
      </c>
      <c r="K939" s="141">
        <v>0</v>
      </c>
      <c r="L939" s="141">
        <v>0</v>
      </c>
      <c r="M939" s="141">
        <v>0</v>
      </c>
      <c r="N939" s="141">
        <v>0</v>
      </c>
      <c r="O939" s="141">
        <v>0</v>
      </c>
      <c r="P939" s="141">
        <v>0</v>
      </c>
      <c r="Q939" s="136">
        <f t="shared" si="440"/>
        <v>0</v>
      </c>
      <c r="R939" s="141">
        <v>0</v>
      </c>
      <c r="S939" s="141">
        <v>0</v>
      </c>
      <c r="T939" s="141">
        <v>0</v>
      </c>
      <c r="U939" s="10">
        <v>0</v>
      </c>
      <c r="V939" s="10">
        <v>0</v>
      </c>
      <c r="W939" s="10">
        <v>0</v>
      </c>
      <c r="X939" s="13">
        <f t="shared" si="449"/>
        <v>0</v>
      </c>
      <c r="Y939" s="10">
        <f t="shared" si="448"/>
        <v>0</v>
      </c>
      <c r="Z939" s="10">
        <f t="shared" si="448"/>
        <v>0</v>
      </c>
      <c r="AA939" s="10">
        <f t="shared" si="448"/>
        <v>0</v>
      </c>
      <c r="AB939" s="10">
        <f t="shared" si="448"/>
        <v>0</v>
      </c>
      <c r="AC939" s="10">
        <f t="shared" si="448"/>
        <v>0</v>
      </c>
      <c r="AD939" s="10">
        <f t="shared" si="448"/>
        <v>0</v>
      </c>
      <c r="AE939" s="10">
        <f t="shared" si="435"/>
        <v>0</v>
      </c>
      <c r="AF939" s="10">
        <f t="shared" si="435"/>
        <v>0</v>
      </c>
      <c r="AG939" s="10">
        <f t="shared" si="435"/>
        <v>0</v>
      </c>
      <c r="AH939" s="10">
        <f t="shared" si="434"/>
        <v>0</v>
      </c>
      <c r="AI939" s="10">
        <f t="shared" si="434"/>
        <v>0</v>
      </c>
      <c r="AJ939" s="10">
        <f t="shared" si="434"/>
        <v>0</v>
      </c>
      <c r="AK939" s="10">
        <f t="shared" si="434"/>
        <v>0</v>
      </c>
    </row>
    <row r="940" spans="1:45" ht="12.75" customHeight="1" x14ac:dyDescent="0.25">
      <c r="A940" s="133">
        <v>932</v>
      </c>
      <c r="B940" s="139" t="s">
        <v>2118</v>
      </c>
      <c r="C940" s="135">
        <f t="shared" si="436"/>
        <v>0</v>
      </c>
      <c r="D940" s="140">
        <v>0</v>
      </c>
      <c r="E940" s="140">
        <v>0</v>
      </c>
      <c r="F940" s="140">
        <v>0</v>
      </c>
      <c r="G940" s="140">
        <v>0</v>
      </c>
      <c r="H940" s="140">
        <v>0</v>
      </c>
      <c r="I940" s="140">
        <v>0</v>
      </c>
      <c r="J940" s="135">
        <f t="shared" si="438"/>
        <v>0</v>
      </c>
      <c r="K940" s="141">
        <v>0</v>
      </c>
      <c r="L940" s="141">
        <v>0</v>
      </c>
      <c r="M940" s="141">
        <v>0</v>
      </c>
      <c r="N940" s="141">
        <v>0</v>
      </c>
      <c r="O940" s="141">
        <v>0</v>
      </c>
      <c r="P940" s="141">
        <v>0</v>
      </c>
      <c r="Q940" s="136">
        <f t="shared" si="440"/>
        <v>0</v>
      </c>
      <c r="R940" s="141">
        <v>0</v>
      </c>
      <c r="S940" s="141">
        <v>0</v>
      </c>
      <c r="T940" s="141">
        <v>0</v>
      </c>
      <c r="U940" s="10">
        <v>0</v>
      </c>
      <c r="V940" s="10">
        <v>0</v>
      </c>
      <c r="W940" s="10">
        <v>0</v>
      </c>
      <c r="X940" s="13">
        <f t="shared" si="449"/>
        <v>0</v>
      </c>
      <c r="Y940" s="10">
        <f t="shared" si="448"/>
        <v>0</v>
      </c>
      <c r="Z940" s="10">
        <f t="shared" si="448"/>
        <v>0</v>
      </c>
      <c r="AA940" s="10">
        <f t="shared" si="448"/>
        <v>0</v>
      </c>
      <c r="AB940" s="10">
        <f t="shared" si="448"/>
        <v>0</v>
      </c>
      <c r="AC940" s="10">
        <f t="shared" si="448"/>
        <v>0</v>
      </c>
      <c r="AD940" s="10">
        <f t="shared" si="448"/>
        <v>0</v>
      </c>
      <c r="AE940" s="10">
        <f t="shared" si="435"/>
        <v>0</v>
      </c>
      <c r="AF940" s="10">
        <f t="shared" si="435"/>
        <v>0</v>
      </c>
      <c r="AG940" s="10">
        <f t="shared" si="435"/>
        <v>0</v>
      </c>
      <c r="AH940" s="10">
        <f t="shared" si="434"/>
        <v>0</v>
      </c>
      <c r="AI940" s="10">
        <f t="shared" si="434"/>
        <v>0</v>
      </c>
      <c r="AJ940" s="10">
        <f t="shared" si="434"/>
        <v>0</v>
      </c>
      <c r="AK940" s="10">
        <f t="shared" si="434"/>
        <v>0</v>
      </c>
    </row>
    <row r="941" spans="1:45" ht="12.75" customHeight="1" x14ac:dyDescent="0.25">
      <c r="A941" s="133">
        <v>933</v>
      </c>
      <c r="B941" s="139" t="s">
        <v>2119</v>
      </c>
      <c r="C941" s="135">
        <f t="shared" si="436"/>
        <v>0</v>
      </c>
      <c r="D941" s="140">
        <v>0</v>
      </c>
      <c r="E941" s="140">
        <v>0</v>
      </c>
      <c r="F941" s="140">
        <v>0</v>
      </c>
      <c r="G941" s="140">
        <v>0</v>
      </c>
      <c r="H941" s="140">
        <v>0</v>
      </c>
      <c r="I941" s="140">
        <v>0</v>
      </c>
      <c r="J941" s="135">
        <f t="shared" si="438"/>
        <v>0</v>
      </c>
      <c r="K941" s="141">
        <v>0</v>
      </c>
      <c r="L941" s="141">
        <v>0</v>
      </c>
      <c r="M941" s="141">
        <v>0</v>
      </c>
      <c r="N941" s="141">
        <v>0</v>
      </c>
      <c r="O941" s="141">
        <v>0</v>
      </c>
      <c r="P941" s="141">
        <v>0</v>
      </c>
      <c r="Q941" s="136">
        <f t="shared" si="440"/>
        <v>0</v>
      </c>
      <c r="R941" s="141">
        <v>0</v>
      </c>
      <c r="S941" s="141">
        <v>0</v>
      </c>
      <c r="T941" s="141">
        <v>0</v>
      </c>
      <c r="U941" s="10">
        <v>0</v>
      </c>
      <c r="V941" s="10">
        <v>0</v>
      </c>
      <c r="W941" s="10">
        <v>0</v>
      </c>
      <c r="X941" s="13">
        <f t="shared" si="449"/>
        <v>0</v>
      </c>
      <c r="Y941" s="10">
        <f t="shared" si="448"/>
        <v>0</v>
      </c>
      <c r="Z941" s="10">
        <f t="shared" si="448"/>
        <v>0</v>
      </c>
      <c r="AA941" s="10">
        <f t="shared" si="448"/>
        <v>0</v>
      </c>
      <c r="AB941" s="10">
        <f t="shared" si="448"/>
        <v>0</v>
      </c>
      <c r="AC941" s="10">
        <f t="shared" si="448"/>
        <v>0</v>
      </c>
      <c r="AD941" s="10">
        <f t="shared" si="448"/>
        <v>0</v>
      </c>
      <c r="AE941" s="10">
        <f t="shared" si="435"/>
        <v>0</v>
      </c>
      <c r="AF941" s="10">
        <f t="shared" si="435"/>
        <v>0</v>
      </c>
      <c r="AG941" s="10">
        <f t="shared" si="435"/>
        <v>0</v>
      </c>
      <c r="AH941" s="10">
        <f t="shared" si="434"/>
        <v>0</v>
      </c>
      <c r="AI941" s="10">
        <f t="shared" si="434"/>
        <v>0</v>
      </c>
      <c r="AJ941" s="10">
        <f t="shared" si="434"/>
        <v>0</v>
      </c>
      <c r="AK941" s="10">
        <f t="shared" si="434"/>
        <v>0</v>
      </c>
    </row>
    <row r="942" spans="1:45" ht="12.75" customHeight="1" x14ac:dyDescent="0.25">
      <c r="A942" s="133">
        <v>934</v>
      </c>
      <c r="B942" s="139" t="s">
        <v>2120</v>
      </c>
      <c r="C942" s="135">
        <f t="shared" si="436"/>
        <v>0</v>
      </c>
      <c r="D942" s="140">
        <v>0</v>
      </c>
      <c r="E942" s="140">
        <v>0</v>
      </c>
      <c r="F942" s="140">
        <v>0</v>
      </c>
      <c r="G942" s="140">
        <v>0</v>
      </c>
      <c r="H942" s="140">
        <v>0</v>
      </c>
      <c r="I942" s="140">
        <v>0</v>
      </c>
      <c r="J942" s="135">
        <f t="shared" si="438"/>
        <v>0</v>
      </c>
      <c r="K942" s="141">
        <v>0</v>
      </c>
      <c r="L942" s="141">
        <v>0</v>
      </c>
      <c r="M942" s="141">
        <v>0</v>
      </c>
      <c r="N942" s="141">
        <v>0</v>
      </c>
      <c r="O942" s="141">
        <v>0</v>
      </c>
      <c r="P942" s="141">
        <v>0</v>
      </c>
      <c r="Q942" s="136">
        <f t="shared" si="440"/>
        <v>0</v>
      </c>
      <c r="R942" s="141">
        <v>0</v>
      </c>
      <c r="S942" s="141">
        <v>0</v>
      </c>
      <c r="T942" s="141">
        <v>0</v>
      </c>
      <c r="U942" s="10">
        <v>0</v>
      </c>
      <c r="V942" s="10">
        <v>0</v>
      </c>
      <c r="W942" s="10">
        <v>0</v>
      </c>
      <c r="X942" s="13">
        <f t="shared" si="449"/>
        <v>0</v>
      </c>
      <c r="Y942" s="10">
        <f t="shared" si="448"/>
        <v>0</v>
      </c>
      <c r="Z942" s="10">
        <f t="shared" si="448"/>
        <v>0</v>
      </c>
      <c r="AA942" s="10">
        <f t="shared" si="448"/>
        <v>0</v>
      </c>
      <c r="AB942" s="10">
        <f t="shared" si="448"/>
        <v>0</v>
      </c>
      <c r="AC942" s="10">
        <f t="shared" si="448"/>
        <v>0</v>
      </c>
      <c r="AD942" s="10">
        <f t="shared" si="448"/>
        <v>0</v>
      </c>
      <c r="AE942" s="10">
        <f t="shared" si="435"/>
        <v>0</v>
      </c>
      <c r="AF942" s="10">
        <f t="shared" si="435"/>
        <v>0</v>
      </c>
      <c r="AG942" s="10">
        <f t="shared" si="435"/>
        <v>0</v>
      </c>
      <c r="AH942" s="10">
        <f t="shared" si="434"/>
        <v>0</v>
      </c>
      <c r="AI942" s="10">
        <f t="shared" si="434"/>
        <v>0</v>
      </c>
      <c r="AJ942" s="10">
        <f t="shared" si="434"/>
        <v>0</v>
      </c>
      <c r="AK942" s="10">
        <f t="shared" si="434"/>
        <v>0</v>
      </c>
    </row>
    <row r="943" spans="1:45" ht="12.75" customHeight="1" x14ac:dyDescent="0.25">
      <c r="A943" s="133">
        <v>935</v>
      </c>
      <c r="B943" s="139" t="s">
        <v>2121</v>
      </c>
      <c r="C943" s="135">
        <f t="shared" si="436"/>
        <v>0</v>
      </c>
      <c r="D943" s="140">
        <v>0</v>
      </c>
      <c r="E943" s="140">
        <v>0</v>
      </c>
      <c r="F943" s="140">
        <v>0</v>
      </c>
      <c r="G943" s="140">
        <v>0</v>
      </c>
      <c r="H943" s="140">
        <v>0</v>
      </c>
      <c r="I943" s="140">
        <v>0</v>
      </c>
      <c r="J943" s="135">
        <f t="shared" si="438"/>
        <v>0</v>
      </c>
      <c r="K943" s="141">
        <v>0</v>
      </c>
      <c r="L943" s="141">
        <v>0</v>
      </c>
      <c r="M943" s="141">
        <v>0</v>
      </c>
      <c r="N943" s="141">
        <v>0</v>
      </c>
      <c r="O943" s="141">
        <v>0</v>
      </c>
      <c r="P943" s="141">
        <v>0</v>
      </c>
      <c r="Q943" s="136">
        <f t="shared" si="440"/>
        <v>0</v>
      </c>
      <c r="R943" s="141">
        <v>0</v>
      </c>
      <c r="S943" s="141">
        <v>0</v>
      </c>
      <c r="T943" s="141">
        <v>0</v>
      </c>
      <c r="U943" s="10">
        <v>0</v>
      </c>
      <c r="V943" s="10">
        <v>0</v>
      </c>
      <c r="W943" s="10">
        <v>0</v>
      </c>
      <c r="X943" s="13">
        <f t="shared" si="449"/>
        <v>0</v>
      </c>
      <c r="Y943" s="10">
        <f t="shared" si="448"/>
        <v>0</v>
      </c>
      <c r="Z943" s="10">
        <f t="shared" si="448"/>
        <v>0</v>
      </c>
      <c r="AA943" s="10">
        <f t="shared" si="448"/>
        <v>0</v>
      </c>
      <c r="AB943" s="10">
        <f t="shared" si="448"/>
        <v>0</v>
      </c>
      <c r="AC943" s="10">
        <f t="shared" si="448"/>
        <v>0</v>
      </c>
      <c r="AD943" s="10">
        <f t="shared" si="448"/>
        <v>0</v>
      </c>
      <c r="AE943" s="10">
        <f t="shared" si="435"/>
        <v>0</v>
      </c>
      <c r="AF943" s="10">
        <f t="shared" si="435"/>
        <v>0</v>
      </c>
      <c r="AG943" s="10">
        <f t="shared" si="435"/>
        <v>0</v>
      </c>
      <c r="AH943" s="10">
        <f t="shared" si="434"/>
        <v>0</v>
      </c>
      <c r="AI943" s="10">
        <f t="shared" si="434"/>
        <v>0</v>
      </c>
      <c r="AJ943" s="10">
        <f t="shared" si="434"/>
        <v>0</v>
      </c>
      <c r="AK943" s="10">
        <f t="shared" si="434"/>
        <v>0</v>
      </c>
    </row>
    <row r="944" spans="1:45" ht="12.75" customHeight="1" x14ac:dyDescent="0.25">
      <c r="A944" s="133">
        <v>936</v>
      </c>
      <c r="B944" s="139" t="s">
        <v>2122</v>
      </c>
      <c r="C944" s="135">
        <f t="shared" si="436"/>
        <v>0</v>
      </c>
      <c r="D944" s="140">
        <v>0</v>
      </c>
      <c r="E944" s="140">
        <v>0</v>
      </c>
      <c r="F944" s="140">
        <v>0</v>
      </c>
      <c r="G944" s="140">
        <v>0</v>
      </c>
      <c r="H944" s="140">
        <v>0</v>
      </c>
      <c r="I944" s="140">
        <v>0</v>
      </c>
      <c r="J944" s="135">
        <f t="shared" si="438"/>
        <v>0</v>
      </c>
      <c r="K944" s="141">
        <v>0</v>
      </c>
      <c r="L944" s="141">
        <v>0</v>
      </c>
      <c r="M944" s="141">
        <v>0</v>
      </c>
      <c r="N944" s="141">
        <v>0</v>
      </c>
      <c r="O944" s="141">
        <v>0</v>
      </c>
      <c r="P944" s="141">
        <v>0</v>
      </c>
      <c r="Q944" s="136">
        <f t="shared" si="440"/>
        <v>0</v>
      </c>
      <c r="R944" s="141">
        <v>0</v>
      </c>
      <c r="S944" s="141">
        <v>0</v>
      </c>
      <c r="T944" s="141">
        <v>0</v>
      </c>
      <c r="U944" s="10">
        <v>0</v>
      </c>
      <c r="V944" s="10">
        <v>0</v>
      </c>
      <c r="W944" s="10">
        <v>0</v>
      </c>
      <c r="X944" s="13">
        <f t="shared" si="449"/>
        <v>0</v>
      </c>
      <c r="Y944" s="10">
        <f t="shared" si="448"/>
        <v>0</v>
      </c>
      <c r="Z944" s="10">
        <f t="shared" si="448"/>
        <v>0</v>
      </c>
      <c r="AA944" s="10">
        <f t="shared" si="448"/>
        <v>0</v>
      </c>
      <c r="AB944" s="10">
        <f t="shared" si="448"/>
        <v>0</v>
      </c>
      <c r="AC944" s="10">
        <f t="shared" si="448"/>
        <v>0</v>
      </c>
      <c r="AD944" s="10">
        <f t="shared" si="448"/>
        <v>0</v>
      </c>
      <c r="AE944" s="10">
        <f t="shared" si="435"/>
        <v>0</v>
      </c>
      <c r="AF944" s="10">
        <f t="shared" si="435"/>
        <v>0</v>
      </c>
      <c r="AG944" s="10">
        <f t="shared" si="435"/>
        <v>0</v>
      </c>
      <c r="AH944" s="10">
        <f t="shared" si="434"/>
        <v>0</v>
      </c>
      <c r="AI944" s="10">
        <f t="shared" si="434"/>
        <v>0</v>
      </c>
      <c r="AJ944" s="10">
        <f t="shared" si="434"/>
        <v>0</v>
      </c>
      <c r="AK944" s="10">
        <f t="shared" si="434"/>
        <v>0</v>
      </c>
    </row>
    <row r="945" spans="1:45" ht="12.75" customHeight="1" x14ac:dyDescent="0.25">
      <c r="A945" s="133">
        <v>937</v>
      </c>
      <c r="B945" s="139" t="s">
        <v>2123</v>
      </c>
      <c r="C945" s="135">
        <f t="shared" si="436"/>
        <v>0</v>
      </c>
      <c r="D945" s="140">
        <v>0</v>
      </c>
      <c r="E945" s="140">
        <v>0</v>
      </c>
      <c r="F945" s="140">
        <v>0</v>
      </c>
      <c r="G945" s="140">
        <v>0</v>
      </c>
      <c r="H945" s="140">
        <v>0</v>
      </c>
      <c r="I945" s="140">
        <v>0</v>
      </c>
      <c r="J945" s="135">
        <f t="shared" si="438"/>
        <v>0</v>
      </c>
      <c r="K945" s="141">
        <v>0</v>
      </c>
      <c r="L945" s="141">
        <v>0</v>
      </c>
      <c r="M945" s="141">
        <v>0</v>
      </c>
      <c r="N945" s="141">
        <v>0</v>
      </c>
      <c r="O945" s="141">
        <v>0</v>
      </c>
      <c r="P945" s="141">
        <v>0</v>
      </c>
      <c r="Q945" s="136">
        <f t="shared" si="440"/>
        <v>0</v>
      </c>
      <c r="R945" s="141">
        <v>0</v>
      </c>
      <c r="S945" s="141">
        <v>0</v>
      </c>
      <c r="T945" s="141">
        <v>0</v>
      </c>
      <c r="U945" s="10">
        <v>0</v>
      </c>
      <c r="V945" s="10">
        <v>0</v>
      </c>
      <c r="W945" s="10">
        <v>0</v>
      </c>
      <c r="X945" s="13">
        <f t="shared" si="449"/>
        <v>0</v>
      </c>
      <c r="Y945" s="10">
        <f t="shared" si="448"/>
        <v>0</v>
      </c>
      <c r="Z945" s="10">
        <f t="shared" si="448"/>
        <v>0</v>
      </c>
      <c r="AA945" s="10">
        <f t="shared" si="448"/>
        <v>0</v>
      </c>
      <c r="AB945" s="10">
        <f t="shared" si="448"/>
        <v>0</v>
      </c>
      <c r="AC945" s="10">
        <f t="shared" si="448"/>
        <v>0</v>
      </c>
      <c r="AD945" s="10">
        <f t="shared" si="448"/>
        <v>0</v>
      </c>
      <c r="AE945" s="10">
        <f t="shared" si="435"/>
        <v>0</v>
      </c>
      <c r="AF945" s="10">
        <f t="shared" si="435"/>
        <v>0</v>
      </c>
      <c r="AG945" s="10">
        <f t="shared" si="435"/>
        <v>0</v>
      </c>
      <c r="AH945" s="10">
        <f t="shared" si="434"/>
        <v>0</v>
      </c>
      <c r="AI945" s="10">
        <f t="shared" si="434"/>
        <v>0</v>
      </c>
      <c r="AJ945" s="10">
        <f t="shared" si="434"/>
        <v>0</v>
      </c>
      <c r="AK945" s="10">
        <f t="shared" si="434"/>
        <v>0</v>
      </c>
    </row>
    <row r="946" spans="1:45" ht="12.75" customHeight="1" x14ac:dyDescent="0.25">
      <c r="A946" s="133">
        <v>938</v>
      </c>
      <c r="B946" s="139" t="s">
        <v>2124</v>
      </c>
      <c r="C946" s="135">
        <f t="shared" si="436"/>
        <v>0</v>
      </c>
      <c r="D946" s="140">
        <v>0</v>
      </c>
      <c r="E946" s="140">
        <v>0</v>
      </c>
      <c r="F946" s="140">
        <v>0</v>
      </c>
      <c r="G946" s="140">
        <v>0</v>
      </c>
      <c r="H946" s="140">
        <v>0</v>
      </c>
      <c r="I946" s="140">
        <v>0</v>
      </c>
      <c r="J946" s="135">
        <f t="shared" si="438"/>
        <v>0</v>
      </c>
      <c r="K946" s="141">
        <v>0</v>
      </c>
      <c r="L946" s="141">
        <v>0</v>
      </c>
      <c r="M946" s="141">
        <v>0</v>
      </c>
      <c r="N946" s="141">
        <v>0</v>
      </c>
      <c r="O946" s="141">
        <v>0</v>
      </c>
      <c r="P946" s="141">
        <v>0</v>
      </c>
      <c r="Q946" s="136">
        <f t="shared" si="440"/>
        <v>0</v>
      </c>
      <c r="R946" s="141">
        <v>0</v>
      </c>
      <c r="S946" s="141">
        <v>0</v>
      </c>
      <c r="T946" s="141">
        <v>0</v>
      </c>
      <c r="U946" s="10">
        <v>0</v>
      </c>
      <c r="V946" s="10">
        <v>0</v>
      </c>
      <c r="W946" s="10">
        <v>0</v>
      </c>
      <c r="X946" s="13">
        <f t="shared" si="449"/>
        <v>0</v>
      </c>
      <c r="Y946" s="10">
        <f t="shared" si="448"/>
        <v>0</v>
      </c>
      <c r="Z946" s="10">
        <f t="shared" si="448"/>
        <v>0</v>
      </c>
      <c r="AA946" s="10">
        <f t="shared" si="448"/>
        <v>0</v>
      </c>
      <c r="AB946" s="10">
        <f t="shared" si="448"/>
        <v>0</v>
      </c>
      <c r="AC946" s="10">
        <f t="shared" si="448"/>
        <v>0</v>
      </c>
      <c r="AD946" s="10">
        <f t="shared" si="448"/>
        <v>0</v>
      </c>
      <c r="AE946" s="10">
        <f t="shared" si="435"/>
        <v>0</v>
      </c>
      <c r="AF946" s="10">
        <f t="shared" si="435"/>
        <v>0</v>
      </c>
      <c r="AG946" s="10">
        <f t="shared" si="435"/>
        <v>0</v>
      </c>
      <c r="AH946" s="10">
        <f t="shared" si="434"/>
        <v>0</v>
      </c>
      <c r="AI946" s="10">
        <f t="shared" si="434"/>
        <v>0</v>
      </c>
      <c r="AJ946" s="10">
        <f t="shared" si="434"/>
        <v>0</v>
      </c>
      <c r="AK946" s="10">
        <f t="shared" si="434"/>
        <v>0</v>
      </c>
    </row>
    <row r="947" spans="1:45" ht="12.75" customHeight="1" x14ac:dyDescent="0.25">
      <c r="A947" s="133">
        <v>939</v>
      </c>
      <c r="B947" s="139" t="s">
        <v>1662</v>
      </c>
      <c r="C947" s="135">
        <f t="shared" si="436"/>
        <v>0</v>
      </c>
      <c r="D947" s="140">
        <v>0</v>
      </c>
      <c r="E947" s="140">
        <v>0</v>
      </c>
      <c r="F947" s="140">
        <v>0</v>
      </c>
      <c r="G947" s="140">
        <v>0</v>
      </c>
      <c r="H947" s="140">
        <v>0</v>
      </c>
      <c r="I947" s="140">
        <v>0</v>
      </c>
      <c r="J947" s="135">
        <f t="shared" si="438"/>
        <v>0</v>
      </c>
      <c r="K947" s="141">
        <v>0</v>
      </c>
      <c r="L947" s="141">
        <v>0</v>
      </c>
      <c r="M947" s="141">
        <v>0</v>
      </c>
      <c r="N947" s="141">
        <v>0</v>
      </c>
      <c r="O947" s="141">
        <v>0</v>
      </c>
      <c r="P947" s="141">
        <v>0</v>
      </c>
      <c r="Q947" s="136">
        <f t="shared" si="440"/>
        <v>0</v>
      </c>
      <c r="R947" s="141">
        <v>0</v>
      </c>
      <c r="S947" s="141">
        <v>0</v>
      </c>
      <c r="T947" s="141">
        <v>0</v>
      </c>
      <c r="U947" s="10">
        <v>0</v>
      </c>
      <c r="V947" s="10">
        <v>0</v>
      </c>
      <c r="W947" s="10">
        <v>0</v>
      </c>
      <c r="X947" s="13">
        <f t="shared" si="449"/>
        <v>0</v>
      </c>
      <c r="Y947" s="10">
        <f t="shared" si="448"/>
        <v>0</v>
      </c>
      <c r="Z947" s="10">
        <f t="shared" si="448"/>
        <v>0</v>
      </c>
      <c r="AA947" s="10">
        <f t="shared" si="448"/>
        <v>0</v>
      </c>
      <c r="AB947" s="10">
        <f t="shared" si="448"/>
        <v>0</v>
      </c>
      <c r="AC947" s="10">
        <f t="shared" si="448"/>
        <v>0</v>
      </c>
      <c r="AD947" s="10">
        <f t="shared" si="448"/>
        <v>0</v>
      </c>
      <c r="AE947" s="10">
        <f t="shared" si="435"/>
        <v>0</v>
      </c>
      <c r="AF947" s="10">
        <f t="shared" si="435"/>
        <v>0</v>
      </c>
      <c r="AG947" s="10">
        <f t="shared" si="435"/>
        <v>0</v>
      </c>
      <c r="AH947" s="10">
        <f t="shared" si="434"/>
        <v>0</v>
      </c>
      <c r="AI947" s="10">
        <f t="shared" si="434"/>
        <v>0</v>
      </c>
      <c r="AJ947" s="10">
        <f t="shared" si="434"/>
        <v>0</v>
      </c>
      <c r="AK947" s="10">
        <f t="shared" si="434"/>
        <v>0</v>
      </c>
    </row>
    <row r="948" spans="1:45" ht="12.75" customHeight="1" x14ac:dyDescent="0.25">
      <c r="A948" s="133">
        <v>940</v>
      </c>
      <c r="B948" s="139" t="s">
        <v>2125</v>
      </c>
      <c r="C948" s="135">
        <f t="shared" si="436"/>
        <v>0</v>
      </c>
      <c r="D948" s="140">
        <v>0</v>
      </c>
      <c r="E948" s="140">
        <v>0</v>
      </c>
      <c r="F948" s="140">
        <v>0</v>
      </c>
      <c r="G948" s="140">
        <v>0</v>
      </c>
      <c r="H948" s="140">
        <v>0</v>
      </c>
      <c r="I948" s="140">
        <v>0</v>
      </c>
      <c r="J948" s="135">
        <f t="shared" si="438"/>
        <v>0</v>
      </c>
      <c r="K948" s="141">
        <v>0</v>
      </c>
      <c r="L948" s="141">
        <v>0</v>
      </c>
      <c r="M948" s="141">
        <v>0</v>
      </c>
      <c r="N948" s="141">
        <v>0</v>
      </c>
      <c r="O948" s="141">
        <v>0</v>
      </c>
      <c r="P948" s="141">
        <v>0</v>
      </c>
      <c r="Q948" s="136">
        <f t="shared" si="440"/>
        <v>0</v>
      </c>
      <c r="R948" s="141">
        <v>0</v>
      </c>
      <c r="S948" s="141">
        <v>0</v>
      </c>
      <c r="T948" s="141">
        <v>0</v>
      </c>
      <c r="U948" s="10">
        <v>0</v>
      </c>
      <c r="V948" s="10">
        <v>0</v>
      </c>
      <c r="W948" s="10">
        <v>0</v>
      </c>
      <c r="X948" s="13">
        <f t="shared" si="449"/>
        <v>0</v>
      </c>
      <c r="Y948" s="10">
        <f t="shared" si="448"/>
        <v>0</v>
      </c>
      <c r="Z948" s="10">
        <f t="shared" si="448"/>
        <v>0</v>
      </c>
      <c r="AA948" s="10">
        <f t="shared" si="448"/>
        <v>0</v>
      </c>
      <c r="AB948" s="10">
        <f t="shared" si="448"/>
        <v>0</v>
      </c>
      <c r="AC948" s="10">
        <f t="shared" si="448"/>
        <v>0</v>
      </c>
      <c r="AD948" s="10">
        <f t="shared" si="448"/>
        <v>0</v>
      </c>
      <c r="AE948" s="10">
        <f t="shared" si="435"/>
        <v>0</v>
      </c>
      <c r="AF948" s="10">
        <f t="shared" si="435"/>
        <v>0</v>
      </c>
      <c r="AG948" s="10">
        <f t="shared" si="435"/>
        <v>0</v>
      </c>
      <c r="AH948" s="10">
        <f t="shared" si="434"/>
        <v>0</v>
      </c>
      <c r="AI948" s="10">
        <f t="shared" si="434"/>
        <v>0</v>
      </c>
      <c r="AJ948" s="10">
        <f t="shared" si="434"/>
        <v>0</v>
      </c>
      <c r="AK948" s="10">
        <f t="shared" si="434"/>
        <v>0</v>
      </c>
    </row>
    <row r="949" spans="1:45" ht="12.75" customHeight="1" x14ac:dyDescent="0.25">
      <c r="A949" s="133">
        <v>941</v>
      </c>
      <c r="B949" s="139" t="s">
        <v>2126</v>
      </c>
      <c r="C949" s="135">
        <f t="shared" si="436"/>
        <v>0</v>
      </c>
      <c r="D949" s="140">
        <v>0</v>
      </c>
      <c r="E949" s="140">
        <v>0</v>
      </c>
      <c r="F949" s="140">
        <v>0</v>
      </c>
      <c r="G949" s="140">
        <v>0</v>
      </c>
      <c r="H949" s="140">
        <v>0</v>
      </c>
      <c r="I949" s="140">
        <v>0</v>
      </c>
      <c r="J949" s="135">
        <f t="shared" si="438"/>
        <v>0</v>
      </c>
      <c r="K949" s="141">
        <v>0</v>
      </c>
      <c r="L949" s="141">
        <v>0</v>
      </c>
      <c r="M949" s="141">
        <v>0</v>
      </c>
      <c r="N949" s="141">
        <v>0</v>
      </c>
      <c r="O949" s="141">
        <v>0</v>
      </c>
      <c r="P949" s="141">
        <v>0</v>
      </c>
      <c r="Q949" s="136">
        <f t="shared" si="440"/>
        <v>0</v>
      </c>
      <c r="R949" s="141">
        <v>0</v>
      </c>
      <c r="S949" s="141">
        <v>0</v>
      </c>
      <c r="T949" s="141">
        <v>0</v>
      </c>
      <c r="U949" s="10">
        <v>0</v>
      </c>
      <c r="V949" s="10">
        <v>0</v>
      </c>
      <c r="W949" s="10">
        <v>0</v>
      </c>
      <c r="X949" s="13">
        <f t="shared" si="449"/>
        <v>0</v>
      </c>
      <c r="Y949" s="10">
        <f t="shared" si="448"/>
        <v>0</v>
      </c>
      <c r="Z949" s="10">
        <f t="shared" si="448"/>
        <v>0</v>
      </c>
      <c r="AA949" s="10">
        <f t="shared" si="448"/>
        <v>0</v>
      </c>
      <c r="AB949" s="10">
        <f t="shared" si="448"/>
        <v>0</v>
      </c>
      <c r="AC949" s="10">
        <f t="shared" si="448"/>
        <v>0</v>
      </c>
      <c r="AD949" s="10">
        <f t="shared" si="448"/>
        <v>0</v>
      </c>
      <c r="AE949" s="10">
        <f t="shared" si="435"/>
        <v>0</v>
      </c>
      <c r="AF949" s="10">
        <f t="shared" si="435"/>
        <v>0</v>
      </c>
      <c r="AG949" s="10">
        <f t="shared" si="435"/>
        <v>0</v>
      </c>
      <c r="AH949" s="10">
        <f t="shared" si="434"/>
        <v>0</v>
      </c>
      <c r="AI949" s="10">
        <f t="shared" si="434"/>
        <v>0</v>
      </c>
      <c r="AJ949" s="10">
        <f t="shared" si="434"/>
        <v>0</v>
      </c>
      <c r="AK949" s="10">
        <f t="shared" si="434"/>
        <v>0</v>
      </c>
    </row>
    <row r="950" spans="1:45" ht="12.75" customHeight="1" x14ac:dyDescent="0.25">
      <c r="A950" s="133">
        <v>942</v>
      </c>
      <c r="B950" s="139" t="s">
        <v>2127</v>
      </c>
      <c r="C950" s="135">
        <f t="shared" si="436"/>
        <v>0</v>
      </c>
      <c r="D950" s="140">
        <v>0</v>
      </c>
      <c r="E950" s="140">
        <v>0</v>
      </c>
      <c r="F950" s="140">
        <v>0</v>
      </c>
      <c r="G950" s="140">
        <v>0</v>
      </c>
      <c r="H950" s="140">
        <v>0</v>
      </c>
      <c r="I950" s="140">
        <v>0</v>
      </c>
      <c r="J950" s="135">
        <f t="shared" si="438"/>
        <v>0</v>
      </c>
      <c r="K950" s="141">
        <v>0</v>
      </c>
      <c r="L950" s="141">
        <v>0</v>
      </c>
      <c r="M950" s="141">
        <v>0</v>
      </c>
      <c r="N950" s="141">
        <v>0</v>
      </c>
      <c r="O950" s="141">
        <v>0</v>
      </c>
      <c r="P950" s="141">
        <v>0</v>
      </c>
      <c r="Q950" s="136">
        <f t="shared" si="440"/>
        <v>0</v>
      </c>
      <c r="R950" s="141">
        <v>0</v>
      </c>
      <c r="S950" s="141">
        <v>0</v>
      </c>
      <c r="T950" s="141">
        <v>0</v>
      </c>
      <c r="U950" s="10">
        <v>0</v>
      </c>
      <c r="V950" s="10">
        <v>0</v>
      </c>
      <c r="W950" s="10">
        <v>0</v>
      </c>
      <c r="X950" s="13">
        <f t="shared" si="449"/>
        <v>0</v>
      </c>
      <c r="Y950" s="10">
        <f t="shared" si="448"/>
        <v>0</v>
      </c>
      <c r="Z950" s="10">
        <f t="shared" si="448"/>
        <v>0</v>
      </c>
      <c r="AA950" s="10">
        <f t="shared" si="448"/>
        <v>0</v>
      </c>
      <c r="AB950" s="10">
        <f t="shared" si="448"/>
        <v>0</v>
      </c>
      <c r="AC950" s="10">
        <f t="shared" si="448"/>
        <v>0</v>
      </c>
      <c r="AD950" s="10">
        <f t="shared" si="448"/>
        <v>0</v>
      </c>
      <c r="AE950" s="10">
        <f t="shared" si="435"/>
        <v>0</v>
      </c>
      <c r="AF950" s="10">
        <f t="shared" si="435"/>
        <v>0</v>
      </c>
      <c r="AG950" s="10">
        <f t="shared" si="435"/>
        <v>0</v>
      </c>
      <c r="AH950" s="10">
        <f t="shared" si="434"/>
        <v>0</v>
      </c>
      <c r="AI950" s="10">
        <f t="shared" si="434"/>
        <v>0</v>
      </c>
      <c r="AJ950" s="10">
        <f t="shared" si="434"/>
        <v>0</v>
      </c>
      <c r="AK950" s="10">
        <f t="shared" si="434"/>
        <v>0</v>
      </c>
    </row>
    <row r="951" spans="1:45" ht="12.75" customHeight="1" x14ac:dyDescent="0.25">
      <c r="A951" s="133">
        <v>943</v>
      </c>
      <c r="B951" s="139" t="s">
        <v>2128</v>
      </c>
      <c r="C951" s="135">
        <f t="shared" si="436"/>
        <v>0</v>
      </c>
      <c r="D951" s="140">
        <v>0</v>
      </c>
      <c r="E951" s="140">
        <v>0</v>
      </c>
      <c r="F951" s="140">
        <v>0</v>
      </c>
      <c r="G951" s="140">
        <v>0</v>
      </c>
      <c r="H951" s="140">
        <v>0</v>
      </c>
      <c r="I951" s="140">
        <v>0</v>
      </c>
      <c r="J951" s="135">
        <f t="shared" si="438"/>
        <v>0</v>
      </c>
      <c r="K951" s="141">
        <v>0</v>
      </c>
      <c r="L951" s="141">
        <v>0</v>
      </c>
      <c r="M951" s="141">
        <v>0</v>
      </c>
      <c r="N951" s="141">
        <v>0</v>
      </c>
      <c r="O951" s="141">
        <v>0</v>
      </c>
      <c r="P951" s="141">
        <v>0</v>
      </c>
      <c r="Q951" s="136">
        <f t="shared" si="440"/>
        <v>0</v>
      </c>
      <c r="R951" s="141">
        <v>0</v>
      </c>
      <c r="S951" s="141">
        <v>0</v>
      </c>
      <c r="T951" s="141">
        <v>0</v>
      </c>
      <c r="U951" s="10">
        <v>0</v>
      </c>
      <c r="V951" s="10">
        <v>0</v>
      </c>
      <c r="W951" s="10">
        <v>0</v>
      </c>
      <c r="X951" s="13">
        <f t="shared" si="449"/>
        <v>0</v>
      </c>
      <c r="Y951" s="10">
        <f t="shared" si="448"/>
        <v>0</v>
      </c>
      <c r="Z951" s="10">
        <f t="shared" si="448"/>
        <v>0</v>
      </c>
      <c r="AA951" s="10">
        <f t="shared" si="448"/>
        <v>0</v>
      </c>
      <c r="AB951" s="10">
        <f t="shared" si="448"/>
        <v>0</v>
      </c>
      <c r="AC951" s="10">
        <f t="shared" si="448"/>
        <v>0</v>
      </c>
      <c r="AD951" s="10">
        <f t="shared" si="448"/>
        <v>0</v>
      </c>
      <c r="AE951" s="10">
        <f t="shared" si="435"/>
        <v>0</v>
      </c>
      <c r="AF951" s="10">
        <f t="shared" si="435"/>
        <v>0</v>
      </c>
      <c r="AG951" s="10">
        <f t="shared" si="435"/>
        <v>0</v>
      </c>
      <c r="AH951" s="10">
        <f t="shared" si="434"/>
        <v>0</v>
      </c>
      <c r="AI951" s="10">
        <f t="shared" si="434"/>
        <v>0</v>
      </c>
      <c r="AJ951" s="10">
        <f t="shared" si="434"/>
        <v>0</v>
      </c>
      <c r="AK951" s="10">
        <f t="shared" si="434"/>
        <v>0</v>
      </c>
    </row>
    <row r="952" spans="1:45" ht="12.75" customHeight="1" x14ac:dyDescent="0.25">
      <c r="A952" s="133">
        <v>944</v>
      </c>
      <c r="B952" s="139" t="s">
        <v>2129</v>
      </c>
      <c r="C952" s="135">
        <f t="shared" si="436"/>
        <v>0</v>
      </c>
      <c r="D952" s="140">
        <v>0</v>
      </c>
      <c r="E952" s="140">
        <v>0</v>
      </c>
      <c r="F952" s="140">
        <v>0</v>
      </c>
      <c r="G952" s="140">
        <v>0</v>
      </c>
      <c r="H952" s="140">
        <v>0</v>
      </c>
      <c r="I952" s="140">
        <v>0</v>
      </c>
      <c r="J952" s="135">
        <f t="shared" si="438"/>
        <v>0</v>
      </c>
      <c r="K952" s="141">
        <v>0</v>
      </c>
      <c r="L952" s="141">
        <v>0</v>
      </c>
      <c r="M952" s="141">
        <v>0</v>
      </c>
      <c r="N952" s="141">
        <v>0</v>
      </c>
      <c r="O952" s="141">
        <v>0</v>
      </c>
      <c r="P952" s="141">
        <v>0</v>
      </c>
      <c r="Q952" s="136">
        <f t="shared" si="440"/>
        <v>0</v>
      </c>
      <c r="R952" s="141">
        <v>0</v>
      </c>
      <c r="S952" s="141">
        <v>0</v>
      </c>
      <c r="T952" s="141">
        <v>0</v>
      </c>
      <c r="U952" s="10">
        <v>0</v>
      </c>
      <c r="V952" s="10">
        <v>0</v>
      </c>
      <c r="W952" s="10">
        <v>0</v>
      </c>
      <c r="X952" s="13">
        <f t="shared" si="449"/>
        <v>0</v>
      </c>
      <c r="Y952" s="10">
        <f t="shared" si="448"/>
        <v>0</v>
      </c>
      <c r="Z952" s="10">
        <f t="shared" si="448"/>
        <v>0</v>
      </c>
      <c r="AA952" s="10">
        <f t="shared" si="448"/>
        <v>0</v>
      </c>
      <c r="AB952" s="10">
        <f t="shared" si="448"/>
        <v>0</v>
      </c>
      <c r="AC952" s="10">
        <f t="shared" si="448"/>
        <v>0</v>
      </c>
      <c r="AD952" s="10">
        <f t="shared" si="448"/>
        <v>0</v>
      </c>
      <c r="AE952" s="10">
        <f t="shared" si="435"/>
        <v>0</v>
      </c>
      <c r="AF952" s="10">
        <f t="shared" si="435"/>
        <v>0</v>
      </c>
      <c r="AG952" s="10">
        <f t="shared" si="435"/>
        <v>0</v>
      </c>
      <c r="AH952" s="10">
        <f t="shared" si="434"/>
        <v>0</v>
      </c>
      <c r="AI952" s="10">
        <f t="shared" si="434"/>
        <v>0</v>
      </c>
      <c r="AJ952" s="10">
        <f t="shared" si="434"/>
        <v>0</v>
      </c>
      <c r="AK952" s="10">
        <f t="shared" si="434"/>
        <v>0</v>
      </c>
    </row>
    <row r="953" spans="1:45" ht="12.75" customHeight="1" x14ac:dyDescent="0.25">
      <c r="A953" s="133">
        <v>945</v>
      </c>
      <c r="B953" s="139" t="s">
        <v>2113</v>
      </c>
      <c r="C953" s="135">
        <f t="shared" si="436"/>
        <v>0</v>
      </c>
      <c r="D953" s="140">
        <v>0</v>
      </c>
      <c r="E953" s="140">
        <v>0</v>
      </c>
      <c r="F953" s="140">
        <v>0</v>
      </c>
      <c r="G953" s="140">
        <v>0</v>
      </c>
      <c r="H953" s="140">
        <v>0</v>
      </c>
      <c r="I953" s="140">
        <v>0</v>
      </c>
      <c r="J953" s="135">
        <f t="shared" si="438"/>
        <v>0</v>
      </c>
      <c r="K953" s="141">
        <v>0</v>
      </c>
      <c r="L953" s="141">
        <v>0</v>
      </c>
      <c r="M953" s="141">
        <v>0</v>
      </c>
      <c r="N953" s="141">
        <v>0</v>
      </c>
      <c r="O953" s="141">
        <v>0</v>
      </c>
      <c r="P953" s="141">
        <v>0</v>
      </c>
      <c r="Q953" s="136">
        <f t="shared" si="440"/>
        <v>0</v>
      </c>
      <c r="R953" s="141">
        <v>0</v>
      </c>
      <c r="S953" s="141">
        <v>0</v>
      </c>
      <c r="T953" s="141">
        <v>0</v>
      </c>
      <c r="U953" s="10">
        <v>0</v>
      </c>
      <c r="V953" s="10">
        <v>0</v>
      </c>
      <c r="W953" s="10">
        <v>0</v>
      </c>
      <c r="X953" s="13">
        <f t="shared" si="449"/>
        <v>0</v>
      </c>
      <c r="Y953" s="10">
        <f t="shared" si="448"/>
        <v>0</v>
      </c>
      <c r="Z953" s="10">
        <f t="shared" si="448"/>
        <v>0</v>
      </c>
      <c r="AA953" s="10">
        <f t="shared" si="448"/>
        <v>0</v>
      </c>
      <c r="AB953" s="10">
        <f t="shared" si="448"/>
        <v>0</v>
      </c>
      <c r="AC953" s="10">
        <f t="shared" si="448"/>
        <v>0</v>
      </c>
      <c r="AD953" s="10">
        <f t="shared" si="448"/>
        <v>0</v>
      </c>
      <c r="AE953" s="10">
        <f t="shared" si="435"/>
        <v>0</v>
      </c>
      <c r="AF953" s="10">
        <f t="shared" si="435"/>
        <v>0</v>
      </c>
      <c r="AG953" s="10">
        <f t="shared" si="435"/>
        <v>0</v>
      </c>
      <c r="AH953" s="10">
        <f t="shared" si="434"/>
        <v>0</v>
      </c>
      <c r="AI953" s="10">
        <f t="shared" si="434"/>
        <v>0</v>
      </c>
      <c r="AJ953" s="10">
        <f t="shared" si="434"/>
        <v>0</v>
      </c>
      <c r="AK953" s="10">
        <f t="shared" si="434"/>
        <v>0</v>
      </c>
    </row>
    <row r="954" spans="1:45" ht="12.75" customHeight="1" x14ac:dyDescent="0.25">
      <c r="A954" s="133">
        <v>946</v>
      </c>
      <c r="B954" s="139" t="s">
        <v>1777</v>
      </c>
      <c r="C954" s="135">
        <f t="shared" si="436"/>
        <v>0</v>
      </c>
      <c r="D954" s="140">
        <v>0</v>
      </c>
      <c r="E954" s="140">
        <v>0</v>
      </c>
      <c r="F954" s="140">
        <v>0</v>
      </c>
      <c r="G954" s="140">
        <v>0</v>
      </c>
      <c r="H954" s="140">
        <v>0</v>
      </c>
      <c r="I954" s="140">
        <v>0</v>
      </c>
      <c r="J954" s="135">
        <f t="shared" si="438"/>
        <v>0</v>
      </c>
      <c r="K954" s="141">
        <v>0</v>
      </c>
      <c r="L954" s="141">
        <v>0</v>
      </c>
      <c r="M954" s="141">
        <v>0</v>
      </c>
      <c r="N954" s="141">
        <v>0</v>
      </c>
      <c r="O954" s="141">
        <v>0</v>
      </c>
      <c r="P954" s="141">
        <v>0</v>
      </c>
      <c r="Q954" s="136">
        <f t="shared" si="440"/>
        <v>0</v>
      </c>
      <c r="R954" s="141">
        <v>0</v>
      </c>
      <c r="S954" s="141">
        <v>0</v>
      </c>
      <c r="T954" s="141">
        <v>0</v>
      </c>
      <c r="U954" s="10">
        <v>0</v>
      </c>
      <c r="V954" s="10">
        <v>0</v>
      </c>
      <c r="W954" s="10">
        <v>0</v>
      </c>
      <c r="X954" s="13">
        <f t="shared" si="449"/>
        <v>0</v>
      </c>
      <c r="Y954" s="10">
        <f t="shared" si="448"/>
        <v>0</v>
      </c>
      <c r="Z954" s="10">
        <f t="shared" si="448"/>
        <v>0</v>
      </c>
      <c r="AA954" s="10">
        <f t="shared" si="448"/>
        <v>0</v>
      </c>
      <c r="AB954" s="10">
        <f t="shared" si="448"/>
        <v>0</v>
      </c>
      <c r="AC954" s="10">
        <f t="shared" si="448"/>
        <v>0</v>
      </c>
      <c r="AD954" s="10">
        <f t="shared" si="448"/>
        <v>0</v>
      </c>
      <c r="AE954" s="10">
        <f t="shared" si="435"/>
        <v>0</v>
      </c>
      <c r="AF954" s="10">
        <f t="shared" si="435"/>
        <v>0</v>
      </c>
      <c r="AG954" s="10">
        <f t="shared" si="435"/>
        <v>0</v>
      </c>
      <c r="AH954" s="10">
        <f t="shared" si="434"/>
        <v>0</v>
      </c>
      <c r="AI954" s="10">
        <f t="shared" si="434"/>
        <v>0</v>
      </c>
      <c r="AJ954" s="10">
        <f t="shared" si="434"/>
        <v>0</v>
      </c>
      <c r="AK954" s="10">
        <f t="shared" si="434"/>
        <v>0</v>
      </c>
    </row>
    <row r="955" spans="1:45" ht="12.75" customHeight="1" x14ac:dyDescent="0.25">
      <c r="A955" s="133">
        <v>947</v>
      </c>
      <c r="B955" s="139" t="s">
        <v>2130</v>
      </c>
      <c r="C955" s="135">
        <f t="shared" si="436"/>
        <v>64.900000000000006</v>
      </c>
      <c r="D955" s="140">
        <v>0</v>
      </c>
      <c r="E955" s="140">
        <v>0</v>
      </c>
      <c r="F955" s="140">
        <v>0</v>
      </c>
      <c r="G955" s="140">
        <v>0</v>
      </c>
      <c r="H955" s="140">
        <v>64.900000000000006</v>
      </c>
      <c r="I955" s="140">
        <v>0</v>
      </c>
      <c r="J955" s="135">
        <f t="shared" si="438"/>
        <v>68.7</v>
      </c>
      <c r="K955" s="141">
        <v>0</v>
      </c>
      <c r="L955" s="141">
        <v>0</v>
      </c>
      <c r="M955" s="141">
        <v>0</v>
      </c>
      <c r="N955" s="141">
        <v>0</v>
      </c>
      <c r="O955" s="141">
        <v>68.7</v>
      </c>
      <c r="P955" s="141">
        <v>0</v>
      </c>
      <c r="Q955" s="136">
        <f t="shared" si="440"/>
        <v>65.103800000000007</v>
      </c>
      <c r="R955" s="141">
        <v>0</v>
      </c>
      <c r="S955" s="141">
        <v>0</v>
      </c>
      <c r="T955" s="141">
        <v>0</v>
      </c>
      <c r="U955" s="10">
        <v>0</v>
      </c>
      <c r="V955" s="10">
        <v>65.103800000000007</v>
      </c>
      <c r="W955" s="10">
        <v>0</v>
      </c>
      <c r="X955" s="13">
        <f t="shared" si="449"/>
        <v>-3.5961999999999961</v>
      </c>
      <c r="Y955" s="10">
        <f t="shared" si="448"/>
        <v>0</v>
      </c>
      <c r="Z955" s="10">
        <f t="shared" si="448"/>
        <v>0</v>
      </c>
      <c r="AA955" s="10">
        <f t="shared" si="448"/>
        <v>0</v>
      </c>
      <c r="AB955" s="10">
        <f t="shared" si="448"/>
        <v>0</v>
      </c>
      <c r="AC955" s="10">
        <f t="shared" si="448"/>
        <v>-3.5961999999999961</v>
      </c>
      <c r="AD955" s="10">
        <f t="shared" si="448"/>
        <v>0</v>
      </c>
      <c r="AE955" s="10">
        <f t="shared" si="435"/>
        <v>94.765356622998553</v>
      </c>
      <c r="AF955" s="10">
        <f t="shared" si="435"/>
        <v>0</v>
      </c>
      <c r="AG955" s="10">
        <f t="shared" si="435"/>
        <v>0</v>
      </c>
      <c r="AH955" s="10">
        <f t="shared" si="434"/>
        <v>0</v>
      </c>
      <c r="AI955" s="10">
        <f t="shared" si="434"/>
        <v>0</v>
      </c>
      <c r="AJ955" s="10">
        <f t="shared" si="434"/>
        <v>94.765356622998553</v>
      </c>
      <c r="AK955" s="10">
        <f t="shared" si="434"/>
        <v>0</v>
      </c>
    </row>
    <row r="956" spans="1:45" ht="12.75" customHeight="1" x14ac:dyDescent="0.25">
      <c r="A956" s="133">
        <v>948</v>
      </c>
      <c r="B956" s="139" t="s">
        <v>2131</v>
      </c>
      <c r="C956" s="135">
        <f t="shared" si="436"/>
        <v>0</v>
      </c>
      <c r="D956" s="140">
        <v>0</v>
      </c>
      <c r="E956" s="140">
        <v>0</v>
      </c>
      <c r="F956" s="140">
        <v>0</v>
      </c>
      <c r="G956" s="140">
        <v>0</v>
      </c>
      <c r="H956" s="140">
        <v>0</v>
      </c>
      <c r="I956" s="140">
        <v>0</v>
      </c>
      <c r="J956" s="135">
        <f t="shared" si="438"/>
        <v>0</v>
      </c>
      <c r="K956" s="141">
        <v>0</v>
      </c>
      <c r="L956" s="141">
        <v>0</v>
      </c>
      <c r="M956" s="141">
        <v>0</v>
      </c>
      <c r="N956" s="141">
        <v>0</v>
      </c>
      <c r="O956" s="141">
        <v>0</v>
      </c>
      <c r="P956" s="141">
        <v>0</v>
      </c>
      <c r="Q956" s="136">
        <f t="shared" si="440"/>
        <v>0</v>
      </c>
      <c r="R956" s="141">
        <v>0</v>
      </c>
      <c r="S956" s="141">
        <v>0</v>
      </c>
      <c r="T956" s="141">
        <v>0</v>
      </c>
      <c r="U956" s="10">
        <v>0</v>
      </c>
      <c r="V956" s="10">
        <v>0</v>
      </c>
      <c r="W956" s="10">
        <v>0</v>
      </c>
      <c r="X956" s="13">
        <f t="shared" si="449"/>
        <v>0</v>
      </c>
      <c r="Y956" s="10">
        <f t="shared" si="448"/>
        <v>0</v>
      </c>
      <c r="Z956" s="10">
        <f t="shared" si="448"/>
        <v>0</v>
      </c>
      <c r="AA956" s="10">
        <f t="shared" si="448"/>
        <v>0</v>
      </c>
      <c r="AB956" s="10">
        <f t="shared" si="448"/>
        <v>0</v>
      </c>
      <c r="AC956" s="10">
        <f t="shared" si="448"/>
        <v>0</v>
      </c>
      <c r="AD956" s="10">
        <f t="shared" si="448"/>
        <v>0</v>
      </c>
      <c r="AE956" s="10">
        <f t="shared" si="435"/>
        <v>0</v>
      </c>
      <c r="AF956" s="10">
        <f t="shared" si="435"/>
        <v>0</v>
      </c>
      <c r="AG956" s="10">
        <f t="shared" si="435"/>
        <v>0</v>
      </c>
      <c r="AH956" s="10">
        <f t="shared" si="434"/>
        <v>0</v>
      </c>
      <c r="AI956" s="10">
        <f t="shared" si="434"/>
        <v>0</v>
      </c>
      <c r="AJ956" s="10">
        <f t="shared" si="434"/>
        <v>0</v>
      </c>
      <c r="AK956" s="10">
        <f t="shared" si="434"/>
        <v>0</v>
      </c>
    </row>
    <row r="957" spans="1:45" ht="12.75" customHeight="1" x14ac:dyDescent="0.25">
      <c r="A957" s="133">
        <v>949</v>
      </c>
      <c r="B957" s="139" t="s">
        <v>2132</v>
      </c>
      <c r="C957" s="135">
        <f t="shared" si="436"/>
        <v>0</v>
      </c>
      <c r="D957" s="140">
        <v>0</v>
      </c>
      <c r="E957" s="140">
        <v>0</v>
      </c>
      <c r="F957" s="140">
        <v>0</v>
      </c>
      <c r="G957" s="140">
        <v>0</v>
      </c>
      <c r="H957" s="140">
        <v>0</v>
      </c>
      <c r="I957" s="140">
        <v>0</v>
      </c>
      <c r="J957" s="135">
        <f t="shared" si="438"/>
        <v>0</v>
      </c>
      <c r="K957" s="141">
        <v>0</v>
      </c>
      <c r="L957" s="141">
        <v>0</v>
      </c>
      <c r="M957" s="141">
        <v>0</v>
      </c>
      <c r="N957" s="141">
        <v>0</v>
      </c>
      <c r="O957" s="141">
        <v>0</v>
      </c>
      <c r="P957" s="141">
        <v>0</v>
      </c>
      <c r="Q957" s="136">
        <f t="shared" si="440"/>
        <v>0</v>
      </c>
      <c r="R957" s="141">
        <v>0</v>
      </c>
      <c r="S957" s="141">
        <v>0</v>
      </c>
      <c r="T957" s="141">
        <v>0</v>
      </c>
      <c r="U957" s="10">
        <v>0</v>
      </c>
      <c r="V957" s="10">
        <v>0</v>
      </c>
      <c r="W957" s="10">
        <v>0</v>
      </c>
      <c r="X957" s="13">
        <f t="shared" si="449"/>
        <v>0</v>
      </c>
      <c r="Y957" s="10">
        <f t="shared" si="448"/>
        <v>0</v>
      </c>
      <c r="Z957" s="10">
        <f t="shared" si="448"/>
        <v>0</v>
      </c>
      <c r="AA957" s="10">
        <f t="shared" si="448"/>
        <v>0</v>
      </c>
      <c r="AB957" s="10">
        <f t="shared" si="448"/>
        <v>0</v>
      </c>
      <c r="AC957" s="10">
        <f t="shared" si="448"/>
        <v>0</v>
      </c>
      <c r="AD957" s="10">
        <f t="shared" si="448"/>
        <v>0</v>
      </c>
      <c r="AE957" s="10">
        <f t="shared" si="435"/>
        <v>0</v>
      </c>
      <c r="AF957" s="10">
        <f t="shared" si="435"/>
        <v>0</v>
      </c>
      <c r="AG957" s="10">
        <f t="shared" si="435"/>
        <v>0</v>
      </c>
      <c r="AH957" s="10">
        <f t="shared" si="434"/>
        <v>0</v>
      </c>
      <c r="AI957" s="10">
        <f t="shared" si="434"/>
        <v>0</v>
      </c>
      <c r="AJ957" s="10">
        <f t="shared" si="434"/>
        <v>0</v>
      </c>
      <c r="AK957" s="10">
        <f t="shared" si="434"/>
        <v>0</v>
      </c>
    </row>
    <row r="958" spans="1:45" ht="12.75" customHeight="1" x14ac:dyDescent="0.25">
      <c r="A958" s="133">
        <v>950</v>
      </c>
      <c r="B958" s="139"/>
      <c r="C958" s="140"/>
      <c r="D958" s="140"/>
      <c r="E958" s="140"/>
      <c r="F958" s="140"/>
      <c r="G958" s="140"/>
      <c r="H958" s="140"/>
      <c r="I958" s="140"/>
      <c r="J958" s="140"/>
      <c r="K958" s="141"/>
      <c r="L958" s="141"/>
      <c r="M958" s="141"/>
      <c r="N958" s="141"/>
      <c r="O958" s="141"/>
      <c r="P958" s="141"/>
      <c r="Q958" s="141"/>
      <c r="R958" s="141"/>
      <c r="S958" s="141"/>
      <c r="T958" s="141"/>
      <c r="U958" s="10"/>
      <c r="V958" s="10"/>
      <c r="W958" s="10"/>
      <c r="X958" s="13">
        <f t="shared" si="449"/>
        <v>0</v>
      </c>
      <c r="Y958" s="10"/>
      <c r="Z958" s="10"/>
      <c r="AA958" s="10"/>
      <c r="AB958" s="10"/>
      <c r="AC958" s="10"/>
      <c r="AD958" s="10"/>
      <c r="AE958" s="10"/>
      <c r="AF958" s="10"/>
      <c r="AG958" s="10"/>
      <c r="AH958" s="10"/>
      <c r="AI958" s="10"/>
      <c r="AJ958" s="10"/>
      <c r="AK958" s="10"/>
    </row>
    <row r="959" spans="1:45" ht="12.75" customHeight="1" x14ac:dyDescent="0.25">
      <c r="A959" s="133">
        <v>951</v>
      </c>
      <c r="B959" s="134" t="s">
        <v>1573</v>
      </c>
      <c r="C959" s="135">
        <f t="shared" ref="C959:C977" si="450">SUM(D959:I959)</f>
        <v>3739.2</v>
      </c>
      <c r="D959" s="135">
        <f t="shared" ref="D959:I959" si="451">D960+D961</f>
        <v>1828.5</v>
      </c>
      <c r="E959" s="135">
        <f t="shared" si="451"/>
        <v>789</v>
      </c>
      <c r="F959" s="135">
        <f t="shared" si="451"/>
        <v>0</v>
      </c>
      <c r="G959" s="135">
        <f t="shared" si="451"/>
        <v>935</v>
      </c>
      <c r="H959" s="135">
        <f t="shared" si="451"/>
        <v>67.099999999999994</v>
      </c>
      <c r="I959" s="135">
        <f t="shared" si="451"/>
        <v>119.6</v>
      </c>
      <c r="J959" s="135">
        <f t="shared" ref="J959:J977" si="452">SUM(K959:P959)</f>
        <v>4811</v>
      </c>
      <c r="K959" s="135">
        <f t="shared" ref="K959:P959" si="453">K960+K961</f>
        <v>2768.8</v>
      </c>
      <c r="L959" s="135">
        <f t="shared" si="453"/>
        <v>897.4</v>
      </c>
      <c r="M959" s="135">
        <f t="shared" si="453"/>
        <v>0</v>
      </c>
      <c r="N959" s="135">
        <f t="shared" si="453"/>
        <v>935</v>
      </c>
      <c r="O959" s="135">
        <f t="shared" si="453"/>
        <v>70.900000000000006</v>
      </c>
      <c r="P959" s="135">
        <f t="shared" si="453"/>
        <v>138.9</v>
      </c>
      <c r="Q959" s="136">
        <f t="shared" ref="Q959:Q977" si="454">SUM(R959:W959)</f>
        <v>3804.2679999999996</v>
      </c>
      <c r="R959" s="135">
        <f t="shared" ref="R959:W959" si="455">R960+R961</f>
        <v>2227.0065</v>
      </c>
      <c r="S959" s="135">
        <f t="shared" si="455"/>
        <v>897.32339999999999</v>
      </c>
      <c r="T959" s="135">
        <f t="shared" si="455"/>
        <v>0</v>
      </c>
      <c r="U959" s="135">
        <f t="shared" si="455"/>
        <v>472.91989999999998</v>
      </c>
      <c r="V959" s="135">
        <f t="shared" si="455"/>
        <v>68.190200000000004</v>
      </c>
      <c r="W959" s="135">
        <f t="shared" si="455"/>
        <v>138.828</v>
      </c>
      <c r="X959" s="13">
        <f t="shared" si="449"/>
        <v>-1006.7320000000004</v>
      </c>
      <c r="Y959" s="13">
        <f t="shared" si="449"/>
        <v>-541.79350000000022</v>
      </c>
      <c r="Z959" s="13">
        <f t="shared" si="449"/>
        <v>-7.6599999999984902E-2</v>
      </c>
      <c r="AA959" s="13">
        <f t="shared" si="449"/>
        <v>0</v>
      </c>
      <c r="AB959" s="13">
        <f t="shared" si="449"/>
        <v>-462.08010000000002</v>
      </c>
      <c r="AC959" s="13">
        <f t="shared" si="449"/>
        <v>-2.7098000000000013</v>
      </c>
      <c r="AD959" s="13">
        <f t="shared" si="449"/>
        <v>-7.2000000000002728E-2</v>
      </c>
      <c r="AE959" s="13">
        <f t="shared" si="435"/>
        <v>79.074371232591972</v>
      </c>
      <c r="AF959" s="13">
        <f t="shared" si="435"/>
        <v>80.432190840797446</v>
      </c>
      <c r="AG959" s="13">
        <f t="shared" si="435"/>
        <v>99.991464229997774</v>
      </c>
      <c r="AH959" s="13">
        <f t="shared" si="434"/>
        <v>0</v>
      </c>
      <c r="AI959" s="13">
        <f t="shared" si="434"/>
        <v>50.579668449197854</v>
      </c>
      <c r="AJ959" s="13">
        <f t="shared" si="434"/>
        <v>96.177997179125526</v>
      </c>
      <c r="AK959" s="13">
        <f t="shared" si="434"/>
        <v>99.948164146868251</v>
      </c>
    </row>
    <row r="960" spans="1:45" s="138" customFormat="1" ht="12.75" customHeight="1" x14ac:dyDescent="0.2">
      <c r="A960" s="133">
        <v>952</v>
      </c>
      <c r="B960" s="134" t="s">
        <v>1374</v>
      </c>
      <c r="C960" s="135">
        <f t="shared" si="450"/>
        <v>3672.1</v>
      </c>
      <c r="D960" s="135">
        <f t="shared" ref="D960:I960" si="456">D962</f>
        <v>1828.5</v>
      </c>
      <c r="E960" s="135">
        <f t="shared" si="456"/>
        <v>789</v>
      </c>
      <c r="F960" s="135">
        <f t="shared" si="456"/>
        <v>0</v>
      </c>
      <c r="G960" s="135">
        <f t="shared" si="456"/>
        <v>935</v>
      </c>
      <c r="H960" s="135">
        <f t="shared" si="456"/>
        <v>0</v>
      </c>
      <c r="I960" s="135">
        <f t="shared" si="456"/>
        <v>119.6</v>
      </c>
      <c r="J960" s="135">
        <f t="shared" si="452"/>
        <v>4740.1000000000004</v>
      </c>
      <c r="K960" s="135">
        <f t="shared" ref="K960:P960" si="457">K962</f>
        <v>2768.8</v>
      </c>
      <c r="L960" s="135">
        <f t="shared" si="457"/>
        <v>897.4</v>
      </c>
      <c r="M960" s="135">
        <f t="shared" si="457"/>
        <v>0</v>
      </c>
      <c r="N960" s="135">
        <f t="shared" si="457"/>
        <v>935</v>
      </c>
      <c r="O960" s="135">
        <f t="shared" si="457"/>
        <v>0</v>
      </c>
      <c r="P960" s="135">
        <f t="shared" si="457"/>
        <v>138.9</v>
      </c>
      <c r="Q960" s="136">
        <f t="shared" si="454"/>
        <v>3736.0777999999996</v>
      </c>
      <c r="R960" s="135">
        <f t="shared" ref="R960:W960" si="458">R962</f>
        <v>2227.0065</v>
      </c>
      <c r="S960" s="135">
        <f t="shared" si="458"/>
        <v>897.32339999999999</v>
      </c>
      <c r="T960" s="135">
        <f t="shared" si="458"/>
        <v>0</v>
      </c>
      <c r="U960" s="135">
        <f t="shared" si="458"/>
        <v>472.91989999999998</v>
      </c>
      <c r="V960" s="135">
        <f t="shared" si="458"/>
        <v>0</v>
      </c>
      <c r="W960" s="135">
        <f t="shared" si="458"/>
        <v>138.828</v>
      </c>
      <c r="X960" s="13">
        <f t="shared" si="449"/>
        <v>-1004.0222000000008</v>
      </c>
      <c r="Y960" s="13">
        <f t="shared" si="449"/>
        <v>-541.79350000000022</v>
      </c>
      <c r="Z960" s="13">
        <f t="shared" si="449"/>
        <v>-7.6599999999984902E-2</v>
      </c>
      <c r="AA960" s="13">
        <f t="shared" si="449"/>
        <v>0</v>
      </c>
      <c r="AB960" s="13">
        <f t="shared" si="449"/>
        <v>-462.08010000000002</v>
      </c>
      <c r="AC960" s="13">
        <f t="shared" si="449"/>
        <v>0</v>
      </c>
      <c r="AD960" s="13">
        <f t="shared" si="449"/>
        <v>-7.2000000000002728E-2</v>
      </c>
      <c r="AE960" s="13">
        <f t="shared" si="435"/>
        <v>78.818543912575663</v>
      </c>
      <c r="AF960" s="13">
        <f t="shared" si="435"/>
        <v>80.432190840797446</v>
      </c>
      <c r="AG960" s="13">
        <f t="shared" si="435"/>
        <v>99.991464229997774</v>
      </c>
      <c r="AH960" s="13">
        <f t="shared" si="434"/>
        <v>0</v>
      </c>
      <c r="AI960" s="13">
        <f t="shared" si="434"/>
        <v>50.579668449197854</v>
      </c>
      <c r="AJ960" s="13">
        <f t="shared" si="434"/>
        <v>0</v>
      </c>
      <c r="AK960" s="13">
        <f t="shared" si="434"/>
        <v>99.948164146868251</v>
      </c>
      <c r="AL960" s="183"/>
      <c r="AM960" s="183"/>
      <c r="AN960" s="183"/>
      <c r="AO960" s="183"/>
      <c r="AP960" s="183"/>
      <c r="AQ960" s="183"/>
      <c r="AR960" s="183"/>
      <c r="AS960" s="183"/>
    </row>
    <row r="961" spans="1:45" s="138" customFormat="1" ht="12.75" customHeight="1" x14ac:dyDescent="0.2">
      <c r="A961" s="133">
        <v>953</v>
      </c>
      <c r="B961" s="134" t="s">
        <v>1375</v>
      </c>
      <c r="C961" s="135">
        <f t="shared" si="450"/>
        <v>67.099999999999994</v>
      </c>
      <c r="D961" s="135">
        <f t="shared" ref="D961:I961" si="459">SUBTOTAL(9,D963:D977)</f>
        <v>0</v>
      </c>
      <c r="E961" s="135">
        <f t="shared" si="459"/>
        <v>0</v>
      </c>
      <c r="F961" s="135">
        <f t="shared" si="459"/>
        <v>0</v>
      </c>
      <c r="G961" s="135">
        <f t="shared" si="459"/>
        <v>0</v>
      </c>
      <c r="H961" s="135">
        <f t="shared" si="459"/>
        <v>67.099999999999994</v>
      </c>
      <c r="I961" s="135">
        <f t="shared" si="459"/>
        <v>0</v>
      </c>
      <c r="J961" s="135">
        <f t="shared" si="452"/>
        <v>70.900000000000006</v>
      </c>
      <c r="K961" s="135">
        <f t="shared" ref="K961:P961" si="460">SUBTOTAL(9,K963:K977)</f>
        <v>0</v>
      </c>
      <c r="L961" s="135">
        <f t="shared" si="460"/>
        <v>0</v>
      </c>
      <c r="M961" s="135">
        <f t="shared" si="460"/>
        <v>0</v>
      </c>
      <c r="N961" s="135">
        <f t="shared" si="460"/>
        <v>0</v>
      </c>
      <c r="O961" s="135">
        <f t="shared" si="460"/>
        <v>70.900000000000006</v>
      </c>
      <c r="P961" s="135">
        <f t="shared" si="460"/>
        <v>0</v>
      </c>
      <c r="Q961" s="136">
        <f t="shared" si="454"/>
        <v>68.190200000000004</v>
      </c>
      <c r="R961" s="135">
        <f t="shared" ref="R961:W961" si="461">SUBTOTAL(9,R963:R977)</f>
        <v>0</v>
      </c>
      <c r="S961" s="135">
        <f t="shared" si="461"/>
        <v>0</v>
      </c>
      <c r="T961" s="135">
        <f t="shared" si="461"/>
        <v>0</v>
      </c>
      <c r="U961" s="135">
        <f t="shared" si="461"/>
        <v>0</v>
      </c>
      <c r="V961" s="135">
        <f t="shared" si="461"/>
        <v>68.190200000000004</v>
      </c>
      <c r="W961" s="135">
        <f t="shared" si="461"/>
        <v>0</v>
      </c>
      <c r="X961" s="13">
        <f t="shared" si="449"/>
        <v>-2.7098000000000013</v>
      </c>
      <c r="Y961" s="13">
        <f t="shared" si="449"/>
        <v>0</v>
      </c>
      <c r="Z961" s="13">
        <f t="shared" si="449"/>
        <v>0</v>
      </c>
      <c r="AA961" s="13">
        <f t="shared" si="449"/>
        <v>0</v>
      </c>
      <c r="AB961" s="13">
        <f t="shared" si="449"/>
        <v>0</v>
      </c>
      <c r="AC961" s="13">
        <f t="shared" si="449"/>
        <v>-2.7098000000000013</v>
      </c>
      <c r="AD961" s="13">
        <f t="shared" si="449"/>
        <v>0</v>
      </c>
      <c r="AE961" s="13">
        <f t="shared" si="435"/>
        <v>96.177997179125526</v>
      </c>
      <c r="AF961" s="13">
        <f t="shared" si="435"/>
        <v>0</v>
      </c>
      <c r="AG961" s="13">
        <f t="shared" si="435"/>
        <v>0</v>
      </c>
      <c r="AH961" s="13">
        <f t="shared" si="434"/>
        <v>0</v>
      </c>
      <c r="AI961" s="13">
        <f t="shared" si="434"/>
        <v>0</v>
      </c>
      <c r="AJ961" s="13">
        <f t="shared" si="434"/>
        <v>96.177997179125526</v>
      </c>
      <c r="AK961" s="13">
        <f t="shared" si="434"/>
        <v>0</v>
      </c>
      <c r="AL961" s="183"/>
      <c r="AM961" s="183"/>
      <c r="AN961" s="183"/>
      <c r="AO961" s="183"/>
      <c r="AP961" s="183"/>
      <c r="AQ961" s="183"/>
      <c r="AR961" s="183"/>
      <c r="AS961" s="183"/>
    </row>
    <row r="962" spans="1:45" ht="12.75" customHeight="1" x14ac:dyDescent="0.25">
      <c r="A962" s="133">
        <v>954</v>
      </c>
      <c r="B962" s="139" t="s">
        <v>1400</v>
      </c>
      <c r="C962" s="135">
        <f t="shared" si="450"/>
        <v>3672.1</v>
      </c>
      <c r="D962" s="140">
        <v>1828.5</v>
      </c>
      <c r="E962" s="140">
        <v>789</v>
      </c>
      <c r="F962" s="140">
        <v>0</v>
      </c>
      <c r="G962" s="140">
        <v>935</v>
      </c>
      <c r="H962" s="140">
        <v>0</v>
      </c>
      <c r="I962" s="140">
        <v>119.6</v>
      </c>
      <c r="J962" s="135">
        <f t="shared" si="452"/>
        <v>4740.1000000000004</v>
      </c>
      <c r="K962" s="141">
        <v>2768.8</v>
      </c>
      <c r="L962" s="141">
        <v>897.4</v>
      </c>
      <c r="M962" s="141">
        <v>0</v>
      </c>
      <c r="N962" s="141">
        <v>935</v>
      </c>
      <c r="O962" s="141">
        <v>0</v>
      </c>
      <c r="P962" s="141">
        <v>138.9</v>
      </c>
      <c r="Q962" s="136">
        <f t="shared" si="454"/>
        <v>3736.0777999999996</v>
      </c>
      <c r="R962" s="141">
        <v>2227.0065</v>
      </c>
      <c r="S962" s="141">
        <v>897.32339999999999</v>
      </c>
      <c r="T962" s="141">
        <v>0</v>
      </c>
      <c r="U962" s="10">
        <v>472.91989999999998</v>
      </c>
      <c r="V962" s="10">
        <v>0</v>
      </c>
      <c r="W962" s="10">
        <v>138.828</v>
      </c>
      <c r="X962" s="13">
        <f t="shared" si="449"/>
        <v>-1004.0222000000008</v>
      </c>
      <c r="Y962" s="10">
        <f t="shared" si="449"/>
        <v>-541.79350000000022</v>
      </c>
      <c r="Z962" s="10">
        <f t="shared" si="449"/>
        <v>-7.6599999999984902E-2</v>
      </c>
      <c r="AA962" s="10">
        <f t="shared" si="449"/>
        <v>0</v>
      </c>
      <c r="AB962" s="10">
        <f t="shared" si="449"/>
        <v>-462.08010000000002</v>
      </c>
      <c r="AC962" s="10">
        <f t="shared" si="449"/>
        <v>0</v>
      </c>
      <c r="AD962" s="10">
        <f t="shared" si="449"/>
        <v>-7.2000000000002728E-2</v>
      </c>
      <c r="AE962" s="10">
        <f t="shared" si="435"/>
        <v>78.818543912575663</v>
      </c>
      <c r="AF962" s="10">
        <f t="shared" si="435"/>
        <v>80.432190840797446</v>
      </c>
      <c r="AG962" s="10">
        <f t="shared" si="435"/>
        <v>99.991464229997774</v>
      </c>
      <c r="AH962" s="10">
        <f t="shared" si="434"/>
        <v>0</v>
      </c>
      <c r="AI962" s="10">
        <f t="shared" si="434"/>
        <v>50.579668449197854</v>
      </c>
      <c r="AJ962" s="10">
        <f t="shared" si="434"/>
        <v>0</v>
      </c>
      <c r="AK962" s="10">
        <f t="shared" si="434"/>
        <v>99.948164146868251</v>
      </c>
    </row>
    <row r="963" spans="1:45" ht="12.75" customHeight="1" x14ac:dyDescent="0.25">
      <c r="A963" s="133">
        <v>955</v>
      </c>
      <c r="B963" s="139" t="s">
        <v>2133</v>
      </c>
      <c r="C963" s="135">
        <f t="shared" si="450"/>
        <v>0</v>
      </c>
      <c r="D963" s="140">
        <v>0</v>
      </c>
      <c r="E963" s="140">
        <v>0</v>
      </c>
      <c r="F963" s="140">
        <v>0</v>
      </c>
      <c r="G963" s="140">
        <v>0</v>
      </c>
      <c r="H963" s="140">
        <v>0</v>
      </c>
      <c r="I963" s="140">
        <v>0</v>
      </c>
      <c r="J963" s="135">
        <f t="shared" si="452"/>
        <v>0</v>
      </c>
      <c r="K963" s="141">
        <v>0</v>
      </c>
      <c r="L963" s="141">
        <v>0</v>
      </c>
      <c r="M963" s="141">
        <v>0</v>
      </c>
      <c r="N963" s="141">
        <v>0</v>
      </c>
      <c r="O963" s="141">
        <v>0</v>
      </c>
      <c r="P963" s="141">
        <v>0</v>
      </c>
      <c r="Q963" s="136">
        <f t="shared" si="454"/>
        <v>0</v>
      </c>
      <c r="R963" s="141">
        <v>0</v>
      </c>
      <c r="S963" s="141">
        <v>0</v>
      </c>
      <c r="T963" s="141">
        <v>0</v>
      </c>
      <c r="U963" s="10">
        <v>0</v>
      </c>
      <c r="V963" s="10">
        <v>0</v>
      </c>
      <c r="W963" s="10">
        <v>0</v>
      </c>
      <c r="X963" s="13">
        <f t="shared" si="449"/>
        <v>0</v>
      </c>
      <c r="Y963" s="10">
        <f t="shared" si="449"/>
        <v>0</v>
      </c>
      <c r="Z963" s="10">
        <f t="shared" si="449"/>
        <v>0</v>
      </c>
      <c r="AA963" s="10">
        <f t="shared" si="449"/>
        <v>0</v>
      </c>
      <c r="AB963" s="10">
        <f t="shared" si="449"/>
        <v>0</v>
      </c>
      <c r="AC963" s="10">
        <f t="shared" si="449"/>
        <v>0</v>
      </c>
      <c r="AD963" s="10">
        <f t="shared" si="449"/>
        <v>0</v>
      </c>
      <c r="AE963" s="10">
        <f t="shared" si="435"/>
        <v>0</v>
      </c>
      <c r="AF963" s="10">
        <f t="shared" si="435"/>
        <v>0</v>
      </c>
      <c r="AG963" s="10">
        <f t="shared" si="435"/>
        <v>0</v>
      </c>
      <c r="AH963" s="10">
        <f t="shared" si="434"/>
        <v>0</v>
      </c>
      <c r="AI963" s="10">
        <f t="shared" si="434"/>
        <v>0</v>
      </c>
      <c r="AJ963" s="10">
        <f t="shared" si="434"/>
        <v>0</v>
      </c>
      <c r="AK963" s="10">
        <f t="shared" si="434"/>
        <v>0</v>
      </c>
    </row>
    <row r="964" spans="1:45" ht="12.75" customHeight="1" x14ac:dyDescent="0.25">
      <c r="A964" s="133">
        <v>956</v>
      </c>
      <c r="B964" s="139" t="s">
        <v>2134</v>
      </c>
      <c r="C964" s="135">
        <f t="shared" si="450"/>
        <v>0</v>
      </c>
      <c r="D964" s="140">
        <v>0</v>
      </c>
      <c r="E964" s="140">
        <v>0</v>
      </c>
      <c r="F964" s="140">
        <v>0</v>
      </c>
      <c r="G964" s="140">
        <v>0</v>
      </c>
      <c r="H964" s="140">
        <v>0</v>
      </c>
      <c r="I964" s="140">
        <v>0</v>
      </c>
      <c r="J964" s="135">
        <f t="shared" si="452"/>
        <v>0</v>
      </c>
      <c r="K964" s="141">
        <v>0</v>
      </c>
      <c r="L964" s="141">
        <v>0</v>
      </c>
      <c r="M964" s="141">
        <v>0</v>
      </c>
      <c r="N964" s="141">
        <v>0</v>
      </c>
      <c r="O964" s="141">
        <v>0</v>
      </c>
      <c r="P964" s="141">
        <v>0</v>
      </c>
      <c r="Q964" s="136">
        <f t="shared" si="454"/>
        <v>0</v>
      </c>
      <c r="R964" s="141">
        <v>0</v>
      </c>
      <c r="S964" s="141">
        <v>0</v>
      </c>
      <c r="T964" s="141">
        <v>0</v>
      </c>
      <c r="U964" s="10">
        <v>0</v>
      </c>
      <c r="V964" s="10">
        <v>0</v>
      </c>
      <c r="W964" s="10">
        <v>0</v>
      </c>
      <c r="X964" s="13">
        <f t="shared" si="449"/>
        <v>0</v>
      </c>
      <c r="Y964" s="10">
        <f t="shared" si="449"/>
        <v>0</v>
      </c>
      <c r="Z964" s="10">
        <f t="shared" si="449"/>
        <v>0</v>
      </c>
      <c r="AA964" s="10">
        <f t="shared" si="449"/>
        <v>0</v>
      </c>
      <c r="AB964" s="10">
        <f t="shared" si="449"/>
        <v>0</v>
      </c>
      <c r="AC964" s="10">
        <f t="shared" si="449"/>
        <v>0</v>
      </c>
      <c r="AD964" s="10">
        <f t="shared" si="449"/>
        <v>0</v>
      </c>
      <c r="AE964" s="10">
        <f t="shared" si="435"/>
        <v>0</v>
      </c>
      <c r="AF964" s="10">
        <f t="shared" si="435"/>
        <v>0</v>
      </c>
      <c r="AG964" s="10">
        <f t="shared" si="435"/>
        <v>0</v>
      </c>
      <c r="AH964" s="10">
        <f t="shared" si="434"/>
        <v>0</v>
      </c>
      <c r="AI964" s="10">
        <f t="shared" si="434"/>
        <v>0</v>
      </c>
      <c r="AJ964" s="10">
        <f t="shared" si="434"/>
        <v>0</v>
      </c>
      <c r="AK964" s="10">
        <f t="shared" si="434"/>
        <v>0</v>
      </c>
    </row>
    <row r="965" spans="1:45" ht="12.75" customHeight="1" x14ac:dyDescent="0.25">
      <c r="A965" s="133">
        <v>957</v>
      </c>
      <c r="B965" s="139" t="s">
        <v>2135</v>
      </c>
      <c r="C965" s="135">
        <f t="shared" si="450"/>
        <v>0</v>
      </c>
      <c r="D965" s="140">
        <v>0</v>
      </c>
      <c r="E965" s="140">
        <v>0</v>
      </c>
      <c r="F965" s="140">
        <v>0</v>
      </c>
      <c r="G965" s="140">
        <v>0</v>
      </c>
      <c r="H965" s="140">
        <v>0</v>
      </c>
      <c r="I965" s="140">
        <v>0</v>
      </c>
      <c r="J965" s="135">
        <f t="shared" si="452"/>
        <v>0</v>
      </c>
      <c r="K965" s="141">
        <v>0</v>
      </c>
      <c r="L965" s="141">
        <v>0</v>
      </c>
      <c r="M965" s="141">
        <v>0</v>
      </c>
      <c r="N965" s="141">
        <v>0</v>
      </c>
      <c r="O965" s="141">
        <v>0</v>
      </c>
      <c r="P965" s="141">
        <v>0</v>
      </c>
      <c r="Q965" s="136">
        <f t="shared" si="454"/>
        <v>0</v>
      </c>
      <c r="R965" s="141">
        <v>0</v>
      </c>
      <c r="S965" s="141">
        <v>0</v>
      </c>
      <c r="T965" s="141">
        <v>0</v>
      </c>
      <c r="U965" s="10">
        <v>0</v>
      </c>
      <c r="V965" s="10">
        <v>0</v>
      </c>
      <c r="W965" s="10">
        <v>0</v>
      </c>
      <c r="X965" s="13">
        <f t="shared" si="449"/>
        <v>0</v>
      </c>
      <c r="Y965" s="10">
        <f t="shared" si="449"/>
        <v>0</v>
      </c>
      <c r="Z965" s="10">
        <f t="shared" si="449"/>
        <v>0</v>
      </c>
      <c r="AA965" s="10">
        <f t="shared" si="449"/>
        <v>0</v>
      </c>
      <c r="AB965" s="10">
        <f t="shared" si="449"/>
        <v>0</v>
      </c>
      <c r="AC965" s="10">
        <f t="shared" si="449"/>
        <v>0</v>
      </c>
      <c r="AD965" s="10">
        <f t="shared" si="449"/>
        <v>0</v>
      </c>
      <c r="AE965" s="10">
        <f t="shared" si="435"/>
        <v>0</v>
      </c>
      <c r="AF965" s="10">
        <f t="shared" si="435"/>
        <v>0</v>
      </c>
      <c r="AG965" s="10">
        <f t="shared" si="435"/>
        <v>0</v>
      </c>
      <c r="AH965" s="10">
        <f t="shared" si="434"/>
        <v>0</v>
      </c>
      <c r="AI965" s="10">
        <f t="shared" si="434"/>
        <v>0</v>
      </c>
      <c r="AJ965" s="10">
        <f t="shared" si="434"/>
        <v>0</v>
      </c>
      <c r="AK965" s="10">
        <f t="shared" si="434"/>
        <v>0</v>
      </c>
    </row>
    <row r="966" spans="1:45" ht="12.75" customHeight="1" x14ac:dyDescent="0.25">
      <c r="A966" s="133">
        <v>958</v>
      </c>
      <c r="B966" s="139" t="s">
        <v>2136</v>
      </c>
      <c r="C966" s="135">
        <f t="shared" si="450"/>
        <v>0</v>
      </c>
      <c r="D966" s="140">
        <v>0</v>
      </c>
      <c r="E966" s="140">
        <v>0</v>
      </c>
      <c r="F966" s="140">
        <v>0</v>
      </c>
      <c r="G966" s="140">
        <v>0</v>
      </c>
      <c r="H966" s="140">
        <v>0</v>
      </c>
      <c r="I966" s="140">
        <v>0</v>
      </c>
      <c r="J966" s="135">
        <f t="shared" si="452"/>
        <v>0</v>
      </c>
      <c r="K966" s="141">
        <v>0</v>
      </c>
      <c r="L966" s="141">
        <v>0</v>
      </c>
      <c r="M966" s="141">
        <v>0</v>
      </c>
      <c r="N966" s="141">
        <v>0</v>
      </c>
      <c r="O966" s="141">
        <v>0</v>
      </c>
      <c r="P966" s="141">
        <v>0</v>
      </c>
      <c r="Q966" s="136">
        <f t="shared" si="454"/>
        <v>0</v>
      </c>
      <c r="R966" s="141">
        <v>0</v>
      </c>
      <c r="S966" s="141">
        <v>0</v>
      </c>
      <c r="T966" s="141">
        <v>0</v>
      </c>
      <c r="U966" s="10">
        <v>0</v>
      </c>
      <c r="V966" s="10">
        <v>0</v>
      </c>
      <c r="W966" s="10">
        <v>0</v>
      </c>
      <c r="X966" s="13">
        <f t="shared" si="449"/>
        <v>0</v>
      </c>
      <c r="Y966" s="10">
        <f t="shared" si="449"/>
        <v>0</v>
      </c>
      <c r="Z966" s="10">
        <f t="shared" si="449"/>
        <v>0</v>
      </c>
      <c r="AA966" s="10">
        <f t="shared" si="449"/>
        <v>0</v>
      </c>
      <c r="AB966" s="10">
        <f t="shared" si="449"/>
        <v>0</v>
      </c>
      <c r="AC966" s="10">
        <f t="shared" si="449"/>
        <v>0</v>
      </c>
      <c r="AD966" s="10">
        <f t="shared" si="449"/>
        <v>0</v>
      </c>
      <c r="AE966" s="10">
        <f t="shared" si="435"/>
        <v>0</v>
      </c>
      <c r="AF966" s="10">
        <f t="shared" si="435"/>
        <v>0</v>
      </c>
      <c r="AG966" s="10">
        <f t="shared" si="435"/>
        <v>0</v>
      </c>
      <c r="AH966" s="10">
        <f t="shared" si="434"/>
        <v>0</v>
      </c>
      <c r="AI966" s="10">
        <f t="shared" si="434"/>
        <v>0</v>
      </c>
      <c r="AJ966" s="10">
        <f t="shared" si="434"/>
        <v>0</v>
      </c>
      <c r="AK966" s="10">
        <f t="shared" si="434"/>
        <v>0</v>
      </c>
    </row>
    <row r="967" spans="1:45" ht="12.75" customHeight="1" x14ac:dyDescent="0.25">
      <c r="A967" s="133">
        <v>959</v>
      </c>
      <c r="B967" s="139" t="s">
        <v>2137</v>
      </c>
      <c r="C967" s="135">
        <f t="shared" si="450"/>
        <v>0</v>
      </c>
      <c r="D967" s="140">
        <v>0</v>
      </c>
      <c r="E967" s="140">
        <v>0</v>
      </c>
      <c r="F967" s="140">
        <v>0</v>
      </c>
      <c r="G967" s="140">
        <v>0</v>
      </c>
      <c r="H967" s="140">
        <v>0</v>
      </c>
      <c r="I967" s="140">
        <v>0</v>
      </c>
      <c r="J967" s="135">
        <f t="shared" si="452"/>
        <v>0</v>
      </c>
      <c r="K967" s="141">
        <v>0</v>
      </c>
      <c r="L967" s="141">
        <v>0</v>
      </c>
      <c r="M967" s="141">
        <v>0</v>
      </c>
      <c r="N967" s="141">
        <v>0</v>
      </c>
      <c r="O967" s="141">
        <v>0</v>
      </c>
      <c r="P967" s="141">
        <v>0</v>
      </c>
      <c r="Q967" s="136">
        <f t="shared" si="454"/>
        <v>0</v>
      </c>
      <c r="R967" s="141">
        <v>0</v>
      </c>
      <c r="S967" s="141">
        <v>0</v>
      </c>
      <c r="T967" s="141">
        <v>0</v>
      </c>
      <c r="U967" s="10">
        <v>0</v>
      </c>
      <c r="V967" s="10">
        <v>0</v>
      </c>
      <c r="W967" s="10">
        <v>0</v>
      </c>
      <c r="X967" s="13">
        <f t="shared" si="449"/>
        <v>0</v>
      </c>
      <c r="Y967" s="10">
        <f t="shared" si="449"/>
        <v>0</v>
      </c>
      <c r="Z967" s="10">
        <f t="shared" si="449"/>
        <v>0</v>
      </c>
      <c r="AA967" s="10">
        <f t="shared" si="449"/>
        <v>0</v>
      </c>
      <c r="AB967" s="10">
        <f t="shared" si="449"/>
        <v>0</v>
      </c>
      <c r="AC967" s="10">
        <f t="shared" si="449"/>
        <v>0</v>
      </c>
      <c r="AD967" s="10">
        <f t="shared" si="449"/>
        <v>0</v>
      </c>
      <c r="AE967" s="10">
        <f t="shared" si="435"/>
        <v>0</v>
      </c>
      <c r="AF967" s="10">
        <f t="shared" si="435"/>
        <v>0</v>
      </c>
      <c r="AG967" s="10">
        <f t="shared" si="435"/>
        <v>0</v>
      </c>
      <c r="AH967" s="10">
        <f t="shared" si="434"/>
        <v>0</v>
      </c>
      <c r="AI967" s="10">
        <f t="shared" si="434"/>
        <v>0</v>
      </c>
      <c r="AJ967" s="10">
        <f t="shared" si="434"/>
        <v>0</v>
      </c>
      <c r="AK967" s="10">
        <f t="shared" si="434"/>
        <v>0</v>
      </c>
    </row>
    <row r="968" spans="1:45" ht="12.75" customHeight="1" x14ac:dyDescent="0.25">
      <c r="A968" s="133">
        <v>960</v>
      </c>
      <c r="B968" s="139" t="s">
        <v>2138</v>
      </c>
      <c r="C968" s="135">
        <f t="shared" si="450"/>
        <v>0</v>
      </c>
      <c r="D968" s="140">
        <v>0</v>
      </c>
      <c r="E968" s="140">
        <v>0</v>
      </c>
      <c r="F968" s="140">
        <v>0</v>
      </c>
      <c r="G968" s="140">
        <v>0</v>
      </c>
      <c r="H968" s="140">
        <v>0</v>
      </c>
      <c r="I968" s="140">
        <v>0</v>
      </c>
      <c r="J968" s="135">
        <f t="shared" si="452"/>
        <v>0</v>
      </c>
      <c r="K968" s="141">
        <v>0</v>
      </c>
      <c r="L968" s="141">
        <v>0</v>
      </c>
      <c r="M968" s="141">
        <v>0</v>
      </c>
      <c r="N968" s="141">
        <v>0</v>
      </c>
      <c r="O968" s="141">
        <v>0</v>
      </c>
      <c r="P968" s="141">
        <v>0</v>
      </c>
      <c r="Q968" s="136">
        <f t="shared" si="454"/>
        <v>0</v>
      </c>
      <c r="R968" s="141">
        <v>0</v>
      </c>
      <c r="S968" s="141">
        <v>0</v>
      </c>
      <c r="T968" s="141">
        <v>0</v>
      </c>
      <c r="U968" s="10">
        <v>0</v>
      </c>
      <c r="V968" s="10">
        <v>0</v>
      </c>
      <c r="W968" s="10">
        <v>0</v>
      </c>
      <c r="X968" s="13">
        <f t="shared" si="449"/>
        <v>0</v>
      </c>
      <c r="Y968" s="10">
        <f t="shared" si="449"/>
        <v>0</v>
      </c>
      <c r="Z968" s="10">
        <f t="shared" si="449"/>
        <v>0</v>
      </c>
      <c r="AA968" s="10">
        <f t="shared" si="449"/>
        <v>0</v>
      </c>
      <c r="AB968" s="10">
        <f t="shared" si="449"/>
        <v>0</v>
      </c>
      <c r="AC968" s="10">
        <f t="shared" si="449"/>
        <v>0</v>
      </c>
      <c r="AD968" s="10">
        <f t="shared" si="449"/>
        <v>0</v>
      </c>
      <c r="AE968" s="10">
        <f t="shared" si="435"/>
        <v>0</v>
      </c>
      <c r="AF968" s="10">
        <f t="shared" si="435"/>
        <v>0</v>
      </c>
      <c r="AG968" s="10">
        <f t="shared" si="435"/>
        <v>0</v>
      </c>
      <c r="AH968" s="10">
        <f t="shared" si="434"/>
        <v>0</v>
      </c>
      <c r="AI968" s="10">
        <f t="shared" si="434"/>
        <v>0</v>
      </c>
      <c r="AJ968" s="10">
        <f t="shared" si="434"/>
        <v>0</v>
      </c>
      <c r="AK968" s="10">
        <f t="shared" si="434"/>
        <v>0</v>
      </c>
    </row>
    <row r="969" spans="1:45" ht="12.75" customHeight="1" x14ac:dyDescent="0.25">
      <c r="A969" s="133">
        <v>961</v>
      </c>
      <c r="B969" s="139" t="s">
        <v>2139</v>
      </c>
      <c r="C969" s="135">
        <f t="shared" si="450"/>
        <v>0</v>
      </c>
      <c r="D969" s="140">
        <v>0</v>
      </c>
      <c r="E969" s="140">
        <v>0</v>
      </c>
      <c r="F969" s="140">
        <v>0</v>
      </c>
      <c r="G969" s="140">
        <v>0</v>
      </c>
      <c r="H969" s="140">
        <v>0</v>
      </c>
      <c r="I969" s="140">
        <v>0</v>
      </c>
      <c r="J969" s="135">
        <f t="shared" si="452"/>
        <v>0</v>
      </c>
      <c r="K969" s="141">
        <v>0</v>
      </c>
      <c r="L969" s="141">
        <v>0</v>
      </c>
      <c r="M969" s="141">
        <v>0</v>
      </c>
      <c r="N969" s="141">
        <v>0</v>
      </c>
      <c r="O969" s="141">
        <v>0</v>
      </c>
      <c r="P969" s="141">
        <v>0</v>
      </c>
      <c r="Q969" s="136">
        <f t="shared" si="454"/>
        <v>0</v>
      </c>
      <c r="R969" s="141">
        <v>0</v>
      </c>
      <c r="S969" s="141">
        <v>0</v>
      </c>
      <c r="T969" s="141">
        <v>0</v>
      </c>
      <c r="U969" s="10">
        <v>0</v>
      </c>
      <c r="V969" s="10">
        <v>0</v>
      </c>
      <c r="W969" s="10">
        <v>0</v>
      </c>
      <c r="X969" s="13">
        <f t="shared" si="449"/>
        <v>0</v>
      </c>
      <c r="Y969" s="10">
        <f t="shared" si="449"/>
        <v>0</v>
      </c>
      <c r="Z969" s="10">
        <f t="shared" si="449"/>
        <v>0</v>
      </c>
      <c r="AA969" s="10">
        <f t="shared" si="449"/>
        <v>0</v>
      </c>
      <c r="AB969" s="10">
        <f t="shared" si="449"/>
        <v>0</v>
      </c>
      <c r="AC969" s="10">
        <f t="shared" si="449"/>
        <v>0</v>
      </c>
      <c r="AD969" s="10">
        <f t="shared" si="449"/>
        <v>0</v>
      </c>
      <c r="AE969" s="10">
        <f t="shared" si="435"/>
        <v>0</v>
      </c>
      <c r="AF969" s="10">
        <f t="shared" si="435"/>
        <v>0</v>
      </c>
      <c r="AG969" s="10">
        <f t="shared" si="435"/>
        <v>0</v>
      </c>
      <c r="AH969" s="10">
        <f t="shared" si="434"/>
        <v>0</v>
      </c>
      <c r="AI969" s="10">
        <f t="shared" si="434"/>
        <v>0</v>
      </c>
      <c r="AJ969" s="10">
        <f t="shared" si="434"/>
        <v>0</v>
      </c>
      <c r="AK969" s="10">
        <f t="shared" si="434"/>
        <v>0</v>
      </c>
    </row>
    <row r="970" spans="1:45" ht="12.75" customHeight="1" x14ac:dyDescent="0.25">
      <c r="A970" s="133">
        <v>962</v>
      </c>
      <c r="B970" s="139" t="s">
        <v>2140</v>
      </c>
      <c r="C970" s="135">
        <f t="shared" si="450"/>
        <v>0</v>
      </c>
      <c r="D970" s="140">
        <v>0</v>
      </c>
      <c r="E970" s="140">
        <v>0</v>
      </c>
      <c r="F970" s="140">
        <v>0</v>
      </c>
      <c r="G970" s="140">
        <v>0</v>
      </c>
      <c r="H970" s="140">
        <v>0</v>
      </c>
      <c r="I970" s="140">
        <v>0</v>
      </c>
      <c r="J970" s="135">
        <f t="shared" si="452"/>
        <v>0</v>
      </c>
      <c r="K970" s="141">
        <v>0</v>
      </c>
      <c r="L970" s="141">
        <v>0</v>
      </c>
      <c r="M970" s="141">
        <v>0</v>
      </c>
      <c r="N970" s="141">
        <v>0</v>
      </c>
      <c r="O970" s="141">
        <v>0</v>
      </c>
      <c r="P970" s="141">
        <v>0</v>
      </c>
      <c r="Q970" s="136">
        <f t="shared" si="454"/>
        <v>0</v>
      </c>
      <c r="R970" s="141">
        <v>0</v>
      </c>
      <c r="S970" s="141">
        <v>0</v>
      </c>
      <c r="T970" s="141">
        <v>0</v>
      </c>
      <c r="U970" s="10">
        <v>0</v>
      </c>
      <c r="V970" s="10">
        <v>0</v>
      </c>
      <c r="W970" s="10">
        <v>0</v>
      </c>
      <c r="X970" s="13">
        <f t="shared" si="449"/>
        <v>0</v>
      </c>
      <c r="Y970" s="10">
        <f t="shared" si="449"/>
        <v>0</v>
      </c>
      <c r="Z970" s="10">
        <f t="shared" si="449"/>
        <v>0</v>
      </c>
      <c r="AA970" s="10">
        <f t="shared" si="449"/>
        <v>0</v>
      </c>
      <c r="AB970" s="10">
        <f t="shared" si="449"/>
        <v>0</v>
      </c>
      <c r="AC970" s="10">
        <f t="shared" si="449"/>
        <v>0</v>
      </c>
      <c r="AD970" s="10">
        <f t="shared" si="449"/>
        <v>0</v>
      </c>
      <c r="AE970" s="10">
        <f t="shared" si="435"/>
        <v>0</v>
      </c>
      <c r="AF970" s="10">
        <f t="shared" si="435"/>
        <v>0</v>
      </c>
      <c r="AG970" s="10">
        <f t="shared" si="435"/>
        <v>0</v>
      </c>
      <c r="AH970" s="10">
        <f t="shared" si="434"/>
        <v>0</v>
      </c>
      <c r="AI970" s="10">
        <f t="shared" si="434"/>
        <v>0</v>
      </c>
      <c r="AJ970" s="10">
        <f t="shared" si="434"/>
        <v>0</v>
      </c>
      <c r="AK970" s="10">
        <f t="shared" si="434"/>
        <v>0</v>
      </c>
    </row>
    <row r="971" spans="1:45" ht="12.75" customHeight="1" x14ac:dyDescent="0.25">
      <c r="A971" s="133">
        <v>963</v>
      </c>
      <c r="B971" s="139" t="s">
        <v>2141</v>
      </c>
      <c r="C971" s="135">
        <f t="shared" si="450"/>
        <v>0</v>
      </c>
      <c r="D971" s="140">
        <v>0</v>
      </c>
      <c r="E971" s="140">
        <v>0</v>
      </c>
      <c r="F971" s="140">
        <v>0</v>
      </c>
      <c r="G971" s="140">
        <v>0</v>
      </c>
      <c r="H971" s="140">
        <v>0</v>
      </c>
      <c r="I971" s="140">
        <v>0</v>
      </c>
      <c r="J971" s="135">
        <f t="shared" si="452"/>
        <v>0</v>
      </c>
      <c r="K971" s="141">
        <v>0</v>
      </c>
      <c r="L971" s="141">
        <v>0</v>
      </c>
      <c r="M971" s="141">
        <v>0</v>
      </c>
      <c r="N971" s="141">
        <v>0</v>
      </c>
      <c r="O971" s="141">
        <v>0</v>
      </c>
      <c r="P971" s="141">
        <v>0</v>
      </c>
      <c r="Q971" s="136">
        <f t="shared" si="454"/>
        <v>0</v>
      </c>
      <c r="R971" s="141">
        <v>0</v>
      </c>
      <c r="S971" s="141">
        <v>0</v>
      </c>
      <c r="T971" s="141">
        <v>0</v>
      </c>
      <c r="U971" s="10">
        <v>0</v>
      </c>
      <c r="V971" s="10">
        <v>0</v>
      </c>
      <c r="W971" s="10">
        <v>0</v>
      </c>
      <c r="X971" s="13">
        <f t="shared" si="449"/>
        <v>0</v>
      </c>
      <c r="Y971" s="10">
        <f t="shared" si="449"/>
        <v>0</v>
      </c>
      <c r="Z971" s="10">
        <f t="shared" si="449"/>
        <v>0</v>
      </c>
      <c r="AA971" s="10">
        <f t="shared" si="449"/>
        <v>0</v>
      </c>
      <c r="AB971" s="10">
        <f t="shared" si="449"/>
        <v>0</v>
      </c>
      <c r="AC971" s="10">
        <f t="shared" si="449"/>
        <v>0</v>
      </c>
      <c r="AD971" s="10">
        <f t="shared" si="449"/>
        <v>0</v>
      </c>
      <c r="AE971" s="10">
        <f t="shared" si="435"/>
        <v>0</v>
      </c>
      <c r="AF971" s="10">
        <f t="shared" si="435"/>
        <v>0</v>
      </c>
      <c r="AG971" s="10">
        <f t="shared" si="435"/>
        <v>0</v>
      </c>
      <c r="AH971" s="10">
        <f t="shared" si="434"/>
        <v>0</v>
      </c>
      <c r="AI971" s="10">
        <f t="shared" si="434"/>
        <v>0</v>
      </c>
      <c r="AJ971" s="10">
        <f t="shared" si="434"/>
        <v>0</v>
      </c>
      <c r="AK971" s="10">
        <f t="shared" si="434"/>
        <v>0</v>
      </c>
    </row>
    <row r="972" spans="1:45" ht="12.75" customHeight="1" x14ac:dyDescent="0.25">
      <c r="A972" s="133">
        <v>964</v>
      </c>
      <c r="B972" s="139" t="s">
        <v>2142</v>
      </c>
      <c r="C972" s="135">
        <f t="shared" si="450"/>
        <v>0</v>
      </c>
      <c r="D972" s="140">
        <v>0</v>
      </c>
      <c r="E972" s="140">
        <v>0</v>
      </c>
      <c r="F972" s="140">
        <v>0</v>
      </c>
      <c r="G972" s="140">
        <v>0</v>
      </c>
      <c r="H972" s="140">
        <v>0</v>
      </c>
      <c r="I972" s="140">
        <v>0</v>
      </c>
      <c r="J972" s="135">
        <f t="shared" si="452"/>
        <v>0</v>
      </c>
      <c r="K972" s="141">
        <v>0</v>
      </c>
      <c r="L972" s="141">
        <v>0</v>
      </c>
      <c r="M972" s="141">
        <v>0</v>
      </c>
      <c r="N972" s="141">
        <v>0</v>
      </c>
      <c r="O972" s="141">
        <v>0</v>
      </c>
      <c r="P972" s="141">
        <v>0</v>
      </c>
      <c r="Q972" s="136">
        <f t="shared" si="454"/>
        <v>0</v>
      </c>
      <c r="R972" s="141">
        <v>0</v>
      </c>
      <c r="S972" s="141">
        <v>0</v>
      </c>
      <c r="T972" s="141">
        <v>0</v>
      </c>
      <c r="U972" s="10">
        <v>0</v>
      </c>
      <c r="V972" s="10">
        <v>0</v>
      </c>
      <c r="W972" s="10">
        <v>0</v>
      </c>
      <c r="X972" s="13">
        <f t="shared" si="449"/>
        <v>0</v>
      </c>
      <c r="Y972" s="10">
        <f t="shared" si="449"/>
        <v>0</v>
      </c>
      <c r="Z972" s="10">
        <f t="shared" si="449"/>
        <v>0</v>
      </c>
      <c r="AA972" s="10">
        <f t="shared" si="449"/>
        <v>0</v>
      </c>
      <c r="AB972" s="10">
        <f t="shared" si="449"/>
        <v>0</v>
      </c>
      <c r="AC972" s="10">
        <f t="shared" si="449"/>
        <v>0</v>
      </c>
      <c r="AD972" s="10">
        <f t="shared" si="449"/>
        <v>0</v>
      </c>
      <c r="AE972" s="10">
        <f t="shared" si="435"/>
        <v>0</v>
      </c>
      <c r="AF972" s="10">
        <f t="shared" si="435"/>
        <v>0</v>
      </c>
      <c r="AG972" s="10">
        <f t="shared" si="435"/>
        <v>0</v>
      </c>
      <c r="AH972" s="10">
        <f t="shared" si="434"/>
        <v>0</v>
      </c>
      <c r="AI972" s="10">
        <f t="shared" si="434"/>
        <v>0</v>
      </c>
      <c r="AJ972" s="10">
        <f t="shared" si="434"/>
        <v>0</v>
      </c>
      <c r="AK972" s="10">
        <f t="shared" si="434"/>
        <v>0</v>
      </c>
    </row>
    <row r="973" spans="1:45" ht="12.75" customHeight="1" x14ac:dyDescent="0.25">
      <c r="A973" s="133">
        <v>965</v>
      </c>
      <c r="B973" s="139" t="s">
        <v>2108</v>
      </c>
      <c r="C973" s="135">
        <f t="shared" si="450"/>
        <v>0</v>
      </c>
      <c r="D973" s="140">
        <v>0</v>
      </c>
      <c r="E973" s="140">
        <v>0</v>
      </c>
      <c r="F973" s="140">
        <v>0</v>
      </c>
      <c r="G973" s="140">
        <v>0</v>
      </c>
      <c r="H973" s="140">
        <v>0</v>
      </c>
      <c r="I973" s="140">
        <v>0</v>
      </c>
      <c r="J973" s="135">
        <f t="shared" si="452"/>
        <v>0</v>
      </c>
      <c r="K973" s="141">
        <v>0</v>
      </c>
      <c r="L973" s="141">
        <v>0</v>
      </c>
      <c r="M973" s="141">
        <v>0</v>
      </c>
      <c r="N973" s="141">
        <v>0</v>
      </c>
      <c r="O973" s="141">
        <v>0</v>
      </c>
      <c r="P973" s="141">
        <v>0</v>
      </c>
      <c r="Q973" s="136">
        <f t="shared" si="454"/>
        <v>0</v>
      </c>
      <c r="R973" s="141">
        <v>0</v>
      </c>
      <c r="S973" s="141">
        <v>0</v>
      </c>
      <c r="T973" s="141">
        <v>0</v>
      </c>
      <c r="U973" s="10">
        <v>0</v>
      </c>
      <c r="V973" s="10">
        <v>0</v>
      </c>
      <c r="W973" s="10">
        <v>0</v>
      </c>
      <c r="X973" s="13">
        <f t="shared" si="449"/>
        <v>0</v>
      </c>
      <c r="Y973" s="10">
        <f t="shared" si="449"/>
        <v>0</v>
      </c>
      <c r="Z973" s="10">
        <f t="shared" si="449"/>
        <v>0</v>
      </c>
      <c r="AA973" s="10">
        <f t="shared" si="449"/>
        <v>0</v>
      </c>
      <c r="AB973" s="10">
        <f t="shared" si="449"/>
        <v>0</v>
      </c>
      <c r="AC973" s="10">
        <f t="shared" si="449"/>
        <v>0</v>
      </c>
      <c r="AD973" s="10">
        <f t="shared" si="449"/>
        <v>0</v>
      </c>
      <c r="AE973" s="10">
        <f t="shared" si="435"/>
        <v>0</v>
      </c>
      <c r="AF973" s="10">
        <f t="shared" si="435"/>
        <v>0</v>
      </c>
      <c r="AG973" s="10">
        <f t="shared" si="435"/>
        <v>0</v>
      </c>
      <c r="AH973" s="10">
        <f t="shared" si="434"/>
        <v>0</v>
      </c>
      <c r="AI973" s="10">
        <f t="shared" si="434"/>
        <v>0</v>
      </c>
      <c r="AJ973" s="10">
        <f t="shared" si="434"/>
        <v>0</v>
      </c>
      <c r="AK973" s="10">
        <f t="shared" si="434"/>
        <v>0</v>
      </c>
    </row>
    <row r="974" spans="1:45" ht="12.75" customHeight="1" x14ac:dyDescent="0.25">
      <c r="A974" s="133">
        <v>966</v>
      </c>
      <c r="B974" s="139" t="s">
        <v>1573</v>
      </c>
      <c r="C974" s="135">
        <f t="shared" si="450"/>
        <v>67.099999999999994</v>
      </c>
      <c r="D974" s="140">
        <v>0</v>
      </c>
      <c r="E974" s="140">
        <v>0</v>
      </c>
      <c r="F974" s="140">
        <v>0</v>
      </c>
      <c r="G974" s="140">
        <v>0</v>
      </c>
      <c r="H974" s="140">
        <v>67.099999999999994</v>
      </c>
      <c r="I974" s="140">
        <v>0</v>
      </c>
      <c r="J974" s="135">
        <f t="shared" si="452"/>
        <v>70.900000000000006</v>
      </c>
      <c r="K974" s="141">
        <v>0</v>
      </c>
      <c r="L974" s="141">
        <v>0</v>
      </c>
      <c r="M974" s="141">
        <v>0</v>
      </c>
      <c r="N974" s="141">
        <v>0</v>
      </c>
      <c r="O974" s="141">
        <v>70.900000000000006</v>
      </c>
      <c r="P974" s="141">
        <v>0</v>
      </c>
      <c r="Q974" s="136">
        <f t="shared" si="454"/>
        <v>68.190200000000004</v>
      </c>
      <c r="R974" s="141">
        <v>0</v>
      </c>
      <c r="S974" s="141">
        <v>0</v>
      </c>
      <c r="T974" s="141">
        <v>0</v>
      </c>
      <c r="U974" s="10">
        <v>0</v>
      </c>
      <c r="V974" s="10">
        <v>68.190200000000004</v>
      </c>
      <c r="W974" s="10">
        <v>0</v>
      </c>
      <c r="X974" s="13">
        <f t="shared" si="449"/>
        <v>-2.7098000000000013</v>
      </c>
      <c r="Y974" s="10">
        <f t="shared" si="449"/>
        <v>0</v>
      </c>
      <c r="Z974" s="10">
        <f t="shared" si="449"/>
        <v>0</v>
      </c>
      <c r="AA974" s="10">
        <f t="shared" si="449"/>
        <v>0</v>
      </c>
      <c r="AB974" s="10">
        <f t="shared" si="449"/>
        <v>0</v>
      </c>
      <c r="AC974" s="10">
        <f t="shared" si="449"/>
        <v>-2.7098000000000013</v>
      </c>
      <c r="AD974" s="10">
        <f t="shared" si="449"/>
        <v>0</v>
      </c>
      <c r="AE974" s="10">
        <f t="shared" si="435"/>
        <v>96.177997179125526</v>
      </c>
      <c r="AF974" s="10">
        <f t="shared" si="435"/>
        <v>0</v>
      </c>
      <c r="AG974" s="10">
        <f t="shared" si="435"/>
        <v>0</v>
      </c>
      <c r="AH974" s="10">
        <f t="shared" si="434"/>
        <v>0</v>
      </c>
      <c r="AI974" s="10">
        <f t="shared" si="434"/>
        <v>0</v>
      </c>
      <c r="AJ974" s="10">
        <f t="shared" si="434"/>
        <v>96.177997179125526</v>
      </c>
      <c r="AK974" s="10">
        <f t="shared" si="434"/>
        <v>0</v>
      </c>
    </row>
    <row r="975" spans="1:45" ht="12.75" customHeight="1" x14ac:dyDescent="0.25">
      <c r="A975" s="133">
        <v>967</v>
      </c>
      <c r="B975" s="139" t="s">
        <v>2143</v>
      </c>
      <c r="C975" s="135">
        <f t="shared" si="450"/>
        <v>0</v>
      </c>
      <c r="D975" s="140">
        <v>0</v>
      </c>
      <c r="E975" s="140">
        <v>0</v>
      </c>
      <c r="F975" s="140">
        <v>0</v>
      </c>
      <c r="G975" s="140">
        <v>0</v>
      </c>
      <c r="H975" s="140">
        <v>0</v>
      </c>
      <c r="I975" s="140">
        <v>0</v>
      </c>
      <c r="J975" s="135">
        <f t="shared" si="452"/>
        <v>0</v>
      </c>
      <c r="K975" s="141">
        <v>0</v>
      </c>
      <c r="L975" s="141">
        <v>0</v>
      </c>
      <c r="M975" s="141">
        <v>0</v>
      </c>
      <c r="N975" s="141">
        <v>0</v>
      </c>
      <c r="O975" s="141">
        <v>0</v>
      </c>
      <c r="P975" s="141">
        <v>0</v>
      </c>
      <c r="Q975" s="136">
        <f t="shared" si="454"/>
        <v>0</v>
      </c>
      <c r="R975" s="141">
        <v>0</v>
      </c>
      <c r="S975" s="141">
        <v>0</v>
      </c>
      <c r="T975" s="141">
        <v>0</v>
      </c>
      <c r="U975" s="10">
        <v>0</v>
      </c>
      <c r="V975" s="10">
        <v>0</v>
      </c>
      <c r="W975" s="10">
        <v>0</v>
      </c>
      <c r="X975" s="13">
        <f t="shared" si="449"/>
        <v>0</v>
      </c>
      <c r="Y975" s="10">
        <f t="shared" si="449"/>
        <v>0</v>
      </c>
      <c r="Z975" s="10">
        <f t="shared" si="449"/>
        <v>0</v>
      </c>
      <c r="AA975" s="10">
        <f t="shared" si="449"/>
        <v>0</v>
      </c>
      <c r="AB975" s="10">
        <f t="shared" si="449"/>
        <v>0</v>
      </c>
      <c r="AC975" s="10">
        <f t="shared" si="449"/>
        <v>0</v>
      </c>
      <c r="AD975" s="10">
        <f t="shared" si="449"/>
        <v>0</v>
      </c>
      <c r="AE975" s="10">
        <f t="shared" si="435"/>
        <v>0</v>
      </c>
      <c r="AF975" s="10">
        <f t="shared" si="435"/>
        <v>0</v>
      </c>
      <c r="AG975" s="10">
        <f t="shared" si="435"/>
        <v>0</v>
      </c>
      <c r="AH975" s="10">
        <f t="shared" si="434"/>
        <v>0</v>
      </c>
      <c r="AI975" s="10">
        <f t="shared" si="434"/>
        <v>0</v>
      </c>
      <c r="AJ975" s="10">
        <f t="shared" si="434"/>
        <v>0</v>
      </c>
      <c r="AK975" s="10">
        <f t="shared" si="434"/>
        <v>0</v>
      </c>
    </row>
    <row r="976" spans="1:45" ht="12.75" customHeight="1" x14ac:dyDescent="0.25">
      <c r="A976" s="133">
        <v>968</v>
      </c>
      <c r="B976" s="139" t="s">
        <v>1600</v>
      </c>
      <c r="C976" s="135">
        <f t="shared" si="450"/>
        <v>0</v>
      </c>
      <c r="D976" s="140">
        <v>0</v>
      </c>
      <c r="E976" s="140">
        <v>0</v>
      </c>
      <c r="F976" s="140">
        <v>0</v>
      </c>
      <c r="G976" s="140">
        <v>0</v>
      </c>
      <c r="H976" s="140">
        <v>0</v>
      </c>
      <c r="I976" s="140">
        <v>0</v>
      </c>
      <c r="J976" s="135">
        <f t="shared" si="452"/>
        <v>0</v>
      </c>
      <c r="K976" s="141">
        <v>0</v>
      </c>
      <c r="L976" s="141">
        <v>0</v>
      </c>
      <c r="M976" s="141">
        <v>0</v>
      </c>
      <c r="N976" s="141">
        <v>0</v>
      </c>
      <c r="O976" s="141">
        <v>0</v>
      </c>
      <c r="P976" s="141">
        <v>0</v>
      </c>
      <c r="Q976" s="136">
        <f t="shared" si="454"/>
        <v>0</v>
      </c>
      <c r="R976" s="141">
        <v>0</v>
      </c>
      <c r="S976" s="141">
        <v>0</v>
      </c>
      <c r="T976" s="141">
        <v>0</v>
      </c>
      <c r="U976" s="10">
        <v>0</v>
      </c>
      <c r="V976" s="10">
        <v>0</v>
      </c>
      <c r="W976" s="10">
        <v>0</v>
      </c>
      <c r="X976" s="13">
        <f t="shared" si="449"/>
        <v>0</v>
      </c>
      <c r="Y976" s="10">
        <f t="shared" si="449"/>
        <v>0</v>
      </c>
      <c r="Z976" s="10">
        <f t="shared" si="449"/>
        <v>0</v>
      </c>
      <c r="AA976" s="10">
        <f t="shared" si="449"/>
        <v>0</v>
      </c>
      <c r="AB976" s="10">
        <f t="shared" si="449"/>
        <v>0</v>
      </c>
      <c r="AC976" s="10">
        <f t="shared" si="449"/>
        <v>0</v>
      </c>
      <c r="AD976" s="10">
        <f t="shared" si="449"/>
        <v>0</v>
      </c>
      <c r="AE976" s="10">
        <f t="shared" si="435"/>
        <v>0</v>
      </c>
      <c r="AF976" s="10">
        <f t="shared" si="435"/>
        <v>0</v>
      </c>
      <c r="AG976" s="10">
        <f t="shared" si="435"/>
        <v>0</v>
      </c>
      <c r="AH976" s="10">
        <f t="shared" si="434"/>
        <v>0</v>
      </c>
      <c r="AI976" s="10">
        <f t="shared" si="434"/>
        <v>0</v>
      </c>
      <c r="AJ976" s="10">
        <f t="shared" si="434"/>
        <v>0</v>
      </c>
      <c r="AK976" s="10">
        <f t="shared" si="434"/>
        <v>0</v>
      </c>
    </row>
    <row r="977" spans="1:45" ht="12.75" customHeight="1" x14ac:dyDescent="0.25">
      <c r="A977" s="133">
        <v>969</v>
      </c>
      <c r="B977" s="139" t="s">
        <v>2144</v>
      </c>
      <c r="C977" s="135">
        <f t="shared" si="450"/>
        <v>0</v>
      </c>
      <c r="D977" s="140">
        <v>0</v>
      </c>
      <c r="E977" s="140">
        <v>0</v>
      </c>
      <c r="F977" s="140">
        <v>0</v>
      </c>
      <c r="G977" s="140">
        <v>0</v>
      </c>
      <c r="H977" s="140">
        <v>0</v>
      </c>
      <c r="I977" s="140">
        <v>0</v>
      </c>
      <c r="J977" s="135">
        <f t="shared" si="452"/>
        <v>0</v>
      </c>
      <c r="K977" s="141">
        <v>0</v>
      </c>
      <c r="L977" s="141">
        <v>0</v>
      </c>
      <c r="M977" s="141">
        <v>0</v>
      </c>
      <c r="N977" s="141">
        <v>0</v>
      </c>
      <c r="O977" s="141">
        <v>0</v>
      </c>
      <c r="P977" s="141">
        <v>0</v>
      </c>
      <c r="Q977" s="136">
        <f t="shared" si="454"/>
        <v>0</v>
      </c>
      <c r="R977" s="141">
        <v>0</v>
      </c>
      <c r="S977" s="141">
        <v>0</v>
      </c>
      <c r="T977" s="141">
        <v>0</v>
      </c>
      <c r="U977" s="10">
        <v>0</v>
      </c>
      <c r="V977" s="10">
        <v>0</v>
      </c>
      <c r="W977" s="10">
        <v>0</v>
      </c>
      <c r="X977" s="13">
        <f t="shared" si="449"/>
        <v>0</v>
      </c>
      <c r="Y977" s="10">
        <f t="shared" si="449"/>
        <v>0</v>
      </c>
      <c r="Z977" s="10">
        <f t="shared" si="449"/>
        <v>0</v>
      </c>
      <c r="AA977" s="10">
        <f t="shared" si="449"/>
        <v>0</v>
      </c>
      <c r="AB977" s="10">
        <f t="shared" si="449"/>
        <v>0</v>
      </c>
      <c r="AC977" s="10">
        <f t="shared" si="449"/>
        <v>0</v>
      </c>
      <c r="AD977" s="10">
        <f t="shared" si="449"/>
        <v>0</v>
      </c>
      <c r="AE977" s="10">
        <f t="shared" si="435"/>
        <v>0</v>
      </c>
      <c r="AF977" s="10">
        <f t="shared" si="435"/>
        <v>0</v>
      </c>
      <c r="AG977" s="10">
        <f t="shared" si="435"/>
        <v>0</v>
      </c>
      <c r="AH977" s="10">
        <f t="shared" si="434"/>
        <v>0</v>
      </c>
      <c r="AI977" s="10">
        <f t="shared" si="434"/>
        <v>0</v>
      </c>
      <c r="AJ977" s="10">
        <f t="shared" si="434"/>
        <v>0</v>
      </c>
      <c r="AK977" s="10">
        <f t="shared" si="434"/>
        <v>0</v>
      </c>
    </row>
    <row r="978" spans="1:45" ht="12.75" customHeight="1" x14ac:dyDescent="0.25">
      <c r="A978" s="133">
        <v>970</v>
      </c>
      <c r="B978" s="139"/>
      <c r="C978" s="140"/>
      <c r="D978" s="140"/>
      <c r="E978" s="140"/>
      <c r="F978" s="140"/>
      <c r="G978" s="140"/>
      <c r="H978" s="140"/>
      <c r="I978" s="140"/>
      <c r="J978" s="140"/>
      <c r="K978" s="141"/>
      <c r="L978" s="141"/>
      <c r="M978" s="141"/>
      <c r="N978" s="141"/>
      <c r="O978" s="141"/>
      <c r="P978" s="141"/>
      <c r="Q978" s="141"/>
      <c r="R978" s="141"/>
      <c r="S978" s="141"/>
      <c r="T978" s="141"/>
      <c r="U978" s="10"/>
      <c r="V978" s="10"/>
      <c r="W978" s="10"/>
      <c r="X978" s="13">
        <f t="shared" si="449"/>
        <v>0</v>
      </c>
      <c r="Y978" s="10"/>
      <c r="Z978" s="10"/>
      <c r="AA978" s="10"/>
      <c r="AB978" s="10"/>
      <c r="AC978" s="10"/>
      <c r="AD978" s="10"/>
      <c r="AE978" s="10"/>
      <c r="AF978" s="10"/>
      <c r="AG978" s="10"/>
      <c r="AH978" s="10"/>
      <c r="AI978" s="10"/>
      <c r="AJ978" s="10"/>
      <c r="AK978" s="10"/>
    </row>
    <row r="979" spans="1:45" ht="12.75" customHeight="1" x14ac:dyDescent="0.25">
      <c r="A979" s="133">
        <v>971</v>
      </c>
      <c r="B979" s="134" t="s">
        <v>2145</v>
      </c>
      <c r="C979" s="135">
        <f t="shared" ref="C979:C1013" si="462">SUM(D979:I979)</f>
        <v>6726.7999999999993</v>
      </c>
      <c r="D979" s="135">
        <f t="shared" ref="D979:I979" si="463">D980+D981</f>
        <v>3146.4</v>
      </c>
      <c r="E979" s="135">
        <f t="shared" si="463"/>
        <v>2423.5</v>
      </c>
      <c r="F979" s="135">
        <f t="shared" si="463"/>
        <v>0</v>
      </c>
      <c r="G979" s="135">
        <f t="shared" si="463"/>
        <v>614.79999999999995</v>
      </c>
      <c r="H979" s="135">
        <f t="shared" si="463"/>
        <v>37.200000000000003</v>
      </c>
      <c r="I979" s="135">
        <f t="shared" si="463"/>
        <v>504.9</v>
      </c>
      <c r="J979" s="135">
        <f t="shared" ref="J979:J1013" si="464">SUM(K979:P979)</f>
        <v>8354</v>
      </c>
      <c r="K979" s="135">
        <f t="shared" ref="K979:P979" si="465">K980+K981</f>
        <v>4773.6000000000004</v>
      </c>
      <c r="L979" s="135">
        <f t="shared" si="465"/>
        <v>2423.5</v>
      </c>
      <c r="M979" s="135">
        <f t="shared" si="465"/>
        <v>0</v>
      </c>
      <c r="N979" s="135">
        <f t="shared" si="465"/>
        <v>614.79999999999995</v>
      </c>
      <c r="O979" s="135">
        <f t="shared" si="465"/>
        <v>37.200000000000003</v>
      </c>
      <c r="P979" s="135">
        <f t="shared" si="465"/>
        <v>504.9</v>
      </c>
      <c r="Q979" s="136">
        <f t="shared" ref="Q979:Q1013" si="466">SUM(R979:W979)</f>
        <v>7019.9737000000005</v>
      </c>
      <c r="R979" s="135">
        <f t="shared" ref="R979:W979" si="467">R980+R981</f>
        <v>4331.4256999999998</v>
      </c>
      <c r="S979" s="135">
        <f t="shared" si="467"/>
        <v>2094.2262999999998</v>
      </c>
      <c r="T979" s="135">
        <f t="shared" si="467"/>
        <v>0</v>
      </c>
      <c r="U979" s="135">
        <f t="shared" si="467"/>
        <v>212.91069999999999</v>
      </c>
      <c r="V979" s="135">
        <f t="shared" si="467"/>
        <v>0</v>
      </c>
      <c r="W979" s="135">
        <f t="shared" si="467"/>
        <v>381.411</v>
      </c>
      <c r="X979" s="13">
        <f t="shared" si="449"/>
        <v>-1334.0262999999995</v>
      </c>
      <c r="Y979" s="13">
        <f t="shared" si="449"/>
        <v>-442.17430000000058</v>
      </c>
      <c r="Z979" s="13">
        <f t="shared" si="449"/>
        <v>-329.27370000000019</v>
      </c>
      <c r="AA979" s="13">
        <f t="shared" si="449"/>
        <v>0</v>
      </c>
      <c r="AB979" s="13">
        <f t="shared" si="449"/>
        <v>-401.88929999999993</v>
      </c>
      <c r="AC979" s="13">
        <f t="shared" si="449"/>
        <v>-37.200000000000003</v>
      </c>
      <c r="AD979" s="13">
        <f t="shared" si="449"/>
        <v>-123.48899999999998</v>
      </c>
      <c r="AE979" s="13">
        <f t="shared" si="435"/>
        <v>84.031286808714384</v>
      </c>
      <c r="AF979" s="13">
        <f t="shared" si="435"/>
        <v>90.737089408412928</v>
      </c>
      <c r="AG979" s="13">
        <f t="shared" si="435"/>
        <v>86.413298947802758</v>
      </c>
      <c r="AH979" s="13">
        <f t="shared" si="434"/>
        <v>0</v>
      </c>
      <c r="AI979" s="13">
        <f t="shared" si="434"/>
        <v>34.630888093689002</v>
      </c>
      <c r="AJ979" s="13">
        <f t="shared" si="434"/>
        <v>0</v>
      </c>
      <c r="AK979" s="13">
        <f t="shared" si="434"/>
        <v>75.541889483065958</v>
      </c>
    </row>
    <row r="980" spans="1:45" s="138" customFormat="1" ht="12.75" customHeight="1" x14ac:dyDescent="0.2">
      <c r="A980" s="133">
        <v>972</v>
      </c>
      <c r="B980" s="134" t="s">
        <v>1374</v>
      </c>
      <c r="C980" s="135">
        <f t="shared" si="462"/>
        <v>6689.5999999999995</v>
      </c>
      <c r="D980" s="135">
        <f t="shared" ref="D980:I980" si="468">D982</f>
        <v>3146.4</v>
      </c>
      <c r="E980" s="135">
        <f t="shared" si="468"/>
        <v>2423.5</v>
      </c>
      <c r="F980" s="135">
        <f t="shared" si="468"/>
        <v>0</v>
      </c>
      <c r="G980" s="135">
        <f t="shared" si="468"/>
        <v>614.79999999999995</v>
      </c>
      <c r="H980" s="135">
        <f t="shared" si="468"/>
        <v>0</v>
      </c>
      <c r="I980" s="135">
        <f t="shared" si="468"/>
        <v>504.9</v>
      </c>
      <c r="J980" s="135">
        <f t="shared" si="464"/>
        <v>8316.8000000000011</v>
      </c>
      <c r="K980" s="135">
        <f t="shared" ref="K980:P980" si="469">K982</f>
        <v>4773.6000000000004</v>
      </c>
      <c r="L980" s="135">
        <f t="shared" si="469"/>
        <v>2423.5</v>
      </c>
      <c r="M980" s="135">
        <f t="shared" si="469"/>
        <v>0</v>
      </c>
      <c r="N980" s="135">
        <f t="shared" si="469"/>
        <v>614.79999999999995</v>
      </c>
      <c r="O980" s="135">
        <f t="shared" si="469"/>
        <v>0</v>
      </c>
      <c r="P980" s="135">
        <f t="shared" si="469"/>
        <v>504.9</v>
      </c>
      <c r="Q980" s="136">
        <f t="shared" si="466"/>
        <v>7019.9737000000005</v>
      </c>
      <c r="R980" s="135">
        <f t="shared" ref="R980:W980" si="470">R982</f>
        <v>4331.4256999999998</v>
      </c>
      <c r="S980" s="135">
        <f t="shared" si="470"/>
        <v>2094.2262999999998</v>
      </c>
      <c r="T980" s="135">
        <f t="shared" si="470"/>
        <v>0</v>
      </c>
      <c r="U980" s="135">
        <f t="shared" si="470"/>
        <v>212.91069999999999</v>
      </c>
      <c r="V980" s="135">
        <f t="shared" si="470"/>
        <v>0</v>
      </c>
      <c r="W980" s="135">
        <f t="shared" si="470"/>
        <v>381.411</v>
      </c>
      <c r="X980" s="13">
        <f t="shared" si="449"/>
        <v>-1296.8263000000006</v>
      </c>
      <c r="Y980" s="13">
        <f t="shared" si="449"/>
        <v>-442.17430000000058</v>
      </c>
      <c r="Z980" s="13">
        <f t="shared" si="449"/>
        <v>-329.27370000000019</v>
      </c>
      <c r="AA980" s="13">
        <f t="shared" si="449"/>
        <v>0</v>
      </c>
      <c r="AB980" s="13">
        <f t="shared" si="449"/>
        <v>-401.88929999999993</v>
      </c>
      <c r="AC980" s="13">
        <f t="shared" si="449"/>
        <v>0</v>
      </c>
      <c r="AD980" s="13">
        <f t="shared" si="449"/>
        <v>-123.48899999999998</v>
      </c>
      <c r="AE980" s="13">
        <f t="shared" si="435"/>
        <v>84.407148181993065</v>
      </c>
      <c r="AF980" s="13">
        <f t="shared" si="435"/>
        <v>90.737089408412928</v>
      </c>
      <c r="AG980" s="13">
        <f t="shared" si="435"/>
        <v>86.413298947802758</v>
      </c>
      <c r="AH980" s="13">
        <f t="shared" si="434"/>
        <v>0</v>
      </c>
      <c r="AI980" s="13">
        <f t="shared" si="434"/>
        <v>34.630888093689002</v>
      </c>
      <c r="AJ980" s="13">
        <f t="shared" si="434"/>
        <v>0</v>
      </c>
      <c r="AK980" s="13">
        <f t="shared" si="434"/>
        <v>75.541889483065958</v>
      </c>
      <c r="AL980" s="183"/>
      <c r="AM980" s="183"/>
      <c r="AN980" s="183"/>
      <c r="AO980" s="183"/>
      <c r="AP980" s="183"/>
      <c r="AQ980" s="183"/>
      <c r="AR980" s="183"/>
      <c r="AS980" s="183"/>
    </row>
    <row r="981" spans="1:45" s="138" customFormat="1" ht="12.75" customHeight="1" x14ac:dyDescent="0.2">
      <c r="A981" s="133">
        <v>973</v>
      </c>
      <c r="B981" s="134" t="s">
        <v>1375</v>
      </c>
      <c r="C981" s="135">
        <f t="shared" si="462"/>
        <v>37.200000000000003</v>
      </c>
      <c r="D981" s="135">
        <f t="shared" ref="D981:I981" si="471">SUBTOTAL(9,D983:D1013)</f>
        <v>0</v>
      </c>
      <c r="E981" s="135">
        <f t="shared" si="471"/>
        <v>0</v>
      </c>
      <c r="F981" s="135">
        <f t="shared" si="471"/>
        <v>0</v>
      </c>
      <c r="G981" s="135">
        <f t="shared" si="471"/>
        <v>0</v>
      </c>
      <c r="H981" s="135">
        <f t="shared" si="471"/>
        <v>37.200000000000003</v>
      </c>
      <c r="I981" s="135">
        <f t="shared" si="471"/>
        <v>0</v>
      </c>
      <c r="J981" s="135">
        <f t="shared" si="464"/>
        <v>37.200000000000003</v>
      </c>
      <c r="K981" s="135">
        <f t="shared" ref="K981:P981" si="472">SUBTOTAL(9,K983:K1013)</f>
        <v>0</v>
      </c>
      <c r="L981" s="135">
        <f t="shared" si="472"/>
        <v>0</v>
      </c>
      <c r="M981" s="135">
        <f t="shared" si="472"/>
        <v>0</v>
      </c>
      <c r="N981" s="135">
        <f t="shared" si="472"/>
        <v>0</v>
      </c>
      <c r="O981" s="135">
        <f t="shared" si="472"/>
        <v>37.200000000000003</v>
      </c>
      <c r="P981" s="135">
        <f t="shared" si="472"/>
        <v>0</v>
      </c>
      <c r="Q981" s="136">
        <f t="shared" si="466"/>
        <v>0</v>
      </c>
      <c r="R981" s="135">
        <f t="shared" ref="R981:W981" si="473">SUBTOTAL(9,R983:R1013)</f>
        <v>0</v>
      </c>
      <c r="S981" s="135">
        <f t="shared" si="473"/>
        <v>0</v>
      </c>
      <c r="T981" s="135">
        <f t="shared" si="473"/>
        <v>0</v>
      </c>
      <c r="U981" s="135">
        <f t="shared" si="473"/>
        <v>0</v>
      </c>
      <c r="V981" s="135">
        <f t="shared" si="473"/>
        <v>0</v>
      </c>
      <c r="W981" s="135">
        <f t="shared" si="473"/>
        <v>0</v>
      </c>
      <c r="X981" s="13">
        <f t="shared" si="449"/>
        <v>-37.200000000000003</v>
      </c>
      <c r="Y981" s="13">
        <f t="shared" si="449"/>
        <v>0</v>
      </c>
      <c r="Z981" s="13">
        <f t="shared" si="449"/>
        <v>0</v>
      </c>
      <c r="AA981" s="13">
        <f t="shared" si="449"/>
        <v>0</v>
      </c>
      <c r="AB981" s="13">
        <f t="shared" si="449"/>
        <v>0</v>
      </c>
      <c r="AC981" s="13">
        <f t="shared" si="449"/>
        <v>-37.200000000000003</v>
      </c>
      <c r="AD981" s="13">
        <f t="shared" si="449"/>
        <v>0</v>
      </c>
      <c r="AE981" s="13">
        <f t="shared" si="435"/>
        <v>0</v>
      </c>
      <c r="AF981" s="13">
        <f t="shared" si="435"/>
        <v>0</v>
      </c>
      <c r="AG981" s="13">
        <f t="shared" si="435"/>
        <v>0</v>
      </c>
      <c r="AH981" s="13">
        <f t="shared" si="434"/>
        <v>0</v>
      </c>
      <c r="AI981" s="13">
        <f t="shared" si="434"/>
        <v>0</v>
      </c>
      <c r="AJ981" s="13">
        <f t="shared" si="434"/>
        <v>0</v>
      </c>
      <c r="AK981" s="13">
        <f t="shared" si="434"/>
        <v>0</v>
      </c>
      <c r="AL981" s="183"/>
      <c r="AM981" s="183"/>
      <c r="AN981" s="183"/>
      <c r="AO981" s="183"/>
      <c r="AP981" s="183"/>
      <c r="AQ981" s="183"/>
      <c r="AR981" s="183"/>
      <c r="AS981" s="183"/>
    </row>
    <row r="982" spans="1:45" ht="12.75" customHeight="1" x14ac:dyDescent="0.25">
      <c r="A982" s="133">
        <v>974</v>
      </c>
      <c r="B982" s="139" t="s">
        <v>1400</v>
      </c>
      <c r="C982" s="135">
        <f t="shared" si="462"/>
        <v>6689.5999999999995</v>
      </c>
      <c r="D982" s="140">
        <v>3146.4</v>
      </c>
      <c r="E982" s="140">
        <v>2423.5</v>
      </c>
      <c r="F982" s="140">
        <v>0</v>
      </c>
      <c r="G982" s="140">
        <v>614.79999999999995</v>
      </c>
      <c r="H982" s="140">
        <v>0</v>
      </c>
      <c r="I982" s="140">
        <v>504.9</v>
      </c>
      <c r="J982" s="135">
        <f t="shared" si="464"/>
        <v>8316.8000000000011</v>
      </c>
      <c r="K982" s="141">
        <v>4773.6000000000004</v>
      </c>
      <c r="L982" s="141">
        <v>2423.5</v>
      </c>
      <c r="M982" s="141">
        <v>0</v>
      </c>
      <c r="N982" s="141">
        <v>614.79999999999995</v>
      </c>
      <c r="O982" s="141">
        <v>0</v>
      </c>
      <c r="P982" s="141">
        <v>504.9</v>
      </c>
      <c r="Q982" s="136">
        <f t="shared" si="466"/>
        <v>7019.9737000000005</v>
      </c>
      <c r="R982" s="141">
        <v>4331.4256999999998</v>
      </c>
      <c r="S982" s="141">
        <v>2094.2262999999998</v>
      </c>
      <c r="T982" s="141">
        <v>0</v>
      </c>
      <c r="U982" s="10">
        <v>212.91069999999999</v>
      </c>
      <c r="V982" s="10">
        <v>0</v>
      </c>
      <c r="W982" s="10">
        <v>381.411</v>
      </c>
      <c r="X982" s="13">
        <f t="shared" si="449"/>
        <v>-1296.8263000000006</v>
      </c>
      <c r="Y982" s="10">
        <f t="shared" si="449"/>
        <v>-442.17430000000058</v>
      </c>
      <c r="Z982" s="10">
        <f t="shared" si="449"/>
        <v>-329.27370000000019</v>
      </c>
      <c r="AA982" s="10">
        <f t="shared" si="449"/>
        <v>0</v>
      </c>
      <c r="AB982" s="10">
        <f t="shared" si="449"/>
        <v>-401.88929999999993</v>
      </c>
      <c r="AC982" s="10">
        <f t="shared" si="449"/>
        <v>0</v>
      </c>
      <c r="AD982" s="10">
        <f t="shared" si="449"/>
        <v>-123.48899999999998</v>
      </c>
      <c r="AE982" s="10">
        <f t="shared" si="435"/>
        <v>84.407148181993065</v>
      </c>
      <c r="AF982" s="10">
        <f t="shared" si="435"/>
        <v>90.737089408412928</v>
      </c>
      <c r="AG982" s="10">
        <f t="shared" si="435"/>
        <v>86.413298947802758</v>
      </c>
      <c r="AH982" s="10">
        <f t="shared" si="434"/>
        <v>0</v>
      </c>
      <c r="AI982" s="10">
        <f t="shared" si="434"/>
        <v>34.630888093689002</v>
      </c>
      <c r="AJ982" s="10">
        <f t="shared" si="434"/>
        <v>0</v>
      </c>
      <c r="AK982" s="10">
        <f t="shared" si="434"/>
        <v>75.541889483065958</v>
      </c>
    </row>
    <row r="983" spans="1:45" ht="12.75" customHeight="1" x14ac:dyDescent="0.25">
      <c r="A983" s="133">
        <v>975</v>
      </c>
      <c r="B983" s="139" t="s">
        <v>2146</v>
      </c>
      <c r="C983" s="135">
        <f t="shared" si="462"/>
        <v>0</v>
      </c>
      <c r="D983" s="140">
        <v>0</v>
      </c>
      <c r="E983" s="140">
        <v>0</v>
      </c>
      <c r="F983" s="140">
        <v>0</v>
      </c>
      <c r="G983" s="140">
        <v>0</v>
      </c>
      <c r="H983" s="140">
        <v>0</v>
      </c>
      <c r="I983" s="140">
        <v>0</v>
      </c>
      <c r="J983" s="135">
        <f t="shared" si="464"/>
        <v>0</v>
      </c>
      <c r="K983" s="141">
        <v>0</v>
      </c>
      <c r="L983" s="141">
        <v>0</v>
      </c>
      <c r="M983" s="141">
        <v>0</v>
      </c>
      <c r="N983" s="141">
        <v>0</v>
      </c>
      <c r="O983" s="141">
        <v>0</v>
      </c>
      <c r="P983" s="141">
        <v>0</v>
      </c>
      <c r="Q983" s="136">
        <f t="shared" si="466"/>
        <v>0</v>
      </c>
      <c r="R983" s="141">
        <v>0</v>
      </c>
      <c r="S983" s="141">
        <v>0</v>
      </c>
      <c r="T983" s="141">
        <v>0</v>
      </c>
      <c r="U983" s="10">
        <v>0</v>
      </c>
      <c r="V983" s="10">
        <v>0</v>
      </c>
      <c r="W983" s="10">
        <v>0</v>
      </c>
      <c r="X983" s="13">
        <f t="shared" si="449"/>
        <v>0</v>
      </c>
      <c r="Y983" s="10">
        <f t="shared" si="449"/>
        <v>0</v>
      </c>
      <c r="Z983" s="10">
        <f t="shared" si="449"/>
        <v>0</v>
      </c>
      <c r="AA983" s="10">
        <f t="shared" si="449"/>
        <v>0</v>
      </c>
      <c r="AB983" s="10">
        <f t="shared" si="449"/>
        <v>0</v>
      </c>
      <c r="AC983" s="10">
        <f t="shared" si="449"/>
        <v>0</v>
      </c>
      <c r="AD983" s="10">
        <f t="shared" si="449"/>
        <v>0</v>
      </c>
      <c r="AE983" s="10">
        <f t="shared" si="435"/>
        <v>0</v>
      </c>
      <c r="AF983" s="10">
        <f t="shared" si="435"/>
        <v>0</v>
      </c>
      <c r="AG983" s="10">
        <f t="shared" si="435"/>
        <v>0</v>
      </c>
      <c r="AH983" s="10">
        <f t="shared" si="434"/>
        <v>0</v>
      </c>
      <c r="AI983" s="10">
        <f t="shared" si="434"/>
        <v>0</v>
      </c>
      <c r="AJ983" s="10">
        <f t="shared" si="434"/>
        <v>0</v>
      </c>
      <c r="AK983" s="10">
        <f t="shared" si="434"/>
        <v>0</v>
      </c>
    </row>
    <row r="984" spans="1:45" ht="12.75" customHeight="1" x14ac:dyDescent="0.25">
      <c r="A984" s="133">
        <v>976</v>
      </c>
      <c r="B984" s="139" t="s">
        <v>2147</v>
      </c>
      <c r="C984" s="135">
        <f t="shared" si="462"/>
        <v>0</v>
      </c>
      <c r="D984" s="140">
        <v>0</v>
      </c>
      <c r="E984" s="140">
        <v>0</v>
      </c>
      <c r="F984" s="140">
        <v>0</v>
      </c>
      <c r="G984" s="140">
        <v>0</v>
      </c>
      <c r="H984" s="140">
        <v>0</v>
      </c>
      <c r="I984" s="140">
        <v>0</v>
      </c>
      <c r="J984" s="135">
        <f t="shared" si="464"/>
        <v>0</v>
      </c>
      <c r="K984" s="141">
        <v>0</v>
      </c>
      <c r="L984" s="141">
        <v>0</v>
      </c>
      <c r="M984" s="141">
        <v>0</v>
      </c>
      <c r="N984" s="141">
        <v>0</v>
      </c>
      <c r="O984" s="141">
        <v>0</v>
      </c>
      <c r="P984" s="141">
        <v>0</v>
      </c>
      <c r="Q984" s="136">
        <f t="shared" si="466"/>
        <v>0</v>
      </c>
      <c r="R984" s="141">
        <v>0</v>
      </c>
      <c r="S984" s="141">
        <v>0</v>
      </c>
      <c r="T984" s="141">
        <v>0</v>
      </c>
      <c r="U984" s="10">
        <v>0</v>
      </c>
      <c r="V984" s="10">
        <v>0</v>
      </c>
      <c r="W984" s="10">
        <v>0</v>
      </c>
      <c r="X984" s="13">
        <f t="shared" si="449"/>
        <v>0</v>
      </c>
      <c r="Y984" s="10">
        <f t="shared" si="449"/>
        <v>0</v>
      </c>
      <c r="Z984" s="10">
        <f t="shared" si="449"/>
        <v>0</v>
      </c>
      <c r="AA984" s="10">
        <f t="shared" si="449"/>
        <v>0</v>
      </c>
      <c r="AB984" s="10">
        <f t="shared" si="449"/>
        <v>0</v>
      </c>
      <c r="AC984" s="10">
        <f t="shared" si="449"/>
        <v>0</v>
      </c>
      <c r="AD984" s="10">
        <f t="shared" si="449"/>
        <v>0</v>
      </c>
      <c r="AE984" s="10">
        <f t="shared" si="435"/>
        <v>0</v>
      </c>
      <c r="AF984" s="10">
        <f t="shared" si="435"/>
        <v>0</v>
      </c>
      <c r="AG984" s="10">
        <f t="shared" si="435"/>
        <v>0</v>
      </c>
      <c r="AH984" s="10">
        <f t="shared" si="434"/>
        <v>0</v>
      </c>
      <c r="AI984" s="10">
        <f t="shared" si="434"/>
        <v>0</v>
      </c>
      <c r="AJ984" s="10">
        <f t="shared" si="434"/>
        <v>0</v>
      </c>
      <c r="AK984" s="10">
        <f t="shared" si="434"/>
        <v>0</v>
      </c>
    </row>
    <row r="985" spans="1:45" ht="12.75" customHeight="1" x14ac:dyDescent="0.25">
      <c r="A985" s="133">
        <v>977</v>
      </c>
      <c r="B985" s="139" t="s">
        <v>2148</v>
      </c>
      <c r="C985" s="135">
        <f t="shared" si="462"/>
        <v>0</v>
      </c>
      <c r="D985" s="140">
        <v>0</v>
      </c>
      <c r="E985" s="140">
        <v>0</v>
      </c>
      <c r="F985" s="140">
        <v>0</v>
      </c>
      <c r="G985" s="140">
        <v>0</v>
      </c>
      <c r="H985" s="140">
        <v>0</v>
      </c>
      <c r="I985" s="140">
        <v>0</v>
      </c>
      <c r="J985" s="135">
        <f t="shared" si="464"/>
        <v>0</v>
      </c>
      <c r="K985" s="141">
        <v>0</v>
      </c>
      <c r="L985" s="141">
        <v>0</v>
      </c>
      <c r="M985" s="141">
        <v>0</v>
      </c>
      <c r="N985" s="141">
        <v>0</v>
      </c>
      <c r="O985" s="141">
        <v>0</v>
      </c>
      <c r="P985" s="141">
        <v>0</v>
      </c>
      <c r="Q985" s="136">
        <f t="shared" si="466"/>
        <v>0</v>
      </c>
      <c r="R985" s="141">
        <v>0</v>
      </c>
      <c r="S985" s="141">
        <v>0</v>
      </c>
      <c r="T985" s="141">
        <v>0</v>
      </c>
      <c r="U985" s="10">
        <v>0</v>
      </c>
      <c r="V985" s="10">
        <v>0</v>
      </c>
      <c r="W985" s="10">
        <v>0</v>
      </c>
      <c r="X985" s="13">
        <f t="shared" si="449"/>
        <v>0</v>
      </c>
      <c r="Y985" s="10">
        <f t="shared" si="449"/>
        <v>0</v>
      </c>
      <c r="Z985" s="10">
        <f t="shared" si="449"/>
        <v>0</v>
      </c>
      <c r="AA985" s="10">
        <f t="shared" si="449"/>
        <v>0</v>
      </c>
      <c r="AB985" s="10">
        <f t="shared" si="449"/>
        <v>0</v>
      </c>
      <c r="AC985" s="10">
        <f t="shared" si="449"/>
        <v>0</v>
      </c>
      <c r="AD985" s="10">
        <f t="shared" si="449"/>
        <v>0</v>
      </c>
      <c r="AE985" s="10">
        <f t="shared" si="435"/>
        <v>0</v>
      </c>
      <c r="AF985" s="10">
        <f t="shared" si="435"/>
        <v>0</v>
      </c>
      <c r="AG985" s="10">
        <f t="shared" si="435"/>
        <v>0</v>
      </c>
      <c r="AH985" s="10">
        <f t="shared" si="434"/>
        <v>0</v>
      </c>
      <c r="AI985" s="10">
        <f t="shared" si="434"/>
        <v>0</v>
      </c>
      <c r="AJ985" s="10">
        <f t="shared" si="434"/>
        <v>0</v>
      </c>
      <c r="AK985" s="10">
        <f t="shared" si="434"/>
        <v>0</v>
      </c>
    </row>
    <row r="986" spans="1:45" ht="12.75" customHeight="1" x14ac:dyDescent="0.25">
      <c r="A986" s="133">
        <v>978</v>
      </c>
      <c r="B986" s="139" t="s">
        <v>2137</v>
      </c>
      <c r="C986" s="135">
        <f t="shared" si="462"/>
        <v>0</v>
      </c>
      <c r="D986" s="140">
        <v>0</v>
      </c>
      <c r="E986" s="140">
        <v>0</v>
      </c>
      <c r="F986" s="140">
        <v>0</v>
      </c>
      <c r="G986" s="140">
        <v>0</v>
      </c>
      <c r="H986" s="140">
        <v>0</v>
      </c>
      <c r="I986" s="140">
        <v>0</v>
      </c>
      <c r="J986" s="135">
        <f t="shared" si="464"/>
        <v>0</v>
      </c>
      <c r="K986" s="141">
        <v>0</v>
      </c>
      <c r="L986" s="141">
        <v>0</v>
      </c>
      <c r="M986" s="141">
        <v>0</v>
      </c>
      <c r="N986" s="141">
        <v>0</v>
      </c>
      <c r="O986" s="141">
        <v>0</v>
      </c>
      <c r="P986" s="141">
        <v>0</v>
      </c>
      <c r="Q986" s="136">
        <f t="shared" si="466"/>
        <v>0</v>
      </c>
      <c r="R986" s="141">
        <v>0</v>
      </c>
      <c r="S986" s="141">
        <v>0</v>
      </c>
      <c r="T986" s="141">
        <v>0</v>
      </c>
      <c r="U986" s="10">
        <v>0</v>
      </c>
      <c r="V986" s="10">
        <v>0</v>
      </c>
      <c r="W986" s="10">
        <v>0</v>
      </c>
      <c r="X986" s="13">
        <f t="shared" si="449"/>
        <v>0</v>
      </c>
      <c r="Y986" s="10">
        <f t="shared" si="449"/>
        <v>0</v>
      </c>
      <c r="Z986" s="10">
        <f t="shared" si="449"/>
        <v>0</v>
      </c>
      <c r="AA986" s="10">
        <f t="shared" si="449"/>
        <v>0</v>
      </c>
      <c r="AB986" s="10">
        <f t="shared" si="449"/>
        <v>0</v>
      </c>
      <c r="AC986" s="10">
        <f t="shared" si="449"/>
        <v>0</v>
      </c>
      <c r="AD986" s="10">
        <f t="shared" si="449"/>
        <v>0</v>
      </c>
      <c r="AE986" s="10">
        <f t="shared" si="435"/>
        <v>0</v>
      </c>
      <c r="AF986" s="10">
        <f t="shared" si="435"/>
        <v>0</v>
      </c>
      <c r="AG986" s="10">
        <f t="shared" si="435"/>
        <v>0</v>
      </c>
      <c r="AH986" s="10">
        <f t="shared" si="434"/>
        <v>0</v>
      </c>
      <c r="AI986" s="10">
        <f t="shared" si="434"/>
        <v>0</v>
      </c>
      <c r="AJ986" s="10">
        <f t="shared" si="434"/>
        <v>0</v>
      </c>
      <c r="AK986" s="10">
        <f t="shared" si="434"/>
        <v>0</v>
      </c>
    </row>
    <row r="987" spans="1:45" ht="12.75" customHeight="1" x14ac:dyDescent="0.25">
      <c r="A987" s="133">
        <v>979</v>
      </c>
      <c r="B987" s="139" t="s">
        <v>2149</v>
      </c>
      <c r="C987" s="135">
        <f t="shared" si="462"/>
        <v>0</v>
      </c>
      <c r="D987" s="140">
        <v>0</v>
      </c>
      <c r="E987" s="140">
        <v>0</v>
      </c>
      <c r="F987" s="140">
        <v>0</v>
      </c>
      <c r="G987" s="140">
        <v>0</v>
      </c>
      <c r="H987" s="140">
        <v>0</v>
      </c>
      <c r="I987" s="140">
        <v>0</v>
      </c>
      <c r="J987" s="135">
        <f t="shared" si="464"/>
        <v>0</v>
      </c>
      <c r="K987" s="141">
        <v>0</v>
      </c>
      <c r="L987" s="141">
        <v>0</v>
      </c>
      <c r="M987" s="141">
        <v>0</v>
      </c>
      <c r="N987" s="141">
        <v>0</v>
      </c>
      <c r="O987" s="141">
        <v>0</v>
      </c>
      <c r="P987" s="141">
        <v>0</v>
      </c>
      <c r="Q987" s="136">
        <f t="shared" si="466"/>
        <v>0</v>
      </c>
      <c r="R987" s="141">
        <v>0</v>
      </c>
      <c r="S987" s="141">
        <v>0</v>
      </c>
      <c r="T987" s="141">
        <v>0</v>
      </c>
      <c r="U987" s="10">
        <v>0</v>
      </c>
      <c r="V987" s="10">
        <v>0</v>
      </c>
      <c r="W987" s="10">
        <v>0</v>
      </c>
      <c r="X987" s="13">
        <f t="shared" si="449"/>
        <v>0</v>
      </c>
      <c r="Y987" s="10">
        <f t="shared" si="449"/>
        <v>0</v>
      </c>
      <c r="Z987" s="10">
        <f t="shared" si="449"/>
        <v>0</v>
      </c>
      <c r="AA987" s="10">
        <f t="shared" si="449"/>
        <v>0</v>
      </c>
      <c r="AB987" s="10">
        <f t="shared" si="449"/>
        <v>0</v>
      </c>
      <c r="AC987" s="10">
        <f t="shared" si="449"/>
        <v>0</v>
      </c>
      <c r="AD987" s="10">
        <f t="shared" si="449"/>
        <v>0</v>
      </c>
      <c r="AE987" s="10">
        <f t="shared" si="435"/>
        <v>0</v>
      </c>
      <c r="AF987" s="10">
        <f t="shared" si="435"/>
        <v>0</v>
      </c>
      <c r="AG987" s="10">
        <f t="shared" si="435"/>
        <v>0</v>
      </c>
      <c r="AH987" s="10">
        <f t="shared" si="434"/>
        <v>0</v>
      </c>
      <c r="AI987" s="10">
        <f t="shared" si="434"/>
        <v>0</v>
      </c>
      <c r="AJ987" s="10">
        <f t="shared" si="434"/>
        <v>0</v>
      </c>
      <c r="AK987" s="10">
        <f t="shared" si="434"/>
        <v>0</v>
      </c>
    </row>
    <row r="988" spans="1:45" ht="12.75" customHeight="1" x14ac:dyDescent="0.25">
      <c r="A988" s="133">
        <v>980</v>
      </c>
      <c r="B988" s="139" t="s">
        <v>1504</v>
      </c>
      <c r="C988" s="135">
        <f t="shared" si="462"/>
        <v>0</v>
      </c>
      <c r="D988" s="140">
        <v>0</v>
      </c>
      <c r="E988" s="140">
        <v>0</v>
      </c>
      <c r="F988" s="140">
        <v>0</v>
      </c>
      <c r="G988" s="140">
        <v>0</v>
      </c>
      <c r="H988" s="140">
        <v>0</v>
      </c>
      <c r="I988" s="140">
        <v>0</v>
      </c>
      <c r="J988" s="135">
        <f t="shared" si="464"/>
        <v>0</v>
      </c>
      <c r="K988" s="141">
        <v>0</v>
      </c>
      <c r="L988" s="141">
        <v>0</v>
      </c>
      <c r="M988" s="141">
        <v>0</v>
      </c>
      <c r="N988" s="141">
        <v>0</v>
      </c>
      <c r="O988" s="141">
        <v>0</v>
      </c>
      <c r="P988" s="141">
        <v>0</v>
      </c>
      <c r="Q988" s="136">
        <f t="shared" si="466"/>
        <v>0</v>
      </c>
      <c r="R988" s="141">
        <v>0</v>
      </c>
      <c r="S988" s="141">
        <v>0</v>
      </c>
      <c r="T988" s="141">
        <v>0</v>
      </c>
      <c r="U988" s="10">
        <v>0</v>
      </c>
      <c r="V988" s="10">
        <v>0</v>
      </c>
      <c r="W988" s="10">
        <v>0</v>
      </c>
      <c r="X988" s="13">
        <f t="shared" si="449"/>
        <v>0</v>
      </c>
      <c r="Y988" s="10">
        <f t="shared" si="449"/>
        <v>0</v>
      </c>
      <c r="Z988" s="10">
        <f t="shared" si="449"/>
        <v>0</v>
      </c>
      <c r="AA988" s="10">
        <f t="shared" si="449"/>
        <v>0</v>
      </c>
      <c r="AB988" s="10">
        <f t="shared" si="449"/>
        <v>0</v>
      </c>
      <c r="AC988" s="10">
        <f t="shared" si="449"/>
        <v>0</v>
      </c>
      <c r="AD988" s="10">
        <f t="shared" si="449"/>
        <v>0</v>
      </c>
      <c r="AE988" s="10">
        <f t="shared" si="435"/>
        <v>0</v>
      </c>
      <c r="AF988" s="10">
        <f t="shared" si="435"/>
        <v>0</v>
      </c>
      <c r="AG988" s="10">
        <f t="shared" si="435"/>
        <v>0</v>
      </c>
      <c r="AH988" s="10">
        <f t="shared" si="434"/>
        <v>0</v>
      </c>
      <c r="AI988" s="10">
        <f t="shared" si="434"/>
        <v>0</v>
      </c>
      <c r="AJ988" s="10">
        <f t="shared" si="434"/>
        <v>0</v>
      </c>
      <c r="AK988" s="10">
        <f t="shared" si="434"/>
        <v>0</v>
      </c>
    </row>
    <row r="989" spans="1:45" ht="12.75" customHeight="1" x14ac:dyDescent="0.25">
      <c r="A989" s="133">
        <v>981</v>
      </c>
      <c r="B989" s="139" t="s">
        <v>2150</v>
      </c>
      <c r="C989" s="135">
        <f t="shared" si="462"/>
        <v>0</v>
      </c>
      <c r="D989" s="140">
        <v>0</v>
      </c>
      <c r="E989" s="140">
        <v>0</v>
      </c>
      <c r="F989" s="140">
        <v>0</v>
      </c>
      <c r="G989" s="140">
        <v>0</v>
      </c>
      <c r="H989" s="140">
        <v>0</v>
      </c>
      <c r="I989" s="140">
        <v>0</v>
      </c>
      <c r="J989" s="135">
        <f t="shared" si="464"/>
        <v>0</v>
      </c>
      <c r="K989" s="141">
        <v>0</v>
      </c>
      <c r="L989" s="141">
        <v>0</v>
      </c>
      <c r="M989" s="141">
        <v>0</v>
      </c>
      <c r="N989" s="141">
        <v>0</v>
      </c>
      <c r="O989" s="141">
        <v>0</v>
      </c>
      <c r="P989" s="141">
        <v>0</v>
      </c>
      <c r="Q989" s="136">
        <f t="shared" si="466"/>
        <v>0</v>
      </c>
      <c r="R989" s="141">
        <v>0</v>
      </c>
      <c r="S989" s="141">
        <v>0</v>
      </c>
      <c r="T989" s="141">
        <v>0</v>
      </c>
      <c r="U989" s="10">
        <v>0</v>
      </c>
      <c r="V989" s="10">
        <v>0</v>
      </c>
      <c r="W989" s="10">
        <v>0</v>
      </c>
      <c r="X989" s="13">
        <f t="shared" si="449"/>
        <v>0</v>
      </c>
      <c r="Y989" s="10">
        <f t="shared" si="449"/>
        <v>0</v>
      </c>
      <c r="Z989" s="10">
        <f t="shared" si="449"/>
        <v>0</v>
      </c>
      <c r="AA989" s="10">
        <f t="shared" si="449"/>
        <v>0</v>
      </c>
      <c r="AB989" s="10">
        <f t="shared" si="449"/>
        <v>0</v>
      </c>
      <c r="AC989" s="10">
        <f t="shared" si="449"/>
        <v>0</v>
      </c>
      <c r="AD989" s="10">
        <f t="shared" si="449"/>
        <v>0</v>
      </c>
      <c r="AE989" s="10">
        <f t="shared" si="435"/>
        <v>0</v>
      </c>
      <c r="AF989" s="10">
        <f t="shared" si="435"/>
        <v>0</v>
      </c>
      <c r="AG989" s="10">
        <f t="shared" si="435"/>
        <v>0</v>
      </c>
      <c r="AH989" s="10">
        <f t="shared" si="434"/>
        <v>0</v>
      </c>
      <c r="AI989" s="10">
        <f t="shared" si="434"/>
        <v>0</v>
      </c>
      <c r="AJ989" s="10">
        <f t="shared" si="434"/>
        <v>0</v>
      </c>
      <c r="AK989" s="10">
        <f t="shared" si="434"/>
        <v>0</v>
      </c>
    </row>
    <row r="990" spans="1:45" ht="12.75" customHeight="1" x14ac:dyDescent="0.25">
      <c r="A990" s="133">
        <v>982</v>
      </c>
      <c r="B990" s="139" t="s">
        <v>2151</v>
      </c>
      <c r="C990" s="135">
        <f t="shared" si="462"/>
        <v>0</v>
      </c>
      <c r="D990" s="140">
        <v>0</v>
      </c>
      <c r="E990" s="140">
        <v>0</v>
      </c>
      <c r="F990" s="140">
        <v>0</v>
      </c>
      <c r="G990" s="140">
        <v>0</v>
      </c>
      <c r="H990" s="140">
        <v>0</v>
      </c>
      <c r="I990" s="140">
        <v>0</v>
      </c>
      <c r="J990" s="135">
        <f t="shared" si="464"/>
        <v>0</v>
      </c>
      <c r="K990" s="141">
        <v>0</v>
      </c>
      <c r="L990" s="141">
        <v>0</v>
      </c>
      <c r="M990" s="141">
        <v>0</v>
      </c>
      <c r="N990" s="141">
        <v>0</v>
      </c>
      <c r="O990" s="141">
        <v>0</v>
      </c>
      <c r="P990" s="141">
        <v>0</v>
      </c>
      <c r="Q990" s="136">
        <f t="shared" si="466"/>
        <v>0</v>
      </c>
      <c r="R990" s="141">
        <v>0</v>
      </c>
      <c r="S990" s="141">
        <v>0</v>
      </c>
      <c r="T990" s="141">
        <v>0</v>
      </c>
      <c r="U990" s="10">
        <v>0</v>
      </c>
      <c r="V990" s="10">
        <v>0</v>
      </c>
      <c r="W990" s="10">
        <v>0</v>
      </c>
      <c r="X990" s="13">
        <f t="shared" si="449"/>
        <v>0</v>
      </c>
      <c r="Y990" s="10">
        <f t="shared" si="449"/>
        <v>0</v>
      </c>
      <c r="Z990" s="10">
        <f t="shared" si="449"/>
        <v>0</v>
      </c>
      <c r="AA990" s="10">
        <f t="shared" si="449"/>
        <v>0</v>
      </c>
      <c r="AB990" s="10">
        <f t="shared" si="449"/>
        <v>0</v>
      </c>
      <c r="AC990" s="10">
        <f t="shared" si="449"/>
        <v>0</v>
      </c>
      <c r="AD990" s="10">
        <f t="shared" si="449"/>
        <v>0</v>
      </c>
      <c r="AE990" s="10">
        <f t="shared" si="435"/>
        <v>0</v>
      </c>
      <c r="AF990" s="10">
        <f t="shared" si="435"/>
        <v>0</v>
      </c>
      <c r="AG990" s="10">
        <f t="shared" si="435"/>
        <v>0</v>
      </c>
      <c r="AH990" s="10">
        <f t="shared" si="434"/>
        <v>0</v>
      </c>
      <c r="AI990" s="10">
        <f t="shared" si="434"/>
        <v>0</v>
      </c>
      <c r="AJ990" s="10">
        <f t="shared" si="434"/>
        <v>0</v>
      </c>
      <c r="AK990" s="10">
        <f t="shared" si="434"/>
        <v>0</v>
      </c>
    </row>
    <row r="991" spans="1:45" ht="12.75" customHeight="1" x14ac:dyDescent="0.25">
      <c r="A991" s="133">
        <v>983</v>
      </c>
      <c r="B991" s="139" t="s">
        <v>2152</v>
      </c>
      <c r="C991" s="135">
        <f t="shared" si="462"/>
        <v>0</v>
      </c>
      <c r="D991" s="140">
        <v>0</v>
      </c>
      <c r="E991" s="140">
        <v>0</v>
      </c>
      <c r="F991" s="140">
        <v>0</v>
      </c>
      <c r="G991" s="140">
        <v>0</v>
      </c>
      <c r="H991" s="140">
        <v>0</v>
      </c>
      <c r="I991" s="140">
        <v>0</v>
      </c>
      <c r="J991" s="135">
        <f t="shared" si="464"/>
        <v>0</v>
      </c>
      <c r="K991" s="141">
        <v>0</v>
      </c>
      <c r="L991" s="141">
        <v>0</v>
      </c>
      <c r="M991" s="141">
        <v>0</v>
      </c>
      <c r="N991" s="141">
        <v>0</v>
      </c>
      <c r="O991" s="141">
        <v>0</v>
      </c>
      <c r="P991" s="141">
        <v>0</v>
      </c>
      <c r="Q991" s="136">
        <f t="shared" si="466"/>
        <v>0</v>
      </c>
      <c r="R991" s="141">
        <v>0</v>
      </c>
      <c r="S991" s="141">
        <v>0</v>
      </c>
      <c r="T991" s="141">
        <v>0</v>
      </c>
      <c r="U991" s="10">
        <v>0</v>
      </c>
      <c r="V991" s="10">
        <v>0</v>
      </c>
      <c r="W991" s="10">
        <v>0</v>
      </c>
      <c r="X991" s="13">
        <f t="shared" si="449"/>
        <v>0</v>
      </c>
      <c r="Y991" s="10">
        <f t="shared" si="449"/>
        <v>0</v>
      </c>
      <c r="Z991" s="10">
        <f t="shared" si="449"/>
        <v>0</v>
      </c>
      <c r="AA991" s="10">
        <f t="shared" si="449"/>
        <v>0</v>
      </c>
      <c r="AB991" s="10">
        <f t="shared" si="449"/>
        <v>0</v>
      </c>
      <c r="AC991" s="10">
        <f t="shared" si="449"/>
        <v>0</v>
      </c>
      <c r="AD991" s="10">
        <f t="shared" si="449"/>
        <v>0</v>
      </c>
      <c r="AE991" s="10">
        <f t="shared" si="435"/>
        <v>0</v>
      </c>
      <c r="AF991" s="10">
        <f t="shared" si="435"/>
        <v>0</v>
      </c>
      <c r="AG991" s="10">
        <f t="shared" si="435"/>
        <v>0</v>
      </c>
      <c r="AH991" s="10">
        <f t="shared" si="434"/>
        <v>0</v>
      </c>
      <c r="AI991" s="10">
        <f t="shared" si="434"/>
        <v>0</v>
      </c>
      <c r="AJ991" s="10">
        <f t="shared" si="434"/>
        <v>0</v>
      </c>
      <c r="AK991" s="10">
        <f t="shared" si="434"/>
        <v>0</v>
      </c>
    </row>
    <row r="992" spans="1:45" ht="12.75" customHeight="1" x14ac:dyDescent="0.25">
      <c r="A992" s="133">
        <v>984</v>
      </c>
      <c r="B992" s="139" t="s">
        <v>2153</v>
      </c>
      <c r="C992" s="135">
        <f t="shared" si="462"/>
        <v>0</v>
      </c>
      <c r="D992" s="140">
        <v>0</v>
      </c>
      <c r="E992" s="140">
        <v>0</v>
      </c>
      <c r="F992" s="140">
        <v>0</v>
      </c>
      <c r="G992" s="140">
        <v>0</v>
      </c>
      <c r="H992" s="140">
        <v>0</v>
      </c>
      <c r="I992" s="140">
        <v>0</v>
      </c>
      <c r="J992" s="135">
        <f t="shared" si="464"/>
        <v>0</v>
      </c>
      <c r="K992" s="141">
        <v>0</v>
      </c>
      <c r="L992" s="141">
        <v>0</v>
      </c>
      <c r="M992" s="141">
        <v>0</v>
      </c>
      <c r="N992" s="141">
        <v>0</v>
      </c>
      <c r="O992" s="141">
        <v>0</v>
      </c>
      <c r="P992" s="141">
        <v>0</v>
      </c>
      <c r="Q992" s="136">
        <f t="shared" si="466"/>
        <v>0</v>
      </c>
      <c r="R992" s="141">
        <v>0</v>
      </c>
      <c r="S992" s="141">
        <v>0</v>
      </c>
      <c r="T992" s="141">
        <v>0</v>
      </c>
      <c r="U992" s="10">
        <v>0</v>
      </c>
      <c r="V992" s="10">
        <v>0</v>
      </c>
      <c r="W992" s="10">
        <v>0</v>
      </c>
      <c r="X992" s="13">
        <f t="shared" si="449"/>
        <v>0</v>
      </c>
      <c r="Y992" s="10">
        <f t="shared" si="449"/>
        <v>0</v>
      </c>
      <c r="Z992" s="10">
        <f t="shared" si="449"/>
        <v>0</v>
      </c>
      <c r="AA992" s="10">
        <f t="shared" si="449"/>
        <v>0</v>
      </c>
      <c r="AB992" s="10">
        <f t="shared" si="449"/>
        <v>0</v>
      </c>
      <c r="AC992" s="10">
        <f t="shared" si="449"/>
        <v>0</v>
      </c>
      <c r="AD992" s="10">
        <f t="shared" si="449"/>
        <v>0</v>
      </c>
      <c r="AE992" s="10">
        <f t="shared" si="435"/>
        <v>0</v>
      </c>
      <c r="AF992" s="10">
        <f t="shared" si="435"/>
        <v>0</v>
      </c>
      <c r="AG992" s="10">
        <f t="shared" si="435"/>
        <v>0</v>
      </c>
      <c r="AH992" s="10">
        <f t="shared" si="435"/>
        <v>0</v>
      </c>
      <c r="AI992" s="10">
        <f t="shared" si="435"/>
        <v>0</v>
      </c>
      <c r="AJ992" s="10">
        <f t="shared" si="435"/>
        <v>0</v>
      </c>
      <c r="AK992" s="10">
        <f t="shared" si="435"/>
        <v>0</v>
      </c>
    </row>
    <row r="993" spans="1:37" ht="12.75" customHeight="1" x14ac:dyDescent="0.25">
      <c r="A993" s="133">
        <v>985</v>
      </c>
      <c r="B993" s="139" t="s">
        <v>2154</v>
      </c>
      <c r="C993" s="135">
        <f t="shared" si="462"/>
        <v>0</v>
      </c>
      <c r="D993" s="140">
        <v>0</v>
      </c>
      <c r="E993" s="140">
        <v>0</v>
      </c>
      <c r="F993" s="140">
        <v>0</v>
      </c>
      <c r="G993" s="140">
        <v>0</v>
      </c>
      <c r="H993" s="140">
        <v>0</v>
      </c>
      <c r="I993" s="140">
        <v>0</v>
      </c>
      <c r="J993" s="135">
        <f t="shared" si="464"/>
        <v>0</v>
      </c>
      <c r="K993" s="141">
        <v>0</v>
      </c>
      <c r="L993" s="141">
        <v>0</v>
      </c>
      <c r="M993" s="141">
        <v>0</v>
      </c>
      <c r="N993" s="141">
        <v>0</v>
      </c>
      <c r="O993" s="141">
        <v>0</v>
      </c>
      <c r="P993" s="141">
        <v>0</v>
      </c>
      <c r="Q993" s="136">
        <f t="shared" si="466"/>
        <v>0</v>
      </c>
      <c r="R993" s="141">
        <v>0</v>
      </c>
      <c r="S993" s="141">
        <v>0</v>
      </c>
      <c r="T993" s="141">
        <v>0</v>
      </c>
      <c r="U993" s="10">
        <v>0</v>
      </c>
      <c r="V993" s="10">
        <v>0</v>
      </c>
      <c r="W993" s="10">
        <v>0</v>
      </c>
      <c r="X993" s="13">
        <f t="shared" si="449"/>
        <v>0</v>
      </c>
      <c r="Y993" s="10">
        <f t="shared" ref="Y993:AD1013" si="474">R993-K993</f>
        <v>0</v>
      </c>
      <c r="Z993" s="10">
        <f t="shared" si="474"/>
        <v>0</v>
      </c>
      <c r="AA993" s="10">
        <f t="shared" si="474"/>
        <v>0</v>
      </c>
      <c r="AB993" s="10">
        <f t="shared" si="474"/>
        <v>0</v>
      </c>
      <c r="AC993" s="10">
        <f t="shared" si="474"/>
        <v>0</v>
      </c>
      <c r="AD993" s="10">
        <f t="shared" si="474"/>
        <v>0</v>
      </c>
      <c r="AE993" s="10">
        <f t="shared" ref="AE993:AK1030" si="475">IF(J993=0,0,Q993/J993*100)</f>
        <v>0</v>
      </c>
      <c r="AF993" s="10">
        <f t="shared" si="475"/>
        <v>0</v>
      </c>
      <c r="AG993" s="10">
        <f t="shared" si="475"/>
        <v>0</v>
      </c>
      <c r="AH993" s="10">
        <f t="shared" si="475"/>
        <v>0</v>
      </c>
      <c r="AI993" s="10">
        <f t="shared" si="475"/>
        <v>0</v>
      </c>
      <c r="AJ993" s="10">
        <f t="shared" si="475"/>
        <v>0</v>
      </c>
      <c r="AK993" s="10">
        <f t="shared" si="475"/>
        <v>0</v>
      </c>
    </row>
    <row r="994" spans="1:37" ht="12.75" customHeight="1" x14ac:dyDescent="0.25">
      <c r="A994" s="133">
        <v>986</v>
      </c>
      <c r="B994" s="139" t="s">
        <v>2155</v>
      </c>
      <c r="C994" s="135">
        <f t="shared" si="462"/>
        <v>0</v>
      </c>
      <c r="D994" s="140">
        <v>0</v>
      </c>
      <c r="E994" s="140">
        <v>0</v>
      </c>
      <c r="F994" s="140">
        <v>0</v>
      </c>
      <c r="G994" s="140">
        <v>0</v>
      </c>
      <c r="H994" s="140">
        <v>0</v>
      </c>
      <c r="I994" s="140">
        <v>0</v>
      </c>
      <c r="J994" s="135">
        <f t="shared" si="464"/>
        <v>0</v>
      </c>
      <c r="K994" s="141">
        <v>0</v>
      </c>
      <c r="L994" s="141">
        <v>0</v>
      </c>
      <c r="M994" s="141">
        <v>0</v>
      </c>
      <c r="N994" s="141">
        <v>0</v>
      </c>
      <c r="O994" s="141">
        <v>0</v>
      </c>
      <c r="P994" s="141">
        <v>0</v>
      </c>
      <c r="Q994" s="136">
        <f t="shared" si="466"/>
        <v>0</v>
      </c>
      <c r="R994" s="141">
        <v>0</v>
      </c>
      <c r="S994" s="141">
        <v>0</v>
      </c>
      <c r="T994" s="141">
        <v>0</v>
      </c>
      <c r="U994" s="10">
        <v>0</v>
      </c>
      <c r="V994" s="10">
        <v>0</v>
      </c>
      <c r="W994" s="10">
        <v>0</v>
      </c>
      <c r="X994" s="13">
        <f t="shared" ref="X994:AD1048" si="476">Q994-J994</f>
        <v>0</v>
      </c>
      <c r="Y994" s="10">
        <f t="shared" si="474"/>
        <v>0</v>
      </c>
      <c r="Z994" s="10">
        <f t="shared" si="474"/>
        <v>0</v>
      </c>
      <c r="AA994" s="10">
        <f t="shared" si="474"/>
        <v>0</v>
      </c>
      <c r="AB994" s="10">
        <f t="shared" si="474"/>
        <v>0</v>
      </c>
      <c r="AC994" s="10">
        <f t="shared" si="474"/>
        <v>0</v>
      </c>
      <c r="AD994" s="10">
        <f t="shared" si="474"/>
        <v>0</v>
      </c>
      <c r="AE994" s="10">
        <f t="shared" si="475"/>
        <v>0</v>
      </c>
      <c r="AF994" s="10">
        <f t="shared" si="475"/>
        <v>0</v>
      </c>
      <c r="AG994" s="10">
        <f t="shared" si="475"/>
        <v>0</v>
      </c>
      <c r="AH994" s="10">
        <f t="shared" si="475"/>
        <v>0</v>
      </c>
      <c r="AI994" s="10">
        <f t="shared" si="475"/>
        <v>0</v>
      </c>
      <c r="AJ994" s="10">
        <f t="shared" si="475"/>
        <v>0</v>
      </c>
      <c r="AK994" s="10">
        <f t="shared" si="475"/>
        <v>0</v>
      </c>
    </row>
    <row r="995" spans="1:37" ht="12.75" customHeight="1" x14ac:dyDescent="0.25">
      <c r="A995" s="133">
        <v>987</v>
      </c>
      <c r="B995" s="139" t="s">
        <v>2156</v>
      </c>
      <c r="C995" s="135">
        <f t="shared" si="462"/>
        <v>37.200000000000003</v>
      </c>
      <c r="D995" s="140">
        <v>0</v>
      </c>
      <c r="E995" s="140">
        <v>0</v>
      </c>
      <c r="F995" s="140">
        <v>0</v>
      </c>
      <c r="G995" s="140">
        <v>0</v>
      </c>
      <c r="H995" s="140">
        <v>37.200000000000003</v>
      </c>
      <c r="I995" s="140">
        <v>0</v>
      </c>
      <c r="J995" s="135">
        <f t="shared" si="464"/>
        <v>37.200000000000003</v>
      </c>
      <c r="K995" s="141">
        <v>0</v>
      </c>
      <c r="L995" s="141">
        <v>0</v>
      </c>
      <c r="M995" s="141">
        <v>0</v>
      </c>
      <c r="N995" s="141">
        <v>0</v>
      </c>
      <c r="O995" s="141">
        <v>37.200000000000003</v>
      </c>
      <c r="P995" s="141">
        <v>0</v>
      </c>
      <c r="Q995" s="136">
        <f t="shared" si="466"/>
        <v>0</v>
      </c>
      <c r="R995" s="141">
        <v>0</v>
      </c>
      <c r="S995" s="141">
        <v>0</v>
      </c>
      <c r="T995" s="141">
        <v>0</v>
      </c>
      <c r="U995" s="10">
        <v>0</v>
      </c>
      <c r="V995" s="10">
        <v>0</v>
      </c>
      <c r="W995" s="10">
        <v>0</v>
      </c>
      <c r="X995" s="13">
        <f t="shared" si="476"/>
        <v>-37.200000000000003</v>
      </c>
      <c r="Y995" s="10">
        <f t="shared" si="474"/>
        <v>0</v>
      </c>
      <c r="Z995" s="10">
        <f t="shared" si="474"/>
        <v>0</v>
      </c>
      <c r="AA995" s="10">
        <f t="shared" si="474"/>
        <v>0</v>
      </c>
      <c r="AB995" s="10">
        <f t="shared" si="474"/>
        <v>0</v>
      </c>
      <c r="AC995" s="10">
        <f t="shared" si="474"/>
        <v>-37.200000000000003</v>
      </c>
      <c r="AD995" s="10">
        <f t="shared" si="474"/>
        <v>0</v>
      </c>
      <c r="AE995" s="10">
        <f t="shared" si="475"/>
        <v>0</v>
      </c>
      <c r="AF995" s="10">
        <f t="shared" si="475"/>
        <v>0</v>
      </c>
      <c r="AG995" s="10">
        <f t="shared" si="475"/>
        <v>0</v>
      </c>
      <c r="AH995" s="10">
        <f t="shared" si="475"/>
        <v>0</v>
      </c>
      <c r="AI995" s="10">
        <f t="shared" si="475"/>
        <v>0</v>
      </c>
      <c r="AJ995" s="10">
        <f t="shared" si="475"/>
        <v>0</v>
      </c>
      <c r="AK995" s="10">
        <f t="shared" si="475"/>
        <v>0</v>
      </c>
    </row>
    <row r="996" spans="1:37" ht="12.75" customHeight="1" x14ac:dyDescent="0.25">
      <c r="A996" s="133">
        <v>988</v>
      </c>
      <c r="B996" s="139" t="s">
        <v>2157</v>
      </c>
      <c r="C996" s="135">
        <f t="shared" si="462"/>
        <v>0</v>
      </c>
      <c r="D996" s="140">
        <v>0</v>
      </c>
      <c r="E996" s="140">
        <v>0</v>
      </c>
      <c r="F996" s="140">
        <v>0</v>
      </c>
      <c r="G996" s="140">
        <v>0</v>
      </c>
      <c r="H996" s="140">
        <v>0</v>
      </c>
      <c r="I996" s="140">
        <v>0</v>
      </c>
      <c r="J996" s="135">
        <f t="shared" si="464"/>
        <v>0</v>
      </c>
      <c r="K996" s="141">
        <v>0</v>
      </c>
      <c r="L996" s="141">
        <v>0</v>
      </c>
      <c r="M996" s="141">
        <v>0</v>
      </c>
      <c r="N996" s="141">
        <v>0</v>
      </c>
      <c r="O996" s="141">
        <v>0</v>
      </c>
      <c r="P996" s="141">
        <v>0</v>
      </c>
      <c r="Q996" s="136">
        <f t="shared" si="466"/>
        <v>0</v>
      </c>
      <c r="R996" s="141">
        <v>0</v>
      </c>
      <c r="S996" s="141">
        <v>0</v>
      </c>
      <c r="T996" s="141">
        <v>0</v>
      </c>
      <c r="U996" s="10">
        <v>0</v>
      </c>
      <c r="V996" s="10">
        <v>0</v>
      </c>
      <c r="W996" s="10">
        <v>0</v>
      </c>
      <c r="X996" s="13">
        <f t="shared" si="476"/>
        <v>0</v>
      </c>
      <c r="Y996" s="10">
        <f t="shared" si="474"/>
        <v>0</v>
      </c>
      <c r="Z996" s="10">
        <f t="shared" si="474"/>
        <v>0</v>
      </c>
      <c r="AA996" s="10">
        <f t="shared" si="474"/>
        <v>0</v>
      </c>
      <c r="AB996" s="10">
        <f t="shared" si="474"/>
        <v>0</v>
      </c>
      <c r="AC996" s="10">
        <f t="shared" si="474"/>
        <v>0</v>
      </c>
      <c r="AD996" s="10">
        <f t="shared" si="474"/>
        <v>0</v>
      </c>
      <c r="AE996" s="10">
        <f t="shared" si="475"/>
        <v>0</v>
      </c>
      <c r="AF996" s="10">
        <f t="shared" si="475"/>
        <v>0</v>
      </c>
      <c r="AG996" s="10">
        <f t="shared" si="475"/>
        <v>0</v>
      </c>
      <c r="AH996" s="10">
        <f t="shared" si="475"/>
        <v>0</v>
      </c>
      <c r="AI996" s="10">
        <f t="shared" si="475"/>
        <v>0</v>
      </c>
      <c r="AJ996" s="10">
        <f t="shared" si="475"/>
        <v>0</v>
      </c>
      <c r="AK996" s="10">
        <f t="shared" si="475"/>
        <v>0</v>
      </c>
    </row>
    <row r="997" spans="1:37" ht="12.75" customHeight="1" x14ac:dyDescent="0.25">
      <c r="A997" s="133">
        <v>989</v>
      </c>
      <c r="B997" s="139" t="s">
        <v>2158</v>
      </c>
      <c r="C997" s="135">
        <f t="shared" si="462"/>
        <v>0</v>
      </c>
      <c r="D997" s="140">
        <v>0</v>
      </c>
      <c r="E997" s="140">
        <v>0</v>
      </c>
      <c r="F997" s="140">
        <v>0</v>
      </c>
      <c r="G997" s="140">
        <v>0</v>
      </c>
      <c r="H997" s="140">
        <v>0</v>
      </c>
      <c r="I997" s="140">
        <v>0</v>
      </c>
      <c r="J997" s="135">
        <f t="shared" si="464"/>
        <v>0</v>
      </c>
      <c r="K997" s="141">
        <v>0</v>
      </c>
      <c r="L997" s="141">
        <v>0</v>
      </c>
      <c r="M997" s="141">
        <v>0</v>
      </c>
      <c r="N997" s="141">
        <v>0</v>
      </c>
      <c r="O997" s="141">
        <v>0</v>
      </c>
      <c r="P997" s="141">
        <v>0</v>
      </c>
      <c r="Q997" s="136">
        <f t="shared" si="466"/>
        <v>0</v>
      </c>
      <c r="R997" s="141">
        <v>0</v>
      </c>
      <c r="S997" s="141">
        <v>0</v>
      </c>
      <c r="T997" s="141">
        <v>0</v>
      </c>
      <c r="U997" s="10">
        <v>0</v>
      </c>
      <c r="V997" s="10">
        <v>0</v>
      </c>
      <c r="W997" s="10">
        <v>0</v>
      </c>
      <c r="X997" s="13">
        <f t="shared" si="476"/>
        <v>0</v>
      </c>
      <c r="Y997" s="10">
        <f t="shared" si="474"/>
        <v>0</v>
      </c>
      <c r="Z997" s="10">
        <f t="shared" si="474"/>
        <v>0</v>
      </c>
      <c r="AA997" s="10">
        <f t="shared" si="474"/>
        <v>0</v>
      </c>
      <c r="AB997" s="10">
        <f t="shared" si="474"/>
        <v>0</v>
      </c>
      <c r="AC997" s="10">
        <f t="shared" si="474"/>
        <v>0</v>
      </c>
      <c r="AD997" s="10">
        <f t="shared" si="474"/>
        <v>0</v>
      </c>
      <c r="AE997" s="10">
        <f t="shared" si="475"/>
        <v>0</v>
      </c>
      <c r="AF997" s="10">
        <f t="shared" si="475"/>
        <v>0</v>
      </c>
      <c r="AG997" s="10">
        <f t="shared" si="475"/>
        <v>0</v>
      </c>
      <c r="AH997" s="10">
        <f t="shared" si="475"/>
        <v>0</v>
      </c>
      <c r="AI997" s="10">
        <f t="shared" si="475"/>
        <v>0</v>
      </c>
      <c r="AJ997" s="10">
        <f t="shared" si="475"/>
        <v>0</v>
      </c>
      <c r="AK997" s="10">
        <f t="shared" si="475"/>
        <v>0</v>
      </c>
    </row>
    <row r="998" spans="1:37" ht="12.75" customHeight="1" x14ac:dyDescent="0.25">
      <c r="A998" s="133">
        <v>990</v>
      </c>
      <c r="B998" s="139" t="s">
        <v>1820</v>
      </c>
      <c r="C998" s="135">
        <f t="shared" si="462"/>
        <v>0</v>
      </c>
      <c r="D998" s="140">
        <v>0</v>
      </c>
      <c r="E998" s="140">
        <v>0</v>
      </c>
      <c r="F998" s="140">
        <v>0</v>
      </c>
      <c r="G998" s="140">
        <v>0</v>
      </c>
      <c r="H998" s="140">
        <v>0</v>
      </c>
      <c r="I998" s="140">
        <v>0</v>
      </c>
      <c r="J998" s="135">
        <f t="shared" si="464"/>
        <v>0</v>
      </c>
      <c r="K998" s="141">
        <v>0</v>
      </c>
      <c r="L998" s="141">
        <v>0</v>
      </c>
      <c r="M998" s="141">
        <v>0</v>
      </c>
      <c r="N998" s="141">
        <v>0</v>
      </c>
      <c r="O998" s="141">
        <v>0</v>
      </c>
      <c r="P998" s="141">
        <v>0</v>
      </c>
      <c r="Q998" s="136">
        <f t="shared" si="466"/>
        <v>0</v>
      </c>
      <c r="R998" s="141">
        <v>0</v>
      </c>
      <c r="S998" s="141">
        <v>0</v>
      </c>
      <c r="T998" s="141">
        <v>0</v>
      </c>
      <c r="U998" s="10">
        <v>0</v>
      </c>
      <c r="V998" s="10">
        <v>0</v>
      </c>
      <c r="W998" s="10">
        <v>0</v>
      </c>
      <c r="X998" s="13">
        <f t="shared" si="476"/>
        <v>0</v>
      </c>
      <c r="Y998" s="10">
        <f t="shared" si="474"/>
        <v>0</v>
      </c>
      <c r="Z998" s="10">
        <f t="shared" si="474"/>
        <v>0</v>
      </c>
      <c r="AA998" s="10">
        <f t="shared" si="474"/>
        <v>0</v>
      </c>
      <c r="AB998" s="10">
        <f t="shared" si="474"/>
        <v>0</v>
      </c>
      <c r="AC998" s="10">
        <f t="shared" si="474"/>
        <v>0</v>
      </c>
      <c r="AD998" s="10">
        <f t="shared" si="474"/>
        <v>0</v>
      </c>
      <c r="AE998" s="10">
        <f t="shared" si="475"/>
        <v>0</v>
      </c>
      <c r="AF998" s="10">
        <f t="shared" si="475"/>
        <v>0</v>
      </c>
      <c r="AG998" s="10">
        <f t="shared" si="475"/>
        <v>0</v>
      </c>
      <c r="AH998" s="10">
        <f t="shared" si="475"/>
        <v>0</v>
      </c>
      <c r="AI998" s="10">
        <f t="shared" si="475"/>
        <v>0</v>
      </c>
      <c r="AJ998" s="10">
        <f t="shared" si="475"/>
        <v>0</v>
      </c>
      <c r="AK998" s="10">
        <f t="shared" si="475"/>
        <v>0</v>
      </c>
    </row>
    <row r="999" spans="1:37" ht="12.75" customHeight="1" x14ac:dyDescent="0.25">
      <c r="A999" s="133">
        <v>991</v>
      </c>
      <c r="B999" s="139" t="s">
        <v>2159</v>
      </c>
      <c r="C999" s="135">
        <f t="shared" si="462"/>
        <v>0</v>
      </c>
      <c r="D999" s="140">
        <v>0</v>
      </c>
      <c r="E999" s="140">
        <v>0</v>
      </c>
      <c r="F999" s="140">
        <v>0</v>
      </c>
      <c r="G999" s="140">
        <v>0</v>
      </c>
      <c r="H999" s="140">
        <v>0</v>
      </c>
      <c r="I999" s="140">
        <v>0</v>
      </c>
      <c r="J999" s="135">
        <f t="shared" si="464"/>
        <v>0</v>
      </c>
      <c r="K999" s="141">
        <v>0</v>
      </c>
      <c r="L999" s="141">
        <v>0</v>
      </c>
      <c r="M999" s="141">
        <v>0</v>
      </c>
      <c r="N999" s="141">
        <v>0</v>
      </c>
      <c r="O999" s="141">
        <v>0</v>
      </c>
      <c r="P999" s="141">
        <v>0</v>
      </c>
      <c r="Q999" s="136">
        <f t="shared" si="466"/>
        <v>0</v>
      </c>
      <c r="R999" s="141">
        <v>0</v>
      </c>
      <c r="S999" s="141">
        <v>0</v>
      </c>
      <c r="T999" s="141">
        <v>0</v>
      </c>
      <c r="U999" s="10">
        <v>0</v>
      </c>
      <c r="V999" s="10">
        <v>0</v>
      </c>
      <c r="W999" s="10">
        <v>0</v>
      </c>
      <c r="X999" s="13">
        <f t="shared" si="476"/>
        <v>0</v>
      </c>
      <c r="Y999" s="10">
        <f t="shared" si="474"/>
        <v>0</v>
      </c>
      <c r="Z999" s="10">
        <f t="shared" si="474"/>
        <v>0</v>
      </c>
      <c r="AA999" s="10">
        <f t="shared" si="474"/>
        <v>0</v>
      </c>
      <c r="AB999" s="10">
        <f t="shared" si="474"/>
        <v>0</v>
      </c>
      <c r="AC999" s="10">
        <f t="shared" si="474"/>
        <v>0</v>
      </c>
      <c r="AD999" s="10">
        <f t="shared" si="474"/>
        <v>0</v>
      </c>
      <c r="AE999" s="10">
        <f t="shared" si="475"/>
        <v>0</v>
      </c>
      <c r="AF999" s="10">
        <f t="shared" si="475"/>
        <v>0</v>
      </c>
      <c r="AG999" s="10">
        <f t="shared" si="475"/>
        <v>0</v>
      </c>
      <c r="AH999" s="10">
        <f t="shared" si="475"/>
        <v>0</v>
      </c>
      <c r="AI999" s="10">
        <f t="shared" si="475"/>
        <v>0</v>
      </c>
      <c r="AJ999" s="10">
        <f t="shared" si="475"/>
        <v>0</v>
      </c>
      <c r="AK999" s="10">
        <f t="shared" si="475"/>
        <v>0</v>
      </c>
    </row>
    <row r="1000" spans="1:37" ht="12.75" customHeight="1" x14ac:dyDescent="0.25">
      <c r="A1000" s="133">
        <v>992</v>
      </c>
      <c r="B1000" s="139" t="s">
        <v>2160</v>
      </c>
      <c r="C1000" s="135">
        <f t="shared" si="462"/>
        <v>0</v>
      </c>
      <c r="D1000" s="140">
        <v>0</v>
      </c>
      <c r="E1000" s="140">
        <v>0</v>
      </c>
      <c r="F1000" s="140">
        <v>0</v>
      </c>
      <c r="G1000" s="140">
        <v>0</v>
      </c>
      <c r="H1000" s="140">
        <v>0</v>
      </c>
      <c r="I1000" s="140">
        <v>0</v>
      </c>
      <c r="J1000" s="135">
        <f t="shared" si="464"/>
        <v>0</v>
      </c>
      <c r="K1000" s="141">
        <v>0</v>
      </c>
      <c r="L1000" s="141">
        <v>0</v>
      </c>
      <c r="M1000" s="141">
        <v>0</v>
      </c>
      <c r="N1000" s="141">
        <v>0</v>
      </c>
      <c r="O1000" s="141">
        <v>0</v>
      </c>
      <c r="P1000" s="141">
        <v>0</v>
      </c>
      <c r="Q1000" s="136">
        <f t="shared" si="466"/>
        <v>0</v>
      </c>
      <c r="R1000" s="141">
        <v>0</v>
      </c>
      <c r="S1000" s="141">
        <v>0</v>
      </c>
      <c r="T1000" s="141">
        <v>0</v>
      </c>
      <c r="U1000" s="10">
        <v>0</v>
      </c>
      <c r="V1000" s="10">
        <v>0</v>
      </c>
      <c r="W1000" s="10">
        <v>0</v>
      </c>
      <c r="X1000" s="13">
        <f t="shared" si="476"/>
        <v>0</v>
      </c>
      <c r="Y1000" s="10">
        <f t="shared" si="474"/>
        <v>0</v>
      </c>
      <c r="Z1000" s="10">
        <f t="shared" si="474"/>
        <v>0</v>
      </c>
      <c r="AA1000" s="10">
        <f t="shared" si="474"/>
        <v>0</v>
      </c>
      <c r="AB1000" s="10">
        <f t="shared" si="474"/>
        <v>0</v>
      </c>
      <c r="AC1000" s="10">
        <f t="shared" si="474"/>
        <v>0</v>
      </c>
      <c r="AD1000" s="10">
        <f t="shared" si="474"/>
        <v>0</v>
      </c>
      <c r="AE1000" s="10">
        <f t="shared" si="475"/>
        <v>0</v>
      </c>
      <c r="AF1000" s="10">
        <f t="shared" si="475"/>
        <v>0</v>
      </c>
      <c r="AG1000" s="10">
        <f t="shared" si="475"/>
        <v>0</v>
      </c>
      <c r="AH1000" s="10">
        <f t="shared" si="475"/>
        <v>0</v>
      </c>
      <c r="AI1000" s="10">
        <f t="shared" si="475"/>
        <v>0</v>
      </c>
      <c r="AJ1000" s="10">
        <f t="shared" si="475"/>
        <v>0</v>
      </c>
      <c r="AK1000" s="10">
        <f t="shared" si="475"/>
        <v>0</v>
      </c>
    </row>
    <row r="1001" spans="1:37" ht="12.75" customHeight="1" x14ac:dyDescent="0.25">
      <c r="A1001" s="133">
        <v>993</v>
      </c>
      <c r="B1001" s="139" t="s">
        <v>2161</v>
      </c>
      <c r="C1001" s="135">
        <f t="shared" si="462"/>
        <v>0</v>
      </c>
      <c r="D1001" s="140">
        <v>0</v>
      </c>
      <c r="E1001" s="140">
        <v>0</v>
      </c>
      <c r="F1001" s="140">
        <v>0</v>
      </c>
      <c r="G1001" s="140">
        <v>0</v>
      </c>
      <c r="H1001" s="140">
        <v>0</v>
      </c>
      <c r="I1001" s="140">
        <v>0</v>
      </c>
      <c r="J1001" s="135">
        <f t="shared" si="464"/>
        <v>0</v>
      </c>
      <c r="K1001" s="141">
        <v>0</v>
      </c>
      <c r="L1001" s="141">
        <v>0</v>
      </c>
      <c r="M1001" s="141">
        <v>0</v>
      </c>
      <c r="N1001" s="141">
        <v>0</v>
      </c>
      <c r="O1001" s="141">
        <v>0</v>
      </c>
      <c r="P1001" s="141">
        <v>0</v>
      </c>
      <c r="Q1001" s="136">
        <f t="shared" si="466"/>
        <v>0</v>
      </c>
      <c r="R1001" s="141">
        <v>0</v>
      </c>
      <c r="S1001" s="141">
        <v>0</v>
      </c>
      <c r="T1001" s="141">
        <v>0</v>
      </c>
      <c r="U1001" s="10">
        <v>0</v>
      </c>
      <c r="V1001" s="10">
        <v>0</v>
      </c>
      <c r="W1001" s="10">
        <v>0</v>
      </c>
      <c r="X1001" s="13">
        <f t="shared" si="476"/>
        <v>0</v>
      </c>
      <c r="Y1001" s="10">
        <f t="shared" si="474"/>
        <v>0</v>
      </c>
      <c r="Z1001" s="10">
        <f t="shared" si="474"/>
        <v>0</v>
      </c>
      <c r="AA1001" s="10">
        <f t="shared" si="474"/>
        <v>0</v>
      </c>
      <c r="AB1001" s="10">
        <f t="shared" si="474"/>
        <v>0</v>
      </c>
      <c r="AC1001" s="10">
        <f t="shared" si="474"/>
        <v>0</v>
      </c>
      <c r="AD1001" s="10">
        <f t="shared" si="474"/>
        <v>0</v>
      </c>
      <c r="AE1001" s="10">
        <f t="shared" si="475"/>
        <v>0</v>
      </c>
      <c r="AF1001" s="10">
        <f t="shared" si="475"/>
        <v>0</v>
      </c>
      <c r="AG1001" s="10">
        <f t="shared" si="475"/>
        <v>0</v>
      </c>
      <c r="AH1001" s="10">
        <f t="shared" si="475"/>
        <v>0</v>
      </c>
      <c r="AI1001" s="10">
        <f t="shared" si="475"/>
        <v>0</v>
      </c>
      <c r="AJ1001" s="10">
        <f t="shared" si="475"/>
        <v>0</v>
      </c>
      <c r="AK1001" s="10">
        <f t="shared" si="475"/>
        <v>0</v>
      </c>
    </row>
    <row r="1002" spans="1:37" ht="12.75" customHeight="1" x14ac:dyDescent="0.25">
      <c r="A1002" s="133">
        <v>994</v>
      </c>
      <c r="B1002" s="139" t="s">
        <v>2162</v>
      </c>
      <c r="C1002" s="135">
        <f t="shared" si="462"/>
        <v>0</v>
      </c>
      <c r="D1002" s="140">
        <v>0</v>
      </c>
      <c r="E1002" s="140">
        <v>0</v>
      </c>
      <c r="F1002" s="140">
        <v>0</v>
      </c>
      <c r="G1002" s="140">
        <v>0</v>
      </c>
      <c r="H1002" s="140">
        <v>0</v>
      </c>
      <c r="I1002" s="140">
        <v>0</v>
      </c>
      <c r="J1002" s="135">
        <f t="shared" si="464"/>
        <v>0</v>
      </c>
      <c r="K1002" s="141">
        <v>0</v>
      </c>
      <c r="L1002" s="141">
        <v>0</v>
      </c>
      <c r="M1002" s="141">
        <v>0</v>
      </c>
      <c r="N1002" s="141">
        <v>0</v>
      </c>
      <c r="O1002" s="141">
        <v>0</v>
      </c>
      <c r="P1002" s="141">
        <v>0</v>
      </c>
      <c r="Q1002" s="136">
        <f t="shared" si="466"/>
        <v>0</v>
      </c>
      <c r="R1002" s="141">
        <v>0</v>
      </c>
      <c r="S1002" s="141">
        <v>0</v>
      </c>
      <c r="T1002" s="141">
        <v>0</v>
      </c>
      <c r="U1002" s="10">
        <v>0</v>
      </c>
      <c r="V1002" s="10">
        <v>0</v>
      </c>
      <c r="W1002" s="10">
        <v>0</v>
      </c>
      <c r="X1002" s="13">
        <f t="shared" si="476"/>
        <v>0</v>
      </c>
      <c r="Y1002" s="10">
        <f t="shared" si="474"/>
        <v>0</v>
      </c>
      <c r="Z1002" s="10">
        <f t="shared" si="474"/>
        <v>0</v>
      </c>
      <c r="AA1002" s="10">
        <f t="shared" si="474"/>
        <v>0</v>
      </c>
      <c r="AB1002" s="10">
        <f t="shared" si="474"/>
        <v>0</v>
      </c>
      <c r="AC1002" s="10">
        <f t="shared" si="474"/>
        <v>0</v>
      </c>
      <c r="AD1002" s="10">
        <f t="shared" si="474"/>
        <v>0</v>
      </c>
      <c r="AE1002" s="10">
        <f t="shared" si="475"/>
        <v>0</v>
      </c>
      <c r="AF1002" s="10">
        <f t="shared" si="475"/>
        <v>0</v>
      </c>
      <c r="AG1002" s="10">
        <f t="shared" si="475"/>
        <v>0</v>
      </c>
      <c r="AH1002" s="10">
        <f t="shared" si="475"/>
        <v>0</v>
      </c>
      <c r="AI1002" s="10">
        <f t="shared" si="475"/>
        <v>0</v>
      </c>
      <c r="AJ1002" s="10">
        <f t="shared" si="475"/>
        <v>0</v>
      </c>
      <c r="AK1002" s="10">
        <f t="shared" si="475"/>
        <v>0</v>
      </c>
    </row>
    <row r="1003" spans="1:37" ht="12.75" customHeight="1" x14ac:dyDescent="0.25">
      <c r="A1003" s="133">
        <v>995</v>
      </c>
      <c r="B1003" s="139" t="s">
        <v>2163</v>
      </c>
      <c r="C1003" s="135">
        <f t="shared" si="462"/>
        <v>0</v>
      </c>
      <c r="D1003" s="140">
        <v>0</v>
      </c>
      <c r="E1003" s="140">
        <v>0</v>
      </c>
      <c r="F1003" s="140">
        <v>0</v>
      </c>
      <c r="G1003" s="140">
        <v>0</v>
      </c>
      <c r="H1003" s="140">
        <v>0</v>
      </c>
      <c r="I1003" s="140">
        <v>0</v>
      </c>
      <c r="J1003" s="135">
        <f t="shared" si="464"/>
        <v>0</v>
      </c>
      <c r="K1003" s="141">
        <v>0</v>
      </c>
      <c r="L1003" s="141">
        <v>0</v>
      </c>
      <c r="M1003" s="141">
        <v>0</v>
      </c>
      <c r="N1003" s="141">
        <v>0</v>
      </c>
      <c r="O1003" s="141">
        <v>0</v>
      </c>
      <c r="P1003" s="141">
        <v>0</v>
      </c>
      <c r="Q1003" s="136">
        <f t="shared" si="466"/>
        <v>0</v>
      </c>
      <c r="R1003" s="141">
        <v>0</v>
      </c>
      <c r="S1003" s="141">
        <v>0</v>
      </c>
      <c r="T1003" s="141">
        <v>0</v>
      </c>
      <c r="U1003" s="10">
        <v>0</v>
      </c>
      <c r="V1003" s="10">
        <v>0</v>
      </c>
      <c r="W1003" s="10">
        <v>0</v>
      </c>
      <c r="X1003" s="13">
        <f t="shared" si="476"/>
        <v>0</v>
      </c>
      <c r="Y1003" s="10">
        <f t="shared" si="474"/>
        <v>0</v>
      </c>
      <c r="Z1003" s="10">
        <f t="shared" si="474"/>
        <v>0</v>
      </c>
      <c r="AA1003" s="10">
        <f t="shared" si="474"/>
        <v>0</v>
      </c>
      <c r="AB1003" s="10">
        <f t="shared" si="474"/>
        <v>0</v>
      </c>
      <c r="AC1003" s="10">
        <f t="shared" si="474"/>
        <v>0</v>
      </c>
      <c r="AD1003" s="10">
        <f t="shared" si="474"/>
        <v>0</v>
      </c>
      <c r="AE1003" s="10">
        <f t="shared" si="475"/>
        <v>0</v>
      </c>
      <c r="AF1003" s="10">
        <f t="shared" si="475"/>
        <v>0</v>
      </c>
      <c r="AG1003" s="10">
        <f t="shared" si="475"/>
        <v>0</v>
      </c>
      <c r="AH1003" s="10">
        <f t="shared" si="475"/>
        <v>0</v>
      </c>
      <c r="AI1003" s="10">
        <f t="shared" si="475"/>
        <v>0</v>
      </c>
      <c r="AJ1003" s="10">
        <f t="shared" si="475"/>
        <v>0</v>
      </c>
      <c r="AK1003" s="10">
        <f t="shared" si="475"/>
        <v>0</v>
      </c>
    </row>
    <row r="1004" spans="1:37" ht="12.75" customHeight="1" x14ac:dyDescent="0.25">
      <c r="A1004" s="133">
        <v>996</v>
      </c>
      <c r="B1004" s="139" t="s">
        <v>2164</v>
      </c>
      <c r="C1004" s="135">
        <f t="shared" si="462"/>
        <v>0</v>
      </c>
      <c r="D1004" s="140">
        <v>0</v>
      </c>
      <c r="E1004" s="140">
        <v>0</v>
      </c>
      <c r="F1004" s="140">
        <v>0</v>
      </c>
      <c r="G1004" s="140">
        <v>0</v>
      </c>
      <c r="H1004" s="140">
        <v>0</v>
      </c>
      <c r="I1004" s="140">
        <v>0</v>
      </c>
      <c r="J1004" s="135">
        <f t="shared" si="464"/>
        <v>0</v>
      </c>
      <c r="K1004" s="141">
        <v>0</v>
      </c>
      <c r="L1004" s="141">
        <v>0</v>
      </c>
      <c r="M1004" s="141">
        <v>0</v>
      </c>
      <c r="N1004" s="141">
        <v>0</v>
      </c>
      <c r="O1004" s="141">
        <v>0</v>
      </c>
      <c r="P1004" s="141">
        <v>0</v>
      </c>
      <c r="Q1004" s="136">
        <f t="shared" si="466"/>
        <v>0</v>
      </c>
      <c r="R1004" s="141">
        <v>0</v>
      </c>
      <c r="S1004" s="141">
        <v>0</v>
      </c>
      <c r="T1004" s="141">
        <v>0</v>
      </c>
      <c r="U1004" s="10">
        <v>0</v>
      </c>
      <c r="V1004" s="10">
        <v>0</v>
      </c>
      <c r="W1004" s="10">
        <v>0</v>
      </c>
      <c r="X1004" s="13">
        <f t="shared" si="476"/>
        <v>0</v>
      </c>
      <c r="Y1004" s="10">
        <f t="shared" si="474"/>
        <v>0</v>
      </c>
      <c r="Z1004" s="10">
        <f t="shared" si="474"/>
        <v>0</v>
      </c>
      <c r="AA1004" s="10">
        <f t="shared" si="474"/>
        <v>0</v>
      </c>
      <c r="AB1004" s="10">
        <f t="shared" si="474"/>
        <v>0</v>
      </c>
      <c r="AC1004" s="10">
        <f t="shared" si="474"/>
        <v>0</v>
      </c>
      <c r="AD1004" s="10">
        <f t="shared" si="474"/>
        <v>0</v>
      </c>
      <c r="AE1004" s="10">
        <f t="shared" si="475"/>
        <v>0</v>
      </c>
      <c r="AF1004" s="10">
        <f t="shared" si="475"/>
        <v>0</v>
      </c>
      <c r="AG1004" s="10">
        <f t="shared" si="475"/>
        <v>0</v>
      </c>
      <c r="AH1004" s="10">
        <f t="shared" si="475"/>
        <v>0</v>
      </c>
      <c r="AI1004" s="10">
        <f t="shared" si="475"/>
        <v>0</v>
      </c>
      <c r="AJ1004" s="10">
        <f t="shared" si="475"/>
        <v>0</v>
      </c>
      <c r="AK1004" s="10">
        <f t="shared" si="475"/>
        <v>0</v>
      </c>
    </row>
    <row r="1005" spans="1:37" ht="12.75" customHeight="1" x14ac:dyDescent="0.25">
      <c r="A1005" s="133">
        <v>997</v>
      </c>
      <c r="B1005" s="139" t="s">
        <v>2165</v>
      </c>
      <c r="C1005" s="135">
        <f t="shared" si="462"/>
        <v>0</v>
      </c>
      <c r="D1005" s="140">
        <v>0</v>
      </c>
      <c r="E1005" s="140">
        <v>0</v>
      </c>
      <c r="F1005" s="140">
        <v>0</v>
      </c>
      <c r="G1005" s="140">
        <v>0</v>
      </c>
      <c r="H1005" s="140">
        <v>0</v>
      </c>
      <c r="I1005" s="140">
        <v>0</v>
      </c>
      <c r="J1005" s="135">
        <f t="shared" si="464"/>
        <v>0</v>
      </c>
      <c r="K1005" s="141">
        <v>0</v>
      </c>
      <c r="L1005" s="141">
        <v>0</v>
      </c>
      <c r="M1005" s="141">
        <v>0</v>
      </c>
      <c r="N1005" s="141">
        <v>0</v>
      </c>
      <c r="O1005" s="141">
        <v>0</v>
      </c>
      <c r="P1005" s="141">
        <v>0</v>
      </c>
      <c r="Q1005" s="136">
        <f t="shared" si="466"/>
        <v>0</v>
      </c>
      <c r="R1005" s="141">
        <v>0</v>
      </c>
      <c r="S1005" s="141">
        <v>0</v>
      </c>
      <c r="T1005" s="141">
        <v>0</v>
      </c>
      <c r="U1005" s="10">
        <v>0</v>
      </c>
      <c r="V1005" s="10">
        <v>0</v>
      </c>
      <c r="W1005" s="10">
        <v>0</v>
      </c>
      <c r="X1005" s="13">
        <f t="shared" si="476"/>
        <v>0</v>
      </c>
      <c r="Y1005" s="10">
        <f t="shared" si="474"/>
        <v>0</v>
      </c>
      <c r="Z1005" s="10">
        <f t="shared" si="474"/>
        <v>0</v>
      </c>
      <c r="AA1005" s="10">
        <f t="shared" si="474"/>
        <v>0</v>
      </c>
      <c r="AB1005" s="10">
        <f t="shared" si="474"/>
        <v>0</v>
      </c>
      <c r="AC1005" s="10">
        <f t="shared" si="474"/>
        <v>0</v>
      </c>
      <c r="AD1005" s="10">
        <f t="shared" si="474"/>
        <v>0</v>
      </c>
      <c r="AE1005" s="10">
        <f t="shared" si="475"/>
        <v>0</v>
      </c>
      <c r="AF1005" s="10">
        <f t="shared" si="475"/>
        <v>0</v>
      </c>
      <c r="AG1005" s="10">
        <f t="shared" si="475"/>
        <v>0</v>
      </c>
      <c r="AH1005" s="10">
        <f t="shared" si="475"/>
        <v>0</v>
      </c>
      <c r="AI1005" s="10">
        <f t="shared" si="475"/>
        <v>0</v>
      </c>
      <c r="AJ1005" s="10">
        <f t="shared" si="475"/>
        <v>0</v>
      </c>
      <c r="AK1005" s="10">
        <f t="shared" si="475"/>
        <v>0</v>
      </c>
    </row>
    <row r="1006" spans="1:37" ht="12.75" customHeight="1" x14ac:dyDescent="0.25">
      <c r="A1006" s="133">
        <v>998</v>
      </c>
      <c r="B1006" s="139" t="s">
        <v>2166</v>
      </c>
      <c r="C1006" s="135">
        <f t="shared" si="462"/>
        <v>0</v>
      </c>
      <c r="D1006" s="140">
        <v>0</v>
      </c>
      <c r="E1006" s="140">
        <v>0</v>
      </c>
      <c r="F1006" s="140">
        <v>0</v>
      </c>
      <c r="G1006" s="140">
        <v>0</v>
      </c>
      <c r="H1006" s="140">
        <v>0</v>
      </c>
      <c r="I1006" s="140">
        <v>0</v>
      </c>
      <c r="J1006" s="135">
        <f t="shared" si="464"/>
        <v>0</v>
      </c>
      <c r="K1006" s="141">
        <v>0</v>
      </c>
      <c r="L1006" s="141">
        <v>0</v>
      </c>
      <c r="M1006" s="141">
        <v>0</v>
      </c>
      <c r="N1006" s="141">
        <v>0</v>
      </c>
      <c r="O1006" s="141">
        <v>0</v>
      </c>
      <c r="P1006" s="141">
        <v>0</v>
      </c>
      <c r="Q1006" s="136">
        <f t="shared" si="466"/>
        <v>0</v>
      </c>
      <c r="R1006" s="141">
        <v>0</v>
      </c>
      <c r="S1006" s="141">
        <v>0</v>
      </c>
      <c r="T1006" s="141">
        <v>0</v>
      </c>
      <c r="U1006" s="10">
        <v>0</v>
      </c>
      <c r="V1006" s="10">
        <v>0</v>
      </c>
      <c r="W1006" s="10">
        <v>0</v>
      </c>
      <c r="X1006" s="13">
        <f t="shared" si="476"/>
        <v>0</v>
      </c>
      <c r="Y1006" s="10">
        <f t="shared" si="474"/>
        <v>0</v>
      </c>
      <c r="Z1006" s="10">
        <f t="shared" si="474"/>
        <v>0</v>
      </c>
      <c r="AA1006" s="10">
        <f t="shared" si="474"/>
        <v>0</v>
      </c>
      <c r="AB1006" s="10">
        <f t="shared" si="474"/>
        <v>0</v>
      </c>
      <c r="AC1006" s="10">
        <f t="shared" si="474"/>
        <v>0</v>
      </c>
      <c r="AD1006" s="10">
        <f t="shared" si="474"/>
        <v>0</v>
      </c>
      <c r="AE1006" s="10">
        <f t="shared" si="475"/>
        <v>0</v>
      </c>
      <c r="AF1006" s="10">
        <f t="shared" si="475"/>
        <v>0</v>
      </c>
      <c r="AG1006" s="10">
        <f t="shared" si="475"/>
        <v>0</v>
      </c>
      <c r="AH1006" s="10">
        <f t="shared" si="475"/>
        <v>0</v>
      </c>
      <c r="AI1006" s="10">
        <f t="shared" si="475"/>
        <v>0</v>
      </c>
      <c r="AJ1006" s="10">
        <f t="shared" si="475"/>
        <v>0</v>
      </c>
      <c r="AK1006" s="10">
        <f t="shared" si="475"/>
        <v>0</v>
      </c>
    </row>
    <row r="1007" spans="1:37" ht="12.75" customHeight="1" x14ac:dyDescent="0.25">
      <c r="A1007" s="133">
        <v>999</v>
      </c>
      <c r="B1007" s="139" t="s">
        <v>2167</v>
      </c>
      <c r="C1007" s="135">
        <f t="shared" si="462"/>
        <v>0</v>
      </c>
      <c r="D1007" s="140">
        <v>0</v>
      </c>
      <c r="E1007" s="140">
        <v>0</v>
      </c>
      <c r="F1007" s="140">
        <v>0</v>
      </c>
      <c r="G1007" s="140">
        <v>0</v>
      </c>
      <c r="H1007" s="140">
        <v>0</v>
      </c>
      <c r="I1007" s="140">
        <v>0</v>
      </c>
      <c r="J1007" s="135">
        <f t="shared" si="464"/>
        <v>0</v>
      </c>
      <c r="K1007" s="141">
        <v>0</v>
      </c>
      <c r="L1007" s="141">
        <v>0</v>
      </c>
      <c r="M1007" s="141">
        <v>0</v>
      </c>
      <c r="N1007" s="141">
        <v>0</v>
      </c>
      <c r="O1007" s="141">
        <v>0</v>
      </c>
      <c r="P1007" s="141">
        <v>0</v>
      </c>
      <c r="Q1007" s="136">
        <f t="shared" si="466"/>
        <v>0</v>
      </c>
      <c r="R1007" s="141">
        <v>0</v>
      </c>
      <c r="S1007" s="141">
        <v>0</v>
      </c>
      <c r="T1007" s="141">
        <v>0</v>
      </c>
      <c r="U1007" s="10">
        <v>0</v>
      </c>
      <c r="V1007" s="10">
        <v>0</v>
      </c>
      <c r="W1007" s="10">
        <v>0</v>
      </c>
      <c r="X1007" s="13">
        <f t="shared" si="476"/>
        <v>0</v>
      </c>
      <c r="Y1007" s="10">
        <f t="shared" si="474"/>
        <v>0</v>
      </c>
      <c r="Z1007" s="10">
        <f t="shared" si="474"/>
        <v>0</v>
      </c>
      <c r="AA1007" s="10">
        <f t="shared" si="474"/>
        <v>0</v>
      </c>
      <c r="AB1007" s="10">
        <f t="shared" si="474"/>
        <v>0</v>
      </c>
      <c r="AC1007" s="10">
        <f t="shared" si="474"/>
        <v>0</v>
      </c>
      <c r="AD1007" s="10">
        <f t="shared" si="474"/>
        <v>0</v>
      </c>
      <c r="AE1007" s="10">
        <f t="shared" si="475"/>
        <v>0</v>
      </c>
      <c r="AF1007" s="10">
        <f t="shared" si="475"/>
        <v>0</v>
      </c>
      <c r="AG1007" s="10">
        <f t="shared" si="475"/>
        <v>0</v>
      </c>
      <c r="AH1007" s="10">
        <f t="shared" si="475"/>
        <v>0</v>
      </c>
      <c r="AI1007" s="10">
        <f t="shared" si="475"/>
        <v>0</v>
      </c>
      <c r="AJ1007" s="10">
        <f t="shared" si="475"/>
        <v>0</v>
      </c>
      <c r="AK1007" s="10">
        <f t="shared" si="475"/>
        <v>0</v>
      </c>
    </row>
    <row r="1008" spans="1:37" ht="12.75" customHeight="1" x14ac:dyDescent="0.25">
      <c r="A1008" s="133">
        <v>1000</v>
      </c>
      <c r="B1008" s="139" t="s">
        <v>2145</v>
      </c>
      <c r="C1008" s="135">
        <f t="shared" si="462"/>
        <v>0</v>
      </c>
      <c r="D1008" s="140">
        <v>0</v>
      </c>
      <c r="E1008" s="140">
        <v>0</v>
      </c>
      <c r="F1008" s="140">
        <v>0</v>
      </c>
      <c r="G1008" s="140">
        <v>0</v>
      </c>
      <c r="H1008" s="140">
        <v>0</v>
      </c>
      <c r="I1008" s="140">
        <v>0</v>
      </c>
      <c r="J1008" s="135">
        <f t="shared" si="464"/>
        <v>0</v>
      </c>
      <c r="K1008" s="141">
        <v>0</v>
      </c>
      <c r="L1008" s="141">
        <v>0</v>
      </c>
      <c r="M1008" s="141">
        <v>0</v>
      </c>
      <c r="N1008" s="141">
        <v>0</v>
      </c>
      <c r="O1008" s="141">
        <v>0</v>
      </c>
      <c r="P1008" s="141">
        <v>0</v>
      </c>
      <c r="Q1008" s="136">
        <f t="shared" si="466"/>
        <v>0</v>
      </c>
      <c r="R1008" s="141">
        <v>0</v>
      </c>
      <c r="S1008" s="141">
        <v>0</v>
      </c>
      <c r="T1008" s="141">
        <v>0</v>
      </c>
      <c r="U1008" s="10">
        <v>0</v>
      </c>
      <c r="V1008" s="10">
        <v>0</v>
      </c>
      <c r="W1008" s="10">
        <v>0</v>
      </c>
      <c r="X1008" s="13">
        <f t="shared" si="476"/>
        <v>0</v>
      </c>
      <c r="Y1008" s="10">
        <f t="shared" si="474"/>
        <v>0</v>
      </c>
      <c r="Z1008" s="10">
        <f t="shared" si="474"/>
        <v>0</v>
      </c>
      <c r="AA1008" s="10">
        <f t="shared" si="474"/>
        <v>0</v>
      </c>
      <c r="AB1008" s="10">
        <f t="shared" si="474"/>
        <v>0</v>
      </c>
      <c r="AC1008" s="10">
        <f t="shared" si="474"/>
        <v>0</v>
      </c>
      <c r="AD1008" s="10">
        <f t="shared" si="474"/>
        <v>0</v>
      </c>
      <c r="AE1008" s="10">
        <f t="shared" si="475"/>
        <v>0</v>
      </c>
      <c r="AF1008" s="10">
        <f t="shared" si="475"/>
        <v>0</v>
      </c>
      <c r="AG1008" s="10">
        <f t="shared" si="475"/>
        <v>0</v>
      </c>
      <c r="AH1008" s="10">
        <f t="shared" si="475"/>
        <v>0</v>
      </c>
      <c r="AI1008" s="10">
        <f t="shared" si="475"/>
        <v>0</v>
      </c>
      <c r="AJ1008" s="10">
        <f t="shared" si="475"/>
        <v>0</v>
      </c>
      <c r="AK1008" s="10">
        <f t="shared" si="475"/>
        <v>0</v>
      </c>
    </row>
    <row r="1009" spans="1:45" ht="12.75" customHeight="1" x14ac:dyDescent="0.25">
      <c r="A1009" s="133">
        <v>1001</v>
      </c>
      <c r="B1009" s="139" t="s">
        <v>2168</v>
      </c>
      <c r="C1009" s="135">
        <f t="shared" si="462"/>
        <v>0</v>
      </c>
      <c r="D1009" s="140">
        <v>0</v>
      </c>
      <c r="E1009" s="140">
        <v>0</v>
      </c>
      <c r="F1009" s="140">
        <v>0</v>
      </c>
      <c r="G1009" s="140">
        <v>0</v>
      </c>
      <c r="H1009" s="140">
        <v>0</v>
      </c>
      <c r="I1009" s="140">
        <v>0</v>
      </c>
      <c r="J1009" s="135">
        <f t="shared" si="464"/>
        <v>0</v>
      </c>
      <c r="K1009" s="141">
        <v>0</v>
      </c>
      <c r="L1009" s="141">
        <v>0</v>
      </c>
      <c r="M1009" s="141">
        <v>0</v>
      </c>
      <c r="N1009" s="141">
        <v>0</v>
      </c>
      <c r="O1009" s="141">
        <v>0</v>
      </c>
      <c r="P1009" s="141">
        <v>0</v>
      </c>
      <c r="Q1009" s="136">
        <f t="shared" si="466"/>
        <v>0</v>
      </c>
      <c r="R1009" s="141">
        <v>0</v>
      </c>
      <c r="S1009" s="141">
        <v>0</v>
      </c>
      <c r="T1009" s="141">
        <v>0</v>
      </c>
      <c r="U1009" s="10">
        <v>0</v>
      </c>
      <c r="V1009" s="10">
        <v>0</v>
      </c>
      <c r="W1009" s="10">
        <v>0</v>
      </c>
      <c r="X1009" s="13">
        <f t="shared" si="476"/>
        <v>0</v>
      </c>
      <c r="Y1009" s="10">
        <f t="shared" si="474"/>
        <v>0</v>
      </c>
      <c r="Z1009" s="10">
        <f t="shared" si="474"/>
        <v>0</v>
      </c>
      <c r="AA1009" s="10">
        <f t="shared" si="474"/>
        <v>0</v>
      </c>
      <c r="AB1009" s="10">
        <f t="shared" si="474"/>
        <v>0</v>
      </c>
      <c r="AC1009" s="10">
        <f t="shared" si="474"/>
        <v>0</v>
      </c>
      <c r="AD1009" s="10">
        <f t="shared" si="474"/>
        <v>0</v>
      </c>
      <c r="AE1009" s="10">
        <f t="shared" si="475"/>
        <v>0</v>
      </c>
      <c r="AF1009" s="10">
        <f t="shared" si="475"/>
        <v>0</v>
      </c>
      <c r="AG1009" s="10">
        <f t="shared" si="475"/>
        <v>0</v>
      </c>
      <c r="AH1009" s="10">
        <f t="shared" si="475"/>
        <v>0</v>
      </c>
      <c r="AI1009" s="10">
        <f t="shared" si="475"/>
        <v>0</v>
      </c>
      <c r="AJ1009" s="10">
        <f t="shared" si="475"/>
        <v>0</v>
      </c>
      <c r="AK1009" s="10">
        <f t="shared" si="475"/>
        <v>0</v>
      </c>
    </row>
    <row r="1010" spans="1:45" ht="12.75" customHeight="1" x14ac:dyDescent="0.25">
      <c r="A1010" s="133">
        <v>1002</v>
      </c>
      <c r="B1010" s="139" t="s">
        <v>2169</v>
      </c>
      <c r="C1010" s="135">
        <f t="shared" si="462"/>
        <v>0</v>
      </c>
      <c r="D1010" s="140">
        <v>0</v>
      </c>
      <c r="E1010" s="140">
        <v>0</v>
      </c>
      <c r="F1010" s="140">
        <v>0</v>
      </c>
      <c r="G1010" s="140">
        <v>0</v>
      </c>
      <c r="H1010" s="140">
        <v>0</v>
      </c>
      <c r="I1010" s="140">
        <v>0</v>
      </c>
      <c r="J1010" s="135">
        <f t="shared" si="464"/>
        <v>0</v>
      </c>
      <c r="K1010" s="141">
        <v>0</v>
      </c>
      <c r="L1010" s="141">
        <v>0</v>
      </c>
      <c r="M1010" s="141">
        <v>0</v>
      </c>
      <c r="N1010" s="141">
        <v>0</v>
      </c>
      <c r="O1010" s="141">
        <v>0</v>
      </c>
      <c r="P1010" s="141">
        <v>0</v>
      </c>
      <c r="Q1010" s="136">
        <f t="shared" si="466"/>
        <v>0</v>
      </c>
      <c r="R1010" s="141">
        <v>0</v>
      </c>
      <c r="S1010" s="141">
        <v>0</v>
      </c>
      <c r="T1010" s="141">
        <v>0</v>
      </c>
      <c r="U1010" s="10">
        <v>0</v>
      </c>
      <c r="V1010" s="10">
        <v>0</v>
      </c>
      <c r="W1010" s="10">
        <v>0</v>
      </c>
      <c r="X1010" s="13">
        <f t="shared" si="476"/>
        <v>0</v>
      </c>
      <c r="Y1010" s="10">
        <f t="shared" si="474"/>
        <v>0</v>
      </c>
      <c r="Z1010" s="10">
        <f t="shared" si="474"/>
        <v>0</v>
      </c>
      <c r="AA1010" s="10">
        <f t="shared" si="474"/>
        <v>0</v>
      </c>
      <c r="AB1010" s="10">
        <f t="shared" si="474"/>
        <v>0</v>
      </c>
      <c r="AC1010" s="10">
        <f t="shared" si="474"/>
        <v>0</v>
      </c>
      <c r="AD1010" s="10">
        <f t="shared" si="474"/>
        <v>0</v>
      </c>
      <c r="AE1010" s="10">
        <f t="shared" si="475"/>
        <v>0</v>
      </c>
      <c r="AF1010" s="10">
        <f t="shared" si="475"/>
        <v>0</v>
      </c>
      <c r="AG1010" s="10">
        <f t="shared" si="475"/>
        <v>0</v>
      </c>
      <c r="AH1010" s="10">
        <f t="shared" si="475"/>
        <v>0</v>
      </c>
      <c r="AI1010" s="10">
        <f t="shared" si="475"/>
        <v>0</v>
      </c>
      <c r="AJ1010" s="10">
        <f t="shared" si="475"/>
        <v>0</v>
      </c>
      <c r="AK1010" s="10">
        <f t="shared" si="475"/>
        <v>0</v>
      </c>
    </row>
    <row r="1011" spans="1:45" ht="12.75" customHeight="1" x14ac:dyDescent="0.25">
      <c r="A1011" s="133">
        <v>1003</v>
      </c>
      <c r="B1011" s="139" t="s">
        <v>1855</v>
      </c>
      <c r="C1011" s="135">
        <f t="shared" si="462"/>
        <v>0</v>
      </c>
      <c r="D1011" s="140">
        <v>0</v>
      </c>
      <c r="E1011" s="140">
        <v>0</v>
      </c>
      <c r="F1011" s="140">
        <v>0</v>
      </c>
      <c r="G1011" s="140">
        <v>0</v>
      </c>
      <c r="H1011" s="140">
        <v>0</v>
      </c>
      <c r="I1011" s="140">
        <v>0</v>
      </c>
      <c r="J1011" s="135">
        <f t="shared" si="464"/>
        <v>0</v>
      </c>
      <c r="K1011" s="141">
        <v>0</v>
      </c>
      <c r="L1011" s="141">
        <v>0</v>
      </c>
      <c r="M1011" s="141">
        <v>0</v>
      </c>
      <c r="N1011" s="141">
        <v>0</v>
      </c>
      <c r="O1011" s="141">
        <v>0</v>
      </c>
      <c r="P1011" s="141">
        <v>0</v>
      </c>
      <c r="Q1011" s="136">
        <f t="shared" si="466"/>
        <v>0</v>
      </c>
      <c r="R1011" s="141">
        <v>0</v>
      </c>
      <c r="S1011" s="141">
        <v>0</v>
      </c>
      <c r="T1011" s="141">
        <v>0</v>
      </c>
      <c r="U1011" s="10">
        <v>0</v>
      </c>
      <c r="V1011" s="10">
        <v>0</v>
      </c>
      <c r="W1011" s="10">
        <v>0</v>
      </c>
      <c r="X1011" s="13">
        <f t="shared" si="476"/>
        <v>0</v>
      </c>
      <c r="Y1011" s="10">
        <f t="shared" si="474"/>
        <v>0</v>
      </c>
      <c r="Z1011" s="10">
        <f t="shared" si="474"/>
        <v>0</v>
      </c>
      <c r="AA1011" s="10">
        <f t="shared" si="474"/>
        <v>0</v>
      </c>
      <c r="AB1011" s="10">
        <f t="shared" si="474"/>
        <v>0</v>
      </c>
      <c r="AC1011" s="10">
        <f t="shared" si="474"/>
        <v>0</v>
      </c>
      <c r="AD1011" s="10">
        <f t="shared" si="474"/>
        <v>0</v>
      </c>
      <c r="AE1011" s="10">
        <f t="shared" si="475"/>
        <v>0</v>
      </c>
      <c r="AF1011" s="10">
        <f t="shared" si="475"/>
        <v>0</v>
      </c>
      <c r="AG1011" s="10">
        <f t="shared" si="475"/>
        <v>0</v>
      </c>
      <c r="AH1011" s="10">
        <f t="shared" si="475"/>
        <v>0</v>
      </c>
      <c r="AI1011" s="10">
        <f t="shared" si="475"/>
        <v>0</v>
      </c>
      <c r="AJ1011" s="10">
        <f t="shared" si="475"/>
        <v>0</v>
      </c>
      <c r="AK1011" s="10">
        <f t="shared" si="475"/>
        <v>0</v>
      </c>
    </row>
    <row r="1012" spans="1:45" ht="12.75" customHeight="1" x14ac:dyDescent="0.25">
      <c r="A1012" s="133">
        <v>1004</v>
      </c>
      <c r="B1012" s="139" t="s">
        <v>2170</v>
      </c>
      <c r="C1012" s="135">
        <f t="shared" si="462"/>
        <v>0</v>
      </c>
      <c r="D1012" s="140">
        <v>0</v>
      </c>
      <c r="E1012" s="140">
        <v>0</v>
      </c>
      <c r="F1012" s="140">
        <v>0</v>
      </c>
      <c r="G1012" s="140">
        <v>0</v>
      </c>
      <c r="H1012" s="140">
        <v>0</v>
      </c>
      <c r="I1012" s="140">
        <v>0</v>
      </c>
      <c r="J1012" s="135">
        <f t="shared" si="464"/>
        <v>0</v>
      </c>
      <c r="K1012" s="141">
        <v>0</v>
      </c>
      <c r="L1012" s="141">
        <v>0</v>
      </c>
      <c r="M1012" s="141">
        <v>0</v>
      </c>
      <c r="N1012" s="141">
        <v>0</v>
      </c>
      <c r="O1012" s="141">
        <v>0</v>
      </c>
      <c r="P1012" s="141">
        <v>0</v>
      </c>
      <c r="Q1012" s="136">
        <f t="shared" si="466"/>
        <v>0</v>
      </c>
      <c r="R1012" s="141">
        <v>0</v>
      </c>
      <c r="S1012" s="141">
        <v>0</v>
      </c>
      <c r="T1012" s="141">
        <v>0</v>
      </c>
      <c r="U1012" s="10">
        <v>0</v>
      </c>
      <c r="V1012" s="10">
        <v>0</v>
      </c>
      <c r="W1012" s="10">
        <v>0</v>
      </c>
      <c r="X1012" s="13">
        <f t="shared" si="476"/>
        <v>0</v>
      </c>
      <c r="Y1012" s="10">
        <f t="shared" si="474"/>
        <v>0</v>
      </c>
      <c r="Z1012" s="10">
        <f t="shared" si="474"/>
        <v>0</v>
      </c>
      <c r="AA1012" s="10">
        <f t="shared" si="474"/>
        <v>0</v>
      </c>
      <c r="AB1012" s="10">
        <f t="shared" si="474"/>
        <v>0</v>
      </c>
      <c r="AC1012" s="10">
        <f t="shared" si="474"/>
        <v>0</v>
      </c>
      <c r="AD1012" s="10">
        <f t="shared" si="474"/>
        <v>0</v>
      </c>
      <c r="AE1012" s="10">
        <f t="shared" si="475"/>
        <v>0</v>
      </c>
      <c r="AF1012" s="10">
        <f t="shared" si="475"/>
        <v>0</v>
      </c>
      <c r="AG1012" s="10">
        <f t="shared" si="475"/>
        <v>0</v>
      </c>
      <c r="AH1012" s="10">
        <f t="shared" si="475"/>
        <v>0</v>
      </c>
      <c r="AI1012" s="10">
        <f t="shared" si="475"/>
        <v>0</v>
      </c>
      <c r="AJ1012" s="10">
        <f t="shared" si="475"/>
        <v>0</v>
      </c>
      <c r="AK1012" s="10">
        <f t="shared" si="475"/>
        <v>0</v>
      </c>
    </row>
    <row r="1013" spans="1:45" ht="12.75" customHeight="1" x14ac:dyDescent="0.25">
      <c r="A1013" s="133">
        <v>1005</v>
      </c>
      <c r="B1013" s="139" t="s">
        <v>2171</v>
      </c>
      <c r="C1013" s="135">
        <f t="shared" si="462"/>
        <v>0</v>
      </c>
      <c r="D1013" s="140">
        <v>0</v>
      </c>
      <c r="E1013" s="140">
        <v>0</v>
      </c>
      <c r="F1013" s="140">
        <v>0</v>
      </c>
      <c r="G1013" s="140">
        <v>0</v>
      </c>
      <c r="H1013" s="140">
        <v>0</v>
      </c>
      <c r="I1013" s="140">
        <v>0</v>
      </c>
      <c r="J1013" s="135">
        <f t="shared" si="464"/>
        <v>0</v>
      </c>
      <c r="K1013" s="141">
        <v>0</v>
      </c>
      <c r="L1013" s="141">
        <v>0</v>
      </c>
      <c r="M1013" s="141">
        <v>0</v>
      </c>
      <c r="N1013" s="141">
        <v>0</v>
      </c>
      <c r="O1013" s="141">
        <v>0</v>
      </c>
      <c r="P1013" s="141">
        <v>0</v>
      </c>
      <c r="Q1013" s="136">
        <f t="shared" si="466"/>
        <v>0</v>
      </c>
      <c r="R1013" s="141">
        <v>0</v>
      </c>
      <c r="S1013" s="141">
        <v>0</v>
      </c>
      <c r="T1013" s="141">
        <v>0</v>
      </c>
      <c r="U1013" s="10">
        <v>0</v>
      </c>
      <c r="V1013" s="10">
        <v>0</v>
      </c>
      <c r="W1013" s="10">
        <v>0</v>
      </c>
      <c r="X1013" s="13">
        <f t="shared" si="476"/>
        <v>0</v>
      </c>
      <c r="Y1013" s="10">
        <f t="shared" si="474"/>
        <v>0</v>
      </c>
      <c r="Z1013" s="10">
        <f t="shared" si="474"/>
        <v>0</v>
      </c>
      <c r="AA1013" s="10">
        <f t="shared" si="474"/>
        <v>0</v>
      </c>
      <c r="AB1013" s="10">
        <f t="shared" si="474"/>
        <v>0</v>
      </c>
      <c r="AC1013" s="10">
        <f t="shared" si="474"/>
        <v>0</v>
      </c>
      <c r="AD1013" s="10">
        <f t="shared" si="474"/>
        <v>0</v>
      </c>
      <c r="AE1013" s="10">
        <f t="shared" si="475"/>
        <v>0</v>
      </c>
      <c r="AF1013" s="10">
        <f t="shared" si="475"/>
        <v>0</v>
      </c>
      <c r="AG1013" s="10">
        <f t="shared" si="475"/>
        <v>0</v>
      </c>
      <c r="AH1013" s="10">
        <f t="shared" si="475"/>
        <v>0</v>
      </c>
      <c r="AI1013" s="10">
        <f t="shared" si="475"/>
        <v>0</v>
      </c>
      <c r="AJ1013" s="10">
        <f t="shared" si="475"/>
        <v>0</v>
      </c>
      <c r="AK1013" s="10">
        <f t="shared" si="475"/>
        <v>0</v>
      </c>
    </row>
    <row r="1014" spans="1:45" ht="12.75" customHeight="1" x14ac:dyDescent="0.25">
      <c r="A1014" s="133">
        <v>1006</v>
      </c>
      <c r="B1014" s="139"/>
      <c r="C1014" s="140"/>
      <c r="D1014" s="140"/>
      <c r="E1014" s="140"/>
      <c r="F1014" s="140"/>
      <c r="G1014" s="140"/>
      <c r="H1014" s="140"/>
      <c r="I1014" s="140"/>
      <c r="J1014" s="140"/>
      <c r="K1014" s="141"/>
      <c r="L1014" s="141"/>
      <c r="M1014" s="141"/>
      <c r="N1014" s="141"/>
      <c r="O1014" s="141"/>
      <c r="P1014" s="141"/>
      <c r="Q1014" s="141"/>
      <c r="R1014" s="141"/>
      <c r="S1014" s="141"/>
      <c r="T1014" s="141"/>
      <c r="U1014" s="10"/>
      <c r="V1014" s="10"/>
      <c r="W1014" s="10"/>
      <c r="X1014" s="13">
        <f t="shared" si="476"/>
        <v>0</v>
      </c>
      <c r="Y1014" s="10"/>
      <c r="Z1014" s="10"/>
      <c r="AA1014" s="10"/>
      <c r="AB1014" s="10"/>
      <c r="AC1014" s="10"/>
      <c r="AD1014" s="10"/>
      <c r="AE1014" s="10"/>
      <c r="AF1014" s="10"/>
      <c r="AG1014" s="10"/>
      <c r="AH1014" s="10"/>
      <c r="AI1014" s="10"/>
      <c r="AJ1014" s="10"/>
      <c r="AK1014" s="10"/>
    </row>
    <row r="1015" spans="1:45" ht="12.75" customHeight="1" x14ac:dyDescent="0.25">
      <c r="A1015" s="133">
        <v>1007</v>
      </c>
      <c r="B1015" s="134" t="s">
        <v>2172</v>
      </c>
      <c r="C1015" s="135">
        <f t="shared" ref="C1015:C1051" si="477">SUM(D1015:I1015)</f>
        <v>9857</v>
      </c>
      <c r="D1015" s="135">
        <f t="shared" ref="D1015:I1015" si="478">D1016+D1017</f>
        <v>3291.3</v>
      </c>
      <c r="E1015" s="135">
        <f t="shared" si="478"/>
        <v>4499.7</v>
      </c>
      <c r="F1015" s="135">
        <f t="shared" si="478"/>
        <v>0</v>
      </c>
      <c r="G1015" s="135">
        <f t="shared" si="478"/>
        <v>1616.4</v>
      </c>
      <c r="H1015" s="135">
        <f t="shared" si="478"/>
        <v>0</v>
      </c>
      <c r="I1015" s="135">
        <f t="shared" si="478"/>
        <v>449.6</v>
      </c>
      <c r="J1015" s="135">
        <f t="shared" ref="J1015:J1051" si="479">SUM(K1015:P1015)</f>
        <v>11438.099999999999</v>
      </c>
      <c r="K1015" s="135">
        <f t="shared" ref="K1015:P1015" si="480">K1016+K1017</f>
        <v>4872.3999999999996</v>
      </c>
      <c r="L1015" s="135">
        <f t="shared" si="480"/>
        <v>4368.7</v>
      </c>
      <c r="M1015" s="135">
        <f t="shared" si="480"/>
        <v>0</v>
      </c>
      <c r="N1015" s="135">
        <f t="shared" si="480"/>
        <v>1616.4</v>
      </c>
      <c r="O1015" s="135">
        <f t="shared" si="480"/>
        <v>0</v>
      </c>
      <c r="P1015" s="135">
        <f t="shared" si="480"/>
        <v>580.6</v>
      </c>
      <c r="Q1015" s="136">
        <f t="shared" ref="Q1015:Q1051" si="481">SUM(R1015:W1015)</f>
        <v>10008.675000000001</v>
      </c>
      <c r="R1015" s="135">
        <f t="shared" ref="R1015:W1015" si="482">R1016+R1017</f>
        <v>4437.8271000000004</v>
      </c>
      <c r="S1015" s="135">
        <f t="shared" si="482"/>
        <v>4016.8615</v>
      </c>
      <c r="T1015" s="135">
        <f t="shared" si="482"/>
        <v>0</v>
      </c>
      <c r="U1015" s="135">
        <f t="shared" si="482"/>
        <v>984.16840000000002</v>
      </c>
      <c r="V1015" s="135">
        <f t="shared" si="482"/>
        <v>0</v>
      </c>
      <c r="W1015" s="135">
        <f t="shared" si="482"/>
        <v>569.81799999999998</v>
      </c>
      <c r="X1015" s="13">
        <f t="shared" si="476"/>
        <v>-1429.4249999999975</v>
      </c>
      <c r="Y1015" s="13">
        <f t="shared" si="476"/>
        <v>-434.57289999999921</v>
      </c>
      <c r="Z1015" s="13">
        <f t="shared" si="476"/>
        <v>-351.83849999999984</v>
      </c>
      <c r="AA1015" s="13">
        <f t="shared" si="476"/>
        <v>0</v>
      </c>
      <c r="AB1015" s="13">
        <f t="shared" si="476"/>
        <v>-632.23160000000007</v>
      </c>
      <c r="AC1015" s="13">
        <f t="shared" si="476"/>
        <v>0</v>
      </c>
      <c r="AD1015" s="13">
        <f t="shared" si="476"/>
        <v>-10.782000000000039</v>
      </c>
      <c r="AE1015" s="13">
        <f t="shared" si="475"/>
        <v>87.502950664883173</v>
      </c>
      <c r="AF1015" s="13">
        <f t="shared" si="475"/>
        <v>91.080927263771457</v>
      </c>
      <c r="AG1015" s="13">
        <f t="shared" si="475"/>
        <v>91.946379929956279</v>
      </c>
      <c r="AH1015" s="13">
        <f t="shared" si="475"/>
        <v>0</v>
      </c>
      <c r="AI1015" s="13">
        <f t="shared" si="475"/>
        <v>60.886439000247464</v>
      </c>
      <c r="AJ1015" s="13">
        <f t="shared" si="475"/>
        <v>0</v>
      </c>
      <c r="AK1015" s="13">
        <f t="shared" si="475"/>
        <v>98.142955563210464</v>
      </c>
    </row>
    <row r="1016" spans="1:45" s="138" customFormat="1" ht="12.75" customHeight="1" x14ac:dyDescent="0.2">
      <c r="A1016" s="133">
        <v>1008</v>
      </c>
      <c r="B1016" s="134" t="s">
        <v>1374</v>
      </c>
      <c r="C1016" s="135">
        <f t="shared" si="477"/>
        <v>9857</v>
      </c>
      <c r="D1016" s="135">
        <f t="shared" ref="D1016:I1016" si="483">D1018</f>
        <v>3291.3</v>
      </c>
      <c r="E1016" s="135">
        <f t="shared" si="483"/>
        <v>4499.7</v>
      </c>
      <c r="F1016" s="135">
        <f t="shared" si="483"/>
        <v>0</v>
      </c>
      <c r="G1016" s="135">
        <f t="shared" si="483"/>
        <v>1616.4</v>
      </c>
      <c r="H1016" s="135">
        <f t="shared" si="483"/>
        <v>0</v>
      </c>
      <c r="I1016" s="135">
        <f t="shared" si="483"/>
        <v>449.6</v>
      </c>
      <c r="J1016" s="135">
        <f t="shared" si="479"/>
        <v>11438.099999999999</v>
      </c>
      <c r="K1016" s="135">
        <f t="shared" ref="K1016:P1016" si="484">K1018</f>
        <v>4872.3999999999996</v>
      </c>
      <c r="L1016" s="135">
        <f t="shared" si="484"/>
        <v>4368.7</v>
      </c>
      <c r="M1016" s="135">
        <f t="shared" si="484"/>
        <v>0</v>
      </c>
      <c r="N1016" s="135">
        <f t="shared" si="484"/>
        <v>1616.4</v>
      </c>
      <c r="O1016" s="135">
        <f t="shared" si="484"/>
        <v>0</v>
      </c>
      <c r="P1016" s="135">
        <f t="shared" si="484"/>
        <v>580.6</v>
      </c>
      <c r="Q1016" s="136">
        <f t="shared" si="481"/>
        <v>10008.675000000001</v>
      </c>
      <c r="R1016" s="135">
        <f t="shared" ref="R1016:W1016" si="485">R1018</f>
        <v>4437.8271000000004</v>
      </c>
      <c r="S1016" s="135">
        <f t="shared" si="485"/>
        <v>4016.8615</v>
      </c>
      <c r="T1016" s="135">
        <f t="shared" si="485"/>
        <v>0</v>
      </c>
      <c r="U1016" s="135">
        <f t="shared" si="485"/>
        <v>984.16840000000002</v>
      </c>
      <c r="V1016" s="135">
        <f t="shared" si="485"/>
        <v>0</v>
      </c>
      <c r="W1016" s="135">
        <f t="shared" si="485"/>
        <v>569.81799999999998</v>
      </c>
      <c r="X1016" s="13">
        <f t="shared" si="476"/>
        <v>-1429.4249999999975</v>
      </c>
      <c r="Y1016" s="13">
        <f t="shared" si="476"/>
        <v>-434.57289999999921</v>
      </c>
      <c r="Z1016" s="13">
        <f t="shared" si="476"/>
        <v>-351.83849999999984</v>
      </c>
      <c r="AA1016" s="13">
        <f t="shared" si="476"/>
        <v>0</v>
      </c>
      <c r="AB1016" s="13">
        <f t="shared" si="476"/>
        <v>-632.23160000000007</v>
      </c>
      <c r="AC1016" s="13">
        <f t="shared" si="476"/>
        <v>0</v>
      </c>
      <c r="AD1016" s="13">
        <f t="shared" si="476"/>
        <v>-10.782000000000039</v>
      </c>
      <c r="AE1016" s="13">
        <f t="shared" si="475"/>
        <v>87.502950664883173</v>
      </c>
      <c r="AF1016" s="13">
        <f t="shared" si="475"/>
        <v>91.080927263771457</v>
      </c>
      <c r="AG1016" s="13">
        <f t="shared" si="475"/>
        <v>91.946379929956279</v>
      </c>
      <c r="AH1016" s="13">
        <f t="shared" si="475"/>
        <v>0</v>
      </c>
      <c r="AI1016" s="13">
        <f t="shared" si="475"/>
        <v>60.886439000247464</v>
      </c>
      <c r="AJ1016" s="13">
        <f t="shared" si="475"/>
        <v>0</v>
      </c>
      <c r="AK1016" s="13">
        <f t="shared" si="475"/>
        <v>98.142955563210464</v>
      </c>
      <c r="AL1016" s="183"/>
      <c r="AM1016" s="183"/>
      <c r="AN1016" s="183"/>
      <c r="AO1016" s="183"/>
      <c r="AP1016" s="183"/>
      <c r="AQ1016" s="183"/>
      <c r="AR1016" s="183"/>
      <c r="AS1016" s="183"/>
    </row>
    <row r="1017" spans="1:45" s="138" customFormat="1" ht="12.75" customHeight="1" x14ac:dyDescent="0.2">
      <c r="A1017" s="133">
        <v>1009</v>
      </c>
      <c r="B1017" s="134" t="s">
        <v>1375</v>
      </c>
      <c r="C1017" s="135">
        <f t="shared" si="477"/>
        <v>0</v>
      </c>
      <c r="D1017" s="135">
        <f t="shared" ref="D1017:I1017" si="486">SUBTOTAL(9,D1019:D1051)</f>
        <v>0</v>
      </c>
      <c r="E1017" s="135">
        <f t="shared" si="486"/>
        <v>0</v>
      </c>
      <c r="F1017" s="135">
        <f t="shared" si="486"/>
        <v>0</v>
      </c>
      <c r="G1017" s="135">
        <f t="shared" si="486"/>
        <v>0</v>
      </c>
      <c r="H1017" s="135">
        <f t="shared" si="486"/>
        <v>0</v>
      </c>
      <c r="I1017" s="135">
        <f t="shared" si="486"/>
        <v>0</v>
      </c>
      <c r="J1017" s="135">
        <f t="shared" si="479"/>
        <v>0</v>
      </c>
      <c r="K1017" s="135">
        <f t="shared" ref="K1017:P1017" si="487">SUBTOTAL(9,K1019:K1051)</f>
        <v>0</v>
      </c>
      <c r="L1017" s="135">
        <f t="shared" si="487"/>
        <v>0</v>
      </c>
      <c r="M1017" s="135">
        <f t="shared" si="487"/>
        <v>0</v>
      </c>
      <c r="N1017" s="135">
        <f t="shared" si="487"/>
        <v>0</v>
      </c>
      <c r="O1017" s="135">
        <f t="shared" si="487"/>
        <v>0</v>
      </c>
      <c r="P1017" s="135">
        <f t="shared" si="487"/>
        <v>0</v>
      </c>
      <c r="Q1017" s="136">
        <f t="shared" si="481"/>
        <v>0</v>
      </c>
      <c r="R1017" s="135">
        <f t="shared" ref="R1017:W1017" si="488">SUBTOTAL(9,R1019:R1051)</f>
        <v>0</v>
      </c>
      <c r="S1017" s="135">
        <f t="shared" si="488"/>
        <v>0</v>
      </c>
      <c r="T1017" s="135">
        <f t="shared" si="488"/>
        <v>0</v>
      </c>
      <c r="U1017" s="135">
        <f t="shared" si="488"/>
        <v>0</v>
      </c>
      <c r="V1017" s="135">
        <f t="shared" si="488"/>
        <v>0</v>
      </c>
      <c r="W1017" s="135">
        <f t="shared" si="488"/>
        <v>0</v>
      </c>
      <c r="X1017" s="13">
        <f t="shared" si="476"/>
        <v>0</v>
      </c>
      <c r="Y1017" s="13">
        <f t="shared" si="476"/>
        <v>0</v>
      </c>
      <c r="Z1017" s="13">
        <f t="shared" si="476"/>
        <v>0</v>
      </c>
      <c r="AA1017" s="13">
        <f t="shared" si="476"/>
        <v>0</v>
      </c>
      <c r="AB1017" s="13">
        <f t="shared" si="476"/>
        <v>0</v>
      </c>
      <c r="AC1017" s="13">
        <f t="shared" si="476"/>
        <v>0</v>
      </c>
      <c r="AD1017" s="13">
        <f t="shared" si="476"/>
        <v>0</v>
      </c>
      <c r="AE1017" s="13">
        <f t="shared" si="475"/>
        <v>0</v>
      </c>
      <c r="AF1017" s="13">
        <f t="shared" si="475"/>
        <v>0</v>
      </c>
      <c r="AG1017" s="13">
        <f t="shared" si="475"/>
        <v>0</v>
      </c>
      <c r="AH1017" s="13">
        <f t="shared" si="475"/>
        <v>0</v>
      </c>
      <c r="AI1017" s="13">
        <f t="shared" si="475"/>
        <v>0</v>
      </c>
      <c r="AJ1017" s="13">
        <f t="shared" si="475"/>
        <v>0</v>
      </c>
      <c r="AK1017" s="13">
        <f t="shared" si="475"/>
        <v>0</v>
      </c>
      <c r="AL1017" s="183"/>
      <c r="AM1017" s="183"/>
      <c r="AN1017" s="183"/>
      <c r="AO1017" s="183"/>
      <c r="AP1017" s="183"/>
      <c r="AQ1017" s="183"/>
      <c r="AR1017" s="183"/>
      <c r="AS1017" s="183"/>
    </row>
    <row r="1018" spans="1:45" ht="12.75" customHeight="1" x14ac:dyDescent="0.25">
      <c r="A1018" s="133">
        <v>1010</v>
      </c>
      <c r="B1018" s="139" t="s">
        <v>1400</v>
      </c>
      <c r="C1018" s="135">
        <f t="shared" si="477"/>
        <v>9857</v>
      </c>
      <c r="D1018" s="140">
        <v>3291.3</v>
      </c>
      <c r="E1018" s="140">
        <v>4499.7</v>
      </c>
      <c r="F1018" s="140">
        <v>0</v>
      </c>
      <c r="G1018" s="140">
        <v>1616.4</v>
      </c>
      <c r="H1018" s="140">
        <v>0</v>
      </c>
      <c r="I1018" s="140">
        <v>449.6</v>
      </c>
      <c r="J1018" s="135">
        <f t="shared" si="479"/>
        <v>11438.099999999999</v>
      </c>
      <c r="K1018" s="141">
        <v>4872.3999999999996</v>
      </c>
      <c r="L1018" s="141">
        <v>4368.7</v>
      </c>
      <c r="M1018" s="141">
        <v>0</v>
      </c>
      <c r="N1018" s="141">
        <v>1616.4</v>
      </c>
      <c r="O1018" s="141">
        <v>0</v>
      </c>
      <c r="P1018" s="141">
        <v>580.6</v>
      </c>
      <c r="Q1018" s="136">
        <f t="shared" si="481"/>
        <v>10008.675000000001</v>
      </c>
      <c r="R1018" s="141">
        <v>4437.8271000000004</v>
      </c>
      <c r="S1018" s="141">
        <v>4016.8615</v>
      </c>
      <c r="T1018" s="141">
        <v>0</v>
      </c>
      <c r="U1018" s="10">
        <v>984.16840000000002</v>
      </c>
      <c r="V1018" s="10">
        <v>0</v>
      </c>
      <c r="W1018" s="10">
        <v>569.81799999999998</v>
      </c>
      <c r="X1018" s="13">
        <f t="shared" si="476"/>
        <v>-1429.4249999999975</v>
      </c>
      <c r="Y1018" s="10">
        <f t="shared" si="476"/>
        <v>-434.57289999999921</v>
      </c>
      <c r="Z1018" s="10">
        <f t="shared" si="476"/>
        <v>-351.83849999999984</v>
      </c>
      <c r="AA1018" s="10">
        <f t="shared" si="476"/>
        <v>0</v>
      </c>
      <c r="AB1018" s="10">
        <f t="shared" si="476"/>
        <v>-632.23160000000007</v>
      </c>
      <c r="AC1018" s="10">
        <f t="shared" si="476"/>
        <v>0</v>
      </c>
      <c r="AD1018" s="10">
        <f t="shared" si="476"/>
        <v>-10.782000000000039</v>
      </c>
      <c r="AE1018" s="10">
        <f t="shared" si="475"/>
        <v>87.502950664883173</v>
      </c>
      <c r="AF1018" s="10">
        <f t="shared" si="475"/>
        <v>91.080927263771457</v>
      </c>
      <c r="AG1018" s="10">
        <f t="shared" si="475"/>
        <v>91.946379929956279</v>
      </c>
      <c r="AH1018" s="10">
        <f t="shared" si="475"/>
        <v>0</v>
      </c>
      <c r="AI1018" s="10">
        <f t="shared" si="475"/>
        <v>60.886439000247464</v>
      </c>
      <c r="AJ1018" s="10">
        <f t="shared" si="475"/>
        <v>0</v>
      </c>
      <c r="AK1018" s="10">
        <f t="shared" si="475"/>
        <v>98.142955563210464</v>
      </c>
    </row>
    <row r="1019" spans="1:45" ht="12.75" customHeight="1" x14ac:dyDescent="0.25">
      <c r="A1019" s="133">
        <v>1011</v>
      </c>
      <c r="B1019" s="139" t="s">
        <v>2173</v>
      </c>
      <c r="C1019" s="135">
        <f t="shared" si="477"/>
        <v>0</v>
      </c>
      <c r="D1019" s="140">
        <v>0</v>
      </c>
      <c r="E1019" s="140">
        <v>0</v>
      </c>
      <c r="F1019" s="140">
        <v>0</v>
      </c>
      <c r="G1019" s="140">
        <v>0</v>
      </c>
      <c r="H1019" s="140">
        <v>0</v>
      </c>
      <c r="I1019" s="140">
        <v>0</v>
      </c>
      <c r="J1019" s="135">
        <f t="shared" si="479"/>
        <v>0</v>
      </c>
      <c r="K1019" s="141">
        <v>0</v>
      </c>
      <c r="L1019" s="141">
        <v>0</v>
      </c>
      <c r="M1019" s="141">
        <v>0</v>
      </c>
      <c r="N1019" s="141">
        <v>0</v>
      </c>
      <c r="O1019" s="141">
        <v>0</v>
      </c>
      <c r="P1019" s="141">
        <v>0</v>
      </c>
      <c r="Q1019" s="136">
        <f t="shared" si="481"/>
        <v>0</v>
      </c>
      <c r="R1019" s="141">
        <v>0</v>
      </c>
      <c r="S1019" s="141">
        <v>0</v>
      </c>
      <c r="T1019" s="141">
        <v>0</v>
      </c>
      <c r="U1019" s="10">
        <v>0</v>
      </c>
      <c r="V1019" s="10">
        <v>0</v>
      </c>
      <c r="W1019" s="10">
        <v>0</v>
      </c>
      <c r="X1019" s="13">
        <f t="shared" si="476"/>
        <v>0</v>
      </c>
      <c r="Y1019" s="10">
        <f t="shared" si="476"/>
        <v>0</v>
      </c>
      <c r="Z1019" s="10">
        <f t="shared" si="476"/>
        <v>0</v>
      </c>
      <c r="AA1019" s="10">
        <f t="shared" si="476"/>
        <v>0</v>
      </c>
      <c r="AB1019" s="10">
        <f t="shared" si="476"/>
        <v>0</v>
      </c>
      <c r="AC1019" s="10">
        <f t="shared" si="476"/>
        <v>0</v>
      </c>
      <c r="AD1019" s="10">
        <f t="shared" si="476"/>
        <v>0</v>
      </c>
      <c r="AE1019" s="10">
        <f t="shared" si="475"/>
        <v>0</v>
      </c>
      <c r="AF1019" s="10">
        <f t="shared" si="475"/>
        <v>0</v>
      </c>
      <c r="AG1019" s="10">
        <f t="shared" si="475"/>
        <v>0</v>
      </c>
      <c r="AH1019" s="10">
        <f t="shared" si="475"/>
        <v>0</v>
      </c>
      <c r="AI1019" s="10">
        <f t="shared" si="475"/>
        <v>0</v>
      </c>
      <c r="AJ1019" s="10">
        <f t="shared" si="475"/>
        <v>0</v>
      </c>
      <c r="AK1019" s="10">
        <f t="shared" si="475"/>
        <v>0</v>
      </c>
    </row>
    <row r="1020" spans="1:45" ht="12.75" customHeight="1" x14ac:dyDescent="0.25">
      <c r="A1020" s="133">
        <v>1012</v>
      </c>
      <c r="B1020" s="139" t="s">
        <v>1685</v>
      </c>
      <c r="C1020" s="135">
        <f t="shared" si="477"/>
        <v>0</v>
      </c>
      <c r="D1020" s="140">
        <v>0</v>
      </c>
      <c r="E1020" s="140">
        <v>0</v>
      </c>
      <c r="F1020" s="140">
        <v>0</v>
      </c>
      <c r="G1020" s="140">
        <v>0</v>
      </c>
      <c r="H1020" s="140">
        <v>0</v>
      </c>
      <c r="I1020" s="140">
        <v>0</v>
      </c>
      <c r="J1020" s="135">
        <f t="shared" si="479"/>
        <v>0</v>
      </c>
      <c r="K1020" s="141">
        <v>0</v>
      </c>
      <c r="L1020" s="141">
        <v>0</v>
      </c>
      <c r="M1020" s="141">
        <v>0</v>
      </c>
      <c r="N1020" s="141">
        <v>0</v>
      </c>
      <c r="O1020" s="141">
        <v>0</v>
      </c>
      <c r="P1020" s="141">
        <v>0</v>
      </c>
      <c r="Q1020" s="136">
        <f t="shared" si="481"/>
        <v>0</v>
      </c>
      <c r="R1020" s="141">
        <v>0</v>
      </c>
      <c r="S1020" s="141">
        <v>0</v>
      </c>
      <c r="T1020" s="141">
        <v>0</v>
      </c>
      <c r="U1020" s="10">
        <v>0</v>
      </c>
      <c r="V1020" s="10">
        <v>0</v>
      </c>
      <c r="W1020" s="10">
        <v>0</v>
      </c>
      <c r="X1020" s="13">
        <f t="shared" si="476"/>
        <v>0</v>
      </c>
      <c r="Y1020" s="10">
        <f t="shared" si="476"/>
        <v>0</v>
      </c>
      <c r="Z1020" s="10">
        <f t="shared" si="476"/>
        <v>0</v>
      </c>
      <c r="AA1020" s="10">
        <f t="shared" si="476"/>
        <v>0</v>
      </c>
      <c r="AB1020" s="10">
        <f t="shared" si="476"/>
        <v>0</v>
      </c>
      <c r="AC1020" s="10">
        <f t="shared" si="476"/>
        <v>0</v>
      </c>
      <c r="AD1020" s="10">
        <f t="shared" si="476"/>
        <v>0</v>
      </c>
      <c r="AE1020" s="10">
        <f t="shared" si="475"/>
        <v>0</v>
      </c>
      <c r="AF1020" s="10">
        <f t="shared" si="475"/>
        <v>0</v>
      </c>
      <c r="AG1020" s="10">
        <f t="shared" si="475"/>
        <v>0</v>
      </c>
      <c r="AH1020" s="10">
        <f t="shared" si="475"/>
        <v>0</v>
      </c>
      <c r="AI1020" s="10">
        <f t="shared" si="475"/>
        <v>0</v>
      </c>
      <c r="AJ1020" s="10">
        <f t="shared" si="475"/>
        <v>0</v>
      </c>
      <c r="AK1020" s="10">
        <f t="shared" si="475"/>
        <v>0</v>
      </c>
    </row>
    <row r="1021" spans="1:45" ht="12.75" customHeight="1" x14ac:dyDescent="0.25">
      <c r="A1021" s="133">
        <v>1013</v>
      </c>
      <c r="B1021" s="139" t="s">
        <v>2174</v>
      </c>
      <c r="C1021" s="135">
        <f t="shared" si="477"/>
        <v>0</v>
      </c>
      <c r="D1021" s="140">
        <v>0</v>
      </c>
      <c r="E1021" s="140">
        <v>0</v>
      </c>
      <c r="F1021" s="140">
        <v>0</v>
      </c>
      <c r="G1021" s="140">
        <v>0</v>
      </c>
      <c r="H1021" s="140">
        <v>0</v>
      </c>
      <c r="I1021" s="140">
        <v>0</v>
      </c>
      <c r="J1021" s="135">
        <f t="shared" si="479"/>
        <v>0</v>
      </c>
      <c r="K1021" s="141">
        <v>0</v>
      </c>
      <c r="L1021" s="141">
        <v>0</v>
      </c>
      <c r="M1021" s="141">
        <v>0</v>
      </c>
      <c r="N1021" s="141">
        <v>0</v>
      </c>
      <c r="O1021" s="141">
        <v>0</v>
      </c>
      <c r="P1021" s="141">
        <v>0</v>
      </c>
      <c r="Q1021" s="136">
        <f t="shared" si="481"/>
        <v>0</v>
      </c>
      <c r="R1021" s="141">
        <v>0</v>
      </c>
      <c r="S1021" s="141">
        <v>0</v>
      </c>
      <c r="T1021" s="141">
        <v>0</v>
      </c>
      <c r="U1021" s="10">
        <v>0</v>
      </c>
      <c r="V1021" s="10">
        <v>0</v>
      </c>
      <c r="W1021" s="10">
        <v>0</v>
      </c>
      <c r="X1021" s="13">
        <f t="shared" si="476"/>
        <v>0</v>
      </c>
      <c r="Y1021" s="10">
        <f t="shared" si="476"/>
        <v>0</v>
      </c>
      <c r="Z1021" s="10">
        <f t="shared" si="476"/>
        <v>0</v>
      </c>
      <c r="AA1021" s="10">
        <f t="shared" si="476"/>
        <v>0</v>
      </c>
      <c r="AB1021" s="10">
        <f t="shared" si="476"/>
        <v>0</v>
      </c>
      <c r="AC1021" s="10">
        <f t="shared" si="476"/>
        <v>0</v>
      </c>
      <c r="AD1021" s="10">
        <f t="shared" si="476"/>
        <v>0</v>
      </c>
      <c r="AE1021" s="10">
        <f t="shared" si="475"/>
        <v>0</v>
      </c>
      <c r="AF1021" s="10">
        <f t="shared" si="475"/>
        <v>0</v>
      </c>
      <c r="AG1021" s="10">
        <f t="shared" si="475"/>
        <v>0</v>
      </c>
      <c r="AH1021" s="10">
        <f t="shared" si="475"/>
        <v>0</v>
      </c>
      <c r="AI1021" s="10">
        <f t="shared" si="475"/>
        <v>0</v>
      </c>
      <c r="AJ1021" s="10">
        <f t="shared" si="475"/>
        <v>0</v>
      </c>
      <c r="AK1021" s="10">
        <f t="shared" si="475"/>
        <v>0</v>
      </c>
    </row>
    <row r="1022" spans="1:45" ht="12.75" customHeight="1" x14ac:dyDescent="0.25">
      <c r="A1022" s="133">
        <v>1014</v>
      </c>
      <c r="B1022" s="139" t="s">
        <v>2175</v>
      </c>
      <c r="C1022" s="135">
        <f t="shared" si="477"/>
        <v>0</v>
      </c>
      <c r="D1022" s="140">
        <v>0</v>
      </c>
      <c r="E1022" s="140">
        <v>0</v>
      </c>
      <c r="F1022" s="140">
        <v>0</v>
      </c>
      <c r="G1022" s="140">
        <v>0</v>
      </c>
      <c r="H1022" s="140">
        <v>0</v>
      </c>
      <c r="I1022" s="140">
        <v>0</v>
      </c>
      <c r="J1022" s="135">
        <f t="shared" si="479"/>
        <v>0</v>
      </c>
      <c r="K1022" s="141">
        <v>0</v>
      </c>
      <c r="L1022" s="141">
        <v>0</v>
      </c>
      <c r="M1022" s="141">
        <v>0</v>
      </c>
      <c r="N1022" s="141">
        <v>0</v>
      </c>
      <c r="O1022" s="141">
        <v>0</v>
      </c>
      <c r="P1022" s="141">
        <v>0</v>
      </c>
      <c r="Q1022" s="136">
        <f t="shared" si="481"/>
        <v>0</v>
      </c>
      <c r="R1022" s="141">
        <v>0</v>
      </c>
      <c r="S1022" s="141">
        <v>0</v>
      </c>
      <c r="T1022" s="141">
        <v>0</v>
      </c>
      <c r="U1022" s="10">
        <v>0</v>
      </c>
      <c r="V1022" s="10">
        <v>0</v>
      </c>
      <c r="W1022" s="10">
        <v>0</v>
      </c>
      <c r="X1022" s="13">
        <f t="shared" si="476"/>
        <v>0</v>
      </c>
      <c r="Y1022" s="10">
        <f t="shared" si="476"/>
        <v>0</v>
      </c>
      <c r="Z1022" s="10">
        <f t="shared" si="476"/>
        <v>0</v>
      </c>
      <c r="AA1022" s="10">
        <f t="shared" si="476"/>
        <v>0</v>
      </c>
      <c r="AB1022" s="10">
        <f t="shared" si="476"/>
        <v>0</v>
      </c>
      <c r="AC1022" s="10">
        <f t="shared" si="476"/>
        <v>0</v>
      </c>
      <c r="AD1022" s="10">
        <f t="shared" si="476"/>
        <v>0</v>
      </c>
      <c r="AE1022" s="10">
        <f t="shared" si="475"/>
        <v>0</v>
      </c>
      <c r="AF1022" s="10">
        <f t="shared" si="475"/>
        <v>0</v>
      </c>
      <c r="AG1022" s="10">
        <f t="shared" si="475"/>
        <v>0</v>
      </c>
      <c r="AH1022" s="10">
        <f t="shared" si="475"/>
        <v>0</v>
      </c>
      <c r="AI1022" s="10">
        <f t="shared" si="475"/>
        <v>0</v>
      </c>
      <c r="AJ1022" s="10">
        <f t="shared" si="475"/>
        <v>0</v>
      </c>
      <c r="AK1022" s="10">
        <f t="shared" si="475"/>
        <v>0</v>
      </c>
    </row>
    <row r="1023" spans="1:45" ht="12.75" customHeight="1" x14ac:dyDescent="0.25">
      <c r="A1023" s="133">
        <v>1015</v>
      </c>
      <c r="B1023" s="139" t="s">
        <v>2176</v>
      </c>
      <c r="C1023" s="135">
        <f t="shared" si="477"/>
        <v>0</v>
      </c>
      <c r="D1023" s="140">
        <v>0</v>
      </c>
      <c r="E1023" s="140">
        <v>0</v>
      </c>
      <c r="F1023" s="140">
        <v>0</v>
      </c>
      <c r="G1023" s="140">
        <v>0</v>
      </c>
      <c r="H1023" s="140">
        <v>0</v>
      </c>
      <c r="I1023" s="140">
        <v>0</v>
      </c>
      <c r="J1023" s="135">
        <f t="shared" si="479"/>
        <v>0</v>
      </c>
      <c r="K1023" s="141">
        <v>0</v>
      </c>
      <c r="L1023" s="141">
        <v>0</v>
      </c>
      <c r="M1023" s="141">
        <v>0</v>
      </c>
      <c r="N1023" s="141">
        <v>0</v>
      </c>
      <c r="O1023" s="141">
        <v>0</v>
      </c>
      <c r="P1023" s="141">
        <v>0</v>
      </c>
      <c r="Q1023" s="136">
        <f t="shared" si="481"/>
        <v>0</v>
      </c>
      <c r="R1023" s="141">
        <v>0</v>
      </c>
      <c r="S1023" s="141">
        <v>0</v>
      </c>
      <c r="T1023" s="141">
        <v>0</v>
      </c>
      <c r="U1023" s="10">
        <v>0</v>
      </c>
      <c r="V1023" s="10">
        <v>0</v>
      </c>
      <c r="W1023" s="10">
        <v>0</v>
      </c>
      <c r="X1023" s="13">
        <f t="shared" si="476"/>
        <v>0</v>
      </c>
      <c r="Y1023" s="10">
        <f t="shared" si="476"/>
        <v>0</v>
      </c>
      <c r="Z1023" s="10">
        <f t="shared" si="476"/>
        <v>0</v>
      </c>
      <c r="AA1023" s="10">
        <f t="shared" si="476"/>
        <v>0</v>
      </c>
      <c r="AB1023" s="10">
        <f t="shared" si="476"/>
        <v>0</v>
      </c>
      <c r="AC1023" s="10">
        <f t="shared" si="476"/>
        <v>0</v>
      </c>
      <c r="AD1023" s="10">
        <f t="shared" si="476"/>
        <v>0</v>
      </c>
      <c r="AE1023" s="10">
        <f t="shared" si="475"/>
        <v>0</v>
      </c>
      <c r="AF1023" s="10">
        <f t="shared" si="475"/>
        <v>0</v>
      </c>
      <c r="AG1023" s="10">
        <f t="shared" si="475"/>
        <v>0</v>
      </c>
      <c r="AH1023" s="10">
        <f t="shared" si="475"/>
        <v>0</v>
      </c>
      <c r="AI1023" s="10">
        <f t="shared" si="475"/>
        <v>0</v>
      </c>
      <c r="AJ1023" s="10">
        <f t="shared" si="475"/>
        <v>0</v>
      </c>
      <c r="AK1023" s="10">
        <f t="shared" si="475"/>
        <v>0</v>
      </c>
    </row>
    <row r="1024" spans="1:45" ht="12.75" customHeight="1" x14ac:dyDescent="0.25">
      <c r="A1024" s="133">
        <v>1016</v>
      </c>
      <c r="B1024" s="139" t="s">
        <v>2177</v>
      </c>
      <c r="C1024" s="135">
        <f t="shared" si="477"/>
        <v>0</v>
      </c>
      <c r="D1024" s="140">
        <v>0</v>
      </c>
      <c r="E1024" s="140">
        <v>0</v>
      </c>
      <c r="F1024" s="140">
        <v>0</v>
      </c>
      <c r="G1024" s="140">
        <v>0</v>
      </c>
      <c r="H1024" s="140">
        <v>0</v>
      </c>
      <c r="I1024" s="140">
        <v>0</v>
      </c>
      <c r="J1024" s="135">
        <f t="shared" si="479"/>
        <v>0</v>
      </c>
      <c r="K1024" s="141">
        <v>0</v>
      </c>
      <c r="L1024" s="141">
        <v>0</v>
      </c>
      <c r="M1024" s="141">
        <v>0</v>
      </c>
      <c r="N1024" s="141">
        <v>0</v>
      </c>
      <c r="O1024" s="141">
        <v>0</v>
      </c>
      <c r="P1024" s="141">
        <v>0</v>
      </c>
      <c r="Q1024" s="136">
        <f t="shared" si="481"/>
        <v>0</v>
      </c>
      <c r="R1024" s="141">
        <v>0</v>
      </c>
      <c r="S1024" s="141">
        <v>0</v>
      </c>
      <c r="T1024" s="141">
        <v>0</v>
      </c>
      <c r="U1024" s="10">
        <v>0</v>
      </c>
      <c r="V1024" s="10">
        <v>0</v>
      </c>
      <c r="W1024" s="10">
        <v>0</v>
      </c>
      <c r="X1024" s="13">
        <f t="shared" si="476"/>
        <v>0</v>
      </c>
      <c r="Y1024" s="10">
        <f t="shared" si="476"/>
        <v>0</v>
      </c>
      <c r="Z1024" s="10">
        <f t="shared" si="476"/>
        <v>0</v>
      </c>
      <c r="AA1024" s="10">
        <f t="shared" si="476"/>
        <v>0</v>
      </c>
      <c r="AB1024" s="10">
        <f t="shared" si="476"/>
        <v>0</v>
      </c>
      <c r="AC1024" s="10">
        <f t="shared" si="476"/>
        <v>0</v>
      </c>
      <c r="AD1024" s="10">
        <f t="shared" si="476"/>
        <v>0</v>
      </c>
      <c r="AE1024" s="10">
        <f t="shared" si="475"/>
        <v>0</v>
      </c>
      <c r="AF1024" s="10">
        <f t="shared" si="475"/>
        <v>0</v>
      </c>
      <c r="AG1024" s="10">
        <f t="shared" si="475"/>
        <v>0</v>
      </c>
      <c r="AH1024" s="10">
        <f t="shared" si="475"/>
        <v>0</v>
      </c>
      <c r="AI1024" s="10">
        <f t="shared" si="475"/>
        <v>0</v>
      </c>
      <c r="AJ1024" s="10">
        <f t="shared" si="475"/>
        <v>0</v>
      </c>
      <c r="AK1024" s="10">
        <f t="shared" si="475"/>
        <v>0</v>
      </c>
    </row>
    <row r="1025" spans="1:37" ht="12.75" customHeight="1" x14ac:dyDescent="0.25">
      <c r="A1025" s="133">
        <v>1017</v>
      </c>
      <c r="B1025" s="139" t="s">
        <v>2178</v>
      </c>
      <c r="C1025" s="135">
        <f t="shared" si="477"/>
        <v>0</v>
      </c>
      <c r="D1025" s="140">
        <v>0</v>
      </c>
      <c r="E1025" s="140">
        <v>0</v>
      </c>
      <c r="F1025" s="140">
        <v>0</v>
      </c>
      <c r="G1025" s="140">
        <v>0</v>
      </c>
      <c r="H1025" s="140">
        <v>0</v>
      </c>
      <c r="I1025" s="140">
        <v>0</v>
      </c>
      <c r="J1025" s="135">
        <f t="shared" si="479"/>
        <v>0</v>
      </c>
      <c r="K1025" s="141">
        <v>0</v>
      </c>
      <c r="L1025" s="141">
        <v>0</v>
      </c>
      <c r="M1025" s="141">
        <v>0</v>
      </c>
      <c r="N1025" s="141">
        <v>0</v>
      </c>
      <c r="O1025" s="141">
        <v>0</v>
      </c>
      <c r="P1025" s="141">
        <v>0</v>
      </c>
      <c r="Q1025" s="136">
        <f t="shared" si="481"/>
        <v>0</v>
      </c>
      <c r="R1025" s="141">
        <v>0</v>
      </c>
      <c r="S1025" s="141">
        <v>0</v>
      </c>
      <c r="T1025" s="141">
        <v>0</v>
      </c>
      <c r="U1025" s="10">
        <v>0</v>
      </c>
      <c r="V1025" s="10">
        <v>0</v>
      </c>
      <c r="W1025" s="10">
        <v>0</v>
      </c>
      <c r="X1025" s="13">
        <f t="shared" si="476"/>
        <v>0</v>
      </c>
      <c r="Y1025" s="10">
        <f t="shared" si="476"/>
        <v>0</v>
      </c>
      <c r="Z1025" s="10">
        <f t="shared" si="476"/>
        <v>0</v>
      </c>
      <c r="AA1025" s="10">
        <f t="shared" si="476"/>
        <v>0</v>
      </c>
      <c r="AB1025" s="10">
        <f t="shared" si="476"/>
        <v>0</v>
      </c>
      <c r="AC1025" s="10">
        <f t="shared" si="476"/>
        <v>0</v>
      </c>
      <c r="AD1025" s="10">
        <f t="shared" si="476"/>
        <v>0</v>
      </c>
      <c r="AE1025" s="10">
        <f t="shared" si="475"/>
        <v>0</v>
      </c>
      <c r="AF1025" s="10">
        <f t="shared" si="475"/>
        <v>0</v>
      </c>
      <c r="AG1025" s="10">
        <f t="shared" si="475"/>
        <v>0</v>
      </c>
      <c r="AH1025" s="10">
        <f t="shared" si="475"/>
        <v>0</v>
      </c>
      <c r="AI1025" s="10">
        <f t="shared" si="475"/>
        <v>0</v>
      </c>
      <c r="AJ1025" s="10">
        <f t="shared" si="475"/>
        <v>0</v>
      </c>
      <c r="AK1025" s="10">
        <f t="shared" si="475"/>
        <v>0</v>
      </c>
    </row>
    <row r="1026" spans="1:37" ht="12.75" customHeight="1" x14ac:dyDescent="0.25">
      <c r="A1026" s="133">
        <v>1018</v>
      </c>
      <c r="B1026" s="139" t="s">
        <v>2179</v>
      </c>
      <c r="C1026" s="135">
        <f t="shared" si="477"/>
        <v>0</v>
      </c>
      <c r="D1026" s="140">
        <v>0</v>
      </c>
      <c r="E1026" s="140">
        <v>0</v>
      </c>
      <c r="F1026" s="140">
        <v>0</v>
      </c>
      <c r="G1026" s="140">
        <v>0</v>
      </c>
      <c r="H1026" s="140">
        <v>0</v>
      </c>
      <c r="I1026" s="140">
        <v>0</v>
      </c>
      <c r="J1026" s="135">
        <f t="shared" si="479"/>
        <v>0</v>
      </c>
      <c r="K1026" s="141">
        <v>0</v>
      </c>
      <c r="L1026" s="141">
        <v>0</v>
      </c>
      <c r="M1026" s="141">
        <v>0</v>
      </c>
      <c r="N1026" s="141">
        <v>0</v>
      </c>
      <c r="O1026" s="141">
        <v>0</v>
      </c>
      <c r="P1026" s="141">
        <v>0</v>
      </c>
      <c r="Q1026" s="136">
        <f t="shared" si="481"/>
        <v>0</v>
      </c>
      <c r="R1026" s="141">
        <v>0</v>
      </c>
      <c r="S1026" s="141">
        <v>0</v>
      </c>
      <c r="T1026" s="141">
        <v>0</v>
      </c>
      <c r="U1026" s="10">
        <v>0</v>
      </c>
      <c r="V1026" s="10">
        <v>0</v>
      </c>
      <c r="W1026" s="10">
        <v>0</v>
      </c>
      <c r="X1026" s="13">
        <f t="shared" si="476"/>
        <v>0</v>
      </c>
      <c r="Y1026" s="10">
        <f t="shared" si="476"/>
        <v>0</v>
      </c>
      <c r="Z1026" s="10">
        <f t="shared" si="476"/>
        <v>0</v>
      </c>
      <c r="AA1026" s="10">
        <f t="shared" si="476"/>
        <v>0</v>
      </c>
      <c r="AB1026" s="10">
        <f t="shared" si="476"/>
        <v>0</v>
      </c>
      <c r="AC1026" s="10">
        <f t="shared" si="476"/>
        <v>0</v>
      </c>
      <c r="AD1026" s="10">
        <f t="shared" si="476"/>
        <v>0</v>
      </c>
      <c r="AE1026" s="10">
        <f t="shared" si="475"/>
        <v>0</v>
      </c>
      <c r="AF1026" s="10">
        <f t="shared" si="475"/>
        <v>0</v>
      </c>
      <c r="AG1026" s="10">
        <f t="shared" si="475"/>
        <v>0</v>
      </c>
      <c r="AH1026" s="10">
        <f t="shared" si="475"/>
        <v>0</v>
      </c>
      <c r="AI1026" s="10">
        <f t="shared" si="475"/>
        <v>0</v>
      </c>
      <c r="AJ1026" s="10">
        <f t="shared" si="475"/>
        <v>0</v>
      </c>
      <c r="AK1026" s="10">
        <f t="shared" si="475"/>
        <v>0</v>
      </c>
    </row>
    <row r="1027" spans="1:37" ht="12.75" customHeight="1" x14ac:dyDescent="0.25">
      <c r="A1027" s="133">
        <v>1019</v>
      </c>
      <c r="B1027" s="139" t="s">
        <v>2180</v>
      </c>
      <c r="C1027" s="135">
        <f t="shared" si="477"/>
        <v>0</v>
      </c>
      <c r="D1027" s="140">
        <v>0</v>
      </c>
      <c r="E1027" s="140">
        <v>0</v>
      </c>
      <c r="F1027" s="140">
        <v>0</v>
      </c>
      <c r="G1027" s="140">
        <v>0</v>
      </c>
      <c r="H1027" s="140">
        <v>0</v>
      </c>
      <c r="I1027" s="140">
        <v>0</v>
      </c>
      <c r="J1027" s="135">
        <f t="shared" si="479"/>
        <v>0</v>
      </c>
      <c r="K1027" s="141">
        <v>0</v>
      </c>
      <c r="L1027" s="141">
        <v>0</v>
      </c>
      <c r="M1027" s="141">
        <v>0</v>
      </c>
      <c r="N1027" s="141">
        <v>0</v>
      </c>
      <c r="O1027" s="141">
        <v>0</v>
      </c>
      <c r="P1027" s="141">
        <v>0</v>
      </c>
      <c r="Q1027" s="136">
        <f t="shared" si="481"/>
        <v>0</v>
      </c>
      <c r="R1027" s="141">
        <v>0</v>
      </c>
      <c r="S1027" s="141">
        <v>0</v>
      </c>
      <c r="T1027" s="141">
        <v>0</v>
      </c>
      <c r="U1027" s="10">
        <v>0</v>
      </c>
      <c r="V1027" s="10">
        <v>0</v>
      </c>
      <c r="W1027" s="10">
        <v>0</v>
      </c>
      <c r="X1027" s="13">
        <f t="shared" si="476"/>
        <v>0</v>
      </c>
      <c r="Y1027" s="10">
        <f t="shared" si="476"/>
        <v>0</v>
      </c>
      <c r="Z1027" s="10">
        <f t="shared" si="476"/>
        <v>0</v>
      </c>
      <c r="AA1027" s="10">
        <f t="shared" si="476"/>
        <v>0</v>
      </c>
      <c r="AB1027" s="10">
        <f t="shared" si="476"/>
        <v>0</v>
      </c>
      <c r="AC1027" s="10">
        <f t="shared" si="476"/>
        <v>0</v>
      </c>
      <c r="AD1027" s="10">
        <f t="shared" si="476"/>
        <v>0</v>
      </c>
      <c r="AE1027" s="10">
        <f t="shared" si="475"/>
        <v>0</v>
      </c>
      <c r="AF1027" s="10">
        <f t="shared" si="475"/>
        <v>0</v>
      </c>
      <c r="AG1027" s="10">
        <f t="shared" si="475"/>
        <v>0</v>
      </c>
      <c r="AH1027" s="10">
        <f t="shared" si="475"/>
        <v>0</v>
      </c>
      <c r="AI1027" s="10">
        <f t="shared" si="475"/>
        <v>0</v>
      </c>
      <c r="AJ1027" s="10">
        <f t="shared" si="475"/>
        <v>0</v>
      </c>
      <c r="AK1027" s="10">
        <f t="shared" si="475"/>
        <v>0</v>
      </c>
    </row>
    <row r="1028" spans="1:37" ht="12.75" customHeight="1" x14ac:dyDescent="0.25">
      <c r="A1028" s="133">
        <v>1020</v>
      </c>
      <c r="B1028" s="139" t="s">
        <v>2181</v>
      </c>
      <c r="C1028" s="135">
        <f t="shared" si="477"/>
        <v>0</v>
      </c>
      <c r="D1028" s="140">
        <v>0</v>
      </c>
      <c r="E1028" s="140">
        <v>0</v>
      </c>
      <c r="F1028" s="140">
        <v>0</v>
      </c>
      <c r="G1028" s="140">
        <v>0</v>
      </c>
      <c r="H1028" s="140">
        <v>0</v>
      </c>
      <c r="I1028" s="140">
        <v>0</v>
      </c>
      <c r="J1028" s="135">
        <f t="shared" si="479"/>
        <v>0</v>
      </c>
      <c r="K1028" s="141">
        <v>0</v>
      </c>
      <c r="L1028" s="141">
        <v>0</v>
      </c>
      <c r="M1028" s="141">
        <v>0</v>
      </c>
      <c r="N1028" s="141">
        <v>0</v>
      </c>
      <c r="O1028" s="141">
        <v>0</v>
      </c>
      <c r="P1028" s="141">
        <v>0</v>
      </c>
      <c r="Q1028" s="136">
        <f t="shared" si="481"/>
        <v>0</v>
      </c>
      <c r="R1028" s="141">
        <v>0</v>
      </c>
      <c r="S1028" s="141">
        <v>0</v>
      </c>
      <c r="T1028" s="141">
        <v>0</v>
      </c>
      <c r="U1028" s="10">
        <v>0</v>
      </c>
      <c r="V1028" s="10">
        <v>0</v>
      </c>
      <c r="W1028" s="10">
        <v>0</v>
      </c>
      <c r="X1028" s="13">
        <f t="shared" si="476"/>
        <v>0</v>
      </c>
      <c r="Y1028" s="10">
        <f t="shared" si="476"/>
        <v>0</v>
      </c>
      <c r="Z1028" s="10">
        <f t="shared" si="476"/>
        <v>0</v>
      </c>
      <c r="AA1028" s="10">
        <f t="shared" si="476"/>
        <v>0</v>
      </c>
      <c r="AB1028" s="10">
        <f t="shared" si="476"/>
        <v>0</v>
      </c>
      <c r="AC1028" s="10">
        <f t="shared" si="476"/>
        <v>0</v>
      </c>
      <c r="AD1028" s="10">
        <f t="shared" si="476"/>
        <v>0</v>
      </c>
      <c r="AE1028" s="10">
        <f t="shared" si="475"/>
        <v>0</v>
      </c>
      <c r="AF1028" s="10">
        <f t="shared" si="475"/>
        <v>0</v>
      </c>
      <c r="AG1028" s="10">
        <f t="shared" si="475"/>
        <v>0</v>
      </c>
      <c r="AH1028" s="10">
        <f t="shared" si="475"/>
        <v>0</v>
      </c>
      <c r="AI1028" s="10">
        <f t="shared" si="475"/>
        <v>0</v>
      </c>
      <c r="AJ1028" s="10">
        <f t="shared" si="475"/>
        <v>0</v>
      </c>
      <c r="AK1028" s="10">
        <f t="shared" si="475"/>
        <v>0</v>
      </c>
    </row>
    <row r="1029" spans="1:37" ht="12.75" customHeight="1" x14ac:dyDescent="0.25">
      <c r="A1029" s="133">
        <v>1021</v>
      </c>
      <c r="B1029" s="139" t="s">
        <v>2182</v>
      </c>
      <c r="C1029" s="135">
        <f t="shared" si="477"/>
        <v>0</v>
      </c>
      <c r="D1029" s="140">
        <v>0</v>
      </c>
      <c r="E1029" s="140">
        <v>0</v>
      </c>
      <c r="F1029" s="140">
        <v>0</v>
      </c>
      <c r="G1029" s="140">
        <v>0</v>
      </c>
      <c r="H1029" s="140">
        <v>0</v>
      </c>
      <c r="I1029" s="140">
        <v>0</v>
      </c>
      <c r="J1029" s="135">
        <f t="shared" si="479"/>
        <v>0</v>
      </c>
      <c r="K1029" s="141">
        <v>0</v>
      </c>
      <c r="L1029" s="141">
        <v>0</v>
      </c>
      <c r="M1029" s="141">
        <v>0</v>
      </c>
      <c r="N1029" s="141">
        <v>0</v>
      </c>
      <c r="O1029" s="141">
        <v>0</v>
      </c>
      <c r="P1029" s="141">
        <v>0</v>
      </c>
      <c r="Q1029" s="136">
        <f t="shared" si="481"/>
        <v>0</v>
      </c>
      <c r="R1029" s="141">
        <v>0</v>
      </c>
      <c r="S1029" s="141">
        <v>0</v>
      </c>
      <c r="T1029" s="141">
        <v>0</v>
      </c>
      <c r="U1029" s="10">
        <v>0</v>
      </c>
      <c r="V1029" s="10">
        <v>0</v>
      </c>
      <c r="W1029" s="10">
        <v>0</v>
      </c>
      <c r="X1029" s="13">
        <f t="shared" si="476"/>
        <v>0</v>
      </c>
      <c r="Y1029" s="10">
        <f t="shared" si="476"/>
        <v>0</v>
      </c>
      <c r="Z1029" s="10">
        <f t="shared" si="476"/>
        <v>0</v>
      </c>
      <c r="AA1029" s="10">
        <f t="shared" si="476"/>
        <v>0</v>
      </c>
      <c r="AB1029" s="10">
        <f t="shared" si="476"/>
        <v>0</v>
      </c>
      <c r="AC1029" s="10">
        <f t="shared" si="476"/>
        <v>0</v>
      </c>
      <c r="AD1029" s="10">
        <f t="shared" si="476"/>
        <v>0</v>
      </c>
      <c r="AE1029" s="10">
        <f t="shared" si="475"/>
        <v>0</v>
      </c>
      <c r="AF1029" s="10">
        <f t="shared" si="475"/>
        <v>0</v>
      </c>
      <c r="AG1029" s="10">
        <f t="shared" si="475"/>
        <v>0</v>
      </c>
      <c r="AH1029" s="10">
        <f t="shared" si="475"/>
        <v>0</v>
      </c>
      <c r="AI1029" s="10">
        <f t="shared" si="475"/>
        <v>0</v>
      </c>
      <c r="AJ1029" s="10">
        <f t="shared" si="475"/>
        <v>0</v>
      </c>
      <c r="AK1029" s="10">
        <f t="shared" si="475"/>
        <v>0</v>
      </c>
    </row>
    <row r="1030" spans="1:37" ht="12.75" customHeight="1" x14ac:dyDescent="0.25">
      <c r="A1030" s="133">
        <v>1022</v>
      </c>
      <c r="B1030" s="139" t="s">
        <v>2183</v>
      </c>
      <c r="C1030" s="135">
        <f t="shared" si="477"/>
        <v>0</v>
      </c>
      <c r="D1030" s="140">
        <v>0</v>
      </c>
      <c r="E1030" s="140">
        <v>0</v>
      </c>
      <c r="F1030" s="140">
        <v>0</v>
      </c>
      <c r="G1030" s="140">
        <v>0</v>
      </c>
      <c r="H1030" s="140">
        <v>0</v>
      </c>
      <c r="I1030" s="140">
        <v>0</v>
      </c>
      <c r="J1030" s="135">
        <f t="shared" si="479"/>
        <v>0</v>
      </c>
      <c r="K1030" s="141">
        <v>0</v>
      </c>
      <c r="L1030" s="141">
        <v>0</v>
      </c>
      <c r="M1030" s="141">
        <v>0</v>
      </c>
      <c r="N1030" s="141">
        <v>0</v>
      </c>
      <c r="O1030" s="141">
        <v>0</v>
      </c>
      <c r="P1030" s="141">
        <v>0</v>
      </c>
      <c r="Q1030" s="136">
        <f t="shared" si="481"/>
        <v>0</v>
      </c>
      <c r="R1030" s="141">
        <v>0</v>
      </c>
      <c r="S1030" s="141">
        <v>0</v>
      </c>
      <c r="T1030" s="141">
        <v>0</v>
      </c>
      <c r="U1030" s="10">
        <v>0</v>
      </c>
      <c r="V1030" s="10">
        <v>0</v>
      </c>
      <c r="W1030" s="10">
        <v>0</v>
      </c>
      <c r="X1030" s="13">
        <f t="shared" si="476"/>
        <v>0</v>
      </c>
      <c r="Y1030" s="10">
        <f t="shared" si="476"/>
        <v>0</v>
      </c>
      <c r="Z1030" s="10">
        <f t="shared" si="476"/>
        <v>0</v>
      </c>
      <c r="AA1030" s="10">
        <f t="shared" si="476"/>
        <v>0</v>
      </c>
      <c r="AB1030" s="10">
        <f t="shared" si="476"/>
        <v>0</v>
      </c>
      <c r="AC1030" s="10">
        <f t="shared" si="476"/>
        <v>0</v>
      </c>
      <c r="AD1030" s="10">
        <f t="shared" si="476"/>
        <v>0</v>
      </c>
      <c r="AE1030" s="10">
        <f t="shared" si="475"/>
        <v>0</v>
      </c>
      <c r="AF1030" s="10">
        <f t="shared" si="475"/>
        <v>0</v>
      </c>
      <c r="AG1030" s="10">
        <f t="shared" si="475"/>
        <v>0</v>
      </c>
      <c r="AH1030" s="10">
        <f t="shared" ref="AH1030:AK1053" si="489">IF(M1030=0,0,T1030/M1030*100)</f>
        <v>0</v>
      </c>
      <c r="AI1030" s="10">
        <f t="shared" si="489"/>
        <v>0</v>
      </c>
      <c r="AJ1030" s="10">
        <f t="shared" si="489"/>
        <v>0</v>
      </c>
      <c r="AK1030" s="10">
        <f t="shared" si="489"/>
        <v>0</v>
      </c>
    </row>
    <row r="1031" spans="1:37" ht="12.75" customHeight="1" x14ac:dyDescent="0.25">
      <c r="A1031" s="133">
        <v>1023</v>
      </c>
      <c r="B1031" s="139" t="s">
        <v>2184</v>
      </c>
      <c r="C1031" s="135">
        <f t="shared" si="477"/>
        <v>0</v>
      </c>
      <c r="D1031" s="140">
        <v>0</v>
      </c>
      <c r="E1031" s="140">
        <v>0</v>
      </c>
      <c r="F1031" s="140">
        <v>0</v>
      </c>
      <c r="G1031" s="140">
        <v>0</v>
      </c>
      <c r="H1031" s="140">
        <v>0</v>
      </c>
      <c r="I1031" s="140">
        <v>0</v>
      </c>
      <c r="J1031" s="135">
        <f t="shared" si="479"/>
        <v>0</v>
      </c>
      <c r="K1031" s="141">
        <v>0</v>
      </c>
      <c r="L1031" s="141">
        <v>0</v>
      </c>
      <c r="M1031" s="141">
        <v>0</v>
      </c>
      <c r="N1031" s="141">
        <v>0</v>
      </c>
      <c r="O1031" s="141">
        <v>0</v>
      </c>
      <c r="P1031" s="141">
        <v>0</v>
      </c>
      <c r="Q1031" s="136">
        <f t="shared" si="481"/>
        <v>0</v>
      </c>
      <c r="R1031" s="141">
        <v>0</v>
      </c>
      <c r="S1031" s="141">
        <v>0</v>
      </c>
      <c r="T1031" s="141">
        <v>0</v>
      </c>
      <c r="U1031" s="10">
        <v>0</v>
      </c>
      <c r="V1031" s="10">
        <v>0</v>
      </c>
      <c r="W1031" s="10">
        <v>0</v>
      </c>
      <c r="X1031" s="13">
        <f t="shared" si="476"/>
        <v>0</v>
      </c>
      <c r="Y1031" s="10">
        <f t="shared" si="476"/>
        <v>0</v>
      </c>
      <c r="Z1031" s="10">
        <f t="shared" si="476"/>
        <v>0</v>
      </c>
      <c r="AA1031" s="10">
        <f t="shared" si="476"/>
        <v>0</v>
      </c>
      <c r="AB1031" s="10">
        <f t="shared" si="476"/>
        <v>0</v>
      </c>
      <c r="AC1031" s="10">
        <f t="shared" si="476"/>
        <v>0</v>
      </c>
      <c r="AD1031" s="10">
        <f t="shared" si="476"/>
        <v>0</v>
      </c>
      <c r="AE1031" s="10">
        <f t="shared" ref="AE1031:AG1053" si="490">IF(J1031=0,0,Q1031/J1031*100)</f>
        <v>0</v>
      </c>
      <c r="AF1031" s="10">
        <f t="shared" si="490"/>
        <v>0</v>
      </c>
      <c r="AG1031" s="10">
        <f t="shared" si="490"/>
        <v>0</v>
      </c>
      <c r="AH1031" s="10">
        <f t="shared" si="489"/>
        <v>0</v>
      </c>
      <c r="AI1031" s="10">
        <f t="shared" si="489"/>
        <v>0</v>
      </c>
      <c r="AJ1031" s="10">
        <f t="shared" si="489"/>
        <v>0</v>
      </c>
      <c r="AK1031" s="10">
        <f t="shared" si="489"/>
        <v>0</v>
      </c>
    </row>
    <row r="1032" spans="1:37" ht="12.75" customHeight="1" x14ac:dyDescent="0.25">
      <c r="A1032" s="133">
        <v>1024</v>
      </c>
      <c r="B1032" s="139" t="s">
        <v>2185</v>
      </c>
      <c r="C1032" s="135">
        <f t="shared" si="477"/>
        <v>0</v>
      </c>
      <c r="D1032" s="140">
        <v>0</v>
      </c>
      <c r="E1032" s="140">
        <v>0</v>
      </c>
      <c r="F1032" s="140">
        <v>0</v>
      </c>
      <c r="G1032" s="140">
        <v>0</v>
      </c>
      <c r="H1032" s="140">
        <v>0</v>
      </c>
      <c r="I1032" s="140">
        <v>0</v>
      </c>
      <c r="J1032" s="135">
        <f t="shared" si="479"/>
        <v>0</v>
      </c>
      <c r="K1032" s="141">
        <v>0</v>
      </c>
      <c r="L1032" s="141">
        <v>0</v>
      </c>
      <c r="M1032" s="141">
        <v>0</v>
      </c>
      <c r="N1032" s="141">
        <v>0</v>
      </c>
      <c r="O1032" s="141">
        <v>0</v>
      </c>
      <c r="P1032" s="141">
        <v>0</v>
      </c>
      <c r="Q1032" s="136">
        <f t="shared" si="481"/>
        <v>0</v>
      </c>
      <c r="R1032" s="141">
        <v>0</v>
      </c>
      <c r="S1032" s="141">
        <v>0</v>
      </c>
      <c r="T1032" s="141">
        <v>0</v>
      </c>
      <c r="U1032" s="10">
        <v>0</v>
      </c>
      <c r="V1032" s="10">
        <v>0</v>
      </c>
      <c r="W1032" s="10">
        <v>0</v>
      </c>
      <c r="X1032" s="13">
        <f t="shared" si="476"/>
        <v>0</v>
      </c>
      <c r="Y1032" s="10">
        <f t="shared" si="476"/>
        <v>0</v>
      </c>
      <c r="Z1032" s="10">
        <f t="shared" si="476"/>
        <v>0</v>
      </c>
      <c r="AA1032" s="10">
        <f t="shared" si="476"/>
        <v>0</v>
      </c>
      <c r="AB1032" s="10">
        <f t="shared" si="476"/>
        <v>0</v>
      </c>
      <c r="AC1032" s="10">
        <f t="shared" si="476"/>
        <v>0</v>
      </c>
      <c r="AD1032" s="10">
        <f t="shared" si="476"/>
        <v>0</v>
      </c>
      <c r="AE1032" s="10">
        <f t="shared" si="490"/>
        <v>0</v>
      </c>
      <c r="AF1032" s="10">
        <f t="shared" si="490"/>
        <v>0</v>
      </c>
      <c r="AG1032" s="10">
        <f t="shared" si="490"/>
        <v>0</v>
      </c>
      <c r="AH1032" s="10">
        <f t="shared" si="489"/>
        <v>0</v>
      </c>
      <c r="AI1032" s="10">
        <f t="shared" si="489"/>
        <v>0</v>
      </c>
      <c r="AJ1032" s="10">
        <f t="shared" si="489"/>
        <v>0</v>
      </c>
      <c r="AK1032" s="10">
        <f t="shared" si="489"/>
        <v>0</v>
      </c>
    </row>
    <row r="1033" spans="1:37" ht="12.75" customHeight="1" x14ac:dyDescent="0.25">
      <c r="A1033" s="133">
        <v>1025</v>
      </c>
      <c r="B1033" s="139" t="s">
        <v>2186</v>
      </c>
      <c r="C1033" s="135">
        <f t="shared" si="477"/>
        <v>0</v>
      </c>
      <c r="D1033" s="140">
        <v>0</v>
      </c>
      <c r="E1033" s="140">
        <v>0</v>
      </c>
      <c r="F1033" s="140">
        <v>0</v>
      </c>
      <c r="G1033" s="140">
        <v>0</v>
      </c>
      <c r="H1033" s="140">
        <v>0</v>
      </c>
      <c r="I1033" s="140">
        <v>0</v>
      </c>
      <c r="J1033" s="135">
        <f t="shared" si="479"/>
        <v>0</v>
      </c>
      <c r="K1033" s="141">
        <v>0</v>
      </c>
      <c r="L1033" s="141">
        <v>0</v>
      </c>
      <c r="M1033" s="141">
        <v>0</v>
      </c>
      <c r="N1033" s="141">
        <v>0</v>
      </c>
      <c r="O1033" s="141">
        <v>0</v>
      </c>
      <c r="P1033" s="141">
        <v>0</v>
      </c>
      <c r="Q1033" s="136">
        <f t="shared" si="481"/>
        <v>0</v>
      </c>
      <c r="R1033" s="141">
        <v>0</v>
      </c>
      <c r="S1033" s="141">
        <v>0</v>
      </c>
      <c r="T1033" s="141">
        <v>0</v>
      </c>
      <c r="U1033" s="10">
        <v>0</v>
      </c>
      <c r="V1033" s="10">
        <v>0</v>
      </c>
      <c r="W1033" s="10">
        <v>0</v>
      </c>
      <c r="X1033" s="13">
        <f t="shared" si="476"/>
        <v>0</v>
      </c>
      <c r="Y1033" s="10">
        <f t="shared" si="476"/>
        <v>0</v>
      </c>
      <c r="Z1033" s="10">
        <f t="shared" si="476"/>
        <v>0</v>
      </c>
      <c r="AA1033" s="10">
        <f t="shared" si="476"/>
        <v>0</v>
      </c>
      <c r="AB1033" s="10">
        <f t="shared" si="476"/>
        <v>0</v>
      </c>
      <c r="AC1033" s="10">
        <f t="shared" si="476"/>
        <v>0</v>
      </c>
      <c r="AD1033" s="10">
        <f t="shared" si="476"/>
        <v>0</v>
      </c>
      <c r="AE1033" s="10">
        <f t="shared" si="490"/>
        <v>0</v>
      </c>
      <c r="AF1033" s="10">
        <f t="shared" si="490"/>
        <v>0</v>
      </c>
      <c r="AG1033" s="10">
        <f t="shared" si="490"/>
        <v>0</v>
      </c>
      <c r="AH1033" s="10">
        <f t="shared" si="489"/>
        <v>0</v>
      </c>
      <c r="AI1033" s="10">
        <f t="shared" si="489"/>
        <v>0</v>
      </c>
      <c r="AJ1033" s="10">
        <f t="shared" si="489"/>
        <v>0</v>
      </c>
      <c r="AK1033" s="10">
        <f t="shared" si="489"/>
        <v>0</v>
      </c>
    </row>
    <row r="1034" spans="1:37" ht="12.75" customHeight="1" x14ac:dyDescent="0.25">
      <c r="A1034" s="133">
        <v>1026</v>
      </c>
      <c r="B1034" s="139" t="s">
        <v>2187</v>
      </c>
      <c r="C1034" s="135">
        <f t="shared" si="477"/>
        <v>0</v>
      </c>
      <c r="D1034" s="140">
        <v>0</v>
      </c>
      <c r="E1034" s="140">
        <v>0</v>
      </c>
      <c r="F1034" s="140">
        <v>0</v>
      </c>
      <c r="G1034" s="140">
        <v>0</v>
      </c>
      <c r="H1034" s="140">
        <v>0</v>
      </c>
      <c r="I1034" s="140">
        <v>0</v>
      </c>
      <c r="J1034" s="135">
        <f t="shared" si="479"/>
        <v>0</v>
      </c>
      <c r="K1034" s="141">
        <v>0</v>
      </c>
      <c r="L1034" s="141">
        <v>0</v>
      </c>
      <c r="M1034" s="141">
        <v>0</v>
      </c>
      <c r="N1034" s="141">
        <v>0</v>
      </c>
      <c r="O1034" s="141">
        <v>0</v>
      </c>
      <c r="P1034" s="141">
        <v>0</v>
      </c>
      <c r="Q1034" s="136">
        <f t="shared" si="481"/>
        <v>0</v>
      </c>
      <c r="R1034" s="141">
        <v>0</v>
      </c>
      <c r="S1034" s="141">
        <v>0</v>
      </c>
      <c r="T1034" s="141">
        <v>0</v>
      </c>
      <c r="U1034" s="10">
        <v>0</v>
      </c>
      <c r="V1034" s="10">
        <v>0</v>
      </c>
      <c r="W1034" s="10">
        <v>0</v>
      </c>
      <c r="X1034" s="13">
        <f t="shared" si="476"/>
        <v>0</v>
      </c>
      <c r="Y1034" s="10">
        <f t="shared" si="476"/>
        <v>0</v>
      </c>
      <c r="Z1034" s="10">
        <f t="shared" si="476"/>
        <v>0</v>
      </c>
      <c r="AA1034" s="10">
        <f t="shared" si="476"/>
        <v>0</v>
      </c>
      <c r="AB1034" s="10">
        <f t="shared" si="476"/>
        <v>0</v>
      </c>
      <c r="AC1034" s="10">
        <f t="shared" si="476"/>
        <v>0</v>
      </c>
      <c r="AD1034" s="10">
        <f t="shared" si="476"/>
        <v>0</v>
      </c>
      <c r="AE1034" s="10">
        <f t="shared" si="490"/>
        <v>0</v>
      </c>
      <c r="AF1034" s="10">
        <f t="shared" si="490"/>
        <v>0</v>
      </c>
      <c r="AG1034" s="10">
        <f t="shared" si="490"/>
        <v>0</v>
      </c>
      <c r="AH1034" s="10">
        <f t="shared" si="489"/>
        <v>0</v>
      </c>
      <c r="AI1034" s="10">
        <f t="shared" si="489"/>
        <v>0</v>
      </c>
      <c r="AJ1034" s="10">
        <f t="shared" si="489"/>
        <v>0</v>
      </c>
      <c r="AK1034" s="10">
        <f t="shared" si="489"/>
        <v>0</v>
      </c>
    </row>
    <row r="1035" spans="1:37" ht="12.75" customHeight="1" x14ac:dyDescent="0.25">
      <c r="A1035" s="133">
        <v>1027</v>
      </c>
      <c r="B1035" s="139" t="s">
        <v>2188</v>
      </c>
      <c r="C1035" s="135">
        <f t="shared" si="477"/>
        <v>0</v>
      </c>
      <c r="D1035" s="140">
        <v>0</v>
      </c>
      <c r="E1035" s="140">
        <v>0</v>
      </c>
      <c r="F1035" s="140">
        <v>0</v>
      </c>
      <c r="G1035" s="140">
        <v>0</v>
      </c>
      <c r="H1035" s="140">
        <v>0</v>
      </c>
      <c r="I1035" s="140">
        <v>0</v>
      </c>
      <c r="J1035" s="135">
        <f t="shared" si="479"/>
        <v>0</v>
      </c>
      <c r="K1035" s="141">
        <v>0</v>
      </c>
      <c r="L1035" s="141">
        <v>0</v>
      </c>
      <c r="M1035" s="141">
        <v>0</v>
      </c>
      <c r="N1035" s="141">
        <v>0</v>
      </c>
      <c r="O1035" s="141">
        <v>0</v>
      </c>
      <c r="P1035" s="141">
        <v>0</v>
      </c>
      <c r="Q1035" s="136">
        <f t="shared" si="481"/>
        <v>0</v>
      </c>
      <c r="R1035" s="141">
        <v>0</v>
      </c>
      <c r="S1035" s="141">
        <v>0</v>
      </c>
      <c r="T1035" s="141">
        <v>0</v>
      </c>
      <c r="U1035" s="10">
        <v>0</v>
      </c>
      <c r="V1035" s="10">
        <v>0</v>
      </c>
      <c r="W1035" s="10">
        <v>0</v>
      </c>
      <c r="X1035" s="13">
        <f t="shared" si="476"/>
        <v>0</v>
      </c>
      <c r="Y1035" s="10">
        <f t="shared" si="476"/>
        <v>0</v>
      </c>
      <c r="Z1035" s="10">
        <f t="shared" si="476"/>
        <v>0</v>
      </c>
      <c r="AA1035" s="10">
        <f t="shared" si="476"/>
        <v>0</v>
      </c>
      <c r="AB1035" s="10">
        <f t="shared" si="476"/>
        <v>0</v>
      </c>
      <c r="AC1035" s="10">
        <f t="shared" si="476"/>
        <v>0</v>
      </c>
      <c r="AD1035" s="10">
        <f t="shared" si="476"/>
        <v>0</v>
      </c>
      <c r="AE1035" s="10">
        <f t="shared" si="490"/>
        <v>0</v>
      </c>
      <c r="AF1035" s="10">
        <f t="shared" si="490"/>
        <v>0</v>
      </c>
      <c r="AG1035" s="10">
        <f t="shared" si="490"/>
        <v>0</v>
      </c>
      <c r="AH1035" s="10">
        <f t="shared" si="489"/>
        <v>0</v>
      </c>
      <c r="AI1035" s="10">
        <f t="shared" si="489"/>
        <v>0</v>
      </c>
      <c r="AJ1035" s="10">
        <f t="shared" si="489"/>
        <v>0</v>
      </c>
      <c r="AK1035" s="10">
        <f t="shared" si="489"/>
        <v>0</v>
      </c>
    </row>
    <row r="1036" spans="1:37" ht="12.75" customHeight="1" x14ac:dyDescent="0.25">
      <c r="A1036" s="133">
        <v>1028</v>
      </c>
      <c r="B1036" s="139" t="s">
        <v>2189</v>
      </c>
      <c r="C1036" s="135">
        <f t="shared" si="477"/>
        <v>0</v>
      </c>
      <c r="D1036" s="140">
        <v>0</v>
      </c>
      <c r="E1036" s="140">
        <v>0</v>
      </c>
      <c r="F1036" s="140">
        <v>0</v>
      </c>
      <c r="G1036" s="140">
        <v>0</v>
      </c>
      <c r="H1036" s="140">
        <v>0</v>
      </c>
      <c r="I1036" s="140">
        <v>0</v>
      </c>
      <c r="J1036" s="135">
        <f t="shared" si="479"/>
        <v>0</v>
      </c>
      <c r="K1036" s="141">
        <v>0</v>
      </c>
      <c r="L1036" s="141">
        <v>0</v>
      </c>
      <c r="M1036" s="141">
        <v>0</v>
      </c>
      <c r="N1036" s="141">
        <v>0</v>
      </c>
      <c r="O1036" s="141">
        <v>0</v>
      </c>
      <c r="P1036" s="141">
        <v>0</v>
      </c>
      <c r="Q1036" s="136">
        <f t="shared" si="481"/>
        <v>0</v>
      </c>
      <c r="R1036" s="141">
        <v>0</v>
      </c>
      <c r="S1036" s="141">
        <v>0</v>
      </c>
      <c r="T1036" s="141">
        <v>0</v>
      </c>
      <c r="U1036" s="10">
        <v>0</v>
      </c>
      <c r="V1036" s="10">
        <v>0</v>
      </c>
      <c r="W1036" s="10">
        <v>0</v>
      </c>
      <c r="X1036" s="13">
        <f t="shared" si="476"/>
        <v>0</v>
      </c>
      <c r="Y1036" s="10">
        <f t="shared" si="476"/>
        <v>0</v>
      </c>
      <c r="Z1036" s="10">
        <f t="shared" si="476"/>
        <v>0</v>
      </c>
      <c r="AA1036" s="10">
        <f t="shared" si="476"/>
        <v>0</v>
      </c>
      <c r="AB1036" s="10">
        <f t="shared" si="476"/>
        <v>0</v>
      </c>
      <c r="AC1036" s="10">
        <f t="shared" si="476"/>
        <v>0</v>
      </c>
      <c r="AD1036" s="10">
        <f t="shared" si="476"/>
        <v>0</v>
      </c>
      <c r="AE1036" s="10">
        <f t="shared" si="490"/>
        <v>0</v>
      </c>
      <c r="AF1036" s="10">
        <f t="shared" si="490"/>
        <v>0</v>
      </c>
      <c r="AG1036" s="10">
        <f t="shared" si="490"/>
        <v>0</v>
      </c>
      <c r="AH1036" s="10">
        <f t="shared" si="489"/>
        <v>0</v>
      </c>
      <c r="AI1036" s="10">
        <f t="shared" si="489"/>
        <v>0</v>
      </c>
      <c r="AJ1036" s="10">
        <f t="shared" si="489"/>
        <v>0</v>
      </c>
      <c r="AK1036" s="10">
        <f t="shared" si="489"/>
        <v>0</v>
      </c>
    </row>
    <row r="1037" spans="1:37" ht="12.75" customHeight="1" x14ac:dyDescent="0.25">
      <c r="A1037" s="133">
        <v>1029</v>
      </c>
      <c r="B1037" s="139" t="s">
        <v>2190</v>
      </c>
      <c r="C1037" s="135">
        <f t="shared" si="477"/>
        <v>0</v>
      </c>
      <c r="D1037" s="140">
        <v>0</v>
      </c>
      <c r="E1037" s="140">
        <v>0</v>
      </c>
      <c r="F1037" s="140">
        <v>0</v>
      </c>
      <c r="G1037" s="140">
        <v>0</v>
      </c>
      <c r="H1037" s="140">
        <v>0</v>
      </c>
      <c r="I1037" s="140">
        <v>0</v>
      </c>
      <c r="J1037" s="135">
        <f t="shared" si="479"/>
        <v>0</v>
      </c>
      <c r="K1037" s="141">
        <v>0</v>
      </c>
      <c r="L1037" s="141">
        <v>0</v>
      </c>
      <c r="M1037" s="141">
        <v>0</v>
      </c>
      <c r="N1037" s="141">
        <v>0</v>
      </c>
      <c r="O1037" s="141">
        <v>0</v>
      </c>
      <c r="P1037" s="141">
        <v>0</v>
      </c>
      <c r="Q1037" s="136">
        <f t="shared" si="481"/>
        <v>0</v>
      </c>
      <c r="R1037" s="141">
        <v>0</v>
      </c>
      <c r="S1037" s="141">
        <v>0</v>
      </c>
      <c r="T1037" s="141">
        <v>0</v>
      </c>
      <c r="U1037" s="10">
        <v>0</v>
      </c>
      <c r="V1037" s="10">
        <v>0</v>
      </c>
      <c r="W1037" s="10">
        <v>0</v>
      </c>
      <c r="X1037" s="13">
        <f t="shared" si="476"/>
        <v>0</v>
      </c>
      <c r="Y1037" s="10">
        <f t="shared" si="476"/>
        <v>0</v>
      </c>
      <c r="Z1037" s="10">
        <f t="shared" si="476"/>
        <v>0</v>
      </c>
      <c r="AA1037" s="10">
        <f t="shared" si="476"/>
        <v>0</v>
      </c>
      <c r="AB1037" s="10">
        <f t="shared" si="476"/>
        <v>0</v>
      </c>
      <c r="AC1037" s="10">
        <f t="shared" si="476"/>
        <v>0</v>
      </c>
      <c r="AD1037" s="10">
        <f t="shared" si="476"/>
        <v>0</v>
      </c>
      <c r="AE1037" s="10">
        <f t="shared" si="490"/>
        <v>0</v>
      </c>
      <c r="AF1037" s="10">
        <f t="shared" si="490"/>
        <v>0</v>
      </c>
      <c r="AG1037" s="10">
        <f t="shared" si="490"/>
        <v>0</v>
      </c>
      <c r="AH1037" s="10">
        <f t="shared" si="489"/>
        <v>0</v>
      </c>
      <c r="AI1037" s="10">
        <f t="shared" si="489"/>
        <v>0</v>
      </c>
      <c r="AJ1037" s="10">
        <f t="shared" si="489"/>
        <v>0</v>
      </c>
      <c r="AK1037" s="10">
        <f t="shared" si="489"/>
        <v>0</v>
      </c>
    </row>
    <row r="1038" spans="1:37" ht="12.75" customHeight="1" x14ac:dyDescent="0.25">
      <c r="A1038" s="133">
        <v>1030</v>
      </c>
      <c r="B1038" s="139" t="s">
        <v>2191</v>
      </c>
      <c r="C1038" s="135">
        <f t="shared" si="477"/>
        <v>0</v>
      </c>
      <c r="D1038" s="140">
        <v>0</v>
      </c>
      <c r="E1038" s="140">
        <v>0</v>
      </c>
      <c r="F1038" s="140">
        <v>0</v>
      </c>
      <c r="G1038" s="140">
        <v>0</v>
      </c>
      <c r="H1038" s="140">
        <v>0</v>
      </c>
      <c r="I1038" s="140">
        <v>0</v>
      </c>
      <c r="J1038" s="135">
        <f t="shared" si="479"/>
        <v>0</v>
      </c>
      <c r="K1038" s="141">
        <v>0</v>
      </c>
      <c r="L1038" s="141">
        <v>0</v>
      </c>
      <c r="M1038" s="141">
        <v>0</v>
      </c>
      <c r="N1038" s="141">
        <v>0</v>
      </c>
      <c r="O1038" s="141">
        <v>0</v>
      </c>
      <c r="P1038" s="141">
        <v>0</v>
      </c>
      <c r="Q1038" s="136">
        <f t="shared" si="481"/>
        <v>0</v>
      </c>
      <c r="R1038" s="141">
        <v>0</v>
      </c>
      <c r="S1038" s="141">
        <v>0</v>
      </c>
      <c r="T1038" s="141">
        <v>0</v>
      </c>
      <c r="U1038" s="10">
        <v>0</v>
      </c>
      <c r="V1038" s="10">
        <v>0</v>
      </c>
      <c r="W1038" s="10">
        <v>0</v>
      </c>
      <c r="X1038" s="13">
        <f t="shared" si="476"/>
        <v>0</v>
      </c>
      <c r="Y1038" s="10">
        <f t="shared" si="476"/>
        <v>0</v>
      </c>
      <c r="Z1038" s="10">
        <f t="shared" si="476"/>
        <v>0</v>
      </c>
      <c r="AA1038" s="10">
        <f t="shared" si="476"/>
        <v>0</v>
      </c>
      <c r="AB1038" s="10">
        <f t="shared" si="476"/>
        <v>0</v>
      </c>
      <c r="AC1038" s="10">
        <f t="shared" si="476"/>
        <v>0</v>
      </c>
      <c r="AD1038" s="10">
        <f t="shared" si="476"/>
        <v>0</v>
      </c>
      <c r="AE1038" s="10">
        <f t="shared" si="490"/>
        <v>0</v>
      </c>
      <c r="AF1038" s="10">
        <f t="shared" si="490"/>
        <v>0</v>
      </c>
      <c r="AG1038" s="10">
        <f t="shared" si="490"/>
        <v>0</v>
      </c>
      <c r="AH1038" s="10">
        <f t="shared" si="489"/>
        <v>0</v>
      </c>
      <c r="AI1038" s="10">
        <f t="shared" si="489"/>
        <v>0</v>
      </c>
      <c r="AJ1038" s="10">
        <f t="shared" si="489"/>
        <v>0</v>
      </c>
      <c r="AK1038" s="10">
        <f t="shared" si="489"/>
        <v>0</v>
      </c>
    </row>
    <row r="1039" spans="1:37" ht="12.75" customHeight="1" x14ac:dyDescent="0.25">
      <c r="A1039" s="133">
        <v>1031</v>
      </c>
      <c r="B1039" s="139" t="s">
        <v>2192</v>
      </c>
      <c r="C1039" s="135">
        <f t="shared" si="477"/>
        <v>0</v>
      </c>
      <c r="D1039" s="140">
        <v>0</v>
      </c>
      <c r="E1039" s="140">
        <v>0</v>
      </c>
      <c r="F1039" s="140">
        <v>0</v>
      </c>
      <c r="G1039" s="140">
        <v>0</v>
      </c>
      <c r="H1039" s="140">
        <v>0</v>
      </c>
      <c r="I1039" s="140">
        <v>0</v>
      </c>
      <c r="J1039" s="135">
        <f t="shared" si="479"/>
        <v>0</v>
      </c>
      <c r="K1039" s="141">
        <v>0</v>
      </c>
      <c r="L1039" s="141">
        <v>0</v>
      </c>
      <c r="M1039" s="141">
        <v>0</v>
      </c>
      <c r="N1039" s="141">
        <v>0</v>
      </c>
      <c r="O1039" s="141">
        <v>0</v>
      </c>
      <c r="P1039" s="141">
        <v>0</v>
      </c>
      <c r="Q1039" s="136">
        <f t="shared" si="481"/>
        <v>0</v>
      </c>
      <c r="R1039" s="141">
        <v>0</v>
      </c>
      <c r="S1039" s="141">
        <v>0</v>
      </c>
      <c r="T1039" s="141">
        <v>0</v>
      </c>
      <c r="U1039" s="10">
        <v>0</v>
      </c>
      <c r="V1039" s="10">
        <v>0</v>
      </c>
      <c r="W1039" s="10">
        <v>0</v>
      </c>
      <c r="X1039" s="13">
        <f t="shared" si="476"/>
        <v>0</v>
      </c>
      <c r="Y1039" s="10">
        <f t="shared" si="476"/>
        <v>0</v>
      </c>
      <c r="Z1039" s="10">
        <f t="shared" si="476"/>
        <v>0</v>
      </c>
      <c r="AA1039" s="10">
        <f t="shared" si="476"/>
        <v>0</v>
      </c>
      <c r="AB1039" s="10">
        <f t="shared" si="476"/>
        <v>0</v>
      </c>
      <c r="AC1039" s="10">
        <f t="shared" si="476"/>
        <v>0</v>
      </c>
      <c r="AD1039" s="10">
        <f t="shared" si="476"/>
        <v>0</v>
      </c>
      <c r="AE1039" s="10">
        <f t="shared" si="490"/>
        <v>0</v>
      </c>
      <c r="AF1039" s="10">
        <f t="shared" si="490"/>
        <v>0</v>
      </c>
      <c r="AG1039" s="10">
        <f t="shared" si="490"/>
        <v>0</v>
      </c>
      <c r="AH1039" s="10">
        <f t="shared" si="489"/>
        <v>0</v>
      </c>
      <c r="AI1039" s="10">
        <f t="shared" si="489"/>
        <v>0</v>
      </c>
      <c r="AJ1039" s="10">
        <f t="shared" si="489"/>
        <v>0</v>
      </c>
      <c r="AK1039" s="10">
        <f t="shared" si="489"/>
        <v>0</v>
      </c>
    </row>
    <row r="1040" spans="1:37" ht="12.75" customHeight="1" x14ac:dyDescent="0.25">
      <c r="A1040" s="133">
        <v>1032</v>
      </c>
      <c r="B1040" s="139" t="s">
        <v>2193</v>
      </c>
      <c r="C1040" s="135">
        <f t="shared" si="477"/>
        <v>0</v>
      </c>
      <c r="D1040" s="140">
        <v>0</v>
      </c>
      <c r="E1040" s="140">
        <v>0</v>
      </c>
      <c r="F1040" s="140">
        <v>0</v>
      </c>
      <c r="G1040" s="140">
        <v>0</v>
      </c>
      <c r="H1040" s="140">
        <v>0</v>
      </c>
      <c r="I1040" s="140">
        <v>0</v>
      </c>
      <c r="J1040" s="135">
        <f t="shared" si="479"/>
        <v>0</v>
      </c>
      <c r="K1040" s="141">
        <v>0</v>
      </c>
      <c r="L1040" s="141">
        <v>0</v>
      </c>
      <c r="M1040" s="141">
        <v>0</v>
      </c>
      <c r="N1040" s="141">
        <v>0</v>
      </c>
      <c r="O1040" s="141">
        <v>0</v>
      </c>
      <c r="P1040" s="141">
        <v>0</v>
      </c>
      <c r="Q1040" s="136">
        <f t="shared" si="481"/>
        <v>0</v>
      </c>
      <c r="R1040" s="141">
        <v>0</v>
      </c>
      <c r="S1040" s="141">
        <v>0</v>
      </c>
      <c r="T1040" s="141">
        <v>0</v>
      </c>
      <c r="U1040" s="10">
        <v>0</v>
      </c>
      <c r="V1040" s="10">
        <v>0</v>
      </c>
      <c r="W1040" s="10">
        <v>0</v>
      </c>
      <c r="X1040" s="13">
        <f t="shared" si="476"/>
        <v>0</v>
      </c>
      <c r="Y1040" s="10">
        <f t="shared" si="476"/>
        <v>0</v>
      </c>
      <c r="Z1040" s="10">
        <f t="shared" si="476"/>
        <v>0</v>
      </c>
      <c r="AA1040" s="10">
        <f t="shared" si="476"/>
        <v>0</v>
      </c>
      <c r="AB1040" s="10">
        <f t="shared" si="476"/>
        <v>0</v>
      </c>
      <c r="AC1040" s="10">
        <f t="shared" si="476"/>
        <v>0</v>
      </c>
      <c r="AD1040" s="10">
        <f t="shared" si="476"/>
        <v>0</v>
      </c>
      <c r="AE1040" s="10">
        <f t="shared" si="490"/>
        <v>0</v>
      </c>
      <c r="AF1040" s="10">
        <f t="shared" si="490"/>
        <v>0</v>
      </c>
      <c r="AG1040" s="10">
        <f t="shared" si="490"/>
        <v>0</v>
      </c>
      <c r="AH1040" s="10">
        <f t="shared" si="489"/>
        <v>0</v>
      </c>
      <c r="AI1040" s="10">
        <f t="shared" si="489"/>
        <v>0</v>
      </c>
      <c r="AJ1040" s="10">
        <f t="shared" si="489"/>
        <v>0</v>
      </c>
      <c r="AK1040" s="10">
        <f t="shared" si="489"/>
        <v>0</v>
      </c>
    </row>
    <row r="1041" spans="1:45" ht="12.75" customHeight="1" x14ac:dyDescent="0.25">
      <c r="A1041" s="133">
        <v>1033</v>
      </c>
      <c r="B1041" s="139" t="s">
        <v>2194</v>
      </c>
      <c r="C1041" s="135">
        <f t="shared" si="477"/>
        <v>0</v>
      </c>
      <c r="D1041" s="140">
        <v>0</v>
      </c>
      <c r="E1041" s="140">
        <v>0</v>
      </c>
      <c r="F1041" s="140">
        <v>0</v>
      </c>
      <c r="G1041" s="140">
        <v>0</v>
      </c>
      <c r="H1041" s="140">
        <v>0</v>
      </c>
      <c r="I1041" s="140">
        <v>0</v>
      </c>
      <c r="J1041" s="135">
        <f t="shared" si="479"/>
        <v>0</v>
      </c>
      <c r="K1041" s="141">
        <v>0</v>
      </c>
      <c r="L1041" s="141">
        <v>0</v>
      </c>
      <c r="M1041" s="141">
        <v>0</v>
      </c>
      <c r="N1041" s="141">
        <v>0</v>
      </c>
      <c r="O1041" s="141">
        <v>0</v>
      </c>
      <c r="P1041" s="141">
        <v>0</v>
      </c>
      <c r="Q1041" s="136">
        <f t="shared" si="481"/>
        <v>0</v>
      </c>
      <c r="R1041" s="141">
        <v>0</v>
      </c>
      <c r="S1041" s="141">
        <v>0</v>
      </c>
      <c r="T1041" s="141">
        <v>0</v>
      </c>
      <c r="U1041" s="10">
        <v>0</v>
      </c>
      <c r="V1041" s="10">
        <v>0</v>
      </c>
      <c r="W1041" s="10">
        <v>0</v>
      </c>
      <c r="X1041" s="13">
        <f t="shared" si="476"/>
        <v>0</v>
      </c>
      <c r="Y1041" s="10">
        <f t="shared" si="476"/>
        <v>0</v>
      </c>
      <c r="Z1041" s="10">
        <f t="shared" si="476"/>
        <v>0</v>
      </c>
      <c r="AA1041" s="10">
        <f t="shared" si="476"/>
        <v>0</v>
      </c>
      <c r="AB1041" s="10">
        <f t="shared" si="476"/>
        <v>0</v>
      </c>
      <c r="AC1041" s="10">
        <f t="shared" si="476"/>
        <v>0</v>
      </c>
      <c r="AD1041" s="10">
        <f t="shared" si="476"/>
        <v>0</v>
      </c>
      <c r="AE1041" s="10">
        <f t="shared" si="490"/>
        <v>0</v>
      </c>
      <c r="AF1041" s="10">
        <f t="shared" si="490"/>
        <v>0</v>
      </c>
      <c r="AG1041" s="10">
        <f t="shared" si="490"/>
        <v>0</v>
      </c>
      <c r="AH1041" s="10">
        <f t="shared" si="489"/>
        <v>0</v>
      </c>
      <c r="AI1041" s="10">
        <f t="shared" si="489"/>
        <v>0</v>
      </c>
      <c r="AJ1041" s="10">
        <f t="shared" si="489"/>
        <v>0</v>
      </c>
      <c r="AK1041" s="10">
        <f t="shared" si="489"/>
        <v>0</v>
      </c>
    </row>
    <row r="1042" spans="1:45" ht="12.75" customHeight="1" x14ac:dyDescent="0.25">
      <c r="A1042" s="133">
        <v>1034</v>
      </c>
      <c r="B1042" s="139" t="s">
        <v>1740</v>
      </c>
      <c r="C1042" s="135">
        <f t="shared" si="477"/>
        <v>0</v>
      </c>
      <c r="D1042" s="140">
        <v>0</v>
      </c>
      <c r="E1042" s="140">
        <v>0</v>
      </c>
      <c r="F1042" s="140">
        <v>0</v>
      </c>
      <c r="G1042" s="140">
        <v>0</v>
      </c>
      <c r="H1042" s="140">
        <v>0</v>
      </c>
      <c r="I1042" s="140">
        <v>0</v>
      </c>
      <c r="J1042" s="135">
        <f t="shared" si="479"/>
        <v>0</v>
      </c>
      <c r="K1042" s="141">
        <v>0</v>
      </c>
      <c r="L1042" s="141">
        <v>0</v>
      </c>
      <c r="M1042" s="141">
        <v>0</v>
      </c>
      <c r="N1042" s="141">
        <v>0</v>
      </c>
      <c r="O1042" s="141">
        <v>0</v>
      </c>
      <c r="P1042" s="141">
        <v>0</v>
      </c>
      <c r="Q1042" s="136">
        <f t="shared" si="481"/>
        <v>0</v>
      </c>
      <c r="R1042" s="141">
        <v>0</v>
      </c>
      <c r="S1042" s="141">
        <v>0</v>
      </c>
      <c r="T1042" s="141">
        <v>0</v>
      </c>
      <c r="U1042" s="10">
        <v>0</v>
      </c>
      <c r="V1042" s="10">
        <v>0</v>
      </c>
      <c r="W1042" s="10">
        <v>0</v>
      </c>
      <c r="X1042" s="13">
        <f t="shared" si="476"/>
        <v>0</v>
      </c>
      <c r="Y1042" s="10">
        <f t="shared" si="476"/>
        <v>0</v>
      </c>
      <c r="Z1042" s="10">
        <f t="shared" si="476"/>
        <v>0</v>
      </c>
      <c r="AA1042" s="10">
        <f t="shared" si="476"/>
        <v>0</v>
      </c>
      <c r="AB1042" s="10">
        <f t="shared" si="476"/>
        <v>0</v>
      </c>
      <c r="AC1042" s="10">
        <f t="shared" si="476"/>
        <v>0</v>
      </c>
      <c r="AD1042" s="10">
        <f t="shared" si="476"/>
        <v>0</v>
      </c>
      <c r="AE1042" s="10">
        <f t="shared" si="490"/>
        <v>0</v>
      </c>
      <c r="AF1042" s="10">
        <f t="shared" si="490"/>
        <v>0</v>
      </c>
      <c r="AG1042" s="10">
        <f t="shared" si="490"/>
        <v>0</v>
      </c>
      <c r="AH1042" s="10">
        <f t="shared" si="489"/>
        <v>0</v>
      </c>
      <c r="AI1042" s="10">
        <f t="shared" si="489"/>
        <v>0</v>
      </c>
      <c r="AJ1042" s="10">
        <f t="shared" si="489"/>
        <v>0</v>
      </c>
      <c r="AK1042" s="10">
        <f t="shared" si="489"/>
        <v>0</v>
      </c>
    </row>
    <row r="1043" spans="1:45" ht="12.75" customHeight="1" x14ac:dyDescent="0.25">
      <c r="A1043" s="133">
        <v>1035</v>
      </c>
      <c r="B1043" s="139" t="s">
        <v>2195</v>
      </c>
      <c r="C1043" s="135">
        <f t="shared" si="477"/>
        <v>0</v>
      </c>
      <c r="D1043" s="140">
        <v>0</v>
      </c>
      <c r="E1043" s="140">
        <v>0</v>
      </c>
      <c r="F1043" s="140">
        <v>0</v>
      </c>
      <c r="G1043" s="140">
        <v>0</v>
      </c>
      <c r="H1043" s="140">
        <v>0</v>
      </c>
      <c r="I1043" s="140">
        <v>0</v>
      </c>
      <c r="J1043" s="135">
        <f t="shared" si="479"/>
        <v>0</v>
      </c>
      <c r="K1043" s="141">
        <v>0</v>
      </c>
      <c r="L1043" s="141">
        <v>0</v>
      </c>
      <c r="M1043" s="141">
        <v>0</v>
      </c>
      <c r="N1043" s="141">
        <v>0</v>
      </c>
      <c r="O1043" s="141">
        <v>0</v>
      </c>
      <c r="P1043" s="141">
        <v>0</v>
      </c>
      <c r="Q1043" s="136">
        <f t="shared" si="481"/>
        <v>0</v>
      </c>
      <c r="R1043" s="141">
        <v>0</v>
      </c>
      <c r="S1043" s="141">
        <v>0</v>
      </c>
      <c r="T1043" s="141">
        <v>0</v>
      </c>
      <c r="U1043" s="10">
        <v>0</v>
      </c>
      <c r="V1043" s="10">
        <v>0</v>
      </c>
      <c r="W1043" s="10">
        <v>0</v>
      </c>
      <c r="X1043" s="13">
        <f t="shared" si="476"/>
        <v>0</v>
      </c>
      <c r="Y1043" s="10">
        <f t="shared" si="476"/>
        <v>0</v>
      </c>
      <c r="Z1043" s="10">
        <f t="shared" si="476"/>
        <v>0</v>
      </c>
      <c r="AA1043" s="10">
        <f t="shared" si="476"/>
        <v>0</v>
      </c>
      <c r="AB1043" s="10">
        <f t="shared" si="476"/>
        <v>0</v>
      </c>
      <c r="AC1043" s="10">
        <f t="shared" si="476"/>
        <v>0</v>
      </c>
      <c r="AD1043" s="10">
        <f t="shared" si="476"/>
        <v>0</v>
      </c>
      <c r="AE1043" s="10">
        <f t="shared" si="490"/>
        <v>0</v>
      </c>
      <c r="AF1043" s="10">
        <f t="shared" si="490"/>
        <v>0</v>
      </c>
      <c r="AG1043" s="10">
        <f t="shared" si="490"/>
        <v>0</v>
      </c>
      <c r="AH1043" s="10">
        <f t="shared" si="489"/>
        <v>0</v>
      </c>
      <c r="AI1043" s="10">
        <f t="shared" si="489"/>
        <v>0</v>
      </c>
      <c r="AJ1043" s="10">
        <f t="shared" si="489"/>
        <v>0</v>
      </c>
      <c r="AK1043" s="10">
        <f t="shared" si="489"/>
        <v>0</v>
      </c>
    </row>
    <row r="1044" spans="1:45" ht="12.75" customHeight="1" x14ac:dyDescent="0.25">
      <c r="A1044" s="133">
        <v>1036</v>
      </c>
      <c r="B1044" s="139" t="s">
        <v>2196</v>
      </c>
      <c r="C1044" s="135">
        <f t="shared" si="477"/>
        <v>0</v>
      </c>
      <c r="D1044" s="140">
        <v>0</v>
      </c>
      <c r="E1044" s="140">
        <v>0</v>
      </c>
      <c r="F1044" s="140">
        <v>0</v>
      </c>
      <c r="G1044" s="140">
        <v>0</v>
      </c>
      <c r="H1044" s="140">
        <v>0</v>
      </c>
      <c r="I1044" s="140">
        <v>0</v>
      </c>
      <c r="J1044" s="135">
        <f t="shared" si="479"/>
        <v>0</v>
      </c>
      <c r="K1044" s="141">
        <v>0</v>
      </c>
      <c r="L1044" s="141">
        <v>0</v>
      </c>
      <c r="M1044" s="141">
        <v>0</v>
      </c>
      <c r="N1044" s="141">
        <v>0</v>
      </c>
      <c r="O1044" s="141">
        <v>0</v>
      </c>
      <c r="P1044" s="141">
        <v>0</v>
      </c>
      <c r="Q1044" s="136">
        <f t="shared" si="481"/>
        <v>0</v>
      </c>
      <c r="R1044" s="141">
        <v>0</v>
      </c>
      <c r="S1044" s="141">
        <v>0</v>
      </c>
      <c r="T1044" s="141">
        <v>0</v>
      </c>
      <c r="U1044" s="10">
        <v>0</v>
      </c>
      <c r="V1044" s="10">
        <v>0</v>
      </c>
      <c r="W1044" s="10">
        <v>0</v>
      </c>
      <c r="X1044" s="13">
        <f t="shared" si="476"/>
        <v>0</v>
      </c>
      <c r="Y1044" s="10">
        <f t="shared" si="476"/>
        <v>0</v>
      </c>
      <c r="Z1044" s="10">
        <f t="shared" si="476"/>
        <v>0</v>
      </c>
      <c r="AA1044" s="10">
        <f t="shared" si="476"/>
        <v>0</v>
      </c>
      <c r="AB1044" s="10">
        <f t="shared" si="476"/>
        <v>0</v>
      </c>
      <c r="AC1044" s="10">
        <f t="shared" si="476"/>
        <v>0</v>
      </c>
      <c r="AD1044" s="10">
        <f t="shared" si="476"/>
        <v>0</v>
      </c>
      <c r="AE1044" s="10">
        <f t="shared" si="490"/>
        <v>0</v>
      </c>
      <c r="AF1044" s="10">
        <f t="shared" si="490"/>
        <v>0</v>
      </c>
      <c r="AG1044" s="10">
        <f t="shared" si="490"/>
        <v>0</v>
      </c>
      <c r="AH1044" s="10">
        <f t="shared" si="489"/>
        <v>0</v>
      </c>
      <c r="AI1044" s="10">
        <f t="shared" si="489"/>
        <v>0</v>
      </c>
      <c r="AJ1044" s="10">
        <f t="shared" si="489"/>
        <v>0</v>
      </c>
      <c r="AK1044" s="10">
        <f t="shared" si="489"/>
        <v>0</v>
      </c>
    </row>
    <row r="1045" spans="1:45" ht="12.75" customHeight="1" x14ac:dyDescent="0.25">
      <c r="A1045" s="133">
        <v>1037</v>
      </c>
      <c r="B1045" s="139" t="s">
        <v>2197</v>
      </c>
      <c r="C1045" s="135">
        <f t="shared" si="477"/>
        <v>0</v>
      </c>
      <c r="D1045" s="140">
        <v>0</v>
      </c>
      <c r="E1045" s="140">
        <v>0</v>
      </c>
      <c r="F1045" s="140">
        <v>0</v>
      </c>
      <c r="G1045" s="140">
        <v>0</v>
      </c>
      <c r="H1045" s="140">
        <v>0</v>
      </c>
      <c r="I1045" s="140">
        <v>0</v>
      </c>
      <c r="J1045" s="135">
        <f t="shared" si="479"/>
        <v>0</v>
      </c>
      <c r="K1045" s="141">
        <v>0</v>
      </c>
      <c r="L1045" s="141">
        <v>0</v>
      </c>
      <c r="M1045" s="141">
        <v>0</v>
      </c>
      <c r="N1045" s="141">
        <v>0</v>
      </c>
      <c r="O1045" s="141">
        <v>0</v>
      </c>
      <c r="P1045" s="141">
        <v>0</v>
      </c>
      <c r="Q1045" s="136">
        <f t="shared" si="481"/>
        <v>0</v>
      </c>
      <c r="R1045" s="141">
        <v>0</v>
      </c>
      <c r="S1045" s="141">
        <v>0</v>
      </c>
      <c r="T1045" s="141">
        <v>0</v>
      </c>
      <c r="U1045" s="10">
        <v>0</v>
      </c>
      <c r="V1045" s="10">
        <v>0</v>
      </c>
      <c r="W1045" s="10">
        <v>0</v>
      </c>
      <c r="X1045" s="13">
        <f t="shared" si="476"/>
        <v>0</v>
      </c>
      <c r="Y1045" s="10">
        <f t="shared" si="476"/>
        <v>0</v>
      </c>
      <c r="Z1045" s="10">
        <f t="shared" si="476"/>
        <v>0</v>
      </c>
      <c r="AA1045" s="10">
        <f t="shared" si="476"/>
        <v>0</v>
      </c>
      <c r="AB1045" s="10">
        <f t="shared" si="476"/>
        <v>0</v>
      </c>
      <c r="AC1045" s="10">
        <f t="shared" si="476"/>
        <v>0</v>
      </c>
      <c r="AD1045" s="10">
        <f t="shared" si="476"/>
        <v>0</v>
      </c>
      <c r="AE1045" s="10">
        <f t="shared" si="490"/>
        <v>0</v>
      </c>
      <c r="AF1045" s="10">
        <f t="shared" si="490"/>
        <v>0</v>
      </c>
      <c r="AG1045" s="10">
        <f t="shared" si="490"/>
        <v>0</v>
      </c>
      <c r="AH1045" s="10">
        <f t="shared" si="489"/>
        <v>0</v>
      </c>
      <c r="AI1045" s="10">
        <f t="shared" si="489"/>
        <v>0</v>
      </c>
      <c r="AJ1045" s="10">
        <f t="shared" si="489"/>
        <v>0</v>
      </c>
      <c r="AK1045" s="10">
        <f t="shared" si="489"/>
        <v>0</v>
      </c>
    </row>
    <row r="1046" spans="1:45" ht="12.75" customHeight="1" x14ac:dyDescent="0.25">
      <c r="A1046" s="133">
        <v>1038</v>
      </c>
      <c r="B1046" s="139" t="s">
        <v>2198</v>
      </c>
      <c r="C1046" s="135">
        <f t="shared" si="477"/>
        <v>0</v>
      </c>
      <c r="D1046" s="140">
        <v>0</v>
      </c>
      <c r="E1046" s="140">
        <v>0</v>
      </c>
      <c r="F1046" s="140">
        <v>0</v>
      </c>
      <c r="G1046" s="140">
        <v>0</v>
      </c>
      <c r="H1046" s="140">
        <v>0</v>
      </c>
      <c r="I1046" s="140">
        <v>0</v>
      </c>
      <c r="J1046" s="135">
        <f t="shared" si="479"/>
        <v>0</v>
      </c>
      <c r="K1046" s="141">
        <v>0</v>
      </c>
      <c r="L1046" s="141">
        <v>0</v>
      </c>
      <c r="M1046" s="141">
        <v>0</v>
      </c>
      <c r="N1046" s="141">
        <v>0</v>
      </c>
      <c r="O1046" s="141">
        <v>0</v>
      </c>
      <c r="P1046" s="141">
        <v>0</v>
      </c>
      <c r="Q1046" s="136">
        <f t="shared" si="481"/>
        <v>0</v>
      </c>
      <c r="R1046" s="141">
        <v>0</v>
      </c>
      <c r="S1046" s="141">
        <v>0</v>
      </c>
      <c r="T1046" s="141">
        <v>0</v>
      </c>
      <c r="U1046" s="10">
        <v>0</v>
      </c>
      <c r="V1046" s="10">
        <v>0</v>
      </c>
      <c r="W1046" s="10">
        <v>0</v>
      </c>
      <c r="X1046" s="13">
        <f t="shared" si="476"/>
        <v>0</v>
      </c>
      <c r="Y1046" s="10">
        <f t="shared" si="476"/>
        <v>0</v>
      </c>
      <c r="Z1046" s="10">
        <f t="shared" si="476"/>
        <v>0</v>
      </c>
      <c r="AA1046" s="10">
        <f t="shared" si="476"/>
        <v>0</v>
      </c>
      <c r="AB1046" s="10">
        <f t="shared" si="476"/>
        <v>0</v>
      </c>
      <c r="AC1046" s="10">
        <f t="shared" si="476"/>
        <v>0</v>
      </c>
      <c r="AD1046" s="10">
        <f t="shared" si="476"/>
        <v>0</v>
      </c>
      <c r="AE1046" s="10">
        <f t="shared" si="490"/>
        <v>0</v>
      </c>
      <c r="AF1046" s="10">
        <f t="shared" si="490"/>
        <v>0</v>
      </c>
      <c r="AG1046" s="10">
        <f t="shared" si="490"/>
        <v>0</v>
      </c>
      <c r="AH1046" s="10">
        <f t="shared" si="489"/>
        <v>0</v>
      </c>
      <c r="AI1046" s="10">
        <f t="shared" si="489"/>
        <v>0</v>
      </c>
      <c r="AJ1046" s="10">
        <f t="shared" si="489"/>
        <v>0</v>
      </c>
      <c r="AK1046" s="10">
        <f t="shared" si="489"/>
        <v>0</v>
      </c>
    </row>
    <row r="1047" spans="1:45" ht="12.75" customHeight="1" x14ac:dyDescent="0.25">
      <c r="A1047" s="133">
        <v>1039</v>
      </c>
      <c r="B1047" s="139" t="s">
        <v>2199</v>
      </c>
      <c r="C1047" s="135">
        <f t="shared" si="477"/>
        <v>0</v>
      </c>
      <c r="D1047" s="140">
        <v>0</v>
      </c>
      <c r="E1047" s="140">
        <v>0</v>
      </c>
      <c r="F1047" s="140">
        <v>0</v>
      </c>
      <c r="G1047" s="140">
        <v>0</v>
      </c>
      <c r="H1047" s="140">
        <v>0</v>
      </c>
      <c r="I1047" s="140">
        <v>0</v>
      </c>
      <c r="J1047" s="135">
        <f t="shared" si="479"/>
        <v>0</v>
      </c>
      <c r="K1047" s="141">
        <v>0</v>
      </c>
      <c r="L1047" s="141">
        <v>0</v>
      </c>
      <c r="M1047" s="141">
        <v>0</v>
      </c>
      <c r="N1047" s="141">
        <v>0</v>
      </c>
      <c r="O1047" s="141">
        <v>0</v>
      </c>
      <c r="P1047" s="141">
        <v>0</v>
      </c>
      <c r="Q1047" s="136">
        <f t="shared" si="481"/>
        <v>0</v>
      </c>
      <c r="R1047" s="141">
        <v>0</v>
      </c>
      <c r="S1047" s="141">
        <v>0</v>
      </c>
      <c r="T1047" s="141">
        <v>0</v>
      </c>
      <c r="U1047" s="10">
        <v>0</v>
      </c>
      <c r="V1047" s="10">
        <v>0</v>
      </c>
      <c r="W1047" s="10">
        <v>0</v>
      </c>
      <c r="X1047" s="13">
        <f t="shared" si="476"/>
        <v>0</v>
      </c>
      <c r="Y1047" s="10">
        <f t="shared" si="476"/>
        <v>0</v>
      </c>
      <c r="Z1047" s="10">
        <f t="shared" si="476"/>
        <v>0</v>
      </c>
      <c r="AA1047" s="10">
        <f t="shared" si="476"/>
        <v>0</v>
      </c>
      <c r="AB1047" s="10">
        <f t="shared" si="476"/>
        <v>0</v>
      </c>
      <c r="AC1047" s="10">
        <f t="shared" si="476"/>
        <v>0</v>
      </c>
      <c r="AD1047" s="10">
        <f t="shared" si="476"/>
        <v>0</v>
      </c>
      <c r="AE1047" s="10">
        <f t="shared" si="490"/>
        <v>0</v>
      </c>
      <c r="AF1047" s="10">
        <f t="shared" si="490"/>
        <v>0</v>
      </c>
      <c r="AG1047" s="10">
        <f t="shared" si="490"/>
        <v>0</v>
      </c>
      <c r="AH1047" s="10">
        <f t="shared" si="489"/>
        <v>0</v>
      </c>
      <c r="AI1047" s="10">
        <f t="shared" si="489"/>
        <v>0</v>
      </c>
      <c r="AJ1047" s="10">
        <f t="shared" si="489"/>
        <v>0</v>
      </c>
      <c r="AK1047" s="10">
        <f t="shared" si="489"/>
        <v>0</v>
      </c>
    </row>
    <row r="1048" spans="1:45" ht="12.75" customHeight="1" x14ac:dyDescent="0.25">
      <c r="A1048" s="133">
        <v>1040</v>
      </c>
      <c r="B1048" s="139" t="s">
        <v>2172</v>
      </c>
      <c r="C1048" s="135">
        <f t="shared" si="477"/>
        <v>0</v>
      </c>
      <c r="D1048" s="140">
        <v>0</v>
      </c>
      <c r="E1048" s="140">
        <v>0</v>
      </c>
      <c r="F1048" s="140">
        <v>0</v>
      </c>
      <c r="G1048" s="140">
        <v>0</v>
      </c>
      <c r="H1048" s="140">
        <v>0</v>
      </c>
      <c r="I1048" s="140">
        <v>0</v>
      </c>
      <c r="J1048" s="135">
        <f t="shared" si="479"/>
        <v>0</v>
      </c>
      <c r="K1048" s="141">
        <v>0</v>
      </c>
      <c r="L1048" s="141">
        <v>0</v>
      </c>
      <c r="M1048" s="141">
        <v>0</v>
      </c>
      <c r="N1048" s="141">
        <v>0</v>
      </c>
      <c r="O1048" s="141">
        <v>0</v>
      </c>
      <c r="P1048" s="141">
        <v>0</v>
      </c>
      <c r="Q1048" s="136">
        <f t="shared" si="481"/>
        <v>0</v>
      </c>
      <c r="R1048" s="141">
        <v>0</v>
      </c>
      <c r="S1048" s="141">
        <v>0</v>
      </c>
      <c r="T1048" s="141">
        <v>0</v>
      </c>
      <c r="U1048" s="10">
        <v>0</v>
      </c>
      <c r="V1048" s="10">
        <v>0</v>
      </c>
      <c r="W1048" s="10">
        <v>0</v>
      </c>
      <c r="X1048" s="13">
        <f t="shared" si="476"/>
        <v>0</v>
      </c>
      <c r="Y1048" s="10">
        <f t="shared" si="476"/>
        <v>0</v>
      </c>
      <c r="Z1048" s="10">
        <f t="shared" si="476"/>
        <v>0</v>
      </c>
      <c r="AA1048" s="10">
        <f t="shared" ref="AA1048:AD1051" si="491">T1048-M1048</f>
        <v>0</v>
      </c>
      <c r="AB1048" s="10">
        <f t="shared" si="491"/>
        <v>0</v>
      </c>
      <c r="AC1048" s="10">
        <f t="shared" si="491"/>
        <v>0</v>
      </c>
      <c r="AD1048" s="10">
        <f t="shared" si="491"/>
        <v>0</v>
      </c>
      <c r="AE1048" s="10">
        <f t="shared" si="490"/>
        <v>0</v>
      </c>
      <c r="AF1048" s="10">
        <f t="shared" si="490"/>
        <v>0</v>
      </c>
      <c r="AG1048" s="10">
        <f t="shared" si="490"/>
        <v>0</v>
      </c>
      <c r="AH1048" s="10">
        <f t="shared" si="489"/>
        <v>0</v>
      </c>
      <c r="AI1048" s="10">
        <f t="shared" si="489"/>
        <v>0</v>
      </c>
      <c r="AJ1048" s="10">
        <f t="shared" si="489"/>
        <v>0</v>
      </c>
      <c r="AK1048" s="10">
        <f t="shared" si="489"/>
        <v>0</v>
      </c>
    </row>
    <row r="1049" spans="1:45" ht="12.75" customHeight="1" x14ac:dyDescent="0.25">
      <c r="A1049" s="133">
        <v>1041</v>
      </c>
      <c r="B1049" s="139" t="s">
        <v>2200</v>
      </c>
      <c r="C1049" s="135">
        <f t="shared" si="477"/>
        <v>0</v>
      </c>
      <c r="D1049" s="140">
        <v>0</v>
      </c>
      <c r="E1049" s="140">
        <v>0</v>
      </c>
      <c r="F1049" s="140">
        <v>0</v>
      </c>
      <c r="G1049" s="140">
        <v>0</v>
      </c>
      <c r="H1049" s="140">
        <v>0</v>
      </c>
      <c r="I1049" s="140">
        <v>0</v>
      </c>
      <c r="J1049" s="135">
        <f t="shared" si="479"/>
        <v>0</v>
      </c>
      <c r="K1049" s="141">
        <v>0</v>
      </c>
      <c r="L1049" s="141">
        <v>0</v>
      </c>
      <c r="M1049" s="141">
        <v>0</v>
      </c>
      <c r="N1049" s="141">
        <v>0</v>
      </c>
      <c r="O1049" s="141">
        <v>0</v>
      </c>
      <c r="P1049" s="141">
        <v>0</v>
      </c>
      <c r="Q1049" s="136">
        <f t="shared" si="481"/>
        <v>0</v>
      </c>
      <c r="R1049" s="141">
        <v>0</v>
      </c>
      <c r="S1049" s="141">
        <v>0</v>
      </c>
      <c r="T1049" s="141">
        <v>0</v>
      </c>
      <c r="U1049" s="10">
        <v>0</v>
      </c>
      <c r="V1049" s="10">
        <v>0</v>
      </c>
      <c r="W1049" s="10">
        <v>0</v>
      </c>
      <c r="X1049" s="13">
        <f>Q1049-J1049</f>
        <v>0</v>
      </c>
      <c r="Y1049" s="10">
        <f t="shared" ref="Y1049:Z1051" si="492">R1049-K1049</f>
        <v>0</v>
      </c>
      <c r="Z1049" s="10">
        <f t="shared" si="492"/>
        <v>0</v>
      </c>
      <c r="AA1049" s="10">
        <f t="shared" si="491"/>
        <v>0</v>
      </c>
      <c r="AB1049" s="10">
        <f t="shared" si="491"/>
        <v>0</v>
      </c>
      <c r="AC1049" s="10">
        <f t="shared" si="491"/>
        <v>0</v>
      </c>
      <c r="AD1049" s="10">
        <f t="shared" si="491"/>
        <v>0</v>
      </c>
      <c r="AE1049" s="10">
        <f t="shared" si="490"/>
        <v>0</v>
      </c>
      <c r="AF1049" s="10">
        <f t="shared" si="490"/>
        <v>0</v>
      </c>
      <c r="AG1049" s="10">
        <f t="shared" si="490"/>
        <v>0</v>
      </c>
      <c r="AH1049" s="10">
        <f t="shared" si="489"/>
        <v>0</v>
      </c>
      <c r="AI1049" s="10">
        <f t="shared" si="489"/>
        <v>0</v>
      </c>
      <c r="AJ1049" s="10">
        <f t="shared" si="489"/>
        <v>0</v>
      </c>
      <c r="AK1049" s="10">
        <f t="shared" si="489"/>
        <v>0</v>
      </c>
    </row>
    <row r="1050" spans="1:45" ht="12.75" customHeight="1" x14ac:dyDescent="0.25">
      <c r="A1050" s="133">
        <v>1042</v>
      </c>
      <c r="B1050" s="139" t="s">
        <v>2201</v>
      </c>
      <c r="C1050" s="135">
        <f t="shared" si="477"/>
        <v>0</v>
      </c>
      <c r="D1050" s="140">
        <v>0</v>
      </c>
      <c r="E1050" s="140">
        <v>0</v>
      </c>
      <c r="F1050" s="140">
        <v>0</v>
      </c>
      <c r="G1050" s="140">
        <v>0</v>
      </c>
      <c r="H1050" s="140">
        <v>0</v>
      </c>
      <c r="I1050" s="140">
        <v>0</v>
      </c>
      <c r="J1050" s="135">
        <f t="shared" si="479"/>
        <v>0</v>
      </c>
      <c r="K1050" s="141">
        <v>0</v>
      </c>
      <c r="L1050" s="141">
        <v>0</v>
      </c>
      <c r="M1050" s="141">
        <v>0</v>
      </c>
      <c r="N1050" s="141">
        <v>0</v>
      </c>
      <c r="O1050" s="141">
        <v>0</v>
      </c>
      <c r="P1050" s="141">
        <v>0</v>
      </c>
      <c r="Q1050" s="136">
        <f t="shared" si="481"/>
        <v>0</v>
      </c>
      <c r="R1050" s="141">
        <v>0</v>
      </c>
      <c r="S1050" s="141">
        <v>0</v>
      </c>
      <c r="T1050" s="141">
        <v>0</v>
      </c>
      <c r="U1050" s="10">
        <v>0</v>
      </c>
      <c r="V1050" s="10">
        <v>0</v>
      </c>
      <c r="W1050" s="10">
        <v>0</v>
      </c>
      <c r="X1050" s="13">
        <f>Q1050-J1050</f>
        <v>0</v>
      </c>
      <c r="Y1050" s="10">
        <f t="shared" si="492"/>
        <v>0</v>
      </c>
      <c r="Z1050" s="10">
        <f t="shared" si="492"/>
        <v>0</v>
      </c>
      <c r="AA1050" s="10">
        <f t="shared" si="491"/>
        <v>0</v>
      </c>
      <c r="AB1050" s="10">
        <f t="shared" si="491"/>
        <v>0</v>
      </c>
      <c r="AC1050" s="10">
        <f t="shared" si="491"/>
        <v>0</v>
      </c>
      <c r="AD1050" s="10">
        <f t="shared" si="491"/>
        <v>0</v>
      </c>
      <c r="AE1050" s="10">
        <f t="shared" si="490"/>
        <v>0</v>
      </c>
      <c r="AF1050" s="10">
        <f t="shared" si="490"/>
        <v>0</v>
      </c>
      <c r="AG1050" s="10">
        <f t="shared" si="490"/>
        <v>0</v>
      </c>
      <c r="AH1050" s="10">
        <f t="shared" si="489"/>
        <v>0</v>
      </c>
      <c r="AI1050" s="10">
        <f t="shared" si="489"/>
        <v>0</v>
      </c>
      <c r="AJ1050" s="10">
        <f t="shared" si="489"/>
        <v>0</v>
      </c>
      <c r="AK1050" s="10">
        <f t="shared" si="489"/>
        <v>0</v>
      </c>
    </row>
    <row r="1051" spans="1:45" ht="12.75" customHeight="1" x14ac:dyDescent="0.25">
      <c r="A1051" s="133">
        <v>1043</v>
      </c>
      <c r="B1051" s="139" t="s">
        <v>2202</v>
      </c>
      <c r="C1051" s="135">
        <f t="shared" si="477"/>
        <v>0</v>
      </c>
      <c r="D1051" s="140">
        <v>0</v>
      </c>
      <c r="E1051" s="140">
        <v>0</v>
      </c>
      <c r="F1051" s="140">
        <v>0</v>
      </c>
      <c r="G1051" s="140">
        <v>0</v>
      </c>
      <c r="H1051" s="140">
        <v>0</v>
      </c>
      <c r="I1051" s="140">
        <v>0</v>
      </c>
      <c r="J1051" s="135">
        <f t="shared" si="479"/>
        <v>0</v>
      </c>
      <c r="K1051" s="141">
        <v>0</v>
      </c>
      <c r="L1051" s="141">
        <v>0</v>
      </c>
      <c r="M1051" s="141">
        <v>0</v>
      </c>
      <c r="N1051" s="141">
        <v>0</v>
      </c>
      <c r="O1051" s="141">
        <v>0</v>
      </c>
      <c r="P1051" s="141">
        <v>0</v>
      </c>
      <c r="Q1051" s="136">
        <f t="shared" si="481"/>
        <v>0</v>
      </c>
      <c r="R1051" s="141">
        <v>0</v>
      </c>
      <c r="S1051" s="141">
        <v>0</v>
      </c>
      <c r="T1051" s="141">
        <v>0</v>
      </c>
      <c r="U1051" s="10">
        <v>0</v>
      </c>
      <c r="V1051" s="10">
        <v>0</v>
      </c>
      <c r="W1051" s="10">
        <v>0</v>
      </c>
      <c r="X1051" s="13">
        <f>Q1051-J1051</f>
        <v>0</v>
      </c>
      <c r="Y1051" s="10">
        <f t="shared" si="492"/>
        <v>0</v>
      </c>
      <c r="Z1051" s="10">
        <f t="shared" si="492"/>
        <v>0</v>
      </c>
      <c r="AA1051" s="10">
        <f t="shared" si="491"/>
        <v>0</v>
      </c>
      <c r="AB1051" s="10">
        <f t="shared" si="491"/>
        <v>0</v>
      </c>
      <c r="AC1051" s="10">
        <f t="shared" si="491"/>
        <v>0</v>
      </c>
      <c r="AD1051" s="10">
        <f t="shared" si="491"/>
        <v>0</v>
      </c>
      <c r="AE1051" s="10">
        <f t="shared" si="490"/>
        <v>0</v>
      </c>
      <c r="AF1051" s="10">
        <f t="shared" si="490"/>
        <v>0</v>
      </c>
      <c r="AG1051" s="10">
        <f t="shared" si="490"/>
        <v>0</v>
      </c>
      <c r="AH1051" s="10">
        <f t="shared" si="489"/>
        <v>0</v>
      </c>
      <c r="AI1051" s="10">
        <f t="shared" si="489"/>
        <v>0</v>
      </c>
      <c r="AJ1051" s="10">
        <f t="shared" si="489"/>
        <v>0</v>
      </c>
      <c r="AK1051" s="10">
        <f t="shared" si="489"/>
        <v>0</v>
      </c>
    </row>
    <row r="1052" spans="1:45" ht="12.75" customHeight="1" x14ac:dyDescent="0.25">
      <c r="A1052" s="133">
        <v>1044</v>
      </c>
      <c r="B1052" s="139"/>
      <c r="C1052" s="140"/>
      <c r="D1052" s="140"/>
      <c r="E1052" s="140"/>
      <c r="F1052" s="140"/>
      <c r="G1052" s="140"/>
      <c r="H1052" s="140"/>
      <c r="I1052" s="140"/>
      <c r="J1052" s="140"/>
      <c r="K1052" s="141"/>
      <c r="L1052" s="141"/>
      <c r="M1052" s="141"/>
      <c r="N1052" s="141"/>
      <c r="O1052" s="141"/>
      <c r="P1052" s="141"/>
      <c r="Q1052" s="141"/>
      <c r="R1052" s="141"/>
      <c r="S1052" s="141"/>
      <c r="T1052" s="141"/>
      <c r="U1052" s="10"/>
      <c r="V1052" s="10"/>
      <c r="W1052" s="10"/>
      <c r="X1052" s="13">
        <f>Q1052-J1052</f>
        <v>0</v>
      </c>
      <c r="Y1052" s="10"/>
      <c r="Z1052" s="10"/>
      <c r="AA1052" s="10"/>
      <c r="AB1052" s="10"/>
      <c r="AC1052" s="10"/>
      <c r="AD1052" s="10"/>
      <c r="AE1052" s="10"/>
      <c r="AF1052" s="10"/>
      <c r="AG1052" s="10"/>
      <c r="AH1052" s="10"/>
      <c r="AI1052" s="10"/>
      <c r="AJ1052" s="10"/>
      <c r="AK1052" s="10"/>
    </row>
    <row r="1053" spans="1:45" s="138" customFormat="1" ht="12.75" customHeight="1" x14ac:dyDescent="0.2">
      <c r="A1053" s="133">
        <v>1045</v>
      </c>
      <c r="B1053" s="134" t="s">
        <v>2203</v>
      </c>
      <c r="C1053" s="135">
        <f>SUM(D1053:I1053)</f>
        <v>20280.5</v>
      </c>
      <c r="D1053" s="135">
        <v>8472.2000000000007</v>
      </c>
      <c r="E1053" s="135">
        <v>3018.9</v>
      </c>
      <c r="F1053" s="135">
        <v>0</v>
      </c>
      <c r="G1053" s="135">
        <v>5668.7</v>
      </c>
      <c r="H1053" s="135">
        <v>2895.2</v>
      </c>
      <c r="I1053" s="135">
        <v>225.5</v>
      </c>
      <c r="J1053" s="135">
        <f>SUM(K1053:P1053)</f>
        <v>24637.399999999998</v>
      </c>
      <c r="K1053" s="136">
        <v>12542.7</v>
      </c>
      <c r="L1053" s="136">
        <v>3018.9</v>
      </c>
      <c r="M1053" s="136">
        <v>0</v>
      </c>
      <c r="N1053" s="136">
        <v>5668.7</v>
      </c>
      <c r="O1053" s="136">
        <v>2998.5</v>
      </c>
      <c r="P1053" s="136">
        <v>408.6</v>
      </c>
      <c r="Q1053" s="136">
        <f>SUM(R1053:W1053)</f>
        <v>20274.1937</v>
      </c>
      <c r="R1053" s="136">
        <v>10449.1957</v>
      </c>
      <c r="S1053" s="136">
        <v>2858.5488999999998</v>
      </c>
      <c r="T1053" s="136">
        <v>0</v>
      </c>
      <c r="U1053" s="13">
        <v>3622.9737</v>
      </c>
      <c r="V1053" s="13">
        <v>2937.7294000000002</v>
      </c>
      <c r="W1053" s="13">
        <v>405.74599999999998</v>
      </c>
      <c r="X1053" s="13">
        <f>Q1053-J1053</f>
        <v>-4363.206299999998</v>
      </c>
      <c r="Y1053" s="13">
        <f t="shared" ref="Y1053:AD1053" si="493">R1053-K1053</f>
        <v>-2093.5043000000005</v>
      </c>
      <c r="Z1053" s="13">
        <f t="shared" si="493"/>
        <v>-160.35110000000032</v>
      </c>
      <c r="AA1053" s="13">
        <f t="shared" si="493"/>
        <v>0</v>
      </c>
      <c r="AB1053" s="13">
        <f t="shared" si="493"/>
        <v>-2045.7262999999998</v>
      </c>
      <c r="AC1053" s="13">
        <f t="shared" si="493"/>
        <v>-60.770599999999831</v>
      </c>
      <c r="AD1053" s="13">
        <f t="shared" si="493"/>
        <v>-2.8540000000000418</v>
      </c>
      <c r="AE1053" s="13">
        <f t="shared" si="490"/>
        <v>82.290313507107086</v>
      </c>
      <c r="AF1053" s="13">
        <f t="shared" si="490"/>
        <v>83.308982117088021</v>
      </c>
      <c r="AG1053" s="13">
        <f t="shared" si="490"/>
        <v>94.688426247971108</v>
      </c>
      <c r="AH1053" s="13">
        <f t="shared" si="489"/>
        <v>0</v>
      </c>
      <c r="AI1053" s="13">
        <f>IF(N1053=0,0,U1053/N1053*100)</f>
        <v>63.911896907580221</v>
      </c>
      <c r="AJ1053" s="13">
        <f>IF(O1053=0,0,V1053/O1053*100)</f>
        <v>97.973299983325006</v>
      </c>
      <c r="AK1053" s="13">
        <f>IF(P1053=0,0,W1053/P1053*100)</f>
        <v>99.301517376407233</v>
      </c>
      <c r="AL1053" s="183"/>
      <c r="AM1053" s="183"/>
      <c r="AN1053" s="183"/>
      <c r="AO1053" s="183"/>
      <c r="AP1053" s="183"/>
      <c r="AQ1053" s="183"/>
      <c r="AR1053" s="183"/>
      <c r="AS1053" s="183"/>
    </row>
    <row r="1054" spans="1:45" ht="12.75" customHeight="1" x14ac:dyDescent="0.25">
      <c r="A1054" s="121"/>
      <c r="B1054" s="184"/>
      <c r="C1054" s="117"/>
      <c r="D1054" s="117"/>
      <c r="E1054" s="117"/>
      <c r="F1054" s="117"/>
      <c r="G1054" s="117"/>
      <c r="H1054" s="117"/>
      <c r="I1054" s="117"/>
      <c r="J1054" s="117"/>
      <c r="K1054" s="185"/>
      <c r="L1054" s="185"/>
      <c r="M1054" s="185"/>
      <c r="N1054" s="185"/>
      <c r="O1054" s="185"/>
      <c r="P1054" s="185"/>
      <c r="Q1054" s="185"/>
      <c r="R1054" s="185"/>
      <c r="S1054" s="185"/>
      <c r="T1054" s="185"/>
      <c r="U1054" s="23"/>
      <c r="V1054" s="23"/>
      <c r="W1054" s="23"/>
      <c r="X1054" s="23"/>
      <c r="Y1054" s="23"/>
      <c r="Z1054" s="23"/>
      <c r="AA1054" s="23"/>
      <c r="AB1054" s="23"/>
      <c r="AC1054" s="23"/>
      <c r="AD1054" s="23"/>
      <c r="AE1054" s="23"/>
      <c r="AF1054" s="23"/>
      <c r="AG1054" s="23"/>
      <c r="AH1054" s="23"/>
      <c r="AI1054" s="23"/>
      <c r="AJ1054" s="23"/>
      <c r="AK1054" s="23"/>
    </row>
    <row r="1055" spans="1:45" ht="12.75" customHeight="1" x14ac:dyDescent="0.25">
      <c r="B1055" s="120" t="s">
        <v>2287</v>
      </c>
    </row>
    <row r="1056" spans="1:45" ht="12.75" customHeight="1" x14ac:dyDescent="0.25"/>
    <row r="1057" spans="3:24" ht="12.75" customHeight="1" x14ac:dyDescent="0.25"/>
    <row r="1058" spans="3:24" ht="12.75" customHeight="1" x14ac:dyDescent="0.25"/>
    <row r="1059" spans="3:24" ht="80.099999999999994" customHeight="1" x14ac:dyDescent="0.35">
      <c r="C1059" s="630"/>
      <c r="D1059" s="630"/>
      <c r="E1059" s="630"/>
      <c r="F1059" s="630"/>
      <c r="G1059" s="638" t="s">
        <v>2205</v>
      </c>
      <c r="H1059" s="638"/>
      <c r="I1059" s="638"/>
      <c r="J1059" s="641"/>
      <c r="K1059" s="641"/>
      <c r="L1059" s="186"/>
      <c r="M1059" s="187"/>
      <c r="N1059" s="187"/>
      <c r="O1059" s="188"/>
      <c r="P1059" s="157"/>
      <c r="R1059" s="189"/>
      <c r="S1059" s="189"/>
      <c r="T1059" s="189"/>
      <c r="U1059" s="638" t="s">
        <v>2288</v>
      </c>
      <c r="V1059" s="638"/>
      <c r="W1059" s="638"/>
      <c r="X1059" s="638"/>
    </row>
    <row r="1060" spans="3:24" ht="80.099999999999994" customHeight="1" x14ac:dyDescent="0.35">
      <c r="C1060" s="611"/>
      <c r="D1060" s="611"/>
      <c r="E1060" s="611"/>
      <c r="F1060" s="611"/>
      <c r="G1060" s="639" t="s">
        <v>2206</v>
      </c>
      <c r="H1060" s="639"/>
      <c r="I1060" s="639"/>
      <c r="J1060" s="641"/>
      <c r="K1060" s="641"/>
      <c r="L1060" s="186"/>
      <c r="M1060" s="638"/>
      <c r="N1060" s="638"/>
      <c r="O1060" s="190"/>
      <c r="R1060" s="189"/>
      <c r="S1060" s="189"/>
      <c r="T1060" s="189"/>
      <c r="U1060" s="638" t="s">
        <v>86</v>
      </c>
      <c r="V1060" s="638"/>
      <c r="W1060" s="638"/>
      <c r="X1060" s="638"/>
    </row>
    <row r="1061" spans="3:24" ht="80.099999999999994" customHeight="1" x14ac:dyDescent="0.35">
      <c r="C1061" s="611"/>
      <c r="D1061" s="611"/>
      <c r="E1061" s="611"/>
      <c r="F1061" s="611"/>
      <c r="G1061" s="639" t="s">
        <v>2257</v>
      </c>
      <c r="H1061" s="639"/>
      <c r="I1061" s="639"/>
      <c r="J1061" s="641"/>
      <c r="K1061" s="641"/>
      <c r="L1061" s="186"/>
      <c r="M1061" s="638"/>
      <c r="N1061" s="638"/>
      <c r="O1061" s="190"/>
      <c r="R1061" s="189"/>
      <c r="S1061" s="189"/>
      <c r="T1061" s="189"/>
      <c r="U1061" s="638" t="s">
        <v>881</v>
      </c>
      <c r="V1061" s="638"/>
      <c r="W1061" s="638"/>
      <c r="X1061" s="638"/>
    </row>
    <row r="1062" spans="3:24" ht="80.099999999999994" customHeight="1" x14ac:dyDescent="0.35">
      <c r="C1062" s="611"/>
      <c r="D1062" s="611"/>
      <c r="E1062" s="611"/>
      <c r="F1062" s="611"/>
      <c r="G1062" s="639" t="s">
        <v>2258</v>
      </c>
      <c r="H1062" s="639"/>
      <c r="I1062" s="639"/>
      <c r="J1062" s="641"/>
      <c r="K1062" s="641"/>
      <c r="L1062" s="186"/>
      <c r="M1062" s="638"/>
      <c r="N1062" s="638"/>
      <c r="O1062" s="190"/>
      <c r="R1062" s="189"/>
      <c r="S1062" s="189"/>
      <c r="T1062" s="189"/>
      <c r="U1062" s="638" t="s">
        <v>2289</v>
      </c>
      <c r="V1062" s="638"/>
      <c r="W1062" s="638"/>
      <c r="X1062" s="638"/>
    </row>
    <row r="1063" spans="3:24" ht="80.099999999999994" customHeight="1" x14ac:dyDescent="0.35">
      <c r="C1063" s="611"/>
      <c r="D1063" s="611"/>
      <c r="E1063" s="611"/>
      <c r="F1063" s="611"/>
      <c r="G1063" s="637" t="s">
        <v>2259</v>
      </c>
      <c r="H1063" s="637"/>
      <c r="I1063" s="637"/>
      <c r="J1063" s="641"/>
      <c r="K1063" s="641"/>
      <c r="L1063" s="186"/>
      <c r="M1063" s="638"/>
      <c r="N1063" s="638"/>
      <c r="O1063" s="190"/>
      <c r="R1063" s="189"/>
      <c r="S1063" s="189"/>
      <c r="T1063" s="189"/>
      <c r="U1063" s="638" t="s">
        <v>883</v>
      </c>
      <c r="V1063" s="638"/>
      <c r="W1063" s="638"/>
      <c r="X1063" s="638"/>
    </row>
    <row r="1064" spans="3:24" ht="80.099999999999994" customHeight="1" x14ac:dyDescent="0.35">
      <c r="C1064" s="179"/>
      <c r="D1064" s="179"/>
      <c r="E1064" s="179"/>
      <c r="F1064" s="179"/>
      <c r="G1064" s="637" t="s">
        <v>2209</v>
      </c>
      <c r="H1064" s="637"/>
      <c r="I1064" s="637"/>
      <c r="J1064" s="191"/>
      <c r="K1064" s="191"/>
      <c r="L1064" s="186"/>
      <c r="M1064" s="192"/>
      <c r="N1064" s="192"/>
      <c r="O1064" s="190"/>
      <c r="R1064" s="189"/>
      <c r="S1064" s="189"/>
      <c r="T1064" s="189"/>
      <c r="U1064" s="638" t="s">
        <v>2210</v>
      </c>
      <c r="V1064" s="638"/>
      <c r="W1064" s="638"/>
      <c r="X1064" s="638"/>
    </row>
    <row r="1065" spans="3:24" ht="80.099999999999994" customHeight="1" x14ac:dyDescent="0.35">
      <c r="C1065" s="611"/>
      <c r="D1065" s="611"/>
      <c r="E1065" s="611"/>
      <c r="F1065" s="611"/>
      <c r="G1065" s="639" t="s">
        <v>2211</v>
      </c>
      <c r="H1065" s="639"/>
      <c r="I1065" s="639"/>
      <c r="J1065" s="640"/>
      <c r="K1065" s="640"/>
      <c r="L1065" s="188"/>
      <c r="M1065" s="638"/>
      <c r="N1065" s="638"/>
      <c r="O1065" s="190"/>
      <c r="R1065" s="189"/>
      <c r="S1065" s="189"/>
      <c r="T1065" s="189"/>
      <c r="U1065" s="638" t="s">
        <v>82</v>
      </c>
      <c r="V1065" s="638"/>
      <c r="W1065" s="638"/>
      <c r="X1065" s="638"/>
    </row>
    <row r="1066" spans="3:24" ht="34.5" customHeight="1" x14ac:dyDescent="0.25">
      <c r="C1066" s="635"/>
      <c r="D1066" s="635"/>
      <c r="E1066" s="635"/>
      <c r="F1066" s="635"/>
      <c r="G1066" s="181"/>
      <c r="I1066" s="193"/>
      <c r="J1066" s="636"/>
      <c r="K1066" s="636"/>
      <c r="L1066" s="193"/>
    </row>
  </sheetData>
  <mergeCells count="55">
    <mergeCell ref="L1:N1"/>
    <mergeCell ref="S1:W1"/>
    <mergeCell ref="AG1:AK1"/>
    <mergeCell ref="C2:AJ2"/>
    <mergeCell ref="A4:A7"/>
    <mergeCell ref="B4:B7"/>
    <mergeCell ref="C4:I5"/>
    <mergeCell ref="J4:P5"/>
    <mergeCell ref="Q4:W5"/>
    <mergeCell ref="X4:AK4"/>
    <mergeCell ref="X5:AD5"/>
    <mergeCell ref="AE5:AK5"/>
    <mergeCell ref="C6:C7"/>
    <mergeCell ref="D6:I6"/>
    <mergeCell ref="J6:J7"/>
    <mergeCell ref="K6:P6"/>
    <mergeCell ref="AF6:AK6"/>
    <mergeCell ref="C1059:F1059"/>
    <mergeCell ref="G1059:I1059"/>
    <mergeCell ref="J1059:K1059"/>
    <mergeCell ref="U1059:X1059"/>
    <mergeCell ref="Q6:Q7"/>
    <mergeCell ref="R6:W6"/>
    <mergeCell ref="X6:X7"/>
    <mergeCell ref="Y6:AD6"/>
    <mergeCell ref="AE6:AE7"/>
    <mergeCell ref="C1061:F1061"/>
    <mergeCell ref="G1061:I1061"/>
    <mergeCell ref="J1061:K1061"/>
    <mergeCell ref="M1061:N1061"/>
    <mergeCell ref="U1061:X1061"/>
    <mergeCell ref="C1060:F1060"/>
    <mergeCell ref="G1060:I1060"/>
    <mergeCell ref="J1060:K1060"/>
    <mergeCell ref="M1060:N1060"/>
    <mergeCell ref="U1060:X1060"/>
    <mergeCell ref="C1063:F1063"/>
    <mergeCell ref="G1063:I1063"/>
    <mergeCell ref="J1063:K1063"/>
    <mergeCell ref="M1063:N1063"/>
    <mergeCell ref="U1063:X1063"/>
    <mergeCell ref="C1062:F1062"/>
    <mergeCell ref="G1062:I1062"/>
    <mergeCell ref="J1062:K1062"/>
    <mergeCell ref="M1062:N1062"/>
    <mergeCell ref="U1062:X1062"/>
    <mergeCell ref="C1066:F1066"/>
    <mergeCell ref="J1066:K1066"/>
    <mergeCell ref="G1064:I1064"/>
    <mergeCell ref="U1064:X1064"/>
    <mergeCell ref="C1065:F1065"/>
    <mergeCell ref="G1065:I1065"/>
    <mergeCell ref="J1065:K1065"/>
    <mergeCell ref="M1065:N1065"/>
    <mergeCell ref="U1065:X106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5"/>
  <sheetViews>
    <sheetView workbookViewId="0">
      <selection activeCell="D25" sqref="D25"/>
    </sheetView>
  </sheetViews>
  <sheetFormatPr defaultRowHeight="12.75" x14ac:dyDescent="0.2"/>
  <cols>
    <col min="1" max="1" width="60.7109375" style="2" customWidth="1"/>
    <col min="2" max="2" width="8.140625" style="3" customWidth="1"/>
    <col min="3" max="6" width="15.7109375" style="23" customWidth="1"/>
    <col min="7" max="7" width="6.7109375" style="1" customWidth="1"/>
    <col min="8" max="8" width="15.7109375" customWidth="1"/>
    <col min="9" max="9" width="6.7109375" customWidth="1"/>
    <col min="10" max="10" width="11.42578125" customWidth="1"/>
    <col min="11" max="11" width="12.85546875" customWidth="1"/>
    <col min="12" max="12" width="13.42578125" customWidth="1"/>
    <col min="13" max="13" width="13.5703125" customWidth="1"/>
    <col min="14" max="14" width="11" customWidth="1"/>
  </cols>
  <sheetData>
    <row r="1" spans="1:7" x14ac:dyDescent="0.2">
      <c r="E1" s="598" t="s">
        <v>2290</v>
      </c>
      <c r="F1" s="599"/>
      <c r="G1" s="600"/>
    </row>
    <row r="2" spans="1:7" ht="39.950000000000003" customHeight="1" x14ac:dyDescent="0.2">
      <c r="E2" s="598" t="s">
        <v>67</v>
      </c>
      <c r="F2" s="599"/>
      <c r="G2" s="599"/>
    </row>
    <row r="3" spans="1:7" ht="65.099999999999994" customHeight="1" x14ac:dyDescent="0.2">
      <c r="A3" s="597" t="s">
        <v>2291</v>
      </c>
      <c r="B3" s="597"/>
      <c r="C3" s="597"/>
      <c r="D3" s="597"/>
      <c r="E3" s="597"/>
      <c r="F3" s="597"/>
      <c r="G3" s="597"/>
    </row>
    <row r="4" spans="1:7" x14ac:dyDescent="0.2">
      <c r="F4" s="23" t="s">
        <v>68</v>
      </c>
    </row>
    <row r="5" spans="1:7" ht="28.5" customHeight="1" x14ac:dyDescent="0.2">
      <c r="A5" s="601" t="s">
        <v>69</v>
      </c>
      <c r="B5" s="602" t="s">
        <v>2292</v>
      </c>
      <c r="C5" s="603" t="s">
        <v>71</v>
      </c>
      <c r="D5" s="603" t="s">
        <v>72</v>
      </c>
      <c r="E5" s="603" t="s">
        <v>73</v>
      </c>
      <c r="F5" s="603" t="s">
        <v>74</v>
      </c>
      <c r="G5" s="603"/>
    </row>
    <row r="6" spans="1:7" x14ac:dyDescent="0.2">
      <c r="A6" s="601"/>
      <c r="B6" s="602"/>
      <c r="C6" s="603"/>
      <c r="D6" s="603"/>
      <c r="E6" s="603"/>
      <c r="F6" s="25" t="s">
        <v>75</v>
      </c>
      <c r="G6" s="24" t="s">
        <v>76</v>
      </c>
    </row>
    <row r="7" spans="1:7" ht="11.1" customHeight="1" x14ac:dyDescent="0.2">
      <c r="A7" s="7">
        <v>1</v>
      </c>
      <c r="B7" s="8" t="s">
        <v>16</v>
      </c>
      <c r="C7" s="8">
        <v>3</v>
      </c>
      <c r="D7" s="8">
        <v>4</v>
      </c>
      <c r="E7" s="8">
        <v>5</v>
      </c>
      <c r="F7" s="8">
        <v>6</v>
      </c>
      <c r="G7" s="8">
        <v>7</v>
      </c>
    </row>
    <row r="8" spans="1:7" x14ac:dyDescent="0.2">
      <c r="A8" s="12" t="s">
        <v>2293</v>
      </c>
      <c r="B8" s="15" t="s">
        <v>19</v>
      </c>
      <c r="C8" s="13">
        <v>65202602.700000003</v>
      </c>
      <c r="D8" s="13">
        <v>73943038.700000003</v>
      </c>
      <c r="E8" s="13">
        <v>68573472</v>
      </c>
      <c r="F8" s="13">
        <v>-5369566.7000000002</v>
      </c>
      <c r="G8" s="14" t="s">
        <v>17</v>
      </c>
    </row>
    <row r="9" spans="1:7" x14ac:dyDescent="0.2">
      <c r="A9" s="12" t="s">
        <v>2294</v>
      </c>
      <c r="B9" s="15" t="s">
        <v>16</v>
      </c>
      <c r="C9" s="13">
        <v>59615164.600000001</v>
      </c>
      <c r="D9" s="13">
        <v>67458656.900000006</v>
      </c>
      <c r="E9" s="13">
        <v>63744467.600000001</v>
      </c>
      <c r="F9" s="13">
        <v>-3714189.3</v>
      </c>
      <c r="G9" s="14" t="s">
        <v>41</v>
      </c>
    </row>
    <row r="10" spans="1:7" x14ac:dyDescent="0.2">
      <c r="A10" s="12" t="s">
        <v>20</v>
      </c>
      <c r="B10" s="15" t="s">
        <v>21</v>
      </c>
      <c r="C10" s="13">
        <v>9127326.4000000004</v>
      </c>
      <c r="D10" s="13">
        <v>9307841.0999999996</v>
      </c>
      <c r="E10" s="13">
        <v>9023268.5</v>
      </c>
      <c r="F10" s="13">
        <v>-284572.59999999998</v>
      </c>
      <c r="G10" s="14" t="s">
        <v>22</v>
      </c>
    </row>
    <row r="11" spans="1:7" x14ac:dyDescent="0.2">
      <c r="A11" s="9" t="s">
        <v>2295</v>
      </c>
      <c r="B11" s="16" t="s">
        <v>2296</v>
      </c>
      <c r="C11" s="10">
        <v>7349192.7000000002</v>
      </c>
      <c r="D11" s="10">
        <v>7248171.5</v>
      </c>
      <c r="E11" s="10">
        <v>7011365.2999999998</v>
      </c>
      <c r="F11" s="10">
        <v>-236806.2</v>
      </c>
      <c r="G11" s="11" t="s">
        <v>105</v>
      </c>
    </row>
    <row r="12" spans="1:7" x14ac:dyDescent="0.2">
      <c r="A12" s="9" t="s">
        <v>2297</v>
      </c>
      <c r="B12" s="16" t="s">
        <v>2298</v>
      </c>
      <c r="C12" s="10">
        <v>7234572.7999999998</v>
      </c>
      <c r="D12" s="10">
        <v>7132827</v>
      </c>
      <c r="E12" s="10">
        <v>6902344.4000000004</v>
      </c>
      <c r="F12" s="10">
        <v>-230482.6</v>
      </c>
      <c r="G12" s="11" t="s">
        <v>329</v>
      </c>
    </row>
    <row r="13" spans="1:7" x14ac:dyDescent="0.2">
      <c r="A13" s="9" t="s">
        <v>2299</v>
      </c>
      <c r="B13" s="16" t="s">
        <v>2300</v>
      </c>
      <c r="C13" s="10">
        <v>222593.7</v>
      </c>
      <c r="D13" s="10">
        <v>166.8</v>
      </c>
      <c r="E13" s="10"/>
      <c r="F13" s="10">
        <v>-166.8</v>
      </c>
      <c r="G13" s="11" t="s">
        <v>19</v>
      </c>
    </row>
    <row r="14" spans="1:7" x14ac:dyDescent="0.2">
      <c r="A14" s="9" t="s">
        <v>2299</v>
      </c>
      <c r="B14" s="16" t="s">
        <v>2301</v>
      </c>
      <c r="C14" s="10">
        <v>222593.7</v>
      </c>
      <c r="D14" s="10">
        <v>166.8</v>
      </c>
      <c r="E14" s="10"/>
      <c r="F14" s="10">
        <v>-166.8</v>
      </c>
      <c r="G14" s="11" t="s">
        <v>19</v>
      </c>
    </row>
    <row r="15" spans="1:7" x14ac:dyDescent="0.2">
      <c r="A15" s="9" t="s">
        <v>2302</v>
      </c>
      <c r="B15" s="16" t="s">
        <v>2303</v>
      </c>
      <c r="C15" s="10">
        <v>972</v>
      </c>
      <c r="D15" s="10"/>
      <c r="E15" s="10"/>
      <c r="F15" s="10"/>
      <c r="G15" s="11" t="s">
        <v>19</v>
      </c>
    </row>
    <row r="16" spans="1:7" x14ac:dyDescent="0.2">
      <c r="A16" s="9" t="s">
        <v>2302</v>
      </c>
      <c r="B16" s="16" t="s">
        <v>2304</v>
      </c>
      <c r="C16" s="10">
        <v>972</v>
      </c>
      <c r="D16" s="10"/>
      <c r="E16" s="10"/>
      <c r="F16" s="10"/>
      <c r="G16" s="11" t="s">
        <v>19</v>
      </c>
    </row>
    <row r="17" spans="1:7" x14ac:dyDescent="0.2">
      <c r="A17" s="9" t="s">
        <v>2305</v>
      </c>
      <c r="B17" s="16" t="s">
        <v>2306</v>
      </c>
      <c r="C17" s="10">
        <v>824.7</v>
      </c>
      <c r="D17" s="10"/>
      <c r="E17" s="10"/>
      <c r="F17" s="10"/>
      <c r="G17" s="11" t="s">
        <v>19</v>
      </c>
    </row>
    <row r="18" spans="1:7" x14ac:dyDescent="0.2">
      <c r="A18" s="9" t="s">
        <v>2305</v>
      </c>
      <c r="B18" s="16" t="s">
        <v>2307</v>
      </c>
      <c r="C18" s="10">
        <v>824.7</v>
      </c>
      <c r="D18" s="10"/>
      <c r="E18" s="10"/>
      <c r="F18" s="10"/>
      <c r="G18" s="11" t="s">
        <v>19</v>
      </c>
    </row>
    <row r="19" spans="1:7" x14ac:dyDescent="0.2">
      <c r="A19" s="9" t="s">
        <v>2297</v>
      </c>
      <c r="B19" s="16" t="s">
        <v>2308</v>
      </c>
      <c r="C19" s="10">
        <v>7010182.4000000004</v>
      </c>
      <c r="D19" s="10">
        <v>7132660.2000000002</v>
      </c>
      <c r="E19" s="10">
        <v>6902344.4000000004</v>
      </c>
      <c r="F19" s="10">
        <v>-230315.8</v>
      </c>
      <c r="G19" s="11" t="s">
        <v>329</v>
      </c>
    </row>
    <row r="20" spans="1:7" x14ac:dyDescent="0.2">
      <c r="A20" s="9" t="s">
        <v>2297</v>
      </c>
      <c r="B20" s="16" t="s">
        <v>2309</v>
      </c>
      <c r="C20" s="10">
        <v>7010182.4000000004</v>
      </c>
      <c r="D20" s="10">
        <v>7132660.2000000002</v>
      </c>
      <c r="E20" s="10">
        <v>6902344.4000000004</v>
      </c>
      <c r="F20" s="10">
        <v>-230315.8</v>
      </c>
      <c r="G20" s="11" t="s">
        <v>329</v>
      </c>
    </row>
    <row r="21" spans="1:7" x14ac:dyDescent="0.2">
      <c r="A21" s="9" t="s">
        <v>2310</v>
      </c>
      <c r="B21" s="16" t="s">
        <v>2311</v>
      </c>
      <c r="C21" s="10">
        <v>8288.2000000000007</v>
      </c>
      <c r="D21" s="10">
        <v>13213</v>
      </c>
      <c r="E21" s="10">
        <v>9103.6</v>
      </c>
      <c r="F21" s="10">
        <v>-4109.3999999999996</v>
      </c>
      <c r="G21" s="11" t="s">
        <v>457</v>
      </c>
    </row>
    <row r="22" spans="1:7" x14ac:dyDescent="0.2">
      <c r="A22" s="9" t="s">
        <v>2310</v>
      </c>
      <c r="B22" s="16" t="s">
        <v>2312</v>
      </c>
      <c r="C22" s="10">
        <v>8288.2000000000007</v>
      </c>
      <c r="D22" s="10">
        <v>13213</v>
      </c>
      <c r="E22" s="10">
        <v>9103.6</v>
      </c>
      <c r="F22" s="10">
        <v>-4109.3999999999996</v>
      </c>
      <c r="G22" s="11" t="s">
        <v>457</v>
      </c>
    </row>
    <row r="23" spans="1:7" x14ac:dyDescent="0.2">
      <c r="A23" s="9" t="s">
        <v>2310</v>
      </c>
      <c r="B23" s="16" t="s">
        <v>2313</v>
      </c>
      <c r="C23" s="10">
        <v>8288.2000000000007</v>
      </c>
      <c r="D23" s="10">
        <v>13213</v>
      </c>
      <c r="E23" s="10">
        <v>9103.6</v>
      </c>
      <c r="F23" s="10">
        <v>-4109.3999999999996</v>
      </c>
      <c r="G23" s="11" t="s">
        <v>457</v>
      </c>
    </row>
    <row r="24" spans="1:7" x14ac:dyDescent="0.2">
      <c r="A24" s="9" t="s">
        <v>2314</v>
      </c>
      <c r="B24" s="16" t="s">
        <v>2315</v>
      </c>
      <c r="C24" s="10">
        <v>106331.7</v>
      </c>
      <c r="D24" s="10">
        <v>102131.5</v>
      </c>
      <c r="E24" s="10">
        <v>99917.3</v>
      </c>
      <c r="F24" s="10">
        <v>-2214.1999999999998</v>
      </c>
      <c r="G24" s="11" t="s">
        <v>120</v>
      </c>
    </row>
    <row r="25" spans="1:7" x14ac:dyDescent="0.2">
      <c r="A25" s="9" t="s">
        <v>2316</v>
      </c>
      <c r="B25" s="16" t="s">
        <v>2317</v>
      </c>
      <c r="C25" s="10">
        <v>18.600000000000001</v>
      </c>
      <c r="D25" s="10"/>
      <c r="E25" s="10"/>
      <c r="F25" s="10"/>
      <c r="G25" s="11" t="s">
        <v>19</v>
      </c>
    </row>
    <row r="26" spans="1:7" x14ac:dyDescent="0.2">
      <c r="A26" s="9" t="s">
        <v>2316</v>
      </c>
      <c r="B26" s="16" t="s">
        <v>2318</v>
      </c>
      <c r="C26" s="10">
        <v>18.600000000000001</v>
      </c>
      <c r="D26" s="10"/>
      <c r="E26" s="10"/>
      <c r="F26" s="10"/>
      <c r="G26" s="11" t="s">
        <v>19</v>
      </c>
    </row>
    <row r="27" spans="1:7" x14ac:dyDescent="0.2">
      <c r="A27" s="9" t="s">
        <v>2319</v>
      </c>
      <c r="B27" s="16" t="s">
        <v>2320</v>
      </c>
      <c r="C27" s="10">
        <v>6644.1</v>
      </c>
      <c r="D27" s="10">
        <v>6674.2</v>
      </c>
      <c r="E27" s="10">
        <v>6210.5</v>
      </c>
      <c r="F27" s="10">
        <v>-463.7</v>
      </c>
      <c r="G27" s="11" t="s">
        <v>8</v>
      </c>
    </row>
    <row r="28" spans="1:7" x14ac:dyDescent="0.2">
      <c r="A28" s="9" t="s">
        <v>2319</v>
      </c>
      <c r="B28" s="16" t="s">
        <v>2321</v>
      </c>
      <c r="C28" s="10">
        <v>6644.1</v>
      </c>
      <c r="D28" s="10">
        <v>6674.2</v>
      </c>
      <c r="E28" s="10">
        <v>6210.5</v>
      </c>
      <c r="F28" s="10">
        <v>-463.7</v>
      </c>
      <c r="G28" s="11" t="s">
        <v>8</v>
      </c>
    </row>
    <row r="29" spans="1:7" x14ac:dyDescent="0.2">
      <c r="A29" s="9" t="s">
        <v>2322</v>
      </c>
      <c r="B29" s="16" t="s">
        <v>2323</v>
      </c>
      <c r="C29" s="10">
        <v>78238.100000000006</v>
      </c>
      <c r="D29" s="10">
        <v>71545</v>
      </c>
      <c r="E29" s="10">
        <v>70037.100000000006</v>
      </c>
      <c r="F29" s="10">
        <v>-1507.9</v>
      </c>
      <c r="G29" s="11" t="s">
        <v>114</v>
      </c>
    </row>
    <row r="30" spans="1:7" x14ac:dyDescent="0.2">
      <c r="A30" s="9" t="s">
        <v>2322</v>
      </c>
      <c r="B30" s="16" t="s">
        <v>2324</v>
      </c>
      <c r="C30" s="10">
        <v>78238.100000000006</v>
      </c>
      <c r="D30" s="10">
        <v>71545</v>
      </c>
      <c r="E30" s="10">
        <v>70037.100000000006</v>
      </c>
      <c r="F30" s="10">
        <v>-1507.9</v>
      </c>
      <c r="G30" s="11" t="s">
        <v>114</v>
      </c>
    </row>
    <row r="31" spans="1:7" x14ac:dyDescent="0.2">
      <c r="A31" s="9" t="s">
        <v>2325</v>
      </c>
      <c r="B31" s="16" t="s">
        <v>2326</v>
      </c>
      <c r="C31" s="10">
        <v>1071.9000000000001</v>
      </c>
      <c r="D31" s="10">
        <v>1182.5</v>
      </c>
      <c r="E31" s="10">
        <v>958.1</v>
      </c>
      <c r="F31" s="10">
        <v>-224.4</v>
      </c>
      <c r="G31" s="11" t="s">
        <v>861</v>
      </c>
    </row>
    <row r="32" spans="1:7" x14ac:dyDescent="0.2">
      <c r="A32" s="9" t="s">
        <v>2325</v>
      </c>
      <c r="B32" s="16" t="s">
        <v>2327</v>
      </c>
      <c r="C32" s="10">
        <v>1071.9000000000001</v>
      </c>
      <c r="D32" s="10">
        <v>1182.5</v>
      </c>
      <c r="E32" s="10">
        <v>958.1</v>
      </c>
      <c r="F32" s="10">
        <v>-224.4</v>
      </c>
      <c r="G32" s="11" t="s">
        <v>861</v>
      </c>
    </row>
    <row r="33" spans="1:7" x14ac:dyDescent="0.2">
      <c r="A33" s="9" t="s">
        <v>2328</v>
      </c>
      <c r="B33" s="16" t="s">
        <v>2329</v>
      </c>
      <c r="C33" s="10">
        <v>20359</v>
      </c>
      <c r="D33" s="10">
        <v>22729.8</v>
      </c>
      <c r="E33" s="10">
        <v>22711.5</v>
      </c>
      <c r="F33" s="10">
        <v>-18.3</v>
      </c>
      <c r="G33" s="11" t="s">
        <v>5</v>
      </c>
    </row>
    <row r="34" spans="1:7" x14ac:dyDescent="0.2">
      <c r="A34" s="9" t="s">
        <v>2328</v>
      </c>
      <c r="B34" s="16" t="s">
        <v>2330</v>
      </c>
      <c r="C34" s="10">
        <v>20359</v>
      </c>
      <c r="D34" s="10">
        <v>22729.8</v>
      </c>
      <c r="E34" s="10">
        <v>22711.5</v>
      </c>
      <c r="F34" s="10">
        <v>-18.3</v>
      </c>
      <c r="G34" s="11" t="s">
        <v>5</v>
      </c>
    </row>
    <row r="35" spans="1:7" x14ac:dyDescent="0.2">
      <c r="A35" s="9" t="s">
        <v>2331</v>
      </c>
      <c r="B35" s="16" t="s">
        <v>2332</v>
      </c>
      <c r="C35" s="10">
        <v>1778133.7</v>
      </c>
      <c r="D35" s="10">
        <v>2059669.6</v>
      </c>
      <c r="E35" s="10">
        <v>2011903.3</v>
      </c>
      <c r="F35" s="10">
        <v>-47766.3</v>
      </c>
      <c r="G35" s="11" t="s">
        <v>117</v>
      </c>
    </row>
    <row r="36" spans="1:7" x14ac:dyDescent="0.2">
      <c r="A36" s="9" t="s">
        <v>2333</v>
      </c>
      <c r="B36" s="16" t="s">
        <v>2334</v>
      </c>
      <c r="C36" s="10">
        <v>1778133.7</v>
      </c>
      <c r="D36" s="10">
        <v>2059669.6</v>
      </c>
      <c r="E36" s="10">
        <v>2011903.3</v>
      </c>
      <c r="F36" s="10">
        <v>-47766.3</v>
      </c>
      <c r="G36" s="11" t="s">
        <v>117</v>
      </c>
    </row>
    <row r="37" spans="1:7" x14ac:dyDescent="0.2">
      <c r="A37" s="9" t="s">
        <v>2333</v>
      </c>
      <c r="B37" s="16" t="s">
        <v>2335</v>
      </c>
      <c r="C37" s="10">
        <v>1778133.7</v>
      </c>
      <c r="D37" s="10">
        <v>2059669.6</v>
      </c>
      <c r="E37" s="10">
        <v>2011903.3</v>
      </c>
      <c r="F37" s="10">
        <v>-47766.3</v>
      </c>
      <c r="G37" s="11" t="s">
        <v>117</v>
      </c>
    </row>
    <row r="38" spans="1:7" x14ac:dyDescent="0.2">
      <c r="A38" s="9" t="s">
        <v>2333</v>
      </c>
      <c r="B38" s="16" t="s">
        <v>2336</v>
      </c>
      <c r="C38" s="10">
        <v>1778133.7</v>
      </c>
      <c r="D38" s="10">
        <v>2059669.6</v>
      </c>
      <c r="E38" s="10">
        <v>2011903.3</v>
      </c>
      <c r="F38" s="10">
        <v>-47766.3</v>
      </c>
      <c r="G38" s="11" t="s">
        <v>117</v>
      </c>
    </row>
    <row r="39" spans="1:7" x14ac:dyDescent="0.2">
      <c r="A39" s="12" t="s">
        <v>2337</v>
      </c>
      <c r="B39" s="15" t="s">
        <v>2338</v>
      </c>
      <c r="C39" s="13">
        <v>3060655.3</v>
      </c>
      <c r="D39" s="13">
        <v>2599285</v>
      </c>
      <c r="E39" s="13">
        <v>2148848.7999999998</v>
      </c>
      <c r="F39" s="13">
        <v>-450436.2</v>
      </c>
      <c r="G39" s="14" t="s">
        <v>2339</v>
      </c>
    </row>
    <row r="40" spans="1:7" x14ac:dyDescent="0.2">
      <c r="A40" s="9" t="s">
        <v>2340</v>
      </c>
      <c r="B40" s="16" t="s">
        <v>2341</v>
      </c>
      <c r="C40" s="10">
        <v>3060655.3</v>
      </c>
      <c r="D40" s="10">
        <v>2599285</v>
      </c>
      <c r="E40" s="10">
        <v>2148848.7999999998</v>
      </c>
      <c r="F40" s="10">
        <v>-450436.2</v>
      </c>
      <c r="G40" s="11" t="s">
        <v>2339</v>
      </c>
    </row>
    <row r="41" spans="1:7" x14ac:dyDescent="0.2">
      <c r="A41" s="9" t="s">
        <v>2342</v>
      </c>
      <c r="B41" s="16" t="s">
        <v>2343</v>
      </c>
      <c r="C41" s="10">
        <v>371812.1</v>
      </c>
      <c r="D41" s="10">
        <v>551622.69999999995</v>
      </c>
      <c r="E41" s="10">
        <v>502385.2</v>
      </c>
      <c r="F41" s="10">
        <v>-49237.5</v>
      </c>
      <c r="G41" s="11" t="s">
        <v>2344</v>
      </c>
    </row>
    <row r="42" spans="1:7" x14ac:dyDescent="0.2">
      <c r="A42" s="9" t="s">
        <v>2345</v>
      </c>
      <c r="B42" s="16" t="s">
        <v>2346</v>
      </c>
      <c r="C42" s="10">
        <v>158326.9</v>
      </c>
      <c r="D42" s="10">
        <v>189308.79999999999</v>
      </c>
      <c r="E42" s="10">
        <v>176391.3</v>
      </c>
      <c r="F42" s="10">
        <v>-12917.5</v>
      </c>
      <c r="G42" s="11" t="s">
        <v>412</v>
      </c>
    </row>
    <row r="43" spans="1:7" x14ac:dyDescent="0.2">
      <c r="A43" s="9" t="s">
        <v>2345</v>
      </c>
      <c r="B43" s="16" t="s">
        <v>2347</v>
      </c>
      <c r="C43" s="10">
        <v>158326.9</v>
      </c>
      <c r="D43" s="10">
        <v>189308.79999999999</v>
      </c>
      <c r="E43" s="10">
        <v>176391.3</v>
      </c>
      <c r="F43" s="10">
        <v>-12917.5</v>
      </c>
      <c r="G43" s="11" t="s">
        <v>412</v>
      </c>
    </row>
    <row r="44" spans="1:7" x14ac:dyDescent="0.2">
      <c r="A44" s="9" t="s">
        <v>2348</v>
      </c>
      <c r="B44" s="16" t="s">
        <v>2349</v>
      </c>
      <c r="C44" s="10">
        <v>55128</v>
      </c>
      <c r="D44" s="10">
        <v>133894.1</v>
      </c>
      <c r="E44" s="10">
        <v>121035.1</v>
      </c>
      <c r="F44" s="10">
        <v>-12859</v>
      </c>
      <c r="G44" s="11" t="s">
        <v>2350</v>
      </c>
    </row>
    <row r="45" spans="1:7" x14ac:dyDescent="0.2">
      <c r="A45" s="9" t="s">
        <v>2348</v>
      </c>
      <c r="B45" s="16" t="s">
        <v>2351</v>
      </c>
      <c r="C45" s="10">
        <v>55128</v>
      </c>
      <c r="D45" s="10">
        <v>133894.1</v>
      </c>
      <c r="E45" s="10">
        <v>121035.1</v>
      </c>
      <c r="F45" s="10">
        <v>-12859</v>
      </c>
      <c r="G45" s="11" t="s">
        <v>2350</v>
      </c>
    </row>
    <row r="46" spans="1:7" x14ac:dyDescent="0.2">
      <c r="A46" s="9" t="s">
        <v>2352</v>
      </c>
      <c r="B46" s="16" t="s">
        <v>2353</v>
      </c>
      <c r="C46" s="10">
        <v>94535.1</v>
      </c>
      <c r="D46" s="10">
        <v>171495.7</v>
      </c>
      <c r="E46" s="10">
        <v>153983.79999999999</v>
      </c>
      <c r="F46" s="10">
        <v>-17511.900000000001</v>
      </c>
      <c r="G46" s="11" t="s">
        <v>397</v>
      </c>
    </row>
    <row r="47" spans="1:7" x14ac:dyDescent="0.2">
      <c r="A47" s="9" t="s">
        <v>2352</v>
      </c>
      <c r="B47" s="16" t="s">
        <v>2354</v>
      </c>
      <c r="C47" s="10">
        <v>94535.1</v>
      </c>
      <c r="D47" s="10">
        <v>171495.7</v>
      </c>
      <c r="E47" s="10">
        <v>153983.79999999999</v>
      </c>
      <c r="F47" s="10">
        <v>-17511.900000000001</v>
      </c>
      <c r="G47" s="11" t="s">
        <v>397</v>
      </c>
    </row>
    <row r="48" spans="1:7" x14ac:dyDescent="0.2">
      <c r="A48" s="9" t="s">
        <v>2355</v>
      </c>
      <c r="B48" s="16" t="s">
        <v>2356</v>
      </c>
      <c r="C48" s="10">
        <v>48988.1</v>
      </c>
      <c r="D48" s="10">
        <v>46201.7</v>
      </c>
      <c r="E48" s="10">
        <v>41079.5</v>
      </c>
      <c r="F48" s="10">
        <v>-5122.2</v>
      </c>
      <c r="G48" s="11" t="s">
        <v>2357</v>
      </c>
    </row>
    <row r="49" spans="1:7" x14ac:dyDescent="0.2">
      <c r="A49" s="9" t="s">
        <v>2355</v>
      </c>
      <c r="B49" s="16" t="s">
        <v>2358</v>
      </c>
      <c r="C49" s="10">
        <v>48988.1</v>
      </c>
      <c r="D49" s="10">
        <v>46201.7</v>
      </c>
      <c r="E49" s="10">
        <v>41079.5</v>
      </c>
      <c r="F49" s="10">
        <v>-5122.2</v>
      </c>
      <c r="G49" s="11" t="s">
        <v>2357</v>
      </c>
    </row>
    <row r="50" spans="1:7" x14ac:dyDescent="0.2">
      <c r="A50" s="9" t="s">
        <v>2359</v>
      </c>
      <c r="B50" s="16" t="s">
        <v>2360</v>
      </c>
      <c r="C50" s="10">
        <v>14834</v>
      </c>
      <c r="D50" s="10">
        <v>10722.4</v>
      </c>
      <c r="E50" s="10">
        <v>9895.4</v>
      </c>
      <c r="F50" s="10">
        <v>-827</v>
      </c>
      <c r="G50" s="11" t="s">
        <v>185</v>
      </c>
    </row>
    <row r="51" spans="1:7" x14ac:dyDescent="0.2">
      <c r="A51" s="9" t="s">
        <v>2359</v>
      </c>
      <c r="B51" s="16" t="s">
        <v>2361</v>
      </c>
      <c r="C51" s="10">
        <v>14834</v>
      </c>
      <c r="D51" s="10">
        <v>10722.4</v>
      </c>
      <c r="E51" s="10">
        <v>9895.4</v>
      </c>
      <c r="F51" s="10">
        <v>-827</v>
      </c>
      <c r="G51" s="11" t="s">
        <v>185</v>
      </c>
    </row>
    <row r="52" spans="1:7" x14ac:dyDescent="0.2">
      <c r="A52" s="9" t="s">
        <v>2362</v>
      </c>
      <c r="B52" s="16" t="s">
        <v>2363</v>
      </c>
      <c r="C52" s="10">
        <v>274396</v>
      </c>
      <c r="D52" s="10">
        <v>199323.4</v>
      </c>
      <c r="E52" s="10">
        <v>175684.6</v>
      </c>
      <c r="F52" s="10">
        <v>-23638.799999999999</v>
      </c>
      <c r="G52" s="11" t="s">
        <v>526</v>
      </c>
    </row>
    <row r="53" spans="1:7" x14ac:dyDescent="0.2">
      <c r="A53" s="9" t="s">
        <v>2364</v>
      </c>
      <c r="B53" s="16" t="s">
        <v>2365</v>
      </c>
      <c r="C53" s="10">
        <v>248208.2</v>
      </c>
      <c r="D53" s="10">
        <v>177011.1</v>
      </c>
      <c r="E53" s="10">
        <v>157540.1</v>
      </c>
      <c r="F53" s="10">
        <v>-19471</v>
      </c>
      <c r="G53" s="11" t="s">
        <v>381</v>
      </c>
    </row>
    <row r="54" spans="1:7" x14ac:dyDescent="0.2">
      <c r="A54" s="9" t="s">
        <v>2364</v>
      </c>
      <c r="B54" s="16" t="s">
        <v>2366</v>
      </c>
      <c r="C54" s="10">
        <v>248208.2</v>
      </c>
      <c r="D54" s="10">
        <v>177011.1</v>
      </c>
      <c r="E54" s="10">
        <v>157540.1</v>
      </c>
      <c r="F54" s="10">
        <v>-19471</v>
      </c>
      <c r="G54" s="11" t="s">
        <v>381</v>
      </c>
    </row>
    <row r="55" spans="1:7" x14ac:dyDescent="0.2">
      <c r="A55" s="9" t="s">
        <v>2367</v>
      </c>
      <c r="B55" s="16" t="s">
        <v>2368</v>
      </c>
      <c r="C55" s="10">
        <v>26187.8</v>
      </c>
      <c r="D55" s="10">
        <v>22312.3</v>
      </c>
      <c r="E55" s="10">
        <v>18144.5</v>
      </c>
      <c r="F55" s="10">
        <v>-4167.8</v>
      </c>
      <c r="G55" s="11" t="s">
        <v>2369</v>
      </c>
    </row>
    <row r="56" spans="1:7" x14ac:dyDescent="0.2">
      <c r="A56" s="9" t="s">
        <v>2367</v>
      </c>
      <c r="B56" s="16" t="s">
        <v>2370</v>
      </c>
      <c r="C56" s="10">
        <v>26187.8</v>
      </c>
      <c r="D56" s="10">
        <v>22312.3</v>
      </c>
      <c r="E56" s="10">
        <v>18144.5</v>
      </c>
      <c r="F56" s="10">
        <v>-4167.8</v>
      </c>
      <c r="G56" s="11" t="s">
        <v>2369</v>
      </c>
    </row>
    <row r="57" spans="1:7" x14ac:dyDescent="0.2">
      <c r="A57" s="9" t="s">
        <v>2371</v>
      </c>
      <c r="B57" s="16" t="s">
        <v>2372</v>
      </c>
      <c r="C57" s="10">
        <v>193053.4</v>
      </c>
      <c r="D57" s="10">
        <v>235507.1</v>
      </c>
      <c r="E57" s="10">
        <v>214260.1</v>
      </c>
      <c r="F57" s="10">
        <v>-21247</v>
      </c>
      <c r="G57" s="11" t="s">
        <v>970</v>
      </c>
    </row>
    <row r="58" spans="1:7" x14ac:dyDescent="0.2">
      <c r="A58" s="9" t="s">
        <v>2371</v>
      </c>
      <c r="B58" s="16" t="s">
        <v>2373</v>
      </c>
      <c r="C58" s="10">
        <v>193053.4</v>
      </c>
      <c r="D58" s="10">
        <v>235507.1</v>
      </c>
      <c r="E58" s="10">
        <v>214260.1</v>
      </c>
      <c r="F58" s="10">
        <v>-21247</v>
      </c>
      <c r="G58" s="11" t="s">
        <v>970</v>
      </c>
    </row>
    <row r="59" spans="1:7" x14ac:dyDescent="0.2">
      <c r="A59" s="9" t="s">
        <v>2371</v>
      </c>
      <c r="B59" s="16" t="s">
        <v>2374</v>
      </c>
      <c r="C59" s="10">
        <v>193053.4</v>
      </c>
      <c r="D59" s="10">
        <v>235507.1</v>
      </c>
      <c r="E59" s="10">
        <v>214260.1</v>
      </c>
      <c r="F59" s="10">
        <v>-21247</v>
      </c>
      <c r="G59" s="11" t="s">
        <v>970</v>
      </c>
    </row>
    <row r="60" spans="1:7" x14ac:dyDescent="0.2">
      <c r="A60" s="9" t="s">
        <v>2375</v>
      </c>
      <c r="B60" s="16" t="s">
        <v>2376</v>
      </c>
      <c r="C60" s="10">
        <v>39666.699999999997</v>
      </c>
      <c r="D60" s="10">
        <v>41907.9</v>
      </c>
      <c r="E60" s="10">
        <v>35704.5</v>
      </c>
      <c r="F60" s="10">
        <v>-6203.4</v>
      </c>
      <c r="G60" s="11" t="s">
        <v>1117</v>
      </c>
    </row>
    <row r="61" spans="1:7" x14ac:dyDescent="0.2">
      <c r="A61" s="9" t="s">
        <v>2375</v>
      </c>
      <c r="B61" s="16" t="s">
        <v>2377</v>
      </c>
      <c r="C61" s="10">
        <v>39666.699999999997</v>
      </c>
      <c r="D61" s="10">
        <v>41907.9</v>
      </c>
      <c r="E61" s="10">
        <v>35704.5</v>
      </c>
      <c r="F61" s="10">
        <v>-6203.4</v>
      </c>
      <c r="G61" s="11" t="s">
        <v>1117</v>
      </c>
    </row>
    <row r="62" spans="1:7" x14ac:dyDescent="0.2">
      <c r="A62" s="9" t="s">
        <v>2375</v>
      </c>
      <c r="B62" s="16" t="s">
        <v>2378</v>
      </c>
      <c r="C62" s="10">
        <v>39666.699999999997</v>
      </c>
      <c r="D62" s="10">
        <v>41907.9</v>
      </c>
      <c r="E62" s="10">
        <v>35704.5</v>
      </c>
      <c r="F62" s="10">
        <v>-6203.4</v>
      </c>
      <c r="G62" s="11" t="s">
        <v>1117</v>
      </c>
    </row>
    <row r="63" spans="1:7" x14ac:dyDescent="0.2">
      <c r="A63" s="9" t="s">
        <v>2379</v>
      </c>
      <c r="B63" s="16" t="s">
        <v>2380</v>
      </c>
      <c r="C63" s="10">
        <v>151525.29999999999</v>
      </c>
      <c r="D63" s="10">
        <v>173812.3</v>
      </c>
      <c r="E63" s="10">
        <v>160206.39999999999</v>
      </c>
      <c r="F63" s="10">
        <v>-13605.9</v>
      </c>
      <c r="G63" s="11" t="s">
        <v>406</v>
      </c>
    </row>
    <row r="64" spans="1:7" x14ac:dyDescent="0.2">
      <c r="A64" s="9" t="s">
        <v>2379</v>
      </c>
      <c r="B64" s="16" t="s">
        <v>2381</v>
      </c>
      <c r="C64" s="10">
        <v>151525.29999999999</v>
      </c>
      <c r="D64" s="10">
        <v>173812.3</v>
      </c>
      <c r="E64" s="10">
        <v>160206.39999999999</v>
      </c>
      <c r="F64" s="10">
        <v>-13605.9</v>
      </c>
      <c r="G64" s="11" t="s">
        <v>406</v>
      </c>
    </row>
    <row r="65" spans="1:7" x14ac:dyDescent="0.2">
      <c r="A65" s="9" t="s">
        <v>2379</v>
      </c>
      <c r="B65" s="16" t="s">
        <v>2382</v>
      </c>
      <c r="C65" s="10">
        <v>151525.29999999999</v>
      </c>
      <c r="D65" s="10">
        <v>173812.3</v>
      </c>
      <c r="E65" s="10">
        <v>160206.39999999999</v>
      </c>
      <c r="F65" s="10">
        <v>-13605.9</v>
      </c>
      <c r="G65" s="11" t="s">
        <v>406</v>
      </c>
    </row>
    <row r="66" spans="1:7" x14ac:dyDescent="0.2">
      <c r="A66" s="9" t="s">
        <v>2383</v>
      </c>
      <c r="B66" s="16" t="s">
        <v>2384</v>
      </c>
      <c r="C66" s="10">
        <v>47096.4</v>
      </c>
      <c r="D66" s="10">
        <v>29344.3</v>
      </c>
      <c r="E66" s="10">
        <v>20069.900000000001</v>
      </c>
      <c r="F66" s="10">
        <v>-9274.4</v>
      </c>
      <c r="G66" s="11" t="s">
        <v>2385</v>
      </c>
    </row>
    <row r="67" spans="1:7" x14ac:dyDescent="0.2">
      <c r="A67" s="9" t="s">
        <v>2383</v>
      </c>
      <c r="B67" s="16" t="s">
        <v>2386</v>
      </c>
      <c r="C67" s="10">
        <v>47096.4</v>
      </c>
      <c r="D67" s="10">
        <v>29344.3</v>
      </c>
      <c r="E67" s="10">
        <v>20069.900000000001</v>
      </c>
      <c r="F67" s="10">
        <v>-9274.4</v>
      </c>
      <c r="G67" s="11" t="s">
        <v>2385</v>
      </c>
    </row>
    <row r="68" spans="1:7" x14ac:dyDescent="0.2">
      <c r="A68" s="9" t="s">
        <v>2383</v>
      </c>
      <c r="B68" s="16" t="s">
        <v>2387</v>
      </c>
      <c r="C68" s="10">
        <v>47096.4</v>
      </c>
      <c r="D68" s="10">
        <v>29344.3</v>
      </c>
      <c r="E68" s="10">
        <v>20069.900000000001</v>
      </c>
      <c r="F68" s="10">
        <v>-9274.4</v>
      </c>
      <c r="G68" s="11" t="s">
        <v>2385</v>
      </c>
    </row>
    <row r="69" spans="1:7" x14ac:dyDescent="0.2">
      <c r="A69" s="9" t="s">
        <v>2388</v>
      </c>
      <c r="B69" s="16" t="s">
        <v>2389</v>
      </c>
      <c r="C69" s="10">
        <v>279585.59999999998</v>
      </c>
      <c r="D69" s="10">
        <v>249264.2</v>
      </c>
      <c r="E69" s="10">
        <v>215990.3</v>
      </c>
      <c r="F69" s="10">
        <v>-33273.9</v>
      </c>
      <c r="G69" s="11" t="s">
        <v>831</v>
      </c>
    </row>
    <row r="70" spans="1:7" x14ac:dyDescent="0.2">
      <c r="A70" s="9" t="s">
        <v>2390</v>
      </c>
      <c r="B70" s="16" t="s">
        <v>2391</v>
      </c>
      <c r="C70" s="10">
        <v>25733.3</v>
      </c>
      <c r="D70" s="10">
        <v>20954.8</v>
      </c>
      <c r="E70" s="10">
        <v>19540.7</v>
      </c>
      <c r="F70" s="10">
        <v>-1414.1</v>
      </c>
      <c r="G70" s="11" t="s">
        <v>386</v>
      </c>
    </row>
    <row r="71" spans="1:7" x14ac:dyDescent="0.2">
      <c r="A71" s="9" t="s">
        <v>2390</v>
      </c>
      <c r="B71" s="16" t="s">
        <v>2392</v>
      </c>
      <c r="C71" s="10">
        <v>25733.3</v>
      </c>
      <c r="D71" s="10">
        <v>20954.8</v>
      </c>
      <c r="E71" s="10">
        <v>19540.7</v>
      </c>
      <c r="F71" s="10">
        <v>-1414.1</v>
      </c>
      <c r="G71" s="11" t="s">
        <v>386</v>
      </c>
    </row>
    <row r="72" spans="1:7" x14ac:dyDescent="0.2">
      <c r="A72" s="9" t="s">
        <v>2393</v>
      </c>
      <c r="B72" s="16" t="s">
        <v>2394</v>
      </c>
      <c r="C72" s="10">
        <v>103008.2</v>
      </c>
      <c r="D72" s="10">
        <v>98436.1</v>
      </c>
      <c r="E72" s="10">
        <v>75877.5</v>
      </c>
      <c r="F72" s="10">
        <v>-22558.6</v>
      </c>
      <c r="G72" s="11" t="s">
        <v>2395</v>
      </c>
    </row>
    <row r="73" spans="1:7" x14ac:dyDescent="0.2">
      <c r="A73" s="9" t="s">
        <v>2393</v>
      </c>
      <c r="B73" s="16" t="s">
        <v>2396</v>
      </c>
      <c r="C73" s="10">
        <v>103008.2</v>
      </c>
      <c r="D73" s="10">
        <v>98436.1</v>
      </c>
      <c r="E73" s="10">
        <v>75877.5</v>
      </c>
      <c r="F73" s="10">
        <v>-22558.6</v>
      </c>
      <c r="G73" s="11" t="s">
        <v>2395</v>
      </c>
    </row>
    <row r="74" spans="1:7" x14ac:dyDescent="0.2">
      <c r="A74" s="9" t="s">
        <v>2397</v>
      </c>
      <c r="B74" s="16" t="s">
        <v>2398</v>
      </c>
      <c r="C74" s="10">
        <v>150844.20000000001</v>
      </c>
      <c r="D74" s="10">
        <v>129873.3</v>
      </c>
      <c r="E74" s="10">
        <v>120572.1</v>
      </c>
      <c r="F74" s="10">
        <v>-9301.2000000000007</v>
      </c>
      <c r="G74" s="11" t="s">
        <v>671</v>
      </c>
    </row>
    <row r="75" spans="1:7" x14ac:dyDescent="0.2">
      <c r="A75" s="9" t="s">
        <v>2397</v>
      </c>
      <c r="B75" s="16" t="s">
        <v>2399</v>
      </c>
      <c r="C75" s="10">
        <v>150844.20000000001</v>
      </c>
      <c r="D75" s="10">
        <v>129873.3</v>
      </c>
      <c r="E75" s="10">
        <v>120572.1</v>
      </c>
      <c r="F75" s="10">
        <v>-9301.2000000000007</v>
      </c>
      <c r="G75" s="11" t="s">
        <v>671</v>
      </c>
    </row>
    <row r="76" spans="1:7" x14ac:dyDescent="0.2">
      <c r="A76" s="9" t="s">
        <v>2400</v>
      </c>
      <c r="B76" s="16" t="s">
        <v>2401</v>
      </c>
      <c r="C76" s="10">
        <v>65173.8</v>
      </c>
      <c r="D76" s="10">
        <v>84154</v>
      </c>
      <c r="E76" s="10">
        <v>78341.399999999994</v>
      </c>
      <c r="F76" s="10">
        <v>-5812.6</v>
      </c>
      <c r="G76" s="11" t="s">
        <v>8</v>
      </c>
    </row>
    <row r="77" spans="1:7" x14ac:dyDescent="0.2">
      <c r="A77" s="9" t="s">
        <v>2400</v>
      </c>
      <c r="B77" s="16" t="s">
        <v>2402</v>
      </c>
      <c r="C77" s="10">
        <v>41934.6</v>
      </c>
      <c r="D77" s="10">
        <v>60939.1</v>
      </c>
      <c r="E77" s="10">
        <v>56898.6</v>
      </c>
      <c r="F77" s="10">
        <v>-4040.5</v>
      </c>
      <c r="G77" s="11" t="s">
        <v>362</v>
      </c>
    </row>
    <row r="78" spans="1:7" x14ac:dyDescent="0.2">
      <c r="A78" s="9" t="s">
        <v>2400</v>
      </c>
      <c r="B78" s="16" t="s">
        <v>2403</v>
      </c>
      <c r="C78" s="10">
        <v>41934.6</v>
      </c>
      <c r="D78" s="10">
        <v>60939.1</v>
      </c>
      <c r="E78" s="10">
        <v>56898.6</v>
      </c>
      <c r="F78" s="10">
        <v>-4040.5</v>
      </c>
      <c r="G78" s="11" t="s">
        <v>362</v>
      </c>
    </row>
    <row r="79" spans="1:7" x14ac:dyDescent="0.2">
      <c r="A79" s="9" t="s">
        <v>2404</v>
      </c>
      <c r="B79" s="16" t="s">
        <v>2405</v>
      </c>
      <c r="C79" s="10">
        <v>23239.200000000001</v>
      </c>
      <c r="D79" s="10">
        <v>23214.9</v>
      </c>
      <c r="E79" s="10">
        <v>21442.799999999999</v>
      </c>
      <c r="F79" s="10">
        <v>-1772.1</v>
      </c>
      <c r="G79" s="11" t="s">
        <v>582</v>
      </c>
    </row>
    <row r="80" spans="1:7" x14ac:dyDescent="0.2">
      <c r="A80" s="9" t="s">
        <v>2404</v>
      </c>
      <c r="B80" s="16" t="s">
        <v>2406</v>
      </c>
      <c r="C80" s="10">
        <v>23239.200000000001</v>
      </c>
      <c r="D80" s="10">
        <v>23214.9</v>
      </c>
      <c r="E80" s="10">
        <v>21442.799999999999</v>
      </c>
      <c r="F80" s="10">
        <v>-1772.1</v>
      </c>
      <c r="G80" s="11" t="s">
        <v>582</v>
      </c>
    </row>
    <row r="81" spans="1:7" x14ac:dyDescent="0.2">
      <c r="A81" s="9" t="s">
        <v>2407</v>
      </c>
      <c r="B81" s="16" t="s">
        <v>2408</v>
      </c>
      <c r="C81" s="10">
        <v>1638346</v>
      </c>
      <c r="D81" s="10">
        <v>1034349.2</v>
      </c>
      <c r="E81" s="10">
        <v>746206.4</v>
      </c>
      <c r="F81" s="10">
        <v>-288142.8</v>
      </c>
      <c r="G81" s="11" t="s">
        <v>293</v>
      </c>
    </row>
    <row r="82" spans="1:7" x14ac:dyDescent="0.2">
      <c r="A82" s="9" t="s">
        <v>2409</v>
      </c>
      <c r="B82" s="16" t="s">
        <v>2410</v>
      </c>
      <c r="C82" s="10">
        <v>21227.599999999999</v>
      </c>
      <c r="D82" s="10">
        <v>20834.599999999999</v>
      </c>
      <c r="E82" s="10">
        <v>16894.8</v>
      </c>
      <c r="F82" s="10">
        <v>-3939.8</v>
      </c>
      <c r="G82" s="11" t="s">
        <v>2411</v>
      </c>
    </row>
    <row r="83" spans="1:7" x14ac:dyDescent="0.2">
      <c r="A83" s="9" t="s">
        <v>2409</v>
      </c>
      <c r="B83" s="16" t="s">
        <v>2412</v>
      </c>
      <c r="C83" s="10">
        <v>21227.599999999999</v>
      </c>
      <c r="D83" s="10">
        <v>20834.599999999999</v>
      </c>
      <c r="E83" s="10">
        <v>16894.8</v>
      </c>
      <c r="F83" s="10">
        <v>-3939.8</v>
      </c>
      <c r="G83" s="11" t="s">
        <v>2411</v>
      </c>
    </row>
    <row r="84" spans="1:7" x14ac:dyDescent="0.2">
      <c r="A84" s="9" t="s">
        <v>2413</v>
      </c>
      <c r="B84" s="16" t="s">
        <v>2414</v>
      </c>
      <c r="C84" s="10">
        <v>14634.2</v>
      </c>
      <c r="D84" s="10">
        <v>14966.8</v>
      </c>
      <c r="E84" s="10">
        <v>9981.4</v>
      </c>
      <c r="F84" s="10">
        <v>-4985.3999999999996</v>
      </c>
      <c r="G84" s="11" t="s">
        <v>2415</v>
      </c>
    </row>
    <row r="85" spans="1:7" x14ac:dyDescent="0.2">
      <c r="A85" s="9" t="s">
        <v>2413</v>
      </c>
      <c r="B85" s="16" t="s">
        <v>2416</v>
      </c>
      <c r="C85" s="10">
        <v>14634.2</v>
      </c>
      <c r="D85" s="10">
        <v>14966.8</v>
      </c>
      <c r="E85" s="10">
        <v>9981.4</v>
      </c>
      <c r="F85" s="10">
        <v>-4985.3999999999996</v>
      </c>
      <c r="G85" s="11" t="s">
        <v>2415</v>
      </c>
    </row>
    <row r="86" spans="1:7" x14ac:dyDescent="0.2">
      <c r="A86" s="9" t="s">
        <v>2417</v>
      </c>
      <c r="B86" s="16" t="s">
        <v>2418</v>
      </c>
      <c r="C86" s="10">
        <v>141303.70000000001</v>
      </c>
      <c r="D86" s="10">
        <v>152444.4</v>
      </c>
      <c r="E86" s="10">
        <v>116613.4</v>
      </c>
      <c r="F86" s="10">
        <v>-35831</v>
      </c>
      <c r="G86" s="11" t="s">
        <v>2419</v>
      </c>
    </row>
    <row r="87" spans="1:7" x14ac:dyDescent="0.2">
      <c r="A87" s="9" t="s">
        <v>2417</v>
      </c>
      <c r="B87" s="16" t="s">
        <v>2420</v>
      </c>
      <c r="C87" s="10">
        <v>141303.70000000001</v>
      </c>
      <c r="D87" s="10">
        <v>152444.4</v>
      </c>
      <c r="E87" s="10">
        <v>116613.4</v>
      </c>
      <c r="F87" s="10">
        <v>-35831</v>
      </c>
      <c r="G87" s="11" t="s">
        <v>2419</v>
      </c>
    </row>
    <row r="88" spans="1:7" x14ac:dyDescent="0.2">
      <c r="A88" s="9" t="s">
        <v>2421</v>
      </c>
      <c r="B88" s="16" t="s">
        <v>2422</v>
      </c>
      <c r="C88" s="10">
        <v>36688.5</v>
      </c>
      <c r="D88" s="10">
        <v>36567.1</v>
      </c>
      <c r="E88" s="10">
        <v>34991.599999999999</v>
      </c>
      <c r="F88" s="10">
        <v>-1575.5</v>
      </c>
      <c r="G88" s="11" t="s">
        <v>907</v>
      </c>
    </row>
    <row r="89" spans="1:7" x14ac:dyDescent="0.2">
      <c r="A89" s="9" t="s">
        <v>2421</v>
      </c>
      <c r="B89" s="16" t="s">
        <v>2423</v>
      </c>
      <c r="C89" s="10">
        <v>36688.5</v>
      </c>
      <c r="D89" s="10">
        <v>36567.1</v>
      </c>
      <c r="E89" s="10">
        <v>34991.599999999999</v>
      </c>
      <c r="F89" s="10">
        <v>-1575.5</v>
      </c>
      <c r="G89" s="11" t="s">
        <v>907</v>
      </c>
    </row>
    <row r="90" spans="1:7" x14ac:dyDescent="0.2">
      <c r="A90" s="9" t="s">
        <v>2424</v>
      </c>
      <c r="B90" s="16" t="s">
        <v>2425</v>
      </c>
      <c r="C90" s="10">
        <v>75517.100000000006</v>
      </c>
      <c r="D90" s="10">
        <v>98427</v>
      </c>
      <c r="E90" s="10">
        <v>95367.5</v>
      </c>
      <c r="F90" s="10">
        <v>-3059.5</v>
      </c>
      <c r="G90" s="11" t="s">
        <v>22</v>
      </c>
    </row>
    <row r="91" spans="1:7" x14ac:dyDescent="0.2">
      <c r="A91" s="9" t="s">
        <v>2426</v>
      </c>
      <c r="B91" s="16" t="s">
        <v>2427</v>
      </c>
      <c r="C91" s="10">
        <v>75517.100000000006</v>
      </c>
      <c r="D91" s="10">
        <v>98427</v>
      </c>
      <c r="E91" s="10">
        <v>95367.5</v>
      </c>
      <c r="F91" s="10">
        <v>-3059.5</v>
      </c>
      <c r="G91" s="11" t="s">
        <v>22</v>
      </c>
    </row>
    <row r="92" spans="1:7" x14ac:dyDescent="0.2">
      <c r="A92" s="9" t="s">
        <v>2428</v>
      </c>
      <c r="B92" s="16" t="s">
        <v>2429</v>
      </c>
      <c r="C92" s="10">
        <v>7108.5</v>
      </c>
      <c r="D92" s="10">
        <v>5734.8</v>
      </c>
      <c r="E92" s="10">
        <v>3785.1</v>
      </c>
      <c r="F92" s="10">
        <v>-1949.7</v>
      </c>
      <c r="G92" s="11" t="s">
        <v>2430</v>
      </c>
    </row>
    <row r="93" spans="1:7" x14ac:dyDescent="0.2">
      <c r="A93" s="9" t="s">
        <v>2428</v>
      </c>
      <c r="B93" s="16" t="s">
        <v>2431</v>
      </c>
      <c r="C93" s="10">
        <v>7108.5</v>
      </c>
      <c r="D93" s="10">
        <v>5734.8</v>
      </c>
      <c r="E93" s="10">
        <v>3785.1</v>
      </c>
      <c r="F93" s="10">
        <v>-1949.7</v>
      </c>
      <c r="G93" s="11" t="s">
        <v>2430</v>
      </c>
    </row>
    <row r="94" spans="1:7" x14ac:dyDescent="0.2">
      <c r="A94" s="9" t="s">
        <v>2432</v>
      </c>
      <c r="B94" s="16" t="s">
        <v>2433</v>
      </c>
      <c r="C94" s="10">
        <v>33149.800000000003</v>
      </c>
      <c r="D94" s="10">
        <v>55877</v>
      </c>
      <c r="E94" s="10">
        <v>51833.2</v>
      </c>
      <c r="F94" s="10">
        <v>-4043.8</v>
      </c>
      <c r="G94" s="11" t="s">
        <v>671</v>
      </c>
    </row>
    <row r="95" spans="1:7" x14ac:dyDescent="0.2">
      <c r="A95" s="9" t="s">
        <v>2432</v>
      </c>
      <c r="B95" s="16" t="s">
        <v>2434</v>
      </c>
      <c r="C95" s="10">
        <v>33149.800000000003</v>
      </c>
      <c r="D95" s="10">
        <v>55877</v>
      </c>
      <c r="E95" s="10">
        <v>51833.2</v>
      </c>
      <c r="F95" s="10">
        <v>-4043.8</v>
      </c>
      <c r="G95" s="11" t="s">
        <v>671</v>
      </c>
    </row>
    <row r="96" spans="1:7" x14ac:dyDescent="0.2">
      <c r="A96" s="9" t="s">
        <v>2435</v>
      </c>
      <c r="B96" s="16" t="s">
        <v>2436</v>
      </c>
      <c r="C96" s="10">
        <v>17993.2</v>
      </c>
      <c r="D96" s="10">
        <v>20091.099999999999</v>
      </c>
      <c r="E96" s="10">
        <v>17569.599999999999</v>
      </c>
      <c r="F96" s="10">
        <v>-2521.5</v>
      </c>
      <c r="G96" s="11" t="s">
        <v>496</v>
      </c>
    </row>
    <row r="97" spans="1:7" x14ac:dyDescent="0.2">
      <c r="A97" s="9" t="s">
        <v>2435</v>
      </c>
      <c r="B97" s="16" t="s">
        <v>2437</v>
      </c>
      <c r="C97" s="10">
        <v>17993.2</v>
      </c>
      <c r="D97" s="10">
        <v>20091.099999999999</v>
      </c>
      <c r="E97" s="10">
        <v>17569.599999999999</v>
      </c>
      <c r="F97" s="10">
        <v>-2521.5</v>
      </c>
      <c r="G97" s="11" t="s">
        <v>496</v>
      </c>
    </row>
    <row r="98" spans="1:7" x14ac:dyDescent="0.2">
      <c r="A98" s="9" t="s">
        <v>2438</v>
      </c>
      <c r="B98" s="16" t="s">
        <v>2439</v>
      </c>
      <c r="C98" s="10">
        <v>1290723.3999999999</v>
      </c>
      <c r="D98" s="10">
        <v>629406.5</v>
      </c>
      <c r="E98" s="10">
        <v>399169.6</v>
      </c>
      <c r="F98" s="10">
        <v>-230236.9</v>
      </c>
      <c r="G98" s="11" t="s">
        <v>2440</v>
      </c>
    </row>
    <row r="99" spans="1:7" x14ac:dyDescent="0.2">
      <c r="A99" s="9" t="s">
        <v>2438</v>
      </c>
      <c r="B99" s="16" t="s">
        <v>2441</v>
      </c>
      <c r="C99" s="10">
        <v>1290723.3999999999</v>
      </c>
      <c r="D99" s="10">
        <v>629406.5</v>
      </c>
      <c r="E99" s="10">
        <v>399169.6</v>
      </c>
      <c r="F99" s="10">
        <v>-230236.9</v>
      </c>
      <c r="G99" s="11" t="s">
        <v>2440</v>
      </c>
    </row>
    <row r="100" spans="1:7" x14ac:dyDescent="0.2">
      <c r="A100" s="12" t="s">
        <v>2442</v>
      </c>
      <c r="B100" s="15" t="s">
        <v>2443</v>
      </c>
      <c r="C100" s="13">
        <v>2772958.6</v>
      </c>
      <c r="D100" s="13">
        <v>2718752.9</v>
      </c>
      <c r="E100" s="13">
        <v>2645390</v>
      </c>
      <c r="F100" s="13">
        <v>-73362.899999999994</v>
      </c>
      <c r="G100" s="14" t="s">
        <v>723</v>
      </c>
    </row>
    <row r="101" spans="1:7" x14ac:dyDescent="0.2">
      <c r="A101" s="9" t="s">
        <v>2444</v>
      </c>
      <c r="B101" s="16" t="s">
        <v>2445</v>
      </c>
      <c r="C101" s="10">
        <v>517858.6</v>
      </c>
      <c r="D101" s="10">
        <v>609652.9</v>
      </c>
      <c r="E101" s="10">
        <v>560589.80000000005</v>
      </c>
      <c r="F101" s="10">
        <v>-49063.1</v>
      </c>
      <c r="G101" s="11" t="s">
        <v>808</v>
      </c>
    </row>
    <row r="102" spans="1:7" x14ac:dyDescent="0.2">
      <c r="A102" s="9" t="s">
        <v>2446</v>
      </c>
      <c r="B102" s="16" t="s">
        <v>2447</v>
      </c>
      <c r="C102" s="10">
        <v>517858.6</v>
      </c>
      <c r="D102" s="10">
        <v>609652.9</v>
      </c>
      <c r="E102" s="10">
        <v>560589.80000000005</v>
      </c>
      <c r="F102" s="10">
        <v>-49063.1</v>
      </c>
      <c r="G102" s="11" t="s">
        <v>808</v>
      </c>
    </row>
    <row r="103" spans="1:7" x14ac:dyDescent="0.2">
      <c r="A103" s="9" t="s">
        <v>2446</v>
      </c>
      <c r="B103" s="16" t="s">
        <v>2448</v>
      </c>
      <c r="C103" s="10">
        <v>517858.6</v>
      </c>
      <c r="D103" s="10">
        <v>609652.9</v>
      </c>
      <c r="E103" s="10">
        <v>560589.80000000005</v>
      </c>
      <c r="F103" s="10">
        <v>-49063.1</v>
      </c>
      <c r="G103" s="11" t="s">
        <v>808</v>
      </c>
    </row>
    <row r="104" spans="1:7" x14ac:dyDescent="0.2">
      <c r="A104" s="9" t="s">
        <v>2446</v>
      </c>
      <c r="B104" s="16" t="s">
        <v>2449</v>
      </c>
      <c r="C104" s="10">
        <v>517858.6</v>
      </c>
      <c r="D104" s="10">
        <v>609652.9</v>
      </c>
      <c r="E104" s="10">
        <v>560589.80000000005</v>
      </c>
      <c r="F104" s="10">
        <v>-49063.1</v>
      </c>
      <c r="G104" s="11" t="s">
        <v>808</v>
      </c>
    </row>
    <row r="105" spans="1:7" x14ac:dyDescent="0.2">
      <c r="A105" s="9" t="s">
        <v>2450</v>
      </c>
      <c r="B105" s="16" t="s">
        <v>2451</v>
      </c>
      <c r="C105" s="10">
        <v>2255100</v>
      </c>
      <c r="D105" s="10">
        <v>2109100</v>
      </c>
      <c r="E105" s="10">
        <v>2084800.2</v>
      </c>
      <c r="F105" s="10">
        <v>-24299.8</v>
      </c>
      <c r="G105" s="11" t="s">
        <v>848</v>
      </c>
    </row>
    <row r="106" spans="1:7" x14ac:dyDescent="0.2">
      <c r="A106" s="9" t="s">
        <v>2452</v>
      </c>
      <c r="B106" s="16" t="s">
        <v>2453</v>
      </c>
      <c r="C106" s="10">
        <v>1506400</v>
      </c>
      <c r="D106" s="10">
        <v>1405800</v>
      </c>
      <c r="E106" s="10">
        <v>1381513.2</v>
      </c>
      <c r="F106" s="10">
        <v>-24286.799999999999</v>
      </c>
      <c r="G106" s="11" t="s">
        <v>583</v>
      </c>
    </row>
    <row r="107" spans="1:7" x14ac:dyDescent="0.2">
      <c r="A107" s="9" t="s">
        <v>2452</v>
      </c>
      <c r="B107" s="16" t="s">
        <v>2454</v>
      </c>
      <c r="C107" s="10">
        <v>1506400</v>
      </c>
      <c r="D107" s="10">
        <v>1405800</v>
      </c>
      <c r="E107" s="10">
        <v>1381513.2</v>
      </c>
      <c r="F107" s="10">
        <v>-24286.799999999999</v>
      </c>
      <c r="G107" s="11" t="s">
        <v>583</v>
      </c>
    </row>
    <row r="108" spans="1:7" x14ac:dyDescent="0.2">
      <c r="A108" s="9" t="s">
        <v>2452</v>
      </c>
      <c r="B108" s="16" t="s">
        <v>2455</v>
      </c>
      <c r="C108" s="10">
        <v>1506400</v>
      </c>
      <c r="D108" s="10">
        <v>1405800</v>
      </c>
      <c r="E108" s="10">
        <v>1381513.2</v>
      </c>
      <c r="F108" s="10">
        <v>-24286.799999999999</v>
      </c>
      <c r="G108" s="11" t="s">
        <v>583</v>
      </c>
    </row>
    <row r="109" spans="1:7" x14ac:dyDescent="0.2">
      <c r="A109" s="9" t="s">
        <v>2456</v>
      </c>
      <c r="B109" s="16" t="s">
        <v>2457</v>
      </c>
      <c r="C109" s="10">
        <v>144400</v>
      </c>
      <c r="D109" s="10">
        <v>98996.4</v>
      </c>
      <c r="E109" s="10">
        <v>98983.4</v>
      </c>
      <c r="F109" s="10">
        <v>-13</v>
      </c>
      <c r="G109" s="11" t="s">
        <v>59</v>
      </c>
    </row>
    <row r="110" spans="1:7" x14ac:dyDescent="0.2">
      <c r="A110" s="9" t="s">
        <v>2456</v>
      </c>
      <c r="B110" s="16" t="s">
        <v>2458</v>
      </c>
      <c r="C110" s="10">
        <v>144400</v>
      </c>
      <c r="D110" s="10">
        <v>98996.4</v>
      </c>
      <c r="E110" s="10">
        <v>98983.4</v>
      </c>
      <c r="F110" s="10">
        <v>-13</v>
      </c>
      <c r="G110" s="11" t="s">
        <v>59</v>
      </c>
    </row>
    <row r="111" spans="1:7" x14ac:dyDescent="0.2">
      <c r="A111" s="9" t="s">
        <v>2456</v>
      </c>
      <c r="B111" s="16" t="s">
        <v>2459</v>
      </c>
      <c r="C111" s="10">
        <v>144400</v>
      </c>
      <c r="D111" s="10">
        <v>98996.4</v>
      </c>
      <c r="E111" s="10">
        <v>98983.4</v>
      </c>
      <c r="F111" s="10">
        <v>-13</v>
      </c>
      <c r="G111" s="11" t="s">
        <v>59</v>
      </c>
    </row>
    <row r="112" spans="1:7" x14ac:dyDescent="0.2">
      <c r="A112" s="9" t="s">
        <v>2460</v>
      </c>
      <c r="B112" s="16" t="s">
        <v>2461</v>
      </c>
      <c r="C112" s="10">
        <v>604300</v>
      </c>
      <c r="D112" s="10">
        <v>604303.6</v>
      </c>
      <c r="E112" s="10">
        <v>604303.6</v>
      </c>
      <c r="F112" s="10"/>
      <c r="G112" s="11" t="s">
        <v>59</v>
      </c>
    </row>
    <row r="113" spans="1:7" ht="25.5" x14ac:dyDescent="0.2">
      <c r="A113" s="9" t="s">
        <v>2462</v>
      </c>
      <c r="B113" s="16" t="s">
        <v>2463</v>
      </c>
      <c r="C113" s="10">
        <v>604300</v>
      </c>
      <c r="D113" s="10">
        <v>604303.6</v>
      </c>
      <c r="E113" s="10">
        <v>604303.6</v>
      </c>
      <c r="F113" s="10"/>
      <c r="G113" s="11" t="s">
        <v>59</v>
      </c>
    </row>
    <row r="114" spans="1:7" ht="25.5" x14ac:dyDescent="0.2">
      <c r="A114" s="9" t="s">
        <v>2462</v>
      </c>
      <c r="B114" s="16" t="s">
        <v>2464</v>
      </c>
      <c r="C114" s="10">
        <v>604300</v>
      </c>
      <c r="D114" s="10">
        <v>604303.6</v>
      </c>
      <c r="E114" s="10">
        <v>604303.6</v>
      </c>
      <c r="F114" s="10"/>
      <c r="G114" s="11" t="s">
        <v>59</v>
      </c>
    </row>
    <row r="115" spans="1:7" x14ac:dyDescent="0.2">
      <c r="A115" s="12" t="s">
        <v>2465</v>
      </c>
      <c r="B115" s="15" t="s">
        <v>2466</v>
      </c>
      <c r="C115" s="13">
        <v>3589607.4</v>
      </c>
      <c r="D115" s="13">
        <v>4559889.2</v>
      </c>
      <c r="E115" s="13">
        <v>4238835.5</v>
      </c>
      <c r="F115" s="13">
        <v>-321053.7</v>
      </c>
      <c r="G115" s="14" t="s">
        <v>260</v>
      </c>
    </row>
    <row r="116" spans="1:7" x14ac:dyDescent="0.2">
      <c r="A116" s="9" t="s">
        <v>2467</v>
      </c>
      <c r="B116" s="16" t="s">
        <v>2468</v>
      </c>
      <c r="C116" s="10">
        <v>1565090.2</v>
      </c>
      <c r="D116" s="10">
        <v>2029375.3</v>
      </c>
      <c r="E116" s="10">
        <v>1798743.2</v>
      </c>
      <c r="F116" s="10">
        <v>-230632.1</v>
      </c>
      <c r="G116" s="11" t="s">
        <v>1274</v>
      </c>
    </row>
    <row r="117" spans="1:7" x14ac:dyDescent="0.2">
      <c r="A117" s="9" t="s">
        <v>2469</v>
      </c>
      <c r="B117" s="16" t="s">
        <v>2470</v>
      </c>
      <c r="C117" s="10">
        <v>1563090.2</v>
      </c>
      <c r="D117" s="10">
        <v>2027375.3</v>
      </c>
      <c r="E117" s="10">
        <v>1798743.2</v>
      </c>
      <c r="F117" s="10">
        <v>-228632.1</v>
      </c>
      <c r="G117" s="11" t="s">
        <v>731</v>
      </c>
    </row>
    <row r="118" spans="1:7" x14ac:dyDescent="0.2">
      <c r="A118" s="9" t="s">
        <v>2469</v>
      </c>
      <c r="B118" s="16" t="s">
        <v>2471</v>
      </c>
      <c r="C118" s="10">
        <v>1563090.2</v>
      </c>
      <c r="D118" s="10">
        <v>2027375.3</v>
      </c>
      <c r="E118" s="10">
        <v>1798743.2</v>
      </c>
      <c r="F118" s="10">
        <v>-228632.1</v>
      </c>
      <c r="G118" s="11" t="s">
        <v>731</v>
      </c>
    </row>
    <row r="119" spans="1:7" x14ac:dyDescent="0.2">
      <c r="A119" s="9" t="s">
        <v>2469</v>
      </c>
      <c r="B119" s="16" t="s">
        <v>2472</v>
      </c>
      <c r="C119" s="10">
        <v>1563090.2</v>
      </c>
      <c r="D119" s="10">
        <v>2027375.3</v>
      </c>
      <c r="E119" s="10">
        <v>1798743.2</v>
      </c>
      <c r="F119" s="10">
        <v>-228632.1</v>
      </c>
      <c r="G119" s="11" t="s">
        <v>731</v>
      </c>
    </row>
    <row r="120" spans="1:7" x14ac:dyDescent="0.2">
      <c r="A120" s="9" t="s">
        <v>2473</v>
      </c>
      <c r="B120" s="16" t="s">
        <v>2474</v>
      </c>
      <c r="C120" s="10">
        <v>2000</v>
      </c>
      <c r="D120" s="10">
        <v>2000</v>
      </c>
      <c r="E120" s="10"/>
      <c r="F120" s="10">
        <v>-2000</v>
      </c>
      <c r="G120" s="11" t="s">
        <v>19</v>
      </c>
    </row>
    <row r="121" spans="1:7" x14ac:dyDescent="0.2">
      <c r="A121" s="9" t="s">
        <v>2473</v>
      </c>
      <c r="B121" s="16" t="s">
        <v>2475</v>
      </c>
      <c r="C121" s="10">
        <v>2000</v>
      </c>
      <c r="D121" s="10">
        <v>2000</v>
      </c>
      <c r="E121" s="10"/>
      <c r="F121" s="10">
        <v>-2000</v>
      </c>
      <c r="G121" s="11" t="s">
        <v>19</v>
      </c>
    </row>
    <row r="122" spans="1:7" x14ac:dyDescent="0.2">
      <c r="A122" s="9" t="s">
        <v>2473</v>
      </c>
      <c r="B122" s="16" t="s">
        <v>2476</v>
      </c>
      <c r="C122" s="10">
        <v>2000</v>
      </c>
      <c r="D122" s="10">
        <v>2000</v>
      </c>
      <c r="E122" s="10"/>
      <c r="F122" s="10">
        <v>-2000</v>
      </c>
      <c r="G122" s="11" t="s">
        <v>19</v>
      </c>
    </row>
    <row r="123" spans="1:7" x14ac:dyDescent="0.2">
      <c r="A123" s="9" t="s">
        <v>2477</v>
      </c>
      <c r="B123" s="16" t="s">
        <v>2478</v>
      </c>
      <c r="C123" s="10">
        <v>1540566.9</v>
      </c>
      <c r="D123" s="10">
        <v>2010619.2</v>
      </c>
      <c r="E123" s="10">
        <v>1944610.6</v>
      </c>
      <c r="F123" s="10">
        <v>-66008.600000000006</v>
      </c>
      <c r="G123" s="11" t="s">
        <v>105</v>
      </c>
    </row>
    <row r="124" spans="1:7" x14ac:dyDescent="0.2">
      <c r="A124" s="9" t="s">
        <v>2479</v>
      </c>
      <c r="B124" s="16" t="s">
        <v>2480</v>
      </c>
      <c r="C124" s="10">
        <v>1529566.9</v>
      </c>
      <c r="D124" s="10">
        <v>1950174.6</v>
      </c>
      <c r="E124" s="10">
        <v>1884166.1</v>
      </c>
      <c r="F124" s="10">
        <v>-66008.5</v>
      </c>
      <c r="G124" s="11" t="s">
        <v>234</v>
      </c>
    </row>
    <row r="125" spans="1:7" x14ac:dyDescent="0.2">
      <c r="A125" s="9" t="s">
        <v>2479</v>
      </c>
      <c r="B125" s="16" t="s">
        <v>2481</v>
      </c>
      <c r="C125" s="10">
        <v>1529566.9</v>
      </c>
      <c r="D125" s="10">
        <v>1950174.6</v>
      </c>
      <c r="E125" s="10">
        <v>1884166.1</v>
      </c>
      <c r="F125" s="10">
        <v>-66008.5</v>
      </c>
      <c r="G125" s="11" t="s">
        <v>234</v>
      </c>
    </row>
    <row r="126" spans="1:7" x14ac:dyDescent="0.2">
      <c r="A126" s="9" t="s">
        <v>2479</v>
      </c>
      <c r="B126" s="16" t="s">
        <v>2482</v>
      </c>
      <c r="C126" s="10">
        <v>1529566.9</v>
      </c>
      <c r="D126" s="10">
        <v>1950174.6</v>
      </c>
      <c r="E126" s="10">
        <v>1884166.1</v>
      </c>
      <c r="F126" s="10">
        <v>-66008.5</v>
      </c>
      <c r="G126" s="11" t="s">
        <v>234</v>
      </c>
    </row>
    <row r="127" spans="1:7" x14ac:dyDescent="0.2">
      <c r="A127" s="9" t="s">
        <v>2483</v>
      </c>
      <c r="B127" s="16" t="s">
        <v>2484</v>
      </c>
      <c r="C127" s="10">
        <v>11000</v>
      </c>
      <c r="D127" s="10">
        <v>60444.6</v>
      </c>
      <c r="E127" s="10">
        <v>60444.6</v>
      </c>
      <c r="F127" s="10"/>
      <c r="G127" s="11" t="s">
        <v>59</v>
      </c>
    </row>
    <row r="128" spans="1:7" x14ac:dyDescent="0.2">
      <c r="A128" s="9" t="s">
        <v>2483</v>
      </c>
      <c r="B128" s="16" t="s">
        <v>2485</v>
      </c>
      <c r="C128" s="10">
        <v>11000</v>
      </c>
      <c r="D128" s="10">
        <v>60444.6</v>
      </c>
      <c r="E128" s="10">
        <v>60444.6</v>
      </c>
      <c r="F128" s="10"/>
      <c r="G128" s="11" t="s">
        <v>59</v>
      </c>
    </row>
    <row r="129" spans="1:7" x14ac:dyDescent="0.2">
      <c r="A129" s="9" t="s">
        <v>2483</v>
      </c>
      <c r="B129" s="16" t="s">
        <v>2486</v>
      </c>
      <c r="C129" s="10">
        <v>11000</v>
      </c>
      <c r="D129" s="10">
        <v>60444.6</v>
      </c>
      <c r="E129" s="10">
        <v>60444.6</v>
      </c>
      <c r="F129" s="10"/>
      <c r="G129" s="11" t="s">
        <v>59</v>
      </c>
    </row>
    <row r="130" spans="1:7" x14ac:dyDescent="0.2">
      <c r="A130" s="9" t="s">
        <v>2487</v>
      </c>
      <c r="B130" s="16" t="s">
        <v>2488</v>
      </c>
      <c r="C130" s="10">
        <v>72640.5</v>
      </c>
      <c r="D130" s="10">
        <v>73741.399999999994</v>
      </c>
      <c r="E130" s="10">
        <v>67516.7</v>
      </c>
      <c r="F130" s="10">
        <v>-6224.7</v>
      </c>
      <c r="G130" s="11" t="s">
        <v>2489</v>
      </c>
    </row>
    <row r="131" spans="1:7" x14ac:dyDescent="0.2">
      <c r="A131" s="9" t="s">
        <v>2487</v>
      </c>
      <c r="B131" s="16" t="s">
        <v>2490</v>
      </c>
      <c r="C131" s="10">
        <v>72640.5</v>
      </c>
      <c r="D131" s="10">
        <v>73741.399999999994</v>
      </c>
      <c r="E131" s="10">
        <v>67516.7</v>
      </c>
      <c r="F131" s="10">
        <v>-6224.7</v>
      </c>
      <c r="G131" s="11" t="s">
        <v>2489</v>
      </c>
    </row>
    <row r="132" spans="1:7" x14ac:dyDescent="0.2">
      <c r="A132" s="9" t="s">
        <v>2487</v>
      </c>
      <c r="B132" s="16" t="s">
        <v>2491</v>
      </c>
      <c r="C132" s="10">
        <v>72640.5</v>
      </c>
      <c r="D132" s="10">
        <v>73741.399999999994</v>
      </c>
      <c r="E132" s="10">
        <v>67516.7</v>
      </c>
      <c r="F132" s="10">
        <v>-6224.7</v>
      </c>
      <c r="G132" s="11" t="s">
        <v>2489</v>
      </c>
    </row>
    <row r="133" spans="1:7" x14ac:dyDescent="0.2">
      <c r="A133" s="9" t="s">
        <v>2492</v>
      </c>
      <c r="B133" s="16" t="s">
        <v>2493</v>
      </c>
      <c r="C133" s="10">
        <v>72640.5</v>
      </c>
      <c r="D133" s="10">
        <v>73741.399999999994</v>
      </c>
      <c r="E133" s="10">
        <v>67516.7</v>
      </c>
      <c r="F133" s="10">
        <v>-6224.7</v>
      </c>
      <c r="G133" s="11" t="s">
        <v>2489</v>
      </c>
    </row>
    <row r="134" spans="1:7" x14ac:dyDescent="0.2">
      <c r="A134" s="9" t="s">
        <v>2494</v>
      </c>
      <c r="B134" s="16" t="s">
        <v>2495</v>
      </c>
      <c r="C134" s="10">
        <v>411309.8</v>
      </c>
      <c r="D134" s="10">
        <v>446153.4</v>
      </c>
      <c r="E134" s="10">
        <v>427965.1</v>
      </c>
      <c r="F134" s="10">
        <v>-18188.3</v>
      </c>
      <c r="G134" s="11" t="s">
        <v>394</v>
      </c>
    </row>
    <row r="135" spans="1:7" x14ac:dyDescent="0.2">
      <c r="A135" s="9" t="s">
        <v>2494</v>
      </c>
      <c r="B135" s="16" t="s">
        <v>2496</v>
      </c>
      <c r="C135" s="10">
        <v>411309.8</v>
      </c>
      <c r="D135" s="10">
        <v>446153.4</v>
      </c>
      <c r="E135" s="10">
        <v>427965.1</v>
      </c>
      <c r="F135" s="10">
        <v>-18188.3</v>
      </c>
      <c r="G135" s="11" t="s">
        <v>394</v>
      </c>
    </row>
    <row r="136" spans="1:7" x14ac:dyDescent="0.2">
      <c r="A136" s="9" t="s">
        <v>2494</v>
      </c>
      <c r="B136" s="16" t="s">
        <v>2497</v>
      </c>
      <c r="C136" s="10">
        <v>411309.8</v>
      </c>
      <c r="D136" s="10">
        <v>446153.4</v>
      </c>
      <c r="E136" s="10">
        <v>427965.1</v>
      </c>
      <c r="F136" s="10">
        <v>-18188.3</v>
      </c>
      <c r="G136" s="11" t="s">
        <v>394</v>
      </c>
    </row>
    <row r="137" spans="1:7" x14ac:dyDescent="0.2">
      <c r="A137" s="9" t="s">
        <v>2498</v>
      </c>
      <c r="B137" s="16" t="s">
        <v>2499</v>
      </c>
      <c r="C137" s="10">
        <v>411309.8</v>
      </c>
      <c r="D137" s="10">
        <v>446153.4</v>
      </c>
      <c r="E137" s="10">
        <v>427965.1</v>
      </c>
      <c r="F137" s="10">
        <v>-18188.3</v>
      </c>
      <c r="G137" s="11" t="s">
        <v>394</v>
      </c>
    </row>
    <row r="138" spans="1:7" x14ac:dyDescent="0.2">
      <c r="A138" s="12" t="s">
        <v>2500</v>
      </c>
      <c r="B138" s="15" t="s">
        <v>2501</v>
      </c>
      <c r="C138" s="13">
        <v>1460488.4</v>
      </c>
      <c r="D138" s="13">
        <v>1836130.9</v>
      </c>
      <c r="E138" s="13">
        <v>1324980.6000000001</v>
      </c>
      <c r="F138" s="13">
        <v>-511150.3</v>
      </c>
      <c r="G138" s="14" t="s">
        <v>2502</v>
      </c>
    </row>
    <row r="139" spans="1:7" x14ac:dyDescent="0.2">
      <c r="A139" s="9" t="s">
        <v>2503</v>
      </c>
      <c r="B139" s="16" t="s">
        <v>2504</v>
      </c>
      <c r="C139" s="10">
        <v>1460488.4</v>
      </c>
      <c r="D139" s="10">
        <v>1836130.9</v>
      </c>
      <c r="E139" s="10">
        <v>1324980.6000000001</v>
      </c>
      <c r="F139" s="10">
        <v>-511150.3</v>
      </c>
      <c r="G139" s="11" t="s">
        <v>2502</v>
      </c>
    </row>
    <row r="140" spans="1:7" x14ac:dyDescent="0.2">
      <c r="A140" s="9" t="s">
        <v>2505</v>
      </c>
      <c r="B140" s="16" t="s">
        <v>2506</v>
      </c>
      <c r="C140" s="10">
        <v>437111.7</v>
      </c>
      <c r="D140" s="10">
        <v>1052927.3999999999</v>
      </c>
      <c r="E140" s="10">
        <v>826900.4</v>
      </c>
      <c r="F140" s="10">
        <v>-226027</v>
      </c>
      <c r="G140" s="11" t="s">
        <v>874</v>
      </c>
    </row>
    <row r="141" spans="1:7" x14ac:dyDescent="0.2">
      <c r="A141" s="9" t="s">
        <v>2507</v>
      </c>
      <c r="B141" s="16" t="s">
        <v>2508</v>
      </c>
      <c r="C141" s="10">
        <v>418752.6</v>
      </c>
      <c r="D141" s="10">
        <v>1017123.8</v>
      </c>
      <c r="E141" s="10">
        <v>792907.2</v>
      </c>
      <c r="F141" s="10">
        <v>-224216.6</v>
      </c>
      <c r="G141" s="11" t="s">
        <v>927</v>
      </c>
    </row>
    <row r="142" spans="1:7" x14ac:dyDescent="0.2">
      <c r="A142" s="9" t="s">
        <v>2507</v>
      </c>
      <c r="B142" s="16" t="s">
        <v>2509</v>
      </c>
      <c r="C142" s="10">
        <v>418752.6</v>
      </c>
      <c r="D142" s="10">
        <v>1017123.8</v>
      </c>
      <c r="E142" s="10">
        <v>792907.2</v>
      </c>
      <c r="F142" s="10">
        <v>-224216.6</v>
      </c>
      <c r="G142" s="11" t="s">
        <v>927</v>
      </c>
    </row>
    <row r="143" spans="1:7" x14ac:dyDescent="0.2">
      <c r="A143" s="9" t="s">
        <v>2510</v>
      </c>
      <c r="B143" s="16" t="s">
        <v>2511</v>
      </c>
      <c r="C143" s="10">
        <v>18359.099999999999</v>
      </c>
      <c r="D143" s="10">
        <v>35803.599999999999</v>
      </c>
      <c r="E143" s="10">
        <v>33993.199999999997</v>
      </c>
      <c r="F143" s="10">
        <v>-1810.4</v>
      </c>
      <c r="G143" s="11" t="s">
        <v>296</v>
      </c>
    </row>
    <row r="144" spans="1:7" x14ac:dyDescent="0.2">
      <c r="A144" s="9" t="s">
        <v>2510</v>
      </c>
      <c r="B144" s="16" t="s">
        <v>2512</v>
      </c>
      <c r="C144" s="10">
        <v>18359.099999999999</v>
      </c>
      <c r="D144" s="10">
        <v>35803.599999999999</v>
      </c>
      <c r="E144" s="10">
        <v>33993.199999999997</v>
      </c>
      <c r="F144" s="10">
        <v>-1810.4</v>
      </c>
      <c r="G144" s="11" t="s">
        <v>296</v>
      </c>
    </row>
    <row r="145" spans="1:7" x14ac:dyDescent="0.2">
      <c r="A145" s="9" t="s">
        <v>2513</v>
      </c>
      <c r="B145" s="16" t="s">
        <v>2514</v>
      </c>
      <c r="C145" s="10">
        <v>1023376.7</v>
      </c>
      <c r="D145" s="10">
        <v>783203.5</v>
      </c>
      <c r="E145" s="10">
        <v>498080.2</v>
      </c>
      <c r="F145" s="10">
        <v>-285123.3</v>
      </c>
      <c r="G145" s="11" t="s">
        <v>2515</v>
      </c>
    </row>
    <row r="146" spans="1:7" x14ac:dyDescent="0.2">
      <c r="A146" s="9" t="s">
        <v>2516</v>
      </c>
      <c r="B146" s="16" t="s">
        <v>2517</v>
      </c>
      <c r="C146" s="10">
        <v>997426.6</v>
      </c>
      <c r="D146" s="10">
        <v>697058.2</v>
      </c>
      <c r="E146" s="10">
        <v>434770.2</v>
      </c>
      <c r="F146" s="10">
        <v>-262288</v>
      </c>
      <c r="G146" s="11" t="s">
        <v>2518</v>
      </c>
    </row>
    <row r="147" spans="1:7" x14ac:dyDescent="0.2">
      <c r="A147" s="9" t="s">
        <v>2516</v>
      </c>
      <c r="B147" s="16" t="s">
        <v>2519</v>
      </c>
      <c r="C147" s="10">
        <v>997426.6</v>
      </c>
      <c r="D147" s="10">
        <v>697058.2</v>
      </c>
      <c r="E147" s="10">
        <v>434770.2</v>
      </c>
      <c r="F147" s="10">
        <v>-262288</v>
      </c>
      <c r="G147" s="11" t="s">
        <v>2518</v>
      </c>
    </row>
    <row r="148" spans="1:7" x14ac:dyDescent="0.2">
      <c r="A148" s="9" t="s">
        <v>2520</v>
      </c>
      <c r="B148" s="16" t="s">
        <v>2521</v>
      </c>
      <c r="C148" s="10">
        <v>25950.1</v>
      </c>
      <c r="D148" s="10">
        <v>86145.3</v>
      </c>
      <c r="E148" s="10">
        <v>63310</v>
      </c>
      <c r="F148" s="10">
        <v>-22835.3</v>
      </c>
      <c r="G148" s="11" t="s">
        <v>925</v>
      </c>
    </row>
    <row r="149" spans="1:7" x14ac:dyDescent="0.2">
      <c r="A149" s="9" t="s">
        <v>2520</v>
      </c>
      <c r="B149" s="16" t="s">
        <v>2522</v>
      </c>
      <c r="C149" s="10">
        <v>25950.1</v>
      </c>
      <c r="D149" s="10">
        <v>86145.3</v>
      </c>
      <c r="E149" s="10">
        <v>63310</v>
      </c>
      <c r="F149" s="10">
        <v>-22835.3</v>
      </c>
      <c r="G149" s="11" t="s">
        <v>925</v>
      </c>
    </row>
    <row r="150" spans="1:7" x14ac:dyDescent="0.2">
      <c r="A150" s="12" t="s">
        <v>2523</v>
      </c>
      <c r="B150" s="15" t="s">
        <v>2524</v>
      </c>
      <c r="C150" s="13">
        <v>1479837.6</v>
      </c>
      <c r="D150" s="13">
        <v>3484050.6</v>
      </c>
      <c r="E150" s="13">
        <v>3232726.4</v>
      </c>
      <c r="F150" s="13">
        <v>-251324.2</v>
      </c>
      <c r="G150" s="14" t="s">
        <v>671</v>
      </c>
    </row>
    <row r="151" spans="1:7" x14ac:dyDescent="0.2">
      <c r="A151" s="9" t="s">
        <v>2525</v>
      </c>
      <c r="B151" s="16" t="s">
        <v>2526</v>
      </c>
      <c r="C151" s="10">
        <v>1164318.8</v>
      </c>
      <c r="D151" s="10">
        <v>2885798.5</v>
      </c>
      <c r="E151" s="10">
        <v>2804649.9</v>
      </c>
      <c r="F151" s="10">
        <v>-81148.600000000006</v>
      </c>
      <c r="G151" s="11" t="s">
        <v>460</v>
      </c>
    </row>
    <row r="152" spans="1:7" x14ac:dyDescent="0.2">
      <c r="A152" s="9" t="s">
        <v>2527</v>
      </c>
      <c r="B152" s="16" t="s">
        <v>2528</v>
      </c>
      <c r="C152" s="10">
        <v>538.5</v>
      </c>
      <c r="D152" s="10">
        <v>538.5</v>
      </c>
      <c r="E152" s="10">
        <v>538.5</v>
      </c>
      <c r="F152" s="10"/>
      <c r="G152" s="11" t="s">
        <v>59</v>
      </c>
    </row>
    <row r="153" spans="1:7" x14ac:dyDescent="0.2">
      <c r="A153" s="9" t="s">
        <v>2527</v>
      </c>
      <c r="B153" s="16" t="s">
        <v>2529</v>
      </c>
      <c r="C153" s="10">
        <v>538.5</v>
      </c>
      <c r="D153" s="10">
        <v>538.5</v>
      </c>
      <c r="E153" s="10">
        <v>538.5</v>
      </c>
      <c r="F153" s="10"/>
      <c r="G153" s="11" t="s">
        <v>59</v>
      </c>
    </row>
    <row r="154" spans="1:7" x14ac:dyDescent="0.2">
      <c r="A154" s="9" t="s">
        <v>2527</v>
      </c>
      <c r="B154" s="16" t="s">
        <v>2530</v>
      </c>
      <c r="C154" s="10">
        <v>538.5</v>
      </c>
      <c r="D154" s="10">
        <v>538.5</v>
      </c>
      <c r="E154" s="10">
        <v>538.5</v>
      </c>
      <c r="F154" s="10"/>
      <c r="G154" s="11" t="s">
        <v>59</v>
      </c>
    </row>
    <row r="155" spans="1:7" x14ac:dyDescent="0.2">
      <c r="A155" s="9" t="s">
        <v>2531</v>
      </c>
      <c r="B155" s="16" t="s">
        <v>2532</v>
      </c>
      <c r="C155" s="10">
        <v>43675.4</v>
      </c>
      <c r="D155" s="10">
        <v>41556.199999999997</v>
      </c>
      <c r="E155" s="10">
        <v>35074.300000000003</v>
      </c>
      <c r="F155" s="10">
        <v>-6481.9</v>
      </c>
      <c r="G155" s="11" t="s">
        <v>2533</v>
      </c>
    </row>
    <row r="156" spans="1:7" x14ac:dyDescent="0.2">
      <c r="A156" s="9" t="s">
        <v>2531</v>
      </c>
      <c r="B156" s="16" t="s">
        <v>2534</v>
      </c>
      <c r="C156" s="10">
        <v>43675.4</v>
      </c>
      <c r="D156" s="10">
        <v>41556.199999999997</v>
      </c>
      <c r="E156" s="10">
        <v>35074.300000000003</v>
      </c>
      <c r="F156" s="10">
        <v>-6481.9</v>
      </c>
      <c r="G156" s="11" t="s">
        <v>2533</v>
      </c>
    </row>
    <row r="157" spans="1:7" x14ac:dyDescent="0.2">
      <c r="A157" s="9" t="s">
        <v>2531</v>
      </c>
      <c r="B157" s="16" t="s">
        <v>2535</v>
      </c>
      <c r="C157" s="10">
        <v>43675.4</v>
      </c>
      <c r="D157" s="10">
        <v>41556.199999999997</v>
      </c>
      <c r="E157" s="10">
        <v>35074.300000000003</v>
      </c>
      <c r="F157" s="10">
        <v>-6481.9</v>
      </c>
      <c r="G157" s="11" t="s">
        <v>2533</v>
      </c>
    </row>
    <row r="158" spans="1:7" x14ac:dyDescent="0.2">
      <c r="A158" s="9" t="s">
        <v>2536</v>
      </c>
      <c r="B158" s="16" t="s">
        <v>2537</v>
      </c>
      <c r="C158" s="10">
        <v>1010646.2</v>
      </c>
      <c r="D158" s="10">
        <v>2624431.4</v>
      </c>
      <c r="E158" s="10">
        <v>2590344.4</v>
      </c>
      <c r="F158" s="10">
        <v>-34087</v>
      </c>
      <c r="G158" s="11" t="s">
        <v>251</v>
      </c>
    </row>
    <row r="159" spans="1:7" x14ac:dyDescent="0.2">
      <c r="A159" s="9" t="s">
        <v>2536</v>
      </c>
      <c r="B159" s="16" t="s">
        <v>2538</v>
      </c>
      <c r="C159" s="10">
        <v>1010646.2</v>
      </c>
      <c r="D159" s="10">
        <v>2624431.4</v>
      </c>
      <c r="E159" s="10">
        <v>2590344.4</v>
      </c>
      <c r="F159" s="10">
        <v>-34087</v>
      </c>
      <c r="G159" s="11" t="s">
        <v>251</v>
      </c>
    </row>
    <row r="160" spans="1:7" x14ac:dyDescent="0.2">
      <c r="A160" s="9" t="s">
        <v>2536</v>
      </c>
      <c r="B160" s="16" t="s">
        <v>2539</v>
      </c>
      <c r="C160" s="10">
        <v>1010646.2</v>
      </c>
      <c r="D160" s="10">
        <v>2624431.4</v>
      </c>
      <c r="E160" s="10">
        <v>2590344.4</v>
      </c>
      <c r="F160" s="10">
        <v>-34087</v>
      </c>
      <c r="G160" s="11" t="s">
        <v>251</v>
      </c>
    </row>
    <row r="161" spans="1:7" x14ac:dyDescent="0.2">
      <c r="A161" s="9" t="s">
        <v>2540</v>
      </c>
      <c r="B161" s="16" t="s">
        <v>2541</v>
      </c>
      <c r="C161" s="10">
        <v>16813.5</v>
      </c>
      <c r="D161" s="10">
        <v>44334.3</v>
      </c>
      <c r="E161" s="10">
        <v>39447.800000000003</v>
      </c>
      <c r="F161" s="10">
        <v>-4886.5</v>
      </c>
      <c r="G161" s="11" t="s">
        <v>381</v>
      </c>
    </row>
    <row r="162" spans="1:7" x14ac:dyDescent="0.2">
      <c r="A162" s="9" t="s">
        <v>2540</v>
      </c>
      <c r="B162" s="16" t="s">
        <v>2542</v>
      </c>
      <c r="C162" s="10">
        <v>16813.5</v>
      </c>
      <c r="D162" s="10">
        <v>44334.3</v>
      </c>
      <c r="E162" s="10">
        <v>39447.800000000003</v>
      </c>
      <c r="F162" s="10">
        <v>-4886.5</v>
      </c>
      <c r="G162" s="11" t="s">
        <v>381</v>
      </c>
    </row>
    <row r="163" spans="1:7" x14ac:dyDescent="0.2">
      <c r="A163" s="9" t="s">
        <v>2540</v>
      </c>
      <c r="B163" s="16" t="s">
        <v>2543</v>
      </c>
      <c r="C163" s="10">
        <v>16813.5</v>
      </c>
      <c r="D163" s="10">
        <v>44334.3</v>
      </c>
      <c r="E163" s="10">
        <v>39447.800000000003</v>
      </c>
      <c r="F163" s="10">
        <v>-4886.5</v>
      </c>
      <c r="G163" s="11" t="s">
        <v>381</v>
      </c>
    </row>
    <row r="164" spans="1:7" x14ac:dyDescent="0.2">
      <c r="A164" s="9" t="s">
        <v>2544</v>
      </c>
      <c r="B164" s="16" t="s">
        <v>2545</v>
      </c>
      <c r="C164" s="10">
        <v>92645.2</v>
      </c>
      <c r="D164" s="10">
        <v>174938.2</v>
      </c>
      <c r="E164" s="10">
        <v>139244.79999999999</v>
      </c>
      <c r="F164" s="10">
        <v>-35693.4</v>
      </c>
      <c r="G164" s="11" t="s">
        <v>2546</v>
      </c>
    </row>
    <row r="165" spans="1:7" x14ac:dyDescent="0.2">
      <c r="A165" s="9" t="s">
        <v>2544</v>
      </c>
      <c r="B165" s="16" t="s">
        <v>2547</v>
      </c>
      <c r="C165" s="10">
        <v>92645.2</v>
      </c>
      <c r="D165" s="10">
        <v>174938.2</v>
      </c>
      <c r="E165" s="10">
        <v>139244.79999999999</v>
      </c>
      <c r="F165" s="10">
        <v>-35693.4</v>
      </c>
      <c r="G165" s="11" t="s">
        <v>2546</v>
      </c>
    </row>
    <row r="166" spans="1:7" x14ac:dyDescent="0.2">
      <c r="A166" s="9" t="s">
        <v>2544</v>
      </c>
      <c r="B166" s="16" t="s">
        <v>2548</v>
      </c>
      <c r="C166" s="10">
        <v>92645.2</v>
      </c>
      <c r="D166" s="10">
        <v>174938.2</v>
      </c>
      <c r="E166" s="10">
        <v>139244.79999999999</v>
      </c>
      <c r="F166" s="10">
        <v>-35693.4</v>
      </c>
      <c r="G166" s="11" t="s">
        <v>2546</v>
      </c>
    </row>
    <row r="167" spans="1:7" x14ac:dyDescent="0.2">
      <c r="A167" s="9" t="s">
        <v>2549</v>
      </c>
      <c r="B167" s="16" t="s">
        <v>2550</v>
      </c>
      <c r="C167" s="10">
        <v>315518.8</v>
      </c>
      <c r="D167" s="10">
        <v>598252.1</v>
      </c>
      <c r="E167" s="10">
        <v>428076.5</v>
      </c>
      <c r="F167" s="10">
        <v>-170175.6</v>
      </c>
      <c r="G167" s="11" t="s">
        <v>2551</v>
      </c>
    </row>
    <row r="168" spans="1:7" ht="25.5" x14ac:dyDescent="0.2">
      <c r="A168" s="9" t="s">
        <v>2552</v>
      </c>
      <c r="B168" s="16" t="s">
        <v>2553</v>
      </c>
      <c r="C168" s="10">
        <v>41231.5</v>
      </c>
      <c r="D168" s="10">
        <v>31852.3</v>
      </c>
      <c r="E168" s="10">
        <v>26467</v>
      </c>
      <c r="F168" s="10">
        <v>-5385.3</v>
      </c>
      <c r="G168" s="11" t="s">
        <v>2554</v>
      </c>
    </row>
    <row r="169" spans="1:7" ht="25.5" x14ac:dyDescent="0.2">
      <c r="A169" s="9" t="s">
        <v>2552</v>
      </c>
      <c r="B169" s="16" t="s">
        <v>2555</v>
      </c>
      <c r="C169" s="10">
        <v>41231.5</v>
      </c>
      <c r="D169" s="10">
        <v>31852.3</v>
      </c>
      <c r="E169" s="10">
        <v>26467</v>
      </c>
      <c r="F169" s="10">
        <v>-5385.3</v>
      </c>
      <c r="G169" s="11" t="s">
        <v>2554</v>
      </c>
    </row>
    <row r="170" spans="1:7" ht="25.5" x14ac:dyDescent="0.2">
      <c r="A170" s="9" t="s">
        <v>2552</v>
      </c>
      <c r="B170" s="16" t="s">
        <v>2556</v>
      </c>
      <c r="C170" s="10">
        <v>41231.5</v>
      </c>
      <c r="D170" s="10">
        <v>31852.3</v>
      </c>
      <c r="E170" s="10">
        <v>26467</v>
      </c>
      <c r="F170" s="10">
        <v>-5385.3</v>
      </c>
      <c r="G170" s="11" t="s">
        <v>2554</v>
      </c>
    </row>
    <row r="171" spans="1:7" x14ac:dyDescent="0.2">
      <c r="A171" s="9" t="s">
        <v>2557</v>
      </c>
      <c r="B171" s="16" t="s">
        <v>2558</v>
      </c>
      <c r="C171" s="10">
        <v>135474.70000000001</v>
      </c>
      <c r="D171" s="10">
        <v>198892.6</v>
      </c>
      <c r="E171" s="10">
        <v>177917.9</v>
      </c>
      <c r="F171" s="10">
        <v>-20974.7</v>
      </c>
      <c r="G171" s="11" t="s">
        <v>1111</v>
      </c>
    </row>
    <row r="172" spans="1:7" x14ac:dyDescent="0.2">
      <c r="A172" s="9" t="s">
        <v>2557</v>
      </c>
      <c r="B172" s="16" t="s">
        <v>2559</v>
      </c>
      <c r="C172" s="10">
        <v>135474.70000000001</v>
      </c>
      <c r="D172" s="10">
        <v>198892.6</v>
      </c>
      <c r="E172" s="10">
        <v>177917.9</v>
      </c>
      <c r="F172" s="10">
        <v>-20974.7</v>
      </c>
      <c r="G172" s="11" t="s">
        <v>1111</v>
      </c>
    </row>
    <row r="173" spans="1:7" x14ac:dyDescent="0.2">
      <c r="A173" s="9" t="s">
        <v>2557</v>
      </c>
      <c r="B173" s="16" t="s">
        <v>2560</v>
      </c>
      <c r="C173" s="10">
        <v>135474.70000000001</v>
      </c>
      <c r="D173" s="10">
        <v>198892.6</v>
      </c>
      <c r="E173" s="10">
        <v>177917.9</v>
      </c>
      <c r="F173" s="10">
        <v>-20974.7</v>
      </c>
      <c r="G173" s="11" t="s">
        <v>1111</v>
      </c>
    </row>
    <row r="174" spans="1:7" x14ac:dyDescent="0.2">
      <c r="A174" s="9" t="s">
        <v>2561</v>
      </c>
      <c r="B174" s="16" t="s">
        <v>2562</v>
      </c>
      <c r="C174" s="10">
        <v>29561.3</v>
      </c>
      <c r="D174" s="10">
        <v>28584.1</v>
      </c>
      <c r="E174" s="10">
        <v>27592.9</v>
      </c>
      <c r="F174" s="10">
        <v>-991.2</v>
      </c>
      <c r="G174" s="11" t="s">
        <v>646</v>
      </c>
    </row>
    <row r="175" spans="1:7" x14ac:dyDescent="0.2">
      <c r="A175" s="9" t="s">
        <v>2561</v>
      </c>
      <c r="B175" s="16" t="s">
        <v>2563</v>
      </c>
      <c r="C175" s="10">
        <v>29561.3</v>
      </c>
      <c r="D175" s="10">
        <v>28584.1</v>
      </c>
      <c r="E175" s="10">
        <v>27592.9</v>
      </c>
      <c r="F175" s="10">
        <v>-991.2</v>
      </c>
      <c r="G175" s="11" t="s">
        <v>646</v>
      </c>
    </row>
    <row r="176" spans="1:7" x14ac:dyDescent="0.2">
      <c r="A176" s="9" t="s">
        <v>2561</v>
      </c>
      <c r="B176" s="16" t="s">
        <v>2564</v>
      </c>
      <c r="C176" s="10">
        <v>29561.3</v>
      </c>
      <c r="D176" s="10">
        <v>28584.1</v>
      </c>
      <c r="E176" s="10">
        <v>27592.9</v>
      </c>
      <c r="F176" s="10">
        <v>-991.2</v>
      </c>
      <c r="G176" s="11" t="s">
        <v>646</v>
      </c>
    </row>
    <row r="177" spans="1:7" ht="25.5" x14ac:dyDescent="0.2">
      <c r="A177" s="9" t="s">
        <v>2565</v>
      </c>
      <c r="B177" s="16" t="s">
        <v>2566</v>
      </c>
      <c r="C177" s="10">
        <v>34798.1</v>
      </c>
      <c r="D177" s="10">
        <v>39000.1</v>
      </c>
      <c r="E177" s="10">
        <v>34465.199999999997</v>
      </c>
      <c r="F177" s="10">
        <v>-4534.8999999999996</v>
      </c>
      <c r="G177" s="11" t="s">
        <v>1014</v>
      </c>
    </row>
    <row r="178" spans="1:7" ht="25.5" x14ac:dyDescent="0.2">
      <c r="A178" s="9" t="s">
        <v>2565</v>
      </c>
      <c r="B178" s="16" t="s">
        <v>2567</v>
      </c>
      <c r="C178" s="10">
        <v>34798.1</v>
      </c>
      <c r="D178" s="10">
        <v>39000.1</v>
      </c>
      <c r="E178" s="10">
        <v>34465.199999999997</v>
      </c>
      <c r="F178" s="10">
        <v>-4534.8999999999996</v>
      </c>
      <c r="G178" s="11" t="s">
        <v>1014</v>
      </c>
    </row>
    <row r="179" spans="1:7" ht="25.5" x14ac:dyDescent="0.2">
      <c r="A179" s="9" t="s">
        <v>2565</v>
      </c>
      <c r="B179" s="16" t="s">
        <v>2568</v>
      </c>
      <c r="C179" s="10">
        <v>34798.1</v>
      </c>
      <c r="D179" s="10">
        <v>39000.1</v>
      </c>
      <c r="E179" s="10">
        <v>34465.199999999997</v>
      </c>
      <c r="F179" s="10">
        <v>-4534.8999999999996</v>
      </c>
      <c r="G179" s="11" t="s">
        <v>1014</v>
      </c>
    </row>
    <row r="180" spans="1:7" x14ac:dyDescent="0.2">
      <c r="A180" s="9" t="s">
        <v>2569</v>
      </c>
      <c r="B180" s="16" t="s">
        <v>2570</v>
      </c>
      <c r="C180" s="10">
        <v>74453.2</v>
      </c>
      <c r="D180" s="10">
        <v>299922.90000000002</v>
      </c>
      <c r="E180" s="10">
        <v>161633.5</v>
      </c>
      <c r="F180" s="10">
        <v>-138289.4</v>
      </c>
      <c r="G180" s="11" t="s">
        <v>469</v>
      </c>
    </row>
    <row r="181" spans="1:7" x14ac:dyDescent="0.2">
      <c r="A181" s="9" t="s">
        <v>2569</v>
      </c>
      <c r="B181" s="16" t="s">
        <v>2571</v>
      </c>
      <c r="C181" s="10">
        <v>74453.2</v>
      </c>
      <c r="D181" s="10">
        <v>299922.90000000002</v>
      </c>
      <c r="E181" s="10">
        <v>161633.5</v>
      </c>
      <c r="F181" s="10">
        <v>-138289.4</v>
      </c>
      <c r="G181" s="11" t="s">
        <v>469</v>
      </c>
    </row>
    <row r="182" spans="1:7" x14ac:dyDescent="0.2">
      <c r="A182" s="9" t="s">
        <v>2569</v>
      </c>
      <c r="B182" s="16" t="s">
        <v>2572</v>
      </c>
      <c r="C182" s="10">
        <v>74453.2</v>
      </c>
      <c r="D182" s="10">
        <v>299922.90000000002</v>
      </c>
      <c r="E182" s="10">
        <v>161633.5</v>
      </c>
      <c r="F182" s="10">
        <v>-138289.4</v>
      </c>
      <c r="G182" s="11" t="s">
        <v>469</v>
      </c>
    </row>
    <row r="183" spans="1:7" x14ac:dyDescent="0.2">
      <c r="A183" s="12" t="s">
        <v>2573</v>
      </c>
      <c r="B183" s="15" t="s">
        <v>2574</v>
      </c>
      <c r="C183" s="13">
        <v>4588409.4000000004</v>
      </c>
      <c r="D183" s="13">
        <v>3682049.5</v>
      </c>
      <c r="E183" s="13">
        <v>3073595.2</v>
      </c>
      <c r="F183" s="13">
        <v>-608454.30000000005</v>
      </c>
      <c r="G183" s="14" t="s">
        <v>400</v>
      </c>
    </row>
    <row r="184" spans="1:7" x14ac:dyDescent="0.2">
      <c r="A184" s="9" t="s">
        <v>2575</v>
      </c>
      <c r="B184" s="16" t="s">
        <v>2576</v>
      </c>
      <c r="C184" s="10">
        <v>3641106</v>
      </c>
      <c r="D184" s="10">
        <v>3139624.3</v>
      </c>
      <c r="E184" s="10">
        <v>2795292.4</v>
      </c>
      <c r="F184" s="10">
        <v>-344331.9</v>
      </c>
      <c r="G184" s="11" t="s">
        <v>381</v>
      </c>
    </row>
    <row r="185" spans="1:7" x14ac:dyDescent="0.2">
      <c r="A185" s="9" t="s">
        <v>2577</v>
      </c>
      <c r="B185" s="16" t="s">
        <v>2578</v>
      </c>
      <c r="C185" s="10">
        <v>98471.1</v>
      </c>
      <c r="D185" s="10">
        <v>93855.4</v>
      </c>
      <c r="E185" s="10">
        <v>83617.399999999994</v>
      </c>
      <c r="F185" s="10">
        <v>-10238</v>
      </c>
      <c r="G185" s="11" t="s">
        <v>391</v>
      </c>
    </row>
    <row r="186" spans="1:7" x14ac:dyDescent="0.2">
      <c r="A186" s="9" t="s">
        <v>2579</v>
      </c>
      <c r="B186" s="16" t="s">
        <v>2580</v>
      </c>
      <c r="C186" s="10">
        <v>98203.6</v>
      </c>
      <c r="D186" s="10">
        <v>93804.2</v>
      </c>
      <c r="E186" s="10">
        <v>83598.399999999994</v>
      </c>
      <c r="F186" s="10">
        <v>-10205.799999999999</v>
      </c>
      <c r="G186" s="11" t="s">
        <v>391</v>
      </c>
    </row>
    <row r="187" spans="1:7" x14ac:dyDescent="0.2">
      <c r="A187" s="9" t="s">
        <v>2579</v>
      </c>
      <c r="B187" s="16" t="s">
        <v>2581</v>
      </c>
      <c r="C187" s="10">
        <v>98203.6</v>
      </c>
      <c r="D187" s="10">
        <v>93804.2</v>
      </c>
      <c r="E187" s="10">
        <v>83598.399999999994</v>
      </c>
      <c r="F187" s="10">
        <v>-10205.799999999999</v>
      </c>
      <c r="G187" s="11" t="s">
        <v>391</v>
      </c>
    </row>
    <row r="188" spans="1:7" x14ac:dyDescent="0.2">
      <c r="A188" s="9" t="s">
        <v>2582</v>
      </c>
      <c r="B188" s="16" t="s">
        <v>2583</v>
      </c>
      <c r="C188" s="10">
        <v>267.5</v>
      </c>
      <c r="D188" s="10">
        <v>51.2</v>
      </c>
      <c r="E188" s="10">
        <v>19</v>
      </c>
      <c r="F188" s="10">
        <v>-32.200000000000003</v>
      </c>
      <c r="G188" s="11" t="s">
        <v>2584</v>
      </c>
    </row>
    <row r="189" spans="1:7" x14ac:dyDescent="0.2">
      <c r="A189" s="9" t="s">
        <v>2582</v>
      </c>
      <c r="B189" s="16" t="s">
        <v>2585</v>
      </c>
      <c r="C189" s="10">
        <v>267.5</v>
      </c>
      <c r="D189" s="10">
        <v>51.2</v>
      </c>
      <c r="E189" s="10">
        <v>19</v>
      </c>
      <c r="F189" s="10">
        <v>-32.200000000000003</v>
      </c>
      <c r="G189" s="11" t="s">
        <v>2584</v>
      </c>
    </row>
    <row r="190" spans="1:7" x14ac:dyDescent="0.2">
      <c r="A190" s="9" t="s">
        <v>2586</v>
      </c>
      <c r="B190" s="16" t="s">
        <v>2587</v>
      </c>
      <c r="C190" s="10">
        <v>337167.8</v>
      </c>
      <c r="D190" s="10">
        <v>312159.3</v>
      </c>
      <c r="E190" s="10">
        <v>302746.2</v>
      </c>
      <c r="F190" s="10">
        <v>-9413.1</v>
      </c>
      <c r="G190" s="11" t="s">
        <v>1083</v>
      </c>
    </row>
    <row r="191" spans="1:7" x14ac:dyDescent="0.2">
      <c r="A191" s="9" t="s">
        <v>2588</v>
      </c>
      <c r="B191" s="16" t="s">
        <v>2589</v>
      </c>
      <c r="C191" s="10">
        <v>305528.2</v>
      </c>
      <c r="D191" s="10">
        <v>284563</v>
      </c>
      <c r="E191" s="10">
        <v>279978.90000000002</v>
      </c>
      <c r="F191" s="10">
        <v>-4584.1000000000004</v>
      </c>
      <c r="G191" s="11" t="s">
        <v>914</v>
      </c>
    </row>
    <row r="192" spans="1:7" x14ac:dyDescent="0.2">
      <c r="A192" s="9" t="s">
        <v>2590</v>
      </c>
      <c r="B192" s="16" t="s">
        <v>2591</v>
      </c>
      <c r="C192" s="10">
        <v>303533.7</v>
      </c>
      <c r="D192" s="10">
        <v>282864.59999999998</v>
      </c>
      <c r="E192" s="10">
        <v>278327.7</v>
      </c>
      <c r="F192" s="10">
        <v>-4536.8999999999996</v>
      </c>
      <c r="G192" s="11" t="s">
        <v>914</v>
      </c>
    </row>
    <row r="193" spans="1:7" x14ac:dyDescent="0.2">
      <c r="A193" s="9" t="s">
        <v>2592</v>
      </c>
      <c r="B193" s="16" t="s">
        <v>2593</v>
      </c>
      <c r="C193" s="10">
        <v>1994.5</v>
      </c>
      <c r="D193" s="10">
        <v>1698.4</v>
      </c>
      <c r="E193" s="10">
        <v>1651.2</v>
      </c>
      <c r="F193" s="10">
        <v>-47.2</v>
      </c>
      <c r="G193" s="11" t="s">
        <v>460</v>
      </c>
    </row>
    <row r="194" spans="1:7" x14ac:dyDescent="0.2">
      <c r="A194" s="9" t="s">
        <v>2594</v>
      </c>
      <c r="B194" s="16" t="s">
        <v>2595</v>
      </c>
      <c r="C194" s="10">
        <v>9209.5</v>
      </c>
      <c r="D194" s="10">
        <v>7663.4</v>
      </c>
      <c r="E194" s="10">
        <v>7582.8</v>
      </c>
      <c r="F194" s="10">
        <v>-80.599999999999994</v>
      </c>
      <c r="G194" s="11" t="s">
        <v>2596</v>
      </c>
    </row>
    <row r="195" spans="1:7" x14ac:dyDescent="0.2">
      <c r="A195" s="9" t="s">
        <v>2597</v>
      </c>
      <c r="B195" s="16" t="s">
        <v>2598</v>
      </c>
      <c r="C195" s="10">
        <v>9209.5</v>
      </c>
      <c r="D195" s="10">
        <v>7663.4</v>
      </c>
      <c r="E195" s="10">
        <v>7582.8</v>
      </c>
      <c r="F195" s="10">
        <v>-80.599999999999994</v>
      </c>
      <c r="G195" s="11" t="s">
        <v>2596</v>
      </c>
    </row>
    <row r="196" spans="1:7" x14ac:dyDescent="0.2">
      <c r="A196" s="9" t="s">
        <v>2599</v>
      </c>
      <c r="B196" s="16" t="s">
        <v>2600</v>
      </c>
      <c r="C196" s="10">
        <v>22430.1</v>
      </c>
      <c r="D196" s="10">
        <v>19932.900000000001</v>
      </c>
      <c r="E196" s="10">
        <v>15184.6</v>
      </c>
      <c r="F196" s="10">
        <v>-4748.3</v>
      </c>
      <c r="G196" s="11" t="s">
        <v>775</v>
      </c>
    </row>
    <row r="197" spans="1:7" x14ac:dyDescent="0.2">
      <c r="A197" s="9" t="s">
        <v>2599</v>
      </c>
      <c r="B197" s="16" t="s">
        <v>2601</v>
      </c>
      <c r="C197" s="10">
        <v>22430.1</v>
      </c>
      <c r="D197" s="10">
        <v>19932.900000000001</v>
      </c>
      <c r="E197" s="10">
        <v>15184.6</v>
      </c>
      <c r="F197" s="10">
        <v>-4748.3</v>
      </c>
      <c r="G197" s="11" t="s">
        <v>775</v>
      </c>
    </row>
    <row r="198" spans="1:7" x14ac:dyDescent="0.2">
      <c r="A198" s="9" t="s">
        <v>2602</v>
      </c>
      <c r="B198" s="16" t="s">
        <v>2603</v>
      </c>
      <c r="C198" s="10">
        <v>144277.6</v>
      </c>
      <c r="D198" s="10">
        <v>152303.29999999999</v>
      </c>
      <c r="E198" s="10">
        <v>109117</v>
      </c>
      <c r="F198" s="10">
        <v>-43186.3</v>
      </c>
      <c r="G198" s="11" t="s">
        <v>2551</v>
      </c>
    </row>
    <row r="199" spans="1:7" x14ac:dyDescent="0.2">
      <c r="A199" s="9" t="s">
        <v>2604</v>
      </c>
      <c r="B199" s="16" t="s">
        <v>2605</v>
      </c>
      <c r="C199" s="10">
        <v>6250</v>
      </c>
      <c r="D199" s="10">
        <v>5215.2</v>
      </c>
      <c r="E199" s="10"/>
      <c r="F199" s="10">
        <v>-5215.2</v>
      </c>
      <c r="G199" s="11" t="s">
        <v>19</v>
      </c>
    </row>
    <row r="200" spans="1:7" x14ac:dyDescent="0.2">
      <c r="A200" s="9" t="s">
        <v>2604</v>
      </c>
      <c r="B200" s="16" t="s">
        <v>2606</v>
      </c>
      <c r="C200" s="10">
        <v>6250</v>
      </c>
      <c r="D200" s="10">
        <v>5215.2</v>
      </c>
      <c r="E200" s="10"/>
      <c r="F200" s="10">
        <v>-5215.2</v>
      </c>
      <c r="G200" s="11" t="s">
        <v>19</v>
      </c>
    </row>
    <row r="201" spans="1:7" ht="25.5" x14ac:dyDescent="0.2">
      <c r="A201" s="9" t="s">
        <v>2607</v>
      </c>
      <c r="B201" s="16" t="s">
        <v>2608</v>
      </c>
      <c r="C201" s="10">
        <v>86000</v>
      </c>
      <c r="D201" s="10">
        <v>86000</v>
      </c>
      <c r="E201" s="10">
        <v>61514.2</v>
      </c>
      <c r="F201" s="10">
        <v>-24485.8</v>
      </c>
      <c r="G201" s="11" t="s">
        <v>866</v>
      </c>
    </row>
    <row r="202" spans="1:7" ht="25.5" x14ac:dyDescent="0.2">
      <c r="A202" s="9" t="s">
        <v>2607</v>
      </c>
      <c r="B202" s="16" t="s">
        <v>2609</v>
      </c>
      <c r="C202" s="10">
        <v>86000</v>
      </c>
      <c r="D202" s="10">
        <v>86000</v>
      </c>
      <c r="E202" s="10">
        <v>61514.2</v>
      </c>
      <c r="F202" s="10">
        <v>-24485.8</v>
      </c>
      <c r="G202" s="11" t="s">
        <v>866</v>
      </c>
    </row>
    <row r="203" spans="1:7" x14ac:dyDescent="0.2">
      <c r="A203" s="9" t="s">
        <v>2610</v>
      </c>
      <c r="B203" s="16" t="s">
        <v>2611</v>
      </c>
      <c r="C203" s="10">
        <v>51503.6</v>
      </c>
      <c r="D203" s="10">
        <v>60430.6</v>
      </c>
      <c r="E203" s="10">
        <v>47076</v>
      </c>
      <c r="F203" s="10">
        <v>-13354.6</v>
      </c>
      <c r="G203" s="11" t="s">
        <v>2612</v>
      </c>
    </row>
    <row r="204" spans="1:7" x14ac:dyDescent="0.2">
      <c r="A204" s="9" t="s">
        <v>2613</v>
      </c>
      <c r="B204" s="16" t="s">
        <v>2614</v>
      </c>
      <c r="C204" s="10">
        <v>51493.599999999999</v>
      </c>
      <c r="D204" s="10">
        <v>42328.5</v>
      </c>
      <c r="E204" s="10">
        <v>29024.1</v>
      </c>
      <c r="F204" s="10">
        <v>-13304.4</v>
      </c>
      <c r="G204" s="11" t="s">
        <v>223</v>
      </c>
    </row>
    <row r="205" spans="1:7" x14ac:dyDescent="0.2">
      <c r="A205" s="9" t="s">
        <v>2615</v>
      </c>
      <c r="B205" s="16" t="s">
        <v>2616</v>
      </c>
      <c r="C205" s="10">
        <v>10</v>
      </c>
      <c r="D205" s="10">
        <v>3788.9</v>
      </c>
      <c r="E205" s="10">
        <v>3779.1</v>
      </c>
      <c r="F205" s="10">
        <v>-9.8000000000000007</v>
      </c>
      <c r="G205" s="11" t="s">
        <v>99</v>
      </c>
    </row>
    <row r="206" spans="1:7" ht="25.5" x14ac:dyDescent="0.2">
      <c r="A206" s="9" t="s">
        <v>2617</v>
      </c>
      <c r="B206" s="16" t="s">
        <v>2618</v>
      </c>
      <c r="C206" s="10"/>
      <c r="D206" s="10">
        <v>14313.2</v>
      </c>
      <c r="E206" s="10">
        <v>14272.9</v>
      </c>
      <c r="F206" s="10">
        <v>-40.299999999999997</v>
      </c>
      <c r="G206" s="11" t="s">
        <v>99</v>
      </c>
    </row>
    <row r="207" spans="1:7" x14ac:dyDescent="0.2">
      <c r="A207" s="9" t="s">
        <v>2619</v>
      </c>
      <c r="B207" s="16" t="s">
        <v>2620</v>
      </c>
      <c r="C207" s="10">
        <v>524</v>
      </c>
      <c r="D207" s="10">
        <v>657.5</v>
      </c>
      <c r="E207" s="10">
        <v>526.79999999999995</v>
      </c>
      <c r="F207" s="10">
        <v>-130.69999999999999</v>
      </c>
      <c r="G207" s="11" t="s">
        <v>737</v>
      </c>
    </row>
    <row r="208" spans="1:7" x14ac:dyDescent="0.2">
      <c r="A208" s="9" t="s">
        <v>2619</v>
      </c>
      <c r="B208" s="16" t="s">
        <v>2621</v>
      </c>
      <c r="C208" s="10">
        <v>524</v>
      </c>
      <c r="D208" s="10">
        <v>657.5</v>
      </c>
      <c r="E208" s="10">
        <v>526.79999999999995</v>
      </c>
      <c r="F208" s="10">
        <v>-130.69999999999999</v>
      </c>
      <c r="G208" s="11" t="s">
        <v>737</v>
      </c>
    </row>
    <row r="209" spans="1:7" x14ac:dyDescent="0.2">
      <c r="A209" s="9" t="s">
        <v>2622</v>
      </c>
      <c r="B209" s="16" t="s">
        <v>2623</v>
      </c>
      <c r="C209" s="10">
        <v>701.3</v>
      </c>
      <c r="D209" s="10">
        <v>1044.7</v>
      </c>
      <c r="E209" s="10">
        <v>850.3</v>
      </c>
      <c r="F209" s="10">
        <v>-194.4</v>
      </c>
      <c r="G209" s="11" t="s">
        <v>354</v>
      </c>
    </row>
    <row r="210" spans="1:7" x14ac:dyDescent="0.2">
      <c r="A210" s="9" t="s">
        <v>2622</v>
      </c>
      <c r="B210" s="16" t="s">
        <v>2624</v>
      </c>
      <c r="C210" s="10">
        <v>701.3</v>
      </c>
      <c r="D210" s="10">
        <v>1044.7</v>
      </c>
      <c r="E210" s="10">
        <v>850.3</v>
      </c>
      <c r="F210" s="10">
        <v>-194.4</v>
      </c>
      <c r="G210" s="11" t="s">
        <v>354</v>
      </c>
    </row>
    <row r="211" spans="1:7" x14ac:dyDescent="0.2">
      <c r="A211" s="9" t="s">
        <v>2622</v>
      </c>
      <c r="B211" s="16" t="s">
        <v>2625</v>
      </c>
      <c r="C211" s="10">
        <v>701.3</v>
      </c>
      <c r="D211" s="10">
        <v>1044.7</v>
      </c>
      <c r="E211" s="10">
        <v>850.3</v>
      </c>
      <c r="F211" s="10">
        <v>-194.4</v>
      </c>
      <c r="G211" s="11" t="s">
        <v>354</v>
      </c>
    </row>
    <row r="212" spans="1:7" ht="25.5" x14ac:dyDescent="0.2">
      <c r="A212" s="9" t="s">
        <v>2626</v>
      </c>
      <c r="B212" s="16" t="s">
        <v>2627</v>
      </c>
      <c r="C212" s="10"/>
      <c r="D212" s="10">
        <v>-130.1</v>
      </c>
      <c r="E212" s="10">
        <v>-218.7</v>
      </c>
      <c r="F212" s="10">
        <v>-88.6</v>
      </c>
      <c r="G212" s="11" t="s">
        <v>2628</v>
      </c>
    </row>
    <row r="213" spans="1:7" ht="25.5" x14ac:dyDescent="0.2">
      <c r="A213" s="9" t="s">
        <v>2626</v>
      </c>
      <c r="B213" s="16" t="s">
        <v>2629</v>
      </c>
      <c r="C213" s="10"/>
      <c r="D213" s="10">
        <v>-130.1</v>
      </c>
      <c r="E213" s="10">
        <v>-218.7</v>
      </c>
      <c r="F213" s="10">
        <v>-88.6</v>
      </c>
      <c r="G213" s="11" t="s">
        <v>2628</v>
      </c>
    </row>
    <row r="214" spans="1:7" ht="25.5" x14ac:dyDescent="0.2">
      <c r="A214" s="9" t="s">
        <v>2626</v>
      </c>
      <c r="B214" s="16" t="s">
        <v>2630</v>
      </c>
      <c r="C214" s="10"/>
      <c r="D214" s="10">
        <v>-130.1</v>
      </c>
      <c r="E214" s="10">
        <v>-218.7</v>
      </c>
      <c r="F214" s="10">
        <v>-88.6</v>
      </c>
      <c r="G214" s="11" t="s">
        <v>2628</v>
      </c>
    </row>
    <row r="215" spans="1:7" x14ac:dyDescent="0.2">
      <c r="A215" s="9" t="s">
        <v>2631</v>
      </c>
      <c r="B215" s="16" t="s">
        <v>2632</v>
      </c>
      <c r="C215" s="10">
        <v>228870.1</v>
      </c>
      <c r="D215" s="10">
        <v>219158.2</v>
      </c>
      <c r="E215" s="10">
        <v>148697.1</v>
      </c>
      <c r="F215" s="10">
        <v>-70461.100000000006</v>
      </c>
      <c r="G215" s="11" t="s">
        <v>501</v>
      </c>
    </row>
    <row r="216" spans="1:7" x14ac:dyDescent="0.2">
      <c r="A216" s="9" t="s">
        <v>2631</v>
      </c>
      <c r="B216" s="16" t="s">
        <v>2633</v>
      </c>
      <c r="C216" s="10">
        <v>228870.1</v>
      </c>
      <c r="D216" s="10">
        <v>219158.2</v>
      </c>
      <c r="E216" s="10">
        <v>148697.1</v>
      </c>
      <c r="F216" s="10">
        <v>-70461.100000000006</v>
      </c>
      <c r="G216" s="11" t="s">
        <v>501</v>
      </c>
    </row>
    <row r="217" spans="1:7" x14ac:dyDescent="0.2">
      <c r="A217" s="9" t="s">
        <v>2631</v>
      </c>
      <c r="B217" s="16" t="s">
        <v>2634</v>
      </c>
      <c r="C217" s="10">
        <v>228870.1</v>
      </c>
      <c r="D217" s="10">
        <v>219158.2</v>
      </c>
      <c r="E217" s="10">
        <v>148697.1</v>
      </c>
      <c r="F217" s="10">
        <v>-70461.100000000006</v>
      </c>
      <c r="G217" s="11" t="s">
        <v>501</v>
      </c>
    </row>
    <row r="218" spans="1:7" x14ac:dyDescent="0.2">
      <c r="A218" s="9" t="s">
        <v>2635</v>
      </c>
      <c r="B218" s="16" t="s">
        <v>2636</v>
      </c>
      <c r="C218" s="10">
        <v>7760.3</v>
      </c>
      <c r="D218" s="10">
        <v>7772.7</v>
      </c>
      <c r="E218" s="10">
        <v>7611.7</v>
      </c>
      <c r="F218" s="10">
        <v>-161</v>
      </c>
      <c r="G218" s="11" t="s">
        <v>114</v>
      </c>
    </row>
    <row r="219" spans="1:7" x14ac:dyDescent="0.2">
      <c r="A219" s="9" t="s">
        <v>2635</v>
      </c>
      <c r="B219" s="16" t="s">
        <v>2637</v>
      </c>
      <c r="C219" s="10">
        <v>7760.3</v>
      </c>
      <c r="D219" s="10">
        <v>7772.7</v>
      </c>
      <c r="E219" s="10">
        <v>7611.7</v>
      </c>
      <c r="F219" s="10">
        <v>-161</v>
      </c>
      <c r="G219" s="11" t="s">
        <v>114</v>
      </c>
    </row>
    <row r="220" spans="1:7" x14ac:dyDescent="0.2">
      <c r="A220" s="9" t="s">
        <v>2635</v>
      </c>
      <c r="B220" s="16" t="s">
        <v>2638</v>
      </c>
      <c r="C220" s="10">
        <v>7760.3</v>
      </c>
      <c r="D220" s="10">
        <v>7772.7</v>
      </c>
      <c r="E220" s="10">
        <v>7611.7</v>
      </c>
      <c r="F220" s="10">
        <v>-161</v>
      </c>
      <c r="G220" s="11" t="s">
        <v>114</v>
      </c>
    </row>
    <row r="221" spans="1:7" x14ac:dyDescent="0.2">
      <c r="A221" s="9" t="s">
        <v>2639</v>
      </c>
      <c r="B221" s="16" t="s">
        <v>2640</v>
      </c>
      <c r="C221" s="10">
        <v>1646250.9</v>
      </c>
      <c r="D221" s="10">
        <v>1852702.3</v>
      </c>
      <c r="E221" s="10">
        <v>1843766.1</v>
      </c>
      <c r="F221" s="10">
        <v>-8936.2000000000007</v>
      </c>
      <c r="G221" s="11" t="s">
        <v>338</v>
      </c>
    </row>
    <row r="222" spans="1:7" x14ac:dyDescent="0.2">
      <c r="A222" s="9" t="s">
        <v>2641</v>
      </c>
      <c r="B222" s="16" t="s">
        <v>2642</v>
      </c>
      <c r="C222" s="10"/>
      <c r="D222" s="10">
        <v>123.2</v>
      </c>
      <c r="E222" s="10"/>
      <c r="F222" s="10">
        <v>-123.2</v>
      </c>
      <c r="G222" s="11" t="s">
        <v>19</v>
      </c>
    </row>
    <row r="223" spans="1:7" x14ac:dyDescent="0.2">
      <c r="A223" s="9" t="s">
        <v>2641</v>
      </c>
      <c r="B223" s="16" t="s">
        <v>2643</v>
      </c>
      <c r="C223" s="10"/>
      <c r="D223" s="10">
        <v>123.2</v>
      </c>
      <c r="E223" s="10"/>
      <c r="F223" s="10">
        <v>-123.2</v>
      </c>
      <c r="G223" s="11" t="s">
        <v>19</v>
      </c>
    </row>
    <row r="224" spans="1:7" x14ac:dyDescent="0.2">
      <c r="A224" s="9" t="s">
        <v>2639</v>
      </c>
      <c r="B224" s="16" t="s">
        <v>2644</v>
      </c>
      <c r="C224" s="10">
        <v>1646250.9</v>
      </c>
      <c r="D224" s="10">
        <v>1852579.1</v>
      </c>
      <c r="E224" s="10">
        <v>1843766.1</v>
      </c>
      <c r="F224" s="10">
        <v>-8813</v>
      </c>
      <c r="G224" s="11" t="s">
        <v>338</v>
      </c>
    </row>
    <row r="225" spans="1:7" x14ac:dyDescent="0.2">
      <c r="A225" s="9" t="s">
        <v>2641</v>
      </c>
      <c r="B225" s="16" t="s">
        <v>2645</v>
      </c>
      <c r="C225" s="10">
        <v>1645541.6</v>
      </c>
      <c r="D225" s="10">
        <v>1851853.9</v>
      </c>
      <c r="E225" s="10">
        <v>1843205.6</v>
      </c>
      <c r="F225" s="10">
        <v>-8648.2999999999993</v>
      </c>
      <c r="G225" s="11" t="s">
        <v>338</v>
      </c>
    </row>
    <row r="226" spans="1:7" ht="25.5" x14ac:dyDescent="0.2">
      <c r="A226" s="9" t="s">
        <v>2646</v>
      </c>
      <c r="B226" s="16" t="s">
        <v>2647</v>
      </c>
      <c r="C226" s="10">
        <v>709.3</v>
      </c>
      <c r="D226" s="10">
        <v>725.2</v>
      </c>
      <c r="E226" s="10">
        <v>560.5</v>
      </c>
      <c r="F226" s="10">
        <v>-164.7</v>
      </c>
      <c r="G226" s="11" t="s">
        <v>895</v>
      </c>
    </row>
    <row r="227" spans="1:7" x14ac:dyDescent="0.2">
      <c r="A227" s="9" t="s">
        <v>2648</v>
      </c>
      <c r="B227" s="16" t="s">
        <v>2649</v>
      </c>
      <c r="C227" s="10">
        <v>1177606.8999999999</v>
      </c>
      <c r="D227" s="10">
        <v>500758.4</v>
      </c>
      <c r="E227" s="10">
        <v>299105.2</v>
      </c>
      <c r="F227" s="10">
        <v>-201653.2</v>
      </c>
      <c r="G227" s="11" t="s">
        <v>660</v>
      </c>
    </row>
    <row r="228" spans="1:7" x14ac:dyDescent="0.2">
      <c r="A228" s="9" t="s">
        <v>2648</v>
      </c>
      <c r="B228" s="16" t="s">
        <v>2650</v>
      </c>
      <c r="C228" s="10">
        <v>1177606.8999999999</v>
      </c>
      <c r="D228" s="10">
        <v>500758.4</v>
      </c>
      <c r="E228" s="10">
        <v>299105.2</v>
      </c>
      <c r="F228" s="10">
        <v>-201653.2</v>
      </c>
      <c r="G228" s="11" t="s">
        <v>660</v>
      </c>
    </row>
    <row r="229" spans="1:7" x14ac:dyDescent="0.2">
      <c r="A229" s="9" t="s">
        <v>2648</v>
      </c>
      <c r="B229" s="16" t="s">
        <v>2651</v>
      </c>
      <c r="C229" s="10">
        <v>1177606.8999999999</v>
      </c>
      <c r="D229" s="10">
        <v>500758.4</v>
      </c>
      <c r="E229" s="10">
        <v>299105.2</v>
      </c>
      <c r="F229" s="10">
        <v>-201653.2</v>
      </c>
      <c r="G229" s="11" t="s">
        <v>660</v>
      </c>
    </row>
    <row r="230" spans="1:7" x14ac:dyDescent="0.2">
      <c r="A230" s="9" t="s">
        <v>2652</v>
      </c>
      <c r="B230" s="16" t="s">
        <v>2653</v>
      </c>
      <c r="C230" s="10">
        <v>947303.4</v>
      </c>
      <c r="D230" s="10">
        <v>542425.19999999995</v>
      </c>
      <c r="E230" s="10">
        <v>278302.90000000002</v>
      </c>
      <c r="F230" s="10">
        <v>-264122.3</v>
      </c>
      <c r="G230" s="11" t="s">
        <v>1303</v>
      </c>
    </row>
    <row r="231" spans="1:7" ht="25.5" x14ac:dyDescent="0.2">
      <c r="A231" s="9" t="s">
        <v>2654</v>
      </c>
      <c r="B231" s="16" t="s">
        <v>2655</v>
      </c>
      <c r="C231" s="10">
        <v>117851</v>
      </c>
      <c r="D231" s="10">
        <v>50272</v>
      </c>
      <c r="E231" s="10">
        <v>7981.4</v>
      </c>
      <c r="F231" s="10">
        <v>-42290.6</v>
      </c>
      <c r="G231" s="11" t="s">
        <v>2656</v>
      </c>
    </row>
    <row r="232" spans="1:7" ht="25.5" x14ac:dyDescent="0.2">
      <c r="A232" s="9" t="s">
        <v>2654</v>
      </c>
      <c r="B232" s="16" t="s">
        <v>2657</v>
      </c>
      <c r="C232" s="10">
        <v>117851</v>
      </c>
      <c r="D232" s="10">
        <v>50272</v>
      </c>
      <c r="E232" s="10">
        <v>7981.4</v>
      </c>
      <c r="F232" s="10">
        <v>-42290.6</v>
      </c>
      <c r="G232" s="11" t="s">
        <v>2656</v>
      </c>
    </row>
    <row r="233" spans="1:7" ht="25.5" x14ac:dyDescent="0.2">
      <c r="A233" s="9" t="s">
        <v>2654</v>
      </c>
      <c r="B233" s="16" t="s">
        <v>2658</v>
      </c>
      <c r="C233" s="10">
        <v>117851</v>
      </c>
      <c r="D233" s="10">
        <v>50272</v>
      </c>
      <c r="E233" s="10">
        <v>7981.4</v>
      </c>
      <c r="F233" s="10">
        <v>-42290.6</v>
      </c>
      <c r="G233" s="11" t="s">
        <v>2656</v>
      </c>
    </row>
    <row r="234" spans="1:7" x14ac:dyDescent="0.2">
      <c r="A234" s="9" t="s">
        <v>2659</v>
      </c>
      <c r="B234" s="16" t="s">
        <v>2660</v>
      </c>
      <c r="C234" s="10">
        <v>829452.4</v>
      </c>
      <c r="D234" s="10">
        <v>492153.2</v>
      </c>
      <c r="E234" s="10">
        <v>270321.5</v>
      </c>
      <c r="F234" s="10">
        <v>-221831.7</v>
      </c>
      <c r="G234" s="11" t="s">
        <v>1116</v>
      </c>
    </row>
    <row r="235" spans="1:7" x14ac:dyDescent="0.2">
      <c r="A235" s="9" t="s">
        <v>2659</v>
      </c>
      <c r="B235" s="16" t="s">
        <v>2661</v>
      </c>
      <c r="C235" s="10">
        <v>829452.4</v>
      </c>
      <c r="D235" s="10">
        <v>492153.2</v>
      </c>
      <c r="E235" s="10">
        <v>270321.5</v>
      </c>
      <c r="F235" s="10">
        <v>-221831.7</v>
      </c>
      <c r="G235" s="11" t="s">
        <v>1116</v>
      </c>
    </row>
    <row r="236" spans="1:7" x14ac:dyDescent="0.2">
      <c r="A236" s="9" t="s">
        <v>2659</v>
      </c>
      <c r="B236" s="16" t="s">
        <v>2662</v>
      </c>
      <c r="C236" s="10">
        <v>829452.4</v>
      </c>
      <c r="D236" s="10">
        <v>492153.2</v>
      </c>
      <c r="E236" s="10">
        <v>270321.5</v>
      </c>
      <c r="F236" s="10">
        <v>-221831.7</v>
      </c>
      <c r="G236" s="11" t="s">
        <v>1116</v>
      </c>
    </row>
    <row r="237" spans="1:7" x14ac:dyDescent="0.2">
      <c r="A237" s="12" t="s">
        <v>23</v>
      </c>
      <c r="B237" s="15" t="s">
        <v>24</v>
      </c>
      <c r="C237" s="13">
        <v>33535881.5</v>
      </c>
      <c r="D237" s="13">
        <v>39270657.5</v>
      </c>
      <c r="E237" s="13">
        <v>38056822.399999999</v>
      </c>
      <c r="F237" s="13">
        <v>-1213835.1000000001</v>
      </c>
      <c r="G237" s="14" t="s">
        <v>22</v>
      </c>
    </row>
    <row r="238" spans="1:7" x14ac:dyDescent="0.2">
      <c r="A238" s="9" t="s">
        <v>2663</v>
      </c>
      <c r="B238" s="16" t="s">
        <v>2664</v>
      </c>
      <c r="C238" s="10">
        <v>14913939</v>
      </c>
      <c r="D238" s="10">
        <v>17873078.399999999</v>
      </c>
      <c r="E238" s="10">
        <v>17167577.399999999</v>
      </c>
      <c r="F238" s="10">
        <v>-705501</v>
      </c>
      <c r="G238" s="11" t="s">
        <v>724</v>
      </c>
    </row>
    <row r="239" spans="1:7" x14ac:dyDescent="0.2">
      <c r="A239" s="9" t="s">
        <v>2665</v>
      </c>
      <c r="B239" s="16" t="s">
        <v>2666</v>
      </c>
      <c r="C239" s="10">
        <v>10582686.9</v>
      </c>
      <c r="D239" s="10">
        <v>12083567.5</v>
      </c>
      <c r="E239" s="10">
        <v>11704972.6</v>
      </c>
      <c r="F239" s="10">
        <v>-378594.9</v>
      </c>
      <c r="G239" s="11" t="s">
        <v>22</v>
      </c>
    </row>
    <row r="240" spans="1:7" ht="25.5" x14ac:dyDescent="0.2">
      <c r="A240" s="9" t="s">
        <v>2667</v>
      </c>
      <c r="B240" s="16" t="s">
        <v>2668</v>
      </c>
      <c r="C240" s="10">
        <v>9390311.5999999996</v>
      </c>
      <c r="D240" s="10">
        <v>10825416.9</v>
      </c>
      <c r="E240" s="10">
        <v>10447232.300000001</v>
      </c>
      <c r="F240" s="10">
        <v>-378184.6</v>
      </c>
      <c r="G240" s="11" t="s">
        <v>646</v>
      </c>
    </row>
    <row r="241" spans="1:7" ht="38.25" x14ac:dyDescent="0.2">
      <c r="A241" s="9" t="s">
        <v>2669</v>
      </c>
      <c r="B241" s="16" t="s">
        <v>2670</v>
      </c>
      <c r="C241" s="10">
        <v>8005614.9000000004</v>
      </c>
      <c r="D241" s="10">
        <v>9185078.8000000007</v>
      </c>
      <c r="E241" s="10">
        <v>8939201.8000000007</v>
      </c>
      <c r="F241" s="10">
        <v>-245877</v>
      </c>
      <c r="G241" s="11" t="s">
        <v>723</v>
      </c>
    </row>
    <row r="242" spans="1:7" ht="25.5" x14ac:dyDescent="0.2">
      <c r="A242" s="9" t="s">
        <v>2671</v>
      </c>
      <c r="B242" s="16" t="s">
        <v>2672</v>
      </c>
      <c r="C242" s="10">
        <v>360975</v>
      </c>
      <c r="D242" s="10">
        <v>583780.9</v>
      </c>
      <c r="E242" s="10">
        <v>485277.8</v>
      </c>
      <c r="F242" s="10">
        <v>-98503.1</v>
      </c>
      <c r="G242" s="11" t="s">
        <v>2554</v>
      </c>
    </row>
    <row r="243" spans="1:7" ht="25.5" x14ac:dyDescent="0.2">
      <c r="A243" s="9" t="s">
        <v>2673</v>
      </c>
      <c r="B243" s="16" t="s">
        <v>2674</v>
      </c>
      <c r="C243" s="10">
        <v>236379.7</v>
      </c>
      <c r="D243" s="10">
        <v>268114.09999999998</v>
      </c>
      <c r="E243" s="10">
        <v>261171.5</v>
      </c>
      <c r="F243" s="10">
        <v>-6942.6</v>
      </c>
      <c r="G243" s="11" t="s">
        <v>1113</v>
      </c>
    </row>
    <row r="244" spans="1:7" ht="25.5" x14ac:dyDescent="0.2">
      <c r="A244" s="9" t="s">
        <v>2675</v>
      </c>
      <c r="B244" s="16" t="s">
        <v>2676</v>
      </c>
      <c r="C244" s="10"/>
      <c r="D244" s="10">
        <v>1101.0999999999999</v>
      </c>
      <c r="E244" s="10">
        <v>1035.5999999999999</v>
      </c>
      <c r="F244" s="10">
        <v>-65.5</v>
      </c>
      <c r="G244" s="11" t="s">
        <v>335</v>
      </c>
    </row>
    <row r="245" spans="1:7" ht="25.5" x14ac:dyDescent="0.2">
      <c r="A245" s="9" t="s">
        <v>2677</v>
      </c>
      <c r="B245" s="16" t="s">
        <v>2678</v>
      </c>
      <c r="C245" s="10">
        <v>787342</v>
      </c>
      <c r="D245" s="10">
        <v>787342</v>
      </c>
      <c r="E245" s="10">
        <v>760545.5</v>
      </c>
      <c r="F245" s="10">
        <v>-26796.5</v>
      </c>
      <c r="G245" s="11" t="s">
        <v>234</v>
      </c>
    </row>
    <row r="246" spans="1:7" ht="25.5" x14ac:dyDescent="0.2">
      <c r="A246" s="9" t="s">
        <v>2679</v>
      </c>
      <c r="B246" s="16" t="s">
        <v>2680</v>
      </c>
      <c r="C246" s="10"/>
      <c r="D246" s="10">
        <v>7140</v>
      </c>
      <c r="E246" s="10">
        <v>6873.8</v>
      </c>
      <c r="F246" s="10">
        <v>-266.2</v>
      </c>
      <c r="G246" s="11" t="s">
        <v>995</v>
      </c>
    </row>
    <row r="247" spans="1:7" ht="25.5" x14ac:dyDescent="0.2">
      <c r="A247" s="9" t="s">
        <v>2681</v>
      </c>
      <c r="B247" s="16" t="s">
        <v>2682</v>
      </c>
      <c r="C247" s="10"/>
      <c r="D247" s="10">
        <v>7140</v>
      </c>
      <c r="E247" s="10">
        <v>6873.8</v>
      </c>
      <c r="F247" s="10">
        <v>-266.2</v>
      </c>
      <c r="G247" s="11" t="s">
        <v>995</v>
      </c>
    </row>
    <row r="248" spans="1:7" ht="25.5" x14ac:dyDescent="0.2">
      <c r="A248" s="9" t="s">
        <v>2683</v>
      </c>
      <c r="B248" s="16" t="s">
        <v>2684</v>
      </c>
      <c r="C248" s="10">
        <v>1192375.3</v>
      </c>
      <c r="D248" s="10">
        <v>1251010.6000000001</v>
      </c>
      <c r="E248" s="10">
        <v>1250866.6000000001</v>
      </c>
      <c r="F248" s="10">
        <v>-144</v>
      </c>
      <c r="G248" s="11" t="s">
        <v>59</v>
      </c>
    </row>
    <row r="249" spans="1:7" ht="25.5" x14ac:dyDescent="0.2">
      <c r="A249" s="9" t="s">
        <v>2685</v>
      </c>
      <c r="B249" s="16" t="s">
        <v>2686</v>
      </c>
      <c r="C249" s="10">
        <v>1027988.3</v>
      </c>
      <c r="D249" s="10">
        <v>1027988.3</v>
      </c>
      <c r="E249" s="10">
        <v>1027988.3</v>
      </c>
      <c r="F249" s="10"/>
      <c r="G249" s="11" t="s">
        <v>59</v>
      </c>
    </row>
    <row r="250" spans="1:7" ht="25.5" x14ac:dyDescent="0.2">
      <c r="A250" s="9" t="s">
        <v>2687</v>
      </c>
      <c r="B250" s="16" t="s">
        <v>2688</v>
      </c>
      <c r="C250" s="10">
        <v>164387</v>
      </c>
      <c r="D250" s="10">
        <v>164570.29999999999</v>
      </c>
      <c r="E250" s="10">
        <v>164570.29999999999</v>
      </c>
      <c r="F250" s="10"/>
      <c r="G250" s="11" t="s">
        <v>59</v>
      </c>
    </row>
    <row r="251" spans="1:7" ht="25.5" x14ac:dyDescent="0.2">
      <c r="A251" s="9" t="s">
        <v>2689</v>
      </c>
      <c r="B251" s="16" t="s">
        <v>2690</v>
      </c>
      <c r="C251" s="10"/>
      <c r="D251" s="10">
        <v>58452</v>
      </c>
      <c r="E251" s="10">
        <v>58308</v>
      </c>
      <c r="F251" s="10">
        <v>-144</v>
      </c>
      <c r="G251" s="11" t="s">
        <v>2</v>
      </c>
    </row>
    <row r="252" spans="1:7" x14ac:dyDescent="0.2">
      <c r="A252" s="9" t="s">
        <v>2691</v>
      </c>
      <c r="B252" s="16" t="s">
        <v>2692</v>
      </c>
      <c r="C252" s="10">
        <v>4212252.0999999996</v>
      </c>
      <c r="D252" s="10">
        <v>4672480.7</v>
      </c>
      <c r="E252" s="10">
        <v>4576826.2</v>
      </c>
      <c r="F252" s="10">
        <v>-95654.5</v>
      </c>
      <c r="G252" s="11" t="s">
        <v>919</v>
      </c>
    </row>
    <row r="253" spans="1:7" ht="25.5" x14ac:dyDescent="0.2">
      <c r="A253" s="9" t="s">
        <v>2693</v>
      </c>
      <c r="B253" s="16" t="s">
        <v>2694</v>
      </c>
      <c r="C253" s="10">
        <v>3310810.7</v>
      </c>
      <c r="D253" s="10">
        <v>3707184.4</v>
      </c>
      <c r="E253" s="10">
        <v>3612165.4</v>
      </c>
      <c r="F253" s="10">
        <v>-95019</v>
      </c>
      <c r="G253" s="11" t="s">
        <v>1113</v>
      </c>
    </row>
    <row r="254" spans="1:7" ht="38.25" x14ac:dyDescent="0.2">
      <c r="A254" s="9" t="s">
        <v>2695</v>
      </c>
      <c r="B254" s="16" t="s">
        <v>2696</v>
      </c>
      <c r="C254" s="10">
        <v>2647707.9</v>
      </c>
      <c r="D254" s="10">
        <v>3025689.7</v>
      </c>
      <c r="E254" s="10">
        <v>2942967.5</v>
      </c>
      <c r="F254" s="10">
        <v>-82722.2</v>
      </c>
      <c r="G254" s="11" t="s">
        <v>723</v>
      </c>
    </row>
    <row r="255" spans="1:7" ht="25.5" x14ac:dyDescent="0.2">
      <c r="A255" s="9" t="s">
        <v>2697</v>
      </c>
      <c r="B255" s="16" t="s">
        <v>2698</v>
      </c>
      <c r="C255" s="10">
        <v>2940.5</v>
      </c>
      <c r="D255" s="10">
        <v>16925.2</v>
      </c>
      <c r="E255" s="10">
        <v>14898.4</v>
      </c>
      <c r="F255" s="10">
        <v>-2026.8</v>
      </c>
      <c r="G255" s="11" t="s">
        <v>311</v>
      </c>
    </row>
    <row r="256" spans="1:7" ht="25.5" x14ac:dyDescent="0.2">
      <c r="A256" s="9" t="s">
        <v>2699</v>
      </c>
      <c r="B256" s="16" t="s">
        <v>2700</v>
      </c>
      <c r="C256" s="10">
        <v>32222.7</v>
      </c>
      <c r="D256" s="10">
        <v>36391.199999999997</v>
      </c>
      <c r="E256" s="10">
        <v>34510.5</v>
      </c>
      <c r="F256" s="10">
        <v>-1880.7</v>
      </c>
      <c r="G256" s="11" t="s">
        <v>601</v>
      </c>
    </row>
    <row r="257" spans="1:7" ht="25.5" x14ac:dyDescent="0.2">
      <c r="A257" s="9" t="s">
        <v>2701</v>
      </c>
      <c r="B257" s="16" t="s">
        <v>2702</v>
      </c>
      <c r="C257" s="10">
        <v>630</v>
      </c>
      <c r="D257" s="10">
        <v>630</v>
      </c>
      <c r="E257" s="10">
        <v>630</v>
      </c>
      <c r="F257" s="10"/>
      <c r="G257" s="11" t="s">
        <v>59</v>
      </c>
    </row>
    <row r="258" spans="1:7" ht="25.5" x14ac:dyDescent="0.2">
      <c r="A258" s="9" t="s">
        <v>2703</v>
      </c>
      <c r="B258" s="16" t="s">
        <v>2704</v>
      </c>
      <c r="C258" s="10"/>
      <c r="D258" s="10">
        <v>238.7</v>
      </c>
      <c r="E258" s="10">
        <v>238.7</v>
      </c>
      <c r="F258" s="10"/>
      <c r="G258" s="11" t="s">
        <v>59</v>
      </c>
    </row>
    <row r="259" spans="1:7" ht="25.5" x14ac:dyDescent="0.2">
      <c r="A259" s="9" t="s">
        <v>2705</v>
      </c>
      <c r="B259" s="16" t="s">
        <v>2706</v>
      </c>
      <c r="C259" s="10">
        <v>627309.6</v>
      </c>
      <c r="D259" s="10">
        <v>627309.6</v>
      </c>
      <c r="E259" s="10">
        <v>618920.30000000005</v>
      </c>
      <c r="F259" s="10">
        <v>-8389.2999999999993</v>
      </c>
      <c r="G259" s="11" t="s">
        <v>251</v>
      </c>
    </row>
    <row r="260" spans="1:7" ht="25.5" x14ac:dyDescent="0.2">
      <c r="A260" s="9" t="s">
        <v>2707</v>
      </c>
      <c r="B260" s="16" t="s">
        <v>2708</v>
      </c>
      <c r="C260" s="10"/>
      <c r="D260" s="10">
        <v>18689.900000000001</v>
      </c>
      <c r="E260" s="10">
        <v>18241.900000000001</v>
      </c>
      <c r="F260" s="10">
        <v>-448</v>
      </c>
      <c r="G260" s="11" t="s">
        <v>427</v>
      </c>
    </row>
    <row r="261" spans="1:7" ht="25.5" x14ac:dyDescent="0.2">
      <c r="A261" s="9" t="s">
        <v>2709</v>
      </c>
      <c r="B261" s="16" t="s">
        <v>2710</v>
      </c>
      <c r="C261" s="10"/>
      <c r="D261" s="10">
        <v>18689.900000000001</v>
      </c>
      <c r="E261" s="10">
        <v>18241.900000000001</v>
      </c>
      <c r="F261" s="10">
        <v>-448</v>
      </c>
      <c r="G261" s="11" t="s">
        <v>427</v>
      </c>
    </row>
    <row r="262" spans="1:7" ht="25.5" x14ac:dyDescent="0.2">
      <c r="A262" s="9" t="s">
        <v>2711</v>
      </c>
      <c r="B262" s="16" t="s">
        <v>2712</v>
      </c>
      <c r="C262" s="10">
        <v>901441.4</v>
      </c>
      <c r="D262" s="10">
        <v>946606.4</v>
      </c>
      <c r="E262" s="10">
        <v>946418.9</v>
      </c>
      <c r="F262" s="10">
        <v>-187.5</v>
      </c>
      <c r="G262" s="11" t="s">
        <v>59</v>
      </c>
    </row>
    <row r="263" spans="1:7" ht="25.5" x14ac:dyDescent="0.2">
      <c r="A263" s="9" t="s">
        <v>2713</v>
      </c>
      <c r="B263" s="16" t="s">
        <v>2714</v>
      </c>
      <c r="C263" s="10">
        <v>841081.8</v>
      </c>
      <c r="D263" s="10">
        <v>841081.8</v>
      </c>
      <c r="E263" s="10">
        <v>840912.3</v>
      </c>
      <c r="F263" s="10">
        <v>-169.5</v>
      </c>
      <c r="G263" s="11" t="s">
        <v>59</v>
      </c>
    </row>
    <row r="264" spans="1:7" ht="25.5" x14ac:dyDescent="0.2">
      <c r="A264" s="9" t="s">
        <v>2715</v>
      </c>
      <c r="B264" s="16" t="s">
        <v>2716</v>
      </c>
      <c r="C264" s="10">
        <v>60359.6</v>
      </c>
      <c r="D264" s="10">
        <v>60659.6</v>
      </c>
      <c r="E264" s="10">
        <v>60659.6</v>
      </c>
      <c r="F264" s="10"/>
      <c r="G264" s="11" t="s">
        <v>59</v>
      </c>
    </row>
    <row r="265" spans="1:7" ht="25.5" x14ac:dyDescent="0.2">
      <c r="A265" s="9" t="s">
        <v>2717</v>
      </c>
      <c r="B265" s="16" t="s">
        <v>2718</v>
      </c>
      <c r="C265" s="10"/>
      <c r="D265" s="10">
        <v>44865</v>
      </c>
      <c r="E265" s="10">
        <v>44847</v>
      </c>
      <c r="F265" s="10">
        <v>-18</v>
      </c>
      <c r="G265" s="11" t="s">
        <v>59</v>
      </c>
    </row>
    <row r="266" spans="1:7" ht="25.5" x14ac:dyDescent="0.2">
      <c r="A266" s="9" t="s">
        <v>2719</v>
      </c>
      <c r="B266" s="16" t="s">
        <v>2720</v>
      </c>
      <c r="C266" s="10">
        <v>119000</v>
      </c>
      <c r="D266" s="10">
        <v>294130.3</v>
      </c>
      <c r="E266" s="10">
        <v>269259.59999999998</v>
      </c>
      <c r="F266" s="10">
        <v>-24870.7</v>
      </c>
      <c r="G266" s="11" t="s">
        <v>826</v>
      </c>
    </row>
    <row r="267" spans="1:7" ht="25.5" x14ac:dyDescent="0.2">
      <c r="A267" s="9" t="s">
        <v>2721</v>
      </c>
      <c r="B267" s="16" t="s">
        <v>2722</v>
      </c>
      <c r="C267" s="10">
        <v>119000</v>
      </c>
      <c r="D267" s="10">
        <v>255122.2</v>
      </c>
      <c r="E267" s="10">
        <v>241132</v>
      </c>
      <c r="F267" s="10">
        <v>-13990.2</v>
      </c>
      <c r="G267" s="11" t="s">
        <v>41</v>
      </c>
    </row>
    <row r="268" spans="1:7" ht="25.5" x14ac:dyDescent="0.2">
      <c r="A268" s="9" t="s">
        <v>2721</v>
      </c>
      <c r="B268" s="16" t="s">
        <v>2723</v>
      </c>
      <c r="C268" s="10">
        <v>119000</v>
      </c>
      <c r="D268" s="10">
        <v>255122.2</v>
      </c>
      <c r="E268" s="10">
        <v>241132</v>
      </c>
      <c r="F268" s="10">
        <v>-13990.2</v>
      </c>
      <c r="G268" s="11" t="s">
        <v>41</v>
      </c>
    </row>
    <row r="269" spans="1:7" ht="25.5" x14ac:dyDescent="0.2">
      <c r="A269" s="9" t="s">
        <v>2724</v>
      </c>
      <c r="B269" s="16" t="s">
        <v>2725</v>
      </c>
      <c r="C269" s="10"/>
      <c r="D269" s="10">
        <v>39008.1</v>
      </c>
      <c r="E269" s="10">
        <v>28127.599999999999</v>
      </c>
      <c r="F269" s="10">
        <v>-10880.5</v>
      </c>
      <c r="G269" s="11" t="s">
        <v>293</v>
      </c>
    </row>
    <row r="270" spans="1:7" ht="25.5" x14ac:dyDescent="0.2">
      <c r="A270" s="9" t="s">
        <v>2724</v>
      </c>
      <c r="B270" s="16" t="s">
        <v>2726</v>
      </c>
      <c r="C270" s="10"/>
      <c r="D270" s="10">
        <v>39008.1</v>
      </c>
      <c r="E270" s="10">
        <v>28127.599999999999</v>
      </c>
      <c r="F270" s="10">
        <v>-10880.5</v>
      </c>
      <c r="G270" s="11" t="s">
        <v>293</v>
      </c>
    </row>
    <row r="271" spans="1:7" ht="25.5" x14ac:dyDescent="0.2">
      <c r="A271" s="9" t="s">
        <v>2727</v>
      </c>
      <c r="B271" s="16" t="s">
        <v>2728</v>
      </c>
      <c r="C271" s="10"/>
      <c r="D271" s="10">
        <v>822900</v>
      </c>
      <c r="E271" s="10">
        <v>616518.9</v>
      </c>
      <c r="F271" s="10">
        <v>-206381.1</v>
      </c>
      <c r="G271" s="11" t="s">
        <v>255</v>
      </c>
    </row>
    <row r="272" spans="1:7" ht="25.5" x14ac:dyDescent="0.2">
      <c r="A272" s="9" t="s">
        <v>2729</v>
      </c>
      <c r="B272" s="16" t="s">
        <v>2730</v>
      </c>
      <c r="C272" s="10"/>
      <c r="D272" s="10">
        <v>822900</v>
      </c>
      <c r="E272" s="10">
        <v>616518.9</v>
      </c>
      <c r="F272" s="10">
        <v>-206381.1</v>
      </c>
      <c r="G272" s="11" t="s">
        <v>255</v>
      </c>
    </row>
    <row r="273" spans="1:12" ht="25.5" x14ac:dyDescent="0.2">
      <c r="A273" s="9" t="s">
        <v>2729</v>
      </c>
      <c r="B273" s="16" t="s">
        <v>2731</v>
      </c>
      <c r="C273" s="10"/>
      <c r="D273" s="10">
        <v>822900</v>
      </c>
      <c r="E273" s="10">
        <v>616518.9</v>
      </c>
      <c r="F273" s="10">
        <v>-206381.1</v>
      </c>
      <c r="G273" s="11" t="s">
        <v>255</v>
      </c>
    </row>
    <row r="274" spans="1:12" x14ac:dyDescent="0.2">
      <c r="A274" s="9" t="s">
        <v>2732</v>
      </c>
      <c r="B274" s="16" t="s">
        <v>2733</v>
      </c>
      <c r="C274" s="10">
        <v>18621942.5</v>
      </c>
      <c r="D274" s="10">
        <v>21397579.100000001</v>
      </c>
      <c r="E274" s="10">
        <v>20889245</v>
      </c>
      <c r="F274" s="10">
        <v>-508334.1</v>
      </c>
      <c r="G274" s="11" t="s">
        <v>427</v>
      </c>
    </row>
    <row r="275" spans="1:12" ht="25.5" x14ac:dyDescent="0.2">
      <c r="A275" s="9" t="s">
        <v>2734</v>
      </c>
      <c r="B275" s="16" t="s">
        <v>2735</v>
      </c>
      <c r="C275" s="10">
        <v>12550012.5</v>
      </c>
      <c r="D275" s="10">
        <v>15302361.199999999</v>
      </c>
      <c r="E275" s="10">
        <v>14794027.1</v>
      </c>
      <c r="F275" s="10">
        <v>-508334.1</v>
      </c>
      <c r="G275" s="11" t="s">
        <v>105</v>
      </c>
    </row>
    <row r="276" spans="1:12" ht="25.5" x14ac:dyDescent="0.2">
      <c r="A276" s="9" t="s">
        <v>2736</v>
      </c>
      <c r="B276" s="16" t="s">
        <v>2737</v>
      </c>
      <c r="C276" s="10">
        <v>9618885</v>
      </c>
      <c r="D276" s="10">
        <v>10483234.5</v>
      </c>
      <c r="E276" s="10">
        <v>10359900.4</v>
      </c>
      <c r="F276" s="10">
        <v>-123334.1</v>
      </c>
      <c r="G276" s="11" t="s">
        <v>848</v>
      </c>
    </row>
    <row r="277" spans="1:12" ht="25.5" x14ac:dyDescent="0.2">
      <c r="A277" s="9" t="s">
        <v>2736</v>
      </c>
      <c r="B277" s="16" t="s">
        <v>2738</v>
      </c>
      <c r="C277" s="10">
        <v>9618885</v>
      </c>
      <c r="D277" s="10">
        <v>10483234.5</v>
      </c>
      <c r="E277" s="10">
        <v>10359900.4</v>
      </c>
      <c r="F277" s="10">
        <v>-123334.1</v>
      </c>
      <c r="G277" s="11" t="s">
        <v>848</v>
      </c>
    </row>
    <row r="278" spans="1:12" ht="25.5" x14ac:dyDescent="0.2">
      <c r="A278" s="9" t="s">
        <v>2739</v>
      </c>
      <c r="B278" s="16" t="s">
        <v>2740</v>
      </c>
      <c r="C278" s="10">
        <v>2931127.5</v>
      </c>
      <c r="D278" s="10">
        <v>4819126.7</v>
      </c>
      <c r="E278" s="10">
        <v>4434126.7</v>
      </c>
      <c r="F278" s="10">
        <v>-385000</v>
      </c>
      <c r="G278" s="11" t="s">
        <v>808</v>
      </c>
    </row>
    <row r="279" spans="1:12" ht="25.5" x14ac:dyDescent="0.2">
      <c r="A279" s="9" t="s">
        <v>2739</v>
      </c>
      <c r="B279" s="16" t="s">
        <v>2741</v>
      </c>
      <c r="C279" s="10">
        <v>2931127.5</v>
      </c>
      <c r="D279" s="10">
        <v>4819126.7</v>
      </c>
      <c r="E279" s="10">
        <v>4434126.7</v>
      </c>
      <c r="F279" s="10">
        <v>-385000</v>
      </c>
      <c r="G279" s="11" t="s">
        <v>808</v>
      </c>
    </row>
    <row r="280" spans="1:12" ht="25.5" x14ac:dyDescent="0.2">
      <c r="A280" s="9" t="s">
        <v>2742</v>
      </c>
      <c r="B280" s="16" t="s">
        <v>2743</v>
      </c>
      <c r="C280" s="10">
        <v>6071930</v>
      </c>
      <c r="D280" s="10">
        <v>6095217.9000000004</v>
      </c>
      <c r="E280" s="10">
        <v>6095217.9000000004</v>
      </c>
      <c r="F280" s="10"/>
      <c r="G280" s="11" t="s">
        <v>59</v>
      </c>
    </row>
    <row r="281" spans="1:12" ht="25.5" x14ac:dyDescent="0.2">
      <c r="A281" s="9" t="s">
        <v>2744</v>
      </c>
      <c r="B281" s="16" t="s">
        <v>2745</v>
      </c>
      <c r="C281" s="10">
        <v>150648.1</v>
      </c>
      <c r="D281" s="10">
        <v>173936</v>
      </c>
      <c r="E281" s="10">
        <v>173936</v>
      </c>
      <c r="F281" s="10"/>
      <c r="G281" s="11" t="s">
        <v>59</v>
      </c>
    </row>
    <row r="282" spans="1:12" ht="25.5" x14ac:dyDescent="0.2">
      <c r="A282" s="9" t="s">
        <v>2744</v>
      </c>
      <c r="B282" s="16" t="s">
        <v>2746</v>
      </c>
      <c r="C282" s="10">
        <v>150648.1</v>
      </c>
      <c r="D282" s="10">
        <v>173936</v>
      </c>
      <c r="E282" s="10">
        <v>173936</v>
      </c>
      <c r="F282" s="10"/>
      <c r="G282" s="11" t="s">
        <v>59</v>
      </c>
    </row>
    <row r="283" spans="1:12" ht="25.5" x14ac:dyDescent="0.2">
      <c r="A283" s="9" t="s">
        <v>2747</v>
      </c>
      <c r="B283" s="16" t="s">
        <v>2748</v>
      </c>
      <c r="C283" s="10">
        <v>5921281.9000000004</v>
      </c>
      <c r="D283" s="10">
        <v>5921281.9000000004</v>
      </c>
      <c r="E283" s="10">
        <v>5921281.9000000004</v>
      </c>
      <c r="F283" s="10"/>
      <c r="G283" s="11" t="s">
        <v>59</v>
      </c>
    </row>
    <row r="284" spans="1:12" ht="25.5" x14ac:dyDescent="0.2">
      <c r="A284" s="9" t="s">
        <v>2747</v>
      </c>
      <c r="B284" s="16" t="s">
        <v>2749</v>
      </c>
      <c r="C284" s="10">
        <v>5921281.9000000004</v>
      </c>
      <c r="D284" s="10">
        <v>5921281.9000000004</v>
      </c>
      <c r="E284" s="10">
        <v>5921281.9000000004</v>
      </c>
      <c r="F284" s="10"/>
      <c r="G284" s="11" t="s">
        <v>59</v>
      </c>
    </row>
    <row r="285" spans="1:12" x14ac:dyDescent="0.2">
      <c r="A285" s="12" t="s">
        <v>2750</v>
      </c>
      <c r="B285" s="15" t="s">
        <v>2751</v>
      </c>
      <c r="C285" s="13">
        <v>5587438.0999999996</v>
      </c>
      <c r="D285" s="13">
        <v>6484381.7999999998</v>
      </c>
      <c r="E285" s="13">
        <v>4829004.3</v>
      </c>
      <c r="F285" s="13">
        <v>-1655377.5</v>
      </c>
      <c r="G285" s="14" t="s">
        <v>623</v>
      </c>
      <c r="J285" s="22"/>
      <c r="K285" s="22"/>
      <c r="L285" s="22"/>
    </row>
    <row r="286" spans="1:12" x14ac:dyDescent="0.2">
      <c r="A286" s="12" t="s">
        <v>2752</v>
      </c>
      <c r="B286" s="15" t="s">
        <v>2753</v>
      </c>
      <c r="C286" s="13">
        <v>4088859.9</v>
      </c>
      <c r="D286" s="13">
        <v>4846311.5</v>
      </c>
      <c r="E286" s="13">
        <v>3313809.8</v>
      </c>
      <c r="F286" s="13">
        <v>-1532501.7</v>
      </c>
      <c r="G286" s="14" t="s">
        <v>2385</v>
      </c>
    </row>
    <row r="287" spans="1:12" x14ac:dyDescent="0.2">
      <c r="A287" s="9" t="s">
        <v>2754</v>
      </c>
      <c r="B287" s="16" t="s">
        <v>2755</v>
      </c>
      <c r="C287" s="10">
        <v>350726.6</v>
      </c>
      <c r="D287" s="10">
        <v>527554.5</v>
      </c>
      <c r="E287" s="10">
        <v>372773.6</v>
      </c>
      <c r="F287" s="10">
        <v>-154780.9</v>
      </c>
      <c r="G287" s="11" t="s">
        <v>403</v>
      </c>
    </row>
    <row r="288" spans="1:12" x14ac:dyDescent="0.2">
      <c r="A288" s="9" t="s">
        <v>2756</v>
      </c>
      <c r="B288" s="16" t="s">
        <v>2757</v>
      </c>
      <c r="C288" s="10">
        <v>350726.6</v>
      </c>
      <c r="D288" s="10">
        <v>527554.5</v>
      </c>
      <c r="E288" s="10">
        <v>372773.6</v>
      </c>
      <c r="F288" s="10">
        <v>-154780.9</v>
      </c>
      <c r="G288" s="11" t="s">
        <v>403</v>
      </c>
    </row>
    <row r="289" spans="1:7" x14ac:dyDescent="0.2">
      <c r="A289" s="9" t="s">
        <v>2758</v>
      </c>
      <c r="B289" s="16" t="s">
        <v>2759</v>
      </c>
      <c r="C289" s="10">
        <v>11335</v>
      </c>
      <c r="D289" s="10">
        <v>170239.8</v>
      </c>
      <c r="E289" s="10">
        <v>154620.6</v>
      </c>
      <c r="F289" s="10">
        <v>-15619.2</v>
      </c>
      <c r="G289" s="11" t="s">
        <v>378</v>
      </c>
    </row>
    <row r="290" spans="1:7" x14ac:dyDescent="0.2">
      <c r="A290" s="9" t="s">
        <v>2758</v>
      </c>
      <c r="B290" s="16" t="s">
        <v>2760</v>
      </c>
      <c r="C290" s="10">
        <v>11335</v>
      </c>
      <c r="D290" s="10">
        <v>170239.8</v>
      </c>
      <c r="E290" s="10">
        <v>154620.6</v>
      </c>
      <c r="F290" s="10">
        <v>-15619.2</v>
      </c>
      <c r="G290" s="11" t="s">
        <v>378</v>
      </c>
    </row>
    <row r="291" spans="1:7" x14ac:dyDescent="0.2">
      <c r="A291" s="9" t="s">
        <v>2761</v>
      </c>
      <c r="B291" s="16" t="s">
        <v>2762</v>
      </c>
      <c r="C291" s="10">
        <v>339391.6</v>
      </c>
      <c r="D291" s="10">
        <v>357314.7</v>
      </c>
      <c r="E291" s="10">
        <v>218152.9</v>
      </c>
      <c r="F291" s="10">
        <v>-139161.79999999999</v>
      </c>
      <c r="G291" s="11" t="s">
        <v>2763</v>
      </c>
    </row>
    <row r="292" spans="1:7" x14ac:dyDescent="0.2">
      <c r="A292" s="9" t="s">
        <v>2761</v>
      </c>
      <c r="B292" s="16" t="s">
        <v>2764</v>
      </c>
      <c r="C292" s="10">
        <v>339391.6</v>
      </c>
      <c r="D292" s="10">
        <v>357314.7</v>
      </c>
      <c r="E292" s="10">
        <v>218152.9</v>
      </c>
      <c r="F292" s="10">
        <v>-139161.79999999999</v>
      </c>
      <c r="G292" s="11" t="s">
        <v>2763</v>
      </c>
    </row>
    <row r="293" spans="1:7" x14ac:dyDescent="0.2">
      <c r="A293" s="9" t="s">
        <v>2765</v>
      </c>
      <c r="B293" s="16" t="s">
        <v>2766</v>
      </c>
      <c r="C293" s="10">
        <v>68860.600000000006</v>
      </c>
      <c r="D293" s="10">
        <v>91167.8</v>
      </c>
      <c r="E293" s="10">
        <v>90523.1</v>
      </c>
      <c r="F293" s="10">
        <v>-644.70000000000005</v>
      </c>
      <c r="G293" s="11" t="s">
        <v>504</v>
      </c>
    </row>
    <row r="294" spans="1:7" x14ac:dyDescent="0.2">
      <c r="A294" s="9" t="s">
        <v>2767</v>
      </c>
      <c r="B294" s="16" t="s">
        <v>2768</v>
      </c>
      <c r="C294" s="10">
        <v>68860.600000000006</v>
      </c>
      <c r="D294" s="10">
        <v>91167.8</v>
      </c>
      <c r="E294" s="10">
        <v>90523.1</v>
      </c>
      <c r="F294" s="10">
        <v>-644.70000000000005</v>
      </c>
      <c r="G294" s="11" t="s">
        <v>504</v>
      </c>
    </row>
    <row r="295" spans="1:7" x14ac:dyDescent="0.2">
      <c r="A295" s="9" t="s">
        <v>2769</v>
      </c>
      <c r="B295" s="16" t="s">
        <v>2770</v>
      </c>
      <c r="C295" s="10">
        <v>1220</v>
      </c>
      <c r="D295" s="10">
        <v>14175.5</v>
      </c>
      <c r="E295" s="10">
        <v>13563.3</v>
      </c>
      <c r="F295" s="10">
        <v>-612.20000000000005</v>
      </c>
      <c r="G295" s="11" t="s">
        <v>907</v>
      </c>
    </row>
    <row r="296" spans="1:7" x14ac:dyDescent="0.2">
      <c r="A296" s="9" t="s">
        <v>2769</v>
      </c>
      <c r="B296" s="16" t="s">
        <v>2771</v>
      </c>
      <c r="C296" s="10">
        <v>1220</v>
      </c>
      <c r="D296" s="10">
        <v>14175.5</v>
      </c>
      <c r="E296" s="10">
        <v>13563.3</v>
      </c>
      <c r="F296" s="10">
        <v>-612.20000000000005</v>
      </c>
      <c r="G296" s="11" t="s">
        <v>907</v>
      </c>
    </row>
    <row r="297" spans="1:7" x14ac:dyDescent="0.2">
      <c r="A297" s="9" t="s">
        <v>2772</v>
      </c>
      <c r="B297" s="16" t="s">
        <v>2773</v>
      </c>
      <c r="C297" s="10">
        <v>67640.600000000006</v>
      </c>
      <c r="D297" s="10">
        <v>76992.3</v>
      </c>
      <c r="E297" s="10">
        <v>76959.8</v>
      </c>
      <c r="F297" s="10">
        <v>-32.5</v>
      </c>
      <c r="G297" s="11" t="s">
        <v>59</v>
      </c>
    </row>
    <row r="298" spans="1:7" x14ac:dyDescent="0.2">
      <c r="A298" s="9" t="s">
        <v>2772</v>
      </c>
      <c r="B298" s="16" t="s">
        <v>2774</v>
      </c>
      <c r="C298" s="10">
        <v>67640.600000000006</v>
      </c>
      <c r="D298" s="10">
        <v>76992.3</v>
      </c>
      <c r="E298" s="10">
        <v>76959.8</v>
      </c>
      <c r="F298" s="10">
        <v>-32.5</v>
      </c>
      <c r="G298" s="11" t="s">
        <v>59</v>
      </c>
    </row>
    <row r="299" spans="1:7" x14ac:dyDescent="0.2">
      <c r="A299" s="9" t="s">
        <v>2775</v>
      </c>
      <c r="B299" s="16" t="s">
        <v>2776</v>
      </c>
      <c r="C299" s="10">
        <v>1196</v>
      </c>
      <c r="D299" s="10">
        <v>2831.7</v>
      </c>
      <c r="E299" s="10">
        <v>2826.6</v>
      </c>
      <c r="F299" s="10">
        <v>-5.0999999999999996</v>
      </c>
      <c r="G299" s="11" t="s">
        <v>2</v>
      </c>
    </row>
    <row r="300" spans="1:7" x14ac:dyDescent="0.2">
      <c r="A300" s="9" t="s">
        <v>2777</v>
      </c>
      <c r="B300" s="16" t="s">
        <v>2778</v>
      </c>
      <c r="C300" s="10">
        <v>1196</v>
      </c>
      <c r="D300" s="10">
        <v>2831.7</v>
      </c>
      <c r="E300" s="10">
        <v>2826.6</v>
      </c>
      <c r="F300" s="10">
        <v>-5.0999999999999996</v>
      </c>
      <c r="G300" s="11" t="s">
        <v>2</v>
      </c>
    </row>
    <row r="301" spans="1:7" x14ac:dyDescent="0.2">
      <c r="A301" s="9" t="s">
        <v>2779</v>
      </c>
      <c r="B301" s="16" t="s">
        <v>2780</v>
      </c>
      <c r="C301" s="10">
        <v>736</v>
      </c>
      <c r="D301" s="10">
        <v>1560.4</v>
      </c>
      <c r="E301" s="10">
        <v>1556.3</v>
      </c>
      <c r="F301" s="10">
        <v>-4.0999999999999996</v>
      </c>
      <c r="G301" s="11" t="s">
        <v>99</v>
      </c>
    </row>
    <row r="302" spans="1:7" x14ac:dyDescent="0.2">
      <c r="A302" s="9" t="s">
        <v>2779</v>
      </c>
      <c r="B302" s="16" t="s">
        <v>2781</v>
      </c>
      <c r="C302" s="10">
        <v>736</v>
      </c>
      <c r="D302" s="10">
        <v>1560.4</v>
      </c>
      <c r="E302" s="10">
        <v>1556.3</v>
      </c>
      <c r="F302" s="10">
        <v>-4.0999999999999996</v>
      </c>
      <c r="G302" s="11" t="s">
        <v>99</v>
      </c>
    </row>
    <row r="303" spans="1:7" x14ac:dyDescent="0.2">
      <c r="A303" s="9" t="s">
        <v>2782</v>
      </c>
      <c r="B303" s="16" t="s">
        <v>2783</v>
      </c>
      <c r="C303" s="10">
        <v>460</v>
      </c>
      <c r="D303" s="10">
        <v>1271.4000000000001</v>
      </c>
      <c r="E303" s="10">
        <v>1270.3</v>
      </c>
      <c r="F303" s="10">
        <v>-1.1000000000000001</v>
      </c>
      <c r="G303" s="11" t="s">
        <v>5</v>
      </c>
    </row>
    <row r="304" spans="1:7" x14ac:dyDescent="0.2">
      <c r="A304" s="9" t="s">
        <v>2782</v>
      </c>
      <c r="B304" s="16" t="s">
        <v>2784</v>
      </c>
      <c r="C304" s="10">
        <v>460</v>
      </c>
      <c r="D304" s="10">
        <v>1271.4000000000001</v>
      </c>
      <c r="E304" s="10">
        <v>1270.3</v>
      </c>
      <c r="F304" s="10">
        <v>-1.1000000000000001</v>
      </c>
      <c r="G304" s="11" t="s">
        <v>5</v>
      </c>
    </row>
    <row r="305" spans="1:7" x14ac:dyDescent="0.2">
      <c r="A305" s="9" t="s">
        <v>2785</v>
      </c>
      <c r="B305" s="16" t="s">
        <v>2786</v>
      </c>
      <c r="C305" s="10">
        <v>611412.19999999995</v>
      </c>
      <c r="D305" s="10">
        <v>757621.1</v>
      </c>
      <c r="E305" s="10">
        <v>432052.4</v>
      </c>
      <c r="F305" s="10">
        <v>-325568.7</v>
      </c>
      <c r="G305" s="11" t="s">
        <v>2787</v>
      </c>
    </row>
    <row r="306" spans="1:7" x14ac:dyDescent="0.2">
      <c r="A306" s="9" t="s">
        <v>2788</v>
      </c>
      <c r="B306" s="16" t="s">
        <v>2789</v>
      </c>
      <c r="C306" s="10">
        <v>611412.19999999995</v>
      </c>
      <c r="D306" s="10">
        <v>757621.1</v>
      </c>
      <c r="E306" s="10">
        <v>432057.5</v>
      </c>
      <c r="F306" s="10">
        <v>-325563.59999999998</v>
      </c>
      <c r="G306" s="11" t="s">
        <v>2787</v>
      </c>
    </row>
    <row r="307" spans="1:7" x14ac:dyDescent="0.2">
      <c r="A307" s="9" t="s">
        <v>2790</v>
      </c>
      <c r="B307" s="16" t="s">
        <v>2791</v>
      </c>
      <c r="C307" s="10">
        <v>610879.4</v>
      </c>
      <c r="D307" s="10">
        <v>757238</v>
      </c>
      <c r="E307" s="10">
        <v>431849.3</v>
      </c>
      <c r="F307" s="10">
        <v>-325388.7</v>
      </c>
      <c r="G307" s="11" t="s">
        <v>2787</v>
      </c>
    </row>
    <row r="308" spans="1:7" x14ac:dyDescent="0.2">
      <c r="A308" s="9" t="s">
        <v>2790</v>
      </c>
      <c r="B308" s="16" t="s">
        <v>2792</v>
      </c>
      <c r="C308" s="10">
        <v>610879.4</v>
      </c>
      <c r="D308" s="10">
        <v>757238</v>
      </c>
      <c r="E308" s="10">
        <v>431849.3</v>
      </c>
      <c r="F308" s="10">
        <v>-325388.7</v>
      </c>
      <c r="G308" s="11" t="s">
        <v>2787</v>
      </c>
    </row>
    <row r="309" spans="1:7" x14ac:dyDescent="0.2">
      <c r="A309" s="9" t="s">
        <v>2793</v>
      </c>
      <c r="B309" s="16" t="s">
        <v>2794</v>
      </c>
      <c r="C309" s="10">
        <v>532.79999999999995</v>
      </c>
      <c r="D309" s="10">
        <v>383.2</v>
      </c>
      <c r="E309" s="10">
        <v>208.2</v>
      </c>
      <c r="F309" s="10">
        <v>-175</v>
      </c>
      <c r="G309" s="11" t="s">
        <v>2795</v>
      </c>
    </row>
    <row r="310" spans="1:7" x14ac:dyDescent="0.2">
      <c r="A310" s="9" t="s">
        <v>2793</v>
      </c>
      <c r="B310" s="16" t="s">
        <v>2796</v>
      </c>
      <c r="C310" s="10">
        <v>532.79999999999995</v>
      </c>
      <c r="D310" s="10">
        <v>383.2</v>
      </c>
      <c r="E310" s="10">
        <v>208.2</v>
      </c>
      <c r="F310" s="10">
        <v>-175</v>
      </c>
      <c r="G310" s="11" t="s">
        <v>2795</v>
      </c>
    </row>
    <row r="311" spans="1:7" x14ac:dyDescent="0.2">
      <c r="A311" s="9" t="s">
        <v>2797</v>
      </c>
      <c r="B311" s="16" t="s">
        <v>2798</v>
      </c>
      <c r="C311" s="10"/>
      <c r="D311" s="10"/>
      <c r="E311" s="10">
        <v>-5</v>
      </c>
      <c r="F311" s="10">
        <v>-5</v>
      </c>
      <c r="G311" s="11" t="s">
        <v>19</v>
      </c>
    </row>
    <row r="312" spans="1:7" x14ac:dyDescent="0.2">
      <c r="A312" s="9" t="s">
        <v>2799</v>
      </c>
      <c r="B312" s="16" t="s">
        <v>2800</v>
      </c>
      <c r="C312" s="10"/>
      <c r="D312" s="10"/>
      <c r="E312" s="10">
        <v>-5</v>
      </c>
      <c r="F312" s="10">
        <v>-5</v>
      </c>
      <c r="G312" s="11" t="s">
        <v>19</v>
      </c>
    </row>
    <row r="313" spans="1:7" x14ac:dyDescent="0.2">
      <c r="A313" s="9" t="s">
        <v>2799</v>
      </c>
      <c r="B313" s="16" t="s">
        <v>2801</v>
      </c>
      <c r="C313" s="10"/>
      <c r="D313" s="10"/>
      <c r="E313" s="10">
        <v>-5</v>
      </c>
      <c r="F313" s="10">
        <v>-5</v>
      </c>
      <c r="G313" s="11" t="s">
        <v>19</v>
      </c>
    </row>
    <row r="314" spans="1:7" x14ac:dyDescent="0.2">
      <c r="A314" s="9" t="s">
        <v>2802</v>
      </c>
      <c r="B314" s="16" t="s">
        <v>2803</v>
      </c>
      <c r="C314" s="10">
        <v>36639</v>
      </c>
      <c r="D314" s="10">
        <v>63250.5</v>
      </c>
      <c r="E314" s="10">
        <v>45400.6</v>
      </c>
      <c r="F314" s="10">
        <v>-17849.900000000001</v>
      </c>
      <c r="G314" s="11" t="s">
        <v>2804</v>
      </c>
    </row>
    <row r="315" spans="1:7" x14ac:dyDescent="0.2">
      <c r="A315" s="9" t="s">
        <v>2805</v>
      </c>
      <c r="B315" s="16" t="s">
        <v>2806</v>
      </c>
      <c r="C315" s="10">
        <v>36639</v>
      </c>
      <c r="D315" s="10">
        <v>63250.5</v>
      </c>
      <c r="E315" s="10">
        <v>47367</v>
      </c>
      <c r="F315" s="10">
        <v>-15883.5</v>
      </c>
      <c r="G315" s="11" t="s">
        <v>255</v>
      </c>
    </row>
    <row r="316" spans="1:7" x14ac:dyDescent="0.2">
      <c r="A316" s="9" t="s">
        <v>2807</v>
      </c>
      <c r="B316" s="16" t="s">
        <v>2808</v>
      </c>
      <c r="C316" s="10">
        <v>36467.199999999997</v>
      </c>
      <c r="D316" s="10">
        <v>61438.2</v>
      </c>
      <c r="E316" s="10">
        <v>46619.6</v>
      </c>
      <c r="F316" s="10">
        <v>-14818.6</v>
      </c>
      <c r="G316" s="11" t="s">
        <v>1297</v>
      </c>
    </row>
    <row r="317" spans="1:7" x14ac:dyDescent="0.2">
      <c r="A317" s="9" t="s">
        <v>2807</v>
      </c>
      <c r="B317" s="16" t="s">
        <v>2809</v>
      </c>
      <c r="C317" s="10">
        <v>36467.199999999997</v>
      </c>
      <c r="D317" s="10">
        <v>61438.2</v>
      </c>
      <c r="E317" s="10">
        <v>46619.6</v>
      </c>
      <c r="F317" s="10">
        <v>-14818.6</v>
      </c>
      <c r="G317" s="11" t="s">
        <v>1297</v>
      </c>
    </row>
    <row r="318" spans="1:7" x14ac:dyDescent="0.2">
      <c r="A318" s="9" t="s">
        <v>2810</v>
      </c>
      <c r="B318" s="16" t="s">
        <v>2811</v>
      </c>
      <c r="C318" s="10">
        <v>171.8</v>
      </c>
      <c r="D318" s="10">
        <v>1812.3</v>
      </c>
      <c r="E318" s="10">
        <v>747.3</v>
      </c>
      <c r="F318" s="10">
        <v>-1065</v>
      </c>
      <c r="G318" s="11" t="s">
        <v>2812</v>
      </c>
    </row>
    <row r="319" spans="1:7" x14ac:dyDescent="0.2">
      <c r="A319" s="9" t="s">
        <v>2810</v>
      </c>
      <c r="B319" s="16" t="s">
        <v>2813</v>
      </c>
      <c r="C319" s="10">
        <v>171.8</v>
      </c>
      <c r="D319" s="10">
        <v>1812.3</v>
      </c>
      <c r="E319" s="10">
        <v>747.3</v>
      </c>
      <c r="F319" s="10">
        <v>-1065</v>
      </c>
      <c r="G319" s="11" t="s">
        <v>2812</v>
      </c>
    </row>
    <row r="320" spans="1:7" x14ac:dyDescent="0.2">
      <c r="A320" s="9" t="s">
        <v>2814</v>
      </c>
      <c r="B320" s="16" t="s">
        <v>2815</v>
      </c>
      <c r="C320" s="10"/>
      <c r="D320" s="10"/>
      <c r="E320" s="10">
        <v>-1966.4</v>
      </c>
      <c r="F320" s="10">
        <v>-1966.4</v>
      </c>
      <c r="G320" s="11" t="s">
        <v>19</v>
      </c>
    </row>
    <row r="321" spans="1:7" x14ac:dyDescent="0.2">
      <c r="A321" s="9" t="s">
        <v>2816</v>
      </c>
      <c r="B321" s="16" t="s">
        <v>2817</v>
      </c>
      <c r="C321" s="10"/>
      <c r="D321" s="10"/>
      <c r="E321" s="10">
        <v>-1966.4</v>
      </c>
      <c r="F321" s="10">
        <v>-1966.4</v>
      </c>
      <c r="G321" s="11" t="s">
        <v>19</v>
      </c>
    </row>
    <row r="322" spans="1:7" x14ac:dyDescent="0.2">
      <c r="A322" s="9" t="s">
        <v>2816</v>
      </c>
      <c r="B322" s="16" t="s">
        <v>2818</v>
      </c>
      <c r="C322" s="10"/>
      <c r="D322" s="10"/>
      <c r="E322" s="10">
        <v>-1966.4</v>
      </c>
      <c r="F322" s="10">
        <v>-1966.4</v>
      </c>
      <c r="G322" s="11" t="s">
        <v>19</v>
      </c>
    </row>
    <row r="323" spans="1:7" x14ac:dyDescent="0.2">
      <c r="A323" s="9" t="s">
        <v>2819</v>
      </c>
      <c r="B323" s="16" t="s">
        <v>2820</v>
      </c>
      <c r="C323" s="10">
        <v>53760.6</v>
      </c>
      <c r="D323" s="10">
        <v>64042.2</v>
      </c>
      <c r="E323" s="10">
        <v>52094.7</v>
      </c>
      <c r="F323" s="10">
        <v>-11947.5</v>
      </c>
      <c r="G323" s="11" t="s">
        <v>2369</v>
      </c>
    </row>
    <row r="324" spans="1:7" ht="25.5" x14ac:dyDescent="0.2">
      <c r="A324" s="9" t="s">
        <v>2821</v>
      </c>
      <c r="B324" s="16" t="s">
        <v>2822</v>
      </c>
      <c r="C324" s="10">
        <v>53760.6</v>
      </c>
      <c r="D324" s="10">
        <v>64042.2</v>
      </c>
      <c r="E324" s="10">
        <v>52094.7</v>
      </c>
      <c r="F324" s="10">
        <v>-11947.5</v>
      </c>
      <c r="G324" s="11" t="s">
        <v>2369</v>
      </c>
    </row>
    <row r="325" spans="1:7" x14ac:dyDescent="0.2">
      <c r="A325" s="9" t="s">
        <v>2823</v>
      </c>
      <c r="B325" s="16" t="s">
        <v>2824</v>
      </c>
      <c r="C325" s="10">
        <v>53604.5</v>
      </c>
      <c r="D325" s="10">
        <v>63949.2</v>
      </c>
      <c r="E325" s="10">
        <v>52094.7</v>
      </c>
      <c r="F325" s="10">
        <v>-11854.5</v>
      </c>
      <c r="G325" s="11" t="s">
        <v>2825</v>
      </c>
    </row>
    <row r="326" spans="1:7" x14ac:dyDescent="0.2">
      <c r="A326" s="9" t="s">
        <v>2823</v>
      </c>
      <c r="B326" s="16" t="s">
        <v>2826</v>
      </c>
      <c r="C326" s="10">
        <v>53604.5</v>
      </c>
      <c r="D326" s="10">
        <v>63949.2</v>
      </c>
      <c r="E326" s="10">
        <v>52094.7</v>
      </c>
      <c r="F326" s="10">
        <v>-11854.5</v>
      </c>
      <c r="G326" s="11" t="s">
        <v>2825</v>
      </c>
    </row>
    <row r="327" spans="1:7" ht="25.5" x14ac:dyDescent="0.2">
      <c r="A327" s="9" t="s">
        <v>2827</v>
      </c>
      <c r="B327" s="16" t="s">
        <v>2828</v>
      </c>
      <c r="C327" s="10">
        <v>156.1</v>
      </c>
      <c r="D327" s="10">
        <v>93</v>
      </c>
      <c r="E327" s="10"/>
      <c r="F327" s="10">
        <v>-93</v>
      </c>
      <c r="G327" s="11" t="s">
        <v>19</v>
      </c>
    </row>
    <row r="328" spans="1:7" ht="25.5" x14ac:dyDescent="0.2">
      <c r="A328" s="9" t="s">
        <v>2827</v>
      </c>
      <c r="B328" s="16" t="s">
        <v>2829</v>
      </c>
      <c r="C328" s="10">
        <v>156.1</v>
      </c>
      <c r="D328" s="10">
        <v>93</v>
      </c>
      <c r="E328" s="10"/>
      <c r="F328" s="10">
        <v>-93</v>
      </c>
      <c r="G328" s="11" t="s">
        <v>19</v>
      </c>
    </row>
    <row r="329" spans="1:7" x14ac:dyDescent="0.2">
      <c r="A329" s="9" t="s">
        <v>2830</v>
      </c>
      <c r="B329" s="16" t="s">
        <v>2831</v>
      </c>
      <c r="C329" s="10">
        <v>210774.5</v>
      </c>
      <c r="D329" s="10">
        <v>122067.6</v>
      </c>
      <c r="E329" s="10">
        <v>62328.2</v>
      </c>
      <c r="F329" s="10">
        <v>-59739.4</v>
      </c>
      <c r="G329" s="11" t="s">
        <v>2832</v>
      </c>
    </row>
    <row r="330" spans="1:7" x14ac:dyDescent="0.2">
      <c r="A330" s="9" t="s">
        <v>2833</v>
      </c>
      <c r="B330" s="16" t="s">
        <v>2834</v>
      </c>
      <c r="C330" s="10">
        <v>210774.5</v>
      </c>
      <c r="D330" s="10">
        <v>122067.6</v>
      </c>
      <c r="E330" s="10">
        <v>62328.2</v>
      </c>
      <c r="F330" s="10">
        <v>-59739.4</v>
      </c>
      <c r="G330" s="11" t="s">
        <v>2832</v>
      </c>
    </row>
    <row r="331" spans="1:7" x14ac:dyDescent="0.2">
      <c r="A331" s="9" t="s">
        <v>2835</v>
      </c>
      <c r="B331" s="16" t="s">
        <v>2836</v>
      </c>
      <c r="C331" s="10">
        <v>210774.5</v>
      </c>
      <c r="D331" s="10">
        <v>111364.6</v>
      </c>
      <c r="E331" s="10">
        <v>57431.7</v>
      </c>
      <c r="F331" s="10">
        <v>-53932.9</v>
      </c>
      <c r="G331" s="11" t="s">
        <v>562</v>
      </c>
    </row>
    <row r="332" spans="1:7" x14ac:dyDescent="0.2">
      <c r="A332" s="9" t="s">
        <v>2835</v>
      </c>
      <c r="B332" s="16" t="s">
        <v>2837</v>
      </c>
      <c r="C332" s="10">
        <v>210774.5</v>
      </c>
      <c r="D332" s="10">
        <v>111364.6</v>
      </c>
      <c r="E332" s="10">
        <v>57431.7</v>
      </c>
      <c r="F332" s="10">
        <v>-53932.9</v>
      </c>
      <c r="G332" s="11" t="s">
        <v>562</v>
      </c>
    </row>
    <row r="333" spans="1:7" x14ac:dyDescent="0.2">
      <c r="A333" s="9" t="s">
        <v>2838</v>
      </c>
      <c r="B333" s="16" t="s">
        <v>2839</v>
      </c>
      <c r="C333" s="10"/>
      <c r="D333" s="10">
        <v>10703</v>
      </c>
      <c r="E333" s="10">
        <v>4896.5</v>
      </c>
      <c r="F333" s="10">
        <v>-5806.5</v>
      </c>
      <c r="G333" s="11" t="s">
        <v>2840</v>
      </c>
    </row>
    <row r="334" spans="1:7" x14ac:dyDescent="0.2">
      <c r="A334" s="9" t="s">
        <v>2838</v>
      </c>
      <c r="B334" s="16" t="s">
        <v>2841</v>
      </c>
      <c r="C334" s="10"/>
      <c r="D334" s="10">
        <v>10703</v>
      </c>
      <c r="E334" s="10">
        <v>4896.5</v>
      </c>
      <c r="F334" s="10">
        <v>-5806.5</v>
      </c>
      <c r="G334" s="11" t="s">
        <v>2840</v>
      </c>
    </row>
    <row r="335" spans="1:7" x14ac:dyDescent="0.2">
      <c r="A335" s="9" t="s">
        <v>2842</v>
      </c>
      <c r="B335" s="16" t="s">
        <v>2843</v>
      </c>
      <c r="C335" s="10">
        <v>92659.8</v>
      </c>
      <c r="D335" s="10">
        <v>36204.699999999997</v>
      </c>
      <c r="E335" s="10">
        <v>14801.7</v>
      </c>
      <c r="F335" s="10">
        <v>-21403</v>
      </c>
      <c r="G335" s="11" t="s">
        <v>2844</v>
      </c>
    </row>
    <row r="336" spans="1:7" x14ac:dyDescent="0.2">
      <c r="A336" s="9" t="s">
        <v>2845</v>
      </c>
      <c r="B336" s="16" t="s">
        <v>2846</v>
      </c>
      <c r="C336" s="10">
        <v>92659.8</v>
      </c>
      <c r="D336" s="10">
        <v>36204.699999999997</v>
      </c>
      <c r="E336" s="10">
        <v>14801.7</v>
      </c>
      <c r="F336" s="10">
        <v>-21403</v>
      </c>
      <c r="G336" s="11" t="s">
        <v>2844</v>
      </c>
    </row>
    <row r="337" spans="1:7" x14ac:dyDescent="0.2">
      <c r="A337" s="9" t="s">
        <v>2847</v>
      </c>
      <c r="B337" s="16" t="s">
        <v>2848</v>
      </c>
      <c r="C337" s="10">
        <v>92559.8</v>
      </c>
      <c r="D337" s="10">
        <v>36204.699999999997</v>
      </c>
      <c r="E337" s="10">
        <v>14801.7</v>
      </c>
      <c r="F337" s="10">
        <v>-21403</v>
      </c>
      <c r="G337" s="11" t="s">
        <v>2844</v>
      </c>
    </row>
    <row r="338" spans="1:7" x14ac:dyDescent="0.2">
      <c r="A338" s="9" t="s">
        <v>2847</v>
      </c>
      <c r="B338" s="16" t="s">
        <v>2849</v>
      </c>
      <c r="C338" s="10">
        <v>92559.8</v>
      </c>
      <c r="D338" s="10">
        <v>36204.699999999997</v>
      </c>
      <c r="E338" s="10">
        <v>14801.7</v>
      </c>
      <c r="F338" s="10">
        <v>-21403</v>
      </c>
      <c r="G338" s="11" t="s">
        <v>2844</v>
      </c>
    </row>
    <row r="339" spans="1:7" x14ac:dyDescent="0.2">
      <c r="A339" s="9" t="s">
        <v>2850</v>
      </c>
      <c r="B339" s="16" t="s">
        <v>2851</v>
      </c>
      <c r="C339" s="10">
        <v>100</v>
      </c>
      <c r="D339" s="10"/>
      <c r="E339" s="10"/>
      <c r="F339" s="10"/>
      <c r="G339" s="11" t="s">
        <v>19</v>
      </c>
    </row>
    <row r="340" spans="1:7" x14ac:dyDescent="0.2">
      <c r="A340" s="9" t="s">
        <v>2850</v>
      </c>
      <c r="B340" s="16" t="s">
        <v>2852</v>
      </c>
      <c r="C340" s="10">
        <v>100</v>
      </c>
      <c r="D340" s="10"/>
      <c r="E340" s="10"/>
      <c r="F340" s="10"/>
      <c r="G340" s="11" t="s">
        <v>19</v>
      </c>
    </row>
    <row r="341" spans="1:7" x14ac:dyDescent="0.2">
      <c r="A341" s="9" t="s">
        <v>25</v>
      </c>
      <c r="B341" s="16" t="s">
        <v>26</v>
      </c>
      <c r="C341" s="10">
        <v>2662830.6</v>
      </c>
      <c r="D341" s="10">
        <v>3181571.4</v>
      </c>
      <c r="E341" s="10">
        <v>2241008.7999999998</v>
      </c>
      <c r="F341" s="10">
        <v>-940562.6</v>
      </c>
      <c r="G341" s="11" t="s">
        <v>27</v>
      </c>
    </row>
    <row r="342" spans="1:7" x14ac:dyDescent="0.2">
      <c r="A342" s="9" t="s">
        <v>2853</v>
      </c>
      <c r="B342" s="16" t="s">
        <v>2854</v>
      </c>
      <c r="C342" s="10">
        <v>9136.2999999999993</v>
      </c>
      <c r="D342" s="10">
        <v>5419.1</v>
      </c>
      <c r="E342" s="10">
        <v>4483.8</v>
      </c>
      <c r="F342" s="10">
        <v>-935.3</v>
      </c>
      <c r="G342" s="11" t="s">
        <v>2339</v>
      </c>
    </row>
    <row r="343" spans="1:7" x14ac:dyDescent="0.2">
      <c r="A343" s="9" t="s">
        <v>2853</v>
      </c>
      <c r="B343" s="16" t="s">
        <v>2855</v>
      </c>
      <c r="C343" s="10">
        <v>9136.2999999999993</v>
      </c>
      <c r="D343" s="10">
        <v>5419.1</v>
      </c>
      <c r="E343" s="10">
        <v>4483.8</v>
      </c>
      <c r="F343" s="10">
        <v>-935.3</v>
      </c>
      <c r="G343" s="11" t="s">
        <v>2339</v>
      </c>
    </row>
    <row r="344" spans="1:7" x14ac:dyDescent="0.2">
      <c r="A344" s="9" t="s">
        <v>2853</v>
      </c>
      <c r="B344" s="16" t="s">
        <v>2856</v>
      </c>
      <c r="C344" s="10">
        <v>9136.2999999999993</v>
      </c>
      <c r="D344" s="10">
        <v>5419.1</v>
      </c>
      <c r="E344" s="10">
        <v>4483.8</v>
      </c>
      <c r="F344" s="10">
        <v>-935.3</v>
      </c>
      <c r="G344" s="11" t="s">
        <v>2339</v>
      </c>
    </row>
    <row r="345" spans="1:7" x14ac:dyDescent="0.2">
      <c r="A345" s="9" t="s">
        <v>2857</v>
      </c>
      <c r="B345" s="16" t="s">
        <v>2858</v>
      </c>
      <c r="C345" s="10">
        <v>2653694.2999999998</v>
      </c>
      <c r="D345" s="10">
        <v>3176152.3</v>
      </c>
      <c r="E345" s="10">
        <v>2236525</v>
      </c>
      <c r="F345" s="10">
        <v>-939627.3</v>
      </c>
      <c r="G345" s="11" t="s">
        <v>27</v>
      </c>
    </row>
    <row r="346" spans="1:7" x14ac:dyDescent="0.2">
      <c r="A346" s="9" t="s">
        <v>2859</v>
      </c>
      <c r="B346" s="16" t="s">
        <v>2860</v>
      </c>
      <c r="C346" s="10">
        <v>507426.9</v>
      </c>
      <c r="D346" s="10">
        <v>357381.4</v>
      </c>
      <c r="E346" s="10">
        <v>191913.4</v>
      </c>
      <c r="F346" s="10">
        <v>-165468</v>
      </c>
      <c r="G346" s="11" t="s">
        <v>1273</v>
      </c>
    </row>
    <row r="347" spans="1:7" x14ac:dyDescent="0.2">
      <c r="A347" s="9" t="s">
        <v>2859</v>
      </c>
      <c r="B347" s="16" t="s">
        <v>2861</v>
      </c>
      <c r="C347" s="10">
        <v>507426.9</v>
      </c>
      <c r="D347" s="10">
        <v>357381.4</v>
      </c>
      <c r="E347" s="10">
        <v>191913.4</v>
      </c>
      <c r="F347" s="10">
        <v>-165468</v>
      </c>
      <c r="G347" s="11" t="s">
        <v>1273</v>
      </c>
    </row>
    <row r="348" spans="1:7" x14ac:dyDescent="0.2">
      <c r="A348" s="9" t="s">
        <v>2862</v>
      </c>
      <c r="B348" s="16" t="s">
        <v>2863</v>
      </c>
      <c r="C348" s="10">
        <v>1962272</v>
      </c>
      <c r="D348" s="10">
        <v>2721463.4</v>
      </c>
      <c r="E348" s="10">
        <v>2004624</v>
      </c>
      <c r="F348" s="10">
        <v>-716839.4</v>
      </c>
      <c r="G348" s="11" t="s">
        <v>2864</v>
      </c>
    </row>
    <row r="349" spans="1:7" x14ac:dyDescent="0.2">
      <c r="A349" s="9" t="s">
        <v>2862</v>
      </c>
      <c r="B349" s="16" t="s">
        <v>2865</v>
      </c>
      <c r="C349" s="10">
        <v>1962272</v>
      </c>
      <c r="D349" s="10">
        <v>2721463.4</v>
      </c>
      <c r="E349" s="10">
        <v>2004624</v>
      </c>
      <c r="F349" s="10">
        <v>-716839.4</v>
      </c>
      <c r="G349" s="11" t="s">
        <v>2864</v>
      </c>
    </row>
    <row r="350" spans="1:7" x14ac:dyDescent="0.2">
      <c r="A350" s="9" t="s">
        <v>2866</v>
      </c>
      <c r="B350" s="16" t="s">
        <v>2867</v>
      </c>
      <c r="C350" s="10">
        <v>69598.7</v>
      </c>
      <c r="D350" s="10">
        <v>62868.7</v>
      </c>
      <c r="E350" s="10">
        <v>28751.9</v>
      </c>
      <c r="F350" s="10">
        <v>-34116.800000000003</v>
      </c>
      <c r="G350" s="11" t="s">
        <v>2840</v>
      </c>
    </row>
    <row r="351" spans="1:7" x14ac:dyDescent="0.2">
      <c r="A351" s="9" t="s">
        <v>2866</v>
      </c>
      <c r="B351" s="16" t="s">
        <v>2868</v>
      </c>
      <c r="C351" s="10">
        <v>69598.7</v>
      </c>
      <c r="D351" s="10">
        <v>62868.7</v>
      </c>
      <c r="E351" s="10">
        <v>28751.9</v>
      </c>
      <c r="F351" s="10">
        <v>-34116.800000000003</v>
      </c>
      <c r="G351" s="11" t="s">
        <v>2840</v>
      </c>
    </row>
    <row r="352" spans="1:7" x14ac:dyDescent="0.2">
      <c r="A352" s="9" t="s">
        <v>2869</v>
      </c>
      <c r="B352" s="16" t="s">
        <v>2870</v>
      </c>
      <c r="C352" s="10">
        <v>97076.7</v>
      </c>
      <c r="D352" s="10">
        <v>18118.8</v>
      </c>
      <c r="E352" s="10">
        <v>7795.1</v>
      </c>
      <c r="F352" s="10">
        <v>-10323.700000000001</v>
      </c>
      <c r="G352" s="11" t="s">
        <v>1330</v>
      </c>
    </row>
    <row r="353" spans="1:13" x14ac:dyDescent="0.2">
      <c r="A353" s="9" t="s">
        <v>2869</v>
      </c>
      <c r="B353" s="16" t="s">
        <v>2871</v>
      </c>
      <c r="C353" s="10">
        <v>97076.7</v>
      </c>
      <c r="D353" s="10">
        <v>18118.8</v>
      </c>
      <c r="E353" s="10">
        <v>7795.1</v>
      </c>
      <c r="F353" s="10">
        <v>-10323.700000000001</v>
      </c>
      <c r="G353" s="11" t="s">
        <v>1330</v>
      </c>
    </row>
    <row r="354" spans="1:13" x14ac:dyDescent="0.2">
      <c r="A354" s="9" t="s">
        <v>2872</v>
      </c>
      <c r="B354" s="16" t="s">
        <v>2873</v>
      </c>
      <c r="C354" s="10">
        <v>17320</v>
      </c>
      <c r="D354" s="10">
        <v>16320</v>
      </c>
      <c r="E354" s="10">
        <v>3440.6</v>
      </c>
      <c r="F354" s="10">
        <v>-12879.4</v>
      </c>
      <c r="G354" s="11" t="s">
        <v>2874</v>
      </c>
    </row>
    <row r="355" spans="1:13" x14ac:dyDescent="0.2">
      <c r="A355" s="9" t="s">
        <v>2872</v>
      </c>
      <c r="B355" s="16" t="s">
        <v>2875</v>
      </c>
      <c r="C355" s="10">
        <v>17320</v>
      </c>
      <c r="D355" s="10">
        <v>16320</v>
      </c>
      <c r="E355" s="10">
        <v>3440.6</v>
      </c>
      <c r="F355" s="10">
        <v>-12879.4</v>
      </c>
      <c r="G355" s="11" t="s">
        <v>2874</v>
      </c>
    </row>
    <row r="356" spans="1:13" x14ac:dyDescent="0.2">
      <c r="A356" s="12" t="s">
        <v>2876</v>
      </c>
      <c r="B356" s="15" t="s">
        <v>2877</v>
      </c>
      <c r="C356" s="13">
        <v>1484968.9</v>
      </c>
      <c r="D356" s="13">
        <v>1625214.5</v>
      </c>
      <c r="E356" s="13">
        <v>1510439.7</v>
      </c>
      <c r="F356" s="13">
        <v>-114774.8</v>
      </c>
      <c r="G356" s="14" t="s">
        <v>2878</v>
      </c>
      <c r="J356" s="22"/>
      <c r="K356" s="22"/>
      <c r="L356" s="22"/>
      <c r="M356" s="22"/>
    </row>
    <row r="357" spans="1:13" x14ac:dyDescent="0.2">
      <c r="A357" s="9" t="s">
        <v>2879</v>
      </c>
      <c r="B357" s="16" t="s">
        <v>2880</v>
      </c>
      <c r="C357" s="10">
        <v>172716.6</v>
      </c>
      <c r="D357" s="10">
        <v>263475.7</v>
      </c>
      <c r="E357" s="10">
        <v>249598</v>
      </c>
      <c r="F357" s="10">
        <v>-13877.7</v>
      </c>
      <c r="G357" s="11" t="s">
        <v>2881</v>
      </c>
    </row>
    <row r="358" spans="1:13" x14ac:dyDescent="0.2">
      <c r="A358" s="9" t="s">
        <v>2882</v>
      </c>
      <c r="B358" s="16" t="s">
        <v>2883</v>
      </c>
      <c r="C358" s="10">
        <v>172716.6</v>
      </c>
      <c r="D358" s="10">
        <v>263475.7</v>
      </c>
      <c r="E358" s="10">
        <v>249604.6</v>
      </c>
      <c r="F358" s="10">
        <v>-13871.1</v>
      </c>
      <c r="G358" s="11" t="s">
        <v>2881</v>
      </c>
    </row>
    <row r="359" spans="1:13" x14ac:dyDescent="0.2">
      <c r="A359" s="9" t="s">
        <v>2884</v>
      </c>
      <c r="B359" s="16" t="s">
        <v>2885</v>
      </c>
      <c r="C359" s="10">
        <v>172716.6</v>
      </c>
      <c r="D359" s="10">
        <v>263475.7</v>
      </c>
      <c r="E359" s="10">
        <v>249604.6</v>
      </c>
      <c r="F359" s="10">
        <v>-13871.1</v>
      </c>
      <c r="G359" s="11" t="s">
        <v>2881</v>
      </c>
    </row>
    <row r="360" spans="1:13" x14ac:dyDescent="0.2">
      <c r="A360" s="9" t="s">
        <v>2884</v>
      </c>
      <c r="B360" s="16" t="s">
        <v>2886</v>
      </c>
      <c r="C360" s="10">
        <v>172716.6</v>
      </c>
      <c r="D360" s="10">
        <v>263475.7</v>
      </c>
      <c r="E360" s="10">
        <v>249604.6</v>
      </c>
      <c r="F360" s="10">
        <v>-13871.1</v>
      </c>
      <c r="G360" s="11" t="s">
        <v>2881</v>
      </c>
    </row>
    <row r="361" spans="1:13" x14ac:dyDescent="0.2">
      <c r="A361" s="9" t="s">
        <v>2887</v>
      </c>
      <c r="B361" s="16" t="s">
        <v>2888</v>
      </c>
      <c r="C361" s="10"/>
      <c r="D361" s="10"/>
      <c r="E361" s="10">
        <v>-6.6</v>
      </c>
      <c r="F361" s="10">
        <v>-6.6</v>
      </c>
      <c r="G361" s="11" t="s">
        <v>19</v>
      </c>
    </row>
    <row r="362" spans="1:13" x14ac:dyDescent="0.2">
      <c r="A362" s="9" t="s">
        <v>2889</v>
      </c>
      <c r="B362" s="16" t="s">
        <v>2890</v>
      </c>
      <c r="C362" s="10"/>
      <c r="D362" s="10"/>
      <c r="E362" s="10">
        <v>-6.6</v>
      </c>
      <c r="F362" s="10">
        <v>-6.6</v>
      </c>
      <c r="G362" s="11" t="s">
        <v>19</v>
      </c>
    </row>
    <row r="363" spans="1:13" x14ac:dyDescent="0.2">
      <c r="A363" s="9" t="s">
        <v>2889</v>
      </c>
      <c r="B363" s="16" t="s">
        <v>2891</v>
      </c>
      <c r="C363" s="10"/>
      <c r="D363" s="10"/>
      <c r="E363" s="10">
        <v>-6.6</v>
      </c>
      <c r="F363" s="10">
        <v>-6.6</v>
      </c>
      <c r="G363" s="11" t="s">
        <v>19</v>
      </c>
    </row>
    <row r="364" spans="1:13" x14ac:dyDescent="0.2">
      <c r="A364" s="9" t="s">
        <v>2892</v>
      </c>
      <c r="B364" s="16" t="s">
        <v>2893</v>
      </c>
      <c r="C364" s="10">
        <v>44154.2</v>
      </c>
      <c r="D364" s="10">
        <v>49216.4</v>
      </c>
      <c r="E364" s="10">
        <v>44340.1</v>
      </c>
      <c r="F364" s="10">
        <v>-4876.3</v>
      </c>
      <c r="G364" s="11" t="s">
        <v>654</v>
      </c>
    </row>
    <row r="365" spans="1:13" x14ac:dyDescent="0.2">
      <c r="A365" s="9" t="s">
        <v>2894</v>
      </c>
      <c r="B365" s="16" t="s">
        <v>2895</v>
      </c>
      <c r="C365" s="10">
        <v>44154.2</v>
      </c>
      <c r="D365" s="10">
        <v>49216.4</v>
      </c>
      <c r="E365" s="10">
        <v>44375.3</v>
      </c>
      <c r="F365" s="10">
        <v>-4841.1000000000004</v>
      </c>
      <c r="G365" s="11" t="s">
        <v>2896</v>
      </c>
    </row>
    <row r="366" spans="1:13" x14ac:dyDescent="0.2">
      <c r="A366" s="9" t="s">
        <v>2897</v>
      </c>
      <c r="B366" s="16" t="s">
        <v>2898</v>
      </c>
      <c r="C366" s="10">
        <v>44154.2</v>
      </c>
      <c r="D366" s="10">
        <v>49216.4</v>
      </c>
      <c r="E366" s="10">
        <v>44375.3</v>
      </c>
      <c r="F366" s="10">
        <v>-4841.1000000000004</v>
      </c>
      <c r="G366" s="11" t="s">
        <v>2896</v>
      </c>
    </row>
    <row r="367" spans="1:13" x14ac:dyDescent="0.2">
      <c r="A367" s="9" t="s">
        <v>2897</v>
      </c>
      <c r="B367" s="16" t="s">
        <v>2899</v>
      </c>
      <c r="C367" s="10">
        <v>44154.2</v>
      </c>
      <c r="D367" s="10">
        <v>49216.4</v>
      </c>
      <c r="E367" s="10">
        <v>44375.3</v>
      </c>
      <c r="F367" s="10">
        <v>-4841.1000000000004</v>
      </c>
      <c r="G367" s="11" t="s">
        <v>2896</v>
      </c>
    </row>
    <row r="368" spans="1:13" x14ac:dyDescent="0.2">
      <c r="A368" s="9" t="s">
        <v>2900</v>
      </c>
      <c r="B368" s="16" t="s">
        <v>2901</v>
      </c>
      <c r="C368" s="10"/>
      <c r="D368" s="10"/>
      <c r="E368" s="10">
        <v>-35.200000000000003</v>
      </c>
      <c r="F368" s="10">
        <v>-35.200000000000003</v>
      </c>
      <c r="G368" s="11" t="s">
        <v>19</v>
      </c>
    </row>
    <row r="369" spans="1:7" x14ac:dyDescent="0.2">
      <c r="A369" s="9" t="s">
        <v>2902</v>
      </c>
      <c r="B369" s="16" t="s">
        <v>2903</v>
      </c>
      <c r="C369" s="10"/>
      <c r="D369" s="10"/>
      <c r="E369" s="10">
        <v>-35.200000000000003</v>
      </c>
      <c r="F369" s="10">
        <v>-35.200000000000003</v>
      </c>
      <c r="G369" s="11" t="s">
        <v>19</v>
      </c>
    </row>
    <row r="370" spans="1:7" x14ac:dyDescent="0.2">
      <c r="A370" s="9" t="s">
        <v>2902</v>
      </c>
      <c r="B370" s="16" t="s">
        <v>2904</v>
      </c>
      <c r="C370" s="10"/>
      <c r="D370" s="10"/>
      <c r="E370" s="10">
        <v>-35.200000000000003</v>
      </c>
      <c r="F370" s="10">
        <v>-35.200000000000003</v>
      </c>
      <c r="G370" s="11" t="s">
        <v>19</v>
      </c>
    </row>
    <row r="371" spans="1:7" x14ac:dyDescent="0.2">
      <c r="A371" s="9" t="s">
        <v>2905</v>
      </c>
      <c r="B371" s="16" t="s">
        <v>2906</v>
      </c>
      <c r="C371" s="10">
        <v>179467.1</v>
      </c>
      <c r="D371" s="10">
        <v>205908.9</v>
      </c>
      <c r="E371" s="10">
        <v>184684.5</v>
      </c>
      <c r="F371" s="10">
        <v>-21224.400000000001</v>
      </c>
      <c r="G371" s="11" t="s">
        <v>694</v>
      </c>
    </row>
    <row r="372" spans="1:7" x14ac:dyDescent="0.2">
      <c r="A372" s="9" t="s">
        <v>2907</v>
      </c>
      <c r="B372" s="16" t="s">
        <v>2908</v>
      </c>
      <c r="C372" s="10">
        <v>179467.1</v>
      </c>
      <c r="D372" s="10">
        <v>205908.9</v>
      </c>
      <c r="E372" s="10">
        <v>184684.5</v>
      </c>
      <c r="F372" s="10">
        <v>-21224.400000000001</v>
      </c>
      <c r="G372" s="11" t="s">
        <v>694</v>
      </c>
    </row>
    <row r="373" spans="1:7" x14ac:dyDescent="0.2">
      <c r="A373" s="9" t="s">
        <v>2909</v>
      </c>
      <c r="B373" s="16" t="s">
        <v>2910</v>
      </c>
      <c r="C373" s="10">
        <v>179467.1</v>
      </c>
      <c r="D373" s="10">
        <v>205908.9</v>
      </c>
      <c r="E373" s="10">
        <v>184684.5</v>
      </c>
      <c r="F373" s="10">
        <v>-21224.400000000001</v>
      </c>
      <c r="G373" s="11" t="s">
        <v>694</v>
      </c>
    </row>
    <row r="374" spans="1:7" x14ac:dyDescent="0.2">
      <c r="A374" s="9" t="s">
        <v>2909</v>
      </c>
      <c r="B374" s="16" t="s">
        <v>2911</v>
      </c>
      <c r="C374" s="10">
        <v>179467.1</v>
      </c>
      <c r="D374" s="10">
        <v>205908.9</v>
      </c>
      <c r="E374" s="10">
        <v>184684.5</v>
      </c>
      <c r="F374" s="10">
        <v>-21224.400000000001</v>
      </c>
      <c r="G374" s="11" t="s">
        <v>694</v>
      </c>
    </row>
    <row r="375" spans="1:7" x14ac:dyDescent="0.2">
      <c r="A375" s="9" t="s">
        <v>2912</v>
      </c>
      <c r="B375" s="16" t="s">
        <v>2913</v>
      </c>
      <c r="C375" s="10">
        <v>389922.1</v>
      </c>
      <c r="D375" s="10">
        <v>131361.70000000001</v>
      </c>
      <c r="E375" s="10">
        <v>98621.7</v>
      </c>
      <c r="F375" s="10">
        <v>-32740</v>
      </c>
      <c r="G375" s="11" t="s">
        <v>2914</v>
      </c>
    </row>
    <row r="376" spans="1:7" x14ac:dyDescent="0.2">
      <c r="A376" s="9" t="s">
        <v>2915</v>
      </c>
      <c r="B376" s="16" t="s">
        <v>2916</v>
      </c>
      <c r="C376" s="10">
        <v>389922.1</v>
      </c>
      <c r="D376" s="10">
        <v>131361.70000000001</v>
      </c>
      <c r="E376" s="10">
        <v>98621.7</v>
      </c>
      <c r="F376" s="10">
        <v>-32740</v>
      </c>
      <c r="G376" s="11" t="s">
        <v>2914</v>
      </c>
    </row>
    <row r="377" spans="1:7" x14ac:dyDescent="0.2">
      <c r="A377" s="9" t="s">
        <v>2917</v>
      </c>
      <c r="B377" s="16" t="s">
        <v>2918</v>
      </c>
      <c r="C377" s="10">
        <v>389922.1</v>
      </c>
      <c r="D377" s="10">
        <v>131361.70000000001</v>
      </c>
      <c r="E377" s="10">
        <v>98621.7</v>
      </c>
      <c r="F377" s="10">
        <v>-32740</v>
      </c>
      <c r="G377" s="11" t="s">
        <v>2914</v>
      </c>
    </row>
    <row r="378" spans="1:7" x14ac:dyDescent="0.2">
      <c r="A378" s="9" t="s">
        <v>2917</v>
      </c>
      <c r="B378" s="16" t="s">
        <v>2919</v>
      </c>
      <c r="C378" s="10">
        <v>389922.1</v>
      </c>
      <c r="D378" s="10">
        <v>131361.70000000001</v>
      </c>
      <c r="E378" s="10">
        <v>98621.7</v>
      </c>
      <c r="F378" s="10">
        <v>-32740</v>
      </c>
      <c r="G378" s="11" t="s">
        <v>2914</v>
      </c>
    </row>
    <row r="379" spans="1:7" x14ac:dyDescent="0.2">
      <c r="A379" s="9" t="s">
        <v>2920</v>
      </c>
      <c r="B379" s="16" t="s">
        <v>2921</v>
      </c>
      <c r="C379" s="10">
        <v>31566.400000000001</v>
      </c>
      <c r="D379" s="10">
        <v>39931.199999999997</v>
      </c>
      <c r="E379" s="10">
        <v>33717.4</v>
      </c>
      <c r="F379" s="10">
        <v>-6213.8</v>
      </c>
      <c r="G379" s="11" t="s">
        <v>2533</v>
      </c>
    </row>
    <row r="380" spans="1:7" ht="25.5" x14ac:dyDescent="0.2">
      <c r="A380" s="9" t="s">
        <v>2922</v>
      </c>
      <c r="B380" s="16" t="s">
        <v>2923</v>
      </c>
      <c r="C380" s="10">
        <v>31566.400000000001</v>
      </c>
      <c r="D380" s="10">
        <v>39931.199999999997</v>
      </c>
      <c r="E380" s="10">
        <v>33717.4</v>
      </c>
      <c r="F380" s="10">
        <v>-6213.8</v>
      </c>
      <c r="G380" s="11" t="s">
        <v>2533</v>
      </c>
    </row>
    <row r="381" spans="1:7" x14ac:dyDescent="0.2">
      <c r="A381" s="9" t="s">
        <v>2924</v>
      </c>
      <c r="B381" s="16" t="s">
        <v>2925</v>
      </c>
      <c r="C381" s="10">
        <v>31566.400000000001</v>
      </c>
      <c r="D381" s="10">
        <v>39931.199999999997</v>
      </c>
      <c r="E381" s="10">
        <v>33717.4</v>
      </c>
      <c r="F381" s="10">
        <v>-6213.8</v>
      </c>
      <c r="G381" s="11" t="s">
        <v>2533</v>
      </c>
    </row>
    <row r="382" spans="1:7" x14ac:dyDescent="0.2">
      <c r="A382" s="9" t="s">
        <v>2924</v>
      </c>
      <c r="B382" s="16" t="s">
        <v>2926</v>
      </c>
      <c r="C382" s="10">
        <v>31566.400000000001</v>
      </c>
      <c r="D382" s="10">
        <v>39931.199999999997</v>
      </c>
      <c r="E382" s="10">
        <v>33717.4</v>
      </c>
      <c r="F382" s="10">
        <v>-6213.8</v>
      </c>
      <c r="G382" s="11" t="s">
        <v>2533</v>
      </c>
    </row>
    <row r="383" spans="1:7" x14ac:dyDescent="0.2">
      <c r="A383" s="9" t="s">
        <v>2927</v>
      </c>
      <c r="B383" s="16" t="s">
        <v>2928</v>
      </c>
      <c r="C383" s="10">
        <v>97203.6</v>
      </c>
      <c r="D383" s="10">
        <v>93935.9</v>
      </c>
      <c r="E383" s="10">
        <v>83282.3</v>
      </c>
      <c r="F383" s="10">
        <v>-10653.6</v>
      </c>
      <c r="G383" s="11" t="s">
        <v>731</v>
      </c>
    </row>
    <row r="384" spans="1:7" x14ac:dyDescent="0.2">
      <c r="A384" s="9" t="s">
        <v>2929</v>
      </c>
      <c r="B384" s="16" t="s">
        <v>2930</v>
      </c>
      <c r="C384" s="10">
        <v>97203.6</v>
      </c>
      <c r="D384" s="10">
        <v>93935.9</v>
      </c>
      <c r="E384" s="10">
        <v>83295.3</v>
      </c>
      <c r="F384" s="10">
        <v>-10640.6</v>
      </c>
      <c r="G384" s="11" t="s">
        <v>731</v>
      </c>
    </row>
    <row r="385" spans="1:7" x14ac:dyDescent="0.2">
      <c r="A385" s="9" t="s">
        <v>2931</v>
      </c>
      <c r="B385" s="16" t="s">
        <v>2932</v>
      </c>
      <c r="C385" s="10">
        <v>97203.6</v>
      </c>
      <c r="D385" s="10">
        <v>93935.9</v>
      </c>
      <c r="E385" s="10">
        <v>83295.3</v>
      </c>
      <c r="F385" s="10">
        <v>-10640.6</v>
      </c>
      <c r="G385" s="11" t="s">
        <v>731</v>
      </c>
    </row>
    <row r="386" spans="1:7" x14ac:dyDescent="0.2">
      <c r="A386" s="9" t="s">
        <v>2931</v>
      </c>
      <c r="B386" s="16" t="s">
        <v>2933</v>
      </c>
      <c r="C386" s="10">
        <v>97203.6</v>
      </c>
      <c r="D386" s="10">
        <v>93935.9</v>
      </c>
      <c r="E386" s="10">
        <v>83295.3</v>
      </c>
      <c r="F386" s="10">
        <v>-10640.6</v>
      </c>
      <c r="G386" s="11" t="s">
        <v>731</v>
      </c>
    </row>
    <row r="387" spans="1:7" x14ac:dyDescent="0.2">
      <c r="A387" s="9" t="s">
        <v>2934</v>
      </c>
      <c r="B387" s="16" t="s">
        <v>2935</v>
      </c>
      <c r="C387" s="10"/>
      <c r="D387" s="10"/>
      <c r="E387" s="10">
        <v>-13</v>
      </c>
      <c r="F387" s="10">
        <v>-13</v>
      </c>
      <c r="G387" s="11" t="s">
        <v>19</v>
      </c>
    </row>
    <row r="388" spans="1:7" x14ac:dyDescent="0.2">
      <c r="A388" s="9" t="s">
        <v>2936</v>
      </c>
      <c r="B388" s="16" t="s">
        <v>2937</v>
      </c>
      <c r="C388" s="10"/>
      <c r="D388" s="10"/>
      <c r="E388" s="10">
        <v>-13</v>
      </c>
      <c r="F388" s="10">
        <v>-13</v>
      </c>
      <c r="G388" s="11" t="s">
        <v>19</v>
      </c>
    </row>
    <row r="389" spans="1:7" x14ac:dyDescent="0.2">
      <c r="A389" s="9" t="s">
        <v>2936</v>
      </c>
      <c r="B389" s="16" t="s">
        <v>2938</v>
      </c>
      <c r="C389" s="10"/>
      <c r="D389" s="10"/>
      <c r="E389" s="10">
        <v>-13</v>
      </c>
      <c r="F389" s="10">
        <v>-13</v>
      </c>
      <c r="G389" s="11" t="s">
        <v>19</v>
      </c>
    </row>
    <row r="390" spans="1:7" x14ac:dyDescent="0.2">
      <c r="A390" s="9" t="s">
        <v>2939</v>
      </c>
      <c r="B390" s="16" t="s">
        <v>2940</v>
      </c>
      <c r="C390" s="10">
        <v>34096.699999999997</v>
      </c>
      <c r="D390" s="10">
        <v>38915.5</v>
      </c>
      <c r="E390" s="10">
        <v>34525.9</v>
      </c>
      <c r="F390" s="10">
        <v>-4389.6000000000004</v>
      </c>
      <c r="G390" s="11" t="s">
        <v>731</v>
      </c>
    </row>
    <row r="391" spans="1:7" x14ac:dyDescent="0.2">
      <c r="A391" s="9" t="s">
        <v>2941</v>
      </c>
      <c r="B391" s="16" t="s">
        <v>2942</v>
      </c>
      <c r="C391" s="10">
        <v>34096.699999999997</v>
      </c>
      <c r="D391" s="10">
        <v>38915.5</v>
      </c>
      <c r="E391" s="10">
        <v>34529.5</v>
      </c>
      <c r="F391" s="10">
        <v>-4386</v>
      </c>
      <c r="G391" s="11" t="s">
        <v>731</v>
      </c>
    </row>
    <row r="392" spans="1:7" x14ac:dyDescent="0.2">
      <c r="A392" s="9" t="s">
        <v>2943</v>
      </c>
      <c r="B392" s="16" t="s">
        <v>2944</v>
      </c>
      <c r="C392" s="10">
        <v>34096.699999999997</v>
      </c>
      <c r="D392" s="10">
        <v>38915.5</v>
      </c>
      <c r="E392" s="10">
        <v>34529.5</v>
      </c>
      <c r="F392" s="10">
        <v>-4386</v>
      </c>
      <c r="G392" s="11" t="s">
        <v>731</v>
      </c>
    </row>
    <row r="393" spans="1:7" x14ac:dyDescent="0.2">
      <c r="A393" s="9" t="s">
        <v>2945</v>
      </c>
      <c r="B393" s="16" t="s">
        <v>2946</v>
      </c>
      <c r="C393" s="10">
        <v>34096.699999999997</v>
      </c>
      <c r="D393" s="10">
        <v>38915.5</v>
      </c>
      <c r="E393" s="10">
        <v>34529.5</v>
      </c>
      <c r="F393" s="10">
        <v>-4386</v>
      </c>
      <c r="G393" s="11" t="s">
        <v>731</v>
      </c>
    </row>
    <row r="394" spans="1:7" x14ac:dyDescent="0.2">
      <c r="A394" s="9" t="s">
        <v>2947</v>
      </c>
      <c r="B394" s="16" t="s">
        <v>2948</v>
      </c>
      <c r="C394" s="10"/>
      <c r="D394" s="10"/>
      <c r="E394" s="10">
        <v>-3.6</v>
      </c>
      <c r="F394" s="10">
        <v>-3.6</v>
      </c>
      <c r="G394" s="11" t="s">
        <v>19</v>
      </c>
    </row>
    <row r="395" spans="1:7" x14ac:dyDescent="0.2">
      <c r="A395" s="9" t="s">
        <v>2949</v>
      </c>
      <c r="B395" s="16" t="s">
        <v>2950</v>
      </c>
      <c r="C395" s="10"/>
      <c r="D395" s="10"/>
      <c r="E395" s="10">
        <v>-3.6</v>
      </c>
      <c r="F395" s="10">
        <v>-3.6</v>
      </c>
      <c r="G395" s="11" t="s">
        <v>19</v>
      </c>
    </row>
    <row r="396" spans="1:7" x14ac:dyDescent="0.2">
      <c r="A396" s="9" t="s">
        <v>2949</v>
      </c>
      <c r="B396" s="16" t="s">
        <v>2951</v>
      </c>
      <c r="C396" s="10"/>
      <c r="D396" s="10"/>
      <c r="E396" s="10">
        <v>-3.6</v>
      </c>
      <c r="F396" s="10">
        <v>-3.6</v>
      </c>
      <c r="G396" s="11" t="s">
        <v>19</v>
      </c>
    </row>
    <row r="397" spans="1:7" x14ac:dyDescent="0.2">
      <c r="A397" s="9" t="s">
        <v>2952</v>
      </c>
      <c r="B397" s="16" t="s">
        <v>2953</v>
      </c>
      <c r="C397" s="10">
        <v>91828.3</v>
      </c>
      <c r="D397" s="10">
        <v>121427.4</v>
      </c>
      <c r="E397" s="10">
        <v>117470.2</v>
      </c>
      <c r="F397" s="10">
        <v>-3957.2</v>
      </c>
      <c r="G397" s="11" t="s">
        <v>105</v>
      </c>
    </row>
    <row r="398" spans="1:7" x14ac:dyDescent="0.2">
      <c r="A398" s="9" t="s">
        <v>2954</v>
      </c>
      <c r="B398" s="16" t="s">
        <v>2955</v>
      </c>
      <c r="C398" s="10">
        <v>91828.3</v>
      </c>
      <c r="D398" s="10">
        <v>121427.4</v>
      </c>
      <c r="E398" s="10">
        <v>117562.5</v>
      </c>
      <c r="F398" s="10">
        <v>-3864.9</v>
      </c>
      <c r="G398" s="11" t="s">
        <v>329</v>
      </c>
    </row>
    <row r="399" spans="1:7" x14ac:dyDescent="0.2">
      <c r="A399" s="9" t="s">
        <v>2956</v>
      </c>
      <c r="B399" s="16" t="s">
        <v>2957</v>
      </c>
      <c r="C399" s="10">
        <v>91828.3</v>
      </c>
      <c r="D399" s="10">
        <v>121427.4</v>
      </c>
      <c r="E399" s="10">
        <v>117562.5</v>
      </c>
      <c r="F399" s="10">
        <v>-3864.9</v>
      </c>
      <c r="G399" s="11" t="s">
        <v>329</v>
      </c>
    </row>
    <row r="400" spans="1:7" x14ac:dyDescent="0.2">
      <c r="A400" s="9" t="s">
        <v>2956</v>
      </c>
      <c r="B400" s="16" t="s">
        <v>2958</v>
      </c>
      <c r="C400" s="10">
        <v>91828.3</v>
      </c>
      <c r="D400" s="10">
        <v>121427.4</v>
      </c>
      <c r="E400" s="10">
        <v>117562.5</v>
      </c>
      <c r="F400" s="10">
        <v>-3864.9</v>
      </c>
      <c r="G400" s="11" t="s">
        <v>329</v>
      </c>
    </row>
    <row r="401" spans="1:13" x14ac:dyDescent="0.2">
      <c r="A401" s="9" t="s">
        <v>2959</v>
      </c>
      <c r="B401" s="16" t="s">
        <v>2960</v>
      </c>
      <c r="C401" s="10"/>
      <c r="D401" s="10"/>
      <c r="E401" s="10">
        <v>-92.3</v>
      </c>
      <c r="F401" s="10">
        <v>-92.3</v>
      </c>
      <c r="G401" s="11" t="s">
        <v>19</v>
      </c>
    </row>
    <row r="402" spans="1:13" x14ac:dyDescent="0.2">
      <c r="A402" s="9" t="s">
        <v>2961</v>
      </c>
      <c r="B402" s="16" t="s">
        <v>2962</v>
      </c>
      <c r="C402" s="10"/>
      <c r="D402" s="10"/>
      <c r="E402" s="10">
        <v>-92.3</v>
      </c>
      <c r="F402" s="10">
        <v>-92.3</v>
      </c>
      <c r="G402" s="11" t="s">
        <v>19</v>
      </c>
    </row>
    <row r="403" spans="1:13" x14ac:dyDescent="0.2">
      <c r="A403" s="9" t="s">
        <v>2961</v>
      </c>
      <c r="B403" s="16" t="s">
        <v>2963</v>
      </c>
      <c r="C403" s="10"/>
      <c r="D403" s="10"/>
      <c r="E403" s="10">
        <v>-92.3</v>
      </c>
      <c r="F403" s="10">
        <v>-92.3</v>
      </c>
      <c r="G403" s="11" t="s">
        <v>19</v>
      </c>
    </row>
    <row r="404" spans="1:13" x14ac:dyDescent="0.2">
      <c r="A404" s="9" t="s">
        <v>2964</v>
      </c>
      <c r="B404" s="16" t="s">
        <v>2965</v>
      </c>
      <c r="C404" s="10">
        <v>444013.9</v>
      </c>
      <c r="D404" s="10">
        <v>681041.9</v>
      </c>
      <c r="E404" s="10">
        <v>664199.5</v>
      </c>
      <c r="F404" s="10">
        <v>-16842.400000000001</v>
      </c>
      <c r="G404" s="11" t="s">
        <v>572</v>
      </c>
      <c r="J404" s="22"/>
      <c r="K404" s="22"/>
      <c r="L404" s="22"/>
      <c r="M404" s="22"/>
    </row>
    <row r="405" spans="1:13" x14ac:dyDescent="0.2">
      <c r="A405" s="9" t="s">
        <v>2966</v>
      </c>
      <c r="B405" s="16" t="s">
        <v>2967</v>
      </c>
      <c r="C405" s="10">
        <v>444013.9</v>
      </c>
      <c r="D405" s="10">
        <v>681041.9</v>
      </c>
      <c r="E405" s="10">
        <v>666690.9</v>
      </c>
      <c r="F405" s="10">
        <v>-14351</v>
      </c>
      <c r="G405" s="11" t="s">
        <v>114</v>
      </c>
      <c r="J405" s="22"/>
      <c r="K405" s="22"/>
      <c r="L405" s="22"/>
      <c r="M405" s="22"/>
    </row>
    <row r="406" spans="1:13" x14ac:dyDescent="0.2">
      <c r="A406" s="9" t="s">
        <v>2968</v>
      </c>
      <c r="B406" s="16" t="s">
        <v>2969</v>
      </c>
      <c r="C406" s="10">
        <v>444013.9</v>
      </c>
      <c r="D406" s="10">
        <v>681041.9</v>
      </c>
      <c r="E406" s="10">
        <v>666690.9</v>
      </c>
      <c r="F406" s="10">
        <v>-14351</v>
      </c>
      <c r="G406" s="11" t="s">
        <v>114</v>
      </c>
    </row>
    <row r="407" spans="1:13" x14ac:dyDescent="0.2">
      <c r="A407" s="9" t="s">
        <v>2968</v>
      </c>
      <c r="B407" s="16" t="s">
        <v>2970</v>
      </c>
      <c r="C407" s="10">
        <v>444013.9</v>
      </c>
      <c r="D407" s="10">
        <v>681041.9</v>
      </c>
      <c r="E407" s="10">
        <v>666690.9</v>
      </c>
      <c r="F407" s="10">
        <v>-14351</v>
      </c>
      <c r="G407" s="11" t="s">
        <v>114</v>
      </c>
    </row>
    <row r="408" spans="1:13" x14ac:dyDescent="0.2">
      <c r="A408" s="9" t="s">
        <v>2971</v>
      </c>
      <c r="B408" s="16" t="s">
        <v>2972</v>
      </c>
      <c r="C408" s="10"/>
      <c r="D408" s="10"/>
      <c r="E408" s="10">
        <v>-2491.4</v>
      </c>
      <c r="F408" s="10">
        <v>-2491.4</v>
      </c>
      <c r="G408" s="11" t="s">
        <v>19</v>
      </c>
    </row>
    <row r="409" spans="1:13" x14ac:dyDescent="0.2">
      <c r="A409" s="9" t="s">
        <v>2973</v>
      </c>
      <c r="B409" s="16" t="s">
        <v>2974</v>
      </c>
      <c r="C409" s="10"/>
      <c r="D409" s="10"/>
      <c r="E409" s="10">
        <v>-2491.4</v>
      </c>
      <c r="F409" s="10">
        <v>-2491.4</v>
      </c>
      <c r="G409" s="11" t="s">
        <v>19</v>
      </c>
    </row>
    <row r="410" spans="1:13" x14ac:dyDescent="0.2">
      <c r="A410" s="9" t="s">
        <v>2973</v>
      </c>
      <c r="B410" s="16" t="s">
        <v>2975</v>
      </c>
      <c r="C410" s="10"/>
      <c r="D410" s="10"/>
      <c r="E410" s="10">
        <v>-2491.4</v>
      </c>
      <c r="F410" s="10">
        <v>-2491.4</v>
      </c>
      <c r="G410" s="11" t="s">
        <v>19</v>
      </c>
    </row>
    <row r="411" spans="1:13" ht="25.5" x14ac:dyDescent="0.2">
      <c r="A411" s="12" t="s">
        <v>2976</v>
      </c>
      <c r="B411" s="15" t="s">
        <v>2977</v>
      </c>
      <c r="C411" s="13">
        <v>-4531.1000000000004</v>
      </c>
      <c r="D411" s="13">
        <v>-4645.7</v>
      </c>
      <c r="E411" s="13">
        <v>-5468</v>
      </c>
      <c r="F411" s="13">
        <v>-822.3</v>
      </c>
      <c r="G411" s="14" t="s">
        <v>2978</v>
      </c>
    </row>
    <row r="412" spans="1:13" x14ac:dyDescent="0.2">
      <c r="A412" s="9" t="s">
        <v>2979</v>
      </c>
      <c r="B412" s="16" t="s">
        <v>2980</v>
      </c>
      <c r="C412" s="10">
        <v>268.89999999999998</v>
      </c>
      <c r="D412" s="10">
        <v>154.30000000000001</v>
      </c>
      <c r="E412" s="10">
        <v>154.30000000000001</v>
      </c>
      <c r="F412" s="10"/>
      <c r="G412" s="11" t="s">
        <v>59</v>
      </c>
    </row>
    <row r="413" spans="1:13" x14ac:dyDescent="0.2">
      <c r="A413" s="9" t="s">
        <v>2981</v>
      </c>
      <c r="B413" s="16" t="s">
        <v>2982</v>
      </c>
      <c r="C413" s="10">
        <v>268.89999999999998</v>
      </c>
      <c r="D413" s="10">
        <v>154.30000000000001</v>
      </c>
      <c r="E413" s="10">
        <v>154.30000000000001</v>
      </c>
      <c r="F413" s="10"/>
      <c r="G413" s="11" t="s">
        <v>59</v>
      </c>
    </row>
    <row r="414" spans="1:13" x14ac:dyDescent="0.2">
      <c r="A414" s="9" t="s">
        <v>2981</v>
      </c>
      <c r="B414" s="16" t="s">
        <v>2983</v>
      </c>
      <c r="C414" s="10">
        <v>268.89999999999998</v>
      </c>
      <c r="D414" s="10">
        <v>154.30000000000001</v>
      </c>
      <c r="E414" s="10">
        <v>154.30000000000001</v>
      </c>
      <c r="F414" s="10"/>
      <c r="G414" s="11" t="s">
        <v>59</v>
      </c>
    </row>
    <row r="415" spans="1:13" x14ac:dyDescent="0.2">
      <c r="A415" s="9" t="s">
        <v>2981</v>
      </c>
      <c r="B415" s="16" t="s">
        <v>2984</v>
      </c>
      <c r="C415" s="10">
        <v>268.89999999999998</v>
      </c>
      <c r="D415" s="10">
        <v>154.30000000000001</v>
      </c>
      <c r="E415" s="10">
        <v>154.30000000000001</v>
      </c>
      <c r="F415" s="10"/>
      <c r="G415" s="11" t="s">
        <v>59</v>
      </c>
    </row>
    <row r="416" spans="1:13" x14ac:dyDescent="0.2">
      <c r="A416" s="9" t="s">
        <v>2985</v>
      </c>
      <c r="B416" s="16" t="s">
        <v>2986</v>
      </c>
      <c r="C416" s="10">
        <v>-4800</v>
      </c>
      <c r="D416" s="10">
        <v>-4800</v>
      </c>
      <c r="E416" s="10">
        <v>-5622.3</v>
      </c>
      <c r="F416" s="10">
        <v>-822.3</v>
      </c>
      <c r="G416" s="11" t="s">
        <v>2987</v>
      </c>
    </row>
    <row r="417" spans="1:7" x14ac:dyDescent="0.2">
      <c r="A417" s="9" t="s">
        <v>2988</v>
      </c>
      <c r="B417" s="16" t="s">
        <v>2989</v>
      </c>
      <c r="C417" s="10">
        <v>-4800</v>
      </c>
      <c r="D417" s="10">
        <v>-4800</v>
      </c>
      <c r="E417" s="10">
        <v>-5622.3</v>
      </c>
      <c r="F417" s="10">
        <v>-822.3</v>
      </c>
      <c r="G417" s="11" t="s">
        <v>2987</v>
      </c>
    </row>
    <row r="418" spans="1:7" x14ac:dyDescent="0.2">
      <c r="A418" s="9" t="s">
        <v>2990</v>
      </c>
      <c r="B418" s="16" t="s">
        <v>2991</v>
      </c>
      <c r="C418" s="10">
        <v>-4800</v>
      </c>
      <c r="D418" s="10">
        <v>-4800</v>
      </c>
      <c r="E418" s="10">
        <v>-5622.3</v>
      </c>
      <c r="F418" s="10">
        <v>-822.3</v>
      </c>
      <c r="G418" s="11" t="s">
        <v>2987</v>
      </c>
    </row>
    <row r="419" spans="1:7" x14ac:dyDescent="0.2">
      <c r="A419" s="9" t="s">
        <v>2990</v>
      </c>
      <c r="B419" s="16" t="s">
        <v>2992</v>
      </c>
      <c r="C419" s="10">
        <v>-4800</v>
      </c>
      <c r="D419" s="10">
        <v>-4800</v>
      </c>
      <c r="E419" s="10">
        <v>-5622.3</v>
      </c>
      <c r="F419" s="10">
        <v>-822.3</v>
      </c>
      <c r="G419" s="11" t="s">
        <v>2987</v>
      </c>
    </row>
    <row r="420" spans="1:7" x14ac:dyDescent="0.2">
      <c r="A420" s="12" t="s">
        <v>2993</v>
      </c>
      <c r="B420" s="15" t="s">
        <v>2994</v>
      </c>
      <c r="C420" s="13">
        <v>18080.400000000001</v>
      </c>
      <c r="D420" s="13">
        <v>17441.400000000001</v>
      </c>
      <c r="E420" s="13">
        <v>10164.299999999999</v>
      </c>
      <c r="F420" s="13">
        <v>-7277.1</v>
      </c>
      <c r="G420" s="14" t="s">
        <v>2995</v>
      </c>
    </row>
    <row r="421" spans="1:7" x14ac:dyDescent="0.2">
      <c r="A421" s="9" t="s">
        <v>2993</v>
      </c>
      <c r="B421" s="16" t="s">
        <v>2996</v>
      </c>
      <c r="C421" s="10">
        <v>18080.400000000001</v>
      </c>
      <c r="D421" s="10">
        <v>17441.400000000001</v>
      </c>
      <c r="E421" s="10">
        <v>10164.299999999999</v>
      </c>
      <c r="F421" s="10">
        <v>-7277.1</v>
      </c>
      <c r="G421" s="11" t="s">
        <v>2995</v>
      </c>
    </row>
    <row r="422" spans="1:7" x14ac:dyDescent="0.2">
      <c r="A422" s="9" t="s">
        <v>2997</v>
      </c>
      <c r="B422" s="16" t="s">
        <v>2998</v>
      </c>
      <c r="C422" s="10">
        <v>18080.400000000001</v>
      </c>
      <c r="D422" s="10">
        <v>17441.400000000001</v>
      </c>
      <c r="E422" s="10">
        <v>10164.299999999999</v>
      </c>
      <c r="F422" s="10">
        <v>-7277.1</v>
      </c>
      <c r="G422" s="11" t="s">
        <v>2995</v>
      </c>
    </row>
    <row r="423" spans="1:7" x14ac:dyDescent="0.2">
      <c r="A423" s="9" t="s">
        <v>2999</v>
      </c>
      <c r="B423" s="16" t="s">
        <v>3000</v>
      </c>
      <c r="C423" s="10">
        <v>18080.400000000001</v>
      </c>
      <c r="D423" s="10">
        <v>17441.400000000001</v>
      </c>
      <c r="E423" s="10">
        <v>10164.299999999999</v>
      </c>
      <c r="F423" s="10">
        <v>-7277.1</v>
      </c>
      <c r="G423" s="11" t="s">
        <v>2995</v>
      </c>
    </row>
    <row r="424" spans="1:7" x14ac:dyDescent="0.2">
      <c r="A424" s="9" t="s">
        <v>2999</v>
      </c>
      <c r="B424" s="16" t="s">
        <v>3001</v>
      </c>
      <c r="C424" s="10">
        <v>18080.400000000001</v>
      </c>
      <c r="D424" s="10">
        <v>17441.400000000001</v>
      </c>
      <c r="E424" s="10">
        <v>10164.299999999999</v>
      </c>
      <c r="F424" s="10">
        <v>-7277.1</v>
      </c>
      <c r="G424" s="11" t="s">
        <v>2995</v>
      </c>
    </row>
    <row r="425" spans="1:7" x14ac:dyDescent="0.2">
      <c r="A425" s="12" t="s">
        <v>3002</v>
      </c>
      <c r="B425" s="15" t="s">
        <v>3003</v>
      </c>
      <c r="C425" s="13">
        <v>60</v>
      </c>
      <c r="D425" s="13">
        <v>60</v>
      </c>
      <c r="E425" s="13">
        <v>58.6</v>
      </c>
      <c r="F425" s="13">
        <v>-1.4</v>
      </c>
      <c r="G425" s="14" t="s">
        <v>117</v>
      </c>
    </row>
    <row r="426" spans="1:7" x14ac:dyDescent="0.2">
      <c r="A426" s="9" t="s">
        <v>3004</v>
      </c>
      <c r="B426" s="16" t="s">
        <v>3005</v>
      </c>
      <c r="C426" s="10">
        <v>60</v>
      </c>
      <c r="D426" s="10">
        <v>60</v>
      </c>
      <c r="E426" s="10">
        <v>58.6</v>
      </c>
      <c r="F426" s="10">
        <v>-1.4</v>
      </c>
      <c r="G426" s="11" t="s">
        <v>117</v>
      </c>
    </row>
    <row r="427" spans="1:7" x14ac:dyDescent="0.2">
      <c r="A427" s="9" t="s">
        <v>3006</v>
      </c>
      <c r="B427" s="16" t="s">
        <v>3007</v>
      </c>
      <c r="C427" s="10">
        <v>60</v>
      </c>
      <c r="D427" s="10">
        <v>60</v>
      </c>
      <c r="E427" s="10">
        <v>58.6</v>
      </c>
      <c r="F427" s="10">
        <v>-1.4</v>
      </c>
      <c r="G427" s="11" t="s">
        <v>117</v>
      </c>
    </row>
    <row r="428" spans="1:7" x14ac:dyDescent="0.2">
      <c r="A428" s="9" t="s">
        <v>3008</v>
      </c>
      <c r="B428" s="16" t="s">
        <v>3009</v>
      </c>
      <c r="C428" s="10">
        <v>60</v>
      </c>
      <c r="D428" s="10">
        <v>60</v>
      </c>
      <c r="E428" s="10">
        <v>58.6</v>
      </c>
      <c r="F428" s="10">
        <v>-1.4</v>
      </c>
      <c r="G428" s="11" t="s">
        <v>117</v>
      </c>
    </row>
    <row r="429" spans="1:7" x14ac:dyDescent="0.2">
      <c r="A429" s="9" t="s">
        <v>3008</v>
      </c>
      <c r="B429" s="16" t="s">
        <v>3010</v>
      </c>
      <c r="C429" s="10">
        <v>60</v>
      </c>
      <c r="D429" s="10">
        <v>60</v>
      </c>
      <c r="E429" s="10">
        <v>58.6</v>
      </c>
      <c r="F429" s="10">
        <v>-1.4</v>
      </c>
      <c r="G429" s="11" t="s">
        <v>117</v>
      </c>
    </row>
    <row r="433" spans="1:5" x14ac:dyDescent="0.2">
      <c r="A433" s="2" t="s">
        <v>880</v>
      </c>
      <c r="E433" s="23" t="s">
        <v>84</v>
      </c>
    </row>
    <row r="436" spans="1:5" x14ac:dyDescent="0.2">
      <c r="A436" s="2" t="s">
        <v>85</v>
      </c>
      <c r="E436" s="23" t="s">
        <v>86</v>
      </c>
    </row>
    <row r="439" spans="1:5" x14ac:dyDescent="0.2">
      <c r="A439" s="2" t="s">
        <v>87</v>
      </c>
      <c r="E439" s="21" t="s">
        <v>80</v>
      </c>
    </row>
    <row r="442" spans="1:5" x14ac:dyDescent="0.2">
      <c r="A442" s="2" t="s">
        <v>88</v>
      </c>
      <c r="E442" s="21" t="s">
        <v>81</v>
      </c>
    </row>
    <row r="445" spans="1:5" x14ac:dyDescent="0.2">
      <c r="A445" s="2" t="s">
        <v>227</v>
      </c>
      <c r="E445" s="21" t="s">
        <v>82</v>
      </c>
    </row>
  </sheetData>
  <mergeCells count="9">
    <mergeCell ref="E1:G1"/>
    <mergeCell ref="E2:G2"/>
    <mergeCell ref="A3:G3"/>
    <mergeCell ref="A5:A6"/>
    <mergeCell ref="B5:B6"/>
    <mergeCell ref="C5:C6"/>
    <mergeCell ref="D5:D6"/>
    <mergeCell ref="E5:E6"/>
    <mergeCell ref="F5:G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56"/>
  <sheetViews>
    <sheetView topLeftCell="A2" workbookViewId="0">
      <selection activeCell="E22" sqref="E22"/>
    </sheetView>
  </sheetViews>
  <sheetFormatPr defaultColWidth="9.140625" defaultRowHeight="12.75" x14ac:dyDescent="0.2"/>
  <cols>
    <col min="1" max="1" width="49.42578125" style="194" customWidth="1"/>
    <col min="2" max="2" width="6.85546875" style="195" customWidth="1"/>
    <col min="3" max="3" width="11.42578125" style="194" customWidth="1"/>
    <col min="4" max="4" width="11.7109375" style="194" customWidth="1"/>
    <col min="5" max="5" width="11.42578125" style="194" customWidth="1"/>
    <col min="6" max="6" width="12.28515625" style="194" customWidth="1"/>
    <col min="7" max="7" width="11.7109375" style="194" customWidth="1"/>
    <col min="8" max="8" width="9.42578125" style="194" customWidth="1"/>
    <col min="9" max="9" width="11.140625" style="194" customWidth="1"/>
    <col min="10" max="10" width="8.28515625" style="194" customWidth="1"/>
    <col min="11" max="11" width="10" style="194" customWidth="1"/>
    <col min="12" max="12" width="11.42578125" style="194" customWidth="1"/>
    <col min="13" max="13" width="13.28515625" style="194" customWidth="1"/>
    <col min="14" max="14" width="10.28515625" style="194" customWidth="1"/>
    <col min="15" max="15" width="11.42578125" style="194" customWidth="1"/>
    <col min="16" max="16" width="10.42578125" style="194" customWidth="1"/>
    <col min="17" max="16384" width="9.140625" style="194"/>
  </cols>
  <sheetData>
    <row r="1" spans="1:16" hidden="1" x14ac:dyDescent="0.2">
      <c r="J1" s="196"/>
    </row>
    <row r="2" spans="1:16" ht="26.25" customHeight="1" x14ac:dyDescent="0.2">
      <c r="J2" s="196"/>
    </row>
    <row r="3" spans="1:16" ht="18" customHeight="1" x14ac:dyDescent="0.2">
      <c r="H3" s="196"/>
      <c r="I3" s="661" t="s">
        <v>3011</v>
      </c>
      <c r="J3" s="661"/>
      <c r="N3" s="197"/>
      <c r="O3" s="197"/>
      <c r="P3" s="198"/>
    </row>
    <row r="4" spans="1:16" ht="13.5" customHeight="1" x14ac:dyDescent="0.2">
      <c r="G4" s="662" t="s">
        <v>3012</v>
      </c>
      <c r="H4" s="662"/>
      <c r="I4" s="662"/>
      <c r="J4" s="662"/>
      <c r="N4" s="197"/>
      <c r="O4" s="197"/>
      <c r="P4" s="198"/>
    </row>
    <row r="5" spans="1:16" ht="16.5" customHeight="1" x14ac:dyDescent="0.2">
      <c r="H5" s="662" t="s">
        <v>3013</v>
      </c>
      <c r="I5" s="662"/>
      <c r="J5" s="662"/>
      <c r="N5" s="197"/>
      <c r="O5" s="197"/>
      <c r="P5" s="198"/>
    </row>
    <row r="6" spans="1:16" ht="16.5" customHeight="1" x14ac:dyDescent="0.2">
      <c r="H6" s="199"/>
      <c r="I6" s="199"/>
      <c r="J6" s="199"/>
      <c r="N6" s="197"/>
      <c r="O6" s="197"/>
      <c r="P6" s="198"/>
    </row>
    <row r="7" spans="1:16" ht="13.5" customHeight="1" x14ac:dyDescent="0.2">
      <c r="H7" s="199"/>
      <c r="I7" s="199"/>
      <c r="J7" s="199"/>
      <c r="N7" s="197"/>
      <c r="O7" s="197"/>
      <c r="P7" s="198"/>
    </row>
    <row r="8" spans="1:16" ht="15.75" x14ac:dyDescent="0.25">
      <c r="A8" s="660" t="s">
        <v>3014</v>
      </c>
      <c r="B8" s="660"/>
      <c r="C8" s="660"/>
      <c r="D8" s="660"/>
      <c r="E8" s="660"/>
      <c r="F8" s="660"/>
      <c r="G8" s="660"/>
      <c r="H8" s="660"/>
      <c r="I8" s="660"/>
      <c r="J8" s="660"/>
    </row>
    <row r="9" spans="1:16" ht="17.25" customHeight="1" x14ac:dyDescent="0.25">
      <c r="A9" s="660" t="s">
        <v>3015</v>
      </c>
      <c r="B9" s="660"/>
      <c r="C9" s="660"/>
      <c r="D9" s="660"/>
      <c r="E9" s="660"/>
      <c r="F9" s="660"/>
      <c r="G9" s="660"/>
      <c r="H9" s="660"/>
      <c r="I9" s="660"/>
      <c r="J9" s="660"/>
    </row>
    <row r="10" spans="1:16" ht="17.25" customHeight="1" x14ac:dyDescent="0.25">
      <c r="A10" s="660" t="s">
        <v>3016</v>
      </c>
      <c r="B10" s="660"/>
      <c r="C10" s="660"/>
      <c r="D10" s="660"/>
      <c r="E10" s="660"/>
      <c r="F10" s="660"/>
      <c r="G10" s="660"/>
      <c r="H10" s="660"/>
      <c r="I10" s="660"/>
      <c r="J10" s="660"/>
    </row>
    <row r="11" spans="1:16" ht="17.25" customHeight="1" x14ac:dyDescent="0.25">
      <c r="A11" s="200"/>
      <c r="B11" s="200"/>
      <c r="C11" s="200"/>
      <c r="D11" s="200"/>
      <c r="E11" s="200"/>
      <c r="F11" s="200"/>
      <c r="G11" s="200"/>
      <c r="H11" s="200"/>
      <c r="I11" s="200"/>
      <c r="J11" s="200"/>
    </row>
    <row r="12" spans="1:16" ht="14.25" customHeight="1" x14ac:dyDescent="0.2">
      <c r="J12" s="199" t="s">
        <v>68</v>
      </c>
      <c r="P12" s="201"/>
    </row>
    <row r="13" spans="1:16" ht="12.75" customHeight="1" x14ac:dyDescent="0.2">
      <c r="A13" s="649" t="s">
        <v>69</v>
      </c>
      <c r="B13" s="657" t="s">
        <v>3017</v>
      </c>
      <c r="C13" s="654" t="s">
        <v>71</v>
      </c>
      <c r="D13" s="654" t="s">
        <v>72</v>
      </c>
      <c r="E13" s="654" t="s">
        <v>1128</v>
      </c>
      <c r="F13" s="654" t="s">
        <v>3018</v>
      </c>
      <c r="G13" s="648" t="s">
        <v>3019</v>
      </c>
      <c r="H13" s="649" t="s">
        <v>3020</v>
      </c>
      <c r="I13" s="649" t="s">
        <v>3021</v>
      </c>
      <c r="J13" s="650" t="s">
        <v>3022</v>
      </c>
    </row>
    <row r="14" spans="1:16" s="202" customFormat="1" ht="32.25" customHeight="1" x14ac:dyDescent="0.2">
      <c r="A14" s="649"/>
      <c r="B14" s="658"/>
      <c r="C14" s="655"/>
      <c r="D14" s="655"/>
      <c r="E14" s="655"/>
      <c r="F14" s="655"/>
      <c r="G14" s="648"/>
      <c r="H14" s="649"/>
      <c r="I14" s="649"/>
      <c r="J14" s="651"/>
    </row>
    <row r="15" spans="1:16" s="202" customFormat="1" ht="56.25" customHeight="1" x14ac:dyDescent="0.2">
      <c r="A15" s="649"/>
      <c r="B15" s="659"/>
      <c r="C15" s="656"/>
      <c r="D15" s="656"/>
      <c r="E15" s="656"/>
      <c r="F15" s="656"/>
      <c r="G15" s="648"/>
      <c r="H15" s="649"/>
      <c r="I15" s="649"/>
      <c r="J15" s="652"/>
    </row>
    <row r="16" spans="1:16" s="207" customFormat="1" ht="12" x14ac:dyDescent="0.2">
      <c r="A16" s="203">
        <v>1</v>
      </c>
      <c r="B16" s="204">
        <v>2</v>
      </c>
      <c r="C16" s="205">
        <v>3</v>
      </c>
      <c r="D16" s="205">
        <v>4</v>
      </c>
      <c r="E16" s="205">
        <v>5</v>
      </c>
      <c r="F16" s="205">
        <v>6</v>
      </c>
      <c r="G16" s="205">
        <v>7</v>
      </c>
      <c r="H16" s="205"/>
      <c r="I16" s="206">
        <v>8</v>
      </c>
      <c r="J16" s="206">
        <v>10</v>
      </c>
    </row>
    <row r="17" spans="1:20" x14ac:dyDescent="0.2">
      <c r="A17" s="208" t="s">
        <v>3023</v>
      </c>
      <c r="B17" s="209">
        <v>1</v>
      </c>
      <c r="C17" s="210">
        <v>22705277.5</v>
      </c>
      <c r="D17" s="210">
        <v>28230635.427829999</v>
      </c>
      <c r="E17" s="210">
        <v>26136266.928350002</v>
      </c>
      <c r="F17" s="210">
        <v>29954116.815439999</v>
      </c>
      <c r="G17" s="210">
        <v>310727.09570000001</v>
      </c>
      <c r="H17" s="210">
        <v>26765.63363</v>
      </c>
      <c r="I17" s="210">
        <v>50300.66246</v>
      </c>
      <c r="J17" s="210">
        <v>1119.9302700000001</v>
      </c>
      <c r="M17" s="211"/>
      <c r="N17" s="211"/>
      <c r="O17" s="211"/>
      <c r="P17" s="211"/>
      <c r="Q17" s="211"/>
      <c r="R17" s="211"/>
      <c r="S17" s="211"/>
      <c r="T17" s="211"/>
    </row>
    <row r="18" spans="1:20" s="212" customFormat="1" x14ac:dyDescent="0.2">
      <c r="A18" s="208" t="s">
        <v>3024</v>
      </c>
      <c r="B18" s="209">
        <v>11</v>
      </c>
      <c r="C18" s="210">
        <v>21000</v>
      </c>
      <c r="D18" s="210">
        <v>21000</v>
      </c>
      <c r="E18" s="210">
        <v>16244.027269999999</v>
      </c>
      <c r="F18" s="210">
        <v>16244.027269999999</v>
      </c>
      <c r="G18" s="210">
        <v>0</v>
      </c>
      <c r="H18" s="210">
        <v>0</v>
      </c>
      <c r="I18" s="210">
        <v>0</v>
      </c>
      <c r="J18" s="210">
        <v>0</v>
      </c>
      <c r="M18" s="213"/>
      <c r="N18" s="213"/>
    </row>
    <row r="19" spans="1:20" x14ac:dyDescent="0.2">
      <c r="A19" s="214" t="s">
        <v>112</v>
      </c>
      <c r="B19" s="215" t="s">
        <v>113</v>
      </c>
      <c r="C19" s="216">
        <v>21000</v>
      </c>
      <c r="D19" s="216">
        <v>21000</v>
      </c>
      <c r="E19" s="216">
        <v>16244.027269999999</v>
      </c>
      <c r="F19" s="216">
        <v>16244.027269999999</v>
      </c>
      <c r="G19" s="216">
        <v>0</v>
      </c>
      <c r="H19" s="216">
        <v>0</v>
      </c>
      <c r="I19" s="216">
        <v>0</v>
      </c>
      <c r="J19" s="216">
        <v>0</v>
      </c>
      <c r="L19" s="211"/>
      <c r="M19" s="211"/>
      <c r="N19" s="211"/>
      <c r="O19" s="211"/>
      <c r="P19" s="211"/>
      <c r="Q19" s="211"/>
      <c r="R19" s="211"/>
      <c r="S19" s="211"/>
    </row>
    <row r="20" spans="1:20" x14ac:dyDescent="0.2">
      <c r="A20" s="214" t="s">
        <v>3025</v>
      </c>
      <c r="B20" s="215" t="s">
        <v>3026</v>
      </c>
      <c r="C20" s="216">
        <v>21000</v>
      </c>
      <c r="D20" s="216">
        <v>21000</v>
      </c>
      <c r="E20" s="216">
        <v>16244.027269999999</v>
      </c>
      <c r="F20" s="216">
        <v>16244.027269999999</v>
      </c>
      <c r="G20" s="216">
        <v>0</v>
      </c>
      <c r="H20" s="216">
        <v>0</v>
      </c>
      <c r="I20" s="216">
        <v>0</v>
      </c>
      <c r="J20" s="216">
        <v>0</v>
      </c>
    </row>
    <row r="21" spans="1:20" s="202" customFormat="1" x14ac:dyDescent="0.2">
      <c r="A21" s="208" t="s">
        <v>6</v>
      </c>
      <c r="B21" s="209">
        <v>13</v>
      </c>
      <c r="C21" s="210">
        <v>877917.8</v>
      </c>
      <c r="D21" s="210">
        <v>770985.7</v>
      </c>
      <c r="E21" s="210">
        <v>521378.76189000002</v>
      </c>
      <c r="F21" s="210">
        <v>521378.80189</v>
      </c>
      <c r="G21" s="210">
        <v>0</v>
      </c>
      <c r="H21" s="210">
        <v>0</v>
      </c>
      <c r="I21" s="210">
        <v>0</v>
      </c>
      <c r="J21" s="210">
        <v>0</v>
      </c>
    </row>
    <row r="22" spans="1:20" x14ac:dyDescent="0.2">
      <c r="A22" s="214" t="s">
        <v>138</v>
      </c>
      <c r="B22" s="215" t="s">
        <v>139</v>
      </c>
      <c r="C22" s="216">
        <v>106124.4</v>
      </c>
      <c r="D22" s="216">
        <v>17114.599999999999</v>
      </c>
      <c r="E22" s="216">
        <v>4825.3618900000001</v>
      </c>
      <c r="F22" s="216">
        <v>4825.4018900000001</v>
      </c>
      <c r="G22" s="216">
        <v>0</v>
      </c>
      <c r="H22" s="216">
        <v>0</v>
      </c>
      <c r="I22" s="216">
        <v>0</v>
      </c>
      <c r="J22" s="216">
        <v>0</v>
      </c>
    </row>
    <row r="23" spans="1:20" ht="25.5" x14ac:dyDescent="0.2">
      <c r="A23" s="214" t="s">
        <v>3027</v>
      </c>
      <c r="B23" s="215" t="s">
        <v>3028</v>
      </c>
      <c r="C23" s="216">
        <v>9400</v>
      </c>
      <c r="D23" s="216">
        <v>12320</v>
      </c>
      <c r="E23" s="216">
        <v>4825.3618900000001</v>
      </c>
      <c r="F23" s="216">
        <v>4825.4018900000001</v>
      </c>
      <c r="G23" s="216">
        <v>0</v>
      </c>
      <c r="H23" s="216">
        <v>0</v>
      </c>
      <c r="I23" s="216">
        <v>0</v>
      </c>
      <c r="J23" s="216">
        <v>0</v>
      </c>
    </row>
    <row r="24" spans="1:20" ht="25.5" x14ac:dyDescent="0.2">
      <c r="A24" s="214" t="s">
        <v>3029</v>
      </c>
      <c r="B24" s="215" t="s">
        <v>3030</v>
      </c>
      <c r="C24" s="216">
        <v>96724.4</v>
      </c>
      <c r="D24" s="216">
        <v>4794.6000000000004</v>
      </c>
      <c r="E24" s="216">
        <v>0</v>
      </c>
      <c r="F24" s="216">
        <v>0</v>
      </c>
      <c r="G24" s="216">
        <v>0</v>
      </c>
      <c r="H24" s="216">
        <v>0</v>
      </c>
      <c r="I24" s="216">
        <v>0</v>
      </c>
      <c r="J24" s="216">
        <v>0</v>
      </c>
    </row>
    <row r="25" spans="1:20" x14ac:dyDescent="0.2">
      <c r="A25" s="214" t="s">
        <v>146</v>
      </c>
      <c r="B25" s="215" t="s">
        <v>147</v>
      </c>
      <c r="C25" s="216">
        <v>771793.4</v>
      </c>
      <c r="D25" s="216">
        <v>753871.1</v>
      </c>
      <c r="E25" s="216">
        <v>516553.4</v>
      </c>
      <c r="F25" s="216">
        <v>516553.4</v>
      </c>
      <c r="G25" s="216">
        <v>0</v>
      </c>
      <c r="H25" s="216">
        <v>0</v>
      </c>
      <c r="I25" s="216">
        <v>0</v>
      </c>
      <c r="J25" s="216">
        <v>0</v>
      </c>
    </row>
    <row r="26" spans="1:20" ht="27.75" customHeight="1" x14ac:dyDescent="0.2">
      <c r="A26" s="214" t="s">
        <v>3031</v>
      </c>
      <c r="B26" s="215" t="s">
        <v>3032</v>
      </c>
      <c r="C26" s="216">
        <v>371843.6</v>
      </c>
      <c r="D26" s="216">
        <v>487196</v>
      </c>
      <c r="E26" s="216">
        <v>369600.94403000001</v>
      </c>
      <c r="F26" s="216">
        <v>369600.94403000001</v>
      </c>
      <c r="G26" s="216">
        <v>0</v>
      </c>
      <c r="H26" s="216">
        <v>0</v>
      </c>
      <c r="I26" s="216">
        <v>0</v>
      </c>
      <c r="J26" s="216">
        <v>0</v>
      </c>
      <c r="L26" s="217"/>
    </row>
    <row r="27" spans="1:20" ht="27.75" customHeight="1" x14ac:dyDescent="0.2">
      <c r="A27" s="214" t="s">
        <v>3033</v>
      </c>
      <c r="B27" s="215" t="s">
        <v>3034</v>
      </c>
      <c r="C27" s="216">
        <v>399949.8</v>
      </c>
      <c r="D27" s="216">
        <v>266675.09999999998</v>
      </c>
      <c r="E27" s="216">
        <v>146952.52088</v>
      </c>
      <c r="F27" s="216">
        <v>146952.52088</v>
      </c>
      <c r="G27" s="216">
        <v>0</v>
      </c>
      <c r="H27" s="216">
        <v>0</v>
      </c>
      <c r="I27" s="216">
        <v>0</v>
      </c>
      <c r="J27" s="216">
        <v>0</v>
      </c>
    </row>
    <row r="28" spans="1:20" s="202" customFormat="1" x14ac:dyDescent="0.2">
      <c r="A28" s="208" t="s">
        <v>3035</v>
      </c>
      <c r="B28" s="209">
        <v>14</v>
      </c>
      <c r="C28" s="210">
        <v>21789376.899999999</v>
      </c>
      <c r="D28" s="210">
        <v>27422237.327829998</v>
      </c>
      <c r="E28" s="210">
        <v>25592229.785840005</v>
      </c>
      <c r="F28" s="210">
        <v>29410079.744309999</v>
      </c>
      <c r="G28" s="210">
        <v>310727.09570000001</v>
      </c>
      <c r="H28" s="210">
        <v>26765.63363</v>
      </c>
      <c r="I28" s="210">
        <v>50300.66246</v>
      </c>
      <c r="J28" s="210">
        <v>1119.9302700000001</v>
      </c>
      <c r="M28" s="218"/>
    </row>
    <row r="29" spans="1:20" x14ac:dyDescent="0.2">
      <c r="A29" s="214" t="s">
        <v>155</v>
      </c>
      <c r="B29" s="215" t="s">
        <v>156</v>
      </c>
      <c r="C29" s="216">
        <v>0</v>
      </c>
      <c r="D29" s="216">
        <v>90</v>
      </c>
      <c r="E29" s="216">
        <v>222.77355</v>
      </c>
      <c r="F29" s="216">
        <v>222.77355</v>
      </c>
      <c r="G29" s="216">
        <v>0</v>
      </c>
      <c r="H29" s="216">
        <v>0</v>
      </c>
      <c r="I29" s="216">
        <v>0</v>
      </c>
      <c r="J29" s="216">
        <v>0</v>
      </c>
    </row>
    <row r="30" spans="1:20" ht="38.25" x14ac:dyDescent="0.2">
      <c r="A30" s="214" t="s">
        <v>3036</v>
      </c>
      <c r="B30" s="215" t="s">
        <v>3037</v>
      </c>
      <c r="C30" s="216">
        <v>0</v>
      </c>
      <c r="D30" s="216">
        <v>90</v>
      </c>
      <c r="E30" s="216">
        <v>222.77355</v>
      </c>
      <c r="F30" s="216">
        <v>222.77355</v>
      </c>
      <c r="G30" s="216">
        <v>0</v>
      </c>
      <c r="H30" s="216">
        <v>0</v>
      </c>
      <c r="I30" s="216">
        <v>0</v>
      </c>
      <c r="J30" s="216">
        <v>0</v>
      </c>
    </row>
    <row r="31" spans="1:20" x14ac:dyDescent="0.2">
      <c r="A31" s="214" t="s">
        <v>169</v>
      </c>
      <c r="B31" s="215" t="s">
        <v>170</v>
      </c>
      <c r="C31" s="216">
        <v>836704.6</v>
      </c>
      <c r="D31" s="216">
        <v>878178.39999999991</v>
      </c>
      <c r="E31" s="216">
        <v>953522.95907999994</v>
      </c>
      <c r="F31" s="216">
        <v>950366.06044999999</v>
      </c>
      <c r="G31" s="216">
        <v>98045.789629999999</v>
      </c>
      <c r="H31" s="216">
        <v>26733.63363</v>
      </c>
      <c r="I31" s="216">
        <v>50215.94526</v>
      </c>
      <c r="J31" s="216">
        <v>1119.9302700000001</v>
      </c>
    </row>
    <row r="32" spans="1:20" ht="25.5" x14ac:dyDescent="0.2">
      <c r="A32" s="214" t="s">
        <v>3038</v>
      </c>
      <c r="B32" s="215" t="s">
        <v>3039</v>
      </c>
      <c r="C32" s="216">
        <v>0</v>
      </c>
      <c r="D32" s="216">
        <v>0</v>
      </c>
      <c r="E32" s="216">
        <v>0</v>
      </c>
      <c r="F32" s="216">
        <v>0</v>
      </c>
      <c r="G32" s="216">
        <v>0</v>
      </c>
      <c r="H32" s="216">
        <v>0</v>
      </c>
      <c r="I32" s="216">
        <v>0</v>
      </c>
      <c r="J32" s="216">
        <v>0</v>
      </c>
    </row>
    <row r="33" spans="1:13" x14ac:dyDescent="0.2">
      <c r="A33" s="214" t="s">
        <v>3040</v>
      </c>
      <c r="B33" s="215" t="s">
        <v>3041</v>
      </c>
      <c r="C33" s="216">
        <v>6750</v>
      </c>
      <c r="D33" s="216">
        <v>6750</v>
      </c>
      <c r="E33" s="216">
        <v>6560.7296100000003</v>
      </c>
      <c r="F33" s="216">
        <v>6560.7296100000003</v>
      </c>
      <c r="G33" s="216">
        <v>0</v>
      </c>
      <c r="H33" s="216">
        <v>0</v>
      </c>
      <c r="I33" s="216">
        <v>0</v>
      </c>
      <c r="J33" s="216">
        <v>0</v>
      </c>
    </row>
    <row r="34" spans="1:13" x14ac:dyDescent="0.2">
      <c r="A34" s="214" t="s">
        <v>3042</v>
      </c>
      <c r="B34" s="215" t="s">
        <v>3043</v>
      </c>
      <c r="C34" s="216">
        <v>577057.69999999995</v>
      </c>
      <c r="D34" s="216">
        <v>583869.30000000005</v>
      </c>
      <c r="E34" s="216">
        <v>613063.38</v>
      </c>
      <c r="F34" s="216">
        <v>594634.90243999998</v>
      </c>
      <c r="G34" s="216">
        <v>52963.333570000003</v>
      </c>
      <c r="H34" s="216">
        <v>6036.8562899999997</v>
      </c>
      <c r="I34" s="216">
        <v>49038.476009999998</v>
      </c>
      <c r="J34" s="216">
        <v>1113.7622799999999</v>
      </c>
    </row>
    <row r="35" spans="1:13" x14ac:dyDescent="0.2">
      <c r="A35" s="214" t="s">
        <v>3044</v>
      </c>
      <c r="B35" s="215" t="s">
        <v>3045</v>
      </c>
      <c r="C35" s="216">
        <v>122726.9</v>
      </c>
      <c r="D35" s="216">
        <v>128438.09999999999</v>
      </c>
      <c r="E35" s="216">
        <v>125864.79872000001</v>
      </c>
      <c r="F35" s="216">
        <v>141079.84500999999</v>
      </c>
      <c r="G35" s="216">
        <v>44683.504950000002</v>
      </c>
      <c r="H35" s="216">
        <v>20696.777340000001</v>
      </c>
      <c r="I35" s="216">
        <v>1082.8722399999999</v>
      </c>
      <c r="J35" s="216">
        <v>6.1679899999999996</v>
      </c>
    </row>
    <row r="36" spans="1:13" ht="25.5" x14ac:dyDescent="0.2">
      <c r="A36" s="214" t="s">
        <v>3046</v>
      </c>
      <c r="B36" s="215" t="s">
        <v>3047</v>
      </c>
      <c r="C36" s="216">
        <v>1370</v>
      </c>
      <c r="D36" s="216">
        <v>85121</v>
      </c>
      <c r="E36" s="216">
        <v>88839.29333</v>
      </c>
      <c r="F36" s="216">
        <v>88895.785650000005</v>
      </c>
      <c r="G36" s="216">
        <v>398.95110999999997</v>
      </c>
      <c r="H36" s="216">
        <v>0</v>
      </c>
      <c r="I36" s="216">
        <v>94.597009999999997</v>
      </c>
      <c r="J36" s="216">
        <v>0</v>
      </c>
    </row>
    <row r="37" spans="1:13" ht="16.5" customHeight="1" x14ac:dyDescent="0.2">
      <c r="A37" s="214" t="s">
        <v>3048</v>
      </c>
      <c r="B37" s="215" t="s">
        <v>3049</v>
      </c>
      <c r="C37" s="216">
        <v>33800</v>
      </c>
      <c r="D37" s="216">
        <v>19000</v>
      </c>
      <c r="E37" s="216">
        <v>19864.070969999997</v>
      </c>
      <c r="F37" s="216">
        <v>19864.070969999997</v>
      </c>
      <c r="G37" s="216">
        <v>0</v>
      </c>
      <c r="H37" s="216">
        <v>0</v>
      </c>
      <c r="I37" s="216">
        <v>0</v>
      </c>
      <c r="J37" s="216">
        <v>0</v>
      </c>
    </row>
    <row r="38" spans="1:13" x14ac:dyDescent="0.2">
      <c r="A38" s="214" t="s">
        <v>3050</v>
      </c>
      <c r="B38" s="215" t="s">
        <v>3051</v>
      </c>
      <c r="C38" s="216">
        <v>95000</v>
      </c>
      <c r="D38" s="216">
        <v>55000</v>
      </c>
      <c r="E38" s="216">
        <v>99330.716769999999</v>
      </c>
      <c r="F38" s="216">
        <v>99330.716769999999</v>
      </c>
      <c r="G38" s="216">
        <v>0</v>
      </c>
      <c r="H38" s="216">
        <v>0</v>
      </c>
      <c r="I38" s="216">
        <v>0</v>
      </c>
      <c r="J38" s="216">
        <v>0</v>
      </c>
    </row>
    <row r="39" spans="1:13" x14ac:dyDescent="0.2">
      <c r="A39" s="214" t="s">
        <v>180</v>
      </c>
      <c r="B39" s="215" t="s">
        <v>181</v>
      </c>
      <c r="C39" s="216">
        <v>3747.5</v>
      </c>
      <c r="D39" s="216">
        <v>26568.85</v>
      </c>
      <c r="E39" s="216">
        <v>26781.608940000002</v>
      </c>
      <c r="F39" s="216">
        <v>1036100.14971</v>
      </c>
      <c r="G39" s="216">
        <v>0</v>
      </c>
      <c r="H39" s="216">
        <v>0</v>
      </c>
      <c r="I39" s="216">
        <v>0</v>
      </c>
      <c r="J39" s="216">
        <v>0</v>
      </c>
    </row>
    <row r="40" spans="1:13" ht="25.5" x14ac:dyDescent="0.2">
      <c r="A40" s="214" t="s">
        <v>3052</v>
      </c>
      <c r="B40" s="215" t="s">
        <v>3053</v>
      </c>
      <c r="C40" s="216">
        <v>0</v>
      </c>
      <c r="D40" s="216">
        <v>0</v>
      </c>
      <c r="E40" s="216">
        <v>0</v>
      </c>
      <c r="F40" s="216">
        <v>0</v>
      </c>
      <c r="G40" s="216">
        <v>0</v>
      </c>
      <c r="H40" s="216">
        <v>0</v>
      </c>
      <c r="I40" s="216">
        <v>0</v>
      </c>
      <c r="J40" s="216">
        <v>0</v>
      </c>
    </row>
    <row r="41" spans="1:13" ht="25.5" x14ac:dyDescent="0.2">
      <c r="A41" s="214" t="s">
        <v>3054</v>
      </c>
      <c r="B41" s="215" t="s">
        <v>3055</v>
      </c>
      <c r="C41" s="216">
        <v>1252.5</v>
      </c>
      <c r="D41" s="216">
        <v>1560.5</v>
      </c>
      <c r="E41" s="216">
        <v>1250.1300000000001</v>
      </c>
      <c r="F41" s="216">
        <v>67692.800000000003</v>
      </c>
      <c r="G41" s="216">
        <v>0</v>
      </c>
      <c r="H41" s="216">
        <v>0</v>
      </c>
      <c r="I41" s="216">
        <v>0</v>
      </c>
      <c r="J41" s="216">
        <v>0</v>
      </c>
    </row>
    <row r="42" spans="1:13" ht="25.5" x14ac:dyDescent="0.2">
      <c r="A42" s="214" t="s">
        <v>3056</v>
      </c>
      <c r="B42" s="215" t="s">
        <v>3057</v>
      </c>
      <c r="C42" s="216">
        <v>2495</v>
      </c>
      <c r="D42" s="216">
        <v>25008.35</v>
      </c>
      <c r="E42" s="216">
        <v>25531.478940000001</v>
      </c>
      <c r="F42" s="216">
        <v>786040.60381</v>
      </c>
      <c r="G42" s="216">
        <v>0</v>
      </c>
      <c r="H42" s="216">
        <v>0</v>
      </c>
      <c r="I42" s="216">
        <v>0</v>
      </c>
      <c r="J42" s="216">
        <v>0</v>
      </c>
    </row>
    <row r="43" spans="1:13" ht="25.5" x14ac:dyDescent="0.2">
      <c r="A43" s="214" t="s">
        <v>3058</v>
      </c>
      <c r="B43" s="215" t="s">
        <v>3059</v>
      </c>
      <c r="C43" s="216">
        <v>0</v>
      </c>
      <c r="D43" s="216">
        <v>0</v>
      </c>
      <c r="E43" s="216">
        <v>0</v>
      </c>
      <c r="F43" s="216">
        <v>10060.6486</v>
      </c>
      <c r="G43" s="216">
        <v>0</v>
      </c>
      <c r="H43" s="216">
        <v>0</v>
      </c>
      <c r="I43" s="216">
        <v>0</v>
      </c>
      <c r="J43" s="216">
        <v>0</v>
      </c>
    </row>
    <row r="44" spans="1:13" ht="25.5" x14ac:dyDescent="0.2">
      <c r="A44" s="214" t="s">
        <v>3060</v>
      </c>
      <c r="B44" s="215" t="s">
        <v>3061</v>
      </c>
      <c r="C44" s="216">
        <v>0</v>
      </c>
      <c r="D44" s="216">
        <v>0</v>
      </c>
      <c r="E44" s="216">
        <v>0</v>
      </c>
      <c r="F44" s="216">
        <v>172306.17045999999</v>
      </c>
      <c r="G44" s="216">
        <v>0</v>
      </c>
      <c r="H44" s="216">
        <v>0</v>
      </c>
      <c r="I44" s="216">
        <v>0</v>
      </c>
      <c r="J44" s="216">
        <v>0</v>
      </c>
    </row>
    <row r="45" spans="1:13" x14ac:dyDescent="0.2">
      <c r="A45" s="214" t="s">
        <v>183</v>
      </c>
      <c r="B45" s="215" t="s">
        <v>184</v>
      </c>
      <c r="C45" s="216">
        <v>8135.1</v>
      </c>
      <c r="D45" s="216">
        <v>118580.7</v>
      </c>
      <c r="E45" s="216">
        <v>88751.305980000005</v>
      </c>
      <c r="F45" s="216">
        <v>89645.060599999997</v>
      </c>
      <c r="G45" s="216">
        <v>0</v>
      </c>
      <c r="H45" s="216">
        <v>0</v>
      </c>
      <c r="I45" s="216">
        <v>0</v>
      </c>
      <c r="J45" s="216">
        <v>0</v>
      </c>
    </row>
    <row r="46" spans="1:13" x14ac:dyDescent="0.2">
      <c r="A46" s="214" t="s">
        <v>3062</v>
      </c>
      <c r="B46" s="215" t="s">
        <v>3063</v>
      </c>
      <c r="C46" s="216">
        <v>8135.1</v>
      </c>
      <c r="D46" s="216">
        <v>118580.7</v>
      </c>
      <c r="E46" s="216">
        <v>88751.305980000005</v>
      </c>
      <c r="F46" s="216">
        <v>89645.060599999997</v>
      </c>
      <c r="G46" s="216">
        <v>0</v>
      </c>
      <c r="H46" s="216">
        <v>0</v>
      </c>
      <c r="I46" s="216">
        <v>0</v>
      </c>
      <c r="J46" s="216">
        <v>0</v>
      </c>
    </row>
    <row r="47" spans="1:13" x14ac:dyDescent="0.2">
      <c r="A47" s="214" t="s">
        <v>3064</v>
      </c>
      <c r="B47" s="215" t="s">
        <v>3065</v>
      </c>
      <c r="C47" s="216">
        <v>20940789.699999999</v>
      </c>
      <c r="D47" s="216">
        <v>26398819.377829999</v>
      </c>
      <c r="E47" s="216">
        <v>24522951.138290003</v>
      </c>
      <c r="F47" s="216">
        <v>27333745.699999999</v>
      </c>
      <c r="G47" s="216">
        <v>212681.30606999999</v>
      </c>
      <c r="H47" s="216">
        <v>32</v>
      </c>
      <c r="I47" s="216">
        <v>84.717199999999991</v>
      </c>
      <c r="J47" s="216">
        <v>0</v>
      </c>
      <c r="M47" s="211"/>
    </row>
    <row r="48" spans="1:13" x14ac:dyDescent="0.2">
      <c r="A48" s="214" t="s">
        <v>3066</v>
      </c>
      <c r="B48" s="215" t="s">
        <v>3067</v>
      </c>
      <c r="C48" s="216">
        <v>0</v>
      </c>
      <c r="D48" s="216">
        <v>0</v>
      </c>
      <c r="E48" s="216">
        <v>0</v>
      </c>
      <c r="F48" s="216">
        <v>27513.622169999999</v>
      </c>
      <c r="G48" s="216">
        <v>554.82286999999997</v>
      </c>
      <c r="H48" s="216">
        <v>32</v>
      </c>
      <c r="I48" s="216">
        <v>84.717199999999991</v>
      </c>
      <c r="J48" s="216">
        <v>0</v>
      </c>
    </row>
    <row r="49" spans="1:21" x14ac:dyDescent="0.2">
      <c r="A49" s="214" t="s">
        <v>3068</v>
      </c>
      <c r="B49" s="215" t="s">
        <v>3069</v>
      </c>
      <c r="C49" s="216">
        <v>0</v>
      </c>
      <c r="D49" s="216">
        <v>0</v>
      </c>
      <c r="E49" s="216">
        <v>0</v>
      </c>
      <c r="F49" s="216">
        <v>173866.3</v>
      </c>
      <c r="G49" s="216">
        <v>0</v>
      </c>
      <c r="H49" s="216">
        <v>0</v>
      </c>
      <c r="I49" s="216">
        <v>0</v>
      </c>
      <c r="J49" s="216">
        <v>0</v>
      </c>
      <c r="M49" s="211"/>
    </row>
    <row r="50" spans="1:21" x14ac:dyDescent="0.2">
      <c r="A50" s="214" t="s">
        <v>3070</v>
      </c>
      <c r="B50" s="215" t="s">
        <v>3071</v>
      </c>
      <c r="C50" s="216">
        <v>0</v>
      </c>
      <c r="D50" s="216">
        <v>0</v>
      </c>
      <c r="E50" s="216">
        <v>0</v>
      </c>
      <c r="F50" s="216">
        <v>419141.19656999997</v>
      </c>
      <c r="G50" s="216">
        <v>0</v>
      </c>
      <c r="H50" s="216">
        <v>0</v>
      </c>
      <c r="I50" s="216">
        <v>0</v>
      </c>
      <c r="J50" s="216">
        <v>0</v>
      </c>
    </row>
    <row r="51" spans="1:21" x14ac:dyDescent="0.2">
      <c r="A51" s="214" t="s">
        <v>3072</v>
      </c>
      <c r="B51" s="215" t="s">
        <v>3073</v>
      </c>
      <c r="C51" s="216">
        <v>0</v>
      </c>
      <c r="D51" s="216">
        <v>0</v>
      </c>
      <c r="E51" s="216">
        <v>0</v>
      </c>
      <c r="F51" s="216">
        <v>2250.7737100000004</v>
      </c>
      <c r="G51" s="216">
        <v>3473.5049600000002</v>
      </c>
      <c r="H51" s="216">
        <v>0</v>
      </c>
      <c r="I51" s="216">
        <v>0</v>
      </c>
      <c r="J51" s="216">
        <v>0</v>
      </c>
    </row>
    <row r="52" spans="1:21" x14ac:dyDescent="0.2">
      <c r="A52" s="214" t="s">
        <v>3074</v>
      </c>
      <c r="B52" s="215" t="s">
        <v>3075</v>
      </c>
      <c r="C52" s="216">
        <v>20940789.699999999</v>
      </c>
      <c r="D52" s="216">
        <v>26398819.377829999</v>
      </c>
      <c r="E52" s="216">
        <v>24522951.138290003</v>
      </c>
      <c r="F52" s="216">
        <v>24522951.102330003</v>
      </c>
      <c r="G52" s="216">
        <v>0</v>
      </c>
      <c r="H52" s="216">
        <v>0</v>
      </c>
      <c r="I52" s="216">
        <v>0</v>
      </c>
      <c r="J52" s="216">
        <v>0</v>
      </c>
    </row>
    <row r="53" spans="1:21" x14ac:dyDescent="0.2">
      <c r="A53" s="214" t="s">
        <v>3076</v>
      </c>
      <c r="B53" s="215" t="s">
        <v>3077</v>
      </c>
      <c r="C53" s="216">
        <v>0</v>
      </c>
      <c r="D53" s="216">
        <v>0</v>
      </c>
      <c r="E53" s="216">
        <v>0</v>
      </c>
      <c r="F53" s="216">
        <v>2188022.69472</v>
      </c>
      <c r="G53" s="216">
        <v>208652.97824</v>
      </c>
      <c r="H53" s="216">
        <v>0</v>
      </c>
      <c r="I53" s="216">
        <v>0</v>
      </c>
      <c r="J53" s="216">
        <v>0</v>
      </c>
    </row>
    <row r="54" spans="1:21" s="202" customFormat="1" x14ac:dyDescent="0.2">
      <c r="A54" s="208" t="s">
        <v>3078</v>
      </c>
      <c r="B54" s="209">
        <v>19</v>
      </c>
      <c r="C54" s="210">
        <v>16982.8</v>
      </c>
      <c r="D54" s="210">
        <v>16412.400000000001</v>
      </c>
      <c r="E54" s="210">
        <v>6414.24197</v>
      </c>
      <c r="F54" s="210">
        <v>6414.24197</v>
      </c>
      <c r="G54" s="210">
        <v>0</v>
      </c>
      <c r="H54" s="210">
        <v>0</v>
      </c>
      <c r="I54" s="210">
        <v>0</v>
      </c>
      <c r="J54" s="210">
        <v>0</v>
      </c>
    </row>
    <row r="55" spans="1:21" x14ac:dyDescent="0.2">
      <c r="A55" s="214" t="s">
        <v>186</v>
      </c>
      <c r="B55" s="215" t="s">
        <v>187</v>
      </c>
      <c r="C55" s="216">
        <v>16982.8</v>
      </c>
      <c r="D55" s="216">
        <v>16412.400000000001</v>
      </c>
      <c r="E55" s="216">
        <v>6414.24197</v>
      </c>
      <c r="F55" s="216">
        <v>6414.24197</v>
      </c>
      <c r="G55" s="216">
        <v>0</v>
      </c>
      <c r="H55" s="216">
        <v>0</v>
      </c>
      <c r="I55" s="216">
        <v>0</v>
      </c>
      <c r="J55" s="216">
        <v>0</v>
      </c>
    </row>
    <row r="56" spans="1:21" ht="38.25" x14ac:dyDescent="0.2">
      <c r="A56" s="214" t="s">
        <v>3079</v>
      </c>
      <c r="B56" s="215" t="s">
        <v>3080</v>
      </c>
      <c r="C56" s="216">
        <v>6000</v>
      </c>
      <c r="D56" s="216">
        <v>9929.6</v>
      </c>
      <c r="E56" s="216">
        <v>5032.8999999999996</v>
      </c>
      <c r="F56" s="216">
        <v>5032.8999999999996</v>
      </c>
      <c r="G56" s="216">
        <v>0</v>
      </c>
      <c r="H56" s="216">
        <v>0</v>
      </c>
      <c r="I56" s="216">
        <v>0</v>
      </c>
      <c r="J56" s="216">
        <v>0</v>
      </c>
    </row>
    <row r="57" spans="1:21" ht="38.25" x14ac:dyDescent="0.2">
      <c r="A57" s="214" t="s">
        <v>3081</v>
      </c>
      <c r="B57" s="215" t="s">
        <v>3082</v>
      </c>
      <c r="C57" s="216">
        <v>10982.8</v>
      </c>
      <c r="D57" s="216">
        <v>6482.8</v>
      </c>
      <c r="E57" s="216">
        <v>1381.3419699999999</v>
      </c>
      <c r="F57" s="216">
        <v>1381.3419699999999</v>
      </c>
      <c r="G57" s="216">
        <v>0</v>
      </c>
      <c r="H57" s="216">
        <v>0</v>
      </c>
      <c r="I57" s="216">
        <v>0</v>
      </c>
      <c r="J57" s="216">
        <v>0</v>
      </c>
    </row>
    <row r="58" spans="1:21" s="202" customFormat="1" x14ac:dyDescent="0.2">
      <c r="A58" s="208" t="s">
        <v>3083</v>
      </c>
      <c r="B58" s="209" t="s">
        <v>77</v>
      </c>
      <c r="C58" s="210">
        <v>27235487.399999999</v>
      </c>
      <c r="D58" s="210">
        <v>32368026.527830001</v>
      </c>
      <c r="E58" s="210">
        <v>28447760.340350002</v>
      </c>
      <c r="F58" s="210">
        <v>31159152.999089997</v>
      </c>
      <c r="G58" s="210">
        <v>1237039.6060799998</v>
      </c>
      <c r="H58" s="210">
        <v>14677.49093</v>
      </c>
      <c r="I58" s="210">
        <v>1074870.90848</v>
      </c>
      <c r="J58" s="210">
        <v>436.37827999999996</v>
      </c>
    </row>
    <row r="59" spans="1:21" x14ac:dyDescent="0.2">
      <c r="A59" s="208" t="s">
        <v>3084</v>
      </c>
      <c r="B59" s="209">
        <v>2</v>
      </c>
      <c r="C59" s="210">
        <v>21648049.300000001</v>
      </c>
      <c r="D59" s="210">
        <v>25883644.737920001</v>
      </c>
      <c r="E59" s="210">
        <v>23614142.51441</v>
      </c>
      <c r="F59" s="210">
        <v>31159152.999089997</v>
      </c>
      <c r="G59" s="210">
        <v>621436.94504999998</v>
      </c>
      <c r="H59" s="210">
        <v>5577.1885000000002</v>
      </c>
      <c r="I59" s="210">
        <v>661593.73303</v>
      </c>
      <c r="J59" s="210">
        <v>435.55887999999999</v>
      </c>
      <c r="M59" s="211"/>
      <c r="N59" s="211"/>
      <c r="O59" s="211"/>
      <c r="P59" s="211"/>
      <c r="Q59" s="211"/>
      <c r="R59" s="211"/>
      <c r="S59" s="211"/>
      <c r="T59" s="211"/>
      <c r="U59" s="211"/>
    </row>
    <row r="60" spans="1:21" x14ac:dyDescent="0.2">
      <c r="A60" s="208" t="s">
        <v>20</v>
      </c>
      <c r="B60" s="209">
        <v>21</v>
      </c>
      <c r="C60" s="210">
        <v>8535326.4000000004</v>
      </c>
      <c r="D60" s="210">
        <v>9261366.0252999999</v>
      </c>
      <c r="E60" s="210">
        <v>9023268.5425499994</v>
      </c>
      <c r="F60" s="210">
        <v>8879095.6897100005</v>
      </c>
      <c r="G60" s="210">
        <v>12259.59816</v>
      </c>
      <c r="H60" s="210">
        <v>11.748329999999999</v>
      </c>
      <c r="I60" s="210">
        <v>591979.37068000005</v>
      </c>
      <c r="J60" s="210">
        <v>0</v>
      </c>
      <c r="M60" s="211"/>
      <c r="N60" s="211"/>
      <c r="O60" s="211"/>
      <c r="P60" s="211"/>
      <c r="Q60" s="211"/>
      <c r="R60" s="211"/>
      <c r="S60" s="211"/>
      <c r="T60" s="211"/>
    </row>
    <row r="61" spans="1:21" x14ac:dyDescent="0.2">
      <c r="A61" s="214" t="s">
        <v>2295</v>
      </c>
      <c r="B61" s="215" t="s">
        <v>2296</v>
      </c>
      <c r="C61" s="216">
        <v>6757192.7000000002</v>
      </c>
      <c r="D61" s="216">
        <v>7201696.4385200003</v>
      </c>
      <c r="E61" s="216">
        <v>7011365.2794899996</v>
      </c>
      <c r="F61" s="216">
        <v>6910509.9203300001</v>
      </c>
      <c r="G61" s="216">
        <v>8107.7947199999999</v>
      </c>
      <c r="H61" s="216">
        <v>10.537049999999999</v>
      </c>
      <c r="I61" s="216">
        <v>474216.66511</v>
      </c>
      <c r="J61" s="216">
        <v>0</v>
      </c>
    </row>
    <row r="62" spans="1:21" x14ac:dyDescent="0.2">
      <c r="A62" s="214" t="s">
        <v>2299</v>
      </c>
      <c r="B62" s="215" t="s">
        <v>2301</v>
      </c>
      <c r="C62" s="216">
        <v>47678.1</v>
      </c>
      <c r="D62" s="216">
        <v>166.7</v>
      </c>
      <c r="E62" s="216">
        <v>0</v>
      </c>
      <c r="F62" s="216">
        <v>4285758.9761699997</v>
      </c>
      <c r="G62" s="216">
        <v>0</v>
      </c>
      <c r="H62" s="216">
        <v>0</v>
      </c>
      <c r="I62" s="216">
        <v>1261.4284599999999</v>
      </c>
      <c r="J62" s="216">
        <v>0</v>
      </c>
    </row>
    <row r="63" spans="1:21" x14ac:dyDescent="0.2">
      <c r="A63" s="214" t="s">
        <v>2302</v>
      </c>
      <c r="B63" s="215" t="s">
        <v>2304</v>
      </c>
      <c r="C63" s="216">
        <v>972</v>
      </c>
      <c r="D63" s="216">
        <v>354.62700000000001</v>
      </c>
      <c r="E63" s="216">
        <v>354.62700000000001</v>
      </c>
      <c r="F63" s="216">
        <v>1981267.3706199999</v>
      </c>
      <c r="G63" s="216">
        <v>0</v>
      </c>
      <c r="H63" s="216">
        <v>0</v>
      </c>
      <c r="I63" s="216">
        <v>30.841999999999999</v>
      </c>
      <c r="J63" s="216">
        <v>0</v>
      </c>
    </row>
    <row r="64" spans="1:21" x14ac:dyDescent="0.2">
      <c r="A64" s="214" t="s">
        <v>3085</v>
      </c>
      <c r="B64" s="215" t="s">
        <v>3086</v>
      </c>
      <c r="C64" s="216">
        <v>0</v>
      </c>
      <c r="D64" s="216">
        <v>0</v>
      </c>
      <c r="E64" s="216">
        <v>0</v>
      </c>
      <c r="F64" s="216">
        <v>5187.72156</v>
      </c>
      <c r="G64" s="216">
        <v>0</v>
      </c>
      <c r="H64" s="216">
        <v>0</v>
      </c>
      <c r="I64" s="216">
        <v>0</v>
      </c>
      <c r="J64" s="216">
        <v>0</v>
      </c>
      <c r="P64" s="211"/>
    </row>
    <row r="65" spans="1:18" x14ac:dyDescent="0.2">
      <c r="A65" s="214" t="s">
        <v>2305</v>
      </c>
      <c r="B65" s="215" t="s">
        <v>2307</v>
      </c>
      <c r="C65" s="216">
        <v>824.7</v>
      </c>
      <c r="D65" s="216">
        <v>0</v>
      </c>
      <c r="E65" s="216">
        <v>0</v>
      </c>
      <c r="F65" s="216">
        <v>522403.45011999999</v>
      </c>
      <c r="G65" s="216">
        <v>0</v>
      </c>
      <c r="H65" s="216">
        <v>0</v>
      </c>
      <c r="I65" s="216">
        <v>0</v>
      </c>
      <c r="J65" s="216">
        <v>0</v>
      </c>
    </row>
    <row r="66" spans="1:18" x14ac:dyDescent="0.2">
      <c r="A66" s="214" t="s">
        <v>2297</v>
      </c>
      <c r="B66" s="215" t="s">
        <v>2309</v>
      </c>
      <c r="C66" s="216">
        <v>6593098</v>
      </c>
      <c r="D66" s="216">
        <v>7085830.5840300005</v>
      </c>
      <c r="E66" s="216">
        <v>6901989.7956299996</v>
      </c>
      <c r="F66" s="216">
        <v>0</v>
      </c>
      <c r="G66" s="216">
        <v>7806.9320800000005</v>
      </c>
      <c r="H66" s="216">
        <v>10.537049999999999</v>
      </c>
      <c r="I66" s="216">
        <v>466637.51490000001</v>
      </c>
      <c r="J66" s="216">
        <v>0</v>
      </c>
    </row>
    <row r="67" spans="1:18" x14ac:dyDescent="0.2">
      <c r="A67" s="214" t="s">
        <v>3087</v>
      </c>
      <c r="B67" s="215" t="s">
        <v>3088</v>
      </c>
      <c r="C67" s="216">
        <v>0</v>
      </c>
      <c r="D67" s="216">
        <v>0</v>
      </c>
      <c r="E67" s="216">
        <v>0</v>
      </c>
      <c r="F67" s="216">
        <v>7414.4189400000005</v>
      </c>
      <c r="G67" s="216">
        <v>0</v>
      </c>
      <c r="H67" s="216">
        <v>0</v>
      </c>
      <c r="I67" s="216">
        <v>0</v>
      </c>
      <c r="J67" s="216">
        <v>0</v>
      </c>
    </row>
    <row r="68" spans="1:18" x14ac:dyDescent="0.2">
      <c r="A68" s="214" t="s">
        <v>2310</v>
      </c>
      <c r="B68" s="215" t="s">
        <v>2313</v>
      </c>
      <c r="C68" s="216">
        <v>8288.2000000000007</v>
      </c>
      <c r="D68" s="216">
        <v>13212.982</v>
      </c>
      <c r="E68" s="216">
        <v>9103.5775199999989</v>
      </c>
      <c r="F68" s="216">
        <v>8112.2858099999994</v>
      </c>
      <c r="G68" s="216">
        <v>0</v>
      </c>
      <c r="H68" s="216">
        <v>0</v>
      </c>
      <c r="I68" s="216">
        <v>319.76191</v>
      </c>
      <c r="J68" s="216">
        <v>0</v>
      </c>
      <c r="P68" s="219"/>
      <c r="Q68" s="219"/>
      <c r="R68" s="219"/>
    </row>
    <row r="69" spans="1:18" x14ac:dyDescent="0.2">
      <c r="A69" s="214" t="s">
        <v>2316</v>
      </c>
      <c r="B69" s="215" t="s">
        <v>2318</v>
      </c>
      <c r="C69" s="216">
        <v>18.600000000000001</v>
      </c>
      <c r="D69" s="216">
        <v>0</v>
      </c>
      <c r="E69" s="216">
        <v>0</v>
      </c>
      <c r="F69" s="216">
        <v>0</v>
      </c>
      <c r="G69" s="216">
        <v>0</v>
      </c>
      <c r="H69" s="216">
        <v>0</v>
      </c>
      <c r="I69" s="216">
        <v>0</v>
      </c>
      <c r="J69" s="216">
        <v>0</v>
      </c>
    </row>
    <row r="70" spans="1:18" x14ac:dyDescent="0.2">
      <c r="A70" s="214" t="s">
        <v>2319</v>
      </c>
      <c r="B70" s="215" t="s">
        <v>2321</v>
      </c>
      <c r="C70" s="216">
        <v>6644.1</v>
      </c>
      <c r="D70" s="216">
        <v>6674.2</v>
      </c>
      <c r="E70" s="216">
        <v>6210.5040999999992</v>
      </c>
      <c r="F70" s="216">
        <v>6181.52387</v>
      </c>
      <c r="G70" s="216">
        <v>0</v>
      </c>
      <c r="H70" s="216">
        <v>0</v>
      </c>
      <c r="I70" s="216">
        <v>561.95455000000004</v>
      </c>
      <c r="J70" s="216">
        <v>0</v>
      </c>
    </row>
    <row r="71" spans="1:18" ht="25.5" x14ac:dyDescent="0.2">
      <c r="A71" s="214" t="s">
        <v>2322</v>
      </c>
      <c r="B71" s="215" t="s">
        <v>2324</v>
      </c>
      <c r="C71" s="216">
        <v>78238.100000000006</v>
      </c>
      <c r="D71" s="216">
        <v>71544.996740000002</v>
      </c>
      <c r="E71" s="216">
        <v>70037.140610000002</v>
      </c>
      <c r="F71" s="216">
        <v>70384.974529999992</v>
      </c>
      <c r="G71" s="216">
        <v>58.382910000000003</v>
      </c>
      <c r="H71" s="216">
        <v>0</v>
      </c>
      <c r="I71" s="216">
        <v>5405.1632900000004</v>
      </c>
      <c r="J71" s="216">
        <v>0</v>
      </c>
      <c r="N71" s="211"/>
    </row>
    <row r="72" spans="1:18" x14ac:dyDescent="0.2">
      <c r="A72" s="214" t="s">
        <v>2325</v>
      </c>
      <c r="B72" s="215" t="s">
        <v>2327</v>
      </c>
      <c r="C72" s="216">
        <v>1071.9000000000001</v>
      </c>
      <c r="D72" s="216">
        <v>1182.5</v>
      </c>
      <c r="E72" s="216">
        <v>958.11588000000006</v>
      </c>
      <c r="F72" s="216">
        <v>953.57992000000002</v>
      </c>
      <c r="G72" s="216">
        <v>4.5359600000000002</v>
      </c>
      <c r="H72" s="216">
        <v>0</v>
      </c>
      <c r="I72" s="216">
        <v>0</v>
      </c>
      <c r="J72" s="216">
        <v>0</v>
      </c>
    </row>
    <row r="73" spans="1:18" x14ac:dyDescent="0.2">
      <c r="A73" s="214" t="s">
        <v>2328</v>
      </c>
      <c r="B73" s="215" t="s">
        <v>2330</v>
      </c>
      <c r="C73" s="216">
        <v>20359</v>
      </c>
      <c r="D73" s="216">
        <v>22729.848750000001</v>
      </c>
      <c r="E73" s="216">
        <v>22711.508750000001</v>
      </c>
      <c r="F73" s="216">
        <v>22845.61879</v>
      </c>
      <c r="G73" s="216">
        <v>237.24376999999998</v>
      </c>
      <c r="H73" s="216">
        <v>0</v>
      </c>
      <c r="I73" s="216">
        <v>0</v>
      </c>
      <c r="J73" s="216">
        <v>0</v>
      </c>
    </row>
    <row r="74" spans="1:18" x14ac:dyDescent="0.2">
      <c r="A74" s="214" t="s">
        <v>2331</v>
      </c>
      <c r="B74" s="215" t="s">
        <v>2332</v>
      </c>
      <c r="C74" s="216">
        <v>1778133.7</v>
      </c>
      <c r="D74" s="216">
        <v>2059669.58678</v>
      </c>
      <c r="E74" s="216">
        <v>2011903.26306</v>
      </c>
      <c r="F74" s="216">
        <v>1968585.76938</v>
      </c>
      <c r="G74" s="216">
        <v>4151.8034399999997</v>
      </c>
      <c r="H74" s="216">
        <v>1.2112799999999999</v>
      </c>
      <c r="I74" s="216">
        <v>117762.70557000001</v>
      </c>
      <c r="J74" s="216">
        <v>0</v>
      </c>
    </row>
    <row r="75" spans="1:18" x14ac:dyDescent="0.2">
      <c r="A75" s="214" t="s">
        <v>2333</v>
      </c>
      <c r="B75" s="215" t="s">
        <v>2336</v>
      </c>
      <c r="C75" s="216">
        <v>1778133.7</v>
      </c>
      <c r="D75" s="216">
        <v>2059669.58678</v>
      </c>
      <c r="E75" s="216">
        <v>2011903.26306</v>
      </c>
      <c r="F75" s="216">
        <v>1968585.76938</v>
      </c>
      <c r="G75" s="216">
        <v>4129.45993</v>
      </c>
      <c r="H75" s="216">
        <v>0</v>
      </c>
      <c r="I75" s="216">
        <v>117704.65941000001</v>
      </c>
      <c r="J75" s="216">
        <v>0</v>
      </c>
    </row>
    <row r="76" spans="1:18" ht="14.25" customHeight="1" x14ac:dyDescent="0.2">
      <c r="A76" s="214" t="s">
        <v>3089</v>
      </c>
      <c r="B76" s="215" t="s">
        <v>3090</v>
      </c>
      <c r="C76" s="216">
        <v>0</v>
      </c>
      <c r="D76" s="216">
        <v>0</v>
      </c>
      <c r="E76" s="216">
        <v>0</v>
      </c>
      <c r="F76" s="216">
        <v>0</v>
      </c>
      <c r="G76" s="216">
        <v>22.343509999999998</v>
      </c>
      <c r="H76" s="216">
        <v>1.2112799999999999</v>
      </c>
      <c r="I76" s="216">
        <v>58.04616</v>
      </c>
      <c r="J76" s="216">
        <v>0</v>
      </c>
    </row>
    <row r="77" spans="1:18" ht="14.25" customHeight="1" x14ac:dyDescent="0.2">
      <c r="A77" s="208" t="s">
        <v>3091</v>
      </c>
      <c r="B77" s="209">
        <v>22</v>
      </c>
      <c r="C77" s="210">
        <v>3028719.3000000003</v>
      </c>
      <c r="D77" s="210">
        <v>2556724.1390200001</v>
      </c>
      <c r="E77" s="210">
        <v>2109242.7781699998</v>
      </c>
      <c r="F77" s="210">
        <v>2971350.5019699996</v>
      </c>
      <c r="G77" s="210">
        <v>80471.739409999995</v>
      </c>
      <c r="H77" s="210">
        <v>30.130669999999999</v>
      </c>
      <c r="I77" s="210">
        <v>45843.222929999996</v>
      </c>
      <c r="J77" s="210">
        <v>44.375059999999998</v>
      </c>
    </row>
    <row r="78" spans="1:18" x14ac:dyDescent="0.2">
      <c r="A78" s="214" t="s">
        <v>3092</v>
      </c>
      <c r="B78" s="215" t="s">
        <v>3093</v>
      </c>
      <c r="C78" s="216">
        <v>0</v>
      </c>
      <c r="D78" s="216">
        <v>0</v>
      </c>
      <c r="E78" s="216">
        <v>0</v>
      </c>
      <c r="F78" s="216">
        <v>876245.93033999996</v>
      </c>
      <c r="G78" s="216">
        <v>0</v>
      </c>
      <c r="H78" s="216">
        <v>0</v>
      </c>
      <c r="I78" s="216">
        <v>0</v>
      </c>
      <c r="J78" s="216">
        <v>0</v>
      </c>
    </row>
    <row r="79" spans="1:18" ht="25.5" x14ac:dyDescent="0.2">
      <c r="A79" s="214" t="s">
        <v>3094</v>
      </c>
      <c r="B79" s="215" t="s">
        <v>3095</v>
      </c>
      <c r="C79" s="216">
        <v>0</v>
      </c>
      <c r="D79" s="216">
        <v>0</v>
      </c>
      <c r="E79" s="216">
        <v>0</v>
      </c>
      <c r="F79" s="216">
        <v>209253.68941999998</v>
      </c>
      <c r="G79" s="216">
        <v>0</v>
      </c>
      <c r="H79" s="216">
        <v>0</v>
      </c>
      <c r="I79" s="216">
        <v>0</v>
      </c>
      <c r="J79" s="216">
        <v>0</v>
      </c>
    </row>
    <row r="80" spans="1:18" ht="18.75" customHeight="1" x14ac:dyDescent="0.2">
      <c r="A80" s="214" t="s">
        <v>3096</v>
      </c>
      <c r="B80" s="215" t="s">
        <v>3097</v>
      </c>
      <c r="C80" s="216">
        <v>0</v>
      </c>
      <c r="D80" s="216">
        <v>0</v>
      </c>
      <c r="E80" s="216">
        <v>0</v>
      </c>
      <c r="F80" s="216">
        <v>33522.12816</v>
      </c>
      <c r="G80" s="216">
        <v>0</v>
      </c>
      <c r="H80" s="216">
        <v>0</v>
      </c>
      <c r="I80" s="216">
        <v>0</v>
      </c>
      <c r="J80" s="216">
        <v>0</v>
      </c>
    </row>
    <row r="81" spans="1:10" ht="18.75" customHeight="1" x14ac:dyDescent="0.2">
      <c r="A81" s="214" t="s">
        <v>3098</v>
      </c>
      <c r="B81" s="215" t="s">
        <v>3099</v>
      </c>
      <c r="C81" s="216">
        <v>0</v>
      </c>
      <c r="D81" s="216">
        <v>0</v>
      </c>
      <c r="E81" s="216">
        <v>0</v>
      </c>
      <c r="F81" s="216">
        <v>171149.56609000001</v>
      </c>
      <c r="G81" s="216">
        <v>0</v>
      </c>
      <c r="H81" s="216">
        <v>0</v>
      </c>
      <c r="I81" s="216">
        <v>0</v>
      </c>
      <c r="J81" s="216">
        <v>0</v>
      </c>
    </row>
    <row r="82" spans="1:10" ht="25.5" x14ac:dyDescent="0.2">
      <c r="A82" s="214" t="s">
        <v>3100</v>
      </c>
      <c r="B82" s="215" t="s">
        <v>3101</v>
      </c>
      <c r="C82" s="216">
        <v>0</v>
      </c>
      <c r="D82" s="216">
        <v>0</v>
      </c>
      <c r="E82" s="216">
        <v>0</v>
      </c>
      <c r="F82" s="216">
        <v>171593.69105999998</v>
      </c>
      <c r="G82" s="216">
        <v>0</v>
      </c>
      <c r="H82" s="216">
        <v>0</v>
      </c>
      <c r="I82" s="216">
        <v>0</v>
      </c>
      <c r="J82" s="216">
        <v>0</v>
      </c>
    </row>
    <row r="83" spans="1:10" ht="25.5" x14ac:dyDescent="0.2">
      <c r="A83" s="214" t="s">
        <v>3102</v>
      </c>
      <c r="B83" s="215" t="s">
        <v>3103</v>
      </c>
      <c r="C83" s="216">
        <v>0</v>
      </c>
      <c r="D83" s="216">
        <v>0</v>
      </c>
      <c r="E83" s="216">
        <v>0</v>
      </c>
      <c r="F83" s="216">
        <v>7981.8564999999999</v>
      </c>
      <c r="G83" s="216">
        <v>0</v>
      </c>
      <c r="H83" s="216">
        <v>0</v>
      </c>
      <c r="I83" s="216">
        <v>0</v>
      </c>
      <c r="J83" s="216">
        <v>0</v>
      </c>
    </row>
    <row r="84" spans="1:10" ht="25.5" x14ac:dyDescent="0.2">
      <c r="A84" s="214" t="s">
        <v>3104</v>
      </c>
      <c r="B84" s="215" t="s">
        <v>3105</v>
      </c>
      <c r="C84" s="216">
        <v>0</v>
      </c>
      <c r="D84" s="216">
        <v>0</v>
      </c>
      <c r="E84" s="216">
        <v>0</v>
      </c>
      <c r="F84" s="216">
        <v>76796.473440000002</v>
      </c>
      <c r="G84" s="216">
        <v>0</v>
      </c>
      <c r="H84" s="216">
        <v>0</v>
      </c>
      <c r="I84" s="216">
        <v>0</v>
      </c>
      <c r="J84" s="216">
        <v>0</v>
      </c>
    </row>
    <row r="85" spans="1:10" x14ac:dyDescent="0.2">
      <c r="A85" s="214" t="s">
        <v>3106</v>
      </c>
      <c r="B85" s="215" t="s">
        <v>3107</v>
      </c>
      <c r="C85" s="216">
        <v>0</v>
      </c>
      <c r="D85" s="216">
        <v>0</v>
      </c>
      <c r="E85" s="216">
        <v>0</v>
      </c>
      <c r="F85" s="216">
        <v>35648.495729999995</v>
      </c>
      <c r="G85" s="216">
        <v>0</v>
      </c>
      <c r="H85" s="216">
        <v>0</v>
      </c>
      <c r="I85" s="216">
        <v>0</v>
      </c>
      <c r="J85" s="216">
        <v>0</v>
      </c>
    </row>
    <row r="86" spans="1:10" ht="25.5" x14ac:dyDescent="0.2">
      <c r="A86" s="214" t="s">
        <v>3108</v>
      </c>
      <c r="B86" s="215" t="s">
        <v>3109</v>
      </c>
      <c r="C86" s="216">
        <v>0</v>
      </c>
      <c r="D86" s="216">
        <v>0</v>
      </c>
      <c r="E86" s="216">
        <v>0</v>
      </c>
      <c r="F86" s="216">
        <v>86895.43028</v>
      </c>
      <c r="G86" s="216">
        <v>0</v>
      </c>
      <c r="H86" s="216">
        <v>0</v>
      </c>
      <c r="I86" s="216">
        <v>0</v>
      </c>
      <c r="J86" s="216">
        <v>0</v>
      </c>
    </row>
    <row r="87" spans="1:10" ht="16.5" customHeight="1" x14ac:dyDescent="0.2">
      <c r="A87" s="214" t="s">
        <v>3110</v>
      </c>
      <c r="B87" s="215" t="s">
        <v>3111</v>
      </c>
      <c r="C87" s="216">
        <v>0</v>
      </c>
      <c r="D87" s="216">
        <v>0</v>
      </c>
      <c r="E87" s="216">
        <v>0</v>
      </c>
      <c r="F87" s="216">
        <v>83404.599660000007</v>
      </c>
      <c r="G87" s="216">
        <v>0</v>
      </c>
      <c r="H87" s="216">
        <v>0</v>
      </c>
      <c r="I87" s="216">
        <v>0</v>
      </c>
      <c r="J87" s="216">
        <v>0</v>
      </c>
    </row>
    <row r="88" spans="1:10" x14ac:dyDescent="0.2">
      <c r="A88" s="214" t="s">
        <v>2340</v>
      </c>
      <c r="B88" s="215" t="s">
        <v>2341</v>
      </c>
      <c r="C88" s="216">
        <v>3028719.3000000003</v>
      </c>
      <c r="D88" s="216">
        <v>2556724.1390200001</v>
      </c>
      <c r="E88" s="216">
        <v>2109242.7781699998</v>
      </c>
      <c r="F88" s="216">
        <v>2095104.5716299999</v>
      </c>
      <c r="G88" s="216">
        <v>80471.739409999995</v>
      </c>
      <c r="H88" s="216">
        <v>30.130669999999999</v>
      </c>
      <c r="I88" s="216">
        <v>45843.222929999996</v>
      </c>
      <c r="J88" s="216">
        <v>44.375059999999998</v>
      </c>
    </row>
    <row r="89" spans="1:10" x14ac:dyDescent="0.2">
      <c r="A89" s="214" t="s">
        <v>2345</v>
      </c>
      <c r="B89" s="215" t="s">
        <v>2347</v>
      </c>
      <c r="C89" s="216">
        <v>158326.91</v>
      </c>
      <c r="D89" s="216">
        <v>189305.78706</v>
      </c>
      <c r="E89" s="216">
        <v>176391.32435000001</v>
      </c>
      <c r="F89" s="216">
        <v>184351.38316</v>
      </c>
      <c r="G89" s="216">
        <v>5444.5639099999999</v>
      </c>
      <c r="H89" s="216">
        <v>0</v>
      </c>
      <c r="I89" s="216">
        <v>8458.4596400000009</v>
      </c>
      <c r="J89" s="216">
        <v>11.899569999999999</v>
      </c>
    </row>
    <row r="90" spans="1:10" x14ac:dyDescent="0.2">
      <c r="A90" s="214" t="s">
        <v>2348</v>
      </c>
      <c r="B90" s="215" t="s">
        <v>2351</v>
      </c>
      <c r="C90" s="216">
        <v>55127.995999999999</v>
      </c>
      <c r="D90" s="216">
        <v>133894.10914000002</v>
      </c>
      <c r="E90" s="216">
        <v>121035.11972999999</v>
      </c>
      <c r="F90" s="216">
        <v>112186.60283</v>
      </c>
      <c r="G90" s="216">
        <v>9937.5760300000002</v>
      </c>
      <c r="H90" s="216">
        <v>0</v>
      </c>
      <c r="I90" s="216">
        <v>5751.4697500000002</v>
      </c>
      <c r="J90" s="216">
        <v>0</v>
      </c>
    </row>
    <row r="91" spans="1:10" x14ac:dyDescent="0.2">
      <c r="A91" s="214" t="s">
        <v>2352</v>
      </c>
      <c r="B91" s="215" t="s">
        <v>2354</v>
      </c>
      <c r="C91" s="216">
        <v>94535.123999999996</v>
      </c>
      <c r="D91" s="216">
        <v>171495.66954</v>
      </c>
      <c r="E91" s="216">
        <v>153983.82524999999</v>
      </c>
      <c r="F91" s="216">
        <v>144074.84604999999</v>
      </c>
      <c r="G91" s="216">
        <v>7663.40679</v>
      </c>
      <c r="H91" s="216">
        <v>0</v>
      </c>
      <c r="I91" s="216">
        <v>10972.16763</v>
      </c>
      <c r="J91" s="216">
        <v>30.1874</v>
      </c>
    </row>
    <row r="92" spans="1:10" x14ac:dyDescent="0.2">
      <c r="A92" s="214" t="s">
        <v>2355</v>
      </c>
      <c r="B92" s="215" t="s">
        <v>2358</v>
      </c>
      <c r="C92" s="216">
        <v>48988.05</v>
      </c>
      <c r="D92" s="216">
        <v>46203.752350000002</v>
      </c>
      <c r="E92" s="216">
        <v>41079.528340000004</v>
      </c>
      <c r="F92" s="216">
        <v>40340.079909999899</v>
      </c>
      <c r="G92" s="216">
        <v>2507.2830899999999</v>
      </c>
      <c r="H92" s="216">
        <v>0.2656</v>
      </c>
      <c r="I92" s="216">
        <v>621.80170999999996</v>
      </c>
      <c r="J92" s="216">
        <v>3.0000000000000001E-3</v>
      </c>
    </row>
    <row r="93" spans="1:10" x14ac:dyDescent="0.2">
      <c r="A93" s="214" t="s">
        <v>2359</v>
      </c>
      <c r="B93" s="215" t="s">
        <v>2361</v>
      </c>
      <c r="C93" s="216">
        <v>14834.02</v>
      </c>
      <c r="D93" s="216">
        <v>10723.37703</v>
      </c>
      <c r="E93" s="216">
        <v>9895.393689999999</v>
      </c>
      <c r="F93" s="216">
        <v>10169.054400000001</v>
      </c>
      <c r="G93" s="216">
        <v>200.16723999999999</v>
      </c>
      <c r="H93" s="216">
        <v>0</v>
      </c>
      <c r="I93" s="216">
        <v>451.42939000000001</v>
      </c>
      <c r="J93" s="216">
        <v>0.73629999999999995</v>
      </c>
    </row>
    <row r="94" spans="1:10" x14ac:dyDescent="0.2">
      <c r="A94" s="214" t="s">
        <v>2364</v>
      </c>
      <c r="B94" s="215" t="s">
        <v>2366</v>
      </c>
      <c r="C94" s="216">
        <v>248208.23</v>
      </c>
      <c r="D94" s="216">
        <v>177011.09976999997</v>
      </c>
      <c r="E94" s="216">
        <v>157540.13873000001</v>
      </c>
      <c r="F94" s="216">
        <v>156710.23319999999</v>
      </c>
      <c r="G94" s="216">
        <v>505.13423999999998</v>
      </c>
      <c r="H94" s="216">
        <v>0</v>
      </c>
      <c r="I94" s="216">
        <v>1324.4361399999998</v>
      </c>
      <c r="J94" s="216">
        <v>1.49</v>
      </c>
    </row>
    <row r="95" spans="1:10" x14ac:dyDescent="0.2">
      <c r="A95" s="214" t="s">
        <v>2367</v>
      </c>
      <c r="B95" s="215" t="s">
        <v>2370</v>
      </c>
      <c r="C95" s="216">
        <v>26187.77</v>
      </c>
      <c r="D95" s="216">
        <v>22312.295140000002</v>
      </c>
      <c r="E95" s="216">
        <v>18144.504300000001</v>
      </c>
      <c r="F95" s="216">
        <v>17747.15337</v>
      </c>
      <c r="G95" s="216">
        <v>676.63783999999998</v>
      </c>
      <c r="H95" s="216">
        <v>0.47441</v>
      </c>
      <c r="I95" s="216">
        <v>511.81152000000003</v>
      </c>
      <c r="J95" s="216">
        <v>0</v>
      </c>
    </row>
    <row r="96" spans="1:10" x14ac:dyDescent="0.2">
      <c r="A96" s="214" t="s">
        <v>2371</v>
      </c>
      <c r="B96" s="215" t="s">
        <v>2374</v>
      </c>
      <c r="C96" s="216">
        <v>193053.4</v>
      </c>
      <c r="D96" s="216">
        <v>235507.07348999998</v>
      </c>
      <c r="E96" s="216">
        <v>214260.11497</v>
      </c>
      <c r="F96" s="216">
        <v>215781.9185</v>
      </c>
      <c r="G96" s="216">
        <v>1973.61978</v>
      </c>
      <c r="H96" s="216">
        <v>3.1</v>
      </c>
      <c r="I96" s="216">
        <v>5982.6093700000001</v>
      </c>
      <c r="J96" s="216">
        <v>0</v>
      </c>
    </row>
    <row r="97" spans="1:10" x14ac:dyDescent="0.2">
      <c r="A97" s="214" t="s">
        <v>2375</v>
      </c>
      <c r="B97" s="215" t="s">
        <v>2378</v>
      </c>
      <c r="C97" s="216">
        <v>39666.699999999997</v>
      </c>
      <c r="D97" s="216">
        <v>41907.925769999994</v>
      </c>
      <c r="E97" s="216">
        <v>35704.45912</v>
      </c>
      <c r="F97" s="216">
        <v>35663.54002</v>
      </c>
      <c r="G97" s="216">
        <v>170.17073000000002</v>
      </c>
      <c r="H97" s="216">
        <v>0.5</v>
      </c>
      <c r="I97" s="216">
        <v>277.96758</v>
      </c>
      <c r="J97" s="216">
        <v>0</v>
      </c>
    </row>
    <row r="98" spans="1:10" x14ac:dyDescent="0.2">
      <c r="A98" s="214" t="s">
        <v>2379</v>
      </c>
      <c r="B98" s="215" t="s">
        <v>2382</v>
      </c>
      <c r="C98" s="216">
        <v>151525.30000000002</v>
      </c>
      <c r="D98" s="216">
        <v>173804.30602000002</v>
      </c>
      <c r="E98" s="216">
        <v>160206.41189000002</v>
      </c>
      <c r="F98" s="216">
        <v>160621.82334999999</v>
      </c>
      <c r="G98" s="216">
        <v>1069.5973200000001</v>
      </c>
      <c r="H98" s="216">
        <v>0</v>
      </c>
      <c r="I98" s="216">
        <v>749.21384999999998</v>
      </c>
      <c r="J98" s="216">
        <v>0</v>
      </c>
    </row>
    <row r="99" spans="1:10" x14ac:dyDescent="0.2">
      <c r="A99" s="214" t="s">
        <v>3112</v>
      </c>
      <c r="B99" s="215" t="s">
        <v>2387</v>
      </c>
      <c r="C99" s="216">
        <v>47096.4</v>
      </c>
      <c r="D99" s="216">
        <v>29344.204839999999</v>
      </c>
      <c r="E99" s="216">
        <v>20069.880239999999</v>
      </c>
      <c r="F99" s="216">
        <v>21104.570799999998</v>
      </c>
      <c r="G99" s="216">
        <v>772.19962999999996</v>
      </c>
      <c r="H99" s="216">
        <v>3.8</v>
      </c>
      <c r="I99" s="216">
        <v>1289.02522</v>
      </c>
      <c r="J99" s="216">
        <v>0</v>
      </c>
    </row>
    <row r="100" spans="1:10" x14ac:dyDescent="0.2">
      <c r="A100" s="214" t="s">
        <v>2390</v>
      </c>
      <c r="B100" s="215" t="s">
        <v>2392</v>
      </c>
      <c r="C100" s="216">
        <v>25733.25</v>
      </c>
      <c r="D100" s="216">
        <v>20954.80731</v>
      </c>
      <c r="E100" s="216">
        <v>19540.756460000001</v>
      </c>
      <c r="F100" s="216">
        <v>18379.636030000001</v>
      </c>
      <c r="G100" s="216">
        <v>343.41780999999997</v>
      </c>
      <c r="H100" s="216">
        <v>0</v>
      </c>
      <c r="I100" s="216">
        <v>349.61356000000001</v>
      </c>
      <c r="J100" s="216">
        <v>5.4789999999999998E-2</v>
      </c>
    </row>
    <row r="101" spans="1:10" x14ac:dyDescent="0.2">
      <c r="A101" s="214" t="s">
        <v>2393</v>
      </c>
      <c r="B101" s="215" t="s">
        <v>2396</v>
      </c>
      <c r="C101" s="216">
        <v>103208.15</v>
      </c>
      <c r="D101" s="216">
        <v>98436.062129999991</v>
      </c>
      <c r="E101" s="216">
        <v>75877.483330000003</v>
      </c>
      <c r="F101" s="216">
        <v>74286.826209999999</v>
      </c>
      <c r="G101" s="216">
        <v>1597.9306300000001</v>
      </c>
      <c r="H101" s="216">
        <v>0</v>
      </c>
      <c r="I101" s="216">
        <v>226.28881999999999</v>
      </c>
      <c r="J101" s="216">
        <v>0</v>
      </c>
    </row>
    <row r="102" spans="1:10" ht="25.5" x14ac:dyDescent="0.2">
      <c r="A102" s="214" t="s">
        <v>2397</v>
      </c>
      <c r="B102" s="215" t="s">
        <v>2399</v>
      </c>
      <c r="C102" s="216">
        <v>150644.20000000001</v>
      </c>
      <c r="D102" s="216">
        <v>129873.33683</v>
      </c>
      <c r="E102" s="216">
        <v>120572.14586</v>
      </c>
      <c r="F102" s="216">
        <v>120474.97010999999</v>
      </c>
      <c r="G102" s="216">
        <v>0</v>
      </c>
      <c r="H102" s="216">
        <v>0</v>
      </c>
      <c r="I102" s="216">
        <v>7.4790000000000009E-2</v>
      </c>
      <c r="J102" s="216">
        <v>0</v>
      </c>
    </row>
    <row r="103" spans="1:10" x14ac:dyDescent="0.2">
      <c r="A103" s="214" t="s">
        <v>2400</v>
      </c>
      <c r="B103" s="215" t="s">
        <v>2403</v>
      </c>
      <c r="C103" s="216">
        <v>41934.6</v>
      </c>
      <c r="D103" s="216">
        <v>60939.084450000002</v>
      </c>
      <c r="E103" s="216">
        <v>56898.616549999999</v>
      </c>
      <c r="F103" s="216">
        <v>58071.27925</v>
      </c>
      <c r="G103" s="216">
        <v>500.47321999999997</v>
      </c>
      <c r="H103" s="216">
        <v>0</v>
      </c>
      <c r="I103" s="216">
        <v>981.25274000000002</v>
      </c>
      <c r="J103" s="216">
        <v>0</v>
      </c>
    </row>
    <row r="104" spans="1:10" x14ac:dyDescent="0.2">
      <c r="A104" s="214" t="s">
        <v>2404</v>
      </c>
      <c r="B104" s="215" t="s">
        <v>2406</v>
      </c>
      <c r="C104" s="216">
        <v>23239.200000000001</v>
      </c>
      <c r="D104" s="216">
        <v>23214.916670000002</v>
      </c>
      <c r="E104" s="216">
        <v>21442.828369999999</v>
      </c>
      <c r="F104" s="216">
        <v>21465.179760000003</v>
      </c>
      <c r="G104" s="216">
        <v>1E-3</v>
      </c>
      <c r="H104" s="216">
        <v>0</v>
      </c>
      <c r="I104" s="216">
        <v>0</v>
      </c>
      <c r="J104" s="216">
        <v>0</v>
      </c>
    </row>
    <row r="105" spans="1:10" x14ac:dyDescent="0.2">
      <c r="A105" s="214" t="s">
        <v>2409</v>
      </c>
      <c r="B105" s="215" t="s">
        <v>2412</v>
      </c>
      <c r="C105" s="216">
        <v>21227.59</v>
      </c>
      <c r="D105" s="216">
        <v>20834.65264</v>
      </c>
      <c r="E105" s="216">
        <v>16894.828600000001</v>
      </c>
      <c r="F105" s="216">
        <v>15465.054760000001</v>
      </c>
      <c r="G105" s="216">
        <v>77.323599999999999</v>
      </c>
      <c r="H105" s="216">
        <v>0</v>
      </c>
      <c r="I105" s="216">
        <v>821.37979000000007</v>
      </c>
      <c r="J105" s="216">
        <v>0</v>
      </c>
    </row>
    <row r="106" spans="1:10" x14ac:dyDescent="0.2">
      <c r="A106" s="214" t="s">
        <v>2413</v>
      </c>
      <c r="B106" s="215" t="s">
        <v>2416</v>
      </c>
      <c r="C106" s="216">
        <v>14634.18</v>
      </c>
      <c r="D106" s="216">
        <v>14966.785599999999</v>
      </c>
      <c r="E106" s="216">
        <v>9981.4164700000001</v>
      </c>
      <c r="F106" s="216">
        <v>9891.4347400000006</v>
      </c>
      <c r="G106" s="216">
        <v>71.866749999999996</v>
      </c>
      <c r="H106" s="216">
        <v>0</v>
      </c>
      <c r="I106" s="216">
        <v>12.12528</v>
      </c>
      <c r="J106" s="216">
        <v>0</v>
      </c>
    </row>
    <row r="107" spans="1:10" x14ac:dyDescent="0.2">
      <c r="A107" s="214" t="s">
        <v>2417</v>
      </c>
      <c r="B107" s="215" t="s">
        <v>2420</v>
      </c>
      <c r="C107" s="216">
        <v>141303.70000000001</v>
      </c>
      <c r="D107" s="216">
        <v>152444.41859000002</v>
      </c>
      <c r="E107" s="216">
        <v>116613.40017000001</v>
      </c>
      <c r="F107" s="216">
        <v>116114.85326999999</v>
      </c>
      <c r="G107" s="216">
        <v>7.9530000000000003</v>
      </c>
      <c r="H107" s="216">
        <v>0</v>
      </c>
      <c r="I107" s="216">
        <v>0.44283</v>
      </c>
      <c r="J107" s="216">
        <v>0</v>
      </c>
    </row>
    <row r="108" spans="1:10" x14ac:dyDescent="0.2">
      <c r="A108" s="214" t="s">
        <v>2421</v>
      </c>
      <c r="B108" s="215" t="s">
        <v>2423</v>
      </c>
      <c r="C108" s="216">
        <v>36688.536799999994</v>
      </c>
      <c r="D108" s="216">
        <v>36567.078950000003</v>
      </c>
      <c r="E108" s="216">
        <v>34991.592250000002</v>
      </c>
      <c r="F108" s="216">
        <v>34957.04262</v>
      </c>
      <c r="G108" s="216">
        <v>55.103769999999997</v>
      </c>
      <c r="H108" s="216">
        <v>0</v>
      </c>
      <c r="I108" s="216">
        <v>232.29885000000002</v>
      </c>
      <c r="J108" s="216">
        <v>0</v>
      </c>
    </row>
    <row r="109" spans="1:10" ht="16.5" customHeight="1" x14ac:dyDescent="0.2">
      <c r="A109" s="214" t="s">
        <v>2426</v>
      </c>
      <c r="B109" s="215" t="s">
        <v>2427</v>
      </c>
      <c r="C109" s="216">
        <v>75517.100000000006</v>
      </c>
      <c r="D109" s="216">
        <v>98426.960999999996</v>
      </c>
      <c r="E109" s="216">
        <v>95367.509720000002</v>
      </c>
      <c r="F109" s="216">
        <v>92850.465319999988</v>
      </c>
      <c r="G109" s="216">
        <v>0.94499999999999995</v>
      </c>
      <c r="H109" s="216">
        <v>0</v>
      </c>
      <c r="I109" s="216">
        <v>1561.1663999999998</v>
      </c>
      <c r="J109" s="216">
        <v>0</v>
      </c>
    </row>
    <row r="110" spans="1:10" x14ac:dyDescent="0.2">
      <c r="A110" s="214" t="s">
        <v>2428</v>
      </c>
      <c r="B110" s="215" t="s">
        <v>2431</v>
      </c>
      <c r="C110" s="216">
        <v>7108.5</v>
      </c>
      <c r="D110" s="216">
        <v>5734.76</v>
      </c>
      <c r="E110" s="216">
        <v>3785.1109999999999</v>
      </c>
      <c r="F110" s="216">
        <v>3785.1109999999999</v>
      </c>
      <c r="G110" s="216">
        <v>0</v>
      </c>
      <c r="H110" s="216">
        <v>0</v>
      </c>
      <c r="I110" s="216">
        <v>0</v>
      </c>
      <c r="J110" s="216">
        <v>0</v>
      </c>
    </row>
    <row r="111" spans="1:10" ht="13.5" customHeight="1" x14ac:dyDescent="0.2">
      <c r="A111" s="214" t="s">
        <v>2432</v>
      </c>
      <c r="B111" s="215" t="s">
        <v>2434</v>
      </c>
      <c r="C111" s="216">
        <v>11213.82</v>
      </c>
      <c r="D111" s="216">
        <v>13327.180279999999</v>
      </c>
      <c r="E111" s="216">
        <v>12227.1839</v>
      </c>
      <c r="F111" s="216">
        <v>12218.648380000001</v>
      </c>
      <c r="G111" s="216">
        <v>1.1200000000000001</v>
      </c>
      <c r="H111" s="216">
        <v>0</v>
      </c>
      <c r="I111" s="216">
        <v>0.36102000000000001</v>
      </c>
      <c r="J111" s="216">
        <v>0</v>
      </c>
    </row>
    <row r="112" spans="1:10" x14ac:dyDescent="0.2">
      <c r="A112" s="214" t="s">
        <v>3113</v>
      </c>
      <c r="B112" s="215" t="s">
        <v>2437</v>
      </c>
      <c r="C112" s="216">
        <v>17993.207000000002</v>
      </c>
      <c r="D112" s="216">
        <v>20091.055619999999</v>
      </c>
      <c r="E112" s="216">
        <v>17569.60254</v>
      </c>
      <c r="F112" s="216">
        <v>17743.000519999998</v>
      </c>
      <c r="G112" s="216">
        <v>456.92182000000003</v>
      </c>
      <c r="H112" s="216">
        <v>1.03545</v>
      </c>
      <c r="I112" s="216">
        <v>473.90796</v>
      </c>
      <c r="J112" s="216">
        <v>0</v>
      </c>
    </row>
    <row r="113" spans="1:14" x14ac:dyDescent="0.2">
      <c r="A113" s="214" t="s">
        <v>2438</v>
      </c>
      <c r="B113" s="215" t="s">
        <v>2441</v>
      </c>
      <c r="C113" s="216">
        <v>1280723.3661999998</v>
      </c>
      <c r="D113" s="216">
        <v>629403.37880000006</v>
      </c>
      <c r="E113" s="216">
        <v>399169.64234000002</v>
      </c>
      <c r="F113" s="216">
        <v>400649.86407000001</v>
      </c>
      <c r="G113" s="216">
        <v>46438.326209999999</v>
      </c>
      <c r="H113" s="216">
        <v>20.955209999999997</v>
      </c>
      <c r="I113" s="216">
        <v>4793.9190899999994</v>
      </c>
      <c r="J113" s="216">
        <v>4.0000000000000001E-3</v>
      </c>
    </row>
    <row r="114" spans="1:14" s="202" customFormat="1" x14ac:dyDescent="0.2">
      <c r="A114" s="208" t="s">
        <v>3114</v>
      </c>
      <c r="B114" s="209">
        <v>23</v>
      </c>
      <c r="C114" s="210">
        <v>0</v>
      </c>
      <c r="D114" s="210">
        <v>0</v>
      </c>
      <c r="E114" s="210">
        <v>0</v>
      </c>
      <c r="F114" s="210">
        <v>1134312.7945700001</v>
      </c>
      <c r="G114" s="210">
        <v>0</v>
      </c>
      <c r="H114" s="210">
        <v>0</v>
      </c>
      <c r="I114" s="210">
        <v>0</v>
      </c>
      <c r="J114" s="210">
        <v>0</v>
      </c>
    </row>
    <row r="115" spans="1:14" ht="13.5" customHeight="1" x14ac:dyDescent="0.2">
      <c r="A115" s="214" t="s">
        <v>3115</v>
      </c>
      <c r="B115" s="215" t="s">
        <v>3116</v>
      </c>
      <c r="C115" s="216">
        <v>0</v>
      </c>
      <c r="D115" s="216">
        <v>0</v>
      </c>
      <c r="E115" s="216">
        <v>0</v>
      </c>
      <c r="F115" s="216">
        <v>978820.28294000006</v>
      </c>
      <c r="G115" s="216">
        <v>0</v>
      </c>
      <c r="H115" s="216">
        <v>0</v>
      </c>
      <c r="I115" s="216">
        <v>0</v>
      </c>
      <c r="J115" s="216">
        <v>0</v>
      </c>
    </row>
    <row r="116" spans="1:14" x14ac:dyDescent="0.2">
      <c r="A116" s="214" t="s">
        <v>3117</v>
      </c>
      <c r="B116" s="215" t="s">
        <v>3118</v>
      </c>
      <c r="C116" s="216">
        <v>0</v>
      </c>
      <c r="D116" s="216">
        <v>0</v>
      </c>
      <c r="E116" s="216">
        <v>0</v>
      </c>
      <c r="F116" s="216">
        <v>279037.17329999997</v>
      </c>
      <c r="G116" s="216">
        <v>0</v>
      </c>
      <c r="H116" s="216">
        <v>0</v>
      </c>
      <c r="I116" s="216">
        <v>0</v>
      </c>
      <c r="J116" s="216">
        <v>0</v>
      </c>
    </row>
    <row r="117" spans="1:14" x14ac:dyDescent="0.2">
      <c r="A117" s="214" t="s">
        <v>3119</v>
      </c>
      <c r="B117" s="215" t="s">
        <v>3120</v>
      </c>
      <c r="C117" s="216">
        <v>0</v>
      </c>
      <c r="D117" s="216">
        <v>0</v>
      </c>
      <c r="E117" s="216">
        <v>0</v>
      </c>
      <c r="F117" s="216">
        <v>37126.54999</v>
      </c>
      <c r="G117" s="216">
        <v>0</v>
      </c>
      <c r="H117" s="216">
        <v>0</v>
      </c>
      <c r="I117" s="216">
        <v>0</v>
      </c>
      <c r="J117" s="216">
        <v>0</v>
      </c>
    </row>
    <row r="118" spans="1:14" x14ac:dyDescent="0.2">
      <c r="A118" s="214" t="s">
        <v>3121</v>
      </c>
      <c r="B118" s="215" t="s">
        <v>3122</v>
      </c>
      <c r="C118" s="216">
        <v>0</v>
      </c>
      <c r="D118" s="216">
        <v>0</v>
      </c>
      <c r="E118" s="216">
        <v>0</v>
      </c>
      <c r="F118" s="216">
        <v>67119.932010000004</v>
      </c>
      <c r="G118" s="216">
        <v>0</v>
      </c>
      <c r="H118" s="216">
        <v>0</v>
      </c>
      <c r="I118" s="216">
        <v>0</v>
      </c>
      <c r="J118" s="216">
        <v>0</v>
      </c>
    </row>
    <row r="119" spans="1:14" x14ac:dyDescent="0.2">
      <c r="A119" s="214" t="s">
        <v>3123</v>
      </c>
      <c r="B119" s="215" t="s">
        <v>3124</v>
      </c>
      <c r="C119" s="216">
        <v>0</v>
      </c>
      <c r="D119" s="216">
        <v>0</v>
      </c>
      <c r="E119" s="216">
        <v>0</v>
      </c>
      <c r="F119" s="216">
        <v>400256.26639</v>
      </c>
      <c r="G119" s="216">
        <v>0</v>
      </c>
      <c r="H119" s="216">
        <v>0</v>
      </c>
      <c r="I119" s="216">
        <v>0</v>
      </c>
      <c r="J119" s="216">
        <v>0</v>
      </c>
    </row>
    <row r="120" spans="1:14" x14ac:dyDescent="0.2">
      <c r="A120" s="214" t="s">
        <v>3125</v>
      </c>
      <c r="B120" s="215" t="s">
        <v>3126</v>
      </c>
      <c r="C120" s="216">
        <v>0</v>
      </c>
      <c r="D120" s="216">
        <v>0</v>
      </c>
      <c r="E120" s="216">
        <v>0</v>
      </c>
      <c r="F120" s="216">
        <v>125804.38980999999</v>
      </c>
      <c r="G120" s="216">
        <v>0</v>
      </c>
      <c r="H120" s="216">
        <v>0</v>
      </c>
      <c r="I120" s="216">
        <v>0</v>
      </c>
      <c r="J120" s="216">
        <v>0</v>
      </c>
    </row>
    <row r="121" spans="1:14" ht="25.5" x14ac:dyDescent="0.2">
      <c r="A121" s="214" t="s">
        <v>3127</v>
      </c>
      <c r="B121" s="215" t="s">
        <v>3128</v>
      </c>
      <c r="C121" s="216">
        <v>0</v>
      </c>
      <c r="D121" s="216">
        <v>0</v>
      </c>
      <c r="E121" s="216">
        <v>0</v>
      </c>
      <c r="F121" s="216">
        <v>65125.548940000001</v>
      </c>
      <c r="G121" s="216">
        <v>0</v>
      </c>
      <c r="H121" s="216">
        <v>0</v>
      </c>
      <c r="I121" s="216">
        <v>0</v>
      </c>
      <c r="J121" s="216">
        <v>0</v>
      </c>
    </row>
    <row r="122" spans="1:14" x14ac:dyDescent="0.2">
      <c r="A122" s="214" t="s">
        <v>3129</v>
      </c>
      <c r="B122" s="215" t="s">
        <v>3130</v>
      </c>
      <c r="C122" s="216">
        <v>0</v>
      </c>
      <c r="D122" s="216">
        <v>0</v>
      </c>
      <c r="E122" s="216">
        <v>0</v>
      </c>
      <c r="F122" s="216">
        <v>4350.4224999999997</v>
      </c>
      <c r="G122" s="216">
        <v>0</v>
      </c>
      <c r="H122" s="216">
        <v>0</v>
      </c>
      <c r="I122" s="216">
        <v>0</v>
      </c>
      <c r="J122" s="216">
        <v>0</v>
      </c>
    </row>
    <row r="123" spans="1:14" x14ac:dyDescent="0.2">
      <c r="A123" s="214" t="s">
        <v>3131</v>
      </c>
      <c r="B123" s="215" t="s">
        <v>3132</v>
      </c>
      <c r="C123" s="216">
        <v>0</v>
      </c>
      <c r="D123" s="216">
        <v>0</v>
      </c>
      <c r="E123" s="216">
        <v>0</v>
      </c>
      <c r="F123" s="216">
        <v>155492.51162999999</v>
      </c>
      <c r="G123" s="216">
        <v>0</v>
      </c>
      <c r="H123" s="216">
        <v>0</v>
      </c>
      <c r="I123" s="216">
        <v>0</v>
      </c>
      <c r="J123" s="216">
        <v>0</v>
      </c>
    </row>
    <row r="124" spans="1:14" x14ac:dyDescent="0.2">
      <c r="A124" s="214" t="s">
        <v>3131</v>
      </c>
      <c r="B124" s="215" t="s">
        <v>3133</v>
      </c>
      <c r="C124" s="216">
        <v>0</v>
      </c>
      <c r="D124" s="216">
        <v>0</v>
      </c>
      <c r="E124" s="216">
        <v>0</v>
      </c>
      <c r="F124" s="216">
        <v>155492.51162999999</v>
      </c>
      <c r="G124" s="216">
        <v>0</v>
      </c>
      <c r="H124" s="216">
        <v>0</v>
      </c>
      <c r="I124" s="216">
        <v>0</v>
      </c>
      <c r="J124" s="216">
        <v>0</v>
      </c>
    </row>
    <row r="125" spans="1:14" s="202" customFormat="1" x14ac:dyDescent="0.2">
      <c r="A125" s="208" t="s">
        <v>3134</v>
      </c>
      <c r="B125" s="209">
        <v>25</v>
      </c>
      <c r="C125" s="210">
        <v>3579607.3999999994</v>
      </c>
      <c r="D125" s="210">
        <v>4548889.24</v>
      </c>
      <c r="E125" s="210">
        <v>4227840.0934500005</v>
      </c>
      <c r="F125" s="210">
        <v>4196800.0888999999</v>
      </c>
      <c r="G125" s="210">
        <v>93840.810140000001</v>
      </c>
      <c r="H125" s="210">
        <v>0</v>
      </c>
      <c r="I125" s="210">
        <v>4219.34249</v>
      </c>
      <c r="J125" s="210">
        <v>0</v>
      </c>
    </row>
    <row r="126" spans="1:14" x14ac:dyDescent="0.2">
      <c r="A126" s="214" t="s">
        <v>2467</v>
      </c>
      <c r="B126" s="215" t="s">
        <v>2468</v>
      </c>
      <c r="C126" s="216">
        <v>1565090.2</v>
      </c>
      <c r="D126" s="216">
        <v>2029375.3149999999</v>
      </c>
      <c r="E126" s="216">
        <v>1798743.18056</v>
      </c>
      <c r="F126" s="216">
        <v>1799325.2536600002</v>
      </c>
      <c r="G126" s="216">
        <v>1358.18597</v>
      </c>
      <c r="H126" s="216">
        <v>0</v>
      </c>
      <c r="I126" s="216">
        <v>0</v>
      </c>
      <c r="J126" s="216">
        <v>0</v>
      </c>
      <c r="N126" s="211"/>
    </row>
    <row r="127" spans="1:14" ht="25.5" x14ac:dyDescent="0.2">
      <c r="A127" s="214" t="s">
        <v>2469</v>
      </c>
      <c r="B127" s="215" t="s">
        <v>2472</v>
      </c>
      <c r="C127" s="216">
        <v>1563090.2</v>
      </c>
      <c r="D127" s="216">
        <v>2027375.3149999999</v>
      </c>
      <c r="E127" s="216">
        <v>1798743.18056</v>
      </c>
      <c r="F127" s="216">
        <v>1799325.2536600002</v>
      </c>
      <c r="G127" s="216">
        <v>1358.18597</v>
      </c>
      <c r="H127" s="216">
        <v>0</v>
      </c>
      <c r="I127" s="216">
        <v>0</v>
      </c>
      <c r="J127" s="216">
        <v>0</v>
      </c>
    </row>
    <row r="128" spans="1:14" ht="16.5" customHeight="1" x14ac:dyDescent="0.2">
      <c r="A128" s="214" t="s">
        <v>2473</v>
      </c>
      <c r="B128" s="215" t="s">
        <v>2476</v>
      </c>
      <c r="C128" s="216">
        <v>2000</v>
      </c>
      <c r="D128" s="216">
        <v>2000</v>
      </c>
      <c r="E128" s="216">
        <v>0</v>
      </c>
      <c r="F128" s="216">
        <v>0</v>
      </c>
      <c r="G128" s="216">
        <v>0</v>
      </c>
      <c r="H128" s="216">
        <v>0</v>
      </c>
      <c r="I128" s="216">
        <v>0</v>
      </c>
      <c r="J128" s="216">
        <v>0</v>
      </c>
    </row>
    <row r="129" spans="1:14" x14ac:dyDescent="0.2">
      <c r="A129" s="214" t="s">
        <v>2477</v>
      </c>
      <c r="B129" s="215" t="s">
        <v>2478</v>
      </c>
      <c r="C129" s="216">
        <v>1530566.9</v>
      </c>
      <c r="D129" s="216">
        <v>1999619.1910000001</v>
      </c>
      <c r="E129" s="216">
        <v>1933615.1528099999</v>
      </c>
      <c r="F129" s="216">
        <v>1891620.13378</v>
      </c>
      <c r="G129" s="216">
        <v>67282.447109999994</v>
      </c>
      <c r="H129" s="216">
        <v>0</v>
      </c>
      <c r="I129" s="216">
        <v>3845.9336800000001</v>
      </c>
      <c r="J129" s="216">
        <v>0</v>
      </c>
    </row>
    <row r="130" spans="1:14" x14ac:dyDescent="0.2">
      <c r="A130" s="214" t="s">
        <v>2479</v>
      </c>
      <c r="B130" s="215" t="s">
        <v>2482</v>
      </c>
      <c r="C130" s="216">
        <v>1519566.9</v>
      </c>
      <c r="D130" s="216">
        <v>1939174.638</v>
      </c>
      <c r="E130" s="216">
        <v>1873170.59981</v>
      </c>
      <c r="F130" s="216">
        <v>1831175.58078</v>
      </c>
      <c r="G130" s="216">
        <v>67266.917000000001</v>
      </c>
      <c r="H130" s="216">
        <v>0</v>
      </c>
      <c r="I130" s="216">
        <v>3845.9336800000001</v>
      </c>
      <c r="J130" s="216">
        <v>0</v>
      </c>
    </row>
    <row r="131" spans="1:14" x14ac:dyDescent="0.2">
      <c r="A131" s="214" t="s">
        <v>2483</v>
      </c>
      <c r="B131" s="215" t="s">
        <v>2486</v>
      </c>
      <c r="C131" s="216">
        <v>11000</v>
      </c>
      <c r="D131" s="216">
        <v>60444.553</v>
      </c>
      <c r="E131" s="216">
        <v>60444.553</v>
      </c>
      <c r="F131" s="216">
        <v>60444.553</v>
      </c>
      <c r="G131" s="216">
        <v>15.530110000000001</v>
      </c>
      <c r="H131" s="216">
        <v>0</v>
      </c>
      <c r="I131" s="216">
        <v>0</v>
      </c>
      <c r="J131" s="216">
        <v>0</v>
      </c>
    </row>
    <row r="132" spans="1:14" x14ac:dyDescent="0.2">
      <c r="A132" s="214" t="s">
        <v>2487</v>
      </c>
      <c r="B132" s="215" t="s">
        <v>2488</v>
      </c>
      <c r="C132" s="216">
        <v>72640.5</v>
      </c>
      <c r="D132" s="216">
        <v>73741.376000000004</v>
      </c>
      <c r="E132" s="216">
        <v>67516.676699999996</v>
      </c>
      <c r="F132" s="216">
        <v>70425.821110000004</v>
      </c>
      <c r="G132" s="216">
        <v>23436.473249999999</v>
      </c>
      <c r="H132" s="216">
        <v>0</v>
      </c>
      <c r="I132" s="216">
        <v>200.23001000000002</v>
      </c>
      <c r="J132" s="216">
        <v>0</v>
      </c>
    </row>
    <row r="133" spans="1:14" x14ac:dyDescent="0.2">
      <c r="A133" s="214" t="s">
        <v>2487</v>
      </c>
      <c r="B133" s="215" t="s">
        <v>2493</v>
      </c>
      <c r="C133" s="216">
        <v>72640.5</v>
      </c>
      <c r="D133" s="216">
        <v>73741.376000000004</v>
      </c>
      <c r="E133" s="216">
        <v>67516.676699999996</v>
      </c>
      <c r="F133" s="216">
        <v>70425.821110000004</v>
      </c>
      <c r="G133" s="216">
        <v>23436.473249999999</v>
      </c>
      <c r="H133" s="216">
        <v>0</v>
      </c>
      <c r="I133" s="216">
        <v>200.23001000000002</v>
      </c>
      <c r="J133" s="216">
        <v>0</v>
      </c>
    </row>
    <row r="134" spans="1:14" ht="25.5" x14ac:dyDescent="0.2">
      <c r="A134" s="214" t="s">
        <v>2494</v>
      </c>
      <c r="B134" s="215" t="s">
        <v>2495</v>
      </c>
      <c r="C134" s="216">
        <v>411309.8</v>
      </c>
      <c r="D134" s="216">
        <v>446153.35800000001</v>
      </c>
      <c r="E134" s="216">
        <v>427965.08337999997</v>
      </c>
      <c r="F134" s="216">
        <v>435428.88035000005</v>
      </c>
      <c r="G134" s="216">
        <v>1763.70381</v>
      </c>
      <c r="H134" s="216">
        <v>0</v>
      </c>
      <c r="I134" s="216">
        <v>173.1788</v>
      </c>
      <c r="J134" s="216">
        <v>0</v>
      </c>
    </row>
    <row r="135" spans="1:14" ht="25.5" x14ac:dyDescent="0.2">
      <c r="A135" s="214" t="s">
        <v>2494</v>
      </c>
      <c r="B135" s="215" t="s">
        <v>2499</v>
      </c>
      <c r="C135" s="216">
        <v>411309.8</v>
      </c>
      <c r="D135" s="216">
        <v>446153.35800000001</v>
      </c>
      <c r="E135" s="216">
        <v>427965.08337999997</v>
      </c>
      <c r="F135" s="216">
        <v>435428.88035000005</v>
      </c>
      <c r="G135" s="216">
        <v>1763.70381</v>
      </c>
      <c r="H135" s="216">
        <v>0</v>
      </c>
      <c r="I135" s="216">
        <v>173.1788</v>
      </c>
      <c r="J135" s="216">
        <v>0</v>
      </c>
    </row>
    <row r="136" spans="1:14" s="202" customFormat="1" x14ac:dyDescent="0.2">
      <c r="A136" s="208" t="s">
        <v>2500</v>
      </c>
      <c r="B136" s="209">
        <v>26</v>
      </c>
      <c r="C136" s="210">
        <v>1460488.4</v>
      </c>
      <c r="D136" s="210">
        <v>1836130.8579500001</v>
      </c>
      <c r="E136" s="210">
        <v>1324980.6321500002</v>
      </c>
      <c r="F136" s="210">
        <v>1248885.80522</v>
      </c>
      <c r="G136" s="210">
        <v>129331.14926000001</v>
      </c>
      <c r="H136" s="210">
        <v>0</v>
      </c>
      <c r="I136" s="210">
        <v>0</v>
      </c>
      <c r="J136" s="210">
        <v>0</v>
      </c>
    </row>
    <row r="137" spans="1:14" x14ac:dyDescent="0.2">
      <c r="A137" s="214" t="s">
        <v>2503</v>
      </c>
      <c r="B137" s="215" t="s">
        <v>2504</v>
      </c>
      <c r="C137" s="216">
        <v>1460488.4</v>
      </c>
      <c r="D137" s="216">
        <v>1836130.8579500001</v>
      </c>
      <c r="E137" s="216">
        <v>1324980.6321500002</v>
      </c>
      <c r="F137" s="216">
        <v>1248885.80522</v>
      </c>
      <c r="G137" s="216">
        <v>129331.14926000001</v>
      </c>
      <c r="H137" s="216">
        <v>0</v>
      </c>
      <c r="I137" s="216">
        <v>0</v>
      </c>
      <c r="J137" s="216">
        <v>0</v>
      </c>
      <c r="N137" s="211"/>
    </row>
    <row r="138" spans="1:14" ht="16.5" customHeight="1" x14ac:dyDescent="0.2">
      <c r="A138" s="214" t="s">
        <v>2507</v>
      </c>
      <c r="B138" s="215" t="s">
        <v>2509</v>
      </c>
      <c r="C138" s="216">
        <v>418752.6</v>
      </c>
      <c r="D138" s="216">
        <v>1017123.786</v>
      </c>
      <c r="E138" s="216">
        <v>792907.23510000005</v>
      </c>
      <c r="F138" s="216">
        <v>791803.95502999995</v>
      </c>
      <c r="G138" s="216">
        <v>2743.76899</v>
      </c>
      <c r="H138" s="216">
        <v>0</v>
      </c>
      <c r="I138" s="216">
        <v>0</v>
      </c>
      <c r="J138" s="216">
        <v>0</v>
      </c>
    </row>
    <row r="139" spans="1:14" x14ac:dyDescent="0.2">
      <c r="A139" s="214" t="s">
        <v>2510</v>
      </c>
      <c r="B139" s="215" t="s">
        <v>2512</v>
      </c>
      <c r="C139" s="216">
        <v>18359.099999999999</v>
      </c>
      <c r="D139" s="216">
        <v>35803.599999999999</v>
      </c>
      <c r="E139" s="216">
        <v>33993.208909999994</v>
      </c>
      <c r="F139" s="216">
        <v>33993.208909999994</v>
      </c>
      <c r="G139" s="216">
        <v>0</v>
      </c>
      <c r="H139" s="216">
        <v>0</v>
      </c>
      <c r="I139" s="216">
        <v>0</v>
      </c>
      <c r="J139" s="216">
        <v>0</v>
      </c>
    </row>
    <row r="140" spans="1:14" ht="15" customHeight="1" x14ac:dyDescent="0.2">
      <c r="A140" s="214" t="s">
        <v>2516</v>
      </c>
      <c r="B140" s="215" t="s">
        <v>2519</v>
      </c>
      <c r="C140" s="216">
        <v>997426.6</v>
      </c>
      <c r="D140" s="216">
        <v>697058.21499999997</v>
      </c>
      <c r="E140" s="216">
        <v>434770.19585000002</v>
      </c>
      <c r="F140" s="216">
        <v>359778.64899000002</v>
      </c>
      <c r="G140" s="216">
        <v>126587.38026999999</v>
      </c>
      <c r="H140" s="216">
        <v>0</v>
      </c>
      <c r="I140" s="216">
        <v>0</v>
      </c>
      <c r="J140" s="216">
        <v>0</v>
      </c>
    </row>
    <row r="141" spans="1:14" x14ac:dyDescent="0.2">
      <c r="A141" s="214" t="s">
        <v>2520</v>
      </c>
      <c r="B141" s="215" t="s">
        <v>2522</v>
      </c>
      <c r="C141" s="216">
        <v>25950.1</v>
      </c>
      <c r="D141" s="216">
        <v>86145.25695000001</v>
      </c>
      <c r="E141" s="216">
        <v>63309.992290000002</v>
      </c>
      <c r="F141" s="216">
        <v>63309.992290000002</v>
      </c>
      <c r="G141" s="216">
        <v>0</v>
      </c>
      <c r="H141" s="216">
        <v>0</v>
      </c>
      <c r="I141" s="216">
        <v>0</v>
      </c>
      <c r="J141" s="216">
        <v>0</v>
      </c>
    </row>
    <row r="142" spans="1:14" s="202" customFormat="1" x14ac:dyDescent="0.2">
      <c r="A142" s="208" t="s">
        <v>3135</v>
      </c>
      <c r="B142" s="209">
        <v>27</v>
      </c>
      <c r="C142" s="210">
        <v>1348562.6</v>
      </c>
      <c r="D142" s="210">
        <v>3206644.4197999998</v>
      </c>
      <c r="E142" s="210">
        <v>3114018.8682599999</v>
      </c>
      <c r="F142" s="210">
        <v>2818697.7098400001</v>
      </c>
      <c r="G142" s="210">
        <v>289860.68083000003</v>
      </c>
      <c r="H142" s="210">
        <v>3.1963400000000002</v>
      </c>
      <c r="I142" s="210">
        <v>13777.86304</v>
      </c>
      <c r="J142" s="210">
        <v>2.5028200000000003</v>
      </c>
    </row>
    <row r="143" spans="1:14" x14ac:dyDescent="0.2">
      <c r="A143" s="214" t="s">
        <v>2525</v>
      </c>
      <c r="B143" s="215" t="s">
        <v>2526</v>
      </c>
      <c r="C143" s="216">
        <v>1033043.8</v>
      </c>
      <c r="D143" s="216">
        <v>2737470.2949999999</v>
      </c>
      <c r="E143" s="216">
        <v>2685942.3611099999</v>
      </c>
      <c r="F143" s="216">
        <v>2395902.51058</v>
      </c>
      <c r="G143" s="216">
        <v>289813.12646</v>
      </c>
      <c r="H143" s="216">
        <v>0</v>
      </c>
      <c r="I143" s="216">
        <v>1378.4095600000001</v>
      </c>
      <c r="J143" s="216">
        <v>0</v>
      </c>
    </row>
    <row r="144" spans="1:14" x14ac:dyDescent="0.2">
      <c r="A144" s="214" t="s">
        <v>2527</v>
      </c>
      <c r="B144" s="215" t="s">
        <v>2530</v>
      </c>
      <c r="C144" s="216">
        <v>538.5</v>
      </c>
      <c r="D144" s="216">
        <v>538.5</v>
      </c>
      <c r="E144" s="216">
        <v>538.5</v>
      </c>
      <c r="F144" s="216">
        <v>538.5</v>
      </c>
      <c r="G144" s="216">
        <v>0</v>
      </c>
      <c r="H144" s="216">
        <v>0</v>
      </c>
      <c r="I144" s="216">
        <v>0</v>
      </c>
      <c r="J144" s="216">
        <v>0</v>
      </c>
    </row>
    <row r="145" spans="1:10" x14ac:dyDescent="0.2">
      <c r="A145" s="214" t="s">
        <v>2531</v>
      </c>
      <c r="B145" s="215" t="s">
        <v>2535</v>
      </c>
      <c r="C145" s="216">
        <v>43175.4</v>
      </c>
      <c r="D145" s="216">
        <v>41548.199999999997</v>
      </c>
      <c r="E145" s="216">
        <v>35074.348180000001</v>
      </c>
      <c r="F145" s="216">
        <v>34271.696429999996</v>
      </c>
      <c r="G145" s="216">
        <v>335.72858000000002</v>
      </c>
      <c r="H145" s="216">
        <v>0</v>
      </c>
      <c r="I145" s="216">
        <v>646.94865000000004</v>
      </c>
      <c r="J145" s="216">
        <v>0</v>
      </c>
    </row>
    <row r="146" spans="1:10" x14ac:dyDescent="0.2">
      <c r="A146" s="214" t="s">
        <v>2536</v>
      </c>
      <c r="B146" s="215" t="s">
        <v>2539</v>
      </c>
      <c r="C146" s="216">
        <v>959576.20000000007</v>
      </c>
      <c r="D146" s="216">
        <v>2620811.1349999998</v>
      </c>
      <c r="E146" s="216">
        <v>2588684.53303</v>
      </c>
      <c r="F146" s="216">
        <v>2299210.4851500001</v>
      </c>
      <c r="G146" s="216">
        <v>289477.39788</v>
      </c>
      <c r="H146" s="216">
        <v>0</v>
      </c>
      <c r="I146" s="216">
        <v>18.7</v>
      </c>
      <c r="J146" s="216">
        <v>0</v>
      </c>
    </row>
    <row r="147" spans="1:10" x14ac:dyDescent="0.2">
      <c r="A147" s="214" t="s">
        <v>2540</v>
      </c>
      <c r="B147" s="215" t="s">
        <v>2543</v>
      </c>
      <c r="C147" s="216">
        <v>16813.5</v>
      </c>
      <c r="D147" s="216">
        <v>44334.26</v>
      </c>
      <c r="E147" s="216">
        <v>39447.812969999999</v>
      </c>
      <c r="F147" s="216">
        <v>39446.093070000003</v>
      </c>
      <c r="G147" s="216">
        <v>0</v>
      </c>
      <c r="H147" s="216">
        <v>0</v>
      </c>
      <c r="I147" s="216">
        <v>0</v>
      </c>
      <c r="J147" s="216">
        <v>0</v>
      </c>
    </row>
    <row r="148" spans="1:10" x14ac:dyDescent="0.2">
      <c r="A148" s="214" t="s">
        <v>2544</v>
      </c>
      <c r="B148" s="215" t="s">
        <v>2548</v>
      </c>
      <c r="C148" s="216">
        <v>12940.2</v>
      </c>
      <c r="D148" s="216">
        <v>30238.2</v>
      </c>
      <c r="E148" s="216">
        <v>22197.166929999999</v>
      </c>
      <c r="F148" s="216">
        <v>22435.735929999999</v>
      </c>
      <c r="G148" s="216">
        <v>0</v>
      </c>
      <c r="H148" s="216">
        <v>0</v>
      </c>
      <c r="I148" s="216">
        <v>712.76091000000008</v>
      </c>
      <c r="J148" s="216">
        <v>0</v>
      </c>
    </row>
    <row r="149" spans="1:10" x14ac:dyDescent="0.2">
      <c r="A149" s="214" t="s">
        <v>2549</v>
      </c>
      <c r="B149" s="215" t="s">
        <v>2550</v>
      </c>
      <c r="C149" s="216">
        <v>315518.8</v>
      </c>
      <c r="D149" s="216">
        <v>469174.12480000005</v>
      </c>
      <c r="E149" s="216">
        <v>428076.50715000002</v>
      </c>
      <c r="F149" s="216">
        <v>422795.19926000002</v>
      </c>
      <c r="G149" s="216">
        <v>47.554370000000006</v>
      </c>
      <c r="H149" s="216">
        <v>3.1963400000000002</v>
      </c>
      <c r="I149" s="216">
        <v>12399.45348</v>
      </c>
      <c r="J149" s="216">
        <v>2.5028200000000003</v>
      </c>
    </row>
    <row r="150" spans="1:10" ht="25.5" x14ac:dyDescent="0.2">
      <c r="A150" s="214" t="s">
        <v>2552</v>
      </c>
      <c r="B150" s="215" t="s">
        <v>2556</v>
      </c>
      <c r="C150" s="216">
        <v>41231.5</v>
      </c>
      <c r="D150" s="216">
        <v>31852.317429999999</v>
      </c>
      <c r="E150" s="216">
        <v>26467.000989999997</v>
      </c>
      <c r="F150" s="216">
        <v>26430.27116</v>
      </c>
      <c r="G150" s="216">
        <v>0</v>
      </c>
      <c r="H150" s="216">
        <v>0</v>
      </c>
      <c r="I150" s="216">
        <v>6.4401999999999999</v>
      </c>
      <c r="J150" s="216">
        <v>0</v>
      </c>
    </row>
    <row r="151" spans="1:10" x14ac:dyDescent="0.2">
      <c r="A151" s="214" t="s">
        <v>2557</v>
      </c>
      <c r="B151" s="215" t="s">
        <v>2560</v>
      </c>
      <c r="C151" s="216">
        <v>135474.70000000001</v>
      </c>
      <c r="D151" s="216">
        <v>198892.63412</v>
      </c>
      <c r="E151" s="216">
        <v>177917.89736</v>
      </c>
      <c r="F151" s="216">
        <v>174260.85402</v>
      </c>
      <c r="G151" s="216">
        <v>9.9385499999999993</v>
      </c>
      <c r="H151" s="216">
        <v>3.1963400000000002</v>
      </c>
      <c r="I151" s="216">
        <v>7278.3679600000005</v>
      </c>
      <c r="J151" s="216">
        <v>0</v>
      </c>
    </row>
    <row r="152" spans="1:10" x14ac:dyDescent="0.2">
      <c r="A152" s="214" t="s">
        <v>2561</v>
      </c>
      <c r="B152" s="215" t="s">
        <v>2564</v>
      </c>
      <c r="C152" s="216">
        <v>29561.3</v>
      </c>
      <c r="D152" s="216">
        <v>28584.146000000001</v>
      </c>
      <c r="E152" s="216">
        <v>27592.87472</v>
      </c>
      <c r="F152" s="216">
        <v>27557.044859999998</v>
      </c>
      <c r="G152" s="216">
        <v>22.068300000000001</v>
      </c>
      <c r="H152" s="216">
        <v>0</v>
      </c>
      <c r="I152" s="216">
        <v>199.5</v>
      </c>
      <c r="J152" s="216">
        <v>0</v>
      </c>
    </row>
    <row r="153" spans="1:10" ht="25.5" x14ac:dyDescent="0.2">
      <c r="A153" s="214" t="s">
        <v>2565</v>
      </c>
      <c r="B153" s="215" t="s">
        <v>2568</v>
      </c>
      <c r="C153" s="216">
        <v>34798.1</v>
      </c>
      <c r="D153" s="216">
        <v>39000.099070000004</v>
      </c>
      <c r="E153" s="216">
        <v>34465.195509999998</v>
      </c>
      <c r="F153" s="216">
        <v>34787.20074</v>
      </c>
      <c r="G153" s="216">
        <v>15.25934</v>
      </c>
      <c r="H153" s="216">
        <v>0</v>
      </c>
      <c r="I153" s="216">
        <v>2344.9232000000002</v>
      </c>
      <c r="J153" s="216">
        <v>2.5028200000000003</v>
      </c>
    </row>
    <row r="154" spans="1:10" x14ac:dyDescent="0.2">
      <c r="A154" s="214" t="s">
        <v>2569</v>
      </c>
      <c r="B154" s="215" t="s">
        <v>2572</v>
      </c>
      <c r="C154" s="216">
        <v>74453.2</v>
      </c>
      <c r="D154" s="216">
        <v>170844.92818000002</v>
      </c>
      <c r="E154" s="216">
        <v>161633.53857</v>
      </c>
      <c r="F154" s="216">
        <v>159759.82848</v>
      </c>
      <c r="G154" s="216">
        <v>0.28817999999999999</v>
      </c>
      <c r="H154" s="216">
        <v>0</v>
      </c>
      <c r="I154" s="216">
        <v>2570.2221199999999</v>
      </c>
      <c r="J154" s="216">
        <v>0</v>
      </c>
    </row>
    <row r="155" spans="1:10" s="202" customFormat="1" x14ac:dyDescent="0.2">
      <c r="A155" s="208" t="s">
        <v>3136</v>
      </c>
      <c r="B155" s="209">
        <v>28</v>
      </c>
      <c r="C155" s="210">
        <v>3576345.1999999997</v>
      </c>
      <c r="D155" s="210">
        <v>3356859.7518500001</v>
      </c>
      <c r="E155" s="210">
        <v>2929013.0228200001</v>
      </c>
      <c r="F155" s="210">
        <v>9024231.8583399989</v>
      </c>
      <c r="G155" s="210">
        <v>15672.96725</v>
      </c>
      <c r="H155" s="210">
        <v>5532.1131599999999</v>
      </c>
      <c r="I155" s="210">
        <v>5773.9338900000002</v>
      </c>
      <c r="J155" s="210">
        <v>388.68099999999998</v>
      </c>
    </row>
    <row r="156" spans="1:10" x14ac:dyDescent="0.2">
      <c r="A156" s="214" t="s">
        <v>2575</v>
      </c>
      <c r="B156" s="215" t="s">
        <v>2576</v>
      </c>
      <c r="C156" s="216">
        <v>2629041.7999999998</v>
      </c>
      <c r="D156" s="216">
        <v>2814434.5578000001</v>
      </c>
      <c r="E156" s="216">
        <v>2650710.1454400001</v>
      </c>
      <c r="F156" s="216">
        <v>2641111.9081699997</v>
      </c>
      <c r="G156" s="216">
        <v>15672.68417</v>
      </c>
      <c r="H156" s="216">
        <v>5532.1131599999999</v>
      </c>
      <c r="I156" s="216">
        <v>2864.27756</v>
      </c>
      <c r="J156" s="216">
        <v>0</v>
      </c>
    </row>
    <row r="157" spans="1:10" x14ac:dyDescent="0.2">
      <c r="A157" s="214" t="s">
        <v>2579</v>
      </c>
      <c r="B157" s="215" t="s">
        <v>2581</v>
      </c>
      <c r="C157" s="216">
        <v>35802.6</v>
      </c>
      <c r="D157" s="216">
        <v>31403.232110000001</v>
      </c>
      <c r="E157" s="216">
        <v>29522.716390000001</v>
      </c>
      <c r="F157" s="216">
        <v>29519.610840000001</v>
      </c>
      <c r="G157" s="216">
        <v>2.1597199999999996</v>
      </c>
      <c r="H157" s="216">
        <v>0</v>
      </c>
      <c r="I157" s="216">
        <v>0</v>
      </c>
      <c r="J157" s="216">
        <v>0</v>
      </c>
    </row>
    <row r="158" spans="1:10" x14ac:dyDescent="0.2">
      <c r="A158" s="214" t="s">
        <v>2582</v>
      </c>
      <c r="B158" s="215" t="s">
        <v>2585</v>
      </c>
      <c r="C158" s="216">
        <v>267.5</v>
      </c>
      <c r="D158" s="216">
        <v>51.215000000000003</v>
      </c>
      <c r="E158" s="216">
        <v>19.048009999999998</v>
      </c>
      <c r="F158" s="216">
        <v>21.335000000000001</v>
      </c>
      <c r="G158" s="216">
        <v>0</v>
      </c>
      <c r="H158" s="216">
        <v>0</v>
      </c>
      <c r="I158" s="216">
        <v>0</v>
      </c>
      <c r="J158" s="216">
        <v>0</v>
      </c>
    </row>
    <row r="159" spans="1:10" x14ac:dyDescent="0.2">
      <c r="A159" s="214" t="s">
        <v>2590</v>
      </c>
      <c r="B159" s="215" t="s">
        <v>2591</v>
      </c>
      <c r="C159" s="216">
        <v>303533.7</v>
      </c>
      <c r="D159" s="216">
        <v>282864.58370999998</v>
      </c>
      <c r="E159" s="216">
        <v>278327.69711000001</v>
      </c>
      <c r="F159" s="216">
        <v>280635.98864999996</v>
      </c>
      <c r="G159" s="216">
        <v>0</v>
      </c>
      <c r="H159" s="216">
        <v>0</v>
      </c>
      <c r="I159" s="216">
        <v>15.275</v>
      </c>
      <c r="J159" s="216">
        <v>0</v>
      </c>
    </row>
    <row r="160" spans="1:10" x14ac:dyDescent="0.2">
      <c r="A160" s="214" t="s">
        <v>2592</v>
      </c>
      <c r="B160" s="215" t="s">
        <v>2593</v>
      </c>
      <c r="C160" s="216">
        <v>1994.5</v>
      </c>
      <c r="D160" s="216">
        <v>1698.3920000000001</v>
      </c>
      <c r="E160" s="216">
        <v>1651.1669999999999</v>
      </c>
      <c r="F160" s="216">
        <v>1698.3920000000001</v>
      </c>
      <c r="G160" s="216">
        <v>55.921999999999997</v>
      </c>
      <c r="H160" s="216">
        <v>0</v>
      </c>
      <c r="I160" s="216">
        <v>0</v>
      </c>
      <c r="J160" s="216">
        <v>0</v>
      </c>
    </row>
    <row r="161" spans="1:10" x14ac:dyDescent="0.2">
      <c r="A161" s="214" t="s">
        <v>2597</v>
      </c>
      <c r="B161" s="215" t="s">
        <v>2598</v>
      </c>
      <c r="C161" s="216">
        <v>9209.5</v>
      </c>
      <c r="D161" s="216">
        <v>7663.39</v>
      </c>
      <c r="E161" s="216">
        <v>7582.7699499999999</v>
      </c>
      <c r="F161" s="216">
        <v>7582.7699499999999</v>
      </c>
      <c r="G161" s="216">
        <v>0</v>
      </c>
      <c r="H161" s="216">
        <v>0</v>
      </c>
      <c r="I161" s="216">
        <v>0</v>
      </c>
      <c r="J161" s="216">
        <v>0</v>
      </c>
    </row>
    <row r="162" spans="1:10" x14ac:dyDescent="0.2">
      <c r="A162" s="214" t="s">
        <v>2599</v>
      </c>
      <c r="B162" s="215" t="s">
        <v>2601</v>
      </c>
      <c r="C162" s="216">
        <v>22430.1</v>
      </c>
      <c r="D162" s="216">
        <v>19932.900000000001</v>
      </c>
      <c r="E162" s="216">
        <v>15184.562</v>
      </c>
      <c r="F162" s="216">
        <v>15188.383159999999</v>
      </c>
      <c r="G162" s="216">
        <v>0</v>
      </c>
      <c r="H162" s="216">
        <v>0</v>
      </c>
      <c r="I162" s="216">
        <v>594.72231999999997</v>
      </c>
      <c r="J162" s="216">
        <v>0</v>
      </c>
    </row>
    <row r="163" spans="1:10" x14ac:dyDescent="0.2">
      <c r="A163" s="214" t="s">
        <v>2613</v>
      </c>
      <c r="B163" s="215" t="s">
        <v>2614</v>
      </c>
      <c r="C163" s="216">
        <v>10580.4</v>
      </c>
      <c r="D163" s="216">
        <v>16829.55329</v>
      </c>
      <c r="E163" s="216">
        <v>14304.59851</v>
      </c>
      <c r="F163" s="216">
        <v>9805.9254099999998</v>
      </c>
      <c r="G163" s="216">
        <v>5908.0305699999999</v>
      </c>
      <c r="H163" s="216">
        <v>5532.1131599999999</v>
      </c>
      <c r="I163" s="216">
        <v>55.169280000000001</v>
      </c>
      <c r="J163" s="216">
        <v>0</v>
      </c>
    </row>
    <row r="164" spans="1:10" x14ac:dyDescent="0.2">
      <c r="A164" s="214" t="s">
        <v>2615</v>
      </c>
      <c r="B164" s="215" t="s">
        <v>2616</v>
      </c>
      <c r="C164" s="216">
        <v>10</v>
      </c>
      <c r="D164" s="216">
        <v>3788.931</v>
      </c>
      <c r="E164" s="216">
        <v>3779.0710299999996</v>
      </c>
      <c r="F164" s="216">
        <v>3779.0710299999996</v>
      </c>
      <c r="G164" s="216">
        <v>0.48</v>
      </c>
      <c r="H164" s="216">
        <v>0</v>
      </c>
      <c r="I164" s="216">
        <v>0</v>
      </c>
      <c r="J164" s="216">
        <v>0</v>
      </c>
    </row>
    <row r="165" spans="1:10" x14ac:dyDescent="0.2">
      <c r="A165" s="214" t="s">
        <v>2619</v>
      </c>
      <c r="B165" s="215" t="s">
        <v>2621</v>
      </c>
      <c r="C165" s="216">
        <v>524</v>
      </c>
      <c r="D165" s="216">
        <v>657.5</v>
      </c>
      <c r="E165" s="216">
        <v>526.78210000000001</v>
      </c>
      <c r="F165" s="216">
        <v>526.78210000000001</v>
      </c>
      <c r="G165" s="216">
        <v>0</v>
      </c>
      <c r="H165" s="216">
        <v>0</v>
      </c>
      <c r="I165" s="216">
        <v>0</v>
      </c>
      <c r="J165" s="216">
        <v>0</v>
      </c>
    </row>
    <row r="166" spans="1:10" x14ac:dyDescent="0.2">
      <c r="A166" s="214" t="s">
        <v>2622</v>
      </c>
      <c r="B166" s="215" t="s">
        <v>2625</v>
      </c>
      <c r="C166" s="216">
        <v>701.3</v>
      </c>
      <c r="D166" s="216">
        <v>1044.74766</v>
      </c>
      <c r="E166" s="216">
        <v>850.33884</v>
      </c>
      <c r="F166" s="216">
        <v>884.10453000000007</v>
      </c>
      <c r="G166" s="216">
        <v>80.966920000000002</v>
      </c>
      <c r="H166" s="216">
        <v>0</v>
      </c>
      <c r="I166" s="216">
        <v>171.1001</v>
      </c>
      <c r="J166" s="216">
        <v>0</v>
      </c>
    </row>
    <row r="167" spans="1:10" ht="25.5" x14ac:dyDescent="0.2">
      <c r="A167" s="214" t="s">
        <v>2626</v>
      </c>
      <c r="B167" s="215" t="s">
        <v>2630</v>
      </c>
      <c r="C167" s="216">
        <v>0</v>
      </c>
      <c r="D167" s="216">
        <v>-130.1</v>
      </c>
      <c r="E167" s="216">
        <v>-218.73554999999999</v>
      </c>
      <c r="F167" s="216">
        <v>0</v>
      </c>
      <c r="G167" s="216">
        <v>0</v>
      </c>
      <c r="H167" s="216">
        <v>0</v>
      </c>
      <c r="I167" s="216">
        <v>0</v>
      </c>
      <c r="J167" s="216">
        <v>0</v>
      </c>
    </row>
    <row r="168" spans="1:10" x14ac:dyDescent="0.2">
      <c r="A168" s="214" t="s">
        <v>2631</v>
      </c>
      <c r="B168" s="215" t="s">
        <v>2634</v>
      </c>
      <c r="C168" s="216">
        <v>228870.1</v>
      </c>
      <c r="D168" s="216">
        <v>219158.19455000001</v>
      </c>
      <c r="E168" s="216">
        <v>148697.08784999998</v>
      </c>
      <c r="F168" s="216">
        <v>146040.65299</v>
      </c>
      <c r="G168" s="216">
        <v>42.395240000000001</v>
      </c>
      <c r="H168" s="216">
        <v>0</v>
      </c>
      <c r="I168" s="216">
        <v>1675.99937</v>
      </c>
      <c r="J168" s="216">
        <v>0</v>
      </c>
    </row>
    <row r="169" spans="1:10" x14ac:dyDescent="0.2">
      <c r="A169" s="214" t="s">
        <v>2635</v>
      </c>
      <c r="B169" s="215" t="s">
        <v>2638</v>
      </c>
      <c r="C169" s="216">
        <v>7760.3</v>
      </c>
      <c r="D169" s="216">
        <v>7772.7</v>
      </c>
      <c r="E169" s="216">
        <v>7611.70316</v>
      </c>
      <c r="F169" s="216">
        <v>7426.7504400000007</v>
      </c>
      <c r="G169" s="216">
        <v>2.4950300000000003</v>
      </c>
      <c r="H169" s="216">
        <v>0</v>
      </c>
      <c r="I169" s="216">
        <v>303.66411999999997</v>
      </c>
      <c r="J169" s="216">
        <v>0</v>
      </c>
    </row>
    <row r="170" spans="1:10" x14ac:dyDescent="0.2">
      <c r="A170" s="214" t="s">
        <v>2641</v>
      </c>
      <c r="B170" s="215" t="s">
        <v>2643</v>
      </c>
      <c r="C170" s="216">
        <v>0</v>
      </c>
      <c r="D170" s="216">
        <v>123.2</v>
      </c>
      <c r="E170" s="216">
        <v>0</v>
      </c>
      <c r="F170" s="216">
        <v>0</v>
      </c>
      <c r="G170" s="216">
        <v>0</v>
      </c>
      <c r="H170" s="216">
        <v>0</v>
      </c>
      <c r="I170" s="216">
        <v>0</v>
      </c>
      <c r="J170" s="216">
        <v>0</v>
      </c>
    </row>
    <row r="171" spans="1:10" x14ac:dyDescent="0.2">
      <c r="A171" s="214" t="s">
        <v>2641</v>
      </c>
      <c r="B171" s="215" t="s">
        <v>2645</v>
      </c>
      <c r="C171" s="216">
        <v>1645541.6</v>
      </c>
      <c r="D171" s="216">
        <v>1851853.9480000001</v>
      </c>
      <c r="E171" s="216">
        <v>1843205.59788</v>
      </c>
      <c r="F171" s="216">
        <v>1843205.5988800002</v>
      </c>
      <c r="G171" s="216">
        <v>2661</v>
      </c>
      <c r="H171" s="216">
        <v>0</v>
      </c>
      <c r="I171" s="216">
        <v>1E-3</v>
      </c>
      <c r="J171" s="216">
        <v>0</v>
      </c>
    </row>
    <row r="172" spans="1:10" ht="25.5" x14ac:dyDescent="0.2">
      <c r="A172" s="214" t="s">
        <v>2646</v>
      </c>
      <c r="B172" s="215" t="s">
        <v>2647</v>
      </c>
      <c r="C172" s="216">
        <v>709.3</v>
      </c>
      <c r="D172" s="216">
        <v>725.2</v>
      </c>
      <c r="E172" s="216">
        <v>560.54140000000007</v>
      </c>
      <c r="F172" s="216">
        <v>505.62</v>
      </c>
      <c r="G172" s="216">
        <v>2.8421500000000002</v>
      </c>
      <c r="H172" s="216">
        <v>0</v>
      </c>
      <c r="I172" s="216">
        <v>2.5076000000000001</v>
      </c>
      <c r="J172" s="216">
        <v>0</v>
      </c>
    </row>
    <row r="173" spans="1:10" x14ac:dyDescent="0.2">
      <c r="A173" s="214" t="s">
        <v>2648</v>
      </c>
      <c r="B173" s="215" t="s">
        <v>2651</v>
      </c>
      <c r="C173" s="216">
        <v>361106.9</v>
      </c>
      <c r="D173" s="216">
        <v>368996.97048000002</v>
      </c>
      <c r="E173" s="216">
        <v>299105.19975999999</v>
      </c>
      <c r="F173" s="216">
        <v>294290.92319</v>
      </c>
      <c r="G173" s="216">
        <v>6916.3925399999998</v>
      </c>
      <c r="H173" s="216">
        <v>0</v>
      </c>
      <c r="I173" s="216">
        <v>45.838769999999997</v>
      </c>
      <c r="J173" s="216">
        <v>0</v>
      </c>
    </row>
    <row r="174" spans="1:10" x14ac:dyDescent="0.2">
      <c r="A174" s="214" t="s">
        <v>2652</v>
      </c>
      <c r="B174" s="215" t="s">
        <v>2653</v>
      </c>
      <c r="C174" s="216">
        <v>947303.4</v>
      </c>
      <c r="D174" s="216">
        <v>542425.19404999993</v>
      </c>
      <c r="E174" s="216">
        <v>278302.87738000002</v>
      </c>
      <c r="F174" s="216">
        <v>275170.45017000003</v>
      </c>
      <c r="G174" s="216">
        <v>0.28308</v>
      </c>
      <c r="H174" s="216">
        <v>0</v>
      </c>
      <c r="I174" s="216">
        <v>2869.1723299999999</v>
      </c>
      <c r="J174" s="216">
        <v>356.68099999999998</v>
      </c>
    </row>
    <row r="175" spans="1:10" ht="25.5" x14ac:dyDescent="0.2">
      <c r="A175" s="214" t="s">
        <v>2654</v>
      </c>
      <c r="B175" s="215" t="s">
        <v>2658</v>
      </c>
      <c r="C175" s="216">
        <v>117851</v>
      </c>
      <c r="D175" s="216">
        <v>50272</v>
      </c>
      <c r="E175" s="216">
        <v>7981.3518700000004</v>
      </c>
      <c r="F175" s="216">
        <v>8007.4863700000005</v>
      </c>
      <c r="G175" s="216">
        <v>0.28000000000000003</v>
      </c>
      <c r="H175" s="216">
        <v>0</v>
      </c>
      <c r="I175" s="216">
        <v>99.225700000000003</v>
      </c>
      <c r="J175" s="216">
        <v>0</v>
      </c>
    </row>
    <row r="176" spans="1:10" x14ac:dyDescent="0.2">
      <c r="A176" s="214" t="s">
        <v>2659</v>
      </c>
      <c r="B176" s="215" t="s">
        <v>2662</v>
      </c>
      <c r="C176" s="216">
        <v>829452.4</v>
      </c>
      <c r="D176" s="216">
        <v>492153.19404999999</v>
      </c>
      <c r="E176" s="216">
        <v>270321.52551000001</v>
      </c>
      <c r="F176" s="216">
        <v>267162.96380000003</v>
      </c>
      <c r="G176" s="216">
        <v>3.0800000000000003E-3</v>
      </c>
      <c r="H176" s="216">
        <v>0</v>
      </c>
      <c r="I176" s="216">
        <v>2769.9466299999999</v>
      </c>
      <c r="J176" s="216">
        <v>356.68099999999998</v>
      </c>
    </row>
    <row r="177" spans="1:22" x14ac:dyDescent="0.2">
      <c r="A177" s="214" t="s">
        <v>3137</v>
      </c>
      <c r="B177" s="215" t="s">
        <v>3138</v>
      </c>
      <c r="C177" s="216">
        <v>0</v>
      </c>
      <c r="D177" s="216">
        <v>0</v>
      </c>
      <c r="E177" s="216">
        <v>0</v>
      </c>
      <c r="F177" s="216">
        <v>6107949.5</v>
      </c>
      <c r="G177" s="216">
        <v>0</v>
      </c>
      <c r="H177" s="216">
        <v>0</v>
      </c>
      <c r="I177" s="216">
        <v>40.484000000000002</v>
      </c>
      <c r="J177" s="216">
        <v>32</v>
      </c>
    </row>
    <row r="178" spans="1:22" x14ac:dyDescent="0.2">
      <c r="A178" s="214" t="s">
        <v>3139</v>
      </c>
      <c r="B178" s="215" t="s">
        <v>3140</v>
      </c>
      <c r="C178" s="216">
        <v>0</v>
      </c>
      <c r="D178" s="216">
        <v>0</v>
      </c>
      <c r="E178" s="216">
        <v>0</v>
      </c>
      <c r="F178" s="216">
        <v>36165.065409999996</v>
      </c>
      <c r="G178" s="216">
        <v>0</v>
      </c>
      <c r="H178" s="216">
        <v>0</v>
      </c>
      <c r="I178" s="216">
        <v>0</v>
      </c>
      <c r="J178" s="216">
        <v>0</v>
      </c>
    </row>
    <row r="179" spans="1:22" x14ac:dyDescent="0.2">
      <c r="A179" s="214" t="s">
        <v>3141</v>
      </c>
      <c r="B179" s="215" t="s">
        <v>3142</v>
      </c>
      <c r="C179" s="216">
        <v>0</v>
      </c>
      <c r="D179" s="216">
        <v>0</v>
      </c>
      <c r="E179" s="216">
        <v>0</v>
      </c>
      <c r="F179" s="216">
        <v>635206.9</v>
      </c>
      <c r="G179" s="216">
        <v>0</v>
      </c>
      <c r="H179" s="216">
        <v>0</v>
      </c>
      <c r="I179" s="216">
        <v>0</v>
      </c>
      <c r="J179" s="216">
        <v>0</v>
      </c>
    </row>
    <row r="180" spans="1:22" x14ac:dyDescent="0.2">
      <c r="A180" s="214" t="s">
        <v>3143</v>
      </c>
      <c r="B180" s="215" t="s">
        <v>3144</v>
      </c>
      <c r="C180" s="216">
        <v>0</v>
      </c>
      <c r="D180" s="216">
        <v>0</v>
      </c>
      <c r="E180" s="216">
        <v>0</v>
      </c>
      <c r="F180" s="216">
        <v>4944.9895199999992</v>
      </c>
      <c r="G180" s="216">
        <v>0</v>
      </c>
      <c r="H180" s="216">
        <v>0</v>
      </c>
      <c r="I180" s="216">
        <v>0</v>
      </c>
      <c r="J180" s="216">
        <v>0</v>
      </c>
    </row>
    <row r="181" spans="1:22" x14ac:dyDescent="0.2">
      <c r="A181" s="214" t="s">
        <v>3145</v>
      </c>
      <c r="B181" s="215" t="s">
        <v>3146</v>
      </c>
      <c r="C181" s="216">
        <v>0</v>
      </c>
      <c r="D181" s="216">
        <v>0</v>
      </c>
      <c r="E181" s="216">
        <v>0</v>
      </c>
      <c r="F181" s="216">
        <v>34735.032289999996</v>
      </c>
      <c r="G181" s="216">
        <v>0</v>
      </c>
      <c r="H181" s="216">
        <v>0</v>
      </c>
      <c r="I181" s="216">
        <v>0</v>
      </c>
      <c r="J181" s="216">
        <v>0</v>
      </c>
    </row>
    <row r="182" spans="1:22" x14ac:dyDescent="0.2">
      <c r="A182" s="214" t="s">
        <v>3137</v>
      </c>
      <c r="B182" s="215" t="s">
        <v>3147</v>
      </c>
      <c r="C182" s="216">
        <v>0</v>
      </c>
      <c r="D182" s="216">
        <v>0</v>
      </c>
      <c r="E182" s="216">
        <v>0</v>
      </c>
      <c r="F182" s="216">
        <v>5396897.4672599994</v>
      </c>
      <c r="G182" s="216">
        <v>0</v>
      </c>
      <c r="H182" s="216">
        <v>0</v>
      </c>
      <c r="I182" s="216">
        <v>40.484000000000002</v>
      </c>
      <c r="J182" s="216">
        <v>32</v>
      </c>
    </row>
    <row r="183" spans="1:22" s="202" customFormat="1" x14ac:dyDescent="0.2">
      <c r="A183" s="208" t="s">
        <v>3148</v>
      </c>
      <c r="B183" s="209">
        <v>29</v>
      </c>
      <c r="C183" s="210">
        <v>119000</v>
      </c>
      <c r="D183" s="210">
        <v>1117030.2339999999</v>
      </c>
      <c r="E183" s="210">
        <v>885778.55053999997</v>
      </c>
      <c r="F183" s="210">
        <v>885778.55053999997</v>
      </c>
      <c r="G183" s="210">
        <v>0</v>
      </c>
      <c r="H183" s="210">
        <v>0</v>
      </c>
      <c r="I183" s="210">
        <v>0</v>
      </c>
      <c r="J183" s="210">
        <v>0</v>
      </c>
    </row>
    <row r="184" spans="1:22" x14ac:dyDescent="0.2">
      <c r="A184" s="214" t="s">
        <v>2663</v>
      </c>
      <c r="B184" s="215" t="s">
        <v>2664</v>
      </c>
      <c r="C184" s="216">
        <v>119000</v>
      </c>
      <c r="D184" s="216">
        <v>1117030.2339999999</v>
      </c>
      <c r="E184" s="216">
        <v>885778.55053999997</v>
      </c>
      <c r="F184" s="216">
        <v>885778.55053999997</v>
      </c>
      <c r="G184" s="216">
        <v>0</v>
      </c>
      <c r="H184" s="216">
        <v>0</v>
      </c>
      <c r="I184" s="216">
        <v>0</v>
      </c>
      <c r="J184" s="216">
        <v>0</v>
      </c>
    </row>
    <row r="185" spans="1:22" ht="38.25" x14ac:dyDescent="0.2">
      <c r="A185" s="214" t="s">
        <v>2721</v>
      </c>
      <c r="B185" s="215" t="s">
        <v>2723</v>
      </c>
      <c r="C185" s="216">
        <v>119000</v>
      </c>
      <c r="D185" s="216">
        <v>255122.16500000001</v>
      </c>
      <c r="E185" s="216">
        <v>241131.99492</v>
      </c>
      <c r="F185" s="216">
        <v>241131.99492</v>
      </c>
      <c r="G185" s="216">
        <v>0</v>
      </c>
      <c r="H185" s="216">
        <v>0</v>
      </c>
      <c r="I185" s="216">
        <v>0</v>
      </c>
      <c r="J185" s="216">
        <v>0</v>
      </c>
    </row>
    <row r="186" spans="1:22" ht="38.25" x14ac:dyDescent="0.2">
      <c r="A186" s="214" t="s">
        <v>2724</v>
      </c>
      <c r="B186" s="215" t="s">
        <v>2726</v>
      </c>
      <c r="C186" s="216">
        <v>0</v>
      </c>
      <c r="D186" s="216">
        <v>39008.098239999999</v>
      </c>
      <c r="E186" s="216">
        <v>28127.609</v>
      </c>
      <c r="F186" s="216">
        <v>28127.609</v>
      </c>
      <c r="G186" s="216">
        <v>0</v>
      </c>
      <c r="H186" s="216">
        <v>0</v>
      </c>
      <c r="I186" s="216">
        <v>0</v>
      </c>
      <c r="J186" s="216">
        <v>0</v>
      </c>
    </row>
    <row r="187" spans="1:22" ht="38.25" x14ac:dyDescent="0.2">
      <c r="A187" s="214" t="s">
        <v>2729</v>
      </c>
      <c r="B187" s="215" t="s">
        <v>2731</v>
      </c>
      <c r="C187" s="216">
        <v>0</v>
      </c>
      <c r="D187" s="216">
        <v>822899.97075999994</v>
      </c>
      <c r="E187" s="216">
        <v>616518.94662000006</v>
      </c>
      <c r="F187" s="216">
        <v>616518.94662000006</v>
      </c>
      <c r="G187" s="216">
        <v>0</v>
      </c>
      <c r="H187" s="216">
        <v>0</v>
      </c>
      <c r="I187" s="216">
        <v>0</v>
      </c>
      <c r="J187" s="216">
        <v>0</v>
      </c>
    </row>
    <row r="188" spans="1:22" x14ac:dyDescent="0.2">
      <c r="A188" s="208" t="s">
        <v>3149</v>
      </c>
      <c r="B188" s="209">
        <v>3</v>
      </c>
      <c r="C188" s="210">
        <v>5587438.0999999996</v>
      </c>
      <c r="D188" s="210">
        <v>6484381.7899099998</v>
      </c>
      <c r="E188" s="210">
        <v>4833617.8259399999</v>
      </c>
      <c r="F188" s="210">
        <v>0</v>
      </c>
      <c r="G188" s="210">
        <v>615602.66102999996</v>
      </c>
      <c r="H188" s="210">
        <v>9100.3024299999997</v>
      </c>
      <c r="I188" s="210">
        <v>413277.17544999998</v>
      </c>
      <c r="J188" s="210">
        <v>0.81940000000000002</v>
      </c>
      <c r="L188" s="211"/>
      <c r="M188" s="211"/>
      <c r="N188" s="211"/>
      <c r="O188" s="211"/>
      <c r="P188" s="211"/>
      <c r="Q188" s="211"/>
      <c r="R188" s="211"/>
      <c r="S188" s="211"/>
      <c r="T188" s="211"/>
      <c r="U188" s="211"/>
    </row>
    <row r="189" spans="1:22" x14ac:dyDescent="0.2">
      <c r="A189" s="208" t="s">
        <v>2752</v>
      </c>
      <c r="B189" s="209">
        <v>31</v>
      </c>
      <c r="C189" s="210">
        <v>4088859.9000000004</v>
      </c>
      <c r="D189" s="210">
        <v>4846311.6249000002</v>
      </c>
      <c r="E189" s="210">
        <v>3315781.2552700001</v>
      </c>
      <c r="F189" s="210">
        <v>0</v>
      </c>
      <c r="G189" s="210">
        <v>543783.06640000001</v>
      </c>
      <c r="H189" s="210">
        <v>9100.2999500000005</v>
      </c>
      <c r="I189" s="210">
        <v>304712.90393999999</v>
      </c>
      <c r="J189" s="210">
        <v>0.81940000000000002</v>
      </c>
      <c r="L189" s="211"/>
      <c r="M189" s="211"/>
      <c r="N189" s="211"/>
      <c r="O189" s="211"/>
      <c r="P189" s="211"/>
      <c r="Q189" s="211"/>
      <c r="R189" s="211"/>
      <c r="S189" s="211"/>
      <c r="T189" s="211"/>
      <c r="U189" s="211"/>
    </row>
    <row r="190" spans="1:22" x14ac:dyDescent="0.2">
      <c r="A190" s="214" t="s">
        <v>2754</v>
      </c>
      <c r="B190" s="215" t="s">
        <v>2755</v>
      </c>
      <c r="C190" s="216">
        <v>350726.6</v>
      </c>
      <c r="D190" s="216">
        <v>527554.54706000001</v>
      </c>
      <c r="E190" s="216">
        <v>372773.59668000002</v>
      </c>
      <c r="F190" s="216">
        <v>0</v>
      </c>
      <c r="G190" s="216">
        <v>14947.067510000001</v>
      </c>
      <c r="H190" s="216">
        <v>4800</v>
      </c>
      <c r="I190" s="216">
        <v>2561.9616499999997</v>
      </c>
      <c r="J190" s="216">
        <v>0</v>
      </c>
    </row>
    <row r="191" spans="1:22" x14ac:dyDescent="0.2">
      <c r="A191" s="214" t="s">
        <v>2758</v>
      </c>
      <c r="B191" s="215" t="s">
        <v>2760</v>
      </c>
      <c r="C191" s="216">
        <v>11335</v>
      </c>
      <c r="D191" s="216">
        <v>170239.8</v>
      </c>
      <c r="E191" s="216">
        <v>154620.64871000001</v>
      </c>
      <c r="F191" s="216">
        <v>0</v>
      </c>
      <c r="G191" s="216">
        <v>0</v>
      </c>
      <c r="H191" s="216">
        <v>0</v>
      </c>
      <c r="I191" s="216">
        <v>0</v>
      </c>
      <c r="J191" s="216">
        <v>0</v>
      </c>
    </row>
    <row r="192" spans="1:22" x14ac:dyDescent="0.2">
      <c r="A192" s="214" t="s">
        <v>2761</v>
      </c>
      <c r="B192" s="215" t="s">
        <v>2764</v>
      </c>
      <c r="C192" s="216">
        <v>339391.6</v>
      </c>
      <c r="D192" s="216">
        <v>357314.74706000002</v>
      </c>
      <c r="E192" s="216">
        <v>218152.94796999998</v>
      </c>
      <c r="F192" s="216">
        <v>0</v>
      </c>
      <c r="G192" s="216">
        <v>14947.067509999999</v>
      </c>
      <c r="H192" s="216">
        <v>4800</v>
      </c>
      <c r="I192" s="216">
        <v>2561.9616499999997</v>
      </c>
      <c r="J192" s="216">
        <v>0</v>
      </c>
      <c r="M192" s="211"/>
      <c r="N192" s="211"/>
      <c r="O192" s="211"/>
      <c r="P192" s="211"/>
      <c r="Q192" s="211"/>
      <c r="R192" s="211"/>
      <c r="S192" s="211"/>
      <c r="T192" s="211"/>
      <c r="U192" s="211"/>
      <c r="V192" s="211"/>
    </row>
    <row r="193" spans="1:10" x14ac:dyDescent="0.2">
      <c r="A193" s="214" t="s">
        <v>2765</v>
      </c>
      <c r="B193" s="215" t="s">
        <v>2766</v>
      </c>
      <c r="C193" s="216">
        <v>68860.600000000006</v>
      </c>
      <c r="D193" s="216">
        <v>91167.808250000002</v>
      </c>
      <c r="E193" s="216">
        <v>90523.129700000005</v>
      </c>
      <c r="F193" s="216">
        <v>0</v>
      </c>
      <c r="G193" s="216">
        <v>37.621550000000006</v>
      </c>
      <c r="H193" s="216">
        <v>0</v>
      </c>
      <c r="I193" s="216">
        <v>2679.0441700000001</v>
      </c>
      <c r="J193" s="216">
        <v>0</v>
      </c>
    </row>
    <row r="194" spans="1:10" x14ac:dyDescent="0.2">
      <c r="A194" s="214" t="s">
        <v>2769</v>
      </c>
      <c r="B194" s="215" t="s">
        <v>2771</v>
      </c>
      <c r="C194" s="216">
        <v>1220</v>
      </c>
      <c r="D194" s="216">
        <v>14175.49865</v>
      </c>
      <c r="E194" s="216">
        <v>13563.305859999999</v>
      </c>
      <c r="F194" s="216">
        <v>0</v>
      </c>
      <c r="G194" s="216">
        <v>37.271550000000005</v>
      </c>
      <c r="H194" s="216">
        <v>0</v>
      </c>
      <c r="I194" s="216">
        <v>0</v>
      </c>
      <c r="J194" s="216">
        <v>0</v>
      </c>
    </row>
    <row r="195" spans="1:10" x14ac:dyDescent="0.2">
      <c r="A195" s="214" t="s">
        <v>2772</v>
      </c>
      <c r="B195" s="215" t="s">
        <v>2774</v>
      </c>
      <c r="C195" s="216">
        <v>67640.600000000006</v>
      </c>
      <c r="D195" s="216">
        <v>76992.309599999993</v>
      </c>
      <c r="E195" s="216">
        <v>76959.823839999997</v>
      </c>
      <c r="F195" s="216">
        <v>0</v>
      </c>
      <c r="G195" s="216">
        <v>0.35</v>
      </c>
      <c r="H195" s="216">
        <v>0</v>
      </c>
      <c r="I195" s="216">
        <v>2679.0441700000001</v>
      </c>
      <c r="J195" s="216">
        <v>0</v>
      </c>
    </row>
    <row r="196" spans="1:10" x14ac:dyDescent="0.2">
      <c r="A196" s="214" t="s">
        <v>2775</v>
      </c>
      <c r="B196" s="215" t="s">
        <v>2776</v>
      </c>
      <c r="C196" s="216">
        <v>1196</v>
      </c>
      <c r="D196" s="216">
        <v>2831.7422099999999</v>
      </c>
      <c r="E196" s="216">
        <v>2826.5608500000003</v>
      </c>
      <c r="F196" s="216">
        <v>0</v>
      </c>
      <c r="G196" s="216">
        <v>0</v>
      </c>
      <c r="H196" s="216">
        <v>0</v>
      </c>
      <c r="I196" s="216">
        <v>0</v>
      </c>
      <c r="J196" s="216">
        <v>0</v>
      </c>
    </row>
    <row r="197" spans="1:10" x14ac:dyDescent="0.2">
      <c r="A197" s="214" t="s">
        <v>2779</v>
      </c>
      <c r="B197" s="215" t="s">
        <v>2781</v>
      </c>
      <c r="C197" s="216">
        <v>736</v>
      </c>
      <c r="D197" s="216">
        <v>1560.36555</v>
      </c>
      <c r="E197" s="216">
        <v>1556.3091299999999</v>
      </c>
      <c r="F197" s="216">
        <v>0</v>
      </c>
      <c r="G197" s="216">
        <v>0</v>
      </c>
      <c r="H197" s="216">
        <v>0</v>
      </c>
      <c r="I197" s="216">
        <v>0</v>
      </c>
      <c r="J197" s="216">
        <v>0</v>
      </c>
    </row>
    <row r="198" spans="1:10" x14ac:dyDescent="0.2">
      <c r="A198" s="214" t="s">
        <v>2782</v>
      </c>
      <c r="B198" s="215" t="s">
        <v>2784</v>
      </c>
      <c r="C198" s="216">
        <v>460</v>
      </c>
      <c r="D198" s="216">
        <v>1271.3766599999999</v>
      </c>
      <c r="E198" s="216">
        <v>1270.25172</v>
      </c>
      <c r="F198" s="216">
        <v>0</v>
      </c>
      <c r="G198" s="216">
        <v>0</v>
      </c>
      <c r="H198" s="216">
        <v>0</v>
      </c>
      <c r="I198" s="216">
        <v>0</v>
      </c>
      <c r="J198" s="216">
        <v>0</v>
      </c>
    </row>
    <row r="199" spans="1:10" x14ac:dyDescent="0.2">
      <c r="A199" s="214" t="s">
        <v>2785</v>
      </c>
      <c r="B199" s="215" t="s">
        <v>2786</v>
      </c>
      <c r="C199" s="216">
        <v>611412.19999999995</v>
      </c>
      <c r="D199" s="216">
        <v>757621.12809000001</v>
      </c>
      <c r="E199" s="216">
        <v>432057.47979999997</v>
      </c>
      <c r="F199" s="216">
        <v>0</v>
      </c>
      <c r="G199" s="216">
        <v>78501.655910000001</v>
      </c>
      <c r="H199" s="216">
        <v>1100.0009499999999</v>
      </c>
      <c r="I199" s="216">
        <v>12335.266609999999</v>
      </c>
      <c r="J199" s="216">
        <v>0.81940000000000002</v>
      </c>
    </row>
    <row r="200" spans="1:10" x14ac:dyDescent="0.2">
      <c r="A200" s="214" t="s">
        <v>2790</v>
      </c>
      <c r="B200" s="215" t="s">
        <v>2792</v>
      </c>
      <c r="C200" s="216">
        <v>610879.4</v>
      </c>
      <c r="D200" s="216">
        <v>757238.00728000002</v>
      </c>
      <c r="E200" s="216">
        <v>431849.31399</v>
      </c>
      <c r="F200" s="216">
        <v>0</v>
      </c>
      <c r="G200" s="216">
        <v>78501.655910000001</v>
      </c>
      <c r="H200" s="216">
        <v>1100.0009499999999</v>
      </c>
      <c r="I200" s="216">
        <v>12335.266609999999</v>
      </c>
      <c r="J200" s="216">
        <v>0.81940000000000002</v>
      </c>
    </row>
    <row r="201" spans="1:10" x14ac:dyDescent="0.2">
      <c r="A201" s="214" t="s">
        <v>2793</v>
      </c>
      <c r="B201" s="215" t="s">
        <v>2796</v>
      </c>
      <c r="C201" s="216">
        <v>532.79999999999995</v>
      </c>
      <c r="D201" s="216">
        <v>383.16080999999997</v>
      </c>
      <c r="E201" s="216">
        <v>208.16580999999999</v>
      </c>
      <c r="F201" s="216">
        <v>0</v>
      </c>
      <c r="G201" s="216">
        <v>0</v>
      </c>
      <c r="H201" s="216">
        <v>0</v>
      </c>
      <c r="I201" s="216">
        <v>0</v>
      </c>
      <c r="J201" s="216">
        <v>0</v>
      </c>
    </row>
    <row r="202" spans="1:10" x14ac:dyDescent="0.2">
      <c r="A202" s="214" t="s">
        <v>2802</v>
      </c>
      <c r="B202" s="215" t="s">
        <v>2803</v>
      </c>
      <c r="C202" s="216">
        <v>36639</v>
      </c>
      <c r="D202" s="216">
        <v>63250.465889999905</v>
      </c>
      <c r="E202" s="216">
        <v>47366.97219</v>
      </c>
      <c r="F202" s="216">
        <v>0</v>
      </c>
      <c r="G202" s="216">
        <v>187.29501999999999</v>
      </c>
      <c r="H202" s="216">
        <v>0</v>
      </c>
      <c r="I202" s="216">
        <v>12305.140300000001</v>
      </c>
      <c r="J202" s="216">
        <v>0</v>
      </c>
    </row>
    <row r="203" spans="1:10" x14ac:dyDescent="0.2">
      <c r="A203" s="214" t="s">
        <v>2807</v>
      </c>
      <c r="B203" s="215" t="s">
        <v>2809</v>
      </c>
      <c r="C203" s="216">
        <v>36467.199999999997</v>
      </c>
      <c r="D203" s="216">
        <v>61438.197890000003</v>
      </c>
      <c r="E203" s="216">
        <v>46619.639090000004</v>
      </c>
      <c r="F203" s="216">
        <v>0</v>
      </c>
      <c r="G203" s="216">
        <v>54.723050000000001</v>
      </c>
      <c r="H203" s="216">
        <v>0</v>
      </c>
      <c r="I203" s="216">
        <v>12305.140300000001</v>
      </c>
      <c r="J203" s="216">
        <v>0</v>
      </c>
    </row>
    <row r="204" spans="1:10" x14ac:dyDescent="0.2">
      <c r="A204" s="214" t="s">
        <v>2810</v>
      </c>
      <c r="B204" s="215" t="s">
        <v>2813</v>
      </c>
      <c r="C204" s="216">
        <v>171.8</v>
      </c>
      <c r="D204" s="216">
        <v>1812.268</v>
      </c>
      <c r="E204" s="216">
        <v>747.33309999999994</v>
      </c>
      <c r="F204" s="216">
        <v>0</v>
      </c>
      <c r="G204" s="216">
        <v>4.7319700000000005</v>
      </c>
      <c r="H204" s="216">
        <v>0</v>
      </c>
      <c r="I204" s="216">
        <v>0</v>
      </c>
      <c r="J204" s="216">
        <v>0</v>
      </c>
    </row>
    <row r="205" spans="1:10" x14ac:dyDescent="0.2">
      <c r="A205" s="214" t="s">
        <v>2816</v>
      </c>
      <c r="B205" s="215" t="s">
        <v>2818</v>
      </c>
      <c r="C205" s="216">
        <v>0</v>
      </c>
      <c r="D205" s="216">
        <v>0</v>
      </c>
      <c r="E205" s="216">
        <v>0</v>
      </c>
      <c r="F205" s="216">
        <v>0</v>
      </c>
      <c r="G205" s="216">
        <v>127.84</v>
      </c>
      <c r="H205" s="216">
        <v>0</v>
      </c>
      <c r="I205" s="216">
        <v>0</v>
      </c>
      <c r="J205" s="216">
        <v>0</v>
      </c>
    </row>
    <row r="206" spans="1:10" ht="15" customHeight="1" x14ac:dyDescent="0.2">
      <c r="A206" s="214" t="s">
        <v>2819</v>
      </c>
      <c r="B206" s="215" t="s">
        <v>2820</v>
      </c>
      <c r="C206" s="216">
        <v>53760.6</v>
      </c>
      <c r="D206" s="216">
        <v>64042.285620000002</v>
      </c>
      <c r="E206" s="216">
        <v>52094.729009999995</v>
      </c>
      <c r="F206" s="216">
        <v>0</v>
      </c>
      <c r="G206" s="216">
        <v>2100.88042</v>
      </c>
      <c r="H206" s="216">
        <v>500.29899999999998</v>
      </c>
      <c r="I206" s="216">
        <v>554.95699999999999</v>
      </c>
      <c r="J206" s="216">
        <v>0</v>
      </c>
    </row>
    <row r="207" spans="1:10" ht="25.5" x14ac:dyDescent="0.2">
      <c r="A207" s="214" t="s">
        <v>2823</v>
      </c>
      <c r="B207" s="215" t="s">
        <v>2826</v>
      </c>
      <c r="C207" s="216">
        <v>53604.5</v>
      </c>
      <c r="D207" s="216">
        <v>63949.285620000002</v>
      </c>
      <c r="E207" s="216">
        <v>52094.729009999995</v>
      </c>
      <c r="F207" s="216">
        <v>0</v>
      </c>
      <c r="G207" s="216">
        <v>2100.88042</v>
      </c>
      <c r="H207" s="216">
        <v>500.29899999999998</v>
      </c>
      <c r="I207" s="216">
        <v>554.95699999999999</v>
      </c>
      <c r="J207" s="216">
        <v>0</v>
      </c>
    </row>
    <row r="208" spans="1:10" ht="25.5" x14ac:dyDescent="0.2">
      <c r="A208" s="214" t="s">
        <v>2827</v>
      </c>
      <c r="B208" s="215" t="s">
        <v>2829</v>
      </c>
      <c r="C208" s="216">
        <v>156.1</v>
      </c>
      <c r="D208" s="216">
        <v>93</v>
      </c>
      <c r="E208" s="216">
        <v>0</v>
      </c>
      <c r="F208" s="216">
        <v>0</v>
      </c>
      <c r="G208" s="216">
        <v>0</v>
      </c>
      <c r="H208" s="216">
        <v>0</v>
      </c>
      <c r="I208" s="216">
        <v>0</v>
      </c>
      <c r="J208" s="216">
        <v>0</v>
      </c>
    </row>
    <row r="209" spans="1:21" x14ac:dyDescent="0.2">
      <c r="A209" s="214" t="s">
        <v>2830</v>
      </c>
      <c r="B209" s="215" t="s">
        <v>2831</v>
      </c>
      <c r="C209" s="216">
        <v>210774.5</v>
      </c>
      <c r="D209" s="216">
        <v>122067.59767999999</v>
      </c>
      <c r="E209" s="216">
        <v>62328.250420000004</v>
      </c>
      <c r="F209" s="216">
        <v>0</v>
      </c>
      <c r="G209" s="216">
        <v>4927.3963200000007</v>
      </c>
      <c r="H209" s="216">
        <v>2700</v>
      </c>
      <c r="I209" s="216">
        <v>44.732839999999996</v>
      </c>
      <c r="J209" s="216">
        <v>0</v>
      </c>
    </row>
    <row r="210" spans="1:21" x14ac:dyDescent="0.2">
      <c r="A210" s="214" t="s">
        <v>2835</v>
      </c>
      <c r="B210" s="215" t="s">
        <v>2837</v>
      </c>
      <c r="C210" s="216">
        <v>210774.5</v>
      </c>
      <c r="D210" s="216">
        <v>111364.59767999999</v>
      </c>
      <c r="E210" s="216">
        <v>57431.73373</v>
      </c>
      <c r="F210" s="216">
        <v>0</v>
      </c>
      <c r="G210" s="216">
        <v>4927.3963200000007</v>
      </c>
      <c r="H210" s="216">
        <v>2700</v>
      </c>
      <c r="I210" s="216">
        <v>44.732839999999996</v>
      </c>
      <c r="J210" s="216">
        <v>0</v>
      </c>
    </row>
    <row r="211" spans="1:21" x14ac:dyDescent="0.2">
      <c r="A211" s="214" t="s">
        <v>2838</v>
      </c>
      <c r="B211" s="215" t="s">
        <v>2841</v>
      </c>
      <c r="C211" s="216">
        <v>0</v>
      </c>
      <c r="D211" s="216">
        <v>10703</v>
      </c>
      <c r="E211" s="216">
        <v>4896.5166900000004</v>
      </c>
      <c r="F211" s="216">
        <v>0</v>
      </c>
      <c r="G211" s="216">
        <v>0</v>
      </c>
      <c r="H211" s="216">
        <v>0</v>
      </c>
      <c r="I211" s="216">
        <v>0</v>
      </c>
      <c r="J211" s="216">
        <v>0</v>
      </c>
    </row>
    <row r="212" spans="1:21" x14ac:dyDescent="0.2">
      <c r="A212" s="214" t="s">
        <v>2842</v>
      </c>
      <c r="B212" s="215" t="s">
        <v>2843</v>
      </c>
      <c r="C212" s="216">
        <v>92659.8</v>
      </c>
      <c r="D212" s="216">
        <v>36204.650099999999</v>
      </c>
      <c r="E212" s="216">
        <v>14801.722029999999</v>
      </c>
      <c r="F212" s="216">
        <v>0</v>
      </c>
      <c r="G212" s="216">
        <v>48.776800000000001</v>
      </c>
      <c r="H212" s="216">
        <v>0</v>
      </c>
      <c r="I212" s="216">
        <v>8.8005499999999994</v>
      </c>
      <c r="J212" s="216">
        <v>0</v>
      </c>
    </row>
    <row r="213" spans="1:21" x14ac:dyDescent="0.2">
      <c r="A213" s="214" t="s">
        <v>2847</v>
      </c>
      <c r="B213" s="215" t="s">
        <v>2849</v>
      </c>
      <c r="C213" s="216">
        <v>92559.8</v>
      </c>
      <c r="D213" s="216">
        <v>36204.650099999999</v>
      </c>
      <c r="E213" s="216">
        <v>14801.722029999999</v>
      </c>
      <c r="F213" s="216">
        <v>0</v>
      </c>
      <c r="G213" s="216">
        <v>48.776800000000001</v>
      </c>
      <c r="H213" s="216">
        <v>0</v>
      </c>
      <c r="I213" s="216">
        <v>8.8005499999999994</v>
      </c>
      <c r="J213" s="216">
        <v>0</v>
      </c>
    </row>
    <row r="214" spans="1:21" x14ac:dyDescent="0.2">
      <c r="A214" s="214" t="s">
        <v>2850</v>
      </c>
      <c r="B214" s="215" t="s">
        <v>2852</v>
      </c>
      <c r="C214" s="216">
        <v>100</v>
      </c>
      <c r="D214" s="216">
        <v>0</v>
      </c>
      <c r="E214" s="216">
        <v>0</v>
      </c>
      <c r="F214" s="216">
        <v>0</v>
      </c>
      <c r="G214" s="216">
        <v>0</v>
      </c>
      <c r="H214" s="216">
        <v>0</v>
      </c>
      <c r="I214" s="216">
        <v>0</v>
      </c>
      <c r="J214" s="216">
        <v>0</v>
      </c>
    </row>
    <row r="215" spans="1:21" x14ac:dyDescent="0.2">
      <c r="A215" s="214" t="s">
        <v>25</v>
      </c>
      <c r="B215" s="215" t="s">
        <v>26</v>
      </c>
      <c r="C215" s="216">
        <v>2662830.6</v>
      </c>
      <c r="D215" s="216">
        <v>3181571.4</v>
      </c>
      <c r="E215" s="216">
        <v>2241008.8145900001</v>
      </c>
      <c r="F215" s="216">
        <v>0</v>
      </c>
      <c r="G215" s="216">
        <v>443032.37287000002</v>
      </c>
      <c r="H215" s="216">
        <v>0</v>
      </c>
      <c r="I215" s="216">
        <v>274223.00082000002</v>
      </c>
      <c r="J215" s="216">
        <v>0</v>
      </c>
    </row>
    <row r="216" spans="1:21" x14ac:dyDescent="0.2">
      <c r="A216" s="214" t="s">
        <v>2853</v>
      </c>
      <c r="B216" s="215" t="s">
        <v>2856</v>
      </c>
      <c r="C216" s="216">
        <v>9136.2999999999993</v>
      </c>
      <c r="D216" s="216">
        <v>5419.1</v>
      </c>
      <c r="E216" s="216">
        <v>4483.8177900000001</v>
      </c>
      <c r="F216" s="216">
        <v>0</v>
      </c>
      <c r="G216" s="216">
        <v>0</v>
      </c>
      <c r="H216" s="216">
        <v>0</v>
      </c>
      <c r="I216" s="216">
        <v>0</v>
      </c>
      <c r="J216" s="216">
        <v>0</v>
      </c>
    </row>
    <row r="217" spans="1:21" x14ac:dyDescent="0.2">
      <c r="A217" s="214" t="s">
        <v>2859</v>
      </c>
      <c r="B217" s="215" t="s">
        <v>2861</v>
      </c>
      <c r="C217" s="216">
        <v>507426.9</v>
      </c>
      <c r="D217" s="216">
        <v>357381.41700000002</v>
      </c>
      <c r="E217" s="216">
        <v>191913.40188999998</v>
      </c>
      <c r="F217" s="216">
        <v>0</v>
      </c>
      <c r="G217" s="216">
        <v>1891.6051399999999</v>
      </c>
      <c r="H217" s="216">
        <v>0</v>
      </c>
      <c r="I217" s="216">
        <v>4446.7412100000001</v>
      </c>
      <c r="J217" s="216">
        <v>0</v>
      </c>
    </row>
    <row r="218" spans="1:21" x14ac:dyDescent="0.2">
      <c r="A218" s="214" t="s">
        <v>2862</v>
      </c>
      <c r="B218" s="215" t="s">
        <v>2865</v>
      </c>
      <c r="C218" s="216">
        <v>1962272</v>
      </c>
      <c r="D218" s="216">
        <v>2721463.3760000002</v>
      </c>
      <c r="E218" s="216">
        <v>2004623.95762</v>
      </c>
      <c r="F218" s="216">
        <v>0</v>
      </c>
      <c r="G218" s="216">
        <v>439066.05599999998</v>
      </c>
      <c r="H218" s="216">
        <v>0</v>
      </c>
      <c r="I218" s="216">
        <v>266540.10644</v>
      </c>
      <c r="J218" s="216">
        <v>0</v>
      </c>
    </row>
    <row r="219" spans="1:21" x14ac:dyDescent="0.2">
      <c r="A219" s="214" t="s">
        <v>2866</v>
      </c>
      <c r="B219" s="215" t="s">
        <v>2868</v>
      </c>
      <c r="C219" s="216">
        <v>69598.7</v>
      </c>
      <c r="D219" s="216">
        <v>62868.7</v>
      </c>
      <c r="E219" s="216">
        <v>28751.94112</v>
      </c>
      <c r="F219" s="216">
        <v>0</v>
      </c>
      <c r="G219" s="216">
        <v>2060.7867299999998</v>
      </c>
      <c r="H219" s="216">
        <v>0</v>
      </c>
      <c r="I219" s="216">
        <v>3236.15317</v>
      </c>
      <c r="J219" s="216">
        <v>0</v>
      </c>
    </row>
    <row r="220" spans="1:21" x14ac:dyDescent="0.2">
      <c r="A220" s="214" t="s">
        <v>2869</v>
      </c>
      <c r="B220" s="215" t="s">
        <v>2871</v>
      </c>
      <c r="C220" s="216">
        <v>97076.7</v>
      </c>
      <c r="D220" s="216">
        <v>18118.807000000001</v>
      </c>
      <c r="E220" s="216">
        <v>7795.0642800000005</v>
      </c>
      <c r="F220" s="216">
        <v>0</v>
      </c>
      <c r="G220" s="216">
        <v>13.925000000000001</v>
      </c>
      <c r="H220" s="216">
        <v>0</v>
      </c>
      <c r="I220" s="216">
        <v>0</v>
      </c>
      <c r="J220" s="216">
        <v>0</v>
      </c>
    </row>
    <row r="221" spans="1:21" x14ac:dyDescent="0.2">
      <c r="A221" s="214" t="s">
        <v>2872</v>
      </c>
      <c r="B221" s="215" t="s">
        <v>2875</v>
      </c>
      <c r="C221" s="216">
        <v>17320</v>
      </c>
      <c r="D221" s="216">
        <v>16320</v>
      </c>
      <c r="E221" s="216">
        <v>3440.6318900000001</v>
      </c>
      <c r="F221" s="216">
        <v>0</v>
      </c>
      <c r="G221" s="216">
        <v>0</v>
      </c>
      <c r="H221" s="216">
        <v>0</v>
      </c>
      <c r="I221" s="216">
        <v>0</v>
      </c>
      <c r="J221" s="216">
        <v>0</v>
      </c>
    </row>
    <row r="222" spans="1:21" s="202" customFormat="1" x14ac:dyDescent="0.2">
      <c r="A222" s="208" t="s">
        <v>2876</v>
      </c>
      <c r="B222" s="209">
        <v>33</v>
      </c>
      <c r="C222" s="210">
        <v>1484968.9</v>
      </c>
      <c r="D222" s="210">
        <v>1625214.4214999999</v>
      </c>
      <c r="E222" s="210">
        <v>1513081.6153299999</v>
      </c>
      <c r="F222" s="210">
        <v>0</v>
      </c>
      <c r="G222" s="210">
        <v>68130.215779999999</v>
      </c>
      <c r="H222" s="210">
        <v>2.48E-3</v>
      </c>
      <c r="I222" s="210">
        <v>108468.22568</v>
      </c>
      <c r="J222" s="210">
        <v>0</v>
      </c>
      <c r="M222" s="218"/>
      <c r="N222" s="218"/>
      <c r="O222" s="218"/>
      <c r="P222" s="218"/>
      <c r="Q222" s="218"/>
      <c r="R222" s="218"/>
      <c r="S222" s="218"/>
      <c r="T222" s="218"/>
      <c r="U222" s="218"/>
    </row>
    <row r="223" spans="1:21" x14ac:dyDescent="0.2">
      <c r="A223" s="214" t="s">
        <v>2879</v>
      </c>
      <c r="B223" s="215" t="s">
        <v>2880</v>
      </c>
      <c r="C223" s="216">
        <v>172716.59999999998</v>
      </c>
      <c r="D223" s="216">
        <v>263469.6397</v>
      </c>
      <c r="E223" s="216">
        <v>249604.56052999999</v>
      </c>
      <c r="F223" s="216">
        <v>0</v>
      </c>
      <c r="G223" s="216">
        <v>4857.8362500000003</v>
      </c>
      <c r="H223" s="216">
        <v>2.48E-3</v>
      </c>
      <c r="I223" s="216">
        <v>590.17340999999999</v>
      </c>
      <c r="J223" s="216">
        <v>0</v>
      </c>
    </row>
    <row r="224" spans="1:21" x14ac:dyDescent="0.2">
      <c r="A224" s="214" t="s">
        <v>2884</v>
      </c>
      <c r="B224" s="215" t="s">
        <v>2886</v>
      </c>
      <c r="C224" s="216">
        <v>172716.59999999998</v>
      </c>
      <c r="D224" s="216">
        <v>263469.6397</v>
      </c>
      <c r="E224" s="216">
        <v>249604.56052999999</v>
      </c>
      <c r="F224" s="216">
        <v>0</v>
      </c>
      <c r="G224" s="216">
        <v>4857.8362500000003</v>
      </c>
      <c r="H224" s="216">
        <v>2.48E-3</v>
      </c>
      <c r="I224" s="216">
        <v>590.17340999999999</v>
      </c>
      <c r="J224" s="216">
        <v>0</v>
      </c>
    </row>
    <row r="225" spans="1:10" x14ac:dyDescent="0.2">
      <c r="A225" s="214" t="s">
        <v>2892</v>
      </c>
      <c r="B225" s="215" t="s">
        <v>2893</v>
      </c>
      <c r="C225" s="216">
        <v>44154.2</v>
      </c>
      <c r="D225" s="216">
        <v>49216.349099999999</v>
      </c>
      <c r="E225" s="216">
        <v>44375.319540000004</v>
      </c>
      <c r="F225" s="216">
        <v>0</v>
      </c>
      <c r="G225" s="216">
        <v>279.39643999999998</v>
      </c>
      <c r="H225" s="216">
        <v>0</v>
      </c>
      <c r="I225" s="216">
        <v>87.075179999999989</v>
      </c>
      <c r="J225" s="216">
        <v>0</v>
      </c>
    </row>
    <row r="226" spans="1:10" x14ac:dyDescent="0.2">
      <c r="A226" s="214" t="s">
        <v>2897</v>
      </c>
      <c r="B226" s="215" t="s">
        <v>2899</v>
      </c>
      <c r="C226" s="216">
        <v>44154.2</v>
      </c>
      <c r="D226" s="216">
        <v>49216.349099999999</v>
      </c>
      <c r="E226" s="216">
        <v>44375.319540000004</v>
      </c>
      <c r="F226" s="216">
        <v>0</v>
      </c>
      <c r="G226" s="216">
        <v>279.39643999999998</v>
      </c>
      <c r="H226" s="216">
        <v>0</v>
      </c>
      <c r="I226" s="216">
        <v>87.075179999999989</v>
      </c>
      <c r="J226" s="216">
        <v>0</v>
      </c>
    </row>
    <row r="227" spans="1:10" x14ac:dyDescent="0.2">
      <c r="A227" s="214" t="s">
        <v>2905</v>
      </c>
      <c r="B227" s="215" t="s">
        <v>2906</v>
      </c>
      <c r="C227" s="216">
        <v>179467.1</v>
      </c>
      <c r="D227" s="216">
        <v>205908.87306000001</v>
      </c>
      <c r="E227" s="216">
        <v>184684.43332000001</v>
      </c>
      <c r="F227" s="216">
        <v>0</v>
      </c>
      <c r="G227" s="216">
        <v>1925.6032700000001</v>
      </c>
      <c r="H227" s="216">
        <v>0</v>
      </c>
      <c r="I227" s="216">
        <v>623.84654</v>
      </c>
      <c r="J227" s="216">
        <v>0</v>
      </c>
    </row>
    <row r="228" spans="1:10" x14ac:dyDescent="0.2">
      <c r="A228" s="214" t="s">
        <v>2909</v>
      </c>
      <c r="B228" s="215" t="s">
        <v>2911</v>
      </c>
      <c r="C228" s="216">
        <v>179467.1</v>
      </c>
      <c r="D228" s="216">
        <v>205908.87306000001</v>
      </c>
      <c r="E228" s="216">
        <v>184684.43332000001</v>
      </c>
      <c r="F228" s="216">
        <v>0</v>
      </c>
      <c r="G228" s="216">
        <v>1925.6032700000001</v>
      </c>
      <c r="H228" s="216">
        <v>0</v>
      </c>
      <c r="I228" s="216">
        <v>623.84654</v>
      </c>
      <c r="J228" s="216">
        <v>0</v>
      </c>
    </row>
    <row r="229" spans="1:10" x14ac:dyDescent="0.2">
      <c r="A229" s="214" t="s">
        <v>2912</v>
      </c>
      <c r="B229" s="215" t="s">
        <v>2913</v>
      </c>
      <c r="C229" s="216">
        <v>389922.1</v>
      </c>
      <c r="D229" s="216">
        <v>131361.67392999999</v>
      </c>
      <c r="E229" s="216">
        <v>98621.734630000006</v>
      </c>
      <c r="F229" s="216">
        <v>0</v>
      </c>
      <c r="G229" s="216">
        <v>16138.954720000002</v>
      </c>
      <c r="H229" s="216">
        <v>0</v>
      </c>
      <c r="I229" s="216">
        <v>803.46414000000004</v>
      </c>
      <c r="J229" s="216">
        <v>0</v>
      </c>
    </row>
    <row r="230" spans="1:10" x14ac:dyDescent="0.2">
      <c r="A230" s="214" t="s">
        <v>2917</v>
      </c>
      <c r="B230" s="215" t="s">
        <v>2919</v>
      </c>
      <c r="C230" s="216">
        <v>389922.1</v>
      </c>
      <c r="D230" s="216">
        <v>131361.67392999999</v>
      </c>
      <c r="E230" s="216">
        <v>98621.734630000006</v>
      </c>
      <c r="F230" s="216">
        <v>0</v>
      </c>
      <c r="G230" s="216">
        <v>16138.954720000002</v>
      </c>
      <c r="H230" s="216">
        <v>0</v>
      </c>
      <c r="I230" s="216">
        <v>803.46414000000004</v>
      </c>
      <c r="J230" s="216">
        <v>0</v>
      </c>
    </row>
    <row r="231" spans="1:10" x14ac:dyDescent="0.2">
      <c r="A231" s="214" t="s">
        <v>2920</v>
      </c>
      <c r="B231" s="215" t="s">
        <v>2921</v>
      </c>
      <c r="C231" s="216">
        <v>31566.400000000001</v>
      </c>
      <c r="D231" s="216">
        <v>39931.213149999996</v>
      </c>
      <c r="E231" s="216">
        <v>33717.427100000001</v>
      </c>
      <c r="F231" s="216">
        <v>0</v>
      </c>
      <c r="G231" s="216">
        <v>7398.2129400000003</v>
      </c>
      <c r="H231" s="216">
        <v>0</v>
      </c>
      <c r="I231" s="216">
        <v>822.12347999999997</v>
      </c>
      <c r="J231" s="216">
        <v>0</v>
      </c>
    </row>
    <row r="232" spans="1:10" ht="25.5" x14ac:dyDescent="0.2">
      <c r="A232" s="214" t="s">
        <v>2924</v>
      </c>
      <c r="B232" s="215" t="s">
        <v>2926</v>
      </c>
      <c r="C232" s="216">
        <v>31566.400000000001</v>
      </c>
      <c r="D232" s="216">
        <v>39931.213149999996</v>
      </c>
      <c r="E232" s="216">
        <v>33717.427100000001</v>
      </c>
      <c r="F232" s="216">
        <v>0</v>
      </c>
      <c r="G232" s="216">
        <v>7398.2129400000003</v>
      </c>
      <c r="H232" s="216">
        <v>0</v>
      </c>
      <c r="I232" s="216">
        <v>822.12347999999997</v>
      </c>
      <c r="J232" s="216">
        <v>0</v>
      </c>
    </row>
    <row r="233" spans="1:10" x14ac:dyDescent="0.2">
      <c r="A233" s="214" t="s">
        <v>2927</v>
      </c>
      <c r="B233" s="215" t="s">
        <v>2928</v>
      </c>
      <c r="C233" s="216">
        <v>97203.6</v>
      </c>
      <c r="D233" s="216">
        <v>93936.925189999994</v>
      </c>
      <c r="E233" s="216">
        <v>83295.317809999993</v>
      </c>
      <c r="F233" s="216">
        <v>0</v>
      </c>
      <c r="G233" s="216">
        <v>436.786</v>
      </c>
      <c r="H233" s="216">
        <v>0</v>
      </c>
      <c r="I233" s="216">
        <v>235.72384</v>
      </c>
      <c r="J233" s="216">
        <v>0</v>
      </c>
    </row>
    <row r="234" spans="1:10" ht="25.5" x14ac:dyDescent="0.2">
      <c r="A234" s="214" t="s">
        <v>2931</v>
      </c>
      <c r="B234" s="215" t="s">
        <v>2933</v>
      </c>
      <c r="C234" s="216">
        <v>97203.6</v>
      </c>
      <c r="D234" s="216">
        <v>93936.925189999994</v>
      </c>
      <c r="E234" s="216">
        <v>83295.317809999993</v>
      </c>
      <c r="F234" s="216">
        <v>0</v>
      </c>
      <c r="G234" s="216">
        <v>436.786</v>
      </c>
      <c r="H234" s="216">
        <v>0</v>
      </c>
      <c r="I234" s="216">
        <v>235.72384</v>
      </c>
      <c r="J234" s="216">
        <v>0</v>
      </c>
    </row>
    <row r="235" spans="1:10" x14ac:dyDescent="0.2">
      <c r="A235" s="214" t="s">
        <v>2939</v>
      </c>
      <c r="B235" s="215" t="s">
        <v>2940</v>
      </c>
      <c r="C235" s="216">
        <v>34096.699999999997</v>
      </c>
      <c r="D235" s="216">
        <v>38920.459880000002</v>
      </c>
      <c r="E235" s="216">
        <v>34529.465110000005</v>
      </c>
      <c r="F235" s="216">
        <v>0</v>
      </c>
      <c r="G235" s="216">
        <v>256.27181999999999</v>
      </c>
      <c r="H235" s="216">
        <v>0</v>
      </c>
      <c r="I235" s="216">
        <v>232.45928000000001</v>
      </c>
      <c r="J235" s="216">
        <v>0</v>
      </c>
    </row>
    <row r="236" spans="1:10" x14ac:dyDescent="0.2">
      <c r="A236" s="214" t="s">
        <v>2945</v>
      </c>
      <c r="B236" s="215" t="s">
        <v>2946</v>
      </c>
      <c r="C236" s="216">
        <v>34096.699999999997</v>
      </c>
      <c r="D236" s="216">
        <v>38920.459880000002</v>
      </c>
      <c r="E236" s="216">
        <v>34529.465110000005</v>
      </c>
      <c r="F236" s="216">
        <v>0</v>
      </c>
      <c r="G236" s="216">
        <v>256.27181999999999</v>
      </c>
      <c r="H236" s="216">
        <v>0</v>
      </c>
      <c r="I236" s="216">
        <v>232.45928000000001</v>
      </c>
      <c r="J236" s="216">
        <v>0</v>
      </c>
    </row>
    <row r="237" spans="1:10" x14ac:dyDescent="0.2">
      <c r="A237" s="214" t="s">
        <v>2952</v>
      </c>
      <c r="B237" s="215" t="s">
        <v>2953</v>
      </c>
      <c r="C237" s="216">
        <v>91828.3</v>
      </c>
      <c r="D237" s="216">
        <v>121427.39871000001</v>
      </c>
      <c r="E237" s="216">
        <v>117562.52085</v>
      </c>
      <c r="F237" s="216">
        <v>0</v>
      </c>
      <c r="G237" s="216">
        <v>6014.0543399999997</v>
      </c>
      <c r="H237" s="216">
        <v>0</v>
      </c>
      <c r="I237" s="216">
        <v>83.659809999999993</v>
      </c>
      <c r="J237" s="216">
        <v>0</v>
      </c>
    </row>
    <row r="238" spans="1:10" x14ac:dyDescent="0.2">
      <c r="A238" s="214" t="s">
        <v>2956</v>
      </c>
      <c r="B238" s="215" t="s">
        <v>2958</v>
      </c>
      <c r="C238" s="216">
        <v>91828.3</v>
      </c>
      <c r="D238" s="216">
        <v>121427.39871000001</v>
      </c>
      <c r="E238" s="216">
        <v>117562.52085</v>
      </c>
      <c r="F238" s="216">
        <v>0</v>
      </c>
      <c r="G238" s="216">
        <v>344.84608000000003</v>
      </c>
      <c r="H238" s="216">
        <v>0</v>
      </c>
      <c r="I238" s="216">
        <v>83.659809999999993</v>
      </c>
      <c r="J238" s="216">
        <v>0</v>
      </c>
    </row>
    <row r="239" spans="1:10" x14ac:dyDescent="0.2">
      <c r="A239" s="214" t="s">
        <v>2961</v>
      </c>
      <c r="B239" s="215" t="s">
        <v>2963</v>
      </c>
      <c r="C239" s="216">
        <v>0</v>
      </c>
      <c r="D239" s="216">
        <v>0</v>
      </c>
      <c r="E239" s="216">
        <v>0</v>
      </c>
      <c r="F239" s="216">
        <v>0</v>
      </c>
      <c r="G239" s="216">
        <v>0.73111999999999999</v>
      </c>
      <c r="H239" s="216">
        <v>0</v>
      </c>
      <c r="I239" s="216">
        <v>0</v>
      </c>
      <c r="J239" s="216">
        <v>0</v>
      </c>
    </row>
    <row r="240" spans="1:10" x14ac:dyDescent="0.2">
      <c r="A240" s="214" t="s">
        <v>3150</v>
      </c>
      <c r="B240" s="215" t="s">
        <v>3151</v>
      </c>
      <c r="C240" s="216">
        <v>0</v>
      </c>
      <c r="D240" s="216">
        <v>0</v>
      </c>
      <c r="E240" s="216">
        <v>0</v>
      </c>
      <c r="F240" s="216">
        <v>0</v>
      </c>
      <c r="G240" s="216">
        <v>4949.9070300000003</v>
      </c>
      <c r="H240" s="216">
        <v>0</v>
      </c>
      <c r="I240" s="216">
        <v>0</v>
      </c>
      <c r="J240" s="216">
        <v>0</v>
      </c>
    </row>
    <row r="241" spans="1:21" ht="25.5" x14ac:dyDescent="0.2">
      <c r="A241" s="214" t="s">
        <v>3152</v>
      </c>
      <c r="B241" s="215" t="s">
        <v>3153</v>
      </c>
      <c r="C241" s="216">
        <v>0</v>
      </c>
      <c r="D241" s="216">
        <v>0</v>
      </c>
      <c r="E241" s="216">
        <v>0</v>
      </c>
      <c r="F241" s="216">
        <v>0</v>
      </c>
      <c r="G241" s="216">
        <v>718.57011</v>
      </c>
      <c r="H241" s="216">
        <v>0</v>
      </c>
      <c r="I241" s="216">
        <v>0</v>
      </c>
      <c r="J241" s="216">
        <v>0</v>
      </c>
    </row>
    <row r="242" spans="1:21" x14ac:dyDescent="0.2">
      <c r="A242" s="214" t="s">
        <v>2964</v>
      </c>
      <c r="B242" s="215" t="s">
        <v>2965</v>
      </c>
      <c r="C242" s="216">
        <v>444013.9</v>
      </c>
      <c r="D242" s="216">
        <v>681041.88878000004</v>
      </c>
      <c r="E242" s="216">
        <v>666690.83643999998</v>
      </c>
      <c r="F242" s="216">
        <v>0</v>
      </c>
      <c r="G242" s="216">
        <v>30823.1</v>
      </c>
      <c r="H242" s="216">
        <v>0</v>
      </c>
      <c r="I242" s="216">
        <v>104989.7</v>
      </c>
      <c r="J242" s="216">
        <v>0</v>
      </c>
      <c r="L242" s="211"/>
      <c r="M242" s="211"/>
      <c r="N242" s="211"/>
      <c r="O242" s="211"/>
      <c r="P242" s="211"/>
      <c r="Q242" s="211"/>
      <c r="R242" s="211"/>
      <c r="S242" s="211"/>
      <c r="T242" s="211"/>
      <c r="U242" s="211"/>
    </row>
    <row r="243" spans="1:21" x14ac:dyDescent="0.2">
      <c r="A243" s="214" t="s">
        <v>2968</v>
      </c>
      <c r="B243" s="215" t="s">
        <v>2970</v>
      </c>
      <c r="C243" s="216">
        <v>444013.9</v>
      </c>
      <c r="D243" s="216">
        <v>681041.88878000004</v>
      </c>
      <c r="E243" s="216">
        <v>666690.83643999998</v>
      </c>
      <c r="F243" s="216">
        <v>0</v>
      </c>
      <c r="G243" s="216">
        <v>30823.1</v>
      </c>
      <c r="H243" s="216">
        <v>0</v>
      </c>
      <c r="I243" s="216">
        <v>104989.7</v>
      </c>
      <c r="J243" s="216">
        <v>0</v>
      </c>
    </row>
    <row r="244" spans="1:21" s="202" customFormat="1" x14ac:dyDescent="0.2">
      <c r="A244" s="208" t="s">
        <v>2985</v>
      </c>
      <c r="B244" s="209">
        <v>34</v>
      </c>
      <c r="C244" s="210">
        <v>-4531.1000000000004</v>
      </c>
      <c r="D244" s="210">
        <v>-4645.7</v>
      </c>
      <c r="E244" s="210">
        <v>-5467.9765099999995</v>
      </c>
      <c r="F244" s="210">
        <v>0</v>
      </c>
      <c r="G244" s="210">
        <v>3673.7545</v>
      </c>
      <c r="H244" s="210">
        <v>0</v>
      </c>
      <c r="I244" s="210">
        <v>0</v>
      </c>
      <c r="J244" s="210">
        <v>0</v>
      </c>
    </row>
    <row r="245" spans="1:21" x14ac:dyDescent="0.2">
      <c r="A245" s="214" t="s">
        <v>2979</v>
      </c>
      <c r="B245" s="215" t="s">
        <v>2980</v>
      </c>
      <c r="C245" s="216">
        <v>268.89999999999998</v>
      </c>
      <c r="D245" s="216">
        <v>154.30000000000001</v>
      </c>
      <c r="E245" s="216">
        <v>154.28858</v>
      </c>
      <c r="F245" s="216">
        <v>0</v>
      </c>
      <c r="G245" s="216">
        <v>0</v>
      </c>
      <c r="H245" s="216">
        <v>0</v>
      </c>
      <c r="I245" s="216">
        <v>0</v>
      </c>
      <c r="J245" s="216">
        <v>0</v>
      </c>
    </row>
    <row r="246" spans="1:21" x14ac:dyDescent="0.2">
      <c r="A246" s="214" t="s">
        <v>2981</v>
      </c>
      <c r="B246" s="215" t="s">
        <v>2984</v>
      </c>
      <c r="C246" s="216">
        <v>268.89999999999998</v>
      </c>
      <c r="D246" s="216">
        <v>154.30000000000001</v>
      </c>
      <c r="E246" s="216">
        <v>154.28858</v>
      </c>
      <c r="F246" s="216">
        <v>0</v>
      </c>
      <c r="G246" s="216">
        <v>0</v>
      </c>
      <c r="H246" s="216">
        <v>0</v>
      </c>
      <c r="I246" s="216">
        <v>0</v>
      </c>
      <c r="J246" s="216">
        <v>0</v>
      </c>
    </row>
    <row r="247" spans="1:21" x14ac:dyDescent="0.2">
      <c r="A247" s="214" t="s">
        <v>2985</v>
      </c>
      <c r="B247" s="215" t="s">
        <v>2986</v>
      </c>
      <c r="C247" s="216">
        <v>-4800</v>
      </c>
      <c r="D247" s="216">
        <v>-4800</v>
      </c>
      <c r="E247" s="216">
        <v>-5622.2650899999999</v>
      </c>
      <c r="F247" s="216">
        <v>0</v>
      </c>
      <c r="G247" s="216">
        <v>3673.7545</v>
      </c>
      <c r="H247" s="216">
        <v>0</v>
      </c>
      <c r="I247" s="216">
        <v>0</v>
      </c>
      <c r="J247" s="216">
        <v>0</v>
      </c>
    </row>
    <row r="248" spans="1:21" ht="21" customHeight="1" x14ac:dyDescent="0.2">
      <c r="A248" s="214" t="s">
        <v>2990</v>
      </c>
      <c r="B248" s="215" t="s">
        <v>2992</v>
      </c>
      <c r="C248" s="216">
        <v>-4800</v>
      </c>
      <c r="D248" s="216">
        <v>-4800</v>
      </c>
      <c r="E248" s="216">
        <v>-5622.2650899999999</v>
      </c>
      <c r="F248" s="216">
        <v>0</v>
      </c>
      <c r="G248" s="216">
        <v>3673.7545</v>
      </c>
      <c r="H248" s="216">
        <v>0</v>
      </c>
      <c r="I248" s="216">
        <v>0</v>
      </c>
      <c r="J248" s="216">
        <v>0</v>
      </c>
    </row>
    <row r="249" spans="1:21" s="202" customFormat="1" x14ac:dyDescent="0.2">
      <c r="A249" s="208" t="s">
        <v>2993</v>
      </c>
      <c r="B249" s="209">
        <v>35</v>
      </c>
      <c r="C249" s="210">
        <v>18080.400000000001</v>
      </c>
      <c r="D249" s="210">
        <v>17441.407999999999</v>
      </c>
      <c r="E249" s="210">
        <v>10164.283240000001</v>
      </c>
      <c r="F249" s="210">
        <v>0</v>
      </c>
      <c r="G249" s="210">
        <v>15.644</v>
      </c>
      <c r="H249" s="210">
        <v>0</v>
      </c>
      <c r="I249" s="210">
        <v>96.076809999999995</v>
      </c>
      <c r="J249" s="210">
        <v>0</v>
      </c>
    </row>
    <row r="250" spans="1:21" x14ac:dyDescent="0.2">
      <c r="A250" s="214" t="s">
        <v>2993</v>
      </c>
      <c r="B250" s="215" t="s">
        <v>2996</v>
      </c>
      <c r="C250" s="216">
        <v>18080.400000000001</v>
      </c>
      <c r="D250" s="216">
        <v>17441.407999999999</v>
      </c>
      <c r="E250" s="216">
        <v>10164.283240000001</v>
      </c>
      <c r="F250" s="216">
        <v>0</v>
      </c>
      <c r="G250" s="216">
        <v>15.644</v>
      </c>
      <c r="H250" s="216">
        <v>0</v>
      </c>
      <c r="I250" s="216">
        <v>96.076809999999995</v>
      </c>
      <c r="J250" s="216">
        <v>0</v>
      </c>
    </row>
    <row r="251" spans="1:21" x14ac:dyDescent="0.2">
      <c r="A251" s="214" t="s">
        <v>2999</v>
      </c>
      <c r="B251" s="215" t="s">
        <v>3001</v>
      </c>
      <c r="C251" s="216">
        <v>18080.400000000001</v>
      </c>
      <c r="D251" s="216">
        <v>17441.407999999999</v>
      </c>
      <c r="E251" s="216">
        <v>10164.283240000001</v>
      </c>
      <c r="F251" s="216">
        <v>0</v>
      </c>
      <c r="G251" s="216">
        <v>15.644</v>
      </c>
      <c r="H251" s="216">
        <v>0</v>
      </c>
      <c r="I251" s="216">
        <v>96.076809999999995</v>
      </c>
      <c r="J251" s="216">
        <v>0</v>
      </c>
    </row>
    <row r="252" spans="1:21" s="202" customFormat="1" x14ac:dyDescent="0.2">
      <c r="A252" s="208" t="s">
        <v>3002</v>
      </c>
      <c r="B252" s="209">
        <v>36</v>
      </c>
      <c r="C252" s="210">
        <v>60</v>
      </c>
      <c r="D252" s="210">
        <v>60</v>
      </c>
      <c r="E252" s="210">
        <v>58.607250000000001</v>
      </c>
      <c r="F252" s="210">
        <v>0</v>
      </c>
      <c r="G252" s="210">
        <v>0</v>
      </c>
      <c r="H252" s="210">
        <v>0</v>
      </c>
      <c r="I252" s="210">
        <v>0</v>
      </c>
      <c r="J252" s="210">
        <v>0</v>
      </c>
    </row>
    <row r="253" spans="1:21" x14ac:dyDescent="0.2">
      <c r="A253" s="214" t="s">
        <v>3004</v>
      </c>
      <c r="B253" s="215" t="s">
        <v>3005</v>
      </c>
      <c r="C253" s="216">
        <v>60</v>
      </c>
      <c r="D253" s="216">
        <v>60</v>
      </c>
      <c r="E253" s="216">
        <v>58.607250000000001</v>
      </c>
      <c r="F253" s="216">
        <v>0</v>
      </c>
      <c r="G253" s="216">
        <v>0</v>
      </c>
      <c r="H253" s="216">
        <v>0</v>
      </c>
      <c r="I253" s="216">
        <v>0</v>
      </c>
      <c r="J253" s="216">
        <v>0</v>
      </c>
    </row>
    <row r="254" spans="1:21" x14ac:dyDescent="0.2">
      <c r="A254" s="214" t="s">
        <v>3008</v>
      </c>
      <c r="B254" s="215" t="s">
        <v>3010</v>
      </c>
      <c r="C254" s="216">
        <v>60</v>
      </c>
      <c r="D254" s="216">
        <v>60</v>
      </c>
      <c r="E254" s="216">
        <v>58.607250000000001</v>
      </c>
      <c r="F254" s="216">
        <v>0</v>
      </c>
      <c r="G254" s="216">
        <v>0</v>
      </c>
      <c r="H254" s="216">
        <v>0</v>
      </c>
      <c r="I254" s="216">
        <v>0</v>
      </c>
      <c r="J254" s="216">
        <v>0</v>
      </c>
    </row>
    <row r="255" spans="1:21" ht="22.5" customHeight="1" x14ac:dyDescent="0.2"/>
    <row r="256" spans="1:21" ht="127.5" x14ac:dyDescent="0.2">
      <c r="A256" s="194" t="s">
        <v>3154</v>
      </c>
      <c r="E256" s="653" t="s">
        <v>3155</v>
      </c>
      <c r="F256" s="653"/>
      <c r="G256" s="653"/>
    </row>
  </sheetData>
  <mergeCells count="17">
    <mergeCell ref="A10:J10"/>
    <mergeCell ref="I3:J3"/>
    <mergeCell ref="G4:J4"/>
    <mergeCell ref="H5:J5"/>
    <mergeCell ref="A8:J8"/>
    <mergeCell ref="A9:J9"/>
    <mergeCell ref="A13:A15"/>
    <mergeCell ref="B13:B15"/>
    <mergeCell ref="C13:C15"/>
    <mergeCell ref="D13:D15"/>
    <mergeCell ref="E13:E15"/>
    <mergeCell ref="G13:G15"/>
    <mergeCell ref="H13:H15"/>
    <mergeCell ref="I13:I15"/>
    <mergeCell ref="J13:J15"/>
    <mergeCell ref="E256:G256"/>
    <mergeCell ref="F13:F15"/>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3"/>
  <sheetViews>
    <sheetView workbookViewId="0">
      <selection activeCell="A2" sqref="A2"/>
    </sheetView>
  </sheetViews>
  <sheetFormatPr defaultRowHeight="12.75" x14ac:dyDescent="0.2"/>
  <cols>
    <col min="1" max="1" width="50.7109375" style="2" customWidth="1"/>
    <col min="2" max="2" width="10.7109375" style="1" customWidth="1"/>
    <col min="3" max="3" width="8.28515625" style="1" customWidth="1"/>
    <col min="4" max="4" width="11.5703125" style="1" customWidth="1"/>
    <col min="5" max="5" width="10" style="1" customWidth="1"/>
    <col min="6" max="6" width="7.7109375" style="1" customWidth="1"/>
    <col min="7" max="7" width="20.7109375" style="220" customWidth="1"/>
    <col min="8" max="10" width="15.7109375" style="23" customWidth="1"/>
    <col min="11" max="11" width="7.5703125" style="23" customWidth="1"/>
    <col min="12" max="14" width="9.140625" style="1"/>
  </cols>
  <sheetData>
    <row r="1" spans="1:11" x14ac:dyDescent="0.2">
      <c r="H1" s="81"/>
      <c r="I1" s="81"/>
      <c r="J1" s="605" t="s">
        <v>3156</v>
      </c>
      <c r="K1" s="605"/>
    </row>
    <row r="2" spans="1:11" ht="27.75" customHeight="1" x14ac:dyDescent="0.2">
      <c r="H2" s="81"/>
      <c r="I2" s="609" t="s">
        <v>1124</v>
      </c>
      <c r="J2" s="605"/>
      <c r="K2" s="605"/>
    </row>
    <row r="3" spans="1:11" ht="45" customHeight="1" x14ac:dyDescent="0.2">
      <c r="A3" s="597" t="s">
        <v>3157</v>
      </c>
      <c r="B3" s="597"/>
      <c r="C3" s="597"/>
      <c r="D3" s="597"/>
      <c r="E3" s="597"/>
      <c r="F3" s="597"/>
      <c r="G3" s="597"/>
      <c r="H3" s="606"/>
      <c r="I3" s="606"/>
      <c r="J3" s="606"/>
      <c r="K3" s="606"/>
    </row>
    <row r="4" spans="1:11" x14ac:dyDescent="0.2">
      <c r="A4" s="665"/>
      <c r="B4" s="665"/>
      <c r="C4" s="665"/>
      <c r="D4" s="665"/>
      <c r="H4" s="81"/>
      <c r="I4" s="81"/>
      <c r="J4" s="81" t="s">
        <v>68</v>
      </c>
      <c r="K4" s="81"/>
    </row>
    <row r="5" spans="1:11" ht="26.25" customHeight="1" x14ac:dyDescent="0.2">
      <c r="A5" s="601" t="s">
        <v>69</v>
      </c>
      <c r="B5" s="601" t="s">
        <v>230</v>
      </c>
      <c r="C5" s="601"/>
      <c r="D5" s="601"/>
      <c r="E5" s="601"/>
      <c r="F5" s="601"/>
      <c r="G5" s="601" t="s">
        <v>3158</v>
      </c>
      <c r="H5" s="603" t="s">
        <v>3159</v>
      </c>
      <c r="I5" s="603" t="s">
        <v>1128</v>
      </c>
      <c r="J5" s="603" t="s">
        <v>3160</v>
      </c>
      <c r="K5" s="603"/>
    </row>
    <row r="6" spans="1:11" ht="38.25" x14ac:dyDescent="0.2">
      <c r="A6" s="601"/>
      <c r="B6" s="24" t="s">
        <v>3161</v>
      </c>
      <c r="C6" s="24" t="s">
        <v>3162</v>
      </c>
      <c r="D6" s="24" t="s">
        <v>3163</v>
      </c>
      <c r="E6" s="24" t="s">
        <v>3164</v>
      </c>
      <c r="F6" s="24" t="s">
        <v>3165</v>
      </c>
      <c r="G6" s="601"/>
      <c r="H6" s="603"/>
      <c r="I6" s="603"/>
      <c r="J6" s="25" t="s">
        <v>75</v>
      </c>
      <c r="K6" s="25" t="s">
        <v>76</v>
      </c>
    </row>
    <row r="7" spans="1:11" ht="9.9499999999999993" customHeight="1" x14ac:dyDescent="0.2">
      <c r="A7" s="7">
        <v>1</v>
      </c>
      <c r="B7" s="8">
        <v>2</v>
      </c>
      <c r="C7" s="8">
        <v>3</v>
      </c>
      <c r="D7" s="8">
        <v>4</v>
      </c>
      <c r="E7" s="8">
        <v>5</v>
      </c>
      <c r="F7" s="8">
        <v>6</v>
      </c>
      <c r="G7" s="7">
        <v>7</v>
      </c>
      <c r="H7" s="8">
        <v>8</v>
      </c>
      <c r="I7" s="8">
        <v>9</v>
      </c>
      <c r="J7" s="8">
        <v>10</v>
      </c>
      <c r="K7" s="8">
        <v>11</v>
      </c>
    </row>
    <row r="8" spans="1:11" x14ac:dyDescent="0.2">
      <c r="A8" s="221" t="s">
        <v>3166</v>
      </c>
      <c r="B8" s="11" t="s">
        <v>19</v>
      </c>
      <c r="C8" s="11" t="s">
        <v>19</v>
      </c>
      <c r="D8" s="11" t="s">
        <v>19</v>
      </c>
      <c r="E8" s="11" t="s">
        <v>19</v>
      </c>
      <c r="F8" s="11"/>
      <c r="G8" s="222" t="s">
        <v>19</v>
      </c>
      <c r="H8" s="10">
        <v>835164.6</v>
      </c>
      <c r="I8" s="10">
        <v>801367</v>
      </c>
      <c r="J8" s="10">
        <v>-33797.599999999999</v>
      </c>
      <c r="K8" s="10" t="s">
        <v>510</v>
      </c>
    </row>
    <row r="9" spans="1:11" x14ac:dyDescent="0.2">
      <c r="A9" s="221" t="s">
        <v>2294</v>
      </c>
      <c r="B9" s="11" t="s">
        <v>19</v>
      </c>
      <c r="C9" s="11" t="s">
        <v>19</v>
      </c>
      <c r="D9" s="11" t="s">
        <v>19</v>
      </c>
      <c r="E9" s="11" t="s">
        <v>19</v>
      </c>
      <c r="F9" s="11">
        <v>2</v>
      </c>
      <c r="G9" s="222" t="s">
        <v>19</v>
      </c>
      <c r="H9" s="10">
        <v>589808.80000000005</v>
      </c>
      <c r="I9" s="10">
        <v>556011.30000000005</v>
      </c>
      <c r="J9" s="10">
        <v>-33797.5</v>
      </c>
      <c r="K9" s="10" t="s">
        <v>579</v>
      </c>
    </row>
    <row r="10" spans="1:11" x14ac:dyDescent="0.2">
      <c r="A10" s="223" t="s">
        <v>2438</v>
      </c>
      <c r="B10" s="11" t="s">
        <v>19</v>
      </c>
      <c r="C10" s="11" t="s">
        <v>19</v>
      </c>
      <c r="D10" s="11" t="s">
        <v>19</v>
      </c>
      <c r="E10" s="11" t="s">
        <v>19</v>
      </c>
      <c r="F10" s="11">
        <v>222990</v>
      </c>
      <c r="G10" s="222" t="s">
        <v>19</v>
      </c>
      <c r="H10" s="10">
        <v>15873.8</v>
      </c>
      <c r="I10" s="10">
        <v>411.8</v>
      </c>
      <c r="J10" s="10">
        <v>-15462</v>
      </c>
      <c r="K10" s="10" t="s">
        <v>3167</v>
      </c>
    </row>
    <row r="11" spans="1:11" ht="25.5" x14ac:dyDescent="0.2">
      <c r="A11" s="223" t="s">
        <v>2469</v>
      </c>
      <c r="B11" s="11" t="s">
        <v>19</v>
      </c>
      <c r="C11" s="11" t="s">
        <v>19</v>
      </c>
      <c r="D11" s="11" t="s">
        <v>19</v>
      </c>
      <c r="E11" s="11" t="s">
        <v>19</v>
      </c>
      <c r="F11" s="11">
        <v>251100</v>
      </c>
      <c r="G11" s="224" t="s">
        <v>19</v>
      </c>
      <c r="H11" s="10">
        <v>24000</v>
      </c>
      <c r="I11" s="10">
        <v>9902.4</v>
      </c>
      <c r="J11" s="10">
        <v>-14097.6</v>
      </c>
      <c r="K11" s="10" t="s">
        <v>3168</v>
      </c>
    </row>
    <row r="12" spans="1:11" ht="25.5" x14ac:dyDescent="0.2">
      <c r="A12" s="223" t="s">
        <v>2479</v>
      </c>
      <c r="B12" s="11" t="s">
        <v>19</v>
      </c>
      <c r="C12" s="11" t="s">
        <v>19</v>
      </c>
      <c r="D12" s="11" t="s">
        <v>19</v>
      </c>
      <c r="E12" s="11" t="s">
        <v>19</v>
      </c>
      <c r="F12" s="11">
        <v>252100</v>
      </c>
      <c r="G12" s="224" t="s">
        <v>19</v>
      </c>
      <c r="H12" s="10">
        <v>2385</v>
      </c>
      <c r="I12" s="10">
        <v>2385</v>
      </c>
      <c r="J12" s="10"/>
      <c r="K12" s="10" t="s">
        <v>59</v>
      </c>
    </row>
    <row r="13" spans="1:11" x14ac:dyDescent="0.2">
      <c r="A13" s="223" t="s">
        <v>2536</v>
      </c>
      <c r="B13" s="11" t="s">
        <v>19</v>
      </c>
      <c r="C13" s="11" t="s">
        <v>19</v>
      </c>
      <c r="D13" s="11" t="s">
        <v>19</v>
      </c>
      <c r="E13" s="11" t="s">
        <v>19</v>
      </c>
      <c r="F13" s="11">
        <v>272500</v>
      </c>
      <c r="G13" s="224" t="s">
        <v>19</v>
      </c>
      <c r="H13" s="10">
        <v>492400</v>
      </c>
      <c r="I13" s="10">
        <v>492400</v>
      </c>
      <c r="J13" s="10"/>
      <c r="K13" s="10" t="s">
        <v>59</v>
      </c>
    </row>
    <row r="14" spans="1:11" x14ac:dyDescent="0.2">
      <c r="A14" s="223" t="s">
        <v>2544</v>
      </c>
      <c r="B14" s="11" t="s">
        <v>19</v>
      </c>
      <c r="C14" s="11" t="s">
        <v>19</v>
      </c>
      <c r="D14" s="11" t="s">
        <v>19</v>
      </c>
      <c r="E14" s="11" t="s">
        <v>19</v>
      </c>
      <c r="F14" s="11">
        <v>272900</v>
      </c>
      <c r="G14" s="222" t="s">
        <v>19</v>
      </c>
      <c r="H14" s="10">
        <v>42000</v>
      </c>
      <c r="I14" s="10">
        <v>37947</v>
      </c>
      <c r="J14" s="10">
        <v>-4053</v>
      </c>
      <c r="K14" s="10" t="s">
        <v>2350</v>
      </c>
    </row>
    <row r="15" spans="1:11" x14ac:dyDescent="0.2">
      <c r="A15" s="223" t="s">
        <v>2648</v>
      </c>
      <c r="B15" s="11" t="s">
        <v>19</v>
      </c>
      <c r="C15" s="11" t="s">
        <v>19</v>
      </c>
      <c r="D15" s="11" t="s">
        <v>19</v>
      </c>
      <c r="E15" s="11" t="s">
        <v>19</v>
      </c>
      <c r="F15" s="11">
        <v>281900</v>
      </c>
      <c r="G15" s="222" t="s">
        <v>19</v>
      </c>
      <c r="H15" s="10">
        <v>13150</v>
      </c>
      <c r="I15" s="10">
        <v>12965.1</v>
      </c>
      <c r="J15" s="10">
        <v>-184.9</v>
      </c>
      <c r="K15" s="10" t="s">
        <v>346</v>
      </c>
    </row>
    <row r="16" spans="1:11" x14ac:dyDescent="0.2">
      <c r="A16" s="221" t="s">
        <v>3169</v>
      </c>
      <c r="B16" s="11" t="s">
        <v>19</v>
      </c>
      <c r="C16" s="11" t="s">
        <v>19</v>
      </c>
      <c r="D16" s="11" t="s">
        <v>19</v>
      </c>
      <c r="E16" s="11" t="s">
        <v>19</v>
      </c>
      <c r="F16" s="225"/>
      <c r="G16" s="226" t="s">
        <v>19</v>
      </c>
      <c r="H16" s="94">
        <v>245355.8</v>
      </c>
      <c r="I16" s="94">
        <v>245355.8</v>
      </c>
      <c r="J16" s="94"/>
      <c r="K16" s="94" t="s">
        <v>59</v>
      </c>
    </row>
    <row r="17" spans="1:14" ht="14.45" customHeight="1" x14ac:dyDescent="0.2">
      <c r="A17" s="12" t="s">
        <v>327</v>
      </c>
      <c r="B17" s="14" t="s">
        <v>328</v>
      </c>
      <c r="C17" s="14" t="s">
        <v>19</v>
      </c>
      <c r="D17" s="14" t="s">
        <v>19</v>
      </c>
      <c r="E17" s="14" t="s">
        <v>19</v>
      </c>
      <c r="F17" s="14"/>
      <c r="G17" s="34" t="s">
        <v>19</v>
      </c>
      <c r="H17" s="13">
        <v>245784.6</v>
      </c>
      <c r="I17" s="13">
        <v>245767.5</v>
      </c>
      <c r="J17" s="13">
        <v>-17.100000000000001</v>
      </c>
      <c r="K17" s="10" t="s">
        <v>59</v>
      </c>
    </row>
    <row r="18" spans="1:14" ht="14.45" customHeight="1" x14ac:dyDescent="0.2">
      <c r="A18" s="227" t="s">
        <v>235</v>
      </c>
      <c r="B18" s="11" t="s">
        <v>328</v>
      </c>
      <c r="C18" s="11" t="s">
        <v>236</v>
      </c>
      <c r="D18" s="11" t="s">
        <v>19</v>
      </c>
      <c r="E18" s="11" t="s">
        <v>19</v>
      </c>
      <c r="F18" s="11"/>
      <c r="G18" s="222" t="s">
        <v>19</v>
      </c>
      <c r="H18" s="10">
        <v>428.8</v>
      </c>
      <c r="I18" s="10">
        <v>411.8</v>
      </c>
      <c r="J18" s="10">
        <v>-17</v>
      </c>
      <c r="K18" s="10" t="s">
        <v>510</v>
      </c>
      <c r="M18" s="23"/>
      <c r="N18" s="23"/>
    </row>
    <row r="19" spans="1:14" ht="14.45" customHeight="1" x14ac:dyDescent="0.2">
      <c r="A19" s="228" t="s">
        <v>979</v>
      </c>
      <c r="B19" s="11" t="s">
        <v>328</v>
      </c>
      <c r="C19" s="11" t="s">
        <v>980</v>
      </c>
      <c r="D19" s="11" t="s">
        <v>19</v>
      </c>
      <c r="E19" s="11" t="s">
        <v>19</v>
      </c>
      <c r="F19" s="11"/>
      <c r="G19" s="222" t="s">
        <v>19</v>
      </c>
      <c r="H19" s="10">
        <v>428.8</v>
      </c>
      <c r="I19" s="10">
        <v>411.8</v>
      </c>
      <c r="J19" s="10">
        <v>-17</v>
      </c>
      <c r="K19" s="10" t="s">
        <v>510</v>
      </c>
    </row>
    <row r="20" spans="1:14" ht="14.45" customHeight="1" x14ac:dyDescent="0.2">
      <c r="A20" s="229" t="s">
        <v>3170</v>
      </c>
      <c r="B20" s="11" t="s">
        <v>328</v>
      </c>
      <c r="C20" s="11" t="s">
        <v>3171</v>
      </c>
      <c r="D20" s="11" t="s">
        <v>19</v>
      </c>
      <c r="E20" s="11" t="s">
        <v>19</v>
      </c>
      <c r="F20" s="11"/>
      <c r="G20" s="222" t="s">
        <v>19</v>
      </c>
      <c r="H20" s="10">
        <v>428.8</v>
      </c>
      <c r="I20" s="10">
        <v>411.8</v>
      </c>
      <c r="J20" s="10">
        <v>-17</v>
      </c>
      <c r="K20" s="10" t="s">
        <v>510</v>
      </c>
    </row>
    <row r="21" spans="1:14" ht="14.45" customHeight="1" x14ac:dyDescent="0.2">
      <c r="A21" s="230" t="s">
        <v>3172</v>
      </c>
      <c r="B21" s="11" t="s">
        <v>328</v>
      </c>
      <c r="C21" s="11" t="s">
        <v>3171</v>
      </c>
      <c r="D21" s="11" t="s">
        <v>2524</v>
      </c>
      <c r="E21" s="11" t="s">
        <v>19</v>
      </c>
      <c r="F21" s="11"/>
      <c r="G21" s="222" t="s">
        <v>19</v>
      </c>
      <c r="H21" s="10">
        <v>428.8</v>
      </c>
      <c r="I21" s="10">
        <v>411.8</v>
      </c>
      <c r="J21" s="10">
        <v>-17</v>
      </c>
      <c r="K21" s="10" t="s">
        <v>510</v>
      </c>
    </row>
    <row r="22" spans="1:14" ht="14.45" customHeight="1" x14ac:dyDescent="0.2">
      <c r="A22" s="230" t="s">
        <v>336</v>
      </c>
      <c r="B22" s="11" t="s">
        <v>328</v>
      </c>
      <c r="C22" s="11" t="s">
        <v>3171</v>
      </c>
      <c r="D22" s="11" t="s">
        <v>337</v>
      </c>
      <c r="E22" s="11" t="s">
        <v>19</v>
      </c>
      <c r="F22" s="11"/>
      <c r="G22" s="222" t="s">
        <v>19</v>
      </c>
      <c r="H22" s="10">
        <v>428.8</v>
      </c>
      <c r="I22" s="10">
        <v>411.8</v>
      </c>
      <c r="J22" s="10">
        <v>-17</v>
      </c>
      <c r="K22" s="10" t="s">
        <v>510</v>
      </c>
    </row>
    <row r="23" spans="1:14" ht="14.45" customHeight="1" x14ac:dyDescent="0.2">
      <c r="A23" s="231" t="s">
        <v>3173</v>
      </c>
      <c r="B23" s="11" t="s">
        <v>328</v>
      </c>
      <c r="C23" s="11" t="s">
        <v>3171</v>
      </c>
      <c r="D23" s="11" t="s">
        <v>337</v>
      </c>
      <c r="E23" s="11" t="s">
        <v>3174</v>
      </c>
      <c r="F23" s="225"/>
      <c r="G23" s="226" t="s">
        <v>19</v>
      </c>
      <c r="H23" s="94">
        <v>428.8</v>
      </c>
      <c r="I23" s="94">
        <v>411.8</v>
      </c>
      <c r="J23" s="94">
        <v>-17</v>
      </c>
      <c r="K23" s="94" t="s">
        <v>510</v>
      </c>
    </row>
    <row r="24" spans="1:14" ht="14.45" customHeight="1" x14ac:dyDescent="0.2">
      <c r="A24" s="221" t="s">
        <v>2294</v>
      </c>
      <c r="B24" s="11" t="s">
        <v>328</v>
      </c>
      <c r="C24" s="11" t="s">
        <v>3171</v>
      </c>
      <c r="D24" s="11" t="s">
        <v>337</v>
      </c>
      <c r="E24" s="11" t="s">
        <v>3174</v>
      </c>
      <c r="F24" s="11">
        <v>2</v>
      </c>
      <c r="G24" s="222" t="s">
        <v>19</v>
      </c>
      <c r="H24" s="10">
        <v>428.8</v>
      </c>
      <c r="I24" s="10">
        <v>411.8</v>
      </c>
      <c r="J24" s="10">
        <v>-17</v>
      </c>
      <c r="K24" s="10" t="s">
        <v>510</v>
      </c>
    </row>
    <row r="25" spans="1:14" ht="14.45" customHeight="1" x14ac:dyDescent="0.2">
      <c r="A25" s="223" t="s">
        <v>2438</v>
      </c>
      <c r="B25" s="11" t="s">
        <v>328</v>
      </c>
      <c r="C25" s="11" t="s">
        <v>3171</v>
      </c>
      <c r="D25" s="11" t="s">
        <v>337</v>
      </c>
      <c r="E25" s="11" t="s">
        <v>3174</v>
      </c>
      <c r="F25" s="11">
        <v>222990</v>
      </c>
      <c r="G25" s="222" t="s">
        <v>3175</v>
      </c>
      <c r="H25" s="10">
        <v>300</v>
      </c>
      <c r="I25" s="10">
        <v>300</v>
      </c>
      <c r="J25" s="10"/>
      <c r="K25" s="10" t="s">
        <v>59</v>
      </c>
    </row>
    <row r="26" spans="1:14" ht="14.45" customHeight="1" x14ac:dyDescent="0.2">
      <c r="A26" s="223" t="s">
        <v>2438</v>
      </c>
      <c r="B26" s="11" t="s">
        <v>328</v>
      </c>
      <c r="C26" s="11" t="s">
        <v>3171</v>
      </c>
      <c r="D26" s="11" t="s">
        <v>337</v>
      </c>
      <c r="E26" s="11" t="s">
        <v>3174</v>
      </c>
      <c r="F26" s="11">
        <v>222990</v>
      </c>
      <c r="G26" s="222" t="s">
        <v>3176</v>
      </c>
      <c r="H26" s="10">
        <v>128.80000000000001</v>
      </c>
      <c r="I26" s="10">
        <v>111.8</v>
      </c>
      <c r="J26" s="10">
        <v>-17</v>
      </c>
      <c r="K26" s="10" t="s">
        <v>539</v>
      </c>
    </row>
    <row r="27" spans="1:14" ht="14.45" customHeight="1" x14ac:dyDescent="0.2">
      <c r="A27" s="221" t="s">
        <v>3169</v>
      </c>
      <c r="B27" s="11" t="s">
        <v>328</v>
      </c>
      <c r="C27" s="11"/>
      <c r="D27" s="11"/>
      <c r="E27" s="11"/>
      <c r="F27" s="11"/>
      <c r="G27" s="222"/>
      <c r="H27" s="10">
        <v>245355.8</v>
      </c>
      <c r="I27" s="10">
        <v>245355.8</v>
      </c>
      <c r="J27" s="10"/>
      <c r="K27" s="10" t="s">
        <v>59</v>
      </c>
    </row>
    <row r="28" spans="1:14" ht="25.5" x14ac:dyDescent="0.2">
      <c r="A28" s="12" t="s">
        <v>423</v>
      </c>
      <c r="B28" s="14" t="s">
        <v>424</v>
      </c>
      <c r="C28" s="14" t="s">
        <v>19</v>
      </c>
      <c r="D28" s="14" t="s">
        <v>19</v>
      </c>
      <c r="E28" s="14" t="s">
        <v>19</v>
      </c>
      <c r="F28" s="14"/>
      <c r="G28" s="34" t="s">
        <v>19</v>
      </c>
      <c r="H28" s="13">
        <v>26385</v>
      </c>
      <c r="I28" s="13">
        <v>12287.4</v>
      </c>
      <c r="J28" s="13">
        <v>-14097.6</v>
      </c>
      <c r="K28" s="10" t="s">
        <v>3177</v>
      </c>
    </row>
    <row r="29" spans="1:14" ht="14.45" customHeight="1" x14ac:dyDescent="0.2">
      <c r="A29" s="227" t="s">
        <v>269</v>
      </c>
      <c r="B29" s="11" t="s">
        <v>424</v>
      </c>
      <c r="C29" s="11" t="s">
        <v>270</v>
      </c>
      <c r="D29" s="11" t="s">
        <v>19</v>
      </c>
      <c r="E29" s="11" t="s">
        <v>19</v>
      </c>
      <c r="F29" s="11"/>
      <c r="G29" s="222" t="s">
        <v>19</v>
      </c>
      <c r="H29" s="10">
        <v>26385</v>
      </c>
      <c r="I29" s="10">
        <v>12287.4</v>
      </c>
      <c r="J29" s="10">
        <v>-14097.6</v>
      </c>
      <c r="K29" s="10" t="s">
        <v>3177</v>
      </c>
    </row>
    <row r="30" spans="1:14" ht="14.45" customHeight="1" x14ac:dyDescent="0.2">
      <c r="A30" s="228" t="s">
        <v>1021</v>
      </c>
      <c r="B30" s="11" t="s">
        <v>424</v>
      </c>
      <c r="C30" s="11" t="s">
        <v>1022</v>
      </c>
      <c r="D30" s="11" t="s">
        <v>19</v>
      </c>
      <c r="E30" s="11" t="s">
        <v>19</v>
      </c>
      <c r="F30" s="11"/>
      <c r="G30" s="222" t="s">
        <v>19</v>
      </c>
      <c r="H30" s="10">
        <v>26385</v>
      </c>
      <c r="I30" s="10">
        <v>12287.4</v>
      </c>
      <c r="J30" s="10">
        <v>-14097.6</v>
      </c>
      <c r="K30" s="10" t="s">
        <v>3177</v>
      </c>
    </row>
    <row r="31" spans="1:14" ht="14.45" customHeight="1" x14ac:dyDescent="0.2">
      <c r="A31" s="229" t="s">
        <v>3178</v>
      </c>
      <c r="B31" s="11" t="s">
        <v>424</v>
      </c>
      <c r="C31" s="11" t="s">
        <v>3179</v>
      </c>
      <c r="D31" s="11" t="s">
        <v>19</v>
      </c>
      <c r="E31" s="11" t="s">
        <v>19</v>
      </c>
      <c r="F31" s="11"/>
      <c r="G31" s="222" t="s">
        <v>19</v>
      </c>
      <c r="H31" s="10">
        <v>26385</v>
      </c>
      <c r="I31" s="10">
        <v>12287.4</v>
      </c>
      <c r="J31" s="10">
        <v>-14097.6</v>
      </c>
      <c r="K31" s="10" t="s">
        <v>3177</v>
      </c>
    </row>
    <row r="32" spans="1:14" ht="14.45" customHeight="1" x14ac:dyDescent="0.2">
      <c r="A32" s="230" t="s">
        <v>3180</v>
      </c>
      <c r="B32" s="11" t="s">
        <v>424</v>
      </c>
      <c r="C32" s="11" t="s">
        <v>3179</v>
      </c>
      <c r="D32" s="11" t="s">
        <v>3181</v>
      </c>
      <c r="E32" s="11" t="s">
        <v>19</v>
      </c>
      <c r="F32" s="11"/>
      <c r="G32" s="222" t="s">
        <v>19</v>
      </c>
      <c r="H32" s="10">
        <v>26385</v>
      </c>
      <c r="I32" s="10">
        <v>12287.4</v>
      </c>
      <c r="J32" s="10">
        <v>-14097.6</v>
      </c>
      <c r="K32" s="10" t="s">
        <v>3177</v>
      </c>
    </row>
    <row r="33" spans="1:11" ht="14.45" customHeight="1" x14ac:dyDescent="0.2">
      <c r="A33" s="230" t="s">
        <v>452</v>
      </c>
      <c r="B33" s="11" t="s">
        <v>424</v>
      </c>
      <c r="C33" s="11" t="s">
        <v>3179</v>
      </c>
      <c r="D33" s="11" t="s">
        <v>453</v>
      </c>
      <c r="E33" s="11" t="s">
        <v>19</v>
      </c>
      <c r="F33" s="11"/>
      <c r="G33" s="222" t="s">
        <v>19</v>
      </c>
      <c r="H33" s="10">
        <v>24000</v>
      </c>
      <c r="I33" s="10">
        <v>9902.4</v>
      </c>
      <c r="J33" s="10">
        <v>-14097.6</v>
      </c>
      <c r="K33" s="10" t="s">
        <v>3168</v>
      </c>
    </row>
    <row r="34" spans="1:11" ht="14.45" customHeight="1" x14ac:dyDescent="0.2">
      <c r="A34" s="231" t="s">
        <v>3182</v>
      </c>
      <c r="B34" s="11" t="s">
        <v>424</v>
      </c>
      <c r="C34" s="11" t="s">
        <v>3179</v>
      </c>
      <c r="D34" s="11" t="s">
        <v>453</v>
      </c>
      <c r="E34" s="11" t="s">
        <v>3183</v>
      </c>
      <c r="F34" s="11"/>
      <c r="G34" s="222" t="s">
        <v>19</v>
      </c>
      <c r="H34" s="10">
        <v>24000</v>
      </c>
      <c r="I34" s="10">
        <v>9902.4</v>
      </c>
      <c r="J34" s="10">
        <v>-14097.6</v>
      </c>
      <c r="K34" s="10" t="s">
        <v>3168</v>
      </c>
    </row>
    <row r="35" spans="1:11" ht="14.45" customHeight="1" x14ac:dyDescent="0.2">
      <c r="A35" s="221" t="s">
        <v>2294</v>
      </c>
      <c r="B35" s="11" t="s">
        <v>424</v>
      </c>
      <c r="C35" s="11" t="s">
        <v>3179</v>
      </c>
      <c r="D35" s="11" t="s">
        <v>453</v>
      </c>
      <c r="E35" s="11" t="s">
        <v>3183</v>
      </c>
      <c r="F35" s="11">
        <v>2</v>
      </c>
      <c r="G35" s="222" t="s">
        <v>19</v>
      </c>
      <c r="H35" s="10">
        <v>24000</v>
      </c>
      <c r="I35" s="10">
        <v>9902.4</v>
      </c>
      <c r="J35" s="10">
        <v>-14097.6</v>
      </c>
      <c r="K35" s="10" t="s">
        <v>3168</v>
      </c>
    </row>
    <row r="36" spans="1:11" ht="25.5" x14ac:dyDescent="0.2">
      <c r="A36" s="223" t="s">
        <v>2469</v>
      </c>
      <c r="B36" s="11" t="s">
        <v>424</v>
      </c>
      <c r="C36" s="11" t="s">
        <v>3179</v>
      </c>
      <c r="D36" s="11" t="s">
        <v>453</v>
      </c>
      <c r="E36" s="11" t="s">
        <v>3183</v>
      </c>
      <c r="F36" s="11">
        <v>251100</v>
      </c>
      <c r="G36" s="222" t="s">
        <v>3184</v>
      </c>
      <c r="H36" s="10">
        <v>24000</v>
      </c>
      <c r="I36" s="10">
        <v>9902.4</v>
      </c>
      <c r="J36" s="10">
        <v>-14097.6</v>
      </c>
      <c r="K36" s="10" t="s">
        <v>3168</v>
      </c>
    </row>
    <row r="37" spans="1:11" ht="14.45" customHeight="1" x14ac:dyDescent="0.2">
      <c r="A37" s="230" t="s">
        <v>458</v>
      </c>
      <c r="B37" s="11" t="s">
        <v>424</v>
      </c>
      <c r="C37" s="11" t="s">
        <v>3179</v>
      </c>
      <c r="D37" s="11" t="s">
        <v>459</v>
      </c>
      <c r="E37" s="11" t="s">
        <v>19</v>
      </c>
      <c r="F37" s="11"/>
      <c r="G37" s="222" t="s">
        <v>19</v>
      </c>
      <c r="H37" s="10">
        <v>2385</v>
      </c>
      <c r="I37" s="10">
        <v>2385</v>
      </c>
      <c r="J37" s="10"/>
      <c r="K37" s="10" t="s">
        <v>59</v>
      </c>
    </row>
    <row r="38" spans="1:11" ht="14.45" customHeight="1" x14ac:dyDescent="0.2">
      <c r="A38" s="231" t="s">
        <v>3185</v>
      </c>
      <c r="B38" s="11" t="s">
        <v>424</v>
      </c>
      <c r="C38" s="11" t="s">
        <v>3179</v>
      </c>
      <c r="D38" s="11" t="s">
        <v>459</v>
      </c>
      <c r="E38" s="11" t="s">
        <v>3186</v>
      </c>
      <c r="F38" s="11"/>
      <c r="G38" s="222" t="s">
        <v>19</v>
      </c>
      <c r="H38" s="10">
        <v>2385</v>
      </c>
      <c r="I38" s="10">
        <v>2385</v>
      </c>
      <c r="J38" s="10"/>
      <c r="K38" s="10" t="s">
        <v>59</v>
      </c>
    </row>
    <row r="39" spans="1:11" ht="14.45" customHeight="1" x14ac:dyDescent="0.2">
      <c r="A39" s="221" t="s">
        <v>2294</v>
      </c>
      <c r="B39" s="11" t="s">
        <v>424</v>
      </c>
      <c r="C39" s="11" t="s">
        <v>3179</v>
      </c>
      <c r="D39" s="11" t="s">
        <v>459</v>
      </c>
      <c r="E39" s="11" t="s">
        <v>3186</v>
      </c>
      <c r="F39" s="11">
        <v>2</v>
      </c>
      <c r="G39" s="222" t="s">
        <v>19</v>
      </c>
      <c r="H39" s="10">
        <v>2385</v>
      </c>
      <c r="I39" s="10">
        <v>2385</v>
      </c>
      <c r="J39" s="10"/>
      <c r="K39" s="10" t="s">
        <v>59</v>
      </c>
    </row>
    <row r="40" spans="1:11" ht="25.5" x14ac:dyDescent="0.2">
      <c r="A40" s="223" t="s">
        <v>2479</v>
      </c>
      <c r="B40" s="11" t="s">
        <v>424</v>
      </c>
      <c r="C40" s="11" t="s">
        <v>3179</v>
      </c>
      <c r="D40" s="11" t="s">
        <v>459</v>
      </c>
      <c r="E40" s="11" t="s">
        <v>3186</v>
      </c>
      <c r="F40" s="11">
        <v>252100</v>
      </c>
      <c r="G40" s="222" t="s">
        <v>3187</v>
      </c>
      <c r="H40" s="10">
        <v>2385</v>
      </c>
      <c r="I40" s="10">
        <v>2385</v>
      </c>
      <c r="J40" s="10"/>
      <c r="K40" s="10" t="s">
        <v>59</v>
      </c>
    </row>
    <row r="41" spans="1:11" ht="14.45" customHeight="1" x14ac:dyDescent="0.2">
      <c r="A41" s="12" t="s">
        <v>564</v>
      </c>
      <c r="B41" s="14" t="s">
        <v>565</v>
      </c>
      <c r="C41" s="14" t="s">
        <v>19</v>
      </c>
      <c r="D41" s="14" t="s">
        <v>19</v>
      </c>
      <c r="E41" s="14" t="s">
        <v>19</v>
      </c>
      <c r="F41" s="14"/>
      <c r="G41" s="34" t="s">
        <v>19</v>
      </c>
      <c r="H41" s="13">
        <v>13150</v>
      </c>
      <c r="I41" s="13">
        <v>12965.1</v>
      </c>
      <c r="J41" s="13">
        <v>-184.9</v>
      </c>
      <c r="K41" s="10" t="s">
        <v>346</v>
      </c>
    </row>
    <row r="42" spans="1:11" ht="14.45" customHeight="1" x14ac:dyDescent="0.2">
      <c r="A42" s="227" t="s">
        <v>590</v>
      </c>
      <c r="B42" s="11" t="s">
        <v>565</v>
      </c>
      <c r="C42" s="11" t="s">
        <v>591</v>
      </c>
      <c r="D42" s="11" t="s">
        <v>19</v>
      </c>
      <c r="E42" s="11" t="s">
        <v>19</v>
      </c>
      <c r="F42" s="11"/>
      <c r="G42" s="222" t="s">
        <v>19</v>
      </c>
      <c r="H42" s="10">
        <v>13150</v>
      </c>
      <c r="I42" s="10">
        <v>12965.1</v>
      </c>
      <c r="J42" s="10">
        <v>-184.9</v>
      </c>
      <c r="K42" s="10" t="s">
        <v>346</v>
      </c>
    </row>
    <row r="43" spans="1:11" ht="14.45" customHeight="1" x14ac:dyDescent="0.2">
      <c r="A43" s="228" t="s">
        <v>1068</v>
      </c>
      <c r="B43" s="11" t="s">
        <v>565</v>
      </c>
      <c r="C43" s="11" t="s">
        <v>1069</v>
      </c>
      <c r="D43" s="11" t="s">
        <v>19</v>
      </c>
      <c r="E43" s="11" t="s">
        <v>19</v>
      </c>
      <c r="F43" s="11"/>
      <c r="G43" s="222" t="s">
        <v>19</v>
      </c>
      <c r="H43" s="10">
        <v>13150</v>
      </c>
      <c r="I43" s="10">
        <v>12965.1</v>
      </c>
      <c r="J43" s="10">
        <v>-184.9</v>
      </c>
      <c r="K43" s="10" t="s">
        <v>346</v>
      </c>
    </row>
    <row r="44" spans="1:11" ht="14.45" customHeight="1" x14ac:dyDescent="0.2">
      <c r="A44" s="229" t="s">
        <v>3188</v>
      </c>
      <c r="B44" s="11" t="s">
        <v>565</v>
      </c>
      <c r="C44" s="11" t="s">
        <v>3189</v>
      </c>
      <c r="D44" s="11" t="s">
        <v>19</v>
      </c>
      <c r="E44" s="11" t="s">
        <v>19</v>
      </c>
      <c r="F44" s="11"/>
      <c r="G44" s="222" t="s">
        <v>19</v>
      </c>
      <c r="H44" s="10">
        <v>13150</v>
      </c>
      <c r="I44" s="10">
        <v>12965.1</v>
      </c>
      <c r="J44" s="10">
        <v>-184.9</v>
      </c>
      <c r="K44" s="10" t="s">
        <v>346</v>
      </c>
    </row>
    <row r="45" spans="1:11" ht="14.45" customHeight="1" x14ac:dyDescent="0.2">
      <c r="A45" s="230" t="s">
        <v>3190</v>
      </c>
      <c r="B45" s="11" t="s">
        <v>565</v>
      </c>
      <c r="C45" s="11" t="s">
        <v>3189</v>
      </c>
      <c r="D45" s="11" t="s">
        <v>3191</v>
      </c>
      <c r="E45" s="11" t="s">
        <v>19</v>
      </c>
      <c r="F45" s="11"/>
      <c r="G45" s="222" t="s">
        <v>19</v>
      </c>
      <c r="H45" s="10">
        <v>13150</v>
      </c>
      <c r="I45" s="10">
        <v>12965.1</v>
      </c>
      <c r="J45" s="10">
        <v>-184.9</v>
      </c>
      <c r="K45" s="10" t="s">
        <v>346</v>
      </c>
    </row>
    <row r="46" spans="1:11" ht="14.45" customHeight="1" x14ac:dyDescent="0.2">
      <c r="A46" s="230" t="s">
        <v>596</v>
      </c>
      <c r="B46" s="11" t="s">
        <v>565</v>
      </c>
      <c r="C46" s="11" t="s">
        <v>3189</v>
      </c>
      <c r="D46" s="11" t="s">
        <v>597</v>
      </c>
      <c r="E46" s="11" t="s">
        <v>19</v>
      </c>
      <c r="F46" s="11"/>
      <c r="G46" s="222" t="s">
        <v>19</v>
      </c>
      <c r="H46" s="10">
        <v>13150</v>
      </c>
      <c r="I46" s="10">
        <v>12965.1</v>
      </c>
      <c r="J46" s="10">
        <v>-184.9</v>
      </c>
      <c r="K46" s="10" t="s">
        <v>346</v>
      </c>
    </row>
    <row r="47" spans="1:11" ht="14.45" customHeight="1" x14ac:dyDescent="0.2">
      <c r="A47" s="231" t="s">
        <v>3192</v>
      </c>
      <c r="B47" s="11" t="s">
        <v>565</v>
      </c>
      <c r="C47" s="11" t="s">
        <v>3189</v>
      </c>
      <c r="D47" s="11" t="s">
        <v>597</v>
      </c>
      <c r="E47" s="11" t="s">
        <v>3193</v>
      </c>
      <c r="F47" s="11"/>
      <c r="G47" s="222" t="s">
        <v>19</v>
      </c>
      <c r="H47" s="10">
        <v>13150</v>
      </c>
      <c r="I47" s="10">
        <v>12965.1</v>
      </c>
      <c r="J47" s="10">
        <v>-184.9</v>
      </c>
      <c r="K47" s="10" t="s">
        <v>346</v>
      </c>
    </row>
    <row r="48" spans="1:11" ht="14.45" customHeight="1" x14ac:dyDescent="0.2">
      <c r="A48" s="221" t="s">
        <v>2294</v>
      </c>
      <c r="B48" s="11" t="s">
        <v>565</v>
      </c>
      <c r="C48" s="11" t="s">
        <v>3189</v>
      </c>
      <c r="D48" s="11" t="s">
        <v>597</v>
      </c>
      <c r="E48" s="11" t="s">
        <v>3193</v>
      </c>
      <c r="F48" s="11">
        <v>2</v>
      </c>
      <c r="G48" s="222" t="s">
        <v>19</v>
      </c>
      <c r="H48" s="10">
        <v>13150</v>
      </c>
      <c r="I48" s="10">
        <v>12965.1</v>
      </c>
      <c r="J48" s="10">
        <v>-184.9</v>
      </c>
      <c r="K48" s="10" t="s">
        <v>346</v>
      </c>
    </row>
    <row r="49" spans="1:11" ht="14.45" customHeight="1" x14ac:dyDescent="0.2">
      <c r="A49" s="223" t="s">
        <v>2648</v>
      </c>
      <c r="B49" s="11" t="s">
        <v>565</v>
      </c>
      <c r="C49" s="11" t="s">
        <v>3189</v>
      </c>
      <c r="D49" s="11" t="s">
        <v>597</v>
      </c>
      <c r="E49" s="11" t="s">
        <v>3193</v>
      </c>
      <c r="F49" s="11">
        <v>281900</v>
      </c>
      <c r="G49" s="222" t="s">
        <v>3194</v>
      </c>
      <c r="H49" s="10">
        <v>13150</v>
      </c>
      <c r="I49" s="10">
        <v>12965.1</v>
      </c>
      <c r="J49" s="10">
        <v>-184.9</v>
      </c>
      <c r="K49" s="10" t="s">
        <v>346</v>
      </c>
    </row>
    <row r="50" spans="1:11" ht="14.45" customHeight="1" x14ac:dyDescent="0.2">
      <c r="A50" s="12" t="s">
        <v>635</v>
      </c>
      <c r="B50" s="14" t="s">
        <v>636</v>
      </c>
      <c r="C50" s="14" t="s">
        <v>19</v>
      </c>
      <c r="D50" s="14" t="s">
        <v>19</v>
      </c>
      <c r="E50" s="14" t="s">
        <v>19</v>
      </c>
      <c r="F50" s="14"/>
      <c r="G50" s="34" t="s">
        <v>19</v>
      </c>
      <c r="H50" s="13">
        <v>492400</v>
      </c>
      <c r="I50" s="13">
        <v>492400</v>
      </c>
      <c r="J50" s="13"/>
      <c r="K50" s="10" t="s">
        <v>59</v>
      </c>
    </row>
    <row r="51" spans="1:11" ht="14.45" customHeight="1" x14ac:dyDescent="0.2">
      <c r="A51" s="227" t="s">
        <v>323</v>
      </c>
      <c r="B51" s="11" t="s">
        <v>636</v>
      </c>
      <c r="C51" s="11" t="s">
        <v>324</v>
      </c>
      <c r="D51" s="11" t="s">
        <v>19</v>
      </c>
      <c r="E51" s="11" t="s">
        <v>19</v>
      </c>
      <c r="F51" s="11"/>
      <c r="G51" s="222" t="s">
        <v>19</v>
      </c>
      <c r="H51" s="10">
        <v>492400</v>
      </c>
      <c r="I51" s="10">
        <v>492400</v>
      </c>
      <c r="J51" s="10"/>
      <c r="K51" s="10" t="s">
        <v>59</v>
      </c>
    </row>
    <row r="52" spans="1:11" ht="25.5" x14ac:dyDescent="0.2">
      <c r="A52" s="228" t="s">
        <v>1106</v>
      </c>
      <c r="B52" s="11" t="s">
        <v>636</v>
      </c>
      <c r="C52" s="11" t="s">
        <v>1107</v>
      </c>
      <c r="D52" s="11" t="s">
        <v>19</v>
      </c>
      <c r="E52" s="11" t="s">
        <v>19</v>
      </c>
      <c r="F52" s="11"/>
      <c r="G52" s="222" t="s">
        <v>19</v>
      </c>
      <c r="H52" s="10">
        <v>492400</v>
      </c>
      <c r="I52" s="10">
        <v>492400</v>
      </c>
      <c r="J52" s="10"/>
      <c r="K52" s="10" t="s">
        <v>59</v>
      </c>
    </row>
    <row r="53" spans="1:11" ht="14.45" customHeight="1" x14ac:dyDescent="0.2">
      <c r="A53" s="229" t="s">
        <v>3195</v>
      </c>
      <c r="B53" s="11" t="s">
        <v>636</v>
      </c>
      <c r="C53" s="11" t="s">
        <v>3196</v>
      </c>
      <c r="D53" s="11" t="s">
        <v>19</v>
      </c>
      <c r="E53" s="11" t="s">
        <v>19</v>
      </c>
      <c r="F53" s="11"/>
      <c r="G53" s="222" t="s">
        <v>19</v>
      </c>
      <c r="H53" s="10">
        <v>492400</v>
      </c>
      <c r="I53" s="10">
        <v>492400</v>
      </c>
      <c r="J53" s="10"/>
      <c r="K53" s="10" t="s">
        <v>59</v>
      </c>
    </row>
    <row r="54" spans="1:11" ht="14.45" customHeight="1" x14ac:dyDescent="0.2">
      <c r="A54" s="230" t="s">
        <v>3197</v>
      </c>
      <c r="B54" s="11" t="s">
        <v>636</v>
      </c>
      <c r="C54" s="11" t="s">
        <v>3196</v>
      </c>
      <c r="D54" s="11" t="s">
        <v>3198</v>
      </c>
      <c r="E54" s="11" t="s">
        <v>19</v>
      </c>
      <c r="F54" s="11"/>
      <c r="G54" s="222" t="s">
        <v>19</v>
      </c>
      <c r="H54" s="10">
        <v>492400</v>
      </c>
      <c r="I54" s="10">
        <v>492400</v>
      </c>
      <c r="J54" s="10"/>
      <c r="K54" s="10" t="s">
        <v>59</v>
      </c>
    </row>
    <row r="55" spans="1:11" ht="14.45" customHeight="1" x14ac:dyDescent="0.2">
      <c r="A55" s="230" t="s">
        <v>325</v>
      </c>
      <c r="B55" s="11" t="s">
        <v>636</v>
      </c>
      <c r="C55" s="11" t="s">
        <v>3196</v>
      </c>
      <c r="D55" s="11" t="s">
        <v>326</v>
      </c>
      <c r="E55" s="11" t="s">
        <v>19</v>
      </c>
      <c r="F55" s="11"/>
      <c r="G55" s="222" t="s">
        <v>19</v>
      </c>
      <c r="H55" s="10">
        <v>492400</v>
      </c>
      <c r="I55" s="10">
        <v>492400</v>
      </c>
      <c r="J55" s="10"/>
      <c r="K55" s="10" t="s">
        <v>59</v>
      </c>
    </row>
    <row r="56" spans="1:11" ht="25.5" x14ac:dyDescent="0.2">
      <c r="A56" s="231" t="s">
        <v>3199</v>
      </c>
      <c r="B56" s="11" t="s">
        <v>636</v>
      </c>
      <c r="C56" s="11" t="s">
        <v>3196</v>
      </c>
      <c r="D56" s="11" t="s">
        <v>326</v>
      </c>
      <c r="E56" s="11" t="s">
        <v>3200</v>
      </c>
      <c r="F56" s="11"/>
      <c r="G56" s="222" t="s">
        <v>19</v>
      </c>
      <c r="H56" s="10">
        <v>492400</v>
      </c>
      <c r="I56" s="10">
        <v>492400</v>
      </c>
      <c r="J56" s="10"/>
      <c r="K56" s="10" t="s">
        <v>59</v>
      </c>
    </row>
    <row r="57" spans="1:11" x14ac:dyDescent="0.2">
      <c r="A57" s="221" t="s">
        <v>2294</v>
      </c>
      <c r="B57" s="11" t="s">
        <v>636</v>
      </c>
      <c r="C57" s="11" t="s">
        <v>3196</v>
      </c>
      <c r="D57" s="11" t="s">
        <v>326</v>
      </c>
      <c r="E57" s="11" t="s">
        <v>3200</v>
      </c>
      <c r="F57" s="11">
        <v>2</v>
      </c>
      <c r="G57" s="222" t="s">
        <v>19</v>
      </c>
      <c r="H57" s="10">
        <v>492400</v>
      </c>
      <c r="I57" s="10">
        <v>492400</v>
      </c>
      <c r="J57" s="10"/>
      <c r="K57" s="10" t="s">
        <v>59</v>
      </c>
    </row>
    <row r="58" spans="1:11" x14ac:dyDescent="0.2">
      <c r="A58" s="223" t="s">
        <v>2536</v>
      </c>
      <c r="B58" s="11" t="s">
        <v>636</v>
      </c>
      <c r="C58" s="11" t="s">
        <v>3196</v>
      </c>
      <c r="D58" s="11" t="s">
        <v>326</v>
      </c>
      <c r="E58" s="11" t="s">
        <v>3200</v>
      </c>
      <c r="F58" s="11">
        <v>272500</v>
      </c>
      <c r="G58" s="222" t="s">
        <v>3201</v>
      </c>
      <c r="H58" s="10">
        <v>200000</v>
      </c>
      <c r="I58" s="10">
        <v>200000</v>
      </c>
      <c r="J58" s="10"/>
      <c r="K58" s="10" t="s">
        <v>59</v>
      </c>
    </row>
    <row r="59" spans="1:11" ht="25.5" x14ac:dyDescent="0.2">
      <c r="A59" s="223" t="s">
        <v>2536</v>
      </c>
      <c r="B59" s="11" t="s">
        <v>636</v>
      </c>
      <c r="C59" s="11" t="s">
        <v>3196</v>
      </c>
      <c r="D59" s="11" t="s">
        <v>326</v>
      </c>
      <c r="E59" s="11" t="s">
        <v>3200</v>
      </c>
      <c r="F59" s="11">
        <v>272500</v>
      </c>
      <c r="G59" s="222" t="s">
        <v>3202</v>
      </c>
      <c r="H59" s="10">
        <v>292400</v>
      </c>
      <c r="I59" s="10">
        <v>292400</v>
      </c>
      <c r="J59" s="10"/>
      <c r="K59" s="10" t="s">
        <v>59</v>
      </c>
    </row>
    <row r="60" spans="1:11" ht="18" customHeight="1" x14ac:dyDescent="0.2">
      <c r="A60" s="12" t="s">
        <v>714</v>
      </c>
      <c r="B60" s="14" t="s">
        <v>715</v>
      </c>
      <c r="C60" s="14" t="s">
        <v>19</v>
      </c>
      <c r="D60" s="14" t="s">
        <v>19</v>
      </c>
      <c r="E60" s="14" t="s">
        <v>19</v>
      </c>
      <c r="F60" s="14"/>
      <c r="G60" s="34" t="s">
        <v>19</v>
      </c>
      <c r="H60" s="13">
        <v>15445</v>
      </c>
      <c r="I60" s="13"/>
      <c r="J60" s="13">
        <v>-15445</v>
      </c>
      <c r="K60" s="10" t="s">
        <v>19</v>
      </c>
    </row>
    <row r="61" spans="1:11" ht="18" customHeight="1" x14ac:dyDescent="0.2">
      <c r="A61" s="227" t="s">
        <v>269</v>
      </c>
      <c r="B61" s="11" t="s">
        <v>715</v>
      </c>
      <c r="C61" s="11" t="s">
        <v>270</v>
      </c>
      <c r="D61" s="11" t="s">
        <v>19</v>
      </c>
      <c r="E61" s="11" t="s">
        <v>19</v>
      </c>
      <c r="F61" s="11"/>
      <c r="G61" s="222" t="s">
        <v>19</v>
      </c>
      <c r="H61" s="10">
        <v>15445</v>
      </c>
      <c r="I61" s="10"/>
      <c r="J61" s="10">
        <v>-15445</v>
      </c>
      <c r="K61" s="10" t="s">
        <v>19</v>
      </c>
    </row>
    <row r="62" spans="1:11" ht="25.5" x14ac:dyDescent="0.2">
      <c r="A62" s="228" t="s">
        <v>1009</v>
      </c>
      <c r="B62" s="11" t="s">
        <v>715</v>
      </c>
      <c r="C62" s="11" t="s">
        <v>1010</v>
      </c>
      <c r="D62" s="11" t="s">
        <v>19</v>
      </c>
      <c r="E62" s="11" t="s">
        <v>19</v>
      </c>
      <c r="F62" s="11"/>
      <c r="G62" s="222" t="s">
        <v>19</v>
      </c>
      <c r="H62" s="10">
        <v>15445</v>
      </c>
      <c r="I62" s="10"/>
      <c r="J62" s="10">
        <v>-15445</v>
      </c>
      <c r="K62" s="10" t="s">
        <v>19</v>
      </c>
    </row>
    <row r="63" spans="1:11" ht="14.45" customHeight="1" x14ac:dyDescent="0.2">
      <c r="A63" s="229" t="s">
        <v>3203</v>
      </c>
      <c r="B63" s="11" t="s">
        <v>715</v>
      </c>
      <c r="C63" s="11" t="s">
        <v>807</v>
      </c>
      <c r="D63" s="11" t="s">
        <v>19</v>
      </c>
      <c r="E63" s="11" t="s">
        <v>19</v>
      </c>
      <c r="F63" s="11"/>
      <c r="G63" s="222" t="s">
        <v>19</v>
      </c>
      <c r="H63" s="10">
        <v>15445</v>
      </c>
      <c r="I63" s="10"/>
      <c r="J63" s="10">
        <v>-15445</v>
      </c>
      <c r="K63" s="10" t="s">
        <v>19</v>
      </c>
    </row>
    <row r="64" spans="1:11" ht="14.45" customHeight="1" x14ac:dyDescent="0.2">
      <c r="A64" s="230" t="s">
        <v>3203</v>
      </c>
      <c r="B64" s="11" t="s">
        <v>715</v>
      </c>
      <c r="C64" s="11" t="s">
        <v>807</v>
      </c>
      <c r="D64" s="11" t="s">
        <v>3204</v>
      </c>
      <c r="E64" s="11" t="s">
        <v>19</v>
      </c>
      <c r="F64" s="11"/>
      <c r="G64" s="222" t="s">
        <v>19</v>
      </c>
      <c r="H64" s="10">
        <v>15445</v>
      </c>
      <c r="I64" s="10"/>
      <c r="J64" s="10">
        <v>-15445</v>
      </c>
      <c r="K64" s="10" t="s">
        <v>19</v>
      </c>
    </row>
    <row r="65" spans="1:11" ht="14.45" customHeight="1" x14ac:dyDescent="0.2">
      <c r="A65" s="230" t="s">
        <v>717</v>
      </c>
      <c r="B65" s="11" t="s">
        <v>715</v>
      </c>
      <c r="C65" s="11" t="s">
        <v>807</v>
      </c>
      <c r="D65" s="11" t="s">
        <v>718</v>
      </c>
      <c r="E65" s="11" t="s">
        <v>19</v>
      </c>
      <c r="F65" s="11"/>
      <c r="G65" s="222" t="s">
        <v>19</v>
      </c>
      <c r="H65" s="10">
        <v>15445</v>
      </c>
      <c r="I65" s="10"/>
      <c r="J65" s="10">
        <v>-15445</v>
      </c>
      <c r="K65" s="10" t="s">
        <v>19</v>
      </c>
    </row>
    <row r="66" spans="1:11" ht="14.45" customHeight="1" x14ac:dyDescent="0.2">
      <c r="A66" s="231" t="s">
        <v>3205</v>
      </c>
      <c r="B66" s="11" t="s">
        <v>715</v>
      </c>
      <c r="C66" s="11" t="s">
        <v>807</v>
      </c>
      <c r="D66" s="11" t="s">
        <v>718</v>
      </c>
      <c r="E66" s="11" t="s">
        <v>3206</v>
      </c>
      <c r="F66" s="11"/>
      <c r="G66" s="222" t="s">
        <v>19</v>
      </c>
      <c r="H66" s="10">
        <v>15445</v>
      </c>
      <c r="I66" s="10"/>
      <c r="J66" s="10">
        <v>-15445</v>
      </c>
      <c r="K66" s="10" t="s">
        <v>19</v>
      </c>
    </row>
    <row r="67" spans="1:11" ht="14.45" customHeight="1" x14ac:dyDescent="0.2">
      <c r="A67" s="221" t="s">
        <v>2294</v>
      </c>
      <c r="B67" s="11" t="s">
        <v>715</v>
      </c>
      <c r="C67" s="11" t="s">
        <v>807</v>
      </c>
      <c r="D67" s="11" t="s">
        <v>718</v>
      </c>
      <c r="E67" s="11" t="s">
        <v>3206</v>
      </c>
      <c r="F67" s="11">
        <v>2</v>
      </c>
      <c r="G67" s="222" t="s">
        <v>19</v>
      </c>
      <c r="H67" s="10">
        <v>15445</v>
      </c>
      <c r="I67" s="10"/>
      <c r="J67" s="10">
        <v>-15445</v>
      </c>
      <c r="K67" s="10" t="s">
        <v>19</v>
      </c>
    </row>
    <row r="68" spans="1:11" ht="14.45" customHeight="1" x14ac:dyDescent="0.2">
      <c r="A68" s="223" t="s">
        <v>2438</v>
      </c>
      <c r="B68" s="11" t="s">
        <v>715</v>
      </c>
      <c r="C68" s="11" t="s">
        <v>807</v>
      </c>
      <c r="D68" s="11" t="s">
        <v>718</v>
      </c>
      <c r="E68" s="11" t="s">
        <v>3206</v>
      </c>
      <c r="F68" s="11">
        <v>222990</v>
      </c>
      <c r="G68" s="222" t="s">
        <v>3207</v>
      </c>
      <c r="H68" s="10">
        <v>15445</v>
      </c>
      <c r="I68" s="10"/>
      <c r="J68" s="10">
        <v>-15445</v>
      </c>
      <c r="K68" s="10" t="s">
        <v>19</v>
      </c>
    </row>
    <row r="69" spans="1:11" ht="14.45" customHeight="1" x14ac:dyDescent="0.2">
      <c r="A69" s="12" t="s">
        <v>827</v>
      </c>
      <c r="B69" s="14" t="s">
        <v>828</v>
      </c>
      <c r="C69" s="14" t="s">
        <v>19</v>
      </c>
      <c r="D69" s="14" t="s">
        <v>19</v>
      </c>
      <c r="E69" s="14" t="s">
        <v>19</v>
      </c>
      <c r="F69" s="14"/>
      <c r="G69" s="34" t="s">
        <v>19</v>
      </c>
      <c r="H69" s="13">
        <v>42000</v>
      </c>
      <c r="I69" s="13">
        <v>37947</v>
      </c>
      <c r="J69" s="13">
        <v>-4053</v>
      </c>
      <c r="K69" s="10" t="s">
        <v>2350</v>
      </c>
    </row>
    <row r="70" spans="1:11" ht="14.45" customHeight="1" x14ac:dyDescent="0.2">
      <c r="A70" s="227" t="s">
        <v>323</v>
      </c>
      <c r="B70" s="11" t="s">
        <v>828</v>
      </c>
      <c r="C70" s="11" t="s">
        <v>324</v>
      </c>
      <c r="D70" s="11" t="s">
        <v>19</v>
      </c>
      <c r="E70" s="11" t="s">
        <v>19</v>
      </c>
      <c r="F70" s="11"/>
      <c r="G70" s="222" t="s">
        <v>19</v>
      </c>
      <c r="H70" s="10">
        <v>42000</v>
      </c>
      <c r="I70" s="10">
        <v>37947</v>
      </c>
      <c r="J70" s="10">
        <v>-4053</v>
      </c>
      <c r="K70" s="10" t="s">
        <v>2350</v>
      </c>
    </row>
    <row r="71" spans="1:11" ht="14.45" customHeight="1" x14ac:dyDescent="0.2">
      <c r="A71" s="228" t="s">
        <v>1102</v>
      </c>
      <c r="B71" s="11" t="s">
        <v>828</v>
      </c>
      <c r="C71" s="11" t="s">
        <v>1103</v>
      </c>
      <c r="D71" s="11" t="s">
        <v>19</v>
      </c>
      <c r="E71" s="11" t="s">
        <v>19</v>
      </c>
      <c r="F71" s="11"/>
      <c r="G71" s="222" t="s">
        <v>19</v>
      </c>
      <c r="H71" s="10">
        <v>42000</v>
      </c>
      <c r="I71" s="10">
        <v>37947</v>
      </c>
      <c r="J71" s="10">
        <v>-4053</v>
      </c>
      <c r="K71" s="10" t="s">
        <v>2350</v>
      </c>
    </row>
    <row r="72" spans="1:11" ht="14.45" customHeight="1" x14ac:dyDescent="0.2">
      <c r="A72" s="229" t="s">
        <v>1102</v>
      </c>
      <c r="B72" s="11" t="s">
        <v>828</v>
      </c>
      <c r="C72" s="11" t="s">
        <v>3208</v>
      </c>
      <c r="D72" s="11" t="s">
        <v>19</v>
      </c>
      <c r="E72" s="11" t="s">
        <v>19</v>
      </c>
      <c r="F72" s="11"/>
      <c r="G72" s="222" t="s">
        <v>19</v>
      </c>
      <c r="H72" s="10">
        <v>42000</v>
      </c>
      <c r="I72" s="10">
        <v>37947</v>
      </c>
      <c r="J72" s="10">
        <v>-4053</v>
      </c>
      <c r="K72" s="10" t="s">
        <v>2350</v>
      </c>
    </row>
    <row r="73" spans="1:11" ht="14.45" customHeight="1" x14ac:dyDescent="0.2">
      <c r="A73" s="230" t="s">
        <v>3197</v>
      </c>
      <c r="B73" s="11" t="s">
        <v>828</v>
      </c>
      <c r="C73" s="11" t="s">
        <v>3208</v>
      </c>
      <c r="D73" s="11" t="s">
        <v>3198</v>
      </c>
      <c r="E73" s="11" t="s">
        <v>19</v>
      </c>
      <c r="F73" s="11"/>
      <c r="G73" s="222" t="s">
        <v>19</v>
      </c>
      <c r="H73" s="10">
        <v>42000</v>
      </c>
      <c r="I73" s="10">
        <v>37947</v>
      </c>
      <c r="J73" s="10">
        <v>-4053</v>
      </c>
      <c r="K73" s="10" t="s">
        <v>2350</v>
      </c>
    </row>
    <row r="74" spans="1:11" ht="14.45" customHeight="1" x14ac:dyDescent="0.2">
      <c r="A74" s="230" t="s">
        <v>859</v>
      </c>
      <c r="B74" s="11" t="s">
        <v>828</v>
      </c>
      <c r="C74" s="11" t="s">
        <v>3208</v>
      </c>
      <c r="D74" s="11" t="s">
        <v>860</v>
      </c>
      <c r="E74" s="11" t="s">
        <v>19</v>
      </c>
      <c r="F74" s="11"/>
      <c r="G74" s="222" t="s">
        <v>19</v>
      </c>
      <c r="H74" s="10">
        <v>42000</v>
      </c>
      <c r="I74" s="10">
        <v>37947</v>
      </c>
      <c r="J74" s="10">
        <v>-4053</v>
      </c>
      <c r="K74" s="10" t="s">
        <v>2350</v>
      </c>
    </row>
    <row r="75" spans="1:11" ht="38.25" x14ac:dyDescent="0.2">
      <c r="A75" s="231" t="s">
        <v>3209</v>
      </c>
      <c r="B75" s="11" t="s">
        <v>828</v>
      </c>
      <c r="C75" s="11" t="s">
        <v>3208</v>
      </c>
      <c r="D75" s="11" t="s">
        <v>860</v>
      </c>
      <c r="E75" s="11" t="s">
        <v>3210</v>
      </c>
      <c r="F75" s="11"/>
      <c r="G75" s="222" t="s">
        <v>19</v>
      </c>
      <c r="H75" s="10">
        <v>42000</v>
      </c>
      <c r="I75" s="10">
        <v>37947</v>
      </c>
      <c r="J75" s="10">
        <v>-4053</v>
      </c>
      <c r="K75" s="10" t="s">
        <v>2350</v>
      </c>
    </row>
    <row r="76" spans="1:11" ht="14.45" customHeight="1" x14ac:dyDescent="0.2">
      <c r="A76" s="221" t="s">
        <v>2294</v>
      </c>
      <c r="B76" s="11" t="s">
        <v>828</v>
      </c>
      <c r="C76" s="11" t="s">
        <v>3208</v>
      </c>
      <c r="D76" s="11" t="s">
        <v>860</v>
      </c>
      <c r="E76" s="11" t="s">
        <v>3210</v>
      </c>
      <c r="F76" s="11">
        <v>2</v>
      </c>
      <c r="G76" s="222" t="s">
        <v>19</v>
      </c>
      <c r="H76" s="10">
        <v>42000</v>
      </c>
      <c r="I76" s="10">
        <v>37947</v>
      </c>
      <c r="J76" s="10">
        <v>-4053</v>
      </c>
      <c r="K76" s="10" t="s">
        <v>2350</v>
      </c>
    </row>
    <row r="77" spans="1:11" ht="14.45" customHeight="1" x14ac:dyDescent="0.2">
      <c r="A77" s="223" t="s">
        <v>2544</v>
      </c>
      <c r="B77" s="11" t="s">
        <v>828</v>
      </c>
      <c r="C77" s="11" t="s">
        <v>3208</v>
      </c>
      <c r="D77" s="11" t="s">
        <v>860</v>
      </c>
      <c r="E77" s="11" t="s">
        <v>3210</v>
      </c>
      <c r="F77" s="11">
        <v>272900</v>
      </c>
      <c r="G77" s="222" t="s">
        <v>3211</v>
      </c>
      <c r="H77" s="10">
        <v>42000</v>
      </c>
      <c r="I77" s="10">
        <v>37947</v>
      </c>
      <c r="J77" s="10">
        <v>-4053</v>
      </c>
      <c r="K77" s="10" t="s">
        <v>2350</v>
      </c>
    </row>
    <row r="81" spans="1:7" x14ac:dyDescent="0.2">
      <c r="A81" s="2" t="s">
        <v>880</v>
      </c>
      <c r="F81" s="232" t="s">
        <v>84</v>
      </c>
    </row>
    <row r="84" spans="1:7" x14ac:dyDescent="0.2">
      <c r="A84" s="2" t="s">
        <v>85</v>
      </c>
      <c r="C84" s="663"/>
      <c r="D84" s="663"/>
      <c r="F84" s="663" t="s">
        <v>86</v>
      </c>
      <c r="G84" s="663"/>
    </row>
    <row r="87" spans="1:7" x14ac:dyDescent="0.2">
      <c r="A87" s="2" t="s">
        <v>87</v>
      </c>
      <c r="C87" s="663"/>
      <c r="D87" s="663"/>
      <c r="F87" s="664" t="s">
        <v>881</v>
      </c>
      <c r="G87" s="664"/>
    </row>
    <row r="90" spans="1:7" x14ac:dyDescent="0.2">
      <c r="A90" s="2" t="s">
        <v>88</v>
      </c>
      <c r="C90" s="663"/>
      <c r="D90" s="663"/>
      <c r="F90" s="664" t="s">
        <v>81</v>
      </c>
      <c r="G90" s="664"/>
    </row>
    <row r="93" spans="1:7" x14ac:dyDescent="0.2">
      <c r="A93" s="2" t="s">
        <v>227</v>
      </c>
      <c r="C93" s="663"/>
      <c r="D93" s="663"/>
      <c r="F93" s="664" t="s">
        <v>82</v>
      </c>
      <c r="G93" s="664"/>
    </row>
  </sheetData>
  <mergeCells count="18">
    <mergeCell ref="J1:K1"/>
    <mergeCell ref="I2:K2"/>
    <mergeCell ref="A3:K3"/>
    <mergeCell ref="A4:D4"/>
    <mergeCell ref="A5:A6"/>
    <mergeCell ref="B5:F5"/>
    <mergeCell ref="G5:G6"/>
    <mergeCell ref="H5:H6"/>
    <mergeCell ref="I5:I6"/>
    <mergeCell ref="J5:K5"/>
    <mergeCell ref="C93:D93"/>
    <mergeCell ref="F93:G93"/>
    <mergeCell ref="C84:D84"/>
    <mergeCell ref="F84:G84"/>
    <mergeCell ref="C87:D87"/>
    <mergeCell ref="F87:G87"/>
    <mergeCell ref="C90:D90"/>
    <mergeCell ref="F90:G90"/>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94"/>
  <sheetViews>
    <sheetView workbookViewId="0">
      <selection activeCell="A3" sqref="A3:K3"/>
    </sheetView>
  </sheetViews>
  <sheetFormatPr defaultRowHeight="12.75" x14ac:dyDescent="0.2"/>
  <cols>
    <col min="1" max="1" width="49.28515625" style="2" customWidth="1"/>
    <col min="2" max="2" width="10.7109375" style="1" customWidth="1"/>
    <col min="3" max="3" width="8.28515625" style="1" customWidth="1"/>
    <col min="4" max="4" width="11.5703125" style="1" customWidth="1"/>
    <col min="5" max="5" width="10" style="1" customWidth="1"/>
    <col min="6" max="6" width="7.28515625" style="1" customWidth="1"/>
    <col min="7" max="7" width="22.7109375" style="220" customWidth="1"/>
    <col min="8" max="10" width="15.7109375" style="23" customWidth="1"/>
    <col min="11" max="11" width="7.5703125" style="23" customWidth="1"/>
    <col min="12" max="14" width="9.140625" style="1"/>
    <col min="15" max="16" width="11.5703125" customWidth="1"/>
  </cols>
  <sheetData>
    <row r="1" spans="1:11" x14ac:dyDescent="0.2">
      <c r="H1" s="81"/>
      <c r="I1" s="81"/>
      <c r="J1" s="605" t="s">
        <v>3212</v>
      </c>
      <c r="K1" s="605"/>
    </row>
    <row r="2" spans="1:11" ht="27.75" customHeight="1" x14ac:dyDescent="0.2">
      <c r="H2" s="81"/>
      <c r="I2" s="609" t="s">
        <v>1124</v>
      </c>
      <c r="J2" s="605"/>
      <c r="K2" s="605"/>
    </row>
    <row r="3" spans="1:11" ht="53.25" customHeight="1" x14ac:dyDescent="0.2">
      <c r="A3" s="597" t="s">
        <v>3213</v>
      </c>
      <c r="B3" s="597"/>
      <c r="C3" s="597"/>
      <c r="D3" s="597"/>
      <c r="E3" s="597"/>
      <c r="F3" s="597"/>
      <c r="G3" s="597"/>
      <c r="H3" s="606"/>
      <c r="I3" s="606"/>
      <c r="J3" s="606"/>
      <c r="K3" s="606"/>
    </row>
    <row r="4" spans="1:11" x14ac:dyDescent="0.2">
      <c r="A4" s="665"/>
      <c r="B4" s="665"/>
      <c r="C4" s="665"/>
      <c r="D4" s="665"/>
      <c r="H4" s="81"/>
      <c r="I4" s="81"/>
      <c r="J4" s="81" t="s">
        <v>68</v>
      </c>
      <c r="K4" s="81"/>
    </row>
    <row r="5" spans="1:11" ht="26.25" customHeight="1" x14ac:dyDescent="0.2">
      <c r="A5" s="601" t="s">
        <v>69</v>
      </c>
      <c r="B5" s="601" t="s">
        <v>230</v>
      </c>
      <c r="C5" s="601"/>
      <c r="D5" s="601"/>
      <c r="E5" s="601"/>
      <c r="F5" s="601"/>
      <c r="G5" s="601" t="s">
        <v>3158</v>
      </c>
      <c r="H5" s="603" t="s">
        <v>3159</v>
      </c>
      <c r="I5" s="603" t="s">
        <v>1128</v>
      </c>
      <c r="J5" s="603" t="s">
        <v>3160</v>
      </c>
      <c r="K5" s="603"/>
    </row>
    <row r="6" spans="1:11" ht="38.25" x14ac:dyDescent="0.2">
      <c r="A6" s="601"/>
      <c r="B6" s="24" t="s">
        <v>3161</v>
      </c>
      <c r="C6" s="24" t="s">
        <v>3162</v>
      </c>
      <c r="D6" s="24" t="s">
        <v>3163</v>
      </c>
      <c r="E6" s="24" t="s">
        <v>3164</v>
      </c>
      <c r="F6" s="24" t="s">
        <v>3165</v>
      </c>
      <c r="G6" s="601"/>
      <c r="H6" s="603"/>
      <c r="I6" s="603"/>
      <c r="J6" s="25" t="s">
        <v>75</v>
      </c>
      <c r="K6" s="25" t="s">
        <v>76</v>
      </c>
    </row>
    <row r="7" spans="1:11" ht="9.9499999999999993" customHeight="1" x14ac:dyDescent="0.2">
      <c r="A7" s="7">
        <v>1</v>
      </c>
      <c r="B7" s="8">
        <v>2</v>
      </c>
      <c r="C7" s="8">
        <v>3</v>
      </c>
      <c r="D7" s="8">
        <v>4</v>
      </c>
      <c r="E7" s="8">
        <v>5</v>
      </c>
      <c r="F7" s="8">
        <v>6</v>
      </c>
      <c r="G7" s="7">
        <v>7</v>
      </c>
      <c r="H7" s="8">
        <v>8</v>
      </c>
      <c r="I7" s="8">
        <v>9</v>
      </c>
      <c r="J7" s="8">
        <v>10</v>
      </c>
      <c r="K7" s="8">
        <v>11</v>
      </c>
    </row>
    <row r="8" spans="1:11" ht="25.5" x14ac:dyDescent="0.2">
      <c r="A8" s="221" t="s">
        <v>233</v>
      </c>
      <c r="B8" s="11" t="s">
        <v>19</v>
      </c>
      <c r="C8" s="11" t="s">
        <v>19</v>
      </c>
      <c r="D8" s="11" t="s">
        <v>19</v>
      </c>
      <c r="E8" s="11" t="s">
        <v>19</v>
      </c>
      <c r="F8" s="233" t="s">
        <v>77</v>
      </c>
      <c r="G8" s="222" t="s">
        <v>19</v>
      </c>
      <c r="H8" s="10">
        <v>733574</v>
      </c>
      <c r="I8" s="10">
        <v>657371.30000000005</v>
      </c>
      <c r="J8" s="10">
        <v>-76202.7</v>
      </c>
      <c r="K8" s="10" t="s">
        <v>305</v>
      </c>
    </row>
    <row r="9" spans="1:11" x14ac:dyDescent="0.2">
      <c r="A9" s="221" t="s">
        <v>2294</v>
      </c>
      <c r="B9" s="11" t="s">
        <v>19</v>
      </c>
      <c r="C9" s="11" t="s">
        <v>19</v>
      </c>
      <c r="D9" s="11" t="s">
        <v>19</v>
      </c>
      <c r="E9" s="11" t="s">
        <v>19</v>
      </c>
      <c r="F9" s="11">
        <v>2</v>
      </c>
      <c r="G9" s="222" t="s">
        <v>19</v>
      </c>
      <c r="H9" s="10">
        <v>714554.3</v>
      </c>
      <c r="I9" s="10">
        <v>639768.1</v>
      </c>
      <c r="J9" s="10">
        <v>-74786.2</v>
      </c>
      <c r="K9" s="10" t="s">
        <v>1111</v>
      </c>
    </row>
    <row r="10" spans="1:11" ht="25.5" x14ac:dyDescent="0.2">
      <c r="A10" s="223" t="s">
        <v>2297</v>
      </c>
      <c r="B10" s="11" t="s">
        <v>19</v>
      </c>
      <c r="C10" s="11" t="s">
        <v>19</v>
      </c>
      <c r="D10" s="11" t="s">
        <v>19</v>
      </c>
      <c r="E10" s="11" t="s">
        <v>19</v>
      </c>
      <c r="F10" s="11">
        <v>211180</v>
      </c>
      <c r="G10" s="222" t="s">
        <v>19</v>
      </c>
      <c r="H10" s="10">
        <v>282267.59999999998</v>
      </c>
      <c r="I10" s="10">
        <v>278449.59999999998</v>
      </c>
      <c r="J10" s="10">
        <v>-3818</v>
      </c>
      <c r="K10" s="10" t="s">
        <v>346</v>
      </c>
    </row>
    <row r="11" spans="1:11" ht="25.5" x14ac:dyDescent="0.2">
      <c r="A11" s="223" t="s">
        <v>2333</v>
      </c>
      <c r="B11" s="11" t="s">
        <v>19</v>
      </c>
      <c r="C11" s="11" t="s">
        <v>19</v>
      </c>
      <c r="D11" s="11" t="s">
        <v>19</v>
      </c>
      <c r="E11" s="11" t="s">
        <v>19</v>
      </c>
      <c r="F11" s="11">
        <v>212100</v>
      </c>
      <c r="G11" s="224" t="s">
        <v>19</v>
      </c>
      <c r="H11" s="10">
        <v>82349.3</v>
      </c>
      <c r="I11" s="10">
        <v>80752.399999999994</v>
      </c>
      <c r="J11" s="10">
        <v>-1596.9</v>
      </c>
      <c r="K11" s="10" t="s">
        <v>728</v>
      </c>
    </row>
    <row r="12" spans="1:11" x14ac:dyDescent="0.2">
      <c r="A12" s="223" t="s">
        <v>2345</v>
      </c>
      <c r="B12" s="11" t="s">
        <v>19</v>
      </c>
      <c r="C12" s="11" t="s">
        <v>19</v>
      </c>
      <c r="D12" s="11" t="s">
        <v>19</v>
      </c>
      <c r="E12" s="11" t="s">
        <v>19</v>
      </c>
      <c r="F12" s="11">
        <v>222110</v>
      </c>
      <c r="G12" s="224" t="s">
        <v>19</v>
      </c>
      <c r="H12" s="10">
        <v>321.89999999999998</v>
      </c>
      <c r="I12" s="10">
        <v>310.2</v>
      </c>
      <c r="J12" s="10">
        <v>-11.7</v>
      </c>
      <c r="K12" s="10" t="s">
        <v>1108</v>
      </c>
    </row>
    <row r="13" spans="1:11" x14ac:dyDescent="0.2">
      <c r="A13" s="223" t="s">
        <v>2348</v>
      </c>
      <c r="B13" s="11" t="s">
        <v>19</v>
      </c>
      <c r="C13" s="11" t="s">
        <v>19</v>
      </c>
      <c r="D13" s="11" t="s">
        <v>19</v>
      </c>
      <c r="E13" s="11" t="s">
        <v>19</v>
      </c>
      <c r="F13" s="11">
        <v>222120</v>
      </c>
      <c r="G13" s="224" t="s">
        <v>19</v>
      </c>
      <c r="H13" s="10">
        <v>188.7</v>
      </c>
      <c r="I13" s="10">
        <v>188.7</v>
      </c>
      <c r="J13" s="10"/>
      <c r="K13" s="10" t="s">
        <v>59</v>
      </c>
    </row>
    <row r="14" spans="1:11" x14ac:dyDescent="0.2">
      <c r="A14" s="223" t="s">
        <v>2352</v>
      </c>
      <c r="B14" s="11" t="s">
        <v>19</v>
      </c>
      <c r="C14" s="11" t="s">
        <v>19</v>
      </c>
      <c r="D14" s="11" t="s">
        <v>19</v>
      </c>
      <c r="E14" s="11" t="s">
        <v>19</v>
      </c>
      <c r="F14" s="11">
        <v>222130</v>
      </c>
      <c r="G14" s="222" t="s">
        <v>19</v>
      </c>
      <c r="H14" s="10">
        <v>258.10000000000002</v>
      </c>
      <c r="I14" s="10">
        <v>244.7</v>
      </c>
      <c r="J14" s="10">
        <v>-13.4</v>
      </c>
      <c r="K14" s="10" t="s">
        <v>601</v>
      </c>
    </row>
    <row r="15" spans="1:11" x14ac:dyDescent="0.2">
      <c r="A15" s="223" t="s">
        <v>2355</v>
      </c>
      <c r="B15" s="11" t="s">
        <v>19</v>
      </c>
      <c r="C15" s="11" t="s">
        <v>19</v>
      </c>
      <c r="D15" s="11" t="s">
        <v>19</v>
      </c>
      <c r="E15" s="11" t="s">
        <v>19</v>
      </c>
      <c r="F15" s="11">
        <v>222140</v>
      </c>
      <c r="G15" s="222" t="s">
        <v>19</v>
      </c>
      <c r="H15" s="10">
        <v>311</v>
      </c>
      <c r="I15" s="10">
        <v>306.2</v>
      </c>
      <c r="J15" s="10">
        <v>-4.8</v>
      </c>
      <c r="K15" s="10" t="s">
        <v>420</v>
      </c>
    </row>
    <row r="16" spans="1:11" x14ac:dyDescent="0.2">
      <c r="A16" s="223" t="s">
        <v>2359</v>
      </c>
      <c r="B16" s="11" t="s">
        <v>19</v>
      </c>
      <c r="C16" s="11" t="s">
        <v>19</v>
      </c>
      <c r="D16" s="11" t="s">
        <v>19</v>
      </c>
      <c r="E16" s="11" t="s">
        <v>19</v>
      </c>
      <c r="F16" s="11">
        <v>222190</v>
      </c>
      <c r="G16" s="222" t="s">
        <v>19</v>
      </c>
      <c r="H16" s="10">
        <v>38.6</v>
      </c>
      <c r="I16" s="10">
        <v>32.4</v>
      </c>
      <c r="J16" s="10">
        <v>-6.2</v>
      </c>
      <c r="K16" s="10" t="s">
        <v>56</v>
      </c>
    </row>
    <row r="17" spans="1:11" x14ac:dyDescent="0.2">
      <c r="A17" s="223" t="s">
        <v>2364</v>
      </c>
      <c r="B17" s="11" t="s">
        <v>19</v>
      </c>
      <c r="C17" s="11" t="s">
        <v>19</v>
      </c>
      <c r="D17" s="11" t="s">
        <v>19</v>
      </c>
      <c r="E17" s="11" t="s">
        <v>19</v>
      </c>
      <c r="F17" s="11">
        <v>222210</v>
      </c>
      <c r="G17" s="222" t="s">
        <v>19</v>
      </c>
      <c r="H17" s="10">
        <v>8.1999999999999993</v>
      </c>
      <c r="I17" s="10">
        <v>4.0999999999999996</v>
      </c>
      <c r="J17" s="10">
        <v>-4.0999999999999996</v>
      </c>
      <c r="K17" s="10" t="s">
        <v>1011</v>
      </c>
    </row>
    <row r="18" spans="1:11" x14ac:dyDescent="0.2">
      <c r="A18" s="223" t="s">
        <v>2367</v>
      </c>
      <c r="B18" s="11" t="s">
        <v>19</v>
      </c>
      <c r="C18" s="11" t="s">
        <v>19</v>
      </c>
      <c r="D18" s="11" t="s">
        <v>19</v>
      </c>
      <c r="E18" s="11" t="s">
        <v>19</v>
      </c>
      <c r="F18" s="11">
        <v>222220</v>
      </c>
      <c r="G18" s="222" t="s">
        <v>19</v>
      </c>
      <c r="H18" s="10">
        <v>74.3</v>
      </c>
      <c r="I18" s="10">
        <v>74.3</v>
      </c>
      <c r="J18" s="10"/>
      <c r="K18" s="10" t="s">
        <v>59</v>
      </c>
    </row>
    <row r="19" spans="1:11" x14ac:dyDescent="0.2">
      <c r="A19" s="223" t="s">
        <v>2375</v>
      </c>
      <c r="B19" s="11" t="s">
        <v>19</v>
      </c>
      <c r="C19" s="11" t="s">
        <v>19</v>
      </c>
      <c r="D19" s="11" t="s">
        <v>19</v>
      </c>
      <c r="E19" s="11" t="s">
        <v>19</v>
      </c>
      <c r="F19" s="11">
        <v>222400</v>
      </c>
      <c r="G19" s="222" t="s">
        <v>19</v>
      </c>
      <c r="H19" s="10">
        <v>271.7</v>
      </c>
      <c r="I19" s="10">
        <v>232.2</v>
      </c>
      <c r="J19" s="10">
        <v>-39.5</v>
      </c>
      <c r="K19" s="10" t="s">
        <v>3214</v>
      </c>
    </row>
    <row r="20" spans="1:11" x14ac:dyDescent="0.2">
      <c r="A20" s="223" t="s">
        <v>2379</v>
      </c>
      <c r="B20" s="11" t="s">
        <v>19</v>
      </c>
      <c r="C20" s="11" t="s">
        <v>19</v>
      </c>
      <c r="D20" s="11" t="s">
        <v>19</v>
      </c>
      <c r="E20" s="11" t="s">
        <v>19</v>
      </c>
      <c r="F20" s="11">
        <v>222500</v>
      </c>
      <c r="G20" s="222" t="s">
        <v>19</v>
      </c>
      <c r="H20" s="10">
        <v>15.9</v>
      </c>
      <c r="I20" s="10">
        <v>15.9</v>
      </c>
      <c r="J20" s="10"/>
      <c r="K20" s="10" t="s">
        <v>59</v>
      </c>
    </row>
    <row r="21" spans="1:11" x14ac:dyDescent="0.2">
      <c r="A21" s="223" t="s">
        <v>2438</v>
      </c>
      <c r="B21" s="11" t="s">
        <v>19</v>
      </c>
      <c r="C21" s="11" t="s">
        <v>19</v>
      </c>
      <c r="D21" s="11" t="s">
        <v>19</v>
      </c>
      <c r="E21" s="11" t="s">
        <v>19</v>
      </c>
      <c r="F21" s="11">
        <v>222990</v>
      </c>
      <c r="G21" s="222" t="s">
        <v>19</v>
      </c>
      <c r="H21" s="10">
        <v>17189.3</v>
      </c>
      <c r="I21" s="10">
        <v>17163.7</v>
      </c>
      <c r="J21" s="10">
        <v>-25.6</v>
      </c>
      <c r="K21" s="10" t="s">
        <v>5</v>
      </c>
    </row>
    <row r="22" spans="1:11" ht="25.5" x14ac:dyDescent="0.2">
      <c r="A22" s="223" t="s">
        <v>2469</v>
      </c>
      <c r="B22" s="11" t="s">
        <v>19</v>
      </c>
      <c r="C22" s="11" t="s">
        <v>19</v>
      </c>
      <c r="D22" s="11" t="s">
        <v>19</v>
      </c>
      <c r="E22" s="11" t="s">
        <v>19</v>
      </c>
      <c r="F22" s="11">
        <v>251100</v>
      </c>
      <c r="G22" s="222" t="s">
        <v>19</v>
      </c>
      <c r="H22" s="10">
        <v>64250</v>
      </c>
      <c r="I22" s="10">
        <v>56582</v>
      </c>
      <c r="J22" s="10">
        <v>-7668</v>
      </c>
      <c r="K22" s="10" t="s">
        <v>526</v>
      </c>
    </row>
    <row r="23" spans="1:11" ht="25.5" x14ac:dyDescent="0.2">
      <c r="A23" s="223" t="s">
        <v>2479</v>
      </c>
      <c r="B23" s="11" t="s">
        <v>19</v>
      </c>
      <c r="C23" s="11" t="s">
        <v>19</v>
      </c>
      <c r="D23" s="11" t="s">
        <v>19</v>
      </c>
      <c r="E23" s="11" t="s">
        <v>19</v>
      </c>
      <c r="F23" s="11">
        <v>252100</v>
      </c>
      <c r="G23" s="222" t="s">
        <v>19</v>
      </c>
      <c r="H23" s="10">
        <v>138627.6</v>
      </c>
      <c r="I23" s="10">
        <v>94739</v>
      </c>
      <c r="J23" s="10">
        <v>-43888.6</v>
      </c>
      <c r="K23" s="10" t="s">
        <v>3215</v>
      </c>
    </row>
    <row r="24" spans="1:11" ht="25.5" x14ac:dyDescent="0.2">
      <c r="A24" s="223" t="s">
        <v>2510</v>
      </c>
      <c r="B24" s="11" t="s">
        <v>19</v>
      </c>
      <c r="C24" s="11" t="s">
        <v>19</v>
      </c>
      <c r="D24" s="11" t="s">
        <v>19</v>
      </c>
      <c r="E24" s="11" t="s">
        <v>19</v>
      </c>
      <c r="F24" s="11">
        <v>263190</v>
      </c>
      <c r="G24" s="222" t="s">
        <v>19</v>
      </c>
      <c r="H24" s="10">
        <v>2748.1</v>
      </c>
      <c r="I24" s="10">
        <v>1392.2</v>
      </c>
      <c r="J24" s="10">
        <v>-1355.9</v>
      </c>
      <c r="K24" s="10" t="s">
        <v>3216</v>
      </c>
    </row>
    <row r="25" spans="1:11" x14ac:dyDescent="0.2">
      <c r="A25" s="223" t="s">
        <v>2540</v>
      </c>
      <c r="B25" s="11" t="s">
        <v>19</v>
      </c>
      <c r="C25" s="11" t="s">
        <v>19</v>
      </c>
      <c r="D25" s="11" t="s">
        <v>19</v>
      </c>
      <c r="E25" s="11" t="s">
        <v>19</v>
      </c>
      <c r="F25" s="11">
        <v>272600</v>
      </c>
      <c r="G25" s="222" t="s">
        <v>19</v>
      </c>
      <c r="H25" s="10">
        <v>24424</v>
      </c>
      <c r="I25" s="10">
        <v>24408</v>
      </c>
      <c r="J25" s="10">
        <v>-16</v>
      </c>
      <c r="K25" s="10" t="s">
        <v>5</v>
      </c>
    </row>
    <row r="26" spans="1:11" x14ac:dyDescent="0.2">
      <c r="A26" s="223" t="s">
        <v>2544</v>
      </c>
      <c r="B26" s="11" t="s">
        <v>19</v>
      </c>
      <c r="C26" s="11" t="s">
        <v>19</v>
      </c>
      <c r="D26" s="11" t="s">
        <v>19</v>
      </c>
      <c r="E26" s="11" t="s">
        <v>19</v>
      </c>
      <c r="F26" s="11">
        <v>272900</v>
      </c>
      <c r="G26" s="222" t="s">
        <v>19</v>
      </c>
      <c r="H26" s="10">
        <v>32</v>
      </c>
      <c r="I26" s="10">
        <v>32</v>
      </c>
      <c r="J26" s="10"/>
      <c r="K26" s="10" t="s">
        <v>59</v>
      </c>
    </row>
    <row r="27" spans="1:11" ht="38.25" x14ac:dyDescent="0.2">
      <c r="A27" s="223" t="s">
        <v>2565</v>
      </c>
      <c r="B27" s="11" t="s">
        <v>19</v>
      </c>
      <c r="C27" s="11" t="s">
        <v>19</v>
      </c>
      <c r="D27" s="11" t="s">
        <v>19</v>
      </c>
      <c r="E27" s="11" t="s">
        <v>19</v>
      </c>
      <c r="F27" s="11">
        <v>273500</v>
      </c>
      <c r="G27" s="222" t="s">
        <v>19</v>
      </c>
      <c r="H27" s="10">
        <v>0.5</v>
      </c>
      <c r="I27" s="10">
        <v>0.5</v>
      </c>
      <c r="J27" s="10"/>
      <c r="K27" s="10" t="s">
        <v>59</v>
      </c>
    </row>
    <row r="28" spans="1:11" ht="51" x14ac:dyDescent="0.2">
      <c r="A28" s="223" t="s">
        <v>2671</v>
      </c>
      <c r="B28" s="11" t="s">
        <v>19</v>
      </c>
      <c r="C28" s="11" t="s">
        <v>19</v>
      </c>
      <c r="D28" s="11" t="s">
        <v>19</v>
      </c>
      <c r="E28" s="11" t="s">
        <v>19</v>
      </c>
      <c r="F28" s="11">
        <v>291112</v>
      </c>
      <c r="G28" s="222" t="s">
        <v>19</v>
      </c>
      <c r="H28" s="10">
        <v>87149.3</v>
      </c>
      <c r="I28" s="10">
        <v>72318.399999999994</v>
      </c>
      <c r="J28" s="10">
        <v>-14830.9</v>
      </c>
      <c r="K28" s="10" t="s">
        <v>3217</v>
      </c>
    </row>
    <row r="29" spans="1:11" ht="51" x14ac:dyDescent="0.2">
      <c r="A29" s="223" t="s">
        <v>2697</v>
      </c>
      <c r="B29" s="11" t="s">
        <v>19</v>
      </c>
      <c r="C29" s="11" t="s">
        <v>19</v>
      </c>
      <c r="D29" s="11" t="s">
        <v>19</v>
      </c>
      <c r="E29" s="11" t="s">
        <v>19</v>
      </c>
      <c r="F29" s="11">
        <v>291212</v>
      </c>
      <c r="G29" s="222" t="s">
        <v>19</v>
      </c>
      <c r="H29" s="10">
        <v>13789.5</v>
      </c>
      <c r="I29" s="10">
        <v>12283</v>
      </c>
      <c r="J29" s="10">
        <v>-1506.5</v>
      </c>
      <c r="K29" s="10" t="s">
        <v>391</v>
      </c>
    </row>
    <row r="30" spans="1:11" ht="38.25" x14ac:dyDescent="0.2">
      <c r="A30" s="223" t="s">
        <v>2703</v>
      </c>
      <c r="B30" s="11" t="s">
        <v>19</v>
      </c>
      <c r="C30" s="11" t="s">
        <v>19</v>
      </c>
      <c r="D30" s="11" t="s">
        <v>19</v>
      </c>
      <c r="E30" s="11" t="s">
        <v>19</v>
      </c>
      <c r="F30" s="11">
        <v>291215</v>
      </c>
      <c r="G30" s="222" t="s">
        <v>19</v>
      </c>
      <c r="H30" s="10">
        <v>238.7</v>
      </c>
      <c r="I30" s="10">
        <v>238.7</v>
      </c>
      <c r="J30" s="10"/>
      <c r="K30" s="10" t="s">
        <v>59</v>
      </c>
    </row>
    <row r="31" spans="1:11" x14ac:dyDescent="0.2">
      <c r="A31" s="221" t="s">
        <v>2750</v>
      </c>
      <c r="B31" s="11" t="s">
        <v>19</v>
      </c>
      <c r="C31" s="11" t="s">
        <v>19</v>
      </c>
      <c r="D31" s="11" t="s">
        <v>19</v>
      </c>
      <c r="E31" s="11" t="s">
        <v>19</v>
      </c>
      <c r="F31" s="11">
        <v>3</v>
      </c>
      <c r="G31" s="222" t="s">
        <v>19</v>
      </c>
      <c r="H31" s="10">
        <v>19019.7</v>
      </c>
      <c r="I31" s="10">
        <v>17603.2</v>
      </c>
      <c r="J31" s="10">
        <v>-1416.5</v>
      </c>
      <c r="K31" s="10" t="s">
        <v>563</v>
      </c>
    </row>
    <row r="32" spans="1:11" x14ac:dyDescent="0.2">
      <c r="A32" s="223" t="s">
        <v>2790</v>
      </c>
      <c r="B32" s="11" t="s">
        <v>19</v>
      </c>
      <c r="C32" s="11" t="s">
        <v>19</v>
      </c>
      <c r="D32" s="11" t="s">
        <v>19</v>
      </c>
      <c r="E32" s="11" t="s">
        <v>19</v>
      </c>
      <c r="F32" s="11">
        <v>314110</v>
      </c>
      <c r="G32" s="222" t="s">
        <v>19</v>
      </c>
      <c r="H32" s="10">
        <v>105.8</v>
      </c>
      <c r="I32" s="10">
        <v>96.1</v>
      </c>
      <c r="J32" s="10">
        <v>-9.6999999999999993</v>
      </c>
      <c r="K32" s="10" t="s">
        <v>378</v>
      </c>
    </row>
    <row r="33" spans="1:17" ht="25.5" x14ac:dyDescent="0.2">
      <c r="A33" s="223" t="s">
        <v>2823</v>
      </c>
      <c r="B33" s="11" t="s">
        <v>19</v>
      </c>
      <c r="C33" s="11" t="s">
        <v>19</v>
      </c>
      <c r="D33" s="11" t="s">
        <v>19</v>
      </c>
      <c r="E33" s="11" t="s">
        <v>19</v>
      </c>
      <c r="F33" s="11">
        <v>316110</v>
      </c>
      <c r="G33" s="222" t="s">
        <v>19</v>
      </c>
      <c r="H33" s="10">
        <v>34.6</v>
      </c>
      <c r="I33" s="10">
        <v>34.6</v>
      </c>
      <c r="J33" s="10"/>
      <c r="K33" s="10" t="s">
        <v>59</v>
      </c>
    </row>
    <row r="34" spans="1:17" ht="25.5" x14ac:dyDescent="0.2">
      <c r="A34" s="223" t="s">
        <v>2884</v>
      </c>
      <c r="B34" s="11" t="s">
        <v>19</v>
      </c>
      <c r="C34" s="11" t="s">
        <v>19</v>
      </c>
      <c r="D34" s="11" t="s">
        <v>19</v>
      </c>
      <c r="E34" s="11" t="s">
        <v>19</v>
      </c>
      <c r="F34" s="11">
        <v>331110</v>
      </c>
      <c r="G34" s="222" t="s">
        <v>19</v>
      </c>
      <c r="H34" s="10">
        <v>22.9</v>
      </c>
      <c r="I34" s="10">
        <v>22.6</v>
      </c>
      <c r="J34" s="10">
        <v>-0.3</v>
      </c>
      <c r="K34" s="10" t="s">
        <v>251</v>
      </c>
    </row>
    <row r="35" spans="1:17" x14ac:dyDescent="0.2">
      <c r="A35" s="223" t="s">
        <v>2909</v>
      </c>
      <c r="B35" s="11" t="s">
        <v>19</v>
      </c>
      <c r="C35" s="11" t="s">
        <v>19</v>
      </c>
      <c r="D35" s="11" t="s">
        <v>19</v>
      </c>
      <c r="E35" s="11" t="s">
        <v>19</v>
      </c>
      <c r="F35" s="11">
        <v>333110</v>
      </c>
      <c r="G35" s="222" t="s">
        <v>19</v>
      </c>
      <c r="H35" s="10">
        <v>289.10000000000002</v>
      </c>
      <c r="I35" s="10">
        <v>288.60000000000002</v>
      </c>
      <c r="J35" s="10">
        <v>-0.5</v>
      </c>
      <c r="K35" s="10" t="s">
        <v>2</v>
      </c>
    </row>
    <row r="36" spans="1:17" ht="25.5" x14ac:dyDescent="0.2">
      <c r="A36" s="223" t="s">
        <v>2917</v>
      </c>
      <c r="B36" s="11" t="s">
        <v>19</v>
      </c>
      <c r="C36" s="11" t="s">
        <v>19</v>
      </c>
      <c r="D36" s="11" t="s">
        <v>19</v>
      </c>
      <c r="E36" s="11" t="s">
        <v>19</v>
      </c>
      <c r="F36" s="11">
        <v>334110</v>
      </c>
      <c r="G36" s="222" t="s">
        <v>19</v>
      </c>
      <c r="H36" s="10">
        <v>25</v>
      </c>
      <c r="I36" s="10">
        <v>25</v>
      </c>
      <c r="J36" s="10"/>
      <c r="K36" s="10" t="s">
        <v>59</v>
      </c>
    </row>
    <row r="37" spans="1:17" ht="25.5" x14ac:dyDescent="0.2">
      <c r="A37" s="223" t="s">
        <v>2931</v>
      </c>
      <c r="B37" s="11" t="s">
        <v>19</v>
      </c>
      <c r="C37" s="11" t="s">
        <v>19</v>
      </c>
      <c r="D37" s="11" t="s">
        <v>19</v>
      </c>
      <c r="E37" s="11" t="s">
        <v>19</v>
      </c>
      <c r="F37" s="11">
        <v>336110</v>
      </c>
      <c r="G37" s="222" t="s">
        <v>19</v>
      </c>
      <c r="H37" s="10">
        <v>178.1</v>
      </c>
      <c r="I37" s="10">
        <v>161.69999999999999</v>
      </c>
      <c r="J37" s="10">
        <v>-16.399999999999999</v>
      </c>
      <c r="K37" s="10" t="s">
        <v>378</v>
      </c>
    </row>
    <row r="38" spans="1:17" x14ac:dyDescent="0.2">
      <c r="A38" s="223" t="s">
        <v>2945</v>
      </c>
      <c r="B38" s="11" t="s">
        <v>19</v>
      </c>
      <c r="C38" s="11" t="s">
        <v>19</v>
      </c>
      <c r="D38" s="11" t="s">
        <v>19</v>
      </c>
      <c r="E38" s="11" t="s">
        <v>19</v>
      </c>
      <c r="F38" s="11">
        <v>337110</v>
      </c>
      <c r="G38" s="222" t="s">
        <v>19</v>
      </c>
      <c r="H38" s="10">
        <v>28.8</v>
      </c>
      <c r="I38" s="10">
        <v>27.8</v>
      </c>
      <c r="J38" s="10">
        <v>-1</v>
      </c>
      <c r="K38" s="10" t="s">
        <v>646</v>
      </c>
    </row>
    <row r="39" spans="1:17" ht="25.5" x14ac:dyDescent="0.2">
      <c r="A39" s="223" t="s">
        <v>2956</v>
      </c>
      <c r="B39" s="11" t="s">
        <v>19</v>
      </c>
      <c r="C39" s="11" t="s">
        <v>19</v>
      </c>
      <c r="D39" s="11" t="s">
        <v>19</v>
      </c>
      <c r="E39" s="11" t="s">
        <v>19</v>
      </c>
      <c r="F39" s="11">
        <v>338110</v>
      </c>
      <c r="G39" s="222" t="s">
        <v>19</v>
      </c>
      <c r="H39" s="10">
        <v>128.6</v>
      </c>
      <c r="I39" s="10">
        <v>127.5</v>
      </c>
      <c r="J39" s="10">
        <v>-1.1000000000000001</v>
      </c>
      <c r="K39" s="10" t="s">
        <v>351</v>
      </c>
    </row>
    <row r="40" spans="1:17" x14ac:dyDescent="0.2">
      <c r="A40" s="223" t="s">
        <v>2968</v>
      </c>
      <c r="B40" s="11" t="s">
        <v>19</v>
      </c>
      <c r="C40" s="11" t="s">
        <v>19</v>
      </c>
      <c r="D40" s="11" t="s">
        <v>19</v>
      </c>
      <c r="E40" s="11" t="s">
        <v>19</v>
      </c>
      <c r="F40" s="11">
        <v>339110</v>
      </c>
      <c r="G40" s="222" t="s">
        <v>19</v>
      </c>
      <c r="H40" s="10">
        <v>36.1</v>
      </c>
      <c r="I40" s="10">
        <v>31.7</v>
      </c>
      <c r="J40" s="10">
        <v>-4.4000000000000004</v>
      </c>
      <c r="K40" s="10" t="s">
        <v>610</v>
      </c>
      <c r="O40" s="22"/>
      <c r="P40" s="22"/>
      <c r="Q40" s="22"/>
    </row>
    <row r="41" spans="1:17" x14ac:dyDescent="0.2">
      <c r="A41" s="223" t="s">
        <v>3218</v>
      </c>
      <c r="B41" s="11"/>
      <c r="C41" s="11"/>
      <c r="D41" s="11"/>
      <c r="E41" s="11"/>
      <c r="F41" s="11"/>
      <c r="G41" s="222"/>
      <c r="H41" s="10">
        <v>18170.7</v>
      </c>
      <c r="I41" s="10">
        <v>16787.599999999999</v>
      </c>
      <c r="J41" s="10">
        <v>-1383.1</v>
      </c>
      <c r="K41" s="10" t="s">
        <v>582</v>
      </c>
      <c r="O41" s="22"/>
      <c r="P41" s="22"/>
      <c r="Q41" s="22"/>
    </row>
    <row r="42" spans="1:17" x14ac:dyDescent="0.2">
      <c r="A42" s="12" t="s">
        <v>254</v>
      </c>
      <c r="B42" s="14" t="s">
        <v>243</v>
      </c>
      <c r="C42" s="14" t="s">
        <v>19</v>
      </c>
      <c r="D42" s="14" t="s">
        <v>19</v>
      </c>
      <c r="E42" s="14" t="s">
        <v>19</v>
      </c>
      <c r="F42" s="14"/>
      <c r="G42" s="34" t="s">
        <v>19</v>
      </c>
      <c r="H42" s="13">
        <v>1774</v>
      </c>
      <c r="I42" s="13">
        <v>1705</v>
      </c>
      <c r="J42" s="13">
        <v>-69</v>
      </c>
      <c r="K42" s="10" t="s">
        <v>724</v>
      </c>
    </row>
    <row r="43" spans="1:17" x14ac:dyDescent="0.2">
      <c r="A43" s="227" t="s">
        <v>235</v>
      </c>
      <c r="B43" s="11" t="s">
        <v>243</v>
      </c>
      <c r="C43" s="11" t="s">
        <v>236</v>
      </c>
      <c r="D43" s="11" t="s">
        <v>19</v>
      </c>
      <c r="E43" s="11" t="s">
        <v>19</v>
      </c>
      <c r="F43" s="11"/>
      <c r="G43" s="222" t="s">
        <v>19</v>
      </c>
      <c r="H43" s="10">
        <v>1774</v>
      </c>
      <c r="I43" s="10">
        <v>1705</v>
      </c>
      <c r="J43" s="10">
        <v>-69</v>
      </c>
      <c r="K43" s="10" t="s">
        <v>724</v>
      </c>
    </row>
    <row r="44" spans="1:17" ht="25.5" x14ac:dyDescent="0.2">
      <c r="A44" s="228" t="s">
        <v>968</v>
      </c>
      <c r="B44" s="11" t="s">
        <v>243</v>
      </c>
      <c r="C44" s="11" t="s">
        <v>969</v>
      </c>
      <c r="D44" s="11" t="s">
        <v>19</v>
      </c>
      <c r="E44" s="11" t="s">
        <v>19</v>
      </c>
      <c r="F44" s="11"/>
      <c r="G44" s="222" t="s">
        <v>19</v>
      </c>
      <c r="H44" s="10">
        <v>341.3</v>
      </c>
      <c r="I44" s="10">
        <v>332.2</v>
      </c>
      <c r="J44" s="10">
        <v>-9.1</v>
      </c>
      <c r="K44" s="10" t="s">
        <v>723</v>
      </c>
    </row>
    <row r="45" spans="1:17" x14ac:dyDescent="0.2">
      <c r="A45" s="229" t="s">
        <v>3219</v>
      </c>
      <c r="B45" s="11" t="s">
        <v>243</v>
      </c>
      <c r="C45" s="11" t="s">
        <v>3220</v>
      </c>
      <c r="D45" s="11" t="s">
        <v>19</v>
      </c>
      <c r="E45" s="11" t="s">
        <v>19</v>
      </c>
      <c r="F45" s="11"/>
      <c r="G45" s="222" t="s">
        <v>19</v>
      </c>
      <c r="H45" s="10">
        <v>341.3</v>
      </c>
      <c r="I45" s="10">
        <v>332.2</v>
      </c>
      <c r="J45" s="10">
        <v>-9.1</v>
      </c>
      <c r="K45" s="10" t="s">
        <v>723</v>
      </c>
    </row>
    <row r="46" spans="1:17" x14ac:dyDescent="0.2">
      <c r="A46" s="230" t="s">
        <v>3221</v>
      </c>
      <c r="B46" s="11" t="s">
        <v>243</v>
      </c>
      <c r="C46" s="11" t="s">
        <v>3220</v>
      </c>
      <c r="D46" s="11" t="s">
        <v>301</v>
      </c>
      <c r="E46" s="11" t="s">
        <v>19</v>
      </c>
      <c r="F46" s="11"/>
      <c r="G46" s="222" t="s">
        <v>19</v>
      </c>
      <c r="H46" s="10">
        <v>341.3</v>
      </c>
      <c r="I46" s="10">
        <v>332.2</v>
      </c>
      <c r="J46" s="10">
        <v>-9.1</v>
      </c>
      <c r="K46" s="10" t="s">
        <v>723</v>
      </c>
    </row>
    <row r="47" spans="1:17" x14ac:dyDescent="0.2">
      <c r="A47" s="230" t="s">
        <v>258</v>
      </c>
      <c r="B47" s="11" t="s">
        <v>243</v>
      </c>
      <c r="C47" s="11" t="s">
        <v>3220</v>
      </c>
      <c r="D47" s="11" t="s">
        <v>259</v>
      </c>
      <c r="E47" s="11" t="s">
        <v>19</v>
      </c>
      <c r="F47" s="11"/>
      <c r="G47" s="222" t="s">
        <v>19</v>
      </c>
      <c r="H47" s="10">
        <v>341.3</v>
      </c>
      <c r="I47" s="10">
        <v>332.2</v>
      </c>
      <c r="J47" s="10">
        <v>-9.1</v>
      </c>
      <c r="K47" s="10" t="s">
        <v>723</v>
      </c>
    </row>
    <row r="48" spans="1:17" x14ac:dyDescent="0.2">
      <c r="A48" s="231" t="s">
        <v>3185</v>
      </c>
      <c r="B48" s="11" t="s">
        <v>243</v>
      </c>
      <c r="C48" s="11" t="s">
        <v>3220</v>
      </c>
      <c r="D48" s="11" t="s">
        <v>259</v>
      </c>
      <c r="E48" s="11" t="s">
        <v>3186</v>
      </c>
      <c r="F48" s="11"/>
      <c r="G48" s="222" t="s">
        <v>19</v>
      </c>
      <c r="H48" s="10">
        <v>341.3</v>
      </c>
      <c r="I48" s="10">
        <v>332.2</v>
      </c>
      <c r="J48" s="10">
        <v>-9.1</v>
      </c>
      <c r="K48" s="10" t="s">
        <v>723</v>
      </c>
    </row>
    <row r="49" spans="1:11" x14ac:dyDescent="0.2">
      <c r="A49" s="221" t="s">
        <v>2294</v>
      </c>
      <c r="B49" s="11" t="s">
        <v>243</v>
      </c>
      <c r="C49" s="11" t="s">
        <v>3220</v>
      </c>
      <c r="D49" s="11" t="s">
        <v>259</v>
      </c>
      <c r="E49" s="11" t="s">
        <v>3186</v>
      </c>
      <c r="F49" s="11">
        <v>2</v>
      </c>
      <c r="G49" s="222" t="s">
        <v>19</v>
      </c>
      <c r="H49" s="10">
        <v>332.3</v>
      </c>
      <c r="I49" s="10">
        <v>332.2</v>
      </c>
      <c r="J49" s="10">
        <v>-0.1</v>
      </c>
      <c r="K49" s="10" t="s">
        <v>59</v>
      </c>
    </row>
    <row r="50" spans="1:11" ht="25.5" x14ac:dyDescent="0.2">
      <c r="A50" s="223" t="s">
        <v>2297</v>
      </c>
      <c r="B50" s="11" t="s">
        <v>243</v>
      </c>
      <c r="C50" s="11" t="s">
        <v>3220</v>
      </c>
      <c r="D50" s="11" t="s">
        <v>259</v>
      </c>
      <c r="E50" s="11" t="s">
        <v>3186</v>
      </c>
      <c r="F50" s="11">
        <v>211180</v>
      </c>
      <c r="G50" s="222" t="s">
        <v>3222</v>
      </c>
      <c r="H50" s="10">
        <v>257.60000000000002</v>
      </c>
      <c r="I50" s="10">
        <v>257.5</v>
      </c>
      <c r="J50" s="10">
        <v>-0.1</v>
      </c>
      <c r="K50" s="10" t="s">
        <v>59</v>
      </c>
    </row>
    <row r="51" spans="1:11" ht="25.5" x14ac:dyDescent="0.2">
      <c r="A51" s="223" t="s">
        <v>2333</v>
      </c>
      <c r="B51" s="11" t="s">
        <v>243</v>
      </c>
      <c r="C51" s="11" t="s">
        <v>3220</v>
      </c>
      <c r="D51" s="11" t="s">
        <v>259</v>
      </c>
      <c r="E51" s="11" t="s">
        <v>3186</v>
      </c>
      <c r="F51" s="11">
        <v>212100</v>
      </c>
      <c r="G51" s="222" t="s">
        <v>3222</v>
      </c>
      <c r="H51" s="10">
        <v>74.7</v>
      </c>
      <c r="I51" s="10">
        <v>74.7</v>
      </c>
      <c r="J51" s="10"/>
      <c r="K51" s="10" t="s">
        <v>59</v>
      </c>
    </row>
    <row r="52" spans="1:11" x14ac:dyDescent="0.2">
      <c r="A52" s="221" t="s">
        <v>2750</v>
      </c>
      <c r="B52" s="11" t="s">
        <v>243</v>
      </c>
      <c r="C52" s="11" t="s">
        <v>3220</v>
      </c>
      <c r="D52" s="11" t="s">
        <v>259</v>
      </c>
      <c r="E52" s="11" t="s">
        <v>3186</v>
      </c>
      <c r="F52" s="11">
        <v>3</v>
      </c>
      <c r="G52" s="222" t="s">
        <v>19</v>
      </c>
      <c r="H52" s="10">
        <v>9</v>
      </c>
      <c r="I52" s="10"/>
      <c r="J52" s="10">
        <v>-9</v>
      </c>
      <c r="K52" s="10" t="s">
        <v>19</v>
      </c>
    </row>
    <row r="53" spans="1:11" ht="25.5" x14ac:dyDescent="0.2">
      <c r="A53" s="223" t="s">
        <v>2931</v>
      </c>
      <c r="B53" s="11" t="s">
        <v>243</v>
      </c>
      <c r="C53" s="11" t="s">
        <v>3220</v>
      </c>
      <c r="D53" s="11" t="s">
        <v>259</v>
      </c>
      <c r="E53" s="11" t="s">
        <v>3186</v>
      </c>
      <c r="F53" s="11">
        <v>336110</v>
      </c>
      <c r="G53" s="222" t="s">
        <v>3222</v>
      </c>
      <c r="H53" s="10">
        <v>9</v>
      </c>
      <c r="I53" s="10"/>
      <c r="J53" s="10">
        <v>-9</v>
      </c>
      <c r="K53" s="10" t="s">
        <v>19</v>
      </c>
    </row>
    <row r="54" spans="1:11" x14ac:dyDescent="0.2">
      <c r="A54" s="228" t="s">
        <v>971</v>
      </c>
      <c r="B54" s="11" t="s">
        <v>243</v>
      </c>
      <c r="C54" s="11" t="s">
        <v>972</v>
      </c>
      <c r="D54" s="11" t="s">
        <v>19</v>
      </c>
      <c r="E54" s="11" t="s">
        <v>19</v>
      </c>
      <c r="F54" s="11"/>
      <c r="G54" s="222" t="s">
        <v>19</v>
      </c>
      <c r="H54" s="10">
        <v>1432.7</v>
      </c>
      <c r="I54" s="10">
        <v>1372.8</v>
      </c>
      <c r="J54" s="10">
        <v>-59.9</v>
      </c>
      <c r="K54" s="10" t="s">
        <v>992</v>
      </c>
    </row>
    <row r="55" spans="1:11" x14ac:dyDescent="0.2">
      <c r="A55" s="229" t="s">
        <v>3223</v>
      </c>
      <c r="B55" s="11" t="s">
        <v>243</v>
      </c>
      <c r="C55" s="11" t="s">
        <v>3224</v>
      </c>
      <c r="D55" s="11" t="s">
        <v>19</v>
      </c>
      <c r="E55" s="11" t="s">
        <v>19</v>
      </c>
      <c r="F55" s="11"/>
      <c r="G55" s="222" t="s">
        <v>19</v>
      </c>
      <c r="H55" s="10">
        <v>1432.7</v>
      </c>
      <c r="I55" s="10">
        <v>1372.8</v>
      </c>
      <c r="J55" s="10">
        <v>-59.9</v>
      </c>
      <c r="K55" s="10" t="s">
        <v>992</v>
      </c>
    </row>
    <row r="56" spans="1:11" x14ac:dyDescent="0.2">
      <c r="A56" s="230" t="s">
        <v>3221</v>
      </c>
      <c r="B56" s="11" t="s">
        <v>243</v>
      </c>
      <c r="C56" s="11" t="s">
        <v>3224</v>
      </c>
      <c r="D56" s="11" t="s">
        <v>301</v>
      </c>
      <c r="E56" s="11" t="s">
        <v>19</v>
      </c>
      <c r="F56" s="11"/>
      <c r="G56" s="222" t="s">
        <v>19</v>
      </c>
      <c r="H56" s="10">
        <v>1432.7</v>
      </c>
      <c r="I56" s="10">
        <v>1372.8</v>
      </c>
      <c r="J56" s="10">
        <v>-59.9</v>
      </c>
      <c r="K56" s="10" t="s">
        <v>992</v>
      </c>
    </row>
    <row r="57" spans="1:11" x14ac:dyDescent="0.2">
      <c r="A57" s="230" t="s">
        <v>261</v>
      </c>
      <c r="B57" s="11" t="s">
        <v>243</v>
      </c>
      <c r="C57" s="11" t="s">
        <v>3224</v>
      </c>
      <c r="D57" s="11" t="s">
        <v>262</v>
      </c>
      <c r="E57" s="11" t="s">
        <v>19</v>
      </c>
      <c r="F57" s="11"/>
      <c r="G57" s="222" t="s">
        <v>19</v>
      </c>
      <c r="H57" s="10">
        <v>1352.3</v>
      </c>
      <c r="I57" s="10">
        <v>1292.4000000000001</v>
      </c>
      <c r="J57" s="10">
        <v>-59.9</v>
      </c>
      <c r="K57" s="10" t="s">
        <v>990</v>
      </c>
    </row>
    <row r="58" spans="1:11" x14ac:dyDescent="0.2">
      <c r="A58" s="231" t="s">
        <v>3185</v>
      </c>
      <c r="B58" s="11" t="s">
        <v>243</v>
      </c>
      <c r="C58" s="11" t="s">
        <v>3224</v>
      </c>
      <c r="D58" s="11" t="s">
        <v>262</v>
      </c>
      <c r="E58" s="11" t="s">
        <v>3186</v>
      </c>
      <c r="F58" s="11"/>
      <c r="G58" s="222" t="s">
        <v>19</v>
      </c>
      <c r="H58" s="10">
        <v>1352.3</v>
      </c>
      <c r="I58" s="10">
        <v>1292.4000000000001</v>
      </c>
      <c r="J58" s="10">
        <v>-59.9</v>
      </c>
      <c r="K58" s="10" t="s">
        <v>990</v>
      </c>
    </row>
    <row r="59" spans="1:11" x14ac:dyDescent="0.2">
      <c r="A59" s="221" t="s">
        <v>2294</v>
      </c>
      <c r="B59" s="11" t="s">
        <v>243</v>
      </c>
      <c r="C59" s="11" t="s">
        <v>3224</v>
      </c>
      <c r="D59" s="11" t="s">
        <v>262</v>
      </c>
      <c r="E59" s="11" t="s">
        <v>3186</v>
      </c>
      <c r="F59" s="11">
        <v>2</v>
      </c>
      <c r="G59" s="222" t="s">
        <v>19</v>
      </c>
      <c r="H59" s="10">
        <v>949</v>
      </c>
      <c r="I59" s="10">
        <v>909.4</v>
      </c>
      <c r="J59" s="10">
        <v>-39.6</v>
      </c>
      <c r="K59" s="10" t="s">
        <v>992</v>
      </c>
    </row>
    <row r="60" spans="1:11" ht="25.5" x14ac:dyDescent="0.2">
      <c r="A60" s="223" t="s">
        <v>2367</v>
      </c>
      <c r="B60" s="11" t="s">
        <v>243</v>
      </c>
      <c r="C60" s="11" t="s">
        <v>3224</v>
      </c>
      <c r="D60" s="11" t="s">
        <v>262</v>
      </c>
      <c r="E60" s="11" t="s">
        <v>3186</v>
      </c>
      <c r="F60" s="11">
        <v>222220</v>
      </c>
      <c r="G60" s="222" t="s">
        <v>3225</v>
      </c>
      <c r="H60" s="10">
        <v>65.599999999999994</v>
      </c>
      <c r="I60" s="10">
        <v>65.599999999999994</v>
      </c>
      <c r="J60" s="10"/>
      <c r="K60" s="10" t="s">
        <v>59</v>
      </c>
    </row>
    <row r="61" spans="1:11" x14ac:dyDescent="0.2">
      <c r="A61" s="223" t="s">
        <v>2367</v>
      </c>
      <c r="B61" s="11" t="s">
        <v>243</v>
      </c>
      <c r="C61" s="11" t="s">
        <v>3224</v>
      </c>
      <c r="D61" s="11" t="s">
        <v>262</v>
      </c>
      <c r="E61" s="11" t="s">
        <v>3186</v>
      </c>
      <c r="F61" s="11">
        <v>222220</v>
      </c>
      <c r="G61" s="222" t="s">
        <v>3222</v>
      </c>
      <c r="H61" s="10">
        <v>8.6999999999999993</v>
      </c>
      <c r="I61" s="10">
        <v>8.6999999999999993</v>
      </c>
      <c r="J61" s="10"/>
      <c r="K61" s="10" t="s">
        <v>59</v>
      </c>
    </row>
    <row r="62" spans="1:11" x14ac:dyDescent="0.2">
      <c r="A62" s="223" t="s">
        <v>2375</v>
      </c>
      <c r="B62" s="11" t="s">
        <v>243</v>
      </c>
      <c r="C62" s="11" t="s">
        <v>3224</v>
      </c>
      <c r="D62" s="11" t="s">
        <v>262</v>
      </c>
      <c r="E62" s="11" t="s">
        <v>3186</v>
      </c>
      <c r="F62" s="11">
        <v>222400</v>
      </c>
      <c r="G62" s="222" t="s">
        <v>3222</v>
      </c>
      <c r="H62" s="10">
        <v>169.6</v>
      </c>
      <c r="I62" s="10">
        <v>130.1</v>
      </c>
      <c r="J62" s="10">
        <v>-39.5</v>
      </c>
      <c r="K62" s="10" t="s">
        <v>976</v>
      </c>
    </row>
    <row r="63" spans="1:11" x14ac:dyDescent="0.2">
      <c r="A63" s="223" t="s">
        <v>2379</v>
      </c>
      <c r="B63" s="11" t="s">
        <v>243</v>
      </c>
      <c r="C63" s="11" t="s">
        <v>3224</v>
      </c>
      <c r="D63" s="11" t="s">
        <v>262</v>
      </c>
      <c r="E63" s="11" t="s">
        <v>3186</v>
      </c>
      <c r="F63" s="11">
        <v>222500</v>
      </c>
      <c r="G63" s="222" t="s">
        <v>3222</v>
      </c>
      <c r="H63" s="10">
        <v>15.9</v>
      </c>
      <c r="I63" s="10">
        <v>15.9</v>
      </c>
      <c r="J63" s="10"/>
      <c r="K63" s="10" t="s">
        <v>59</v>
      </c>
    </row>
    <row r="64" spans="1:11" x14ac:dyDescent="0.2">
      <c r="A64" s="223" t="s">
        <v>2438</v>
      </c>
      <c r="B64" s="11" t="s">
        <v>243</v>
      </c>
      <c r="C64" s="11" t="s">
        <v>3224</v>
      </c>
      <c r="D64" s="11" t="s">
        <v>262</v>
      </c>
      <c r="E64" s="11" t="s">
        <v>3186</v>
      </c>
      <c r="F64" s="11">
        <v>222990</v>
      </c>
      <c r="G64" s="222" t="s">
        <v>3222</v>
      </c>
      <c r="H64" s="10">
        <v>21.6</v>
      </c>
      <c r="I64" s="10">
        <v>21.5</v>
      </c>
      <c r="J64" s="10">
        <v>-0.1</v>
      </c>
      <c r="K64" s="10" t="s">
        <v>338</v>
      </c>
    </row>
    <row r="65" spans="1:11" ht="25.5" x14ac:dyDescent="0.2">
      <c r="A65" s="223" t="s">
        <v>2510</v>
      </c>
      <c r="B65" s="11" t="s">
        <v>243</v>
      </c>
      <c r="C65" s="11" t="s">
        <v>3224</v>
      </c>
      <c r="D65" s="11" t="s">
        <v>262</v>
      </c>
      <c r="E65" s="11" t="s">
        <v>3186</v>
      </c>
      <c r="F65" s="11">
        <v>263190</v>
      </c>
      <c r="G65" s="222" t="s">
        <v>3222</v>
      </c>
      <c r="H65" s="10">
        <v>667.7</v>
      </c>
      <c r="I65" s="10">
        <v>667.7</v>
      </c>
      <c r="J65" s="10"/>
      <c r="K65" s="10" t="s">
        <v>59</v>
      </c>
    </row>
    <row r="66" spans="1:11" x14ac:dyDescent="0.2">
      <c r="A66" s="221" t="s">
        <v>2750</v>
      </c>
      <c r="B66" s="11" t="s">
        <v>243</v>
      </c>
      <c r="C66" s="11" t="s">
        <v>3224</v>
      </c>
      <c r="D66" s="11" t="s">
        <v>262</v>
      </c>
      <c r="E66" s="11" t="s">
        <v>3186</v>
      </c>
      <c r="F66" s="11">
        <v>3</v>
      </c>
      <c r="G66" s="222" t="s">
        <v>19</v>
      </c>
      <c r="H66" s="10">
        <v>403.3</v>
      </c>
      <c r="I66" s="10">
        <v>382.9</v>
      </c>
      <c r="J66" s="10">
        <v>-20.399999999999999</v>
      </c>
      <c r="K66" s="10" t="s">
        <v>296</v>
      </c>
    </row>
    <row r="67" spans="1:11" x14ac:dyDescent="0.2">
      <c r="A67" s="223" t="s">
        <v>2790</v>
      </c>
      <c r="B67" s="11" t="s">
        <v>243</v>
      </c>
      <c r="C67" s="11" t="s">
        <v>3224</v>
      </c>
      <c r="D67" s="11" t="s">
        <v>262</v>
      </c>
      <c r="E67" s="11" t="s">
        <v>3186</v>
      </c>
      <c r="F67" s="11">
        <v>314110</v>
      </c>
      <c r="G67" s="222" t="s">
        <v>3222</v>
      </c>
      <c r="H67" s="10">
        <v>105.8</v>
      </c>
      <c r="I67" s="10">
        <v>96.1</v>
      </c>
      <c r="J67" s="10">
        <v>-9.6999999999999993</v>
      </c>
      <c r="K67" s="10" t="s">
        <v>378</v>
      </c>
    </row>
    <row r="68" spans="1:11" ht="25.5" x14ac:dyDescent="0.2">
      <c r="A68" s="223" t="s">
        <v>2823</v>
      </c>
      <c r="B68" s="11" t="s">
        <v>243</v>
      </c>
      <c r="C68" s="11" t="s">
        <v>3224</v>
      </c>
      <c r="D68" s="11" t="s">
        <v>262</v>
      </c>
      <c r="E68" s="11" t="s">
        <v>3186</v>
      </c>
      <c r="F68" s="11">
        <v>316110</v>
      </c>
      <c r="G68" s="222" t="s">
        <v>3222</v>
      </c>
      <c r="H68" s="10">
        <v>34.6</v>
      </c>
      <c r="I68" s="10">
        <v>34.6</v>
      </c>
      <c r="J68" s="10"/>
      <c r="K68" s="10" t="s">
        <v>59</v>
      </c>
    </row>
    <row r="69" spans="1:11" ht="25.5" x14ac:dyDescent="0.2">
      <c r="A69" s="223" t="s">
        <v>2884</v>
      </c>
      <c r="B69" s="11" t="s">
        <v>243</v>
      </c>
      <c r="C69" s="11" t="s">
        <v>3224</v>
      </c>
      <c r="D69" s="11" t="s">
        <v>262</v>
      </c>
      <c r="E69" s="11" t="s">
        <v>3186</v>
      </c>
      <c r="F69" s="11">
        <v>331110</v>
      </c>
      <c r="G69" s="222" t="s">
        <v>3222</v>
      </c>
      <c r="H69" s="10">
        <v>22.9</v>
      </c>
      <c r="I69" s="10">
        <v>22.6</v>
      </c>
      <c r="J69" s="10">
        <v>-0.3</v>
      </c>
      <c r="K69" s="10" t="s">
        <v>251</v>
      </c>
    </row>
    <row r="70" spans="1:11" x14ac:dyDescent="0.2">
      <c r="A70" s="223" t="s">
        <v>2909</v>
      </c>
      <c r="B70" s="11" t="s">
        <v>243</v>
      </c>
      <c r="C70" s="11" t="s">
        <v>3224</v>
      </c>
      <c r="D70" s="11" t="s">
        <v>262</v>
      </c>
      <c r="E70" s="11" t="s">
        <v>3186</v>
      </c>
      <c r="F70" s="11">
        <v>333110</v>
      </c>
      <c r="G70" s="222" t="s">
        <v>3222</v>
      </c>
      <c r="H70" s="10">
        <v>60.9</v>
      </c>
      <c r="I70" s="10">
        <v>60.9</v>
      </c>
      <c r="J70" s="10"/>
      <c r="K70" s="10" t="s">
        <v>59</v>
      </c>
    </row>
    <row r="71" spans="1:11" ht="25.5" x14ac:dyDescent="0.2">
      <c r="A71" s="223" t="s">
        <v>2917</v>
      </c>
      <c r="B71" s="11" t="s">
        <v>243</v>
      </c>
      <c r="C71" s="11" t="s">
        <v>3224</v>
      </c>
      <c r="D71" s="11" t="s">
        <v>262</v>
      </c>
      <c r="E71" s="11" t="s">
        <v>3186</v>
      </c>
      <c r="F71" s="11">
        <v>334110</v>
      </c>
      <c r="G71" s="222" t="s">
        <v>3222</v>
      </c>
      <c r="H71" s="10">
        <v>5</v>
      </c>
      <c r="I71" s="10">
        <v>5</v>
      </c>
      <c r="J71" s="10"/>
      <c r="K71" s="10" t="s">
        <v>59</v>
      </c>
    </row>
    <row r="72" spans="1:11" ht="25.5" x14ac:dyDescent="0.2">
      <c r="A72" s="223" t="s">
        <v>2931</v>
      </c>
      <c r="B72" s="11" t="s">
        <v>243</v>
      </c>
      <c r="C72" s="11" t="s">
        <v>3224</v>
      </c>
      <c r="D72" s="11" t="s">
        <v>262</v>
      </c>
      <c r="E72" s="11" t="s">
        <v>3186</v>
      </c>
      <c r="F72" s="11">
        <v>336110</v>
      </c>
      <c r="G72" s="222" t="s">
        <v>3222</v>
      </c>
      <c r="H72" s="10">
        <v>119.6</v>
      </c>
      <c r="I72" s="10">
        <v>114.3</v>
      </c>
      <c r="J72" s="10">
        <v>-5.3</v>
      </c>
      <c r="K72" s="10" t="s">
        <v>990</v>
      </c>
    </row>
    <row r="73" spans="1:11" x14ac:dyDescent="0.2">
      <c r="A73" s="223" t="s">
        <v>2945</v>
      </c>
      <c r="B73" s="11" t="s">
        <v>243</v>
      </c>
      <c r="C73" s="11" t="s">
        <v>3224</v>
      </c>
      <c r="D73" s="11" t="s">
        <v>262</v>
      </c>
      <c r="E73" s="11" t="s">
        <v>3186</v>
      </c>
      <c r="F73" s="11">
        <v>337110</v>
      </c>
      <c r="G73" s="222" t="s">
        <v>3222</v>
      </c>
      <c r="H73" s="10">
        <v>28.8</v>
      </c>
      <c r="I73" s="10">
        <v>27.8</v>
      </c>
      <c r="J73" s="10">
        <v>-1</v>
      </c>
      <c r="K73" s="10" t="s">
        <v>646</v>
      </c>
    </row>
    <row r="74" spans="1:11" x14ac:dyDescent="0.2">
      <c r="A74" s="223" t="s">
        <v>2968</v>
      </c>
      <c r="B74" s="11" t="s">
        <v>243</v>
      </c>
      <c r="C74" s="11" t="s">
        <v>3224</v>
      </c>
      <c r="D74" s="11" t="s">
        <v>262</v>
      </c>
      <c r="E74" s="11" t="s">
        <v>3186</v>
      </c>
      <c r="F74" s="11">
        <v>339110</v>
      </c>
      <c r="G74" s="222" t="s">
        <v>3222</v>
      </c>
      <c r="H74" s="10">
        <v>25.8</v>
      </c>
      <c r="I74" s="10">
        <v>21.7</v>
      </c>
      <c r="J74" s="10">
        <v>-4.0999999999999996</v>
      </c>
      <c r="K74" s="10" t="s">
        <v>1023</v>
      </c>
    </row>
    <row r="75" spans="1:11" x14ac:dyDescent="0.2">
      <c r="A75" s="230" t="s">
        <v>263</v>
      </c>
      <c r="B75" s="11" t="s">
        <v>243</v>
      </c>
      <c r="C75" s="11" t="s">
        <v>3224</v>
      </c>
      <c r="D75" s="11" t="s">
        <v>264</v>
      </c>
      <c r="E75" s="11" t="s">
        <v>19</v>
      </c>
      <c r="F75" s="11"/>
      <c r="G75" s="222" t="s">
        <v>19</v>
      </c>
      <c r="H75" s="10">
        <v>80.400000000000006</v>
      </c>
      <c r="I75" s="10">
        <v>80.400000000000006</v>
      </c>
      <c r="J75" s="10"/>
      <c r="K75" s="10" t="s">
        <v>59</v>
      </c>
    </row>
    <row r="76" spans="1:11" x14ac:dyDescent="0.2">
      <c r="A76" s="231" t="s">
        <v>3185</v>
      </c>
      <c r="B76" s="11" t="s">
        <v>243</v>
      </c>
      <c r="C76" s="11" t="s">
        <v>3224</v>
      </c>
      <c r="D76" s="11" t="s">
        <v>264</v>
      </c>
      <c r="E76" s="11" t="s">
        <v>3186</v>
      </c>
      <c r="F76" s="11"/>
      <c r="G76" s="222" t="s">
        <v>19</v>
      </c>
      <c r="H76" s="10">
        <v>80.400000000000006</v>
      </c>
      <c r="I76" s="10">
        <v>80.400000000000006</v>
      </c>
      <c r="J76" s="10"/>
      <c r="K76" s="10" t="s">
        <v>59</v>
      </c>
    </row>
    <row r="77" spans="1:11" x14ac:dyDescent="0.2">
      <c r="A77" s="221" t="s">
        <v>2294</v>
      </c>
      <c r="B77" s="11" t="s">
        <v>243</v>
      </c>
      <c r="C77" s="11" t="s">
        <v>3224</v>
      </c>
      <c r="D77" s="11" t="s">
        <v>264</v>
      </c>
      <c r="E77" s="11" t="s">
        <v>3186</v>
      </c>
      <c r="F77" s="11">
        <v>2</v>
      </c>
      <c r="G77" s="222" t="s">
        <v>19</v>
      </c>
      <c r="H77" s="10">
        <v>80.400000000000006</v>
      </c>
      <c r="I77" s="10">
        <v>80.400000000000006</v>
      </c>
      <c r="J77" s="10"/>
      <c r="K77" s="10" t="s">
        <v>59</v>
      </c>
    </row>
    <row r="78" spans="1:11" ht="25.5" x14ac:dyDescent="0.2">
      <c r="A78" s="223" t="s">
        <v>2510</v>
      </c>
      <c r="B78" s="11" t="s">
        <v>243</v>
      </c>
      <c r="C78" s="11" t="s">
        <v>3224</v>
      </c>
      <c r="D78" s="11" t="s">
        <v>264</v>
      </c>
      <c r="E78" s="11" t="s">
        <v>3186</v>
      </c>
      <c r="F78" s="11">
        <v>263190</v>
      </c>
      <c r="G78" s="222" t="s">
        <v>3222</v>
      </c>
      <c r="H78" s="10">
        <v>80.400000000000006</v>
      </c>
      <c r="I78" s="10">
        <v>80.400000000000006</v>
      </c>
      <c r="J78" s="10"/>
      <c r="K78" s="10" t="s">
        <v>59</v>
      </c>
    </row>
    <row r="79" spans="1:11" x14ac:dyDescent="0.2">
      <c r="A79" s="12" t="s">
        <v>294</v>
      </c>
      <c r="B79" s="14" t="s">
        <v>295</v>
      </c>
      <c r="C79" s="14" t="s">
        <v>19</v>
      </c>
      <c r="D79" s="14" t="s">
        <v>19</v>
      </c>
      <c r="E79" s="14" t="s">
        <v>19</v>
      </c>
      <c r="F79" s="14"/>
      <c r="G79" s="34" t="s">
        <v>19</v>
      </c>
      <c r="H79" s="13">
        <v>144</v>
      </c>
      <c r="I79" s="13">
        <v>144</v>
      </c>
      <c r="J79" s="13"/>
      <c r="K79" s="10" t="s">
        <v>59</v>
      </c>
    </row>
    <row r="80" spans="1:11" x14ac:dyDescent="0.2">
      <c r="A80" s="227" t="s">
        <v>323</v>
      </c>
      <c r="B80" s="11" t="s">
        <v>295</v>
      </c>
      <c r="C80" s="11" t="s">
        <v>324</v>
      </c>
      <c r="D80" s="11" t="s">
        <v>19</v>
      </c>
      <c r="E80" s="11" t="s">
        <v>19</v>
      </c>
      <c r="F80" s="11"/>
      <c r="G80" s="222" t="s">
        <v>19</v>
      </c>
      <c r="H80" s="10">
        <v>144</v>
      </c>
      <c r="I80" s="10">
        <v>144</v>
      </c>
      <c r="J80" s="10"/>
      <c r="K80" s="10" t="s">
        <v>59</v>
      </c>
    </row>
    <row r="81" spans="1:15" ht="25.5" x14ac:dyDescent="0.2">
      <c r="A81" s="228" t="s">
        <v>1106</v>
      </c>
      <c r="B81" s="11" t="s">
        <v>295</v>
      </c>
      <c r="C81" s="11" t="s">
        <v>1107</v>
      </c>
      <c r="D81" s="11" t="s">
        <v>19</v>
      </c>
      <c r="E81" s="11" t="s">
        <v>19</v>
      </c>
      <c r="F81" s="11"/>
      <c r="G81" s="222" t="s">
        <v>19</v>
      </c>
      <c r="H81" s="10">
        <v>144</v>
      </c>
      <c r="I81" s="10">
        <v>144</v>
      </c>
      <c r="J81" s="10"/>
      <c r="K81" s="10" t="s">
        <v>59</v>
      </c>
    </row>
    <row r="82" spans="1:15" x14ac:dyDescent="0.2">
      <c r="A82" s="229" t="s">
        <v>3195</v>
      </c>
      <c r="B82" s="11" t="s">
        <v>295</v>
      </c>
      <c r="C82" s="11" t="s">
        <v>3196</v>
      </c>
      <c r="D82" s="11" t="s">
        <v>19</v>
      </c>
      <c r="E82" s="11" t="s">
        <v>19</v>
      </c>
      <c r="F82" s="11"/>
      <c r="G82" s="222" t="s">
        <v>19</v>
      </c>
      <c r="H82" s="10">
        <v>144</v>
      </c>
      <c r="I82" s="10">
        <v>144</v>
      </c>
      <c r="J82" s="10"/>
      <c r="K82" s="10" t="s">
        <v>59</v>
      </c>
    </row>
    <row r="83" spans="1:15" x14ac:dyDescent="0.2">
      <c r="A83" s="230" t="s">
        <v>3197</v>
      </c>
      <c r="B83" s="11" t="s">
        <v>295</v>
      </c>
      <c r="C83" s="11" t="s">
        <v>3196</v>
      </c>
      <c r="D83" s="11" t="s">
        <v>3198</v>
      </c>
      <c r="E83" s="11" t="s">
        <v>19</v>
      </c>
      <c r="F83" s="11"/>
      <c r="G83" s="222" t="s">
        <v>19</v>
      </c>
      <c r="H83" s="10">
        <v>144</v>
      </c>
      <c r="I83" s="10">
        <v>144</v>
      </c>
      <c r="J83" s="10"/>
      <c r="K83" s="10" t="s">
        <v>59</v>
      </c>
    </row>
    <row r="84" spans="1:15" x14ac:dyDescent="0.2">
      <c r="A84" s="230" t="s">
        <v>325</v>
      </c>
      <c r="B84" s="11" t="s">
        <v>295</v>
      </c>
      <c r="C84" s="11" t="s">
        <v>3196</v>
      </c>
      <c r="D84" s="11" t="s">
        <v>326</v>
      </c>
      <c r="E84" s="11" t="s">
        <v>19</v>
      </c>
      <c r="F84" s="11"/>
      <c r="G84" s="222" t="s">
        <v>19</v>
      </c>
      <c r="H84" s="10">
        <v>144</v>
      </c>
      <c r="I84" s="10">
        <v>144</v>
      </c>
      <c r="J84" s="10"/>
      <c r="K84" s="10" t="s">
        <v>59</v>
      </c>
    </row>
    <row r="85" spans="1:15" ht="25.5" x14ac:dyDescent="0.2">
      <c r="A85" s="231" t="s">
        <v>3226</v>
      </c>
      <c r="B85" s="11" t="s">
        <v>295</v>
      </c>
      <c r="C85" s="11" t="s">
        <v>3196</v>
      </c>
      <c r="D85" s="11" t="s">
        <v>326</v>
      </c>
      <c r="E85" s="11" t="s">
        <v>3227</v>
      </c>
      <c r="F85" s="11"/>
      <c r="G85" s="222" t="s">
        <v>19</v>
      </c>
      <c r="H85" s="10">
        <v>144</v>
      </c>
      <c r="I85" s="10">
        <v>144</v>
      </c>
      <c r="J85" s="10"/>
      <c r="K85" s="10" t="s">
        <v>59</v>
      </c>
    </row>
    <row r="86" spans="1:15" x14ac:dyDescent="0.2">
      <c r="A86" s="221" t="s">
        <v>2294</v>
      </c>
      <c r="B86" s="11" t="s">
        <v>295</v>
      </c>
      <c r="C86" s="11" t="s">
        <v>3196</v>
      </c>
      <c r="D86" s="11" t="s">
        <v>326</v>
      </c>
      <c r="E86" s="11" t="s">
        <v>3227</v>
      </c>
      <c r="F86" s="11">
        <v>2</v>
      </c>
      <c r="G86" s="222" t="s">
        <v>19</v>
      </c>
      <c r="H86" s="10">
        <v>144</v>
      </c>
      <c r="I86" s="10">
        <v>144</v>
      </c>
      <c r="J86" s="10"/>
      <c r="K86" s="10" t="s">
        <v>59</v>
      </c>
    </row>
    <row r="87" spans="1:15" ht="25.5" x14ac:dyDescent="0.2">
      <c r="A87" s="223" t="s">
        <v>2540</v>
      </c>
      <c r="B87" s="11" t="s">
        <v>295</v>
      </c>
      <c r="C87" s="11" t="s">
        <v>3196</v>
      </c>
      <c r="D87" s="11" t="s">
        <v>326</v>
      </c>
      <c r="E87" s="11" t="s">
        <v>3227</v>
      </c>
      <c r="F87" s="11">
        <v>272600</v>
      </c>
      <c r="G87" s="222" t="s">
        <v>3228</v>
      </c>
      <c r="H87" s="10">
        <v>144</v>
      </c>
      <c r="I87" s="10">
        <v>144</v>
      </c>
      <c r="J87" s="10"/>
      <c r="K87" s="10" t="s">
        <v>59</v>
      </c>
    </row>
    <row r="88" spans="1:15" x14ac:dyDescent="0.2">
      <c r="A88" s="12" t="s">
        <v>327</v>
      </c>
      <c r="B88" s="14" t="s">
        <v>328</v>
      </c>
      <c r="C88" s="14" t="s">
        <v>19</v>
      </c>
      <c r="D88" s="14" t="s">
        <v>19</v>
      </c>
      <c r="E88" s="14" t="s">
        <v>19</v>
      </c>
      <c r="F88" s="14"/>
      <c r="G88" s="34" t="s">
        <v>19</v>
      </c>
      <c r="H88" s="13">
        <v>338782.4</v>
      </c>
      <c r="I88" s="13">
        <v>337243.4</v>
      </c>
      <c r="J88" s="13">
        <v>-1539</v>
      </c>
      <c r="K88" s="10" t="s">
        <v>338</v>
      </c>
    </row>
    <row r="89" spans="1:15" x14ac:dyDescent="0.2">
      <c r="A89" s="227" t="s">
        <v>235</v>
      </c>
      <c r="B89" s="11" t="s">
        <v>328</v>
      </c>
      <c r="C89" s="11" t="s">
        <v>236</v>
      </c>
      <c r="D89" s="11" t="s">
        <v>19</v>
      </c>
      <c r="E89" s="11" t="s">
        <v>19</v>
      </c>
      <c r="F89" s="11"/>
      <c r="G89" s="222" t="s">
        <v>19</v>
      </c>
      <c r="H89" s="10">
        <v>321.7</v>
      </c>
      <c r="I89" s="10">
        <v>268.2</v>
      </c>
      <c r="J89" s="10">
        <v>-535.5</v>
      </c>
      <c r="K89" s="10" t="s">
        <v>3229</v>
      </c>
      <c r="N89" s="23"/>
      <c r="O89" s="23"/>
    </row>
    <row r="90" spans="1:15" ht="25.5" x14ac:dyDescent="0.2">
      <c r="A90" s="228" t="s">
        <v>979</v>
      </c>
      <c r="B90" s="11" t="s">
        <v>328</v>
      </c>
      <c r="C90" s="11" t="s">
        <v>980</v>
      </c>
      <c r="D90" s="11" t="s">
        <v>19</v>
      </c>
      <c r="E90" s="11" t="s">
        <v>19</v>
      </c>
      <c r="F90" s="11"/>
      <c r="G90" s="222" t="s">
        <v>19</v>
      </c>
      <c r="H90" s="10">
        <v>321.7</v>
      </c>
      <c r="I90" s="10">
        <v>268.2</v>
      </c>
      <c r="J90" s="10">
        <v>-53.5</v>
      </c>
      <c r="K90" s="10" t="s">
        <v>3229</v>
      </c>
    </row>
    <row r="91" spans="1:15" x14ac:dyDescent="0.2">
      <c r="A91" s="229" t="s">
        <v>3170</v>
      </c>
      <c r="B91" s="11" t="s">
        <v>328</v>
      </c>
      <c r="C91" s="11" t="s">
        <v>3171</v>
      </c>
      <c r="D91" s="11" t="s">
        <v>19</v>
      </c>
      <c r="E91" s="11" t="s">
        <v>19</v>
      </c>
      <c r="F91" s="11"/>
      <c r="G91" s="222" t="s">
        <v>19</v>
      </c>
      <c r="H91" s="10">
        <v>321.7</v>
      </c>
      <c r="I91" s="10">
        <v>268.2</v>
      </c>
      <c r="J91" s="10">
        <v>-53.5</v>
      </c>
      <c r="K91" s="10" t="s">
        <v>3229</v>
      </c>
    </row>
    <row r="92" spans="1:15" x14ac:dyDescent="0.2">
      <c r="A92" s="230" t="s">
        <v>3172</v>
      </c>
      <c r="B92" s="11" t="s">
        <v>328</v>
      </c>
      <c r="C92" s="11" t="s">
        <v>3171</v>
      </c>
      <c r="D92" s="11" t="s">
        <v>2524</v>
      </c>
      <c r="E92" s="11" t="s">
        <v>19</v>
      </c>
      <c r="F92" s="11"/>
      <c r="G92" s="222" t="s">
        <v>19</v>
      </c>
      <c r="H92" s="10">
        <v>321.7</v>
      </c>
      <c r="I92" s="10">
        <v>268.2</v>
      </c>
      <c r="J92" s="10">
        <v>-53.5</v>
      </c>
      <c r="K92" s="10" t="s">
        <v>3229</v>
      </c>
    </row>
    <row r="93" spans="1:15" ht="25.5" x14ac:dyDescent="0.2">
      <c r="A93" s="230" t="s">
        <v>333</v>
      </c>
      <c r="B93" s="11" t="s">
        <v>328</v>
      </c>
      <c r="C93" s="11" t="s">
        <v>3171</v>
      </c>
      <c r="D93" s="11" t="s">
        <v>334</v>
      </c>
      <c r="E93" s="11" t="s">
        <v>19</v>
      </c>
      <c r="F93" s="11"/>
      <c r="G93" s="222" t="s">
        <v>19</v>
      </c>
      <c r="H93" s="10">
        <v>321.7</v>
      </c>
      <c r="I93" s="10">
        <v>268.2</v>
      </c>
      <c r="J93" s="10">
        <v>-53.5</v>
      </c>
      <c r="K93" s="10" t="s">
        <v>3229</v>
      </c>
    </row>
    <row r="94" spans="1:15" x14ac:dyDescent="0.2">
      <c r="A94" s="231" t="s">
        <v>3185</v>
      </c>
      <c r="B94" s="11" t="s">
        <v>328</v>
      </c>
      <c r="C94" s="11" t="s">
        <v>3171</v>
      </c>
      <c r="D94" s="11" t="s">
        <v>334</v>
      </c>
      <c r="E94" s="11" t="s">
        <v>3186</v>
      </c>
      <c r="F94" s="11"/>
      <c r="G94" s="222" t="s">
        <v>19</v>
      </c>
      <c r="H94" s="10">
        <v>321.7</v>
      </c>
      <c r="I94" s="10">
        <v>268.2</v>
      </c>
      <c r="J94" s="10">
        <v>-53.5</v>
      </c>
      <c r="K94" s="10" t="s">
        <v>3229</v>
      </c>
    </row>
    <row r="95" spans="1:15" x14ac:dyDescent="0.2">
      <c r="A95" s="221" t="s">
        <v>2294</v>
      </c>
      <c r="B95" s="11" t="s">
        <v>328</v>
      </c>
      <c r="C95" s="11" t="s">
        <v>3171</v>
      </c>
      <c r="D95" s="11" t="s">
        <v>334</v>
      </c>
      <c r="E95" s="11" t="s">
        <v>3186</v>
      </c>
      <c r="F95" s="11">
        <v>2</v>
      </c>
      <c r="G95" s="222" t="s">
        <v>19</v>
      </c>
      <c r="H95" s="10">
        <v>321.7</v>
      </c>
      <c r="I95" s="10">
        <v>268.2</v>
      </c>
      <c r="J95" s="10">
        <v>-53.5</v>
      </c>
      <c r="K95" s="10" t="s">
        <v>3229</v>
      </c>
    </row>
    <row r="96" spans="1:15" ht="25.5" x14ac:dyDescent="0.2">
      <c r="A96" s="223" t="s">
        <v>2297</v>
      </c>
      <c r="B96" s="11" t="s">
        <v>328</v>
      </c>
      <c r="C96" s="11" t="s">
        <v>3171</v>
      </c>
      <c r="D96" s="11" t="s">
        <v>334</v>
      </c>
      <c r="E96" s="11" t="s">
        <v>3186</v>
      </c>
      <c r="F96" s="11">
        <v>211180</v>
      </c>
      <c r="G96" s="222" t="s">
        <v>3230</v>
      </c>
      <c r="H96" s="10">
        <v>169.6</v>
      </c>
      <c r="I96" s="10">
        <v>169.6</v>
      </c>
      <c r="J96" s="10"/>
      <c r="K96" s="10" t="s">
        <v>59</v>
      </c>
    </row>
    <row r="97" spans="1:11" ht="25.5" x14ac:dyDescent="0.2">
      <c r="A97" s="223" t="s">
        <v>2297</v>
      </c>
      <c r="B97" s="11" t="s">
        <v>328</v>
      </c>
      <c r="C97" s="11" t="s">
        <v>3171</v>
      </c>
      <c r="D97" s="11" t="s">
        <v>334</v>
      </c>
      <c r="E97" s="11" t="s">
        <v>3186</v>
      </c>
      <c r="F97" s="11">
        <v>211180</v>
      </c>
      <c r="G97" s="222" t="s">
        <v>3231</v>
      </c>
      <c r="H97" s="10">
        <v>80</v>
      </c>
      <c r="I97" s="10">
        <v>38.299999999999997</v>
      </c>
      <c r="J97" s="10">
        <v>-41.7</v>
      </c>
      <c r="K97" s="10" t="s">
        <v>3232</v>
      </c>
    </row>
    <row r="98" spans="1:11" ht="25.5" x14ac:dyDescent="0.2">
      <c r="A98" s="223" t="s">
        <v>2333</v>
      </c>
      <c r="B98" s="11" t="s">
        <v>328</v>
      </c>
      <c r="C98" s="11" t="s">
        <v>3171</v>
      </c>
      <c r="D98" s="11" t="s">
        <v>334</v>
      </c>
      <c r="E98" s="11" t="s">
        <v>3186</v>
      </c>
      <c r="F98" s="11">
        <v>212100</v>
      </c>
      <c r="G98" s="222" t="s">
        <v>3230</v>
      </c>
      <c r="H98" s="10">
        <v>49.2</v>
      </c>
      <c r="I98" s="10">
        <v>49.2</v>
      </c>
      <c r="J98" s="10"/>
      <c r="K98" s="10" t="s">
        <v>59</v>
      </c>
    </row>
    <row r="99" spans="1:11" ht="25.5" x14ac:dyDescent="0.2">
      <c r="A99" s="223" t="s">
        <v>2333</v>
      </c>
      <c r="B99" s="11" t="s">
        <v>328</v>
      </c>
      <c r="C99" s="11" t="s">
        <v>3171</v>
      </c>
      <c r="D99" s="11" t="s">
        <v>334</v>
      </c>
      <c r="E99" s="11" t="s">
        <v>3186</v>
      </c>
      <c r="F99" s="11">
        <v>212100</v>
      </c>
      <c r="G99" s="222" t="s">
        <v>3231</v>
      </c>
      <c r="H99" s="10">
        <v>23</v>
      </c>
      <c r="I99" s="10">
        <v>11.1</v>
      </c>
      <c r="J99" s="10">
        <v>-11.9</v>
      </c>
      <c r="K99" s="10" t="s">
        <v>3233</v>
      </c>
    </row>
    <row r="100" spans="1:11" x14ac:dyDescent="0.2">
      <c r="A100" s="227" t="s">
        <v>300</v>
      </c>
      <c r="B100" s="11" t="s">
        <v>328</v>
      </c>
      <c r="C100" s="11" t="s">
        <v>301</v>
      </c>
      <c r="D100" s="11" t="s">
        <v>19</v>
      </c>
      <c r="E100" s="11" t="s">
        <v>19</v>
      </c>
      <c r="F100" s="11"/>
      <c r="G100" s="222" t="s">
        <v>19</v>
      </c>
      <c r="H100" s="10">
        <v>318020.8</v>
      </c>
      <c r="I100" s="10">
        <v>317918.59999999998</v>
      </c>
      <c r="J100" s="10">
        <v>-102.2</v>
      </c>
      <c r="K100" s="10" t="s">
        <v>59</v>
      </c>
    </row>
    <row r="101" spans="1:11" x14ac:dyDescent="0.2">
      <c r="A101" s="228" t="s">
        <v>993</v>
      </c>
      <c r="B101" s="11" t="s">
        <v>328</v>
      </c>
      <c r="C101" s="11" t="s">
        <v>994</v>
      </c>
      <c r="D101" s="11" t="s">
        <v>19</v>
      </c>
      <c r="E101" s="11" t="s">
        <v>19</v>
      </c>
      <c r="F101" s="11"/>
      <c r="G101" s="222" t="s">
        <v>19</v>
      </c>
      <c r="H101" s="10">
        <v>282178.40000000002</v>
      </c>
      <c r="I101" s="10">
        <v>282077.3</v>
      </c>
      <c r="J101" s="10">
        <v>-101.1</v>
      </c>
      <c r="K101" s="10" t="s">
        <v>59</v>
      </c>
    </row>
    <row r="102" spans="1:11" x14ac:dyDescent="0.2">
      <c r="A102" s="229" t="s">
        <v>3234</v>
      </c>
      <c r="B102" s="11" t="s">
        <v>328</v>
      </c>
      <c r="C102" s="11" t="s">
        <v>3235</v>
      </c>
      <c r="D102" s="11" t="s">
        <v>19</v>
      </c>
      <c r="E102" s="11" t="s">
        <v>19</v>
      </c>
      <c r="F102" s="11"/>
      <c r="G102" s="222" t="s">
        <v>19</v>
      </c>
      <c r="H102" s="10">
        <v>188504.9</v>
      </c>
      <c r="I102" s="10">
        <v>188496.6</v>
      </c>
      <c r="J102" s="10">
        <v>-8.3000000000000007</v>
      </c>
      <c r="K102" s="10" t="s">
        <v>59</v>
      </c>
    </row>
    <row r="103" spans="1:11" x14ac:dyDescent="0.2">
      <c r="A103" s="230" t="s">
        <v>993</v>
      </c>
      <c r="B103" s="11" t="s">
        <v>328</v>
      </c>
      <c r="C103" s="11" t="s">
        <v>3235</v>
      </c>
      <c r="D103" s="11" t="s">
        <v>2994</v>
      </c>
      <c r="E103" s="11" t="s">
        <v>19</v>
      </c>
      <c r="F103" s="11"/>
      <c r="G103" s="222" t="s">
        <v>19</v>
      </c>
      <c r="H103" s="10">
        <v>188504.9</v>
      </c>
      <c r="I103" s="10">
        <v>188496.6</v>
      </c>
      <c r="J103" s="10">
        <v>-8.3000000000000007</v>
      </c>
      <c r="K103" s="10" t="s">
        <v>59</v>
      </c>
    </row>
    <row r="104" spans="1:11" x14ac:dyDescent="0.2">
      <c r="A104" s="230" t="s">
        <v>344</v>
      </c>
      <c r="B104" s="11" t="s">
        <v>328</v>
      </c>
      <c r="C104" s="11" t="s">
        <v>3235</v>
      </c>
      <c r="D104" s="11" t="s">
        <v>345</v>
      </c>
      <c r="E104" s="11" t="s">
        <v>19</v>
      </c>
      <c r="F104" s="11"/>
      <c r="G104" s="222" t="s">
        <v>19</v>
      </c>
      <c r="H104" s="10">
        <v>183561.60000000001</v>
      </c>
      <c r="I104" s="10">
        <v>183553.3</v>
      </c>
      <c r="J104" s="10">
        <v>-8.3000000000000007</v>
      </c>
      <c r="K104" s="10" t="s">
        <v>59</v>
      </c>
    </row>
    <row r="105" spans="1:11" x14ac:dyDescent="0.2">
      <c r="A105" s="231" t="s">
        <v>3236</v>
      </c>
      <c r="B105" s="11" t="s">
        <v>328</v>
      </c>
      <c r="C105" s="11" t="s">
        <v>3235</v>
      </c>
      <c r="D105" s="11" t="s">
        <v>345</v>
      </c>
      <c r="E105" s="11" t="s">
        <v>3237</v>
      </c>
      <c r="F105" s="11"/>
      <c r="G105" s="222" t="s">
        <v>19</v>
      </c>
      <c r="H105" s="10">
        <v>7192.3</v>
      </c>
      <c r="I105" s="10">
        <v>7190.9</v>
      </c>
      <c r="J105" s="10">
        <v>-1.4</v>
      </c>
      <c r="K105" s="10" t="s">
        <v>59</v>
      </c>
    </row>
    <row r="106" spans="1:11" x14ac:dyDescent="0.2">
      <c r="A106" s="221" t="s">
        <v>2294</v>
      </c>
      <c r="B106" s="11" t="s">
        <v>328</v>
      </c>
      <c r="C106" s="11" t="s">
        <v>3235</v>
      </c>
      <c r="D106" s="11" t="s">
        <v>345</v>
      </c>
      <c r="E106" s="11" t="s">
        <v>3237</v>
      </c>
      <c r="F106" s="11">
        <v>2</v>
      </c>
      <c r="G106" s="222" t="s">
        <v>19</v>
      </c>
      <c r="H106" s="10">
        <v>7192.3</v>
      </c>
      <c r="I106" s="10">
        <v>7190.9</v>
      </c>
      <c r="J106" s="10">
        <v>-1.4</v>
      </c>
      <c r="K106" s="10" t="s">
        <v>59</v>
      </c>
    </row>
    <row r="107" spans="1:11" ht="25.5" x14ac:dyDescent="0.2">
      <c r="A107" s="223" t="s">
        <v>2297</v>
      </c>
      <c r="B107" s="11" t="s">
        <v>328</v>
      </c>
      <c r="C107" s="11" t="s">
        <v>3235</v>
      </c>
      <c r="D107" s="11" t="s">
        <v>345</v>
      </c>
      <c r="E107" s="11" t="s">
        <v>3237</v>
      </c>
      <c r="F107" s="11">
        <v>211180</v>
      </c>
      <c r="G107" s="222" t="s">
        <v>3238</v>
      </c>
      <c r="H107" s="10">
        <v>5575.5</v>
      </c>
      <c r="I107" s="10">
        <v>5574</v>
      </c>
      <c r="J107" s="10">
        <v>-1.5</v>
      </c>
      <c r="K107" s="10" t="s">
        <v>59</v>
      </c>
    </row>
    <row r="108" spans="1:11" ht="25.5" x14ac:dyDescent="0.2">
      <c r="A108" s="223" t="s">
        <v>2333</v>
      </c>
      <c r="B108" s="11" t="s">
        <v>328</v>
      </c>
      <c r="C108" s="11" t="s">
        <v>3235</v>
      </c>
      <c r="D108" s="11" t="s">
        <v>345</v>
      </c>
      <c r="E108" s="11" t="s">
        <v>3237</v>
      </c>
      <c r="F108" s="11">
        <v>212100</v>
      </c>
      <c r="G108" s="222" t="s">
        <v>3238</v>
      </c>
      <c r="H108" s="10">
        <v>1616.9</v>
      </c>
      <c r="I108" s="10">
        <v>1616.9</v>
      </c>
      <c r="J108" s="10"/>
      <c r="K108" s="10" t="s">
        <v>59</v>
      </c>
    </row>
    <row r="109" spans="1:11" x14ac:dyDescent="0.2">
      <c r="A109" s="231" t="s">
        <v>3239</v>
      </c>
      <c r="B109" s="11" t="s">
        <v>328</v>
      </c>
      <c r="C109" s="11" t="s">
        <v>3235</v>
      </c>
      <c r="D109" s="11" t="s">
        <v>345</v>
      </c>
      <c r="E109" s="11" t="s">
        <v>3240</v>
      </c>
      <c r="F109" s="11"/>
      <c r="G109" s="222" t="s">
        <v>19</v>
      </c>
      <c r="H109" s="10">
        <v>278.60000000000002</v>
      </c>
      <c r="I109" s="10">
        <v>278.60000000000002</v>
      </c>
      <c r="J109" s="10"/>
      <c r="K109" s="10" t="s">
        <v>59</v>
      </c>
    </row>
    <row r="110" spans="1:11" x14ac:dyDescent="0.2">
      <c r="A110" s="221" t="s">
        <v>2294</v>
      </c>
      <c r="B110" s="11" t="s">
        <v>328</v>
      </c>
      <c r="C110" s="11" t="s">
        <v>3235</v>
      </c>
      <c r="D110" s="11" t="s">
        <v>345</v>
      </c>
      <c r="E110" s="11" t="s">
        <v>3240</v>
      </c>
      <c r="F110" s="11">
        <v>2</v>
      </c>
      <c r="G110" s="222" t="s">
        <v>19</v>
      </c>
      <c r="H110" s="10">
        <v>278.60000000000002</v>
      </c>
      <c r="I110" s="10">
        <v>278.60000000000002</v>
      </c>
      <c r="J110" s="10"/>
      <c r="K110" s="10" t="s">
        <v>59</v>
      </c>
    </row>
    <row r="111" spans="1:11" ht="25.5" x14ac:dyDescent="0.2">
      <c r="A111" s="223" t="s">
        <v>2297</v>
      </c>
      <c r="B111" s="11" t="s">
        <v>328</v>
      </c>
      <c r="C111" s="11" t="s">
        <v>3235</v>
      </c>
      <c r="D111" s="11" t="s">
        <v>345</v>
      </c>
      <c r="E111" s="11" t="s">
        <v>3240</v>
      </c>
      <c r="F111" s="11">
        <v>211180</v>
      </c>
      <c r="G111" s="222" t="s">
        <v>3238</v>
      </c>
      <c r="H111" s="10">
        <v>215.9</v>
      </c>
      <c r="I111" s="10">
        <v>215.9</v>
      </c>
      <c r="J111" s="10"/>
      <c r="K111" s="10" t="s">
        <v>59</v>
      </c>
    </row>
    <row r="112" spans="1:11" ht="25.5" x14ac:dyDescent="0.2">
      <c r="A112" s="223" t="s">
        <v>2333</v>
      </c>
      <c r="B112" s="11" t="s">
        <v>328</v>
      </c>
      <c r="C112" s="11" t="s">
        <v>3235</v>
      </c>
      <c r="D112" s="11" t="s">
        <v>345</v>
      </c>
      <c r="E112" s="11" t="s">
        <v>3240</v>
      </c>
      <c r="F112" s="11">
        <v>212100</v>
      </c>
      <c r="G112" s="222" t="s">
        <v>3238</v>
      </c>
      <c r="H112" s="10">
        <v>62.6</v>
      </c>
      <c r="I112" s="10">
        <v>62.6</v>
      </c>
      <c r="J112" s="10"/>
      <c r="K112" s="10" t="s">
        <v>59</v>
      </c>
    </row>
    <row r="113" spans="1:11" x14ac:dyDescent="0.2">
      <c r="A113" s="231" t="s">
        <v>3185</v>
      </c>
      <c r="B113" s="11" t="s">
        <v>328</v>
      </c>
      <c r="C113" s="11" t="s">
        <v>3235</v>
      </c>
      <c r="D113" s="11" t="s">
        <v>345</v>
      </c>
      <c r="E113" s="11" t="s">
        <v>3186</v>
      </c>
      <c r="F113" s="11"/>
      <c r="G113" s="222" t="s">
        <v>19</v>
      </c>
      <c r="H113" s="10">
        <v>176090.7</v>
      </c>
      <c r="I113" s="10">
        <v>176083.8</v>
      </c>
      <c r="J113" s="10">
        <v>-6.9</v>
      </c>
      <c r="K113" s="10" t="s">
        <v>59</v>
      </c>
    </row>
    <row r="114" spans="1:11" x14ac:dyDescent="0.2">
      <c r="A114" s="221" t="s">
        <v>2294</v>
      </c>
      <c r="B114" s="11" t="s">
        <v>328</v>
      </c>
      <c r="C114" s="11" t="s">
        <v>3235</v>
      </c>
      <c r="D114" s="11" t="s">
        <v>345</v>
      </c>
      <c r="E114" s="11" t="s">
        <v>3186</v>
      </c>
      <c r="F114" s="11">
        <v>2</v>
      </c>
      <c r="G114" s="222" t="s">
        <v>19</v>
      </c>
      <c r="H114" s="10">
        <v>176090.7</v>
      </c>
      <c r="I114" s="10">
        <v>176083.8</v>
      </c>
      <c r="J114" s="10">
        <v>-6.9</v>
      </c>
      <c r="K114" s="10" t="s">
        <v>59</v>
      </c>
    </row>
    <row r="115" spans="1:11" ht="25.5" x14ac:dyDescent="0.2">
      <c r="A115" s="223" t="s">
        <v>2297</v>
      </c>
      <c r="B115" s="11" t="s">
        <v>328</v>
      </c>
      <c r="C115" s="11" t="s">
        <v>3235</v>
      </c>
      <c r="D115" s="11" t="s">
        <v>345</v>
      </c>
      <c r="E115" s="11" t="s">
        <v>3186</v>
      </c>
      <c r="F115" s="11">
        <v>211180</v>
      </c>
      <c r="G115" s="222" t="s">
        <v>3230</v>
      </c>
      <c r="H115" s="10">
        <v>53763.199999999997</v>
      </c>
      <c r="I115" s="10">
        <v>53763.199999999997</v>
      </c>
      <c r="J115" s="10"/>
      <c r="K115" s="10" t="s">
        <v>59</v>
      </c>
    </row>
    <row r="116" spans="1:11" ht="25.5" x14ac:dyDescent="0.2">
      <c r="A116" s="223" t="s">
        <v>2297</v>
      </c>
      <c r="B116" s="11" t="s">
        <v>328</v>
      </c>
      <c r="C116" s="11" t="s">
        <v>3235</v>
      </c>
      <c r="D116" s="11" t="s">
        <v>345</v>
      </c>
      <c r="E116" s="11" t="s">
        <v>3186</v>
      </c>
      <c r="F116" s="11">
        <v>211180</v>
      </c>
      <c r="G116" s="222" t="s">
        <v>3231</v>
      </c>
      <c r="H116" s="10">
        <v>43025.3</v>
      </c>
      <c r="I116" s="10">
        <v>43025.3</v>
      </c>
      <c r="J116" s="10"/>
      <c r="K116" s="10" t="s">
        <v>59</v>
      </c>
    </row>
    <row r="117" spans="1:11" ht="25.5" x14ac:dyDescent="0.2">
      <c r="A117" s="223" t="s">
        <v>2297</v>
      </c>
      <c r="B117" s="11" t="s">
        <v>328</v>
      </c>
      <c r="C117" s="11" t="s">
        <v>3235</v>
      </c>
      <c r="D117" s="11" t="s">
        <v>345</v>
      </c>
      <c r="E117" s="11" t="s">
        <v>3186</v>
      </c>
      <c r="F117" s="11">
        <v>211180</v>
      </c>
      <c r="G117" s="222" t="s">
        <v>3241</v>
      </c>
      <c r="H117" s="10">
        <v>39713.300000000003</v>
      </c>
      <c r="I117" s="10">
        <v>39706.400000000001</v>
      </c>
      <c r="J117" s="10">
        <v>-6.9</v>
      </c>
      <c r="K117" s="10" t="s">
        <v>59</v>
      </c>
    </row>
    <row r="118" spans="1:11" ht="25.5" x14ac:dyDescent="0.2">
      <c r="A118" s="223" t="s">
        <v>2333</v>
      </c>
      <c r="B118" s="11" t="s">
        <v>328</v>
      </c>
      <c r="C118" s="11" t="s">
        <v>3235</v>
      </c>
      <c r="D118" s="11" t="s">
        <v>345</v>
      </c>
      <c r="E118" s="11" t="s">
        <v>3186</v>
      </c>
      <c r="F118" s="11">
        <v>212100</v>
      </c>
      <c r="G118" s="222" t="s">
        <v>3230</v>
      </c>
      <c r="H118" s="10">
        <v>15591.2</v>
      </c>
      <c r="I118" s="10">
        <v>15591.2</v>
      </c>
      <c r="J118" s="10"/>
      <c r="K118" s="10" t="s">
        <v>59</v>
      </c>
    </row>
    <row r="119" spans="1:11" ht="25.5" x14ac:dyDescent="0.2">
      <c r="A119" s="223" t="s">
        <v>2333</v>
      </c>
      <c r="B119" s="11" t="s">
        <v>328</v>
      </c>
      <c r="C119" s="11" t="s">
        <v>3235</v>
      </c>
      <c r="D119" s="11" t="s">
        <v>345</v>
      </c>
      <c r="E119" s="11" t="s">
        <v>3186</v>
      </c>
      <c r="F119" s="11">
        <v>212100</v>
      </c>
      <c r="G119" s="222" t="s">
        <v>3231</v>
      </c>
      <c r="H119" s="10">
        <v>12477.7</v>
      </c>
      <c r="I119" s="10">
        <v>12477.7</v>
      </c>
      <c r="J119" s="10"/>
      <c r="K119" s="10" t="s">
        <v>59</v>
      </c>
    </row>
    <row r="120" spans="1:11" ht="25.5" x14ac:dyDescent="0.2">
      <c r="A120" s="223" t="s">
        <v>2333</v>
      </c>
      <c r="B120" s="11" t="s">
        <v>328</v>
      </c>
      <c r="C120" s="11" t="s">
        <v>3235</v>
      </c>
      <c r="D120" s="11" t="s">
        <v>345</v>
      </c>
      <c r="E120" s="11" t="s">
        <v>3186</v>
      </c>
      <c r="F120" s="11">
        <v>212100</v>
      </c>
      <c r="G120" s="222" t="s">
        <v>3241</v>
      </c>
      <c r="H120" s="10">
        <v>11520</v>
      </c>
      <c r="I120" s="10">
        <v>11520</v>
      </c>
      <c r="J120" s="10"/>
      <c r="K120" s="10" t="s">
        <v>59</v>
      </c>
    </row>
    <row r="121" spans="1:11" x14ac:dyDescent="0.2">
      <c r="A121" s="230" t="s">
        <v>347</v>
      </c>
      <c r="B121" s="11" t="s">
        <v>328</v>
      </c>
      <c r="C121" s="11" t="s">
        <v>3235</v>
      </c>
      <c r="D121" s="11" t="s">
        <v>348</v>
      </c>
      <c r="E121" s="11" t="s">
        <v>19</v>
      </c>
      <c r="F121" s="11"/>
      <c r="G121" s="222" t="s">
        <v>19</v>
      </c>
      <c r="H121" s="10">
        <v>4943.3</v>
      </c>
      <c r="I121" s="10">
        <v>4943.3</v>
      </c>
      <c r="J121" s="10"/>
      <c r="K121" s="10" t="s">
        <v>59</v>
      </c>
    </row>
    <row r="122" spans="1:11" x14ac:dyDescent="0.2">
      <c r="A122" s="231" t="s">
        <v>3185</v>
      </c>
      <c r="B122" s="11" t="s">
        <v>328</v>
      </c>
      <c r="C122" s="11" t="s">
        <v>3235</v>
      </c>
      <c r="D122" s="11" t="s">
        <v>348</v>
      </c>
      <c r="E122" s="11" t="s">
        <v>3186</v>
      </c>
      <c r="F122" s="11"/>
      <c r="G122" s="222" t="s">
        <v>19</v>
      </c>
      <c r="H122" s="10">
        <v>4943.3</v>
      </c>
      <c r="I122" s="10">
        <v>4943.3</v>
      </c>
      <c r="J122" s="10"/>
      <c r="K122" s="10" t="s">
        <v>59</v>
      </c>
    </row>
    <row r="123" spans="1:11" x14ac:dyDescent="0.2">
      <c r="A123" s="221" t="s">
        <v>2294</v>
      </c>
      <c r="B123" s="11" t="s">
        <v>328</v>
      </c>
      <c r="C123" s="11" t="s">
        <v>3235</v>
      </c>
      <c r="D123" s="11" t="s">
        <v>348</v>
      </c>
      <c r="E123" s="11" t="s">
        <v>3186</v>
      </c>
      <c r="F123" s="11">
        <v>2</v>
      </c>
      <c r="G123" s="222" t="s">
        <v>19</v>
      </c>
      <c r="H123" s="10">
        <v>4943.3</v>
      </c>
      <c r="I123" s="10">
        <v>4943.3</v>
      </c>
      <c r="J123" s="10"/>
      <c r="K123" s="10" t="s">
        <v>59</v>
      </c>
    </row>
    <row r="124" spans="1:11" ht="25.5" x14ac:dyDescent="0.2">
      <c r="A124" s="223" t="s">
        <v>2297</v>
      </c>
      <c r="B124" s="11" t="s">
        <v>328</v>
      </c>
      <c r="C124" s="11" t="s">
        <v>3235</v>
      </c>
      <c r="D124" s="11" t="s">
        <v>348</v>
      </c>
      <c r="E124" s="11" t="s">
        <v>3186</v>
      </c>
      <c r="F124" s="11">
        <v>211180</v>
      </c>
      <c r="G124" s="222" t="s">
        <v>3230</v>
      </c>
      <c r="H124" s="10">
        <v>1242.9000000000001</v>
      </c>
      <c r="I124" s="10">
        <v>1242.9000000000001</v>
      </c>
      <c r="J124" s="10"/>
      <c r="K124" s="10" t="s">
        <v>59</v>
      </c>
    </row>
    <row r="125" spans="1:11" ht="25.5" x14ac:dyDescent="0.2">
      <c r="A125" s="223" t="s">
        <v>2297</v>
      </c>
      <c r="B125" s="11" t="s">
        <v>328</v>
      </c>
      <c r="C125" s="11" t="s">
        <v>3235</v>
      </c>
      <c r="D125" s="11" t="s">
        <v>348</v>
      </c>
      <c r="E125" s="11" t="s">
        <v>3186</v>
      </c>
      <c r="F125" s="11">
        <v>211180</v>
      </c>
      <c r="G125" s="222" t="s">
        <v>3231</v>
      </c>
      <c r="H125" s="10">
        <v>1400.3</v>
      </c>
      <c r="I125" s="10">
        <v>1400.2</v>
      </c>
      <c r="J125" s="10">
        <v>-0.1</v>
      </c>
      <c r="K125" s="10" t="s">
        <v>59</v>
      </c>
    </row>
    <row r="126" spans="1:11" ht="25.5" x14ac:dyDescent="0.2">
      <c r="A126" s="223" t="s">
        <v>2297</v>
      </c>
      <c r="B126" s="11" t="s">
        <v>328</v>
      </c>
      <c r="C126" s="11" t="s">
        <v>3235</v>
      </c>
      <c r="D126" s="11" t="s">
        <v>348</v>
      </c>
      <c r="E126" s="11" t="s">
        <v>3186</v>
      </c>
      <c r="F126" s="11">
        <v>211180</v>
      </c>
      <c r="G126" s="222" t="s">
        <v>3241</v>
      </c>
      <c r="H126" s="10">
        <v>1188.9000000000001</v>
      </c>
      <c r="I126" s="10">
        <v>1188.9000000000001</v>
      </c>
      <c r="J126" s="10"/>
      <c r="K126" s="10" t="s">
        <v>59</v>
      </c>
    </row>
    <row r="127" spans="1:11" ht="25.5" x14ac:dyDescent="0.2">
      <c r="A127" s="223" t="s">
        <v>2333</v>
      </c>
      <c r="B127" s="11" t="s">
        <v>328</v>
      </c>
      <c r="C127" s="11" t="s">
        <v>3235</v>
      </c>
      <c r="D127" s="11" t="s">
        <v>348</v>
      </c>
      <c r="E127" s="11" t="s">
        <v>3186</v>
      </c>
      <c r="F127" s="11">
        <v>212100</v>
      </c>
      <c r="G127" s="222" t="s">
        <v>3230</v>
      </c>
      <c r="H127" s="10">
        <v>360.5</v>
      </c>
      <c r="I127" s="10">
        <v>360.5</v>
      </c>
      <c r="J127" s="10"/>
      <c r="K127" s="10" t="s">
        <v>59</v>
      </c>
    </row>
    <row r="128" spans="1:11" ht="25.5" x14ac:dyDescent="0.2">
      <c r="A128" s="223" t="s">
        <v>2333</v>
      </c>
      <c r="B128" s="11" t="s">
        <v>328</v>
      </c>
      <c r="C128" s="11" t="s">
        <v>3235</v>
      </c>
      <c r="D128" s="11" t="s">
        <v>348</v>
      </c>
      <c r="E128" s="11" t="s">
        <v>3186</v>
      </c>
      <c r="F128" s="11">
        <v>212100</v>
      </c>
      <c r="G128" s="222" t="s">
        <v>3231</v>
      </c>
      <c r="H128" s="10">
        <v>406.1</v>
      </c>
      <c r="I128" s="10">
        <v>406.1</v>
      </c>
      <c r="J128" s="10"/>
      <c r="K128" s="10" t="s">
        <v>59</v>
      </c>
    </row>
    <row r="129" spans="1:11" ht="25.5" x14ac:dyDescent="0.2">
      <c r="A129" s="223" t="s">
        <v>2333</v>
      </c>
      <c r="B129" s="11" t="s">
        <v>328</v>
      </c>
      <c r="C129" s="11" t="s">
        <v>3235</v>
      </c>
      <c r="D129" s="11" t="s">
        <v>348</v>
      </c>
      <c r="E129" s="11" t="s">
        <v>3186</v>
      </c>
      <c r="F129" s="11">
        <v>212100</v>
      </c>
      <c r="G129" s="222" t="s">
        <v>3241</v>
      </c>
      <c r="H129" s="10">
        <v>344.8</v>
      </c>
      <c r="I129" s="10">
        <v>344.8</v>
      </c>
      <c r="J129" s="10"/>
      <c r="K129" s="10" t="s">
        <v>59</v>
      </c>
    </row>
    <row r="130" spans="1:11" x14ac:dyDescent="0.2">
      <c r="A130" s="229" t="s">
        <v>349</v>
      </c>
      <c r="B130" s="11" t="s">
        <v>328</v>
      </c>
      <c r="C130" s="11" t="s">
        <v>3242</v>
      </c>
      <c r="D130" s="11" t="s">
        <v>19</v>
      </c>
      <c r="E130" s="11" t="s">
        <v>19</v>
      </c>
      <c r="F130" s="11"/>
      <c r="G130" s="222" t="s">
        <v>19</v>
      </c>
      <c r="H130" s="10">
        <v>23566.6</v>
      </c>
      <c r="I130" s="10">
        <v>23566.6</v>
      </c>
      <c r="J130" s="10"/>
      <c r="K130" s="10" t="s">
        <v>59</v>
      </c>
    </row>
    <row r="131" spans="1:11" x14ac:dyDescent="0.2">
      <c r="A131" s="230" t="s">
        <v>993</v>
      </c>
      <c r="B131" s="11" t="s">
        <v>328</v>
      </c>
      <c r="C131" s="11" t="s">
        <v>3242</v>
      </c>
      <c r="D131" s="11" t="s">
        <v>2994</v>
      </c>
      <c r="E131" s="11" t="s">
        <v>19</v>
      </c>
      <c r="F131" s="11"/>
      <c r="G131" s="222" t="s">
        <v>19</v>
      </c>
      <c r="H131" s="10">
        <v>23566.6</v>
      </c>
      <c r="I131" s="10">
        <v>23566.6</v>
      </c>
      <c r="J131" s="10"/>
      <c r="K131" s="10" t="s">
        <v>59</v>
      </c>
    </row>
    <row r="132" spans="1:11" x14ac:dyDescent="0.2">
      <c r="A132" s="230" t="s">
        <v>349</v>
      </c>
      <c r="B132" s="11" t="s">
        <v>328</v>
      </c>
      <c r="C132" s="11" t="s">
        <v>3242</v>
      </c>
      <c r="D132" s="11" t="s">
        <v>350</v>
      </c>
      <c r="E132" s="11" t="s">
        <v>19</v>
      </c>
      <c r="F132" s="11"/>
      <c r="G132" s="222" t="s">
        <v>19</v>
      </c>
      <c r="H132" s="10">
        <v>23566.6</v>
      </c>
      <c r="I132" s="10">
        <v>23566.6</v>
      </c>
      <c r="J132" s="10"/>
      <c r="K132" s="10" t="s">
        <v>59</v>
      </c>
    </row>
    <row r="133" spans="1:11" x14ac:dyDescent="0.2">
      <c r="A133" s="231" t="s">
        <v>3243</v>
      </c>
      <c r="B133" s="11" t="s">
        <v>328</v>
      </c>
      <c r="C133" s="11" t="s">
        <v>3242</v>
      </c>
      <c r="D133" s="11" t="s">
        <v>350</v>
      </c>
      <c r="E133" s="11" t="s">
        <v>3244</v>
      </c>
      <c r="F133" s="11"/>
      <c r="G133" s="222" t="s">
        <v>19</v>
      </c>
      <c r="H133" s="10">
        <v>376.2</v>
      </c>
      <c r="I133" s="10">
        <v>376.2</v>
      </c>
      <c r="J133" s="10"/>
      <c r="K133" s="10" t="s">
        <v>59</v>
      </c>
    </row>
    <row r="134" spans="1:11" x14ac:dyDescent="0.2">
      <c r="A134" s="221" t="s">
        <v>2294</v>
      </c>
      <c r="B134" s="11" t="s">
        <v>328</v>
      </c>
      <c r="C134" s="11" t="s">
        <v>3242</v>
      </c>
      <c r="D134" s="11" t="s">
        <v>350</v>
      </c>
      <c r="E134" s="11" t="s">
        <v>3244</v>
      </c>
      <c r="F134" s="11">
        <v>2</v>
      </c>
      <c r="G134" s="222" t="s">
        <v>19</v>
      </c>
      <c r="H134" s="10">
        <v>376.2</v>
      </c>
      <c r="I134" s="10">
        <v>376.2</v>
      </c>
      <c r="J134" s="10"/>
      <c r="K134" s="10" t="s">
        <v>59</v>
      </c>
    </row>
    <row r="135" spans="1:11" ht="25.5" x14ac:dyDescent="0.2">
      <c r="A135" s="223" t="s">
        <v>2297</v>
      </c>
      <c r="B135" s="11" t="s">
        <v>328</v>
      </c>
      <c r="C135" s="11" t="s">
        <v>3242</v>
      </c>
      <c r="D135" s="11" t="s">
        <v>350</v>
      </c>
      <c r="E135" s="11" t="s">
        <v>3244</v>
      </c>
      <c r="F135" s="11">
        <v>211180</v>
      </c>
      <c r="G135" s="222" t="s">
        <v>3238</v>
      </c>
      <c r="H135" s="10">
        <v>291.60000000000002</v>
      </c>
      <c r="I135" s="10">
        <v>291.60000000000002</v>
      </c>
      <c r="J135" s="10"/>
      <c r="K135" s="10" t="s">
        <v>59</v>
      </c>
    </row>
    <row r="136" spans="1:11" ht="25.5" x14ac:dyDescent="0.2">
      <c r="A136" s="223" t="s">
        <v>2333</v>
      </c>
      <c r="B136" s="11" t="s">
        <v>328</v>
      </c>
      <c r="C136" s="11" t="s">
        <v>3242</v>
      </c>
      <c r="D136" s="11" t="s">
        <v>350</v>
      </c>
      <c r="E136" s="11" t="s">
        <v>3244</v>
      </c>
      <c r="F136" s="11">
        <v>212100</v>
      </c>
      <c r="G136" s="222" t="s">
        <v>3238</v>
      </c>
      <c r="H136" s="10">
        <v>84.6</v>
      </c>
      <c r="I136" s="10">
        <v>84.6</v>
      </c>
      <c r="J136" s="10"/>
      <c r="K136" s="10" t="s">
        <v>59</v>
      </c>
    </row>
    <row r="137" spans="1:11" x14ac:dyDescent="0.2">
      <c r="A137" s="231" t="s">
        <v>3185</v>
      </c>
      <c r="B137" s="11" t="s">
        <v>328</v>
      </c>
      <c r="C137" s="11" t="s">
        <v>3242</v>
      </c>
      <c r="D137" s="11" t="s">
        <v>350</v>
      </c>
      <c r="E137" s="11" t="s">
        <v>3186</v>
      </c>
      <c r="F137" s="11"/>
      <c r="G137" s="222" t="s">
        <v>19</v>
      </c>
      <c r="H137" s="10">
        <v>23190.400000000001</v>
      </c>
      <c r="I137" s="10">
        <v>23190.400000000001</v>
      </c>
      <c r="J137" s="10"/>
      <c r="K137" s="10" t="s">
        <v>59</v>
      </c>
    </row>
    <row r="138" spans="1:11" x14ac:dyDescent="0.2">
      <c r="A138" s="221" t="s">
        <v>2294</v>
      </c>
      <c r="B138" s="11" t="s">
        <v>328</v>
      </c>
      <c r="C138" s="11" t="s">
        <v>3242</v>
      </c>
      <c r="D138" s="11" t="s">
        <v>350</v>
      </c>
      <c r="E138" s="11" t="s">
        <v>3186</v>
      </c>
      <c r="F138" s="11">
        <v>2</v>
      </c>
      <c r="G138" s="222" t="s">
        <v>19</v>
      </c>
      <c r="H138" s="10">
        <v>23190.400000000001</v>
      </c>
      <c r="I138" s="10">
        <v>23190.400000000001</v>
      </c>
      <c r="J138" s="10"/>
      <c r="K138" s="10" t="s">
        <v>59</v>
      </c>
    </row>
    <row r="139" spans="1:11" ht="25.5" x14ac:dyDescent="0.2">
      <c r="A139" s="223" t="s">
        <v>2297</v>
      </c>
      <c r="B139" s="11" t="s">
        <v>328</v>
      </c>
      <c r="C139" s="11" t="s">
        <v>3242</v>
      </c>
      <c r="D139" s="11" t="s">
        <v>350</v>
      </c>
      <c r="E139" s="11" t="s">
        <v>3186</v>
      </c>
      <c r="F139" s="11">
        <v>211180</v>
      </c>
      <c r="G139" s="222" t="s">
        <v>3230</v>
      </c>
      <c r="H139" s="10">
        <v>7574.8</v>
      </c>
      <c r="I139" s="10">
        <v>7574.8</v>
      </c>
      <c r="J139" s="10"/>
      <c r="K139" s="10" t="s">
        <v>59</v>
      </c>
    </row>
    <row r="140" spans="1:11" ht="25.5" x14ac:dyDescent="0.2">
      <c r="A140" s="223" t="s">
        <v>2297</v>
      </c>
      <c r="B140" s="11" t="s">
        <v>328</v>
      </c>
      <c r="C140" s="11" t="s">
        <v>3242</v>
      </c>
      <c r="D140" s="11" t="s">
        <v>350</v>
      </c>
      <c r="E140" s="11" t="s">
        <v>3186</v>
      </c>
      <c r="F140" s="11">
        <v>211180</v>
      </c>
      <c r="G140" s="222" t="s">
        <v>3231</v>
      </c>
      <c r="H140" s="10">
        <v>6000</v>
      </c>
      <c r="I140" s="10">
        <v>6000</v>
      </c>
      <c r="J140" s="10"/>
      <c r="K140" s="10" t="s">
        <v>59</v>
      </c>
    </row>
    <row r="141" spans="1:11" ht="25.5" x14ac:dyDescent="0.2">
      <c r="A141" s="223" t="s">
        <v>2297</v>
      </c>
      <c r="B141" s="11" t="s">
        <v>328</v>
      </c>
      <c r="C141" s="11" t="s">
        <v>3242</v>
      </c>
      <c r="D141" s="11" t="s">
        <v>350</v>
      </c>
      <c r="E141" s="11" t="s">
        <v>3186</v>
      </c>
      <c r="F141" s="11">
        <v>211180</v>
      </c>
      <c r="G141" s="222" t="s">
        <v>3241</v>
      </c>
      <c r="H141" s="10">
        <v>4402.3</v>
      </c>
      <c r="I141" s="10">
        <v>4402.3</v>
      </c>
      <c r="J141" s="10"/>
      <c r="K141" s="10" t="s">
        <v>59</v>
      </c>
    </row>
    <row r="142" spans="1:11" ht="25.5" x14ac:dyDescent="0.2">
      <c r="A142" s="223" t="s">
        <v>2333</v>
      </c>
      <c r="B142" s="11" t="s">
        <v>328</v>
      </c>
      <c r="C142" s="11" t="s">
        <v>3242</v>
      </c>
      <c r="D142" s="11" t="s">
        <v>350</v>
      </c>
      <c r="E142" s="11" t="s">
        <v>3186</v>
      </c>
      <c r="F142" s="11">
        <v>212100</v>
      </c>
      <c r="G142" s="222" t="s">
        <v>3230</v>
      </c>
      <c r="H142" s="10">
        <v>2196.6999999999998</v>
      </c>
      <c r="I142" s="10">
        <v>2196.6999999999998</v>
      </c>
      <c r="J142" s="10"/>
      <c r="K142" s="10" t="s">
        <v>59</v>
      </c>
    </row>
    <row r="143" spans="1:11" ht="25.5" x14ac:dyDescent="0.2">
      <c r="A143" s="223" t="s">
        <v>2333</v>
      </c>
      <c r="B143" s="11" t="s">
        <v>328</v>
      </c>
      <c r="C143" s="11" t="s">
        <v>3242</v>
      </c>
      <c r="D143" s="11" t="s">
        <v>350</v>
      </c>
      <c r="E143" s="11" t="s">
        <v>3186</v>
      </c>
      <c r="F143" s="11">
        <v>212100</v>
      </c>
      <c r="G143" s="222" t="s">
        <v>3231</v>
      </c>
      <c r="H143" s="10">
        <v>1740</v>
      </c>
      <c r="I143" s="10">
        <v>1740</v>
      </c>
      <c r="J143" s="10"/>
      <c r="K143" s="10" t="s">
        <v>59</v>
      </c>
    </row>
    <row r="144" spans="1:11" ht="25.5" x14ac:dyDescent="0.2">
      <c r="A144" s="223" t="s">
        <v>2333</v>
      </c>
      <c r="B144" s="11" t="s">
        <v>328</v>
      </c>
      <c r="C144" s="11" t="s">
        <v>3242</v>
      </c>
      <c r="D144" s="11" t="s">
        <v>350</v>
      </c>
      <c r="E144" s="11" t="s">
        <v>3186</v>
      </c>
      <c r="F144" s="11">
        <v>212100</v>
      </c>
      <c r="G144" s="222" t="s">
        <v>3241</v>
      </c>
      <c r="H144" s="10">
        <v>1276.7</v>
      </c>
      <c r="I144" s="10">
        <v>1276.7</v>
      </c>
      <c r="J144" s="10"/>
      <c r="K144" s="10" t="s">
        <v>59</v>
      </c>
    </row>
    <row r="145" spans="1:11" x14ac:dyDescent="0.2">
      <c r="A145" s="229" t="s">
        <v>3245</v>
      </c>
      <c r="B145" s="11" t="s">
        <v>328</v>
      </c>
      <c r="C145" s="11" t="s">
        <v>3246</v>
      </c>
      <c r="D145" s="11" t="s">
        <v>19</v>
      </c>
      <c r="E145" s="11" t="s">
        <v>19</v>
      </c>
      <c r="F145" s="11"/>
      <c r="G145" s="222" t="s">
        <v>19</v>
      </c>
      <c r="H145" s="10">
        <v>68054.899999999994</v>
      </c>
      <c r="I145" s="10">
        <v>68054.899999999994</v>
      </c>
      <c r="J145" s="10"/>
      <c r="K145" s="10" t="s">
        <v>59</v>
      </c>
    </row>
    <row r="146" spans="1:11" x14ac:dyDescent="0.2">
      <c r="A146" s="230" t="s">
        <v>993</v>
      </c>
      <c r="B146" s="11" t="s">
        <v>328</v>
      </c>
      <c r="C146" s="11" t="s">
        <v>3246</v>
      </c>
      <c r="D146" s="11" t="s">
        <v>2994</v>
      </c>
      <c r="E146" s="11" t="s">
        <v>19</v>
      </c>
      <c r="F146" s="11"/>
      <c r="G146" s="222" t="s">
        <v>19</v>
      </c>
      <c r="H146" s="10">
        <v>68054.899999999994</v>
      </c>
      <c r="I146" s="10">
        <v>68054.899999999994</v>
      </c>
      <c r="J146" s="10"/>
      <c r="K146" s="10" t="s">
        <v>59</v>
      </c>
    </row>
    <row r="147" spans="1:11" x14ac:dyDescent="0.2">
      <c r="A147" s="230" t="s">
        <v>355</v>
      </c>
      <c r="B147" s="11" t="s">
        <v>328</v>
      </c>
      <c r="C147" s="11" t="s">
        <v>3246</v>
      </c>
      <c r="D147" s="11" t="s">
        <v>356</v>
      </c>
      <c r="E147" s="11" t="s">
        <v>19</v>
      </c>
      <c r="F147" s="11"/>
      <c r="G147" s="222" t="s">
        <v>19</v>
      </c>
      <c r="H147" s="10">
        <v>68054.899999999994</v>
      </c>
      <c r="I147" s="10">
        <v>68054.899999999994</v>
      </c>
      <c r="J147" s="10"/>
      <c r="K147" s="10" t="s">
        <v>59</v>
      </c>
    </row>
    <row r="148" spans="1:11" x14ac:dyDescent="0.2">
      <c r="A148" s="231" t="s">
        <v>3185</v>
      </c>
      <c r="B148" s="11" t="s">
        <v>328</v>
      </c>
      <c r="C148" s="11" t="s">
        <v>3246</v>
      </c>
      <c r="D148" s="11" t="s">
        <v>356</v>
      </c>
      <c r="E148" s="11" t="s">
        <v>3186</v>
      </c>
      <c r="F148" s="11"/>
      <c r="G148" s="222" t="s">
        <v>19</v>
      </c>
      <c r="H148" s="10">
        <v>68054.899999999994</v>
      </c>
      <c r="I148" s="10">
        <v>68054.899999999994</v>
      </c>
      <c r="J148" s="10"/>
      <c r="K148" s="10" t="s">
        <v>59</v>
      </c>
    </row>
    <row r="149" spans="1:11" x14ac:dyDescent="0.2">
      <c r="A149" s="221" t="s">
        <v>2294</v>
      </c>
      <c r="B149" s="11" t="s">
        <v>328</v>
      </c>
      <c r="C149" s="11" t="s">
        <v>3246</v>
      </c>
      <c r="D149" s="11" t="s">
        <v>356</v>
      </c>
      <c r="E149" s="11" t="s">
        <v>3186</v>
      </c>
      <c r="F149" s="11">
        <v>2</v>
      </c>
      <c r="G149" s="222" t="s">
        <v>19</v>
      </c>
      <c r="H149" s="10">
        <v>68054.899999999994</v>
      </c>
      <c r="I149" s="10">
        <v>68054.899999999994</v>
      </c>
      <c r="J149" s="10"/>
      <c r="K149" s="10" t="s">
        <v>59</v>
      </c>
    </row>
    <row r="150" spans="1:11" ht="25.5" x14ac:dyDescent="0.2">
      <c r="A150" s="223" t="s">
        <v>2297</v>
      </c>
      <c r="B150" s="11" t="s">
        <v>328</v>
      </c>
      <c r="C150" s="11" t="s">
        <v>3246</v>
      </c>
      <c r="D150" s="11" t="s">
        <v>356</v>
      </c>
      <c r="E150" s="11" t="s">
        <v>3186</v>
      </c>
      <c r="F150" s="11">
        <v>211180</v>
      </c>
      <c r="G150" s="222" t="s">
        <v>3230</v>
      </c>
      <c r="H150" s="10">
        <v>20272.599999999999</v>
      </c>
      <c r="I150" s="10">
        <v>20272.599999999999</v>
      </c>
      <c r="J150" s="10"/>
      <c r="K150" s="10" t="s">
        <v>59</v>
      </c>
    </row>
    <row r="151" spans="1:11" ht="25.5" x14ac:dyDescent="0.2">
      <c r="A151" s="223" t="s">
        <v>2297</v>
      </c>
      <c r="B151" s="11" t="s">
        <v>328</v>
      </c>
      <c r="C151" s="11" t="s">
        <v>3246</v>
      </c>
      <c r="D151" s="11" t="s">
        <v>356</v>
      </c>
      <c r="E151" s="11" t="s">
        <v>3186</v>
      </c>
      <c r="F151" s="11">
        <v>211180</v>
      </c>
      <c r="G151" s="222" t="s">
        <v>3231</v>
      </c>
      <c r="H151" s="10">
        <v>17118.099999999999</v>
      </c>
      <c r="I151" s="10">
        <v>17118.099999999999</v>
      </c>
      <c r="J151" s="10"/>
      <c r="K151" s="10" t="s">
        <v>59</v>
      </c>
    </row>
    <row r="152" spans="1:11" ht="25.5" x14ac:dyDescent="0.2">
      <c r="A152" s="223" t="s">
        <v>2297</v>
      </c>
      <c r="B152" s="11" t="s">
        <v>328</v>
      </c>
      <c r="C152" s="11" t="s">
        <v>3246</v>
      </c>
      <c r="D152" s="11" t="s">
        <v>356</v>
      </c>
      <c r="E152" s="11" t="s">
        <v>3186</v>
      </c>
      <c r="F152" s="11">
        <v>211180</v>
      </c>
      <c r="G152" s="222" t="s">
        <v>3241</v>
      </c>
      <c r="H152" s="10">
        <v>15365</v>
      </c>
      <c r="I152" s="10">
        <v>15365</v>
      </c>
      <c r="J152" s="10"/>
      <c r="K152" s="10" t="s">
        <v>59</v>
      </c>
    </row>
    <row r="153" spans="1:11" ht="25.5" x14ac:dyDescent="0.2">
      <c r="A153" s="223" t="s">
        <v>2333</v>
      </c>
      <c r="B153" s="11" t="s">
        <v>328</v>
      </c>
      <c r="C153" s="11" t="s">
        <v>3246</v>
      </c>
      <c r="D153" s="11" t="s">
        <v>356</v>
      </c>
      <c r="E153" s="11" t="s">
        <v>3186</v>
      </c>
      <c r="F153" s="11">
        <v>212100</v>
      </c>
      <c r="G153" s="222" t="s">
        <v>3230</v>
      </c>
      <c r="H153" s="10">
        <v>5880</v>
      </c>
      <c r="I153" s="10">
        <v>5880</v>
      </c>
      <c r="J153" s="10"/>
      <c r="K153" s="10" t="s">
        <v>59</v>
      </c>
    </row>
    <row r="154" spans="1:11" ht="25.5" x14ac:dyDescent="0.2">
      <c r="A154" s="223" t="s">
        <v>2333</v>
      </c>
      <c r="B154" s="11" t="s">
        <v>328</v>
      </c>
      <c r="C154" s="11" t="s">
        <v>3246</v>
      </c>
      <c r="D154" s="11" t="s">
        <v>356</v>
      </c>
      <c r="E154" s="11" t="s">
        <v>3186</v>
      </c>
      <c r="F154" s="11">
        <v>212100</v>
      </c>
      <c r="G154" s="222" t="s">
        <v>3231</v>
      </c>
      <c r="H154" s="10">
        <v>4963.3999999999996</v>
      </c>
      <c r="I154" s="10">
        <v>4963.3999999999996</v>
      </c>
      <c r="J154" s="10"/>
      <c r="K154" s="10" t="s">
        <v>59</v>
      </c>
    </row>
    <row r="155" spans="1:11" ht="25.5" x14ac:dyDescent="0.2">
      <c r="A155" s="223" t="s">
        <v>2333</v>
      </c>
      <c r="B155" s="11" t="s">
        <v>328</v>
      </c>
      <c r="C155" s="11" t="s">
        <v>3246</v>
      </c>
      <c r="D155" s="11" t="s">
        <v>356</v>
      </c>
      <c r="E155" s="11" t="s">
        <v>3186</v>
      </c>
      <c r="F155" s="11">
        <v>212100</v>
      </c>
      <c r="G155" s="222" t="s">
        <v>3241</v>
      </c>
      <c r="H155" s="10">
        <v>4455.8</v>
      </c>
      <c r="I155" s="10">
        <v>4455.8</v>
      </c>
      <c r="J155" s="10"/>
      <c r="K155" s="10" t="s">
        <v>59</v>
      </c>
    </row>
    <row r="156" spans="1:11" x14ac:dyDescent="0.2">
      <c r="A156" s="229" t="s">
        <v>3247</v>
      </c>
      <c r="B156" s="11" t="s">
        <v>328</v>
      </c>
      <c r="C156" s="11" t="s">
        <v>3248</v>
      </c>
      <c r="D156" s="11" t="s">
        <v>19</v>
      </c>
      <c r="E156" s="11" t="s">
        <v>19</v>
      </c>
      <c r="F156" s="11"/>
      <c r="G156" s="222" t="s">
        <v>19</v>
      </c>
      <c r="H156" s="10">
        <v>2052</v>
      </c>
      <c r="I156" s="10">
        <v>1959.2</v>
      </c>
      <c r="J156" s="10">
        <v>-92.8</v>
      </c>
      <c r="K156" s="10" t="s">
        <v>598</v>
      </c>
    </row>
    <row r="157" spans="1:11" x14ac:dyDescent="0.2">
      <c r="A157" s="230" t="s">
        <v>993</v>
      </c>
      <c r="B157" s="11" t="s">
        <v>328</v>
      </c>
      <c r="C157" s="11" t="s">
        <v>3248</v>
      </c>
      <c r="D157" s="11" t="s">
        <v>2994</v>
      </c>
      <c r="E157" s="11" t="s">
        <v>19</v>
      </c>
      <c r="F157" s="11"/>
      <c r="G157" s="222" t="s">
        <v>19</v>
      </c>
      <c r="H157" s="10">
        <v>2052</v>
      </c>
      <c r="I157" s="10">
        <v>1959.2</v>
      </c>
      <c r="J157" s="10">
        <v>-92.8</v>
      </c>
      <c r="K157" s="10" t="s">
        <v>598</v>
      </c>
    </row>
    <row r="158" spans="1:11" x14ac:dyDescent="0.2">
      <c r="A158" s="230" t="s">
        <v>352</v>
      </c>
      <c r="B158" s="11" t="s">
        <v>328</v>
      </c>
      <c r="C158" s="11" t="s">
        <v>3248</v>
      </c>
      <c r="D158" s="11" t="s">
        <v>353</v>
      </c>
      <c r="E158" s="11" t="s">
        <v>19</v>
      </c>
      <c r="F158" s="11"/>
      <c r="G158" s="222" t="s">
        <v>19</v>
      </c>
      <c r="H158" s="10">
        <v>2052</v>
      </c>
      <c r="I158" s="10">
        <v>1959.2</v>
      </c>
      <c r="J158" s="10">
        <v>-92.8</v>
      </c>
      <c r="K158" s="10" t="s">
        <v>598</v>
      </c>
    </row>
    <row r="159" spans="1:11" x14ac:dyDescent="0.2">
      <c r="A159" s="231" t="s">
        <v>3185</v>
      </c>
      <c r="B159" s="11" t="s">
        <v>328</v>
      </c>
      <c r="C159" s="11" t="s">
        <v>3248</v>
      </c>
      <c r="D159" s="11" t="s">
        <v>353</v>
      </c>
      <c r="E159" s="11" t="s">
        <v>3186</v>
      </c>
      <c r="F159" s="11"/>
      <c r="G159" s="222" t="s">
        <v>19</v>
      </c>
      <c r="H159" s="10">
        <v>2052</v>
      </c>
      <c r="I159" s="10">
        <v>1959.2</v>
      </c>
      <c r="J159" s="10">
        <v>-92.8</v>
      </c>
      <c r="K159" s="10" t="s">
        <v>598</v>
      </c>
    </row>
    <row r="160" spans="1:11" x14ac:dyDescent="0.2">
      <c r="A160" s="221" t="s">
        <v>2294</v>
      </c>
      <c r="B160" s="11" t="s">
        <v>328</v>
      </c>
      <c r="C160" s="11" t="s">
        <v>3248</v>
      </c>
      <c r="D160" s="11" t="s">
        <v>353</v>
      </c>
      <c r="E160" s="11" t="s">
        <v>3186</v>
      </c>
      <c r="F160" s="11">
        <v>2</v>
      </c>
      <c r="G160" s="222" t="s">
        <v>19</v>
      </c>
      <c r="H160" s="10">
        <v>2052</v>
      </c>
      <c r="I160" s="10">
        <v>1959.2</v>
      </c>
      <c r="J160" s="10">
        <v>-92.8</v>
      </c>
      <c r="K160" s="10" t="s">
        <v>598</v>
      </c>
    </row>
    <row r="161" spans="1:11" ht="25.5" x14ac:dyDescent="0.2">
      <c r="A161" s="223" t="s">
        <v>2297</v>
      </c>
      <c r="B161" s="11" t="s">
        <v>328</v>
      </c>
      <c r="C161" s="11" t="s">
        <v>3248</v>
      </c>
      <c r="D161" s="11" t="s">
        <v>353</v>
      </c>
      <c r="E161" s="11" t="s">
        <v>3186</v>
      </c>
      <c r="F161" s="11">
        <v>211180</v>
      </c>
      <c r="G161" s="222" t="s">
        <v>3230</v>
      </c>
      <c r="H161" s="10">
        <v>620</v>
      </c>
      <c r="I161" s="10">
        <v>620</v>
      </c>
      <c r="J161" s="10"/>
      <c r="K161" s="10" t="s">
        <v>59</v>
      </c>
    </row>
    <row r="162" spans="1:11" ht="25.5" x14ac:dyDescent="0.2">
      <c r="A162" s="223" t="s">
        <v>2297</v>
      </c>
      <c r="B162" s="11" t="s">
        <v>328</v>
      </c>
      <c r="C162" s="11" t="s">
        <v>3248</v>
      </c>
      <c r="D162" s="11" t="s">
        <v>353</v>
      </c>
      <c r="E162" s="11" t="s">
        <v>3186</v>
      </c>
      <c r="F162" s="11">
        <v>211180</v>
      </c>
      <c r="G162" s="222" t="s">
        <v>3231</v>
      </c>
      <c r="H162" s="10">
        <v>533.1</v>
      </c>
      <c r="I162" s="10">
        <v>489.5</v>
      </c>
      <c r="J162" s="10">
        <v>-43.6</v>
      </c>
      <c r="K162" s="10" t="s">
        <v>62</v>
      </c>
    </row>
    <row r="163" spans="1:11" ht="25.5" x14ac:dyDescent="0.2">
      <c r="A163" s="223" t="s">
        <v>2297</v>
      </c>
      <c r="B163" s="11" t="s">
        <v>328</v>
      </c>
      <c r="C163" s="11" t="s">
        <v>3248</v>
      </c>
      <c r="D163" s="11" t="s">
        <v>353</v>
      </c>
      <c r="E163" s="11" t="s">
        <v>3186</v>
      </c>
      <c r="F163" s="11">
        <v>211180</v>
      </c>
      <c r="G163" s="222" t="s">
        <v>3241</v>
      </c>
      <c r="H163" s="10">
        <v>437.5</v>
      </c>
      <c r="I163" s="10">
        <v>409.8</v>
      </c>
      <c r="J163" s="10">
        <v>-27.7</v>
      </c>
      <c r="K163" s="10" t="s">
        <v>174</v>
      </c>
    </row>
    <row r="164" spans="1:11" ht="25.5" x14ac:dyDescent="0.2">
      <c r="A164" s="223" t="s">
        <v>2333</v>
      </c>
      <c r="B164" s="11" t="s">
        <v>328</v>
      </c>
      <c r="C164" s="11" t="s">
        <v>3248</v>
      </c>
      <c r="D164" s="11" t="s">
        <v>353</v>
      </c>
      <c r="E164" s="11" t="s">
        <v>3186</v>
      </c>
      <c r="F164" s="11">
        <v>212100</v>
      </c>
      <c r="G164" s="222" t="s">
        <v>3230</v>
      </c>
      <c r="H164" s="10">
        <v>179.8</v>
      </c>
      <c r="I164" s="10">
        <v>179.8</v>
      </c>
      <c r="J164" s="10"/>
      <c r="K164" s="10" t="s">
        <v>59</v>
      </c>
    </row>
    <row r="165" spans="1:11" ht="25.5" x14ac:dyDescent="0.2">
      <c r="A165" s="223" t="s">
        <v>2333</v>
      </c>
      <c r="B165" s="11" t="s">
        <v>328</v>
      </c>
      <c r="C165" s="11" t="s">
        <v>3248</v>
      </c>
      <c r="D165" s="11" t="s">
        <v>353</v>
      </c>
      <c r="E165" s="11" t="s">
        <v>3186</v>
      </c>
      <c r="F165" s="11">
        <v>212100</v>
      </c>
      <c r="G165" s="222" t="s">
        <v>3231</v>
      </c>
      <c r="H165" s="10">
        <v>154.69999999999999</v>
      </c>
      <c r="I165" s="10">
        <v>141.19999999999999</v>
      </c>
      <c r="J165" s="10">
        <v>-13.5</v>
      </c>
      <c r="K165" s="10" t="s">
        <v>759</v>
      </c>
    </row>
    <row r="166" spans="1:11" ht="25.5" x14ac:dyDescent="0.2">
      <c r="A166" s="223" t="s">
        <v>2333</v>
      </c>
      <c r="B166" s="11" t="s">
        <v>328</v>
      </c>
      <c r="C166" s="11" t="s">
        <v>3248</v>
      </c>
      <c r="D166" s="11" t="s">
        <v>353</v>
      </c>
      <c r="E166" s="11" t="s">
        <v>3186</v>
      </c>
      <c r="F166" s="11">
        <v>212100</v>
      </c>
      <c r="G166" s="222" t="s">
        <v>3241</v>
      </c>
      <c r="H166" s="10">
        <v>126.9</v>
      </c>
      <c r="I166" s="10">
        <v>118.8</v>
      </c>
      <c r="J166" s="10">
        <v>-8.1</v>
      </c>
      <c r="K166" s="10" t="s">
        <v>466</v>
      </c>
    </row>
    <row r="167" spans="1:11" x14ac:dyDescent="0.2">
      <c r="A167" s="228" t="s">
        <v>996</v>
      </c>
      <c r="B167" s="11" t="s">
        <v>328</v>
      </c>
      <c r="C167" s="11" t="s">
        <v>997</v>
      </c>
      <c r="D167" s="11" t="s">
        <v>19</v>
      </c>
      <c r="E167" s="11" t="s">
        <v>19</v>
      </c>
      <c r="F167" s="11"/>
      <c r="G167" s="222" t="s">
        <v>19</v>
      </c>
      <c r="H167" s="10">
        <v>35395.1</v>
      </c>
      <c r="I167" s="10">
        <v>35394.1</v>
      </c>
      <c r="J167" s="10">
        <v>-1</v>
      </c>
      <c r="K167" s="10" t="s">
        <v>59</v>
      </c>
    </row>
    <row r="168" spans="1:11" x14ac:dyDescent="0.2">
      <c r="A168" s="229" t="s">
        <v>3249</v>
      </c>
      <c r="B168" s="11" t="s">
        <v>328</v>
      </c>
      <c r="C168" s="11" t="s">
        <v>3250</v>
      </c>
      <c r="D168" s="11" t="s">
        <v>19</v>
      </c>
      <c r="E168" s="11" t="s">
        <v>19</v>
      </c>
      <c r="F168" s="11"/>
      <c r="G168" s="222" t="s">
        <v>19</v>
      </c>
      <c r="H168" s="10">
        <v>35395.1</v>
      </c>
      <c r="I168" s="10">
        <v>35394.1</v>
      </c>
      <c r="J168" s="10">
        <v>-1</v>
      </c>
      <c r="K168" s="10" t="s">
        <v>59</v>
      </c>
    </row>
    <row r="169" spans="1:11" x14ac:dyDescent="0.2">
      <c r="A169" s="230" t="s">
        <v>3251</v>
      </c>
      <c r="B169" s="11" t="s">
        <v>328</v>
      </c>
      <c r="C169" s="11" t="s">
        <v>3250</v>
      </c>
      <c r="D169" s="11" t="s">
        <v>3252</v>
      </c>
      <c r="E169" s="11" t="s">
        <v>19</v>
      </c>
      <c r="F169" s="11"/>
      <c r="G169" s="222" t="s">
        <v>19</v>
      </c>
      <c r="H169" s="10">
        <v>35395.1</v>
      </c>
      <c r="I169" s="10">
        <v>35394.1</v>
      </c>
      <c r="J169" s="10">
        <v>-1</v>
      </c>
      <c r="K169" s="10" t="s">
        <v>59</v>
      </c>
    </row>
    <row r="170" spans="1:11" x14ac:dyDescent="0.2">
      <c r="A170" s="230" t="s">
        <v>360</v>
      </c>
      <c r="B170" s="11" t="s">
        <v>328</v>
      </c>
      <c r="C170" s="11" t="s">
        <v>3250</v>
      </c>
      <c r="D170" s="11" t="s">
        <v>361</v>
      </c>
      <c r="E170" s="11" t="s">
        <v>19</v>
      </c>
      <c r="F170" s="11"/>
      <c r="G170" s="222" t="s">
        <v>19</v>
      </c>
      <c r="H170" s="10">
        <v>35395.1</v>
      </c>
      <c r="I170" s="10">
        <v>35394.1</v>
      </c>
      <c r="J170" s="10">
        <v>-1</v>
      </c>
      <c r="K170" s="10" t="s">
        <v>59</v>
      </c>
    </row>
    <row r="171" spans="1:11" ht="25.5" x14ac:dyDescent="0.2">
      <c r="A171" s="231" t="s">
        <v>3253</v>
      </c>
      <c r="B171" s="11" t="s">
        <v>328</v>
      </c>
      <c r="C171" s="11" t="s">
        <v>3250</v>
      </c>
      <c r="D171" s="11" t="s">
        <v>361</v>
      </c>
      <c r="E171" s="11" t="s">
        <v>3254</v>
      </c>
      <c r="F171" s="11"/>
      <c r="G171" s="222" t="s">
        <v>19</v>
      </c>
      <c r="H171" s="10">
        <v>102.1</v>
      </c>
      <c r="I171" s="10">
        <v>102.1</v>
      </c>
      <c r="J171" s="10"/>
      <c r="K171" s="10" t="s">
        <v>59</v>
      </c>
    </row>
    <row r="172" spans="1:11" x14ac:dyDescent="0.2">
      <c r="A172" s="221" t="s">
        <v>2294</v>
      </c>
      <c r="B172" s="11" t="s">
        <v>328</v>
      </c>
      <c r="C172" s="11" t="s">
        <v>3250</v>
      </c>
      <c r="D172" s="11" t="s">
        <v>361</v>
      </c>
      <c r="E172" s="11" t="s">
        <v>3254</v>
      </c>
      <c r="F172" s="11">
        <v>2</v>
      </c>
      <c r="G172" s="222" t="s">
        <v>19</v>
      </c>
      <c r="H172" s="10">
        <v>102.1</v>
      </c>
      <c r="I172" s="10">
        <v>102.1</v>
      </c>
      <c r="J172" s="10"/>
      <c r="K172" s="10" t="s">
        <v>59</v>
      </c>
    </row>
    <row r="173" spans="1:11" ht="25.5" x14ac:dyDescent="0.2">
      <c r="A173" s="223" t="s">
        <v>2375</v>
      </c>
      <c r="B173" s="11" t="s">
        <v>328</v>
      </c>
      <c r="C173" s="11" t="s">
        <v>3250</v>
      </c>
      <c r="D173" s="11" t="s">
        <v>361</v>
      </c>
      <c r="E173" s="11" t="s">
        <v>3254</v>
      </c>
      <c r="F173" s="11">
        <v>222400</v>
      </c>
      <c r="G173" s="222" t="s">
        <v>3255</v>
      </c>
      <c r="H173" s="10">
        <v>102.1</v>
      </c>
      <c r="I173" s="10">
        <v>102.1</v>
      </c>
      <c r="J173" s="10"/>
      <c r="K173" s="10" t="s">
        <v>59</v>
      </c>
    </row>
    <row r="174" spans="1:11" x14ac:dyDescent="0.2">
      <c r="A174" s="231" t="s">
        <v>3185</v>
      </c>
      <c r="B174" s="11" t="s">
        <v>328</v>
      </c>
      <c r="C174" s="11" t="s">
        <v>3250</v>
      </c>
      <c r="D174" s="11" t="s">
        <v>361</v>
      </c>
      <c r="E174" s="11" t="s">
        <v>3186</v>
      </c>
      <c r="F174" s="11"/>
      <c r="G174" s="222" t="s">
        <v>19</v>
      </c>
      <c r="H174" s="10">
        <v>35293</v>
      </c>
      <c r="I174" s="10">
        <v>35292</v>
      </c>
      <c r="J174" s="10">
        <v>-1</v>
      </c>
      <c r="K174" s="10" t="s">
        <v>59</v>
      </c>
    </row>
    <row r="175" spans="1:11" x14ac:dyDescent="0.2">
      <c r="A175" s="221" t="s">
        <v>2294</v>
      </c>
      <c r="B175" s="11" t="s">
        <v>328</v>
      </c>
      <c r="C175" s="11" t="s">
        <v>3250</v>
      </c>
      <c r="D175" s="11" t="s">
        <v>361</v>
      </c>
      <c r="E175" s="11" t="s">
        <v>3186</v>
      </c>
      <c r="F175" s="11">
        <v>2</v>
      </c>
      <c r="G175" s="222" t="s">
        <v>19</v>
      </c>
      <c r="H175" s="10">
        <v>35293</v>
      </c>
      <c r="I175" s="10">
        <v>35292</v>
      </c>
      <c r="J175" s="10">
        <v>-1</v>
      </c>
      <c r="K175" s="10" t="s">
        <v>59</v>
      </c>
    </row>
    <row r="176" spans="1:11" ht="25.5" x14ac:dyDescent="0.2">
      <c r="A176" s="223" t="s">
        <v>2297</v>
      </c>
      <c r="B176" s="11" t="s">
        <v>328</v>
      </c>
      <c r="C176" s="11" t="s">
        <v>3250</v>
      </c>
      <c r="D176" s="11" t="s">
        <v>361</v>
      </c>
      <c r="E176" s="11" t="s">
        <v>3186</v>
      </c>
      <c r="F176" s="11">
        <v>211180</v>
      </c>
      <c r="G176" s="222" t="s">
        <v>3230</v>
      </c>
      <c r="H176" s="10">
        <v>14529.8</v>
      </c>
      <c r="I176" s="10">
        <v>14529.8</v>
      </c>
      <c r="J176" s="10"/>
      <c r="K176" s="10" t="s">
        <v>59</v>
      </c>
    </row>
    <row r="177" spans="1:11" ht="25.5" x14ac:dyDescent="0.2">
      <c r="A177" s="223" t="s">
        <v>2297</v>
      </c>
      <c r="B177" s="11" t="s">
        <v>328</v>
      </c>
      <c r="C177" s="11" t="s">
        <v>3250</v>
      </c>
      <c r="D177" s="11" t="s">
        <v>361</v>
      </c>
      <c r="E177" s="11" t="s">
        <v>3186</v>
      </c>
      <c r="F177" s="11">
        <v>211180</v>
      </c>
      <c r="G177" s="222" t="s">
        <v>3231</v>
      </c>
      <c r="H177" s="10">
        <v>7210.4</v>
      </c>
      <c r="I177" s="10">
        <v>7210.3</v>
      </c>
      <c r="J177" s="10">
        <v>-0.1</v>
      </c>
      <c r="K177" s="10" t="s">
        <v>59</v>
      </c>
    </row>
    <row r="178" spans="1:11" ht="25.5" x14ac:dyDescent="0.2">
      <c r="A178" s="223" t="s">
        <v>2297</v>
      </c>
      <c r="B178" s="11" t="s">
        <v>328</v>
      </c>
      <c r="C178" s="11" t="s">
        <v>3250</v>
      </c>
      <c r="D178" s="11" t="s">
        <v>361</v>
      </c>
      <c r="E178" s="11" t="s">
        <v>3186</v>
      </c>
      <c r="F178" s="11">
        <v>211180</v>
      </c>
      <c r="G178" s="222" t="s">
        <v>3241</v>
      </c>
      <c r="H178" s="10">
        <v>5618.3</v>
      </c>
      <c r="I178" s="10">
        <v>5618.1</v>
      </c>
      <c r="J178" s="10">
        <v>-0.2</v>
      </c>
      <c r="K178" s="10" t="s">
        <v>59</v>
      </c>
    </row>
    <row r="179" spans="1:11" ht="25.5" x14ac:dyDescent="0.2">
      <c r="A179" s="223" t="s">
        <v>2333</v>
      </c>
      <c r="B179" s="11" t="s">
        <v>328</v>
      </c>
      <c r="C179" s="11" t="s">
        <v>3250</v>
      </c>
      <c r="D179" s="11" t="s">
        <v>361</v>
      </c>
      <c r="E179" s="11" t="s">
        <v>3186</v>
      </c>
      <c r="F179" s="11">
        <v>212100</v>
      </c>
      <c r="G179" s="222" t="s">
        <v>3230</v>
      </c>
      <c r="H179" s="10">
        <v>4213.6000000000004</v>
      </c>
      <c r="I179" s="10">
        <v>4213.6000000000004</v>
      </c>
      <c r="J179" s="10"/>
      <c r="K179" s="10" t="s">
        <v>59</v>
      </c>
    </row>
    <row r="180" spans="1:11" ht="25.5" x14ac:dyDescent="0.2">
      <c r="A180" s="223" t="s">
        <v>2333</v>
      </c>
      <c r="B180" s="11" t="s">
        <v>328</v>
      </c>
      <c r="C180" s="11" t="s">
        <v>3250</v>
      </c>
      <c r="D180" s="11" t="s">
        <v>361</v>
      </c>
      <c r="E180" s="11" t="s">
        <v>3186</v>
      </c>
      <c r="F180" s="11">
        <v>212100</v>
      </c>
      <c r="G180" s="222" t="s">
        <v>3231</v>
      </c>
      <c r="H180" s="10">
        <v>2091.6</v>
      </c>
      <c r="I180" s="10">
        <v>2091</v>
      </c>
      <c r="J180" s="10">
        <v>-0.6</v>
      </c>
      <c r="K180" s="10" t="s">
        <v>59</v>
      </c>
    </row>
    <row r="181" spans="1:11" ht="25.5" x14ac:dyDescent="0.2">
      <c r="A181" s="223" t="s">
        <v>2333</v>
      </c>
      <c r="B181" s="11" t="s">
        <v>328</v>
      </c>
      <c r="C181" s="11" t="s">
        <v>3250</v>
      </c>
      <c r="D181" s="11" t="s">
        <v>361</v>
      </c>
      <c r="E181" s="11" t="s">
        <v>3186</v>
      </c>
      <c r="F181" s="11">
        <v>212100</v>
      </c>
      <c r="G181" s="222" t="s">
        <v>3241</v>
      </c>
      <c r="H181" s="10">
        <v>1629.3</v>
      </c>
      <c r="I181" s="10">
        <v>1629.2</v>
      </c>
      <c r="J181" s="10">
        <v>-0.1</v>
      </c>
      <c r="K181" s="10" t="s">
        <v>59</v>
      </c>
    </row>
    <row r="182" spans="1:11" ht="25.5" x14ac:dyDescent="0.2">
      <c r="A182" s="228" t="s">
        <v>1004</v>
      </c>
      <c r="B182" s="11" t="s">
        <v>328</v>
      </c>
      <c r="C182" s="11" t="s">
        <v>1005</v>
      </c>
      <c r="D182" s="11" t="s">
        <v>19</v>
      </c>
      <c r="E182" s="11" t="s">
        <v>19</v>
      </c>
      <c r="F182" s="11"/>
      <c r="G182" s="222" t="s">
        <v>19</v>
      </c>
      <c r="H182" s="10">
        <v>447.2</v>
      </c>
      <c r="I182" s="10">
        <v>447.2</v>
      </c>
      <c r="J182" s="10"/>
      <c r="K182" s="10" t="s">
        <v>59</v>
      </c>
    </row>
    <row r="183" spans="1:11" ht="25.5" x14ac:dyDescent="0.2">
      <c r="A183" s="229" t="s">
        <v>3256</v>
      </c>
      <c r="B183" s="11" t="s">
        <v>328</v>
      </c>
      <c r="C183" s="11" t="s">
        <v>3257</v>
      </c>
      <c r="D183" s="11" t="s">
        <v>19</v>
      </c>
      <c r="E183" s="11" t="s">
        <v>19</v>
      </c>
      <c r="F183" s="11"/>
      <c r="G183" s="222" t="s">
        <v>19</v>
      </c>
      <c r="H183" s="10">
        <v>447.2</v>
      </c>
      <c r="I183" s="10">
        <v>447.2</v>
      </c>
      <c r="J183" s="10"/>
      <c r="K183" s="10" t="s">
        <v>59</v>
      </c>
    </row>
    <row r="184" spans="1:11" x14ac:dyDescent="0.2">
      <c r="A184" s="230" t="s">
        <v>993</v>
      </c>
      <c r="B184" s="11" t="s">
        <v>328</v>
      </c>
      <c r="C184" s="11" t="s">
        <v>3257</v>
      </c>
      <c r="D184" s="11" t="s">
        <v>2994</v>
      </c>
      <c r="E184" s="11" t="s">
        <v>19</v>
      </c>
      <c r="F184" s="11"/>
      <c r="G184" s="222" t="s">
        <v>19</v>
      </c>
      <c r="H184" s="10">
        <v>447.2</v>
      </c>
      <c r="I184" s="10">
        <v>447.2</v>
      </c>
      <c r="J184" s="10"/>
      <c r="K184" s="10" t="s">
        <v>59</v>
      </c>
    </row>
    <row r="185" spans="1:11" x14ac:dyDescent="0.2">
      <c r="A185" s="230" t="s">
        <v>342</v>
      </c>
      <c r="B185" s="11" t="s">
        <v>328</v>
      </c>
      <c r="C185" s="11" t="s">
        <v>3257</v>
      </c>
      <c r="D185" s="11" t="s">
        <v>343</v>
      </c>
      <c r="E185" s="11" t="s">
        <v>19</v>
      </c>
      <c r="F185" s="11"/>
      <c r="G185" s="222" t="s">
        <v>19</v>
      </c>
      <c r="H185" s="10">
        <v>447.2</v>
      </c>
      <c r="I185" s="10">
        <v>447.2</v>
      </c>
      <c r="J185" s="10"/>
      <c r="K185" s="10" t="s">
        <v>59</v>
      </c>
    </row>
    <row r="186" spans="1:11" x14ac:dyDescent="0.2">
      <c r="A186" s="231" t="s">
        <v>3185</v>
      </c>
      <c r="B186" s="11" t="s">
        <v>328</v>
      </c>
      <c r="C186" s="11" t="s">
        <v>3257</v>
      </c>
      <c r="D186" s="11" t="s">
        <v>343</v>
      </c>
      <c r="E186" s="11" t="s">
        <v>3186</v>
      </c>
      <c r="F186" s="11"/>
      <c r="G186" s="222" t="s">
        <v>19</v>
      </c>
      <c r="H186" s="10">
        <v>447.2</v>
      </c>
      <c r="I186" s="10">
        <v>447.2</v>
      </c>
      <c r="J186" s="10"/>
      <c r="K186" s="10" t="s">
        <v>59</v>
      </c>
    </row>
    <row r="187" spans="1:11" x14ac:dyDescent="0.2">
      <c r="A187" s="221" t="s">
        <v>2294</v>
      </c>
      <c r="B187" s="11" t="s">
        <v>328</v>
      </c>
      <c r="C187" s="11" t="s">
        <v>3257</v>
      </c>
      <c r="D187" s="11" t="s">
        <v>343</v>
      </c>
      <c r="E187" s="11" t="s">
        <v>3186</v>
      </c>
      <c r="F187" s="11">
        <v>2</v>
      </c>
      <c r="G187" s="222" t="s">
        <v>19</v>
      </c>
      <c r="H187" s="10">
        <v>447.2</v>
      </c>
      <c r="I187" s="10">
        <v>447.2</v>
      </c>
      <c r="J187" s="10"/>
      <c r="K187" s="10" t="s">
        <v>59</v>
      </c>
    </row>
    <row r="188" spans="1:11" ht="25.5" x14ac:dyDescent="0.2">
      <c r="A188" s="223" t="s">
        <v>2297</v>
      </c>
      <c r="B188" s="11" t="s">
        <v>328</v>
      </c>
      <c r="C188" s="11" t="s">
        <v>3257</v>
      </c>
      <c r="D188" s="11" t="s">
        <v>343</v>
      </c>
      <c r="E188" s="11" t="s">
        <v>3186</v>
      </c>
      <c r="F188" s="11">
        <v>211180</v>
      </c>
      <c r="G188" s="222" t="s">
        <v>3230</v>
      </c>
      <c r="H188" s="10">
        <v>150.69999999999999</v>
      </c>
      <c r="I188" s="10">
        <v>150.69999999999999</v>
      </c>
      <c r="J188" s="10"/>
      <c r="K188" s="10" t="s">
        <v>59</v>
      </c>
    </row>
    <row r="189" spans="1:11" ht="25.5" x14ac:dyDescent="0.2">
      <c r="A189" s="223" t="s">
        <v>2297</v>
      </c>
      <c r="B189" s="11" t="s">
        <v>328</v>
      </c>
      <c r="C189" s="11" t="s">
        <v>3257</v>
      </c>
      <c r="D189" s="11" t="s">
        <v>343</v>
      </c>
      <c r="E189" s="11" t="s">
        <v>3186</v>
      </c>
      <c r="F189" s="11">
        <v>211180</v>
      </c>
      <c r="G189" s="222" t="s">
        <v>3231</v>
      </c>
      <c r="H189" s="10">
        <v>119.3</v>
      </c>
      <c r="I189" s="10">
        <v>119.3</v>
      </c>
      <c r="J189" s="10"/>
      <c r="K189" s="10" t="s">
        <v>59</v>
      </c>
    </row>
    <row r="190" spans="1:11" ht="25.5" x14ac:dyDescent="0.2">
      <c r="A190" s="223" t="s">
        <v>2297</v>
      </c>
      <c r="B190" s="11" t="s">
        <v>328</v>
      </c>
      <c r="C190" s="11" t="s">
        <v>3257</v>
      </c>
      <c r="D190" s="11" t="s">
        <v>343</v>
      </c>
      <c r="E190" s="11" t="s">
        <v>3186</v>
      </c>
      <c r="F190" s="11">
        <v>211180</v>
      </c>
      <c r="G190" s="222" t="s">
        <v>3241</v>
      </c>
      <c r="H190" s="10">
        <v>76.7</v>
      </c>
      <c r="I190" s="10">
        <v>76.7</v>
      </c>
      <c r="J190" s="10"/>
      <c r="K190" s="10" t="s">
        <v>59</v>
      </c>
    </row>
    <row r="191" spans="1:11" ht="25.5" x14ac:dyDescent="0.2">
      <c r="A191" s="223" t="s">
        <v>2333</v>
      </c>
      <c r="B191" s="11" t="s">
        <v>328</v>
      </c>
      <c r="C191" s="11" t="s">
        <v>3257</v>
      </c>
      <c r="D191" s="11" t="s">
        <v>343</v>
      </c>
      <c r="E191" s="11" t="s">
        <v>3186</v>
      </c>
      <c r="F191" s="11">
        <v>212100</v>
      </c>
      <c r="G191" s="222" t="s">
        <v>3230</v>
      </c>
      <c r="H191" s="10">
        <v>43.7</v>
      </c>
      <c r="I191" s="10">
        <v>43.7</v>
      </c>
      <c r="J191" s="10"/>
      <c r="K191" s="10" t="s">
        <v>59</v>
      </c>
    </row>
    <row r="192" spans="1:11" ht="25.5" x14ac:dyDescent="0.2">
      <c r="A192" s="223" t="s">
        <v>2333</v>
      </c>
      <c r="B192" s="11" t="s">
        <v>328</v>
      </c>
      <c r="C192" s="11" t="s">
        <v>3257</v>
      </c>
      <c r="D192" s="11" t="s">
        <v>343</v>
      </c>
      <c r="E192" s="11" t="s">
        <v>3186</v>
      </c>
      <c r="F192" s="11">
        <v>212100</v>
      </c>
      <c r="G192" s="222" t="s">
        <v>3231</v>
      </c>
      <c r="H192" s="10">
        <v>34.6</v>
      </c>
      <c r="I192" s="10">
        <v>34.6</v>
      </c>
      <c r="J192" s="10"/>
      <c r="K192" s="10" t="s">
        <v>59</v>
      </c>
    </row>
    <row r="193" spans="1:11" ht="25.5" x14ac:dyDescent="0.2">
      <c r="A193" s="223" t="s">
        <v>2333</v>
      </c>
      <c r="B193" s="11" t="s">
        <v>328</v>
      </c>
      <c r="C193" s="11" t="s">
        <v>3257</v>
      </c>
      <c r="D193" s="11" t="s">
        <v>343</v>
      </c>
      <c r="E193" s="11" t="s">
        <v>3186</v>
      </c>
      <c r="F193" s="11">
        <v>212100</v>
      </c>
      <c r="G193" s="222" t="s">
        <v>3241</v>
      </c>
      <c r="H193" s="10">
        <v>22.3</v>
      </c>
      <c r="I193" s="10">
        <v>22.3</v>
      </c>
      <c r="J193" s="10"/>
      <c r="K193" s="10" t="s">
        <v>59</v>
      </c>
    </row>
    <row r="194" spans="1:11" x14ac:dyDescent="0.2">
      <c r="A194" s="227" t="s">
        <v>363</v>
      </c>
      <c r="B194" s="11" t="s">
        <v>328</v>
      </c>
      <c r="C194" s="11" t="s">
        <v>364</v>
      </c>
      <c r="D194" s="11" t="s">
        <v>19</v>
      </c>
      <c r="E194" s="11" t="s">
        <v>19</v>
      </c>
      <c r="F194" s="11"/>
      <c r="G194" s="222" t="s">
        <v>19</v>
      </c>
      <c r="H194" s="10">
        <v>19.600000000000001</v>
      </c>
      <c r="I194" s="10">
        <v>19.600000000000001</v>
      </c>
      <c r="J194" s="10"/>
      <c r="K194" s="10" t="s">
        <v>59</v>
      </c>
    </row>
    <row r="195" spans="1:11" x14ac:dyDescent="0.2">
      <c r="A195" s="228" t="s">
        <v>1032</v>
      </c>
      <c r="B195" s="11" t="s">
        <v>328</v>
      </c>
      <c r="C195" s="11" t="s">
        <v>1033</v>
      </c>
      <c r="D195" s="11" t="s">
        <v>19</v>
      </c>
      <c r="E195" s="11" t="s">
        <v>19</v>
      </c>
      <c r="F195" s="11"/>
      <c r="G195" s="222" t="s">
        <v>19</v>
      </c>
      <c r="H195" s="10">
        <v>19.600000000000001</v>
      </c>
      <c r="I195" s="10">
        <v>19.600000000000001</v>
      </c>
      <c r="J195" s="10"/>
      <c r="K195" s="10" t="s">
        <v>59</v>
      </c>
    </row>
    <row r="196" spans="1:11" x14ac:dyDescent="0.2">
      <c r="A196" s="229" t="s">
        <v>1032</v>
      </c>
      <c r="B196" s="11" t="s">
        <v>328</v>
      </c>
      <c r="C196" s="11" t="s">
        <v>253</v>
      </c>
      <c r="D196" s="11" t="s">
        <v>19</v>
      </c>
      <c r="E196" s="11" t="s">
        <v>19</v>
      </c>
      <c r="F196" s="11"/>
      <c r="G196" s="222" t="s">
        <v>19</v>
      </c>
      <c r="H196" s="10">
        <v>19.600000000000001</v>
      </c>
      <c r="I196" s="10">
        <v>19.600000000000001</v>
      </c>
      <c r="J196" s="10"/>
      <c r="K196" s="10" t="s">
        <v>59</v>
      </c>
    </row>
    <row r="197" spans="1:11" x14ac:dyDescent="0.2">
      <c r="A197" s="230" t="s">
        <v>363</v>
      </c>
      <c r="B197" s="11" t="s">
        <v>328</v>
      </c>
      <c r="C197" s="11" t="s">
        <v>253</v>
      </c>
      <c r="D197" s="11" t="s">
        <v>3258</v>
      </c>
      <c r="E197" s="11" t="s">
        <v>19</v>
      </c>
      <c r="F197" s="11"/>
      <c r="G197" s="222" t="s">
        <v>19</v>
      </c>
      <c r="H197" s="10">
        <v>19.600000000000001</v>
      </c>
      <c r="I197" s="10">
        <v>19.600000000000001</v>
      </c>
      <c r="J197" s="10"/>
      <c r="K197" s="10" t="s">
        <v>59</v>
      </c>
    </row>
    <row r="198" spans="1:11" x14ac:dyDescent="0.2">
      <c r="A198" s="230" t="s">
        <v>365</v>
      </c>
      <c r="B198" s="11" t="s">
        <v>328</v>
      </c>
      <c r="C198" s="11" t="s">
        <v>253</v>
      </c>
      <c r="D198" s="11" t="s">
        <v>366</v>
      </c>
      <c r="E198" s="11" t="s">
        <v>19</v>
      </c>
      <c r="F198" s="11"/>
      <c r="G198" s="222" t="s">
        <v>19</v>
      </c>
      <c r="H198" s="10">
        <v>19.600000000000001</v>
      </c>
      <c r="I198" s="10">
        <v>19.600000000000001</v>
      </c>
      <c r="J198" s="10"/>
      <c r="K198" s="10" t="s">
        <v>59</v>
      </c>
    </row>
    <row r="199" spans="1:11" x14ac:dyDescent="0.2">
      <c r="A199" s="231" t="s">
        <v>3185</v>
      </c>
      <c r="B199" s="11" t="s">
        <v>328</v>
      </c>
      <c r="C199" s="11" t="s">
        <v>253</v>
      </c>
      <c r="D199" s="11" t="s">
        <v>366</v>
      </c>
      <c r="E199" s="11" t="s">
        <v>3186</v>
      </c>
      <c r="F199" s="11"/>
      <c r="G199" s="222" t="s">
        <v>19</v>
      </c>
      <c r="H199" s="10">
        <v>19.600000000000001</v>
      </c>
      <c r="I199" s="10">
        <v>19.600000000000001</v>
      </c>
      <c r="J199" s="10"/>
      <c r="K199" s="10" t="s">
        <v>59</v>
      </c>
    </row>
    <row r="200" spans="1:11" x14ac:dyDescent="0.2">
      <c r="A200" s="221" t="s">
        <v>2294</v>
      </c>
      <c r="B200" s="11" t="s">
        <v>328</v>
      </c>
      <c r="C200" s="11" t="s">
        <v>253</v>
      </c>
      <c r="D200" s="11" t="s">
        <v>366</v>
      </c>
      <c r="E200" s="11" t="s">
        <v>3186</v>
      </c>
      <c r="F200" s="11">
        <v>2</v>
      </c>
      <c r="G200" s="222" t="s">
        <v>19</v>
      </c>
      <c r="H200" s="10">
        <v>19.600000000000001</v>
      </c>
      <c r="I200" s="10">
        <v>19.600000000000001</v>
      </c>
      <c r="J200" s="10"/>
      <c r="K200" s="10" t="s">
        <v>59</v>
      </c>
    </row>
    <row r="201" spans="1:11" ht="25.5" x14ac:dyDescent="0.2">
      <c r="A201" s="223" t="s">
        <v>2297</v>
      </c>
      <c r="B201" s="11" t="s">
        <v>328</v>
      </c>
      <c r="C201" s="11" t="s">
        <v>253</v>
      </c>
      <c r="D201" s="11" t="s">
        <v>366</v>
      </c>
      <c r="E201" s="11" t="s">
        <v>3186</v>
      </c>
      <c r="F201" s="11">
        <v>211180</v>
      </c>
      <c r="G201" s="222" t="s">
        <v>3230</v>
      </c>
      <c r="H201" s="10">
        <v>15.2</v>
      </c>
      <c r="I201" s="10">
        <v>15.2</v>
      </c>
      <c r="J201" s="10"/>
      <c r="K201" s="10" t="s">
        <v>59</v>
      </c>
    </row>
    <row r="202" spans="1:11" ht="25.5" x14ac:dyDescent="0.2">
      <c r="A202" s="223" t="s">
        <v>2333</v>
      </c>
      <c r="B202" s="11" t="s">
        <v>328</v>
      </c>
      <c r="C202" s="11" t="s">
        <v>253</v>
      </c>
      <c r="D202" s="11" t="s">
        <v>366</v>
      </c>
      <c r="E202" s="11" t="s">
        <v>3186</v>
      </c>
      <c r="F202" s="11">
        <v>212100</v>
      </c>
      <c r="G202" s="222" t="s">
        <v>3230</v>
      </c>
      <c r="H202" s="10">
        <v>4.4000000000000004</v>
      </c>
      <c r="I202" s="10">
        <v>4.4000000000000004</v>
      </c>
      <c r="J202" s="10"/>
      <c r="K202" s="10" t="s">
        <v>59</v>
      </c>
    </row>
    <row r="203" spans="1:11" x14ac:dyDescent="0.2">
      <c r="A203" s="227" t="s">
        <v>367</v>
      </c>
      <c r="B203" s="11" t="s">
        <v>328</v>
      </c>
      <c r="C203" s="11" t="s">
        <v>368</v>
      </c>
      <c r="D203" s="11" t="s">
        <v>19</v>
      </c>
      <c r="E203" s="11" t="s">
        <v>19</v>
      </c>
      <c r="F203" s="11"/>
      <c r="G203" s="222" t="s">
        <v>19</v>
      </c>
      <c r="H203" s="10">
        <v>793.6</v>
      </c>
      <c r="I203" s="10">
        <v>793.6</v>
      </c>
      <c r="J203" s="10"/>
      <c r="K203" s="10" t="s">
        <v>59</v>
      </c>
    </row>
    <row r="204" spans="1:11" x14ac:dyDescent="0.2">
      <c r="A204" s="228" t="s">
        <v>1055</v>
      </c>
      <c r="B204" s="11" t="s">
        <v>328</v>
      </c>
      <c r="C204" s="11" t="s">
        <v>1056</v>
      </c>
      <c r="D204" s="11" t="s">
        <v>19</v>
      </c>
      <c r="E204" s="11" t="s">
        <v>19</v>
      </c>
      <c r="F204" s="11"/>
      <c r="G204" s="222" t="s">
        <v>19</v>
      </c>
      <c r="H204" s="10">
        <v>793.6</v>
      </c>
      <c r="I204" s="10">
        <v>793.6</v>
      </c>
      <c r="J204" s="10"/>
      <c r="K204" s="10" t="s">
        <v>59</v>
      </c>
    </row>
    <row r="205" spans="1:11" x14ac:dyDescent="0.2">
      <c r="A205" s="229" t="s">
        <v>3259</v>
      </c>
      <c r="B205" s="11" t="s">
        <v>328</v>
      </c>
      <c r="C205" s="11" t="s">
        <v>3260</v>
      </c>
      <c r="D205" s="11" t="s">
        <v>19</v>
      </c>
      <c r="E205" s="11" t="s">
        <v>19</v>
      </c>
      <c r="F205" s="11"/>
      <c r="G205" s="222" t="s">
        <v>19</v>
      </c>
      <c r="H205" s="10">
        <v>793.6</v>
      </c>
      <c r="I205" s="10">
        <v>793.6</v>
      </c>
      <c r="J205" s="10"/>
      <c r="K205" s="10" t="s">
        <v>59</v>
      </c>
    </row>
    <row r="206" spans="1:11" x14ac:dyDescent="0.2">
      <c r="A206" s="230" t="s">
        <v>3261</v>
      </c>
      <c r="B206" s="11" t="s">
        <v>328</v>
      </c>
      <c r="C206" s="11" t="s">
        <v>3260</v>
      </c>
      <c r="D206" s="11" t="s">
        <v>3262</v>
      </c>
      <c r="E206" s="11" t="s">
        <v>19</v>
      </c>
      <c r="F206" s="11"/>
      <c r="G206" s="222" t="s">
        <v>19</v>
      </c>
      <c r="H206" s="10">
        <v>793.6</v>
      </c>
      <c r="I206" s="10">
        <v>793.6</v>
      </c>
      <c r="J206" s="10"/>
      <c r="K206" s="10" t="s">
        <v>59</v>
      </c>
    </row>
    <row r="207" spans="1:11" x14ac:dyDescent="0.2">
      <c r="A207" s="230" t="s">
        <v>369</v>
      </c>
      <c r="B207" s="11" t="s">
        <v>328</v>
      </c>
      <c r="C207" s="11" t="s">
        <v>3260</v>
      </c>
      <c r="D207" s="11" t="s">
        <v>370</v>
      </c>
      <c r="E207" s="11" t="s">
        <v>19</v>
      </c>
      <c r="F207" s="11"/>
      <c r="G207" s="222" t="s">
        <v>19</v>
      </c>
      <c r="H207" s="10">
        <v>793.6</v>
      </c>
      <c r="I207" s="10">
        <v>793.6</v>
      </c>
      <c r="J207" s="10"/>
      <c r="K207" s="10" t="s">
        <v>59</v>
      </c>
    </row>
    <row r="208" spans="1:11" x14ac:dyDescent="0.2">
      <c r="A208" s="231" t="s">
        <v>3185</v>
      </c>
      <c r="B208" s="11" t="s">
        <v>328</v>
      </c>
      <c r="C208" s="11" t="s">
        <v>3260</v>
      </c>
      <c r="D208" s="11" t="s">
        <v>370</v>
      </c>
      <c r="E208" s="11" t="s">
        <v>3186</v>
      </c>
      <c r="F208" s="11"/>
      <c r="G208" s="222" t="s">
        <v>19</v>
      </c>
      <c r="H208" s="10">
        <v>793.6</v>
      </c>
      <c r="I208" s="10">
        <v>793.6</v>
      </c>
      <c r="J208" s="10"/>
      <c r="K208" s="10" t="s">
        <v>59</v>
      </c>
    </row>
    <row r="209" spans="1:11" x14ac:dyDescent="0.2">
      <c r="A209" s="221" t="s">
        <v>2294</v>
      </c>
      <c r="B209" s="11" t="s">
        <v>328</v>
      </c>
      <c r="C209" s="11" t="s">
        <v>3260</v>
      </c>
      <c r="D209" s="11" t="s">
        <v>370</v>
      </c>
      <c r="E209" s="11" t="s">
        <v>3186</v>
      </c>
      <c r="F209" s="11">
        <v>2</v>
      </c>
      <c r="G209" s="222" t="s">
        <v>19</v>
      </c>
      <c r="H209" s="10">
        <v>793.6</v>
      </c>
      <c r="I209" s="10">
        <v>793.6</v>
      </c>
      <c r="J209" s="10"/>
      <c r="K209" s="10" t="s">
        <v>59</v>
      </c>
    </row>
    <row r="210" spans="1:11" ht="25.5" x14ac:dyDescent="0.2">
      <c r="A210" s="223" t="s">
        <v>2297</v>
      </c>
      <c r="B210" s="11" t="s">
        <v>328</v>
      </c>
      <c r="C210" s="11" t="s">
        <v>3260</v>
      </c>
      <c r="D210" s="11" t="s">
        <v>370</v>
      </c>
      <c r="E210" s="11" t="s">
        <v>3186</v>
      </c>
      <c r="F210" s="11">
        <v>211180</v>
      </c>
      <c r="G210" s="222" t="s">
        <v>3230</v>
      </c>
      <c r="H210" s="10">
        <v>205.1</v>
      </c>
      <c r="I210" s="10">
        <v>205.1</v>
      </c>
      <c r="J210" s="10"/>
      <c r="K210" s="10" t="s">
        <v>59</v>
      </c>
    </row>
    <row r="211" spans="1:11" ht="25.5" x14ac:dyDescent="0.2">
      <c r="A211" s="223" t="s">
        <v>2297</v>
      </c>
      <c r="B211" s="11" t="s">
        <v>328</v>
      </c>
      <c r="C211" s="11" t="s">
        <v>3260</v>
      </c>
      <c r="D211" s="11" t="s">
        <v>370</v>
      </c>
      <c r="E211" s="11" t="s">
        <v>3186</v>
      </c>
      <c r="F211" s="11">
        <v>211180</v>
      </c>
      <c r="G211" s="222" t="s">
        <v>3231</v>
      </c>
      <c r="H211" s="10">
        <v>250</v>
      </c>
      <c r="I211" s="10">
        <v>250</v>
      </c>
      <c r="J211" s="10"/>
      <c r="K211" s="10" t="s">
        <v>59</v>
      </c>
    </row>
    <row r="212" spans="1:11" ht="25.5" x14ac:dyDescent="0.2">
      <c r="A212" s="223" t="s">
        <v>2297</v>
      </c>
      <c r="B212" s="11" t="s">
        <v>328</v>
      </c>
      <c r="C212" s="11" t="s">
        <v>3260</v>
      </c>
      <c r="D212" s="11" t="s">
        <v>370</v>
      </c>
      <c r="E212" s="11" t="s">
        <v>3186</v>
      </c>
      <c r="F212" s="11">
        <v>211180</v>
      </c>
      <c r="G212" s="222" t="s">
        <v>3241</v>
      </c>
      <c r="H212" s="10">
        <v>160.1</v>
      </c>
      <c r="I212" s="10">
        <v>160.1</v>
      </c>
      <c r="J212" s="10"/>
      <c r="K212" s="10" t="s">
        <v>59</v>
      </c>
    </row>
    <row r="213" spans="1:11" ht="25.5" x14ac:dyDescent="0.2">
      <c r="A213" s="223" t="s">
        <v>2333</v>
      </c>
      <c r="B213" s="11" t="s">
        <v>328</v>
      </c>
      <c r="C213" s="11" t="s">
        <v>3260</v>
      </c>
      <c r="D213" s="11" t="s">
        <v>370</v>
      </c>
      <c r="E213" s="11" t="s">
        <v>3186</v>
      </c>
      <c r="F213" s="11">
        <v>212100</v>
      </c>
      <c r="G213" s="222" t="s">
        <v>3230</v>
      </c>
      <c r="H213" s="10">
        <v>59.5</v>
      </c>
      <c r="I213" s="10">
        <v>59.5</v>
      </c>
      <c r="J213" s="10"/>
      <c r="K213" s="10" t="s">
        <v>59</v>
      </c>
    </row>
    <row r="214" spans="1:11" ht="25.5" x14ac:dyDescent="0.2">
      <c r="A214" s="223" t="s">
        <v>2333</v>
      </c>
      <c r="B214" s="11" t="s">
        <v>328</v>
      </c>
      <c r="C214" s="11" t="s">
        <v>3260</v>
      </c>
      <c r="D214" s="11" t="s">
        <v>370</v>
      </c>
      <c r="E214" s="11" t="s">
        <v>3186</v>
      </c>
      <c r="F214" s="11">
        <v>212100</v>
      </c>
      <c r="G214" s="222" t="s">
        <v>3231</v>
      </c>
      <c r="H214" s="10">
        <v>72.5</v>
      </c>
      <c r="I214" s="10">
        <v>72.5</v>
      </c>
      <c r="J214" s="10"/>
      <c r="K214" s="10" t="s">
        <v>59</v>
      </c>
    </row>
    <row r="215" spans="1:11" ht="25.5" x14ac:dyDescent="0.2">
      <c r="A215" s="223" t="s">
        <v>2333</v>
      </c>
      <c r="B215" s="11" t="s">
        <v>328</v>
      </c>
      <c r="C215" s="11" t="s">
        <v>3260</v>
      </c>
      <c r="D215" s="11" t="s">
        <v>370</v>
      </c>
      <c r="E215" s="11" t="s">
        <v>3186</v>
      </c>
      <c r="F215" s="11">
        <v>212100</v>
      </c>
      <c r="G215" s="222" t="s">
        <v>3241</v>
      </c>
      <c r="H215" s="10">
        <v>46.4</v>
      </c>
      <c r="I215" s="10">
        <v>46.4</v>
      </c>
      <c r="J215" s="10"/>
      <c r="K215" s="10" t="s">
        <v>59</v>
      </c>
    </row>
    <row r="216" spans="1:11" x14ac:dyDescent="0.2">
      <c r="A216" s="227" t="s">
        <v>274</v>
      </c>
      <c r="B216" s="11" t="s">
        <v>328</v>
      </c>
      <c r="C216" s="11" t="s">
        <v>275</v>
      </c>
      <c r="D216" s="11" t="s">
        <v>19</v>
      </c>
      <c r="E216" s="11" t="s">
        <v>19</v>
      </c>
      <c r="F216" s="11"/>
      <c r="G216" s="222" t="s">
        <v>19</v>
      </c>
      <c r="H216" s="10">
        <v>767.9</v>
      </c>
      <c r="I216" s="10">
        <v>767.9</v>
      </c>
      <c r="J216" s="10"/>
      <c r="K216" s="10" t="s">
        <v>59</v>
      </c>
    </row>
    <row r="217" spans="1:11" x14ac:dyDescent="0.2">
      <c r="A217" s="228" t="s">
        <v>1081</v>
      </c>
      <c r="B217" s="11" t="s">
        <v>328</v>
      </c>
      <c r="C217" s="11" t="s">
        <v>1082</v>
      </c>
      <c r="D217" s="11" t="s">
        <v>19</v>
      </c>
      <c r="E217" s="11" t="s">
        <v>19</v>
      </c>
      <c r="F217" s="11"/>
      <c r="G217" s="222" t="s">
        <v>19</v>
      </c>
      <c r="H217" s="10">
        <v>767.9</v>
      </c>
      <c r="I217" s="10">
        <v>767.9</v>
      </c>
      <c r="J217" s="10"/>
      <c r="K217" s="10" t="s">
        <v>59</v>
      </c>
    </row>
    <row r="218" spans="1:11" x14ac:dyDescent="0.2">
      <c r="A218" s="229" t="s">
        <v>3263</v>
      </c>
      <c r="B218" s="11" t="s">
        <v>328</v>
      </c>
      <c r="C218" s="11" t="s">
        <v>3264</v>
      </c>
      <c r="D218" s="11" t="s">
        <v>19</v>
      </c>
      <c r="E218" s="11" t="s">
        <v>19</v>
      </c>
      <c r="F218" s="11"/>
      <c r="G218" s="222" t="s">
        <v>19</v>
      </c>
      <c r="H218" s="10">
        <v>767.9</v>
      </c>
      <c r="I218" s="10">
        <v>767.9</v>
      </c>
      <c r="J218" s="10"/>
      <c r="K218" s="10" t="s">
        <v>59</v>
      </c>
    </row>
    <row r="219" spans="1:11" x14ac:dyDescent="0.2">
      <c r="A219" s="230" t="s">
        <v>274</v>
      </c>
      <c r="B219" s="11" t="s">
        <v>328</v>
      </c>
      <c r="C219" s="11" t="s">
        <v>3264</v>
      </c>
      <c r="D219" s="11" t="s">
        <v>3265</v>
      </c>
      <c r="E219" s="11" t="s">
        <v>19</v>
      </c>
      <c r="F219" s="11"/>
      <c r="G219" s="222" t="s">
        <v>19</v>
      </c>
      <c r="H219" s="10">
        <v>767.9</v>
      </c>
      <c r="I219" s="10">
        <v>767.9</v>
      </c>
      <c r="J219" s="10"/>
      <c r="K219" s="10" t="s">
        <v>59</v>
      </c>
    </row>
    <row r="220" spans="1:11" x14ac:dyDescent="0.2">
      <c r="A220" s="230" t="s">
        <v>373</v>
      </c>
      <c r="B220" s="11" t="s">
        <v>328</v>
      </c>
      <c r="C220" s="11" t="s">
        <v>3264</v>
      </c>
      <c r="D220" s="11" t="s">
        <v>374</v>
      </c>
      <c r="E220" s="11" t="s">
        <v>19</v>
      </c>
      <c r="F220" s="11"/>
      <c r="G220" s="222" t="s">
        <v>19</v>
      </c>
      <c r="H220" s="10">
        <v>767.9</v>
      </c>
      <c r="I220" s="10">
        <v>767.9</v>
      </c>
      <c r="J220" s="10"/>
      <c r="K220" s="10" t="s">
        <v>59</v>
      </c>
    </row>
    <row r="221" spans="1:11" x14ac:dyDescent="0.2">
      <c r="A221" s="231" t="s">
        <v>3185</v>
      </c>
      <c r="B221" s="11" t="s">
        <v>328</v>
      </c>
      <c r="C221" s="11" t="s">
        <v>3264</v>
      </c>
      <c r="D221" s="11" t="s">
        <v>374</v>
      </c>
      <c r="E221" s="11" t="s">
        <v>3186</v>
      </c>
      <c r="F221" s="11"/>
      <c r="G221" s="222" t="s">
        <v>19</v>
      </c>
      <c r="H221" s="10">
        <v>767.9</v>
      </c>
      <c r="I221" s="10">
        <v>767.9</v>
      </c>
      <c r="J221" s="10"/>
      <c r="K221" s="10" t="s">
        <v>59</v>
      </c>
    </row>
    <row r="222" spans="1:11" x14ac:dyDescent="0.2">
      <c r="A222" s="221" t="s">
        <v>2294</v>
      </c>
      <c r="B222" s="11" t="s">
        <v>328</v>
      </c>
      <c r="C222" s="11" t="s">
        <v>3264</v>
      </c>
      <c r="D222" s="11" t="s">
        <v>374</v>
      </c>
      <c r="E222" s="11" t="s">
        <v>3186</v>
      </c>
      <c r="F222" s="11">
        <v>2</v>
      </c>
      <c r="G222" s="222" t="s">
        <v>19</v>
      </c>
      <c r="H222" s="10">
        <v>767.9</v>
      </c>
      <c r="I222" s="10">
        <v>767.9</v>
      </c>
      <c r="J222" s="10"/>
      <c r="K222" s="10" t="s">
        <v>59</v>
      </c>
    </row>
    <row r="223" spans="1:11" ht="25.5" x14ac:dyDescent="0.2">
      <c r="A223" s="223" t="s">
        <v>2297</v>
      </c>
      <c r="B223" s="11" t="s">
        <v>328</v>
      </c>
      <c r="C223" s="11" t="s">
        <v>3264</v>
      </c>
      <c r="D223" s="11" t="s">
        <v>374</v>
      </c>
      <c r="E223" s="11" t="s">
        <v>3186</v>
      </c>
      <c r="F223" s="11">
        <v>211180</v>
      </c>
      <c r="G223" s="222" t="s">
        <v>3230</v>
      </c>
      <c r="H223" s="10">
        <v>272.89999999999998</v>
      </c>
      <c r="I223" s="10">
        <v>272.89999999999998</v>
      </c>
      <c r="J223" s="10"/>
      <c r="K223" s="10" t="s">
        <v>59</v>
      </c>
    </row>
    <row r="224" spans="1:11" ht="25.5" x14ac:dyDescent="0.2">
      <c r="A224" s="223" t="s">
        <v>2297</v>
      </c>
      <c r="B224" s="11" t="s">
        <v>328</v>
      </c>
      <c r="C224" s="11" t="s">
        <v>3264</v>
      </c>
      <c r="D224" s="11" t="s">
        <v>374</v>
      </c>
      <c r="E224" s="11" t="s">
        <v>3186</v>
      </c>
      <c r="F224" s="11">
        <v>211180</v>
      </c>
      <c r="G224" s="222" t="s">
        <v>3241</v>
      </c>
      <c r="H224" s="10">
        <v>322.39999999999998</v>
      </c>
      <c r="I224" s="10">
        <v>322.39999999999998</v>
      </c>
      <c r="J224" s="10"/>
      <c r="K224" s="10" t="s">
        <v>59</v>
      </c>
    </row>
    <row r="225" spans="1:15" ht="25.5" x14ac:dyDescent="0.2">
      <c r="A225" s="223" t="s">
        <v>2333</v>
      </c>
      <c r="B225" s="11" t="s">
        <v>328</v>
      </c>
      <c r="C225" s="11" t="s">
        <v>3264</v>
      </c>
      <c r="D225" s="11" t="s">
        <v>374</v>
      </c>
      <c r="E225" s="11" t="s">
        <v>3186</v>
      </c>
      <c r="F225" s="11">
        <v>212100</v>
      </c>
      <c r="G225" s="222" t="s">
        <v>3230</v>
      </c>
      <c r="H225" s="10">
        <v>79.2</v>
      </c>
      <c r="I225" s="10">
        <v>79.2</v>
      </c>
      <c r="J225" s="10"/>
      <c r="K225" s="10" t="s">
        <v>59</v>
      </c>
    </row>
    <row r="226" spans="1:15" ht="25.5" x14ac:dyDescent="0.2">
      <c r="A226" s="223" t="s">
        <v>2333</v>
      </c>
      <c r="B226" s="11" t="s">
        <v>328</v>
      </c>
      <c r="C226" s="11" t="s">
        <v>3264</v>
      </c>
      <c r="D226" s="11" t="s">
        <v>374</v>
      </c>
      <c r="E226" s="11" t="s">
        <v>3186</v>
      </c>
      <c r="F226" s="11">
        <v>212100</v>
      </c>
      <c r="G226" s="222" t="s">
        <v>3241</v>
      </c>
      <c r="H226" s="10">
        <v>93.5</v>
      </c>
      <c r="I226" s="10">
        <v>93.5</v>
      </c>
      <c r="J226" s="10"/>
      <c r="K226" s="10" t="s">
        <v>59</v>
      </c>
    </row>
    <row r="227" spans="1:15" x14ac:dyDescent="0.2">
      <c r="A227" s="227" t="s">
        <v>323</v>
      </c>
      <c r="B227" s="11" t="s">
        <v>328</v>
      </c>
      <c r="C227" s="11" t="s">
        <v>324</v>
      </c>
      <c r="D227" s="11" t="s">
        <v>19</v>
      </c>
      <c r="E227" s="11" t="s">
        <v>19</v>
      </c>
      <c r="F227" s="11"/>
      <c r="G227" s="222" t="s">
        <v>19</v>
      </c>
      <c r="H227" s="10">
        <v>688</v>
      </c>
      <c r="I227" s="10">
        <v>688</v>
      </c>
      <c r="J227" s="10"/>
      <c r="K227" s="10" t="s">
        <v>59</v>
      </c>
    </row>
    <row r="228" spans="1:15" ht="25.5" x14ac:dyDescent="0.2">
      <c r="A228" s="228" t="s">
        <v>1106</v>
      </c>
      <c r="B228" s="11" t="s">
        <v>328</v>
      </c>
      <c r="C228" s="11" t="s">
        <v>1107</v>
      </c>
      <c r="D228" s="11" t="s">
        <v>19</v>
      </c>
      <c r="E228" s="11" t="s">
        <v>19</v>
      </c>
      <c r="F228" s="11"/>
      <c r="G228" s="222" t="s">
        <v>19</v>
      </c>
      <c r="H228" s="10">
        <v>688</v>
      </c>
      <c r="I228" s="10">
        <v>688</v>
      </c>
      <c r="J228" s="10"/>
      <c r="K228" s="10" t="s">
        <v>59</v>
      </c>
    </row>
    <row r="229" spans="1:15" x14ac:dyDescent="0.2">
      <c r="A229" s="229" t="s">
        <v>3195</v>
      </c>
      <c r="B229" s="11" t="s">
        <v>328</v>
      </c>
      <c r="C229" s="11" t="s">
        <v>3196</v>
      </c>
      <c r="D229" s="11" t="s">
        <v>19</v>
      </c>
      <c r="E229" s="11" t="s">
        <v>19</v>
      </c>
      <c r="F229" s="11"/>
      <c r="G229" s="222" t="s">
        <v>19</v>
      </c>
      <c r="H229" s="10">
        <v>688</v>
      </c>
      <c r="I229" s="10">
        <v>688</v>
      </c>
      <c r="J229" s="10"/>
      <c r="K229" s="10" t="s">
        <v>59</v>
      </c>
    </row>
    <row r="230" spans="1:15" x14ac:dyDescent="0.2">
      <c r="A230" s="230" t="s">
        <v>3197</v>
      </c>
      <c r="B230" s="11" t="s">
        <v>328</v>
      </c>
      <c r="C230" s="11" t="s">
        <v>3196</v>
      </c>
      <c r="D230" s="11" t="s">
        <v>3198</v>
      </c>
      <c r="E230" s="11" t="s">
        <v>19</v>
      </c>
      <c r="F230" s="11"/>
      <c r="G230" s="222" t="s">
        <v>19</v>
      </c>
      <c r="H230" s="10">
        <v>688</v>
      </c>
      <c r="I230" s="10">
        <v>688</v>
      </c>
      <c r="J230" s="10"/>
      <c r="K230" s="10" t="s">
        <v>59</v>
      </c>
    </row>
    <row r="231" spans="1:15" x14ac:dyDescent="0.2">
      <c r="A231" s="230" t="s">
        <v>325</v>
      </c>
      <c r="B231" s="11" t="s">
        <v>328</v>
      </c>
      <c r="C231" s="11" t="s">
        <v>3196</v>
      </c>
      <c r="D231" s="11" t="s">
        <v>326</v>
      </c>
      <c r="E231" s="11" t="s">
        <v>19</v>
      </c>
      <c r="F231" s="11"/>
      <c r="G231" s="222" t="s">
        <v>19</v>
      </c>
      <c r="H231" s="10">
        <v>688</v>
      </c>
      <c r="I231" s="10">
        <v>688</v>
      </c>
      <c r="J231" s="10"/>
      <c r="K231" s="10" t="s">
        <v>59</v>
      </c>
    </row>
    <row r="232" spans="1:15" ht="25.5" x14ac:dyDescent="0.2">
      <c r="A232" s="231" t="s">
        <v>3226</v>
      </c>
      <c r="B232" s="11" t="s">
        <v>328</v>
      </c>
      <c r="C232" s="11" t="s">
        <v>3196</v>
      </c>
      <c r="D232" s="11" t="s">
        <v>326</v>
      </c>
      <c r="E232" s="11" t="s">
        <v>3227</v>
      </c>
      <c r="F232" s="11"/>
      <c r="G232" s="222" t="s">
        <v>19</v>
      </c>
      <c r="H232" s="10">
        <v>688</v>
      </c>
      <c r="I232" s="10">
        <v>688</v>
      </c>
      <c r="J232" s="10"/>
      <c r="K232" s="10" t="s">
        <v>59</v>
      </c>
    </row>
    <row r="233" spans="1:15" x14ac:dyDescent="0.2">
      <c r="A233" s="221" t="s">
        <v>2294</v>
      </c>
      <c r="B233" s="11" t="s">
        <v>328</v>
      </c>
      <c r="C233" s="11" t="s">
        <v>3196</v>
      </c>
      <c r="D233" s="11" t="s">
        <v>326</v>
      </c>
      <c r="E233" s="11" t="s">
        <v>3227</v>
      </c>
      <c r="F233" s="11">
        <v>2</v>
      </c>
      <c r="G233" s="222" t="s">
        <v>19</v>
      </c>
      <c r="H233" s="10">
        <v>688</v>
      </c>
      <c r="I233" s="10">
        <v>688</v>
      </c>
      <c r="J233" s="10"/>
      <c r="K233" s="10" t="s">
        <v>59</v>
      </c>
    </row>
    <row r="234" spans="1:15" ht="25.5" x14ac:dyDescent="0.2">
      <c r="A234" s="223" t="s">
        <v>2540</v>
      </c>
      <c r="B234" s="11" t="s">
        <v>328</v>
      </c>
      <c r="C234" s="11" t="s">
        <v>3196</v>
      </c>
      <c r="D234" s="11" t="s">
        <v>326</v>
      </c>
      <c r="E234" s="11" t="s">
        <v>3227</v>
      </c>
      <c r="F234" s="11">
        <v>272600</v>
      </c>
      <c r="G234" s="222" t="s">
        <v>3266</v>
      </c>
      <c r="H234" s="10">
        <v>688</v>
      </c>
      <c r="I234" s="10">
        <v>688</v>
      </c>
      <c r="J234" s="10"/>
      <c r="K234" s="10" t="s">
        <v>59</v>
      </c>
    </row>
    <row r="235" spans="1:15" ht="21" customHeight="1" x14ac:dyDescent="0.2">
      <c r="A235" s="223" t="s">
        <v>3218</v>
      </c>
      <c r="B235" s="11" t="s">
        <v>328</v>
      </c>
      <c r="C235" s="11"/>
      <c r="D235" s="11"/>
      <c r="E235" s="11"/>
      <c r="F235" s="11"/>
      <c r="G235" s="222"/>
      <c r="H235" s="10">
        <v>18170.7</v>
      </c>
      <c r="I235" s="10">
        <v>16787.599999999999</v>
      </c>
      <c r="J235" s="10">
        <v>-1383.1</v>
      </c>
      <c r="K235" s="10" t="s">
        <v>582</v>
      </c>
      <c r="O235" s="22"/>
    </row>
    <row r="236" spans="1:15" x14ac:dyDescent="0.2">
      <c r="A236" s="12" t="s">
        <v>384</v>
      </c>
      <c r="B236" s="14" t="s">
        <v>385</v>
      </c>
      <c r="C236" s="14" t="s">
        <v>19</v>
      </c>
      <c r="D236" s="14" t="s">
        <v>19</v>
      </c>
      <c r="E236" s="14" t="s">
        <v>19</v>
      </c>
      <c r="F236" s="14"/>
      <c r="G236" s="34" t="s">
        <v>19</v>
      </c>
      <c r="H236" s="13">
        <v>43950.7</v>
      </c>
      <c r="I236" s="13">
        <v>38700.9</v>
      </c>
      <c r="J236" s="13">
        <v>-5249.8</v>
      </c>
      <c r="K236" s="10" t="s">
        <v>526</v>
      </c>
    </row>
    <row r="237" spans="1:15" x14ac:dyDescent="0.2">
      <c r="A237" s="227" t="s">
        <v>387</v>
      </c>
      <c r="B237" s="11" t="s">
        <v>385</v>
      </c>
      <c r="C237" s="11" t="s">
        <v>388</v>
      </c>
      <c r="D237" s="11" t="s">
        <v>19</v>
      </c>
      <c r="E237" s="11" t="s">
        <v>19</v>
      </c>
      <c r="F237" s="11"/>
      <c r="G237" s="222" t="s">
        <v>19</v>
      </c>
      <c r="H237" s="10">
        <v>41408.9</v>
      </c>
      <c r="I237" s="10">
        <v>36540.5</v>
      </c>
      <c r="J237" s="10">
        <v>-4868.3999999999996</v>
      </c>
      <c r="K237" s="10" t="s">
        <v>3267</v>
      </c>
    </row>
    <row r="238" spans="1:15" x14ac:dyDescent="0.2">
      <c r="A238" s="228" t="s">
        <v>986</v>
      </c>
      <c r="B238" s="11" t="s">
        <v>385</v>
      </c>
      <c r="C238" s="11" t="s">
        <v>987</v>
      </c>
      <c r="D238" s="11" t="s">
        <v>19</v>
      </c>
      <c r="E238" s="11" t="s">
        <v>19</v>
      </c>
      <c r="F238" s="11"/>
      <c r="G238" s="222" t="s">
        <v>19</v>
      </c>
      <c r="H238" s="10">
        <v>31979.200000000001</v>
      </c>
      <c r="I238" s="10">
        <v>27329.5</v>
      </c>
      <c r="J238" s="10">
        <v>-4649.7</v>
      </c>
      <c r="K238" s="10" t="s">
        <v>3214</v>
      </c>
    </row>
    <row r="239" spans="1:15" x14ac:dyDescent="0.2">
      <c r="A239" s="229" t="s">
        <v>986</v>
      </c>
      <c r="B239" s="11" t="s">
        <v>385</v>
      </c>
      <c r="C239" s="11" t="s">
        <v>3268</v>
      </c>
      <c r="D239" s="11" t="s">
        <v>19</v>
      </c>
      <c r="E239" s="11" t="s">
        <v>19</v>
      </c>
      <c r="F239" s="11"/>
      <c r="G239" s="222" t="s">
        <v>19</v>
      </c>
      <c r="H239" s="10">
        <v>31979.200000000001</v>
      </c>
      <c r="I239" s="10">
        <v>27329.5</v>
      </c>
      <c r="J239" s="10">
        <v>-4649.7</v>
      </c>
      <c r="K239" s="10" t="s">
        <v>3214</v>
      </c>
    </row>
    <row r="240" spans="1:15" x14ac:dyDescent="0.2">
      <c r="A240" s="230" t="s">
        <v>3269</v>
      </c>
      <c r="B240" s="11" t="s">
        <v>385</v>
      </c>
      <c r="C240" s="11" t="s">
        <v>3268</v>
      </c>
      <c r="D240" s="11" t="s">
        <v>2753</v>
      </c>
      <c r="E240" s="11" t="s">
        <v>19</v>
      </c>
      <c r="F240" s="11"/>
      <c r="G240" s="222" t="s">
        <v>19</v>
      </c>
      <c r="H240" s="10">
        <v>31979.200000000001</v>
      </c>
      <c r="I240" s="10">
        <v>27329.5</v>
      </c>
      <c r="J240" s="10">
        <v>-4649.7</v>
      </c>
      <c r="K240" s="10" t="s">
        <v>3214</v>
      </c>
    </row>
    <row r="241" spans="1:11" x14ac:dyDescent="0.2">
      <c r="A241" s="230" t="s">
        <v>395</v>
      </c>
      <c r="B241" s="11" t="s">
        <v>385</v>
      </c>
      <c r="C241" s="11" t="s">
        <v>3268</v>
      </c>
      <c r="D241" s="11" t="s">
        <v>396</v>
      </c>
      <c r="E241" s="11" t="s">
        <v>19</v>
      </c>
      <c r="F241" s="11"/>
      <c r="G241" s="222" t="s">
        <v>19</v>
      </c>
      <c r="H241" s="10">
        <v>31979.200000000001</v>
      </c>
      <c r="I241" s="10">
        <v>27329.5</v>
      </c>
      <c r="J241" s="10">
        <v>-4649.7</v>
      </c>
      <c r="K241" s="10" t="s">
        <v>3214</v>
      </c>
    </row>
    <row r="242" spans="1:11" x14ac:dyDescent="0.2">
      <c r="A242" s="231" t="s">
        <v>3185</v>
      </c>
      <c r="B242" s="11" t="s">
        <v>385</v>
      </c>
      <c r="C242" s="11" t="s">
        <v>3268</v>
      </c>
      <c r="D242" s="11" t="s">
        <v>396</v>
      </c>
      <c r="E242" s="11" t="s">
        <v>3186</v>
      </c>
      <c r="F242" s="11"/>
      <c r="G242" s="222" t="s">
        <v>19</v>
      </c>
      <c r="H242" s="10">
        <v>31979.200000000001</v>
      </c>
      <c r="I242" s="10">
        <v>27329.5</v>
      </c>
      <c r="J242" s="10">
        <v>-4649.7</v>
      </c>
      <c r="K242" s="10" t="s">
        <v>3214</v>
      </c>
    </row>
    <row r="243" spans="1:11" x14ac:dyDescent="0.2">
      <c r="A243" s="221" t="s">
        <v>2294</v>
      </c>
      <c r="B243" s="11" t="s">
        <v>385</v>
      </c>
      <c r="C243" s="11" t="s">
        <v>3268</v>
      </c>
      <c r="D243" s="11" t="s">
        <v>396</v>
      </c>
      <c r="E243" s="11" t="s">
        <v>3186</v>
      </c>
      <c r="F243" s="11">
        <v>2</v>
      </c>
      <c r="G243" s="222" t="s">
        <v>19</v>
      </c>
      <c r="H243" s="10">
        <v>31979.200000000001</v>
      </c>
      <c r="I243" s="10">
        <v>27329.5</v>
      </c>
      <c r="J243" s="10">
        <v>-4649.7</v>
      </c>
      <c r="K243" s="10" t="s">
        <v>3214</v>
      </c>
    </row>
    <row r="244" spans="1:11" ht="25.5" x14ac:dyDescent="0.2">
      <c r="A244" s="223" t="s">
        <v>2297</v>
      </c>
      <c r="B244" s="11" t="s">
        <v>385</v>
      </c>
      <c r="C244" s="11" t="s">
        <v>3268</v>
      </c>
      <c r="D244" s="11" t="s">
        <v>396</v>
      </c>
      <c r="E244" s="11" t="s">
        <v>3186</v>
      </c>
      <c r="F244" s="11">
        <v>211180</v>
      </c>
      <c r="G244" s="222" t="s">
        <v>3230</v>
      </c>
      <c r="H244" s="10">
        <v>8905.1</v>
      </c>
      <c r="I244" s="10">
        <v>8894.2000000000007</v>
      </c>
      <c r="J244" s="10">
        <v>-10.9</v>
      </c>
      <c r="K244" s="10" t="s">
        <v>5</v>
      </c>
    </row>
    <row r="245" spans="1:11" ht="25.5" x14ac:dyDescent="0.2">
      <c r="A245" s="223" t="s">
        <v>2297</v>
      </c>
      <c r="B245" s="11" t="s">
        <v>385</v>
      </c>
      <c r="C245" s="11" t="s">
        <v>3268</v>
      </c>
      <c r="D245" s="11" t="s">
        <v>396</v>
      </c>
      <c r="E245" s="11" t="s">
        <v>3186</v>
      </c>
      <c r="F245" s="11">
        <v>211180</v>
      </c>
      <c r="G245" s="222" t="s">
        <v>3270</v>
      </c>
      <c r="H245" s="10">
        <v>15885.4</v>
      </c>
      <c r="I245" s="10">
        <v>12289</v>
      </c>
      <c r="J245" s="10">
        <v>-3596.4</v>
      </c>
      <c r="K245" s="10" t="s">
        <v>3271</v>
      </c>
    </row>
    <row r="246" spans="1:11" ht="25.5" x14ac:dyDescent="0.2">
      <c r="A246" s="223" t="s">
        <v>2333</v>
      </c>
      <c r="B246" s="11" t="s">
        <v>385</v>
      </c>
      <c r="C246" s="11" t="s">
        <v>3268</v>
      </c>
      <c r="D246" s="11" t="s">
        <v>396</v>
      </c>
      <c r="E246" s="11" t="s">
        <v>3186</v>
      </c>
      <c r="F246" s="11">
        <v>212100</v>
      </c>
      <c r="G246" s="222" t="s">
        <v>3230</v>
      </c>
      <c r="H246" s="10">
        <v>2673.9</v>
      </c>
      <c r="I246" s="10">
        <v>2673.9</v>
      </c>
      <c r="J246" s="10"/>
      <c r="K246" s="10" t="s">
        <v>59</v>
      </c>
    </row>
    <row r="247" spans="1:11" ht="25.5" x14ac:dyDescent="0.2">
      <c r="A247" s="223" t="s">
        <v>2333</v>
      </c>
      <c r="B247" s="11" t="s">
        <v>385</v>
      </c>
      <c r="C247" s="11" t="s">
        <v>3268</v>
      </c>
      <c r="D247" s="11" t="s">
        <v>396</v>
      </c>
      <c r="E247" s="11" t="s">
        <v>3186</v>
      </c>
      <c r="F247" s="11">
        <v>212100</v>
      </c>
      <c r="G247" s="222" t="s">
        <v>3270</v>
      </c>
      <c r="H247" s="10">
        <v>4514.8</v>
      </c>
      <c r="I247" s="10">
        <v>3472.4</v>
      </c>
      <c r="J247" s="10">
        <v>-1042.4000000000001</v>
      </c>
      <c r="K247" s="10" t="s">
        <v>3272</v>
      </c>
    </row>
    <row r="248" spans="1:11" x14ac:dyDescent="0.2">
      <c r="A248" s="228" t="s">
        <v>988</v>
      </c>
      <c r="B248" s="11" t="s">
        <v>385</v>
      </c>
      <c r="C248" s="11" t="s">
        <v>989</v>
      </c>
      <c r="D248" s="11" t="s">
        <v>19</v>
      </c>
      <c r="E248" s="11" t="s">
        <v>19</v>
      </c>
      <c r="F248" s="11"/>
      <c r="G248" s="222" t="s">
        <v>19</v>
      </c>
      <c r="H248" s="10">
        <v>9429.7000000000007</v>
      </c>
      <c r="I248" s="10">
        <v>9211</v>
      </c>
      <c r="J248" s="10">
        <v>-218.7</v>
      </c>
      <c r="K248" s="10" t="s">
        <v>117</v>
      </c>
    </row>
    <row r="249" spans="1:11" x14ac:dyDescent="0.2">
      <c r="A249" s="229" t="s">
        <v>3273</v>
      </c>
      <c r="B249" s="11" t="s">
        <v>385</v>
      </c>
      <c r="C249" s="11" t="s">
        <v>3274</v>
      </c>
      <c r="D249" s="11" t="s">
        <v>19</v>
      </c>
      <c r="E249" s="11" t="s">
        <v>19</v>
      </c>
      <c r="F249" s="11"/>
      <c r="G249" s="222" t="s">
        <v>19</v>
      </c>
      <c r="H249" s="10">
        <v>9429.7000000000007</v>
      </c>
      <c r="I249" s="10">
        <v>9211</v>
      </c>
      <c r="J249" s="10">
        <v>-218.7</v>
      </c>
      <c r="K249" s="10" t="s">
        <v>117</v>
      </c>
    </row>
    <row r="250" spans="1:11" x14ac:dyDescent="0.2">
      <c r="A250" s="230" t="s">
        <v>3269</v>
      </c>
      <c r="B250" s="11" t="s">
        <v>385</v>
      </c>
      <c r="C250" s="11" t="s">
        <v>3274</v>
      </c>
      <c r="D250" s="11" t="s">
        <v>2753</v>
      </c>
      <c r="E250" s="11" t="s">
        <v>19</v>
      </c>
      <c r="F250" s="11"/>
      <c r="G250" s="222" t="s">
        <v>19</v>
      </c>
      <c r="H250" s="10">
        <v>9429.7000000000007</v>
      </c>
      <c r="I250" s="10">
        <v>9211</v>
      </c>
      <c r="J250" s="10">
        <v>-218.7</v>
      </c>
      <c r="K250" s="10" t="s">
        <v>117</v>
      </c>
    </row>
    <row r="251" spans="1:11" x14ac:dyDescent="0.2">
      <c r="A251" s="230" t="s">
        <v>389</v>
      </c>
      <c r="B251" s="11" t="s">
        <v>385</v>
      </c>
      <c r="C251" s="11" t="s">
        <v>3274</v>
      </c>
      <c r="D251" s="11" t="s">
        <v>390</v>
      </c>
      <c r="E251" s="11" t="s">
        <v>19</v>
      </c>
      <c r="F251" s="11"/>
      <c r="G251" s="222" t="s">
        <v>19</v>
      </c>
      <c r="H251" s="10">
        <v>395.1</v>
      </c>
      <c r="I251" s="10">
        <v>358</v>
      </c>
      <c r="J251" s="10">
        <v>-37.1</v>
      </c>
      <c r="K251" s="10" t="s">
        <v>288</v>
      </c>
    </row>
    <row r="252" spans="1:11" x14ac:dyDescent="0.2">
      <c r="A252" s="231" t="s">
        <v>3185</v>
      </c>
      <c r="B252" s="11" t="s">
        <v>385</v>
      </c>
      <c r="C252" s="11" t="s">
        <v>3274</v>
      </c>
      <c r="D252" s="11" t="s">
        <v>390</v>
      </c>
      <c r="E252" s="11" t="s">
        <v>3186</v>
      </c>
      <c r="F252" s="11"/>
      <c r="G252" s="222" t="s">
        <v>19</v>
      </c>
      <c r="H252" s="10">
        <v>395.1</v>
      </c>
      <c r="I252" s="10">
        <v>358</v>
      </c>
      <c r="J252" s="10">
        <v>-37.1</v>
      </c>
      <c r="K252" s="10" t="s">
        <v>288</v>
      </c>
    </row>
    <row r="253" spans="1:11" x14ac:dyDescent="0.2">
      <c r="A253" s="221" t="s">
        <v>2294</v>
      </c>
      <c r="B253" s="11" t="s">
        <v>385</v>
      </c>
      <c r="C253" s="11" t="s">
        <v>3274</v>
      </c>
      <c r="D253" s="11" t="s">
        <v>390</v>
      </c>
      <c r="E253" s="11" t="s">
        <v>3186</v>
      </c>
      <c r="F253" s="11">
        <v>2</v>
      </c>
      <c r="G253" s="222" t="s">
        <v>19</v>
      </c>
      <c r="H253" s="10">
        <v>395.1</v>
      </c>
      <c r="I253" s="10">
        <v>358</v>
      </c>
      <c r="J253" s="10">
        <v>-37.1</v>
      </c>
      <c r="K253" s="10" t="s">
        <v>288</v>
      </c>
    </row>
    <row r="254" spans="1:11" ht="25.5" x14ac:dyDescent="0.2">
      <c r="A254" s="223" t="s">
        <v>2297</v>
      </c>
      <c r="B254" s="11" t="s">
        <v>385</v>
      </c>
      <c r="C254" s="11" t="s">
        <v>3274</v>
      </c>
      <c r="D254" s="11" t="s">
        <v>390</v>
      </c>
      <c r="E254" s="11" t="s">
        <v>3186</v>
      </c>
      <c r="F254" s="11">
        <v>211180</v>
      </c>
      <c r="G254" s="222" t="s">
        <v>3230</v>
      </c>
      <c r="H254" s="10">
        <v>281.10000000000002</v>
      </c>
      <c r="I254" s="10">
        <v>281.10000000000002</v>
      </c>
      <c r="J254" s="10"/>
      <c r="K254" s="10" t="s">
        <v>59</v>
      </c>
    </row>
    <row r="255" spans="1:11" ht="25.5" x14ac:dyDescent="0.2">
      <c r="A255" s="223" t="s">
        <v>2297</v>
      </c>
      <c r="B255" s="11" t="s">
        <v>385</v>
      </c>
      <c r="C255" s="11" t="s">
        <v>3274</v>
      </c>
      <c r="D255" s="11" t="s">
        <v>390</v>
      </c>
      <c r="E255" s="11" t="s">
        <v>3186</v>
      </c>
      <c r="F255" s="11">
        <v>211180</v>
      </c>
      <c r="G255" s="222" t="s">
        <v>3270</v>
      </c>
      <c r="H255" s="10">
        <v>28.7</v>
      </c>
      <c r="I255" s="10"/>
      <c r="J255" s="10">
        <v>-28.7</v>
      </c>
      <c r="K255" s="10" t="s">
        <v>19</v>
      </c>
    </row>
    <row r="256" spans="1:11" ht="25.5" x14ac:dyDescent="0.2">
      <c r="A256" s="223" t="s">
        <v>2333</v>
      </c>
      <c r="B256" s="11" t="s">
        <v>385</v>
      </c>
      <c r="C256" s="11" t="s">
        <v>3274</v>
      </c>
      <c r="D256" s="11" t="s">
        <v>390</v>
      </c>
      <c r="E256" s="11" t="s">
        <v>3186</v>
      </c>
      <c r="F256" s="11">
        <v>212100</v>
      </c>
      <c r="G256" s="222" t="s">
        <v>3230</v>
      </c>
      <c r="H256" s="10">
        <v>76.900000000000006</v>
      </c>
      <c r="I256" s="10">
        <v>76.900000000000006</v>
      </c>
      <c r="J256" s="10"/>
      <c r="K256" s="10" t="s">
        <v>59</v>
      </c>
    </row>
    <row r="257" spans="1:11" ht="25.5" x14ac:dyDescent="0.2">
      <c r="A257" s="223" t="s">
        <v>2333</v>
      </c>
      <c r="B257" s="11" t="s">
        <v>385</v>
      </c>
      <c r="C257" s="11" t="s">
        <v>3274</v>
      </c>
      <c r="D257" s="11" t="s">
        <v>390</v>
      </c>
      <c r="E257" s="11" t="s">
        <v>3186</v>
      </c>
      <c r="F257" s="11">
        <v>212100</v>
      </c>
      <c r="G257" s="222" t="s">
        <v>3270</v>
      </c>
      <c r="H257" s="10">
        <v>8.4</v>
      </c>
      <c r="I257" s="10"/>
      <c r="J257" s="10">
        <v>-8.4</v>
      </c>
      <c r="K257" s="10" t="s">
        <v>19</v>
      </c>
    </row>
    <row r="258" spans="1:11" x14ac:dyDescent="0.2">
      <c r="A258" s="230" t="s">
        <v>392</v>
      </c>
      <c r="B258" s="11" t="s">
        <v>385</v>
      </c>
      <c r="C258" s="11" t="s">
        <v>3274</v>
      </c>
      <c r="D258" s="11" t="s">
        <v>393</v>
      </c>
      <c r="E258" s="11" t="s">
        <v>19</v>
      </c>
      <c r="F258" s="11"/>
      <c r="G258" s="222" t="s">
        <v>19</v>
      </c>
      <c r="H258" s="10">
        <v>9034.6</v>
      </c>
      <c r="I258" s="10">
        <v>8853</v>
      </c>
      <c r="J258" s="10">
        <v>-181.6</v>
      </c>
      <c r="K258" s="10" t="s">
        <v>919</v>
      </c>
    </row>
    <row r="259" spans="1:11" x14ac:dyDescent="0.2">
      <c r="A259" s="231" t="s">
        <v>3185</v>
      </c>
      <c r="B259" s="11" t="s">
        <v>385</v>
      </c>
      <c r="C259" s="11" t="s">
        <v>3274</v>
      </c>
      <c r="D259" s="11" t="s">
        <v>393</v>
      </c>
      <c r="E259" s="11" t="s">
        <v>3186</v>
      </c>
      <c r="F259" s="11"/>
      <c r="G259" s="222" t="s">
        <v>19</v>
      </c>
      <c r="H259" s="10">
        <v>9034.6</v>
      </c>
      <c r="I259" s="10">
        <v>8853</v>
      </c>
      <c r="J259" s="10">
        <v>-181.6</v>
      </c>
      <c r="K259" s="10" t="s">
        <v>919</v>
      </c>
    </row>
    <row r="260" spans="1:11" x14ac:dyDescent="0.2">
      <c r="A260" s="221" t="s">
        <v>2294</v>
      </c>
      <c r="B260" s="11" t="s">
        <v>385</v>
      </c>
      <c r="C260" s="11" t="s">
        <v>3274</v>
      </c>
      <c r="D260" s="11" t="s">
        <v>393</v>
      </c>
      <c r="E260" s="11" t="s">
        <v>3186</v>
      </c>
      <c r="F260" s="11">
        <v>2</v>
      </c>
      <c r="G260" s="222" t="s">
        <v>19</v>
      </c>
      <c r="H260" s="10">
        <v>9034.6</v>
      </c>
      <c r="I260" s="10">
        <v>8853</v>
      </c>
      <c r="J260" s="10">
        <v>-181.6</v>
      </c>
      <c r="K260" s="10" t="s">
        <v>919</v>
      </c>
    </row>
    <row r="261" spans="1:11" ht="25.5" x14ac:dyDescent="0.2">
      <c r="A261" s="223" t="s">
        <v>2297</v>
      </c>
      <c r="B261" s="11" t="s">
        <v>385</v>
      </c>
      <c r="C261" s="11" t="s">
        <v>3274</v>
      </c>
      <c r="D261" s="11" t="s">
        <v>393</v>
      </c>
      <c r="E261" s="11" t="s">
        <v>3186</v>
      </c>
      <c r="F261" s="11">
        <v>211180</v>
      </c>
      <c r="G261" s="222" t="s">
        <v>3230</v>
      </c>
      <c r="H261" s="10">
        <v>3651.1</v>
      </c>
      <c r="I261" s="10">
        <v>3613.4</v>
      </c>
      <c r="J261" s="10">
        <v>-37.700000000000003</v>
      </c>
      <c r="K261" s="10" t="s">
        <v>544</v>
      </c>
    </row>
    <row r="262" spans="1:11" ht="25.5" x14ac:dyDescent="0.2">
      <c r="A262" s="223" t="s">
        <v>2297</v>
      </c>
      <c r="B262" s="11" t="s">
        <v>385</v>
      </c>
      <c r="C262" s="11" t="s">
        <v>3274</v>
      </c>
      <c r="D262" s="11" t="s">
        <v>393</v>
      </c>
      <c r="E262" s="11" t="s">
        <v>3186</v>
      </c>
      <c r="F262" s="11">
        <v>211180</v>
      </c>
      <c r="G262" s="222" t="s">
        <v>3275</v>
      </c>
      <c r="H262" s="10">
        <v>2812.2</v>
      </c>
      <c r="I262" s="10">
        <v>2809.2</v>
      </c>
      <c r="J262" s="10">
        <v>-3</v>
      </c>
      <c r="K262" s="10" t="s">
        <v>5</v>
      </c>
    </row>
    <row r="263" spans="1:11" ht="25.5" x14ac:dyDescent="0.2">
      <c r="A263" s="223" t="s">
        <v>2297</v>
      </c>
      <c r="B263" s="11" t="s">
        <v>385</v>
      </c>
      <c r="C263" s="11" t="s">
        <v>3274</v>
      </c>
      <c r="D263" s="11" t="s">
        <v>393</v>
      </c>
      <c r="E263" s="11" t="s">
        <v>3186</v>
      </c>
      <c r="F263" s="11">
        <v>211180</v>
      </c>
      <c r="G263" s="222" t="s">
        <v>3276</v>
      </c>
      <c r="H263" s="10">
        <v>439.3</v>
      </c>
      <c r="I263" s="10">
        <v>439.3</v>
      </c>
      <c r="J263" s="10"/>
      <c r="K263" s="10" t="s">
        <v>59</v>
      </c>
    </row>
    <row r="264" spans="1:11" ht="25.5" x14ac:dyDescent="0.2">
      <c r="A264" s="223" t="s">
        <v>2333</v>
      </c>
      <c r="B264" s="11" t="s">
        <v>385</v>
      </c>
      <c r="C264" s="11" t="s">
        <v>3274</v>
      </c>
      <c r="D264" s="11" t="s">
        <v>393</v>
      </c>
      <c r="E264" s="11" t="s">
        <v>3186</v>
      </c>
      <c r="F264" s="11">
        <v>212100</v>
      </c>
      <c r="G264" s="222" t="s">
        <v>3277</v>
      </c>
      <c r="H264" s="10">
        <v>1254.0999999999999</v>
      </c>
      <c r="I264" s="10">
        <v>1113.3</v>
      </c>
      <c r="J264" s="10">
        <v>-140.80000000000001</v>
      </c>
      <c r="K264" s="10" t="s">
        <v>668</v>
      </c>
    </row>
    <row r="265" spans="1:11" ht="25.5" x14ac:dyDescent="0.2">
      <c r="A265" s="223" t="s">
        <v>2333</v>
      </c>
      <c r="B265" s="11" t="s">
        <v>385</v>
      </c>
      <c r="C265" s="11" t="s">
        <v>3274</v>
      </c>
      <c r="D265" s="11" t="s">
        <v>393</v>
      </c>
      <c r="E265" s="11" t="s">
        <v>3186</v>
      </c>
      <c r="F265" s="11">
        <v>212100</v>
      </c>
      <c r="G265" s="222" t="s">
        <v>3275</v>
      </c>
      <c r="H265" s="10">
        <v>750.5</v>
      </c>
      <c r="I265" s="10">
        <v>750.5</v>
      </c>
      <c r="J265" s="10"/>
      <c r="K265" s="10" t="s">
        <v>59</v>
      </c>
    </row>
    <row r="266" spans="1:11" ht="25.5" x14ac:dyDescent="0.2">
      <c r="A266" s="223" t="s">
        <v>2333</v>
      </c>
      <c r="B266" s="11" t="s">
        <v>385</v>
      </c>
      <c r="C266" s="11" t="s">
        <v>3274</v>
      </c>
      <c r="D266" s="11" t="s">
        <v>393</v>
      </c>
      <c r="E266" s="11" t="s">
        <v>3186</v>
      </c>
      <c r="F266" s="11">
        <v>212100</v>
      </c>
      <c r="G266" s="222" t="s">
        <v>3276</v>
      </c>
      <c r="H266" s="10">
        <v>127.4</v>
      </c>
      <c r="I266" s="10">
        <v>127.4</v>
      </c>
      <c r="J266" s="10"/>
      <c r="K266" s="10" t="s">
        <v>59</v>
      </c>
    </row>
    <row r="267" spans="1:11" x14ac:dyDescent="0.2">
      <c r="A267" s="227" t="s">
        <v>367</v>
      </c>
      <c r="B267" s="11" t="s">
        <v>385</v>
      </c>
      <c r="C267" s="11" t="s">
        <v>368</v>
      </c>
      <c r="D267" s="11" t="s">
        <v>19</v>
      </c>
      <c r="E267" s="11" t="s">
        <v>19</v>
      </c>
      <c r="F267" s="11"/>
      <c r="G267" s="222" t="s">
        <v>19</v>
      </c>
      <c r="H267" s="10">
        <v>367.7</v>
      </c>
      <c r="I267" s="10">
        <v>295.7</v>
      </c>
      <c r="J267" s="10">
        <v>-72</v>
      </c>
      <c r="K267" s="10" t="s">
        <v>3278</v>
      </c>
    </row>
    <row r="268" spans="1:11" x14ac:dyDescent="0.2">
      <c r="A268" s="228" t="s">
        <v>1055</v>
      </c>
      <c r="B268" s="11" t="s">
        <v>385</v>
      </c>
      <c r="C268" s="11" t="s">
        <v>1056</v>
      </c>
      <c r="D268" s="11" t="s">
        <v>19</v>
      </c>
      <c r="E268" s="11" t="s">
        <v>19</v>
      </c>
      <c r="F268" s="11"/>
      <c r="G268" s="222" t="s">
        <v>19</v>
      </c>
      <c r="H268" s="10">
        <v>38.700000000000003</v>
      </c>
      <c r="I268" s="10">
        <v>25.6</v>
      </c>
      <c r="J268" s="10">
        <v>-13.1</v>
      </c>
      <c r="K268" s="10" t="s">
        <v>3279</v>
      </c>
    </row>
    <row r="269" spans="1:11" x14ac:dyDescent="0.2">
      <c r="A269" s="229" t="s">
        <v>3259</v>
      </c>
      <c r="B269" s="11" t="s">
        <v>385</v>
      </c>
      <c r="C269" s="11" t="s">
        <v>3260</v>
      </c>
      <c r="D269" s="11" t="s">
        <v>19</v>
      </c>
      <c r="E269" s="11" t="s">
        <v>19</v>
      </c>
      <c r="F269" s="11"/>
      <c r="G269" s="222" t="s">
        <v>19</v>
      </c>
      <c r="H269" s="10">
        <v>38.700000000000003</v>
      </c>
      <c r="I269" s="10">
        <v>25.6</v>
      </c>
      <c r="J269" s="10">
        <v>-13.1</v>
      </c>
      <c r="K269" s="10" t="s">
        <v>3279</v>
      </c>
    </row>
    <row r="270" spans="1:11" x14ac:dyDescent="0.2">
      <c r="A270" s="230" t="s">
        <v>3261</v>
      </c>
      <c r="B270" s="11" t="s">
        <v>385</v>
      </c>
      <c r="C270" s="11" t="s">
        <v>3260</v>
      </c>
      <c r="D270" s="11" t="s">
        <v>3262</v>
      </c>
      <c r="E270" s="11" t="s">
        <v>19</v>
      </c>
      <c r="F270" s="11"/>
      <c r="G270" s="222" t="s">
        <v>19</v>
      </c>
      <c r="H270" s="10">
        <v>38.700000000000003</v>
      </c>
      <c r="I270" s="10">
        <v>25.6</v>
      </c>
      <c r="J270" s="10">
        <v>-13.1</v>
      </c>
      <c r="K270" s="10" t="s">
        <v>3279</v>
      </c>
    </row>
    <row r="271" spans="1:11" x14ac:dyDescent="0.2">
      <c r="A271" s="230" t="s">
        <v>369</v>
      </c>
      <c r="B271" s="11" t="s">
        <v>385</v>
      </c>
      <c r="C271" s="11" t="s">
        <v>3260</v>
      </c>
      <c r="D271" s="11" t="s">
        <v>370</v>
      </c>
      <c r="E271" s="11" t="s">
        <v>19</v>
      </c>
      <c r="F271" s="11"/>
      <c r="G271" s="222" t="s">
        <v>19</v>
      </c>
      <c r="H271" s="10">
        <v>38.700000000000003</v>
      </c>
      <c r="I271" s="10">
        <v>25.6</v>
      </c>
      <c r="J271" s="10">
        <v>-13.1</v>
      </c>
      <c r="K271" s="10" t="s">
        <v>3279</v>
      </c>
    </row>
    <row r="272" spans="1:11" x14ac:dyDescent="0.2">
      <c r="A272" s="231" t="s">
        <v>3185</v>
      </c>
      <c r="B272" s="11" t="s">
        <v>385</v>
      </c>
      <c r="C272" s="11" t="s">
        <v>3260</v>
      </c>
      <c r="D272" s="11" t="s">
        <v>370</v>
      </c>
      <c r="E272" s="11" t="s">
        <v>3186</v>
      </c>
      <c r="F272" s="11"/>
      <c r="G272" s="222" t="s">
        <v>19</v>
      </c>
      <c r="H272" s="10">
        <v>38.700000000000003</v>
      </c>
      <c r="I272" s="10">
        <v>25.6</v>
      </c>
      <c r="J272" s="10">
        <v>-13.1</v>
      </c>
      <c r="K272" s="10" t="s">
        <v>3279</v>
      </c>
    </row>
    <row r="273" spans="1:11" x14ac:dyDescent="0.2">
      <c r="A273" s="221" t="s">
        <v>2294</v>
      </c>
      <c r="B273" s="11" t="s">
        <v>385</v>
      </c>
      <c r="C273" s="11" t="s">
        <v>3260</v>
      </c>
      <c r="D273" s="11" t="s">
        <v>370</v>
      </c>
      <c r="E273" s="11" t="s">
        <v>3186</v>
      </c>
      <c r="F273" s="11">
        <v>2</v>
      </c>
      <c r="G273" s="222" t="s">
        <v>19</v>
      </c>
      <c r="H273" s="10">
        <v>38.700000000000003</v>
      </c>
      <c r="I273" s="10">
        <v>25.6</v>
      </c>
      <c r="J273" s="10">
        <v>-13.1</v>
      </c>
      <c r="K273" s="10" t="s">
        <v>3279</v>
      </c>
    </row>
    <row r="274" spans="1:11" ht="25.5" x14ac:dyDescent="0.2">
      <c r="A274" s="223" t="s">
        <v>2297</v>
      </c>
      <c r="B274" s="11" t="s">
        <v>385</v>
      </c>
      <c r="C274" s="11" t="s">
        <v>3260</v>
      </c>
      <c r="D274" s="11" t="s">
        <v>370</v>
      </c>
      <c r="E274" s="11" t="s">
        <v>3186</v>
      </c>
      <c r="F274" s="11">
        <v>211180</v>
      </c>
      <c r="G274" s="222" t="s">
        <v>3280</v>
      </c>
      <c r="H274" s="10">
        <v>19.8</v>
      </c>
      <c r="I274" s="10">
        <v>19.8</v>
      </c>
      <c r="J274" s="10"/>
      <c r="K274" s="10" t="s">
        <v>59</v>
      </c>
    </row>
    <row r="275" spans="1:11" ht="25.5" x14ac:dyDescent="0.2">
      <c r="A275" s="223" t="s">
        <v>2333</v>
      </c>
      <c r="B275" s="11" t="s">
        <v>385</v>
      </c>
      <c r="C275" s="11" t="s">
        <v>3260</v>
      </c>
      <c r="D275" s="11" t="s">
        <v>370</v>
      </c>
      <c r="E275" s="11" t="s">
        <v>3186</v>
      </c>
      <c r="F275" s="11">
        <v>212100</v>
      </c>
      <c r="G275" s="222" t="s">
        <v>3280</v>
      </c>
      <c r="H275" s="10">
        <v>18.899999999999999</v>
      </c>
      <c r="I275" s="10">
        <v>5.8</v>
      </c>
      <c r="J275" s="10">
        <v>-13.1</v>
      </c>
      <c r="K275" s="10" t="s">
        <v>3281</v>
      </c>
    </row>
    <row r="276" spans="1:11" x14ac:dyDescent="0.2">
      <c r="A276" s="228" t="s">
        <v>1057</v>
      </c>
      <c r="B276" s="11" t="s">
        <v>385</v>
      </c>
      <c r="C276" s="11" t="s">
        <v>1058</v>
      </c>
      <c r="D276" s="11" t="s">
        <v>19</v>
      </c>
      <c r="E276" s="11" t="s">
        <v>19</v>
      </c>
      <c r="F276" s="11"/>
      <c r="G276" s="222" t="s">
        <v>19</v>
      </c>
      <c r="H276" s="10">
        <v>329</v>
      </c>
      <c r="I276" s="10">
        <v>270.10000000000002</v>
      </c>
      <c r="J276" s="10">
        <v>-58.9</v>
      </c>
      <c r="K276" s="10" t="s">
        <v>1119</v>
      </c>
    </row>
    <row r="277" spans="1:11" x14ac:dyDescent="0.2">
      <c r="A277" s="229" t="s">
        <v>3282</v>
      </c>
      <c r="B277" s="11" t="s">
        <v>385</v>
      </c>
      <c r="C277" s="11" t="s">
        <v>3283</v>
      </c>
      <c r="D277" s="11" t="s">
        <v>19</v>
      </c>
      <c r="E277" s="11" t="s">
        <v>19</v>
      </c>
      <c r="F277" s="11"/>
      <c r="G277" s="222" t="s">
        <v>19</v>
      </c>
      <c r="H277" s="10">
        <v>329</v>
      </c>
      <c r="I277" s="10">
        <v>270.10000000000002</v>
      </c>
      <c r="J277" s="10">
        <v>-58.9</v>
      </c>
      <c r="K277" s="10" t="s">
        <v>1119</v>
      </c>
    </row>
    <row r="278" spans="1:11" x14ac:dyDescent="0.2">
      <c r="A278" s="230" t="s">
        <v>3261</v>
      </c>
      <c r="B278" s="11" t="s">
        <v>385</v>
      </c>
      <c r="C278" s="11" t="s">
        <v>3283</v>
      </c>
      <c r="D278" s="11" t="s">
        <v>3262</v>
      </c>
      <c r="E278" s="11" t="s">
        <v>19</v>
      </c>
      <c r="F278" s="11"/>
      <c r="G278" s="222" t="s">
        <v>19</v>
      </c>
      <c r="H278" s="10">
        <v>329</v>
      </c>
      <c r="I278" s="10">
        <v>270.10000000000002</v>
      </c>
      <c r="J278" s="10">
        <v>-58.9</v>
      </c>
      <c r="K278" s="10" t="s">
        <v>1119</v>
      </c>
    </row>
    <row r="279" spans="1:11" x14ac:dyDescent="0.2">
      <c r="A279" s="230" t="s">
        <v>371</v>
      </c>
      <c r="B279" s="11" t="s">
        <v>385</v>
      </c>
      <c r="C279" s="11" t="s">
        <v>3283</v>
      </c>
      <c r="D279" s="11" t="s">
        <v>372</v>
      </c>
      <c r="E279" s="11" t="s">
        <v>19</v>
      </c>
      <c r="F279" s="11"/>
      <c r="G279" s="222" t="s">
        <v>19</v>
      </c>
      <c r="H279" s="10">
        <v>329</v>
      </c>
      <c r="I279" s="10">
        <v>270.10000000000002</v>
      </c>
      <c r="J279" s="10">
        <v>-58.9</v>
      </c>
      <c r="K279" s="10" t="s">
        <v>1119</v>
      </c>
    </row>
    <row r="280" spans="1:11" x14ac:dyDescent="0.2">
      <c r="A280" s="231" t="s">
        <v>3185</v>
      </c>
      <c r="B280" s="11" t="s">
        <v>385</v>
      </c>
      <c r="C280" s="11" t="s">
        <v>3283</v>
      </c>
      <c r="D280" s="11" t="s">
        <v>372</v>
      </c>
      <c r="E280" s="11" t="s">
        <v>3186</v>
      </c>
      <c r="F280" s="11"/>
      <c r="G280" s="222" t="s">
        <v>19</v>
      </c>
      <c r="H280" s="10">
        <v>329</v>
      </c>
      <c r="I280" s="10">
        <v>270.10000000000002</v>
      </c>
      <c r="J280" s="10">
        <v>-58.9</v>
      </c>
      <c r="K280" s="10" t="s">
        <v>1119</v>
      </c>
    </row>
    <row r="281" spans="1:11" x14ac:dyDescent="0.2">
      <c r="A281" s="221" t="s">
        <v>2294</v>
      </c>
      <c r="B281" s="11" t="s">
        <v>385</v>
      </c>
      <c r="C281" s="11" t="s">
        <v>3283</v>
      </c>
      <c r="D281" s="11" t="s">
        <v>372</v>
      </c>
      <c r="E281" s="11" t="s">
        <v>3186</v>
      </c>
      <c r="F281" s="11">
        <v>2</v>
      </c>
      <c r="G281" s="222" t="s">
        <v>19</v>
      </c>
      <c r="H281" s="10">
        <v>329</v>
      </c>
      <c r="I281" s="10">
        <v>270.10000000000002</v>
      </c>
      <c r="J281" s="10">
        <v>-58.9</v>
      </c>
      <c r="K281" s="10" t="s">
        <v>1119</v>
      </c>
    </row>
    <row r="282" spans="1:11" ht="25.5" x14ac:dyDescent="0.2">
      <c r="A282" s="223" t="s">
        <v>2297</v>
      </c>
      <c r="B282" s="11" t="s">
        <v>385</v>
      </c>
      <c r="C282" s="11" t="s">
        <v>3283</v>
      </c>
      <c r="D282" s="11" t="s">
        <v>372</v>
      </c>
      <c r="E282" s="11" t="s">
        <v>3186</v>
      </c>
      <c r="F282" s="11">
        <v>211180</v>
      </c>
      <c r="G282" s="222" t="s">
        <v>3280</v>
      </c>
      <c r="H282" s="10">
        <v>209.4</v>
      </c>
      <c r="I282" s="10">
        <v>209.4</v>
      </c>
      <c r="J282" s="10"/>
      <c r="K282" s="10" t="s">
        <v>59</v>
      </c>
    </row>
    <row r="283" spans="1:11" ht="25.5" x14ac:dyDescent="0.2">
      <c r="A283" s="223" t="s">
        <v>2333</v>
      </c>
      <c r="B283" s="11" t="s">
        <v>385</v>
      </c>
      <c r="C283" s="11" t="s">
        <v>3283</v>
      </c>
      <c r="D283" s="11" t="s">
        <v>372</v>
      </c>
      <c r="E283" s="11" t="s">
        <v>3186</v>
      </c>
      <c r="F283" s="11">
        <v>212100</v>
      </c>
      <c r="G283" s="222" t="s">
        <v>3280</v>
      </c>
      <c r="H283" s="10">
        <v>119.6</v>
      </c>
      <c r="I283" s="10">
        <v>60.7</v>
      </c>
      <c r="J283" s="10">
        <v>-58.9</v>
      </c>
      <c r="K283" s="10" t="s">
        <v>3284</v>
      </c>
    </row>
    <row r="284" spans="1:11" x14ac:dyDescent="0.2">
      <c r="A284" s="227" t="s">
        <v>274</v>
      </c>
      <c r="B284" s="11" t="s">
        <v>385</v>
      </c>
      <c r="C284" s="11" t="s">
        <v>275</v>
      </c>
      <c r="D284" s="11" t="s">
        <v>19</v>
      </c>
      <c r="E284" s="11" t="s">
        <v>19</v>
      </c>
      <c r="F284" s="11"/>
      <c r="G284" s="222" t="s">
        <v>19</v>
      </c>
      <c r="H284" s="10">
        <v>890.1</v>
      </c>
      <c r="I284" s="10">
        <v>596.70000000000005</v>
      </c>
      <c r="J284" s="10">
        <v>-293.39999999999998</v>
      </c>
      <c r="K284" s="10" t="s">
        <v>3285</v>
      </c>
    </row>
    <row r="285" spans="1:11" x14ac:dyDescent="0.2">
      <c r="A285" s="228" t="s">
        <v>1084</v>
      </c>
      <c r="B285" s="11" t="s">
        <v>385</v>
      </c>
      <c r="C285" s="11" t="s">
        <v>1085</v>
      </c>
      <c r="D285" s="11" t="s">
        <v>19</v>
      </c>
      <c r="E285" s="11" t="s">
        <v>19</v>
      </c>
      <c r="F285" s="11"/>
      <c r="G285" s="222" t="s">
        <v>19</v>
      </c>
      <c r="H285" s="10">
        <v>890.1</v>
      </c>
      <c r="I285" s="10">
        <v>596.70000000000005</v>
      </c>
      <c r="J285" s="10">
        <v>-293.39999999999998</v>
      </c>
      <c r="K285" s="10" t="s">
        <v>3285</v>
      </c>
    </row>
    <row r="286" spans="1:11" x14ac:dyDescent="0.2">
      <c r="A286" s="229" t="s">
        <v>3286</v>
      </c>
      <c r="B286" s="11" t="s">
        <v>385</v>
      </c>
      <c r="C286" s="11" t="s">
        <v>3287</v>
      </c>
      <c r="D286" s="11" t="s">
        <v>19</v>
      </c>
      <c r="E286" s="11" t="s">
        <v>19</v>
      </c>
      <c r="F286" s="11"/>
      <c r="G286" s="222" t="s">
        <v>19</v>
      </c>
      <c r="H286" s="10">
        <v>890.1</v>
      </c>
      <c r="I286" s="10">
        <v>596.70000000000005</v>
      </c>
      <c r="J286" s="10">
        <v>-293.39999999999998</v>
      </c>
      <c r="K286" s="10" t="s">
        <v>3285</v>
      </c>
    </row>
    <row r="287" spans="1:11" x14ac:dyDescent="0.2">
      <c r="A287" s="230" t="s">
        <v>274</v>
      </c>
      <c r="B287" s="11" t="s">
        <v>385</v>
      </c>
      <c r="C287" s="11" t="s">
        <v>3287</v>
      </c>
      <c r="D287" s="11" t="s">
        <v>3265</v>
      </c>
      <c r="E287" s="11" t="s">
        <v>19</v>
      </c>
      <c r="F287" s="11"/>
      <c r="G287" s="222" t="s">
        <v>19</v>
      </c>
      <c r="H287" s="10">
        <v>890.1</v>
      </c>
      <c r="I287" s="10">
        <v>596.70000000000005</v>
      </c>
      <c r="J287" s="10">
        <v>-293.39999999999998</v>
      </c>
      <c r="K287" s="10" t="s">
        <v>3285</v>
      </c>
    </row>
    <row r="288" spans="1:11" x14ac:dyDescent="0.2">
      <c r="A288" s="230" t="s">
        <v>276</v>
      </c>
      <c r="B288" s="11" t="s">
        <v>385</v>
      </c>
      <c r="C288" s="11" t="s">
        <v>3287</v>
      </c>
      <c r="D288" s="11" t="s">
        <v>277</v>
      </c>
      <c r="E288" s="11" t="s">
        <v>19</v>
      </c>
      <c r="F288" s="11"/>
      <c r="G288" s="222" t="s">
        <v>19</v>
      </c>
      <c r="H288" s="10">
        <v>890.1</v>
      </c>
      <c r="I288" s="10">
        <v>596.70000000000005</v>
      </c>
      <c r="J288" s="10">
        <v>-293.39999999999998</v>
      </c>
      <c r="K288" s="10" t="s">
        <v>3285</v>
      </c>
    </row>
    <row r="289" spans="1:11" x14ac:dyDescent="0.2">
      <c r="A289" s="231" t="s">
        <v>3185</v>
      </c>
      <c r="B289" s="11" t="s">
        <v>385</v>
      </c>
      <c r="C289" s="11" t="s">
        <v>3287</v>
      </c>
      <c r="D289" s="11" t="s">
        <v>277</v>
      </c>
      <c r="E289" s="11" t="s">
        <v>3186</v>
      </c>
      <c r="F289" s="11"/>
      <c r="G289" s="222" t="s">
        <v>19</v>
      </c>
      <c r="H289" s="10">
        <v>890.1</v>
      </c>
      <c r="I289" s="10">
        <v>596.70000000000005</v>
      </c>
      <c r="J289" s="10">
        <v>-293.39999999999998</v>
      </c>
      <c r="K289" s="10" t="s">
        <v>3285</v>
      </c>
    </row>
    <row r="290" spans="1:11" x14ac:dyDescent="0.2">
      <c r="A290" s="221" t="s">
        <v>2294</v>
      </c>
      <c r="B290" s="11" t="s">
        <v>385</v>
      </c>
      <c r="C290" s="11" t="s">
        <v>3287</v>
      </c>
      <c r="D290" s="11" t="s">
        <v>277</v>
      </c>
      <c r="E290" s="11" t="s">
        <v>3186</v>
      </c>
      <c r="F290" s="11">
        <v>2</v>
      </c>
      <c r="G290" s="222" t="s">
        <v>19</v>
      </c>
      <c r="H290" s="10">
        <v>890.1</v>
      </c>
      <c r="I290" s="10">
        <v>596.70000000000005</v>
      </c>
      <c r="J290" s="10">
        <v>-293.39999999999998</v>
      </c>
      <c r="K290" s="10" t="s">
        <v>3285</v>
      </c>
    </row>
    <row r="291" spans="1:11" ht="25.5" x14ac:dyDescent="0.2">
      <c r="A291" s="223" t="s">
        <v>2297</v>
      </c>
      <c r="B291" s="11" t="s">
        <v>385</v>
      </c>
      <c r="C291" s="11" t="s">
        <v>3287</v>
      </c>
      <c r="D291" s="11" t="s">
        <v>277</v>
      </c>
      <c r="E291" s="11" t="s">
        <v>3186</v>
      </c>
      <c r="F291" s="11">
        <v>211180</v>
      </c>
      <c r="G291" s="222" t="s">
        <v>3280</v>
      </c>
      <c r="H291" s="10">
        <v>462.6</v>
      </c>
      <c r="I291" s="10">
        <v>462.6</v>
      </c>
      <c r="J291" s="10"/>
      <c r="K291" s="10" t="s">
        <v>59</v>
      </c>
    </row>
    <row r="292" spans="1:11" ht="25.5" x14ac:dyDescent="0.2">
      <c r="A292" s="223" t="s">
        <v>2333</v>
      </c>
      <c r="B292" s="11" t="s">
        <v>385</v>
      </c>
      <c r="C292" s="11" t="s">
        <v>3287</v>
      </c>
      <c r="D292" s="11" t="s">
        <v>277</v>
      </c>
      <c r="E292" s="11" t="s">
        <v>3186</v>
      </c>
      <c r="F292" s="11">
        <v>212100</v>
      </c>
      <c r="G292" s="222" t="s">
        <v>3280</v>
      </c>
      <c r="H292" s="10">
        <v>427.5</v>
      </c>
      <c r="I292" s="10">
        <v>134.1</v>
      </c>
      <c r="J292" s="10">
        <v>-293.39999999999998</v>
      </c>
      <c r="K292" s="10" t="s">
        <v>3288</v>
      </c>
    </row>
    <row r="293" spans="1:11" x14ac:dyDescent="0.2">
      <c r="A293" s="227" t="s">
        <v>323</v>
      </c>
      <c r="B293" s="11" t="s">
        <v>385</v>
      </c>
      <c r="C293" s="11" t="s">
        <v>324</v>
      </c>
      <c r="D293" s="11" t="s">
        <v>19</v>
      </c>
      <c r="E293" s="11" t="s">
        <v>19</v>
      </c>
      <c r="F293" s="11"/>
      <c r="G293" s="222" t="s">
        <v>19</v>
      </c>
      <c r="H293" s="10">
        <v>1284</v>
      </c>
      <c r="I293" s="10">
        <v>1268</v>
      </c>
      <c r="J293" s="10">
        <v>-16</v>
      </c>
      <c r="K293" s="10" t="s">
        <v>848</v>
      </c>
    </row>
    <row r="294" spans="1:11" ht="25.5" x14ac:dyDescent="0.2">
      <c r="A294" s="228" t="s">
        <v>1106</v>
      </c>
      <c r="B294" s="11" t="s">
        <v>385</v>
      </c>
      <c r="C294" s="11" t="s">
        <v>1107</v>
      </c>
      <c r="D294" s="11" t="s">
        <v>19</v>
      </c>
      <c r="E294" s="11" t="s">
        <v>19</v>
      </c>
      <c r="F294" s="11"/>
      <c r="G294" s="222" t="s">
        <v>19</v>
      </c>
      <c r="H294" s="10">
        <v>1284</v>
      </c>
      <c r="I294" s="10">
        <v>1268</v>
      </c>
      <c r="J294" s="10">
        <v>-16</v>
      </c>
      <c r="K294" s="10" t="s">
        <v>848</v>
      </c>
    </row>
    <row r="295" spans="1:11" x14ac:dyDescent="0.2">
      <c r="A295" s="229" t="s">
        <v>3195</v>
      </c>
      <c r="B295" s="11" t="s">
        <v>385</v>
      </c>
      <c r="C295" s="11" t="s">
        <v>3196</v>
      </c>
      <c r="D295" s="11" t="s">
        <v>19</v>
      </c>
      <c r="E295" s="11" t="s">
        <v>19</v>
      </c>
      <c r="F295" s="11"/>
      <c r="G295" s="222" t="s">
        <v>19</v>
      </c>
      <c r="H295" s="10">
        <v>1284</v>
      </c>
      <c r="I295" s="10">
        <v>1268</v>
      </c>
      <c r="J295" s="10">
        <v>-16</v>
      </c>
      <c r="K295" s="10" t="s">
        <v>848</v>
      </c>
    </row>
    <row r="296" spans="1:11" x14ac:dyDescent="0.2">
      <c r="A296" s="230" t="s">
        <v>3197</v>
      </c>
      <c r="B296" s="11" t="s">
        <v>385</v>
      </c>
      <c r="C296" s="11" t="s">
        <v>3196</v>
      </c>
      <c r="D296" s="11" t="s">
        <v>3198</v>
      </c>
      <c r="E296" s="11" t="s">
        <v>19</v>
      </c>
      <c r="F296" s="11"/>
      <c r="G296" s="222" t="s">
        <v>19</v>
      </c>
      <c r="H296" s="10">
        <v>1284</v>
      </c>
      <c r="I296" s="10">
        <v>1268</v>
      </c>
      <c r="J296" s="10">
        <v>-16</v>
      </c>
      <c r="K296" s="10" t="s">
        <v>848</v>
      </c>
    </row>
    <row r="297" spans="1:11" x14ac:dyDescent="0.2">
      <c r="A297" s="230" t="s">
        <v>325</v>
      </c>
      <c r="B297" s="11" t="s">
        <v>385</v>
      </c>
      <c r="C297" s="11" t="s">
        <v>3196</v>
      </c>
      <c r="D297" s="11" t="s">
        <v>326</v>
      </c>
      <c r="E297" s="11" t="s">
        <v>19</v>
      </c>
      <c r="F297" s="11"/>
      <c r="G297" s="222" t="s">
        <v>19</v>
      </c>
      <c r="H297" s="10">
        <v>1284</v>
      </c>
      <c r="I297" s="10">
        <v>1268</v>
      </c>
      <c r="J297" s="10">
        <v>-16</v>
      </c>
      <c r="K297" s="10" t="s">
        <v>848</v>
      </c>
    </row>
    <row r="298" spans="1:11" ht="25.5" x14ac:dyDescent="0.2">
      <c r="A298" s="231" t="s">
        <v>3226</v>
      </c>
      <c r="B298" s="11" t="s">
        <v>385</v>
      </c>
      <c r="C298" s="11" t="s">
        <v>3196</v>
      </c>
      <c r="D298" s="11" t="s">
        <v>326</v>
      </c>
      <c r="E298" s="11" t="s">
        <v>3227</v>
      </c>
      <c r="F298" s="11"/>
      <c r="G298" s="222" t="s">
        <v>19</v>
      </c>
      <c r="H298" s="10">
        <v>1284</v>
      </c>
      <c r="I298" s="10">
        <v>1268</v>
      </c>
      <c r="J298" s="10">
        <v>-16</v>
      </c>
      <c r="K298" s="10" t="s">
        <v>848</v>
      </c>
    </row>
    <row r="299" spans="1:11" x14ac:dyDescent="0.2">
      <c r="A299" s="221" t="s">
        <v>2294</v>
      </c>
      <c r="B299" s="11" t="s">
        <v>385</v>
      </c>
      <c r="C299" s="11" t="s">
        <v>3196</v>
      </c>
      <c r="D299" s="11" t="s">
        <v>326</v>
      </c>
      <c r="E299" s="11" t="s">
        <v>3227</v>
      </c>
      <c r="F299" s="11">
        <v>2</v>
      </c>
      <c r="G299" s="222" t="s">
        <v>19</v>
      </c>
      <c r="H299" s="10">
        <v>1284</v>
      </c>
      <c r="I299" s="10">
        <v>1268</v>
      </c>
      <c r="J299" s="10">
        <v>-16</v>
      </c>
      <c r="K299" s="10" t="s">
        <v>848</v>
      </c>
    </row>
    <row r="300" spans="1:11" ht="25.5" x14ac:dyDescent="0.2">
      <c r="A300" s="223" t="s">
        <v>2540</v>
      </c>
      <c r="B300" s="11" t="s">
        <v>385</v>
      </c>
      <c r="C300" s="11" t="s">
        <v>3196</v>
      </c>
      <c r="D300" s="11" t="s">
        <v>326</v>
      </c>
      <c r="E300" s="11" t="s">
        <v>3227</v>
      </c>
      <c r="F300" s="11">
        <v>272600</v>
      </c>
      <c r="G300" s="222" t="s">
        <v>3266</v>
      </c>
      <c r="H300" s="10">
        <v>1184</v>
      </c>
      <c r="I300" s="10">
        <v>1168</v>
      </c>
      <c r="J300" s="10">
        <v>-16</v>
      </c>
      <c r="K300" s="10" t="s">
        <v>346</v>
      </c>
    </row>
    <row r="301" spans="1:11" x14ac:dyDescent="0.2">
      <c r="A301" s="223" t="s">
        <v>2540</v>
      </c>
      <c r="B301" s="11" t="s">
        <v>385</v>
      </c>
      <c r="C301" s="11" t="s">
        <v>3196</v>
      </c>
      <c r="D301" s="11" t="s">
        <v>326</v>
      </c>
      <c r="E301" s="11" t="s">
        <v>3227</v>
      </c>
      <c r="F301" s="11">
        <v>272600</v>
      </c>
      <c r="G301" s="222" t="s">
        <v>3289</v>
      </c>
      <c r="H301" s="10">
        <v>100</v>
      </c>
      <c r="I301" s="10">
        <v>100</v>
      </c>
      <c r="J301" s="10"/>
      <c r="K301" s="10" t="s">
        <v>59</v>
      </c>
    </row>
    <row r="302" spans="1:11" x14ac:dyDescent="0.2">
      <c r="A302" s="12" t="s">
        <v>923</v>
      </c>
      <c r="B302" s="14" t="s">
        <v>402</v>
      </c>
      <c r="C302" s="14" t="s">
        <v>19</v>
      </c>
      <c r="D302" s="14" t="s">
        <v>19</v>
      </c>
      <c r="E302" s="14" t="s">
        <v>19</v>
      </c>
      <c r="F302" s="14"/>
      <c r="G302" s="34" t="s">
        <v>19</v>
      </c>
      <c r="H302" s="13">
        <v>120000</v>
      </c>
      <c r="I302" s="13">
        <v>76111.5</v>
      </c>
      <c r="J302" s="13">
        <v>-43888.5</v>
      </c>
      <c r="K302" s="10" t="s">
        <v>2440</v>
      </c>
    </row>
    <row r="303" spans="1:11" x14ac:dyDescent="0.2">
      <c r="A303" s="227" t="s">
        <v>269</v>
      </c>
      <c r="B303" s="11" t="s">
        <v>402</v>
      </c>
      <c r="C303" s="11" t="s">
        <v>270</v>
      </c>
      <c r="D303" s="11" t="s">
        <v>19</v>
      </c>
      <c r="E303" s="11" t="s">
        <v>19</v>
      </c>
      <c r="F303" s="11"/>
      <c r="G303" s="222" t="s">
        <v>19</v>
      </c>
      <c r="H303" s="10">
        <v>120000</v>
      </c>
      <c r="I303" s="10">
        <v>76111.5</v>
      </c>
      <c r="J303" s="10">
        <v>-43888.5</v>
      </c>
      <c r="K303" s="10" t="s">
        <v>2440</v>
      </c>
    </row>
    <row r="304" spans="1:11" x14ac:dyDescent="0.2">
      <c r="A304" s="228" t="s">
        <v>1026</v>
      </c>
      <c r="B304" s="11" t="s">
        <v>402</v>
      </c>
      <c r="C304" s="11" t="s">
        <v>1027</v>
      </c>
      <c r="D304" s="11" t="s">
        <v>19</v>
      </c>
      <c r="E304" s="11" t="s">
        <v>19</v>
      </c>
      <c r="F304" s="11"/>
      <c r="G304" s="222" t="s">
        <v>19</v>
      </c>
      <c r="H304" s="10">
        <v>120000</v>
      </c>
      <c r="I304" s="10">
        <v>76111.5</v>
      </c>
      <c r="J304" s="10">
        <v>-43888.5</v>
      </c>
      <c r="K304" s="10" t="s">
        <v>2440</v>
      </c>
    </row>
    <row r="305" spans="1:11" x14ac:dyDescent="0.2">
      <c r="A305" s="229" t="s">
        <v>3290</v>
      </c>
      <c r="B305" s="11" t="s">
        <v>402</v>
      </c>
      <c r="C305" s="11" t="s">
        <v>3291</v>
      </c>
      <c r="D305" s="11" t="s">
        <v>19</v>
      </c>
      <c r="E305" s="11" t="s">
        <v>19</v>
      </c>
      <c r="F305" s="11"/>
      <c r="G305" s="222" t="s">
        <v>19</v>
      </c>
      <c r="H305" s="10">
        <v>120000</v>
      </c>
      <c r="I305" s="10">
        <v>76111.5</v>
      </c>
      <c r="J305" s="10">
        <v>-43888.5</v>
      </c>
      <c r="K305" s="10" t="s">
        <v>2440</v>
      </c>
    </row>
    <row r="306" spans="1:11" x14ac:dyDescent="0.2">
      <c r="A306" s="230" t="s">
        <v>3203</v>
      </c>
      <c r="B306" s="11" t="s">
        <v>402</v>
      </c>
      <c r="C306" s="11" t="s">
        <v>3291</v>
      </c>
      <c r="D306" s="11" t="s">
        <v>3204</v>
      </c>
      <c r="E306" s="11" t="s">
        <v>19</v>
      </c>
      <c r="F306" s="11"/>
      <c r="G306" s="222" t="s">
        <v>19</v>
      </c>
      <c r="H306" s="10">
        <v>120000</v>
      </c>
      <c r="I306" s="10">
        <v>76111.5</v>
      </c>
      <c r="J306" s="10">
        <v>-43888.5</v>
      </c>
      <c r="K306" s="10" t="s">
        <v>2440</v>
      </c>
    </row>
    <row r="307" spans="1:11" x14ac:dyDescent="0.2">
      <c r="A307" s="230" t="s">
        <v>410</v>
      </c>
      <c r="B307" s="11" t="s">
        <v>402</v>
      </c>
      <c r="C307" s="11" t="s">
        <v>3291</v>
      </c>
      <c r="D307" s="11" t="s">
        <v>411</v>
      </c>
      <c r="E307" s="11" t="s">
        <v>19</v>
      </c>
      <c r="F307" s="11"/>
      <c r="G307" s="222" t="s">
        <v>19</v>
      </c>
      <c r="H307" s="10">
        <v>120000</v>
      </c>
      <c r="I307" s="10">
        <v>76111.5</v>
      </c>
      <c r="J307" s="10">
        <v>-43888.5</v>
      </c>
      <c r="K307" s="10" t="s">
        <v>2440</v>
      </c>
    </row>
    <row r="308" spans="1:11" ht="25.5" x14ac:dyDescent="0.2">
      <c r="A308" s="231" t="s">
        <v>3199</v>
      </c>
      <c r="B308" s="11" t="s">
        <v>402</v>
      </c>
      <c r="C308" s="11" t="s">
        <v>3291</v>
      </c>
      <c r="D308" s="11" t="s">
        <v>411</v>
      </c>
      <c r="E308" s="11" t="s">
        <v>3200</v>
      </c>
      <c r="F308" s="11"/>
      <c r="G308" s="222" t="s">
        <v>19</v>
      </c>
      <c r="H308" s="10">
        <v>120000</v>
      </c>
      <c r="I308" s="10">
        <v>76111.5</v>
      </c>
      <c r="J308" s="10">
        <v>-43888.5</v>
      </c>
      <c r="K308" s="10" t="s">
        <v>2440</v>
      </c>
    </row>
    <row r="309" spans="1:11" x14ac:dyDescent="0.2">
      <c r="A309" s="221" t="s">
        <v>2294</v>
      </c>
      <c r="B309" s="11" t="s">
        <v>402</v>
      </c>
      <c r="C309" s="11" t="s">
        <v>3291</v>
      </c>
      <c r="D309" s="11" t="s">
        <v>411</v>
      </c>
      <c r="E309" s="11" t="s">
        <v>3200</v>
      </c>
      <c r="F309" s="11">
        <v>2</v>
      </c>
      <c r="G309" s="222" t="s">
        <v>19</v>
      </c>
      <c r="H309" s="10">
        <v>120000</v>
      </c>
      <c r="I309" s="10">
        <v>76111.5</v>
      </c>
      <c r="J309" s="10">
        <v>-43888.5</v>
      </c>
      <c r="K309" s="10" t="s">
        <v>2440</v>
      </c>
    </row>
    <row r="310" spans="1:11" ht="25.5" x14ac:dyDescent="0.2">
      <c r="A310" s="223" t="s">
        <v>2479</v>
      </c>
      <c r="B310" s="11" t="s">
        <v>402</v>
      </c>
      <c r="C310" s="11" t="s">
        <v>3291</v>
      </c>
      <c r="D310" s="11" t="s">
        <v>411</v>
      </c>
      <c r="E310" s="11" t="s">
        <v>3200</v>
      </c>
      <c r="F310" s="11">
        <v>252100</v>
      </c>
      <c r="G310" s="222" t="s">
        <v>3292</v>
      </c>
      <c r="H310" s="10">
        <v>60000</v>
      </c>
      <c r="I310" s="10">
        <v>51480.7</v>
      </c>
      <c r="J310" s="10">
        <v>-8519.2999999999993</v>
      </c>
      <c r="K310" s="10" t="s">
        <v>607</v>
      </c>
    </row>
    <row r="311" spans="1:11" ht="25.5" x14ac:dyDescent="0.2">
      <c r="A311" s="223" t="s">
        <v>2479</v>
      </c>
      <c r="B311" s="11" t="s">
        <v>402</v>
      </c>
      <c r="C311" s="11" t="s">
        <v>3291</v>
      </c>
      <c r="D311" s="11" t="s">
        <v>411</v>
      </c>
      <c r="E311" s="11" t="s">
        <v>3200</v>
      </c>
      <c r="F311" s="11">
        <v>252100</v>
      </c>
      <c r="G311" s="222" t="s">
        <v>3293</v>
      </c>
      <c r="H311" s="10">
        <v>60000</v>
      </c>
      <c r="I311" s="10">
        <v>24630.799999999999</v>
      </c>
      <c r="J311" s="10">
        <v>-35369.199999999997</v>
      </c>
      <c r="K311" s="10" t="s">
        <v>3294</v>
      </c>
    </row>
    <row r="312" spans="1:11" ht="25.5" x14ac:dyDescent="0.2">
      <c r="A312" s="12" t="s">
        <v>423</v>
      </c>
      <c r="B312" s="14" t="s">
        <v>424</v>
      </c>
      <c r="C312" s="14" t="s">
        <v>19</v>
      </c>
      <c r="D312" s="14" t="s">
        <v>19</v>
      </c>
      <c r="E312" s="14" t="s">
        <v>19</v>
      </c>
      <c r="F312" s="14"/>
      <c r="G312" s="34" t="s">
        <v>19</v>
      </c>
      <c r="H312" s="13">
        <v>18643.599999999999</v>
      </c>
      <c r="I312" s="13">
        <v>18643.599999999999</v>
      </c>
      <c r="J312" s="13"/>
      <c r="K312" s="10" t="s">
        <v>59</v>
      </c>
    </row>
    <row r="313" spans="1:11" x14ac:dyDescent="0.2">
      <c r="A313" s="227" t="s">
        <v>269</v>
      </c>
      <c r="B313" s="11" t="s">
        <v>424</v>
      </c>
      <c r="C313" s="11" t="s">
        <v>270</v>
      </c>
      <c r="D313" s="11" t="s">
        <v>19</v>
      </c>
      <c r="E313" s="11" t="s">
        <v>19</v>
      </c>
      <c r="F313" s="11"/>
      <c r="G313" s="222" t="s">
        <v>19</v>
      </c>
      <c r="H313" s="10">
        <v>18627.599999999999</v>
      </c>
      <c r="I313" s="10">
        <v>18627.599999999999</v>
      </c>
      <c r="J313" s="10"/>
      <c r="K313" s="10" t="s">
        <v>59</v>
      </c>
    </row>
    <row r="314" spans="1:11" x14ac:dyDescent="0.2">
      <c r="A314" s="228" t="s">
        <v>1015</v>
      </c>
      <c r="B314" s="11" t="s">
        <v>424</v>
      </c>
      <c r="C314" s="11" t="s">
        <v>1016</v>
      </c>
      <c r="D314" s="11" t="s">
        <v>19</v>
      </c>
      <c r="E314" s="11" t="s">
        <v>19</v>
      </c>
      <c r="F314" s="11"/>
      <c r="G314" s="222" t="s">
        <v>19</v>
      </c>
      <c r="H314" s="10">
        <v>18627.599999999999</v>
      </c>
      <c r="I314" s="10">
        <v>18627.599999999999</v>
      </c>
      <c r="J314" s="10"/>
      <c r="K314" s="10" t="s">
        <v>59</v>
      </c>
    </row>
    <row r="315" spans="1:11" x14ac:dyDescent="0.2">
      <c r="A315" s="229" t="s">
        <v>3295</v>
      </c>
      <c r="B315" s="11" t="s">
        <v>424</v>
      </c>
      <c r="C315" s="11" t="s">
        <v>3296</v>
      </c>
      <c r="D315" s="11" t="s">
        <v>19</v>
      </c>
      <c r="E315" s="11" t="s">
        <v>19</v>
      </c>
      <c r="F315" s="11"/>
      <c r="G315" s="222" t="s">
        <v>19</v>
      </c>
      <c r="H315" s="10">
        <v>18627.599999999999</v>
      </c>
      <c r="I315" s="10">
        <v>18627.599999999999</v>
      </c>
      <c r="J315" s="10"/>
      <c r="K315" s="10" t="s">
        <v>59</v>
      </c>
    </row>
    <row r="316" spans="1:11" x14ac:dyDescent="0.2">
      <c r="A316" s="230" t="s">
        <v>3297</v>
      </c>
      <c r="B316" s="11" t="s">
        <v>424</v>
      </c>
      <c r="C316" s="11" t="s">
        <v>3296</v>
      </c>
      <c r="D316" s="11" t="s">
        <v>3298</v>
      </c>
      <c r="E316" s="11" t="s">
        <v>19</v>
      </c>
      <c r="F316" s="11"/>
      <c r="G316" s="222" t="s">
        <v>19</v>
      </c>
      <c r="H316" s="10">
        <v>18627.599999999999</v>
      </c>
      <c r="I316" s="10">
        <v>18627.599999999999</v>
      </c>
      <c r="J316" s="10"/>
      <c r="K316" s="10" t="s">
        <v>59</v>
      </c>
    </row>
    <row r="317" spans="1:11" x14ac:dyDescent="0.2">
      <c r="A317" s="230" t="s">
        <v>436</v>
      </c>
      <c r="B317" s="11" t="s">
        <v>424</v>
      </c>
      <c r="C317" s="11" t="s">
        <v>3296</v>
      </c>
      <c r="D317" s="11" t="s">
        <v>437</v>
      </c>
      <c r="E317" s="11" t="s">
        <v>19</v>
      </c>
      <c r="F317" s="11"/>
      <c r="G317" s="222" t="s">
        <v>19</v>
      </c>
      <c r="H317" s="10">
        <v>18627.599999999999</v>
      </c>
      <c r="I317" s="10">
        <v>18627.599999999999</v>
      </c>
      <c r="J317" s="10"/>
      <c r="K317" s="10" t="s">
        <v>59</v>
      </c>
    </row>
    <row r="318" spans="1:11" ht="25.5" x14ac:dyDescent="0.2">
      <c r="A318" s="231" t="s">
        <v>3199</v>
      </c>
      <c r="B318" s="11" t="s">
        <v>424</v>
      </c>
      <c r="C318" s="11" t="s">
        <v>3296</v>
      </c>
      <c r="D318" s="11" t="s">
        <v>437</v>
      </c>
      <c r="E318" s="11" t="s">
        <v>3200</v>
      </c>
      <c r="F318" s="11"/>
      <c r="G318" s="222" t="s">
        <v>19</v>
      </c>
      <c r="H318" s="10">
        <v>18627.599999999999</v>
      </c>
      <c r="I318" s="10">
        <v>18627.599999999999</v>
      </c>
      <c r="J318" s="10"/>
      <c r="K318" s="10" t="s">
        <v>59</v>
      </c>
    </row>
    <row r="319" spans="1:11" x14ac:dyDescent="0.2">
      <c r="A319" s="221" t="s">
        <v>2294</v>
      </c>
      <c r="B319" s="11" t="s">
        <v>424</v>
      </c>
      <c r="C319" s="11" t="s">
        <v>3296</v>
      </c>
      <c r="D319" s="11" t="s">
        <v>437</v>
      </c>
      <c r="E319" s="11" t="s">
        <v>3200</v>
      </c>
      <c r="F319" s="11">
        <v>2</v>
      </c>
      <c r="G319" s="222" t="s">
        <v>19</v>
      </c>
      <c r="H319" s="10">
        <v>18627.599999999999</v>
      </c>
      <c r="I319" s="10">
        <v>18627.599999999999</v>
      </c>
      <c r="J319" s="10"/>
      <c r="K319" s="10" t="s">
        <v>59</v>
      </c>
    </row>
    <row r="320" spans="1:11" ht="25.5" x14ac:dyDescent="0.2">
      <c r="A320" s="223" t="s">
        <v>2479</v>
      </c>
      <c r="B320" s="11" t="s">
        <v>424</v>
      </c>
      <c r="C320" s="11" t="s">
        <v>3296</v>
      </c>
      <c r="D320" s="11" t="s">
        <v>437</v>
      </c>
      <c r="E320" s="11" t="s">
        <v>3200</v>
      </c>
      <c r="F320" s="11">
        <v>252100</v>
      </c>
      <c r="G320" s="222" t="s">
        <v>3299</v>
      </c>
      <c r="H320" s="10">
        <v>18627.599999999999</v>
      </c>
      <c r="I320" s="10">
        <v>18627.599999999999</v>
      </c>
      <c r="J320" s="10"/>
      <c r="K320" s="10" t="s">
        <v>59</v>
      </c>
    </row>
    <row r="321" spans="1:11" x14ac:dyDescent="0.2">
      <c r="A321" s="227" t="s">
        <v>323</v>
      </c>
      <c r="B321" s="11" t="s">
        <v>424</v>
      </c>
      <c r="C321" s="11" t="s">
        <v>324</v>
      </c>
      <c r="D321" s="11" t="s">
        <v>19</v>
      </c>
      <c r="E321" s="11" t="s">
        <v>19</v>
      </c>
      <c r="F321" s="11"/>
      <c r="G321" s="222" t="s">
        <v>19</v>
      </c>
      <c r="H321" s="10">
        <v>16</v>
      </c>
      <c r="I321" s="10">
        <v>16</v>
      </c>
      <c r="J321" s="10"/>
      <c r="K321" s="10" t="s">
        <v>59</v>
      </c>
    </row>
    <row r="322" spans="1:11" ht="25.5" x14ac:dyDescent="0.2">
      <c r="A322" s="228" t="s">
        <v>1106</v>
      </c>
      <c r="B322" s="11" t="s">
        <v>424</v>
      </c>
      <c r="C322" s="11" t="s">
        <v>1107</v>
      </c>
      <c r="D322" s="11" t="s">
        <v>19</v>
      </c>
      <c r="E322" s="11" t="s">
        <v>19</v>
      </c>
      <c r="F322" s="11"/>
      <c r="G322" s="222" t="s">
        <v>19</v>
      </c>
      <c r="H322" s="10">
        <v>16</v>
      </c>
      <c r="I322" s="10">
        <v>16</v>
      </c>
      <c r="J322" s="10"/>
      <c r="K322" s="10" t="s">
        <v>59</v>
      </c>
    </row>
    <row r="323" spans="1:11" x14ac:dyDescent="0.2">
      <c r="A323" s="229" t="s">
        <v>3195</v>
      </c>
      <c r="B323" s="11" t="s">
        <v>424</v>
      </c>
      <c r="C323" s="11" t="s">
        <v>3196</v>
      </c>
      <c r="D323" s="11" t="s">
        <v>19</v>
      </c>
      <c r="E323" s="11" t="s">
        <v>19</v>
      </c>
      <c r="F323" s="11"/>
      <c r="G323" s="222" t="s">
        <v>19</v>
      </c>
      <c r="H323" s="10">
        <v>16</v>
      </c>
      <c r="I323" s="10">
        <v>16</v>
      </c>
      <c r="J323" s="10"/>
      <c r="K323" s="10" t="s">
        <v>59</v>
      </c>
    </row>
    <row r="324" spans="1:11" x14ac:dyDescent="0.2">
      <c r="A324" s="230" t="s">
        <v>3197</v>
      </c>
      <c r="B324" s="11" t="s">
        <v>424</v>
      </c>
      <c r="C324" s="11" t="s">
        <v>3196</v>
      </c>
      <c r="D324" s="11" t="s">
        <v>3198</v>
      </c>
      <c r="E324" s="11" t="s">
        <v>19</v>
      </c>
      <c r="F324" s="11"/>
      <c r="G324" s="222" t="s">
        <v>19</v>
      </c>
      <c r="H324" s="10">
        <v>16</v>
      </c>
      <c r="I324" s="10">
        <v>16</v>
      </c>
      <c r="J324" s="10"/>
      <c r="K324" s="10" t="s">
        <v>59</v>
      </c>
    </row>
    <row r="325" spans="1:11" x14ac:dyDescent="0.2">
      <c r="A325" s="230" t="s">
        <v>325</v>
      </c>
      <c r="B325" s="11" t="s">
        <v>424</v>
      </c>
      <c r="C325" s="11" t="s">
        <v>3196</v>
      </c>
      <c r="D325" s="11" t="s">
        <v>326</v>
      </c>
      <c r="E325" s="11" t="s">
        <v>19</v>
      </c>
      <c r="F325" s="11"/>
      <c r="G325" s="222" t="s">
        <v>19</v>
      </c>
      <c r="H325" s="10">
        <v>16</v>
      </c>
      <c r="I325" s="10">
        <v>16</v>
      </c>
      <c r="J325" s="10"/>
      <c r="K325" s="10" t="s">
        <v>59</v>
      </c>
    </row>
    <row r="326" spans="1:11" ht="25.5" x14ac:dyDescent="0.2">
      <c r="A326" s="231" t="s">
        <v>3226</v>
      </c>
      <c r="B326" s="11" t="s">
        <v>424</v>
      </c>
      <c r="C326" s="11" t="s">
        <v>3196</v>
      </c>
      <c r="D326" s="11" t="s">
        <v>326</v>
      </c>
      <c r="E326" s="11" t="s">
        <v>3227</v>
      </c>
      <c r="F326" s="11"/>
      <c r="G326" s="222" t="s">
        <v>19</v>
      </c>
      <c r="H326" s="10">
        <v>16</v>
      </c>
      <c r="I326" s="10">
        <v>16</v>
      </c>
      <c r="J326" s="10"/>
      <c r="K326" s="10" t="s">
        <v>59</v>
      </c>
    </row>
    <row r="327" spans="1:11" x14ac:dyDescent="0.2">
      <c r="A327" s="221" t="s">
        <v>2294</v>
      </c>
      <c r="B327" s="11" t="s">
        <v>424</v>
      </c>
      <c r="C327" s="11" t="s">
        <v>3196</v>
      </c>
      <c r="D327" s="11" t="s">
        <v>326</v>
      </c>
      <c r="E327" s="11" t="s">
        <v>3227</v>
      </c>
      <c r="F327" s="11">
        <v>2</v>
      </c>
      <c r="G327" s="222" t="s">
        <v>19</v>
      </c>
      <c r="H327" s="10">
        <v>16</v>
      </c>
      <c r="I327" s="10">
        <v>16</v>
      </c>
      <c r="J327" s="10"/>
      <c r="K327" s="10" t="s">
        <v>59</v>
      </c>
    </row>
    <row r="328" spans="1:11" ht="25.5" x14ac:dyDescent="0.2">
      <c r="A328" s="223" t="s">
        <v>2540</v>
      </c>
      <c r="B328" s="11" t="s">
        <v>424</v>
      </c>
      <c r="C328" s="11" t="s">
        <v>3196</v>
      </c>
      <c r="D328" s="11" t="s">
        <v>326</v>
      </c>
      <c r="E328" s="11" t="s">
        <v>3227</v>
      </c>
      <c r="F328" s="11">
        <v>272600</v>
      </c>
      <c r="G328" s="222" t="s">
        <v>3266</v>
      </c>
      <c r="H328" s="10">
        <v>16</v>
      </c>
      <c r="I328" s="10">
        <v>16</v>
      </c>
      <c r="J328" s="10"/>
      <c r="K328" s="10" t="s">
        <v>59</v>
      </c>
    </row>
    <row r="329" spans="1:11" x14ac:dyDescent="0.2">
      <c r="A329" s="12" t="s">
        <v>524</v>
      </c>
      <c r="B329" s="14" t="s">
        <v>525</v>
      </c>
      <c r="C329" s="14" t="s">
        <v>19</v>
      </c>
      <c r="D329" s="14" t="s">
        <v>19</v>
      </c>
      <c r="E329" s="14" t="s">
        <v>19</v>
      </c>
      <c r="F329" s="14"/>
      <c r="G329" s="34" t="s">
        <v>19</v>
      </c>
      <c r="H329" s="13">
        <v>64250</v>
      </c>
      <c r="I329" s="13">
        <v>56582</v>
      </c>
      <c r="J329" s="13">
        <v>-7668</v>
      </c>
      <c r="K329" s="10" t="s">
        <v>526</v>
      </c>
    </row>
    <row r="330" spans="1:11" x14ac:dyDescent="0.2">
      <c r="A330" s="227" t="s">
        <v>269</v>
      </c>
      <c r="B330" s="11" t="s">
        <v>525</v>
      </c>
      <c r="C330" s="11" t="s">
        <v>270</v>
      </c>
      <c r="D330" s="11" t="s">
        <v>19</v>
      </c>
      <c r="E330" s="11" t="s">
        <v>19</v>
      </c>
      <c r="F330" s="11"/>
      <c r="G330" s="222" t="s">
        <v>19</v>
      </c>
      <c r="H330" s="10">
        <v>64250</v>
      </c>
      <c r="I330" s="10">
        <v>56582</v>
      </c>
      <c r="J330" s="10">
        <v>-7668</v>
      </c>
      <c r="K330" s="10" t="s">
        <v>526</v>
      </c>
    </row>
    <row r="331" spans="1:11" ht="25.5" x14ac:dyDescent="0.2">
      <c r="A331" s="228" t="s">
        <v>1012</v>
      </c>
      <c r="B331" s="11" t="s">
        <v>525</v>
      </c>
      <c r="C331" s="11" t="s">
        <v>1013</v>
      </c>
      <c r="D331" s="11" t="s">
        <v>19</v>
      </c>
      <c r="E331" s="11" t="s">
        <v>19</v>
      </c>
      <c r="F331" s="11"/>
      <c r="G331" s="222" t="s">
        <v>19</v>
      </c>
      <c r="H331" s="10">
        <v>64250</v>
      </c>
      <c r="I331" s="10">
        <v>56582</v>
      </c>
      <c r="J331" s="10">
        <v>-7668</v>
      </c>
      <c r="K331" s="10" t="s">
        <v>526</v>
      </c>
    </row>
    <row r="332" spans="1:11" x14ac:dyDescent="0.2">
      <c r="A332" s="229" t="s">
        <v>3300</v>
      </c>
      <c r="B332" s="11" t="s">
        <v>525</v>
      </c>
      <c r="C332" s="11" t="s">
        <v>3301</v>
      </c>
      <c r="D332" s="11" t="s">
        <v>19</v>
      </c>
      <c r="E332" s="11" t="s">
        <v>19</v>
      </c>
      <c r="F332" s="11"/>
      <c r="G332" s="222" t="s">
        <v>19</v>
      </c>
      <c r="H332" s="10">
        <v>64250</v>
      </c>
      <c r="I332" s="10">
        <v>56582</v>
      </c>
      <c r="J332" s="10">
        <v>-7668</v>
      </c>
      <c r="K332" s="10" t="s">
        <v>526</v>
      </c>
    </row>
    <row r="333" spans="1:11" x14ac:dyDescent="0.2">
      <c r="A333" s="230" t="s">
        <v>3302</v>
      </c>
      <c r="B333" s="11" t="s">
        <v>525</v>
      </c>
      <c r="C333" s="11" t="s">
        <v>3301</v>
      </c>
      <c r="D333" s="11" t="s">
        <v>3303</v>
      </c>
      <c r="E333" s="11" t="s">
        <v>19</v>
      </c>
      <c r="F333" s="11"/>
      <c r="G333" s="222" t="s">
        <v>19</v>
      </c>
      <c r="H333" s="10">
        <v>64250</v>
      </c>
      <c r="I333" s="10">
        <v>56582</v>
      </c>
      <c r="J333" s="10">
        <v>-7668</v>
      </c>
      <c r="K333" s="10" t="s">
        <v>526</v>
      </c>
    </row>
    <row r="334" spans="1:11" ht="25.5" x14ac:dyDescent="0.2">
      <c r="A334" s="230" t="s">
        <v>532</v>
      </c>
      <c r="B334" s="11" t="s">
        <v>525</v>
      </c>
      <c r="C334" s="11" t="s">
        <v>3301</v>
      </c>
      <c r="D334" s="11" t="s">
        <v>533</v>
      </c>
      <c r="E334" s="11" t="s">
        <v>19</v>
      </c>
      <c r="F334" s="11"/>
      <c r="G334" s="222" t="s">
        <v>19</v>
      </c>
      <c r="H334" s="10">
        <v>64250</v>
      </c>
      <c r="I334" s="10">
        <v>56582</v>
      </c>
      <c r="J334" s="10">
        <v>-7668</v>
      </c>
      <c r="K334" s="10" t="s">
        <v>526</v>
      </c>
    </row>
    <row r="335" spans="1:11" ht="25.5" x14ac:dyDescent="0.2">
      <c r="A335" s="231" t="s">
        <v>3304</v>
      </c>
      <c r="B335" s="11" t="s">
        <v>525</v>
      </c>
      <c r="C335" s="11" t="s">
        <v>3301</v>
      </c>
      <c r="D335" s="11" t="s">
        <v>533</v>
      </c>
      <c r="E335" s="11" t="s">
        <v>3305</v>
      </c>
      <c r="F335" s="11"/>
      <c r="G335" s="222" t="s">
        <v>19</v>
      </c>
      <c r="H335" s="10">
        <v>64250</v>
      </c>
      <c r="I335" s="10">
        <v>56582</v>
      </c>
      <c r="J335" s="10">
        <v>-7668</v>
      </c>
      <c r="K335" s="10" t="s">
        <v>526</v>
      </c>
    </row>
    <row r="336" spans="1:11" x14ac:dyDescent="0.2">
      <c r="A336" s="221" t="s">
        <v>2294</v>
      </c>
      <c r="B336" s="11" t="s">
        <v>525</v>
      </c>
      <c r="C336" s="11" t="s">
        <v>3301</v>
      </c>
      <c r="D336" s="11" t="s">
        <v>533</v>
      </c>
      <c r="E336" s="11" t="s">
        <v>3305</v>
      </c>
      <c r="F336" s="11">
        <v>2</v>
      </c>
      <c r="G336" s="222" t="s">
        <v>19</v>
      </c>
      <c r="H336" s="10">
        <v>64250</v>
      </c>
      <c r="I336" s="10">
        <v>56582</v>
      </c>
      <c r="J336" s="10">
        <v>-7668</v>
      </c>
      <c r="K336" s="10" t="s">
        <v>526</v>
      </c>
    </row>
    <row r="337" spans="1:11" ht="25.5" x14ac:dyDescent="0.2">
      <c r="A337" s="223" t="s">
        <v>2469</v>
      </c>
      <c r="B337" s="11" t="s">
        <v>525</v>
      </c>
      <c r="C337" s="11" t="s">
        <v>3301</v>
      </c>
      <c r="D337" s="11" t="s">
        <v>533</v>
      </c>
      <c r="E337" s="11" t="s">
        <v>3305</v>
      </c>
      <c r="F337" s="11">
        <v>251100</v>
      </c>
      <c r="G337" s="222" t="s">
        <v>3306</v>
      </c>
      <c r="H337" s="10">
        <v>64250</v>
      </c>
      <c r="I337" s="10">
        <v>56582</v>
      </c>
      <c r="J337" s="10">
        <v>-7668</v>
      </c>
      <c r="K337" s="10" t="s">
        <v>526</v>
      </c>
    </row>
    <row r="338" spans="1:11" x14ac:dyDescent="0.2">
      <c r="A338" s="12" t="s">
        <v>564</v>
      </c>
      <c r="B338" s="14" t="s">
        <v>565</v>
      </c>
      <c r="C338" s="14" t="s">
        <v>19</v>
      </c>
      <c r="D338" s="14" t="s">
        <v>19</v>
      </c>
      <c r="E338" s="14" t="s">
        <v>19</v>
      </c>
      <c r="F338" s="14"/>
      <c r="G338" s="34" t="s">
        <v>19</v>
      </c>
      <c r="H338" s="13">
        <v>927.8</v>
      </c>
      <c r="I338" s="13">
        <v>862.1</v>
      </c>
      <c r="J338" s="13">
        <v>-65.7</v>
      </c>
      <c r="K338" s="10" t="s">
        <v>2878</v>
      </c>
    </row>
    <row r="339" spans="1:11" x14ac:dyDescent="0.2">
      <c r="A339" s="227" t="s">
        <v>590</v>
      </c>
      <c r="B339" s="11" t="s">
        <v>565</v>
      </c>
      <c r="C339" s="11" t="s">
        <v>591</v>
      </c>
      <c r="D339" s="11" t="s">
        <v>19</v>
      </c>
      <c r="E339" s="11" t="s">
        <v>19</v>
      </c>
      <c r="F339" s="11"/>
      <c r="G339" s="222" t="s">
        <v>19</v>
      </c>
      <c r="H339" s="10">
        <v>217.7</v>
      </c>
      <c r="I339" s="10">
        <v>196.4</v>
      </c>
      <c r="J339" s="10">
        <v>-21.3</v>
      </c>
      <c r="K339" s="10" t="s">
        <v>2896</v>
      </c>
    </row>
    <row r="340" spans="1:11" x14ac:dyDescent="0.2">
      <c r="A340" s="228" t="s">
        <v>1068</v>
      </c>
      <c r="B340" s="11" t="s">
        <v>565</v>
      </c>
      <c r="C340" s="11" t="s">
        <v>1069</v>
      </c>
      <c r="D340" s="11" t="s">
        <v>19</v>
      </c>
      <c r="E340" s="11" t="s">
        <v>19</v>
      </c>
      <c r="F340" s="11"/>
      <c r="G340" s="222" t="s">
        <v>19</v>
      </c>
      <c r="H340" s="10">
        <v>217.7</v>
      </c>
      <c r="I340" s="10">
        <v>196.4</v>
      </c>
      <c r="J340" s="10">
        <v>-21.3</v>
      </c>
      <c r="K340" s="10" t="s">
        <v>2896</v>
      </c>
    </row>
    <row r="341" spans="1:11" x14ac:dyDescent="0.2">
      <c r="A341" s="229" t="s">
        <v>3188</v>
      </c>
      <c r="B341" s="11" t="s">
        <v>565</v>
      </c>
      <c r="C341" s="11" t="s">
        <v>3189</v>
      </c>
      <c r="D341" s="11" t="s">
        <v>19</v>
      </c>
      <c r="E341" s="11" t="s">
        <v>19</v>
      </c>
      <c r="F341" s="11"/>
      <c r="G341" s="222" t="s">
        <v>19</v>
      </c>
      <c r="H341" s="10">
        <v>217.7</v>
      </c>
      <c r="I341" s="10">
        <v>196.4</v>
      </c>
      <c r="J341" s="10">
        <v>-21.3</v>
      </c>
      <c r="K341" s="10" t="s">
        <v>2896</v>
      </c>
    </row>
    <row r="342" spans="1:11" x14ac:dyDescent="0.2">
      <c r="A342" s="230" t="s">
        <v>3190</v>
      </c>
      <c r="B342" s="11" t="s">
        <v>565</v>
      </c>
      <c r="C342" s="11" t="s">
        <v>3189</v>
      </c>
      <c r="D342" s="11" t="s">
        <v>3191</v>
      </c>
      <c r="E342" s="11" t="s">
        <v>19</v>
      </c>
      <c r="F342" s="11"/>
      <c r="G342" s="222" t="s">
        <v>19</v>
      </c>
      <c r="H342" s="10">
        <v>217.7</v>
      </c>
      <c r="I342" s="10">
        <v>196.4</v>
      </c>
      <c r="J342" s="10">
        <v>-21.3</v>
      </c>
      <c r="K342" s="10" t="s">
        <v>2896</v>
      </c>
    </row>
    <row r="343" spans="1:11" x14ac:dyDescent="0.2">
      <c r="A343" s="230" t="s">
        <v>596</v>
      </c>
      <c r="B343" s="11" t="s">
        <v>565</v>
      </c>
      <c r="C343" s="11" t="s">
        <v>3189</v>
      </c>
      <c r="D343" s="11" t="s">
        <v>597</v>
      </c>
      <c r="E343" s="11" t="s">
        <v>19</v>
      </c>
      <c r="F343" s="11"/>
      <c r="G343" s="222" t="s">
        <v>19</v>
      </c>
      <c r="H343" s="10">
        <v>217.7</v>
      </c>
      <c r="I343" s="10">
        <v>196.4</v>
      </c>
      <c r="J343" s="10">
        <v>-21.3</v>
      </c>
      <c r="K343" s="10" t="s">
        <v>2896</v>
      </c>
    </row>
    <row r="344" spans="1:11" x14ac:dyDescent="0.2">
      <c r="A344" s="231" t="s">
        <v>3185</v>
      </c>
      <c r="B344" s="11" t="s">
        <v>565</v>
      </c>
      <c r="C344" s="11" t="s">
        <v>3189</v>
      </c>
      <c r="D344" s="11" t="s">
        <v>597</v>
      </c>
      <c r="E344" s="11" t="s">
        <v>3186</v>
      </c>
      <c r="F344" s="11"/>
      <c r="G344" s="222" t="s">
        <v>19</v>
      </c>
      <c r="H344" s="10">
        <v>217.7</v>
      </c>
      <c r="I344" s="10">
        <v>196.4</v>
      </c>
      <c r="J344" s="10">
        <v>-21.3</v>
      </c>
      <c r="K344" s="10" t="s">
        <v>2896</v>
      </c>
    </row>
    <row r="345" spans="1:11" x14ac:dyDescent="0.2">
      <c r="A345" s="221" t="s">
        <v>2294</v>
      </c>
      <c r="B345" s="11" t="s">
        <v>565</v>
      </c>
      <c r="C345" s="11" t="s">
        <v>3189</v>
      </c>
      <c r="D345" s="11" t="s">
        <v>597</v>
      </c>
      <c r="E345" s="11" t="s">
        <v>3186</v>
      </c>
      <c r="F345" s="11">
        <v>2</v>
      </c>
      <c r="G345" s="222" t="s">
        <v>19</v>
      </c>
      <c r="H345" s="10">
        <v>193.6</v>
      </c>
      <c r="I345" s="10">
        <v>174.1</v>
      </c>
      <c r="J345" s="10">
        <v>-19.5</v>
      </c>
      <c r="K345" s="10" t="s">
        <v>399</v>
      </c>
    </row>
    <row r="346" spans="1:11" ht="25.5" x14ac:dyDescent="0.2">
      <c r="A346" s="223" t="s">
        <v>2297</v>
      </c>
      <c r="B346" s="11" t="s">
        <v>565</v>
      </c>
      <c r="C346" s="11" t="s">
        <v>3189</v>
      </c>
      <c r="D346" s="11" t="s">
        <v>597</v>
      </c>
      <c r="E346" s="11" t="s">
        <v>3186</v>
      </c>
      <c r="F346" s="11">
        <v>211180</v>
      </c>
      <c r="G346" s="222" t="s">
        <v>3307</v>
      </c>
      <c r="H346" s="10">
        <v>10.1</v>
      </c>
      <c r="I346" s="10">
        <v>10.1</v>
      </c>
      <c r="J346" s="10"/>
      <c r="K346" s="10" t="s">
        <v>59</v>
      </c>
    </row>
    <row r="347" spans="1:11" ht="25.5" x14ac:dyDescent="0.2">
      <c r="A347" s="223" t="s">
        <v>2297</v>
      </c>
      <c r="B347" s="11" t="s">
        <v>565</v>
      </c>
      <c r="C347" s="11" t="s">
        <v>3189</v>
      </c>
      <c r="D347" s="11" t="s">
        <v>597</v>
      </c>
      <c r="E347" s="11" t="s">
        <v>3186</v>
      </c>
      <c r="F347" s="11">
        <v>211180</v>
      </c>
      <c r="G347" s="222" t="s">
        <v>3308</v>
      </c>
      <c r="H347" s="10">
        <v>38.299999999999997</v>
      </c>
      <c r="I347" s="10">
        <v>38.299999999999997</v>
      </c>
      <c r="J347" s="10"/>
      <c r="K347" s="10" t="s">
        <v>59</v>
      </c>
    </row>
    <row r="348" spans="1:11" ht="25.5" x14ac:dyDescent="0.2">
      <c r="A348" s="223" t="s">
        <v>2297</v>
      </c>
      <c r="B348" s="11" t="s">
        <v>565</v>
      </c>
      <c r="C348" s="11" t="s">
        <v>3189</v>
      </c>
      <c r="D348" s="11" t="s">
        <v>597</v>
      </c>
      <c r="E348" s="11" t="s">
        <v>3186</v>
      </c>
      <c r="F348" s="11">
        <v>211180</v>
      </c>
      <c r="G348" s="222" t="s">
        <v>3309</v>
      </c>
      <c r="H348" s="10">
        <v>1.9</v>
      </c>
      <c r="I348" s="10">
        <v>1.9</v>
      </c>
      <c r="J348" s="10"/>
      <c r="K348" s="10" t="s">
        <v>59</v>
      </c>
    </row>
    <row r="349" spans="1:11" ht="25.5" x14ac:dyDescent="0.2">
      <c r="A349" s="223" t="s">
        <v>2297</v>
      </c>
      <c r="B349" s="11" t="s">
        <v>565</v>
      </c>
      <c r="C349" s="11" t="s">
        <v>3189</v>
      </c>
      <c r="D349" s="11" t="s">
        <v>597</v>
      </c>
      <c r="E349" s="11" t="s">
        <v>3186</v>
      </c>
      <c r="F349" s="11">
        <v>211180</v>
      </c>
      <c r="G349" s="222" t="s">
        <v>3310</v>
      </c>
      <c r="H349" s="10">
        <v>5.3</v>
      </c>
      <c r="I349" s="10">
        <v>5.3</v>
      </c>
      <c r="J349" s="10"/>
      <c r="K349" s="10" t="s">
        <v>59</v>
      </c>
    </row>
    <row r="350" spans="1:11" ht="25.5" x14ac:dyDescent="0.2">
      <c r="A350" s="223" t="s">
        <v>2297</v>
      </c>
      <c r="B350" s="11" t="s">
        <v>565</v>
      </c>
      <c r="C350" s="11" t="s">
        <v>3189</v>
      </c>
      <c r="D350" s="11" t="s">
        <v>597</v>
      </c>
      <c r="E350" s="11" t="s">
        <v>3186</v>
      </c>
      <c r="F350" s="11">
        <v>211180</v>
      </c>
      <c r="G350" s="222" t="s">
        <v>3311</v>
      </c>
      <c r="H350" s="10">
        <v>4.0999999999999996</v>
      </c>
      <c r="I350" s="10">
        <v>4.0999999999999996</v>
      </c>
      <c r="J350" s="10"/>
      <c r="K350" s="10" t="s">
        <v>59</v>
      </c>
    </row>
    <row r="351" spans="1:11" ht="25.5" x14ac:dyDescent="0.2">
      <c r="A351" s="223" t="s">
        <v>2297</v>
      </c>
      <c r="B351" s="11" t="s">
        <v>565</v>
      </c>
      <c r="C351" s="11" t="s">
        <v>3189</v>
      </c>
      <c r="D351" s="11" t="s">
        <v>597</v>
      </c>
      <c r="E351" s="11" t="s">
        <v>3186</v>
      </c>
      <c r="F351" s="11">
        <v>211180</v>
      </c>
      <c r="G351" s="222" t="s">
        <v>3312</v>
      </c>
      <c r="H351" s="10">
        <v>12.1</v>
      </c>
      <c r="I351" s="10"/>
      <c r="J351" s="10">
        <v>-12.1</v>
      </c>
      <c r="K351" s="10" t="s">
        <v>19</v>
      </c>
    </row>
    <row r="352" spans="1:11" ht="25.5" x14ac:dyDescent="0.2">
      <c r="A352" s="223" t="s">
        <v>2333</v>
      </c>
      <c r="B352" s="11" t="s">
        <v>565</v>
      </c>
      <c r="C352" s="11" t="s">
        <v>3189</v>
      </c>
      <c r="D352" s="11" t="s">
        <v>597</v>
      </c>
      <c r="E352" s="11" t="s">
        <v>3186</v>
      </c>
      <c r="F352" s="11">
        <v>212100</v>
      </c>
      <c r="G352" s="222" t="s">
        <v>3307</v>
      </c>
      <c r="H352" s="10">
        <v>2.9</v>
      </c>
      <c r="I352" s="10">
        <v>2.9</v>
      </c>
      <c r="J352" s="10"/>
      <c r="K352" s="10" t="s">
        <v>59</v>
      </c>
    </row>
    <row r="353" spans="1:11" ht="25.5" x14ac:dyDescent="0.2">
      <c r="A353" s="223" t="s">
        <v>2333</v>
      </c>
      <c r="B353" s="11" t="s">
        <v>565</v>
      </c>
      <c r="C353" s="11" t="s">
        <v>3189</v>
      </c>
      <c r="D353" s="11" t="s">
        <v>597</v>
      </c>
      <c r="E353" s="11" t="s">
        <v>3186</v>
      </c>
      <c r="F353" s="11">
        <v>212100</v>
      </c>
      <c r="G353" s="222" t="s">
        <v>3308</v>
      </c>
      <c r="H353" s="10">
        <v>11.1</v>
      </c>
      <c r="I353" s="10">
        <v>11.1</v>
      </c>
      <c r="J353" s="10"/>
      <c r="K353" s="10" t="s">
        <v>59</v>
      </c>
    </row>
    <row r="354" spans="1:11" ht="25.5" x14ac:dyDescent="0.2">
      <c r="A354" s="223" t="s">
        <v>2333</v>
      </c>
      <c r="B354" s="11" t="s">
        <v>565</v>
      </c>
      <c r="C354" s="11" t="s">
        <v>3189</v>
      </c>
      <c r="D354" s="11" t="s">
        <v>597</v>
      </c>
      <c r="E354" s="11" t="s">
        <v>3186</v>
      </c>
      <c r="F354" s="11">
        <v>212100</v>
      </c>
      <c r="G354" s="222" t="s">
        <v>3309</v>
      </c>
      <c r="H354" s="10">
        <v>0.2</v>
      </c>
      <c r="I354" s="10">
        <v>0.2</v>
      </c>
      <c r="J354" s="10"/>
      <c r="K354" s="10" t="s">
        <v>59</v>
      </c>
    </row>
    <row r="355" spans="1:11" ht="25.5" x14ac:dyDescent="0.2">
      <c r="A355" s="223" t="s">
        <v>2333</v>
      </c>
      <c r="B355" s="11" t="s">
        <v>565</v>
      </c>
      <c r="C355" s="11" t="s">
        <v>3189</v>
      </c>
      <c r="D355" s="11" t="s">
        <v>597</v>
      </c>
      <c r="E355" s="11" t="s">
        <v>3186</v>
      </c>
      <c r="F355" s="11">
        <v>212100</v>
      </c>
      <c r="G355" s="222" t="s">
        <v>3311</v>
      </c>
      <c r="H355" s="10">
        <v>1.2</v>
      </c>
      <c r="I355" s="10">
        <v>1.2</v>
      </c>
      <c r="J355" s="10"/>
      <c r="K355" s="10" t="s">
        <v>59</v>
      </c>
    </row>
    <row r="356" spans="1:11" ht="25.5" x14ac:dyDescent="0.2">
      <c r="A356" s="223" t="s">
        <v>2333</v>
      </c>
      <c r="B356" s="11" t="s">
        <v>565</v>
      </c>
      <c r="C356" s="11" t="s">
        <v>3189</v>
      </c>
      <c r="D356" s="11" t="s">
        <v>597</v>
      </c>
      <c r="E356" s="11" t="s">
        <v>3186</v>
      </c>
      <c r="F356" s="11">
        <v>212100</v>
      </c>
      <c r="G356" s="222" t="s">
        <v>3312</v>
      </c>
      <c r="H356" s="10">
        <v>3.5</v>
      </c>
      <c r="I356" s="10"/>
      <c r="J356" s="10">
        <v>-3.5</v>
      </c>
      <c r="K356" s="10" t="s">
        <v>19</v>
      </c>
    </row>
    <row r="357" spans="1:11" x14ac:dyDescent="0.2">
      <c r="A357" s="223" t="s">
        <v>2345</v>
      </c>
      <c r="B357" s="11" t="s">
        <v>565</v>
      </c>
      <c r="C357" s="11" t="s">
        <v>3189</v>
      </c>
      <c r="D357" s="11" t="s">
        <v>597</v>
      </c>
      <c r="E357" s="11" t="s">
        <v>3186</v>
      </c>
      <c r="F357" s="11">
        <v>222110</v>
      </c>
      <c r="G357" s="222" t="s">
        <v>3313</v>
      </c>
      <c r="H357" s="10">
        <v>6.3</v>
      </c>
      <c r="I357" s="10">
        <v>6.3</v>
      </c>
      <c r="J357" s="10"/>
      <c r="K357" s="10" t="s">
        <v>59</v>
      </c>
    </row>
    <row r="358" spans="1:11" ht="25.5" x14ac:dyDescent="0.2">
      <c r="A358" s="223" t="s">
        <v>2345</v>
      </c>
      <c r="B358" s="11" t="s">
        <v>565</v>
      </c>
      <c r="C358" s="11" t="s">
        <v>3189</v>
      </c>
      <c r="D358" s="11" t="s">
        <v>597</v>
      </c>
      <c r="E358" s="11" t="s">
        <v>3186</v>
      </c>
      <c r="F358" s="11">
        <v>222110</v>
      </c>
      <c r="G358" s="222" t="s">
        <v>3307</v>
      </c>
      <c r="H358" s="10">
        <v>0.1</v>
      </c>
      <c r="I358" s="10">
        <v>0.1</v>
      </c>
      <c r="J358" s="10"/>
      <c r="K358" s="10" t="s">
        <v>59</v>
      </c>
    </row>
    <row r="359" spans="1:11" ht="25.5" x14ac:dyDescent="0.2">
      <c r="A359" s="223" t="s">
        <v>2345</v>
      </c>
      <c r="B359" s="11" t="s">
        <v>565</v>
      </c>
      <c r="C359" s="11" t="s">
        <v>3189</v>
      </c>
      <c r="D359" s="11" t="s">
        <v>597</v>
      </c>
      <c r="E359" s="11" t="s">
        <v>3186</v>
      </c>
      <c r="F359" s="11">
        <v>222110</v>
      </c>
      <c r="G359" s="222" t="s">
        <v>3308</v>
      </c>
      <c r="H359" s="10">
        <v>6.8</v>
      </c>
      <c r="I359" s="10">
        <v>6.8</v>
      </c>
      <c r="J359" s="10"/>
      <c r="K359" s="10" t="s">
        <v>59</v>
      </c>
    </row>
    <row r="360" spans="1:11" ht="25.5" x14ac:dyDescent="0.2">
      <c r="A360" s="223" t="s">
        <v>2345</v>
      </c>
      <c r="B360" s="11" t="s">
        <v>565</v>
      </c>
      <c r="C360" s="11" t="s">
        <v>3189</v>
      </c>
      <c r="D360" s="11" t="s">
        <v>597</v>
      </c>
      <c r="E360" s="11" t="s">
        <v>3186</v>
      </c>
      <c r="F360" s="11">
        <v>222110</v>
      </c>
      <c r="G360" s="222" t="s">
        <v>3310</v>
      </c>
      <c r="H360" s="10">
        <v>1</v>
      </c>
      <c r="I360" s="10">
        <v>1</v>
      </c>
      <c r="J360" s="10"/>
      <c r="K360" s="10" t="s">
        <v>59</v>
      </c>
    </row>
    <row r="361" spans="1:11" ht="25.5" x14ac:dyDescent="0.2">
      <c r="A361" s="223" t="s">
        <v>2345</v>
      </c>
      <c r="B361" s="11" t="s">
        <v>565</v>
      </c>
      <c r="C361" s="11" t="s">
        <v>3189</v>
      </c>
      <c r="D361" s="11" t="s">
        <v>597</v>
      </c>
      <c r="E361" s="11" t="s">
        <v>3186</v>
      </c>
      <c r="F361" s="11">
        <v>222110</v>
      </c>
      <c r="G361" s="222" t="s">
        <v>3311</v>
      </c>
      <c r="H361" s="10">
        <v>3.9</v>
      </c>
      <c r="I361" s="10">
        <v>3.9</v>
      </c>
      <c r="J361" s="10"/>
      <c r="K361" s="10" t="s">
        <v>59</v>
      </c>
    </row>
    <row r="362" spans="1:11" ht="25.5" x14ac:dyDescent="0.2">
      <c r="A362" s="223" t="s">
        <v>2345</v>
      </c>
      <c r="B362" s="11" t="s">
        <v>565</v>
      </c>
      <c r="C362" s="11" t="s">
        <v>3189</v>
      </c>
      <c r="D362" s="11" t="s">
        <v>597</v>
      </c>
      <c r="E362" s="11" t="s">
        <v>3186</v>
      </c>
      <c r="F362" s="11">
        <v>222110</v>
      </c>
      <c r="G362" s="222" t="s">
        <v>3314</v>
      </c>
      <c r="H362" s="10">
        <v>3.3</v>
      </c>
      <c r="I362" s="10">
        <v>3.3</v>
      </c>
      <c r="J362" s="10"/>
      <c r="K362" s="10" t="s">
        <v>59</v>
      </c>
    </row>
    <row r="363" spans="1:11" x14ac:dyDescent="0.2">
      <c r="A363" s="223" t="s">
        <v>2345</v>
      </c>
      <c r="B363" s="11" t="s">
        <v>565</v>
      </c>
      <c r="C363" s="11" t="s">
        <v>3189</v>
      </c>
      <c r="D363" s="11" t="s">
        <v>597</v>
      </c>
      <c r="E363" s="11" t="s">
        <v>3186</v>
      </c>
      <c r="F363" s="11">
        <v>222110</v>
      </c>
      <c r="G363" s="222" t="s">
        <v>3312</v>
      </c>
      <c r="H363" s="10">
        <v>3.9</v>
      </c>
      <c r="I363" s="10"/>
      <c r="J363" s="10">
        <v>-3.9</v>
      </c>
      <c r="K363" s="10" t="s">
        <v>19</v>
      </c>
    </row>
    <row r="364" spans="1:11" x14ac:dyDescent="0.2">
      <c r="A364" s="223" t="s">
        <v>2352</v>
      </c>
      <c r="B364" s="11" t="s">
        <v>565</v>
      </c>
      <c r="C364" s="11" t="s">
        <v>3189</v>
      </c>
      <c r="D364" s="11" t="s">
        <v>597</v>
      </c>
      <c r="E364" s="11" t="s">
        <v>3186</v>
      </c>
      <c r="F364" s="11">
        <v>222130</v>
      </c>
      <c r="G364" s="222" t="s">
        <v>3313</v>
      </c>
      <c r="H364" s="10">
        <v>53.9</v>
      </c>
      <c r="I364" s="10">
        <v>53.9</v>
      </c>
      <c r="J364" s="10"/>
      <c r="K364" s="10" t="s">
        <v>59</v>
      </c>
    </row>
    <row r="365" spans="1:11" x14ac:dyDescent="0.2">
      <c r="A365" s="223" t="s">
        <v>2355</v>
      </c>
      <c r="B365" s="11" t="s">
        <v>565</v>
      </c>
      <c r="C365" s="11" t="s">
        <v>3189</v>
      </c>
      <c r="D365" s="11" t="s">
        <v>597</v>
      </c>
      <c r="E365" s="11" t="s">
        <v>3186</v>
      </c>
      <c r="F365" s="11">
        <v>222140</v>
      </c>
      <c r="G365" s="222" t="s">
        <v>3313</v>
      </c>
      <c r="H365" s="10">
        <v>2.7</v>
      </c>
      <c r="I365" s="10">
        <v>2.7</v>
      </c>
      <c r="J365" s="10"/>
      <c r="K365" s="10" t="s">
        <v>59</v>
      </c>
    </row>
    <row r="366" spans="1:11" ht="25.5" x14ac:dyDescent="0.2">
      <c r="A366" s="223" t="s">
        <v>2355</v>
      </c>
      <c r="B366" s="11" t="s">
        <v>565</v>
      </c>
      <c r="C366" s="11" t="s">
        <v>3189</v>
      </c>
      <c r="D366" s="11" t="s">
        <v>597</v>
      </c>
      <c r="E366" s="11" t="s">
        <v>3186</v>
      </c>
      <c r="F366" s="11">
        <v>222140</v>
      </c>
      <c r="G366" s="222" t="s">
        <v>3307</v>
      </c>
      <c r="H366" s="10">
        <v>2.7</v>
      </c>
      <c r="I366" s="10">
        <v>2.7</v>
      </c>
      <c r="J366" s="10"/>
      <c r="K366" s="10" t="s">
        <v>59</v>
      </c>
    </row>
    <row r="367" spans="1:11" ht="25.5" x14ac:dyDescent="0.2">
      <c r="A367" s="223" t="s">
        <v>2355</v>
      </c>
      <c r="B367" s="11" t="s">
        <v>565</v>
      </c>
      <c r="C367" s="11" t="s">
        <v>3189</v>
      </c>
      <c r="D367" s="11" t="s">
        <v>597</v>
      </c>
      <c r="E367" s="11" t="s">
        <v>3186</v>
      </c>
      <c r="F367" s="11">
        <v>222140</v>
      </c>
      <c r="G367" s="222" t="s">
        <v>3308</v>
      </c>
      <c r="H367" s="10">
        <v>3.5</v>
      </c>
      <c r="I367" s="10">
        <v>3.5</v>
      </c>
      <c r="J367" s="10"/>
      <c r="K367" s="10" t="s">
        <v>59</v>
      </c>
    </row>
    <row r="368" spans="1:11" ht="25.5" x14ac:dyDescent="0.2">
      <c r="A368" s="223" t="s">
        <v>2355</v>
      </c>
      <c r="B368" s="11" t="s">
        <v>565</v>
      </c>
      <c r="C368" s="11" t="s">
        <v>3189</v>
      </c>
      <c r="D368" s="11" t="s">
        <v>597</v>
      </c>
      <c r="E368" s="11" t="s">
        <v>3186</v>
      </c>
      <c r="F368" s="11">
        <v>222140</v>
      </c>
      <c r="G368" s="222" t="s">
        <v>3310</v>
      </c>
      <c r="H368" s="10">
        <v>0.5</v>
      </c>
      <c r="I368" s="10">
        <v>0.5</v>
      </c>
      <c r="J368" s="10"/>
      <c r="K368" s="10" t="s">
        <v>59</v>
      </c>
    </row>
    <row r="369" spans="1:11" ht="25.5" x14ac:dyDescent="0.2">
      <c r="A369" s="223" t="s">
        <v>2355</v>
      </c>
      <c r="B369" s="11" t="s">
        <v>565</v>
      </c>
      <c r="C369" s="11" t="s">
        <v>3189</v>
      </c>
      <c r="D369" s="11" t="s">
        <v>597</v>
      </c>
      <c r="E369" s="11" t="s">
        <v>3186</v>
      </c>
      <c r="F369" s="11">
        <v>222140</v>
      </c>
      <c r="G369" s="222" t="s">
        <v>3314</v>
      </c>
      <c r="H369" s="10">
        <v>2.7</v>
      </c>
      <c r="I369" s="10">
        <v>2.7</v>
      </c>
      <c r="J369" s="10"/>
      <c r="K369" s="10" t="s">
        <v>59</v>
      </c>
    </row>
    <row r="370" spans="1:11" x14ac:dyDescent="0.2">
      <c r="A370" s="223" t="s">
        <v>2359</v>
      </c>
      <c r="B370" s="11" t="s">
        <v>565</v>
      </c>
      <c r="C370" s="11" t="s">
        <v>3189</v>
      </c>
      <c r="D370" s="11" t="s">
        <v>597</v>
      </c>
      <c r="E370" s="11" t="s">
        <v>3186</v>
      </c>
      <c r="F370" s="11">
        <v>222190</v>
      </c>
      <c r="G370" s="222" t="s">
        <v>3313</v>
      </c>
      <c r="H370" s="10">
        <v>1.1000000000000001</v>
      </c>
      <c r="I370" s="10">
        <v>1.1000000000000001</v>
      </c>
      <c r="J370" s="10"/>
      <c r="K370" s="10" t="s">
        <v>59</v>
      </c>
    </row>
    <row r="371" spans="1:11" ht="25.5" x14ac:dyDescent="0.2">
      <c r="A371" s="223" t="s">
        <v>2359</v>
      </c>
      <c r="B371" s="11" t="s">
        <v>565</v>
      </c>
      <c r="C371" s="11" t="s">
        <v>3189</v>
      </c>
      <c r="D371" s="11" t="s">
        <v>597</v>
      </c>
      <c r="E371" s="11" t="s">
        <v>3186</v>
      </c>
      <c r="F371" s="11">
        <v>222190</v>
      </c>
      <c r="G371" s="222" t="s">
        <v>3307</v>
      </c>
      <c r="H371" s="10">
        <v>1.1000000000000001</v>
      </c>
      <c r="I371" s="10">
        <v>1.1000000000000001</v>
      </c>
      <c r="J371" s="10"/>
      <c r="K371" s="10" t="s">
        <v>59</v>
      </c>
    </row>
    <row r="372" spans="1:11" ht="25.5" x14ac:dyDescent="0.2">
      <c r="A372" s="223" t="s">
        <v>2359</v>
      </c>
      <c r="B372" s="11" t="s">
        <v>565</v>
      </c>
      <c r="C372" s="11" t="s">
        <v>3189</v>
      </c>
      <c r="D372" s="11" t="s">
        <v>597</v>
      </c>
      <c r="E372" s="11" t="s">
        <v>3186</v>
      </c>
      <c r="F372" s="11">
        <v>222190</v>
      </c>
      <c r="G372" s="222" t="s">
        <v>3308</v>
      </c>
      <c r="H372" s="10">
        <v>5.7</v>
      </c>
      <c r="I372" s="10">
        <v>5.7</v>
      </c>
      <c r="J372" s="10"/>
      <c r="K372" s="10" t="s">
        <v>59</v>
      </c>
    </row>
    <row r="373" spans="1:11" ht="25.5" x14ac:dyDescent="0.2">
      <c r="A373" s="223" t="s">
        <v>2359</v>
      </c>
      <c r="B373" s="11" t="s">
        <v>565</v>
      </c>
      <c r="C373" s="11" t="s">
        <v>3189</v>
      </c>
      <c r="D373" s="11" t="s">
        <v>597</v>
      </c>
      <c r="E373" s="11" t="s">
        <v>3186</v>
      </c>
      <c r="F373" s="11">
        <v>222190</v>
      </c>
      <c r="G373" s="222" t="s">
        <v>3310</v>
      </c>
      <c r="H373" s="10">
        <v>2.4</v>
      </c>
      <c r="I373" s="10">
        <v>2.4</v>
      </c>
      <c r="J373" s="10"/>
      <c r="K373" s="10" t="s">
        <v>59</v>
      </c>
    </row>
    <row r="374" spans="1:11" ht="25.5" x14ac:dyDescent="0.2">
      <c r="A374" s="223" t="s">
        <v>2359</v>
      </c>
      <c r="B374" s="11" t="s">
        <v>565</v>
      </c>
      <c r="C374" s="11" t="s">
        <v>3189</v>
      </c>
      <c r="D374" s="11" t="s">
        <v>597</v>
      </c>
      <c r="E374" s="11" t="s">
        <v>3186</v>
      </c>
      <c r="F374" s="11">
        <v>222190</v>
      </c>
      <c r="G374" s="222" t="s">
        <v>3315</v>
      </c>
      <c r="H374" s="10">
        <v>1.1000000000000001</v>
      </c>
      <c r="I374" s="10">
        <v>1.1000000000000001</v>
      </c>
      <c r="J374" s="10"/>
      <c r="K374" s="10" t="s">
        <v>59</v>
      </c>
    </row>
    <row r="375" spans="1:11" x14ac:dyDescent="0.2">
      <c r="A375" s="221" t="s">
        <v>2750</v>
      </c>
      <c r="B375" s="11" t="s">
        <v>565</v>
      </c>
      <c r="C375" s="11" t="s">
        <v>3189</v>
      </c>
      <c r="D375" s="11" t="s">
        <v>597</v>
      </c>
      <c r="E375" s="11" t="s">
        <v>3186</v>
      </c>
      <c r="F375" s="11">
        <v>3</v>
      </c>
      <c r="G375" s="222" t="s">
        <v>19</v>
      </c>
      <c r="H375" s="10">
        <v>24.1</v>
      </c>
      <c r="I375" s="10">
        <v>22.3</v>
      </c>
      <c r="J375" s="10">
        <v>-1.8</v>
      </c>
      <c r="K375" s="10" t="s">
        <v>285</v>
      </c>
    </row>
    <row r="376" spans="1:11" ht="25.5" x14ac:dyDescent="0.2">
      <c r="A376" s="223" t="s">
        <v>2931</v>
      </c>
      <c r="B376" s="11" t="s">
        <v>565</v>
      </c>
      <c r="C376" s="11" t="s">
        <v>3189</v>
      </c>
      <c r="D376" s="11" t="s">
        <v>597</v>
      </c>
      <c r="E376" s="11" t="s">
        <v>3186</v>
      </c>
      <c r="F376" s="11">
        <v>336110</v>
      </c>
      <c r="G376" s="222" t="s">
        <v>3308</v>
      </c>
      <c r="H376" s="10">
        <v>0.4</v>
      </c>
      <c r="I376" s="10">
        <v>0.4</v>
      </c>
      <c r="J376" s="10"/>
      <c r="K376" s="10" t="s">
        <v>59</v>
      </c>
    </row>
    <row r="377" spans="1:11" ht="25.5" x14ac:dyDescent="0.2">
      <c r="A377" s="223" t="s">
        <v>2931</v>
      </c>
      <c r="B377" s="11" t="s">
        <v>565</v>
      </c>
      <c r="C377" s="11" t="s">
        <v>3189</v>
      </c>
      <c r="D377" s="11" t="s">
        <v>597</v>
      </c>
      <c r="E377" s="11" t="s">
        <v>3186</v>
      </c>
      <c r="F377" s="11">
        <v>336110</v>
      </c>
      <c r="G377" s="222" t="s">
        <v>3309</v>
      </c>
      <c r="H377" s="10">
        <v>3.9</v>
      </c>
      <c r="I377" s="10">
        <v>3.9</v>
      </c>
      <c r="J377" s="10"/>
      <c r="K377" s="10" t="s">
        <v>59</v>
      </c>
    </row>
    <row r="378" spans="1:11" ht="25.5" x14ac:dyDescent="0.2">
      <c r="A378" s="223" t="s">
        <v>2931</v>
      </c>
      <c r="B378" s="11" t="s">
        <v>565</v>
      </c>
      <c r="C378" s="11" t="s">
        <v>3189</v>
      </c>
      <c r="D378" s="11" t="s">
        <v>597</v>
      </c>
      <c r="E378" s="11" t="s">
        <v>3186</v>
      </c>
      <c r="F378" s="11">
        <v>336110</v>
      </c>
      <c r="G378" s="222" t="s">
        <v>3315</v>
      </c>
      <c r="H378" s="10">
        <v>8</v>
      </c>
      <c r="I378" s="10">
        <v>8</v>
      </c>
      <c r="J378" s="10"/>
      <c r="K378" s="10" t="s">
        <v>59</v>
      </c>
    </row>
    <row r="379" spans="1:11" ht="25.5" x14ac:dyDescent="0.2">
      <c r="A379" s="223" t="s">
        <v>2931</v>
      </c>
      <c r="B379" s="11" t="s">
        <v>565</v>
      </c>
      <c r="C379" s="11" t="s">
        <v>3189</v>
      </c>
      <c r="D379" s="11" t="s">
        <v>597</v>
      </c>
      <c r="E379" s="11" t="s">
        <v>3186</v>
      </c>
      <c r="F379" s="11">
        <v>336110</v>
      </c>
      <c r="G379" s="222" t="s">
        <v>3312</v>
      </c>
      <c r="H379" s="10">
        <v>1.5</v>
      </c>
      <c r="I379" s="10"/>
      <c r="J379" s="10">
        <v>-1.5</v>
      </c>
      <c r="K379" s="10" t="s">
        <v>19</v>
      </c>
    </row>
    <row r="380" spans="1:11" x14ac:dyDescent="0.2">
      <c r="A380" s="223" t="s">
        <v>2968</v>
      </c>
      <c r="B380" s="11" t="s">
        <v>565</v>
      </c>
      <c r="C380" s="11" t="s">
        <v>3189</v>
      </c>
      <c r="D380" s="11" t="s">
        <v>597</v>
      </c>
      <c r="E380" s="11" t="s">
        <v>3186</v>
      </c>
      <c r="F380" s="11">
        <v>339110</v>
      </c>
      <c r="G380" s="222" t="s">
        <v>3313</v>
      </c>
      <c r="H380" s="10">
        <v>1.9</v>
      </c>
      <c r="I380" s="10">
        <v>1.9</v>
      </c>
      <c r="J380" s="10"/>
      <c r="K380" s="10" t="s">
        <v>59</v>
      </c>
    </row>
    <row r="381" spans="1:11" ht="25.5" x14ac:dyDescent="0.2">
      <c r="A381" s="223" t="s">
        <v>2968</v>
      </c>
      <c r="B381" s="11" t="s">
        <v>565</v>
      </c>
      <c r="C381" s="11" t="s">
        <v>3189</v>
      </c>
      <c r="D381" s="11" t="s">
        <v>597</v>
      </c>
      <c r="E381" s="11" t="s">
        <v>3186</v>
      </c>
      <c r="F381" s="11">
        <v>339110</v>
      </c>
      <c r="G381" s="222" t="s">
        <v>3307</v>
      </c>
      <c r="H381" s="10">
        <v>1.6</v>
      </c>
      <c r="I381" s="10">
        <v>1.6</v>
      </c>
      <c r="J381" s="10"/>
      <c r="K381" s="10" t="s">
        <v>59</v>
      </c>
    </row>
    <row r="382" spans="1:11" ht="25.5" x14ac:dyDescent="0.2">
      <c r="A382" s="223" t="s">
        <v>2968</v>
      </c>
      <c r="B382" s="11" t="s">
        <v>565</v>
      </c>
      <c r="C382" s="11" t="s">
        <v>3189</v>
      </c>
      <c r="D382" s="11" t="s">
        <v>597</v>
      </c>
      <c r="E382" s="11" t="s">
        <v>3186</v>
      </c>
      <c r="F382" s="11">
        <v>339110</v>
      </c>
      <c r="G382" s="222" t="s">
        <v>3309</v>
      </c>
      <c r="H382" s="10">
        <v>3.7</v>
      </c>
      <c r="I382" s="10">
        <v>3.7</v>
      </c>
      <c r="J382" s="10"/>
      <c r="K382" s="10" t="s">
        <v>59</v>
      </c>
    </row>
    <row r="383" spans="1:11" ht="25.5" x14ac:dyDescent="0.2">
      <c r="A383" s="223" t="s">
        <v>2968</v>
      </c>
      <c r="B383" s="11" t="s">
        <v>565</v>
      </c>
      <c r="C383" s="11" t="s">
        <v>3189</v>
      </c>
      <c r="D383" s="11" t="s">
        <v>597</v>
      </c>
      <c r="E383" s="11" t="s">
        <v>3186</v>
      </c>
      <c r="F383" s="11">
        <v>339110</v>
      </c>
      <c r="G383" s="222" t="s">
        <v>3310</v>
      </c>
      <c r="H383" s="10">
        <v>0.8</v>
      </c>
      <c r="I383" s="10">
        <v>0.8</v>
      </c>
      <c r="J383" s="10"/>
      <c r="K383" s="10" t="s">
        <v>59</v>
      </c>
    </row>
    <row r="384" spans="1:11" ht="25.5" x14ac:dyDescent="0.2">
      <c r="A384" s="223" t="s">
        <v>2968</v>
      </c>
      <c r="B384" s="11" t="s">
        <v>565</v>
      </c>
      <c r="C384" s="11" t="s">
        <v>3189</v>
      </c>
      <c r="D384" s="11" t="s">
        <v>597</v>
      </c>
      <c r="E384" s="11" t="s">
        <v>3186</v>
      </c>
      <c r="F384" s="11">
        <v>339110</v>
      </c>
      <c r="G384" s="222" t="s">
        <v>3311</v>
      </c>
      <c r="H384" s="10">
        <v>0.7</v>
      </c>
      <c r="I384" s="10">
        <v>0.7</v>
      </c>
      <c r="J384" s="10"/>
      <c r="K384" s="10" t="s">
        <v>59</v>
      </c>
    </row>
    <row r="385" spans="1:11" ht="25.5" x14ac:dyDescent="0.2">
      <c r="A385" s="223" t="s">
        <v>2968</v>
      </c>
      <c r="B385" s="11" t="s">
        <v>565</v>
      </c>
      <c r="C385" s="11" t="s">
        <v>3189</v>
      </c>
      <c r="D385" s="11" t="s">
        <v>597</v>
      </c>
      <c r="E385" s="11" t="s">
        <v>3186</v>
      </c>
      <c r="F385" s="11">
        <v>339110</v>
      </c>
      <c r="G385" s="222" t="s">
        <v>3316</v>
      </c>
      <c r="H385" s="10">
        <v>1.4</v>
      </c>
      <c r="I385" s="10">
        <v>1.4</v>
      </c>
      <c r="J385" s="10"/>
      <c r="K385" s="10" t="s">
        <v>59</v>
      </c>
    </row>
    <row r="386" spans="1:11" x14ac:dyDescent="0.2">
      <c r="A386" s="223" t="s">
        <v>2968</v>
      </c>
      <c r="B386" s="11" t="s">
        <v>565</v>
      </c>
      <c r="C386" s="11" t="s">
        <v>3189</v>
      </c>
      <c r="D386" s="11" t="s">
        <v>597</v>
      </c>
      <c r="E386" s="11" t="s">
        <v>3186</v>
      </c>
      <c r="F386" s="11">
        <v>339110</v>
      </c>
      <c r="G386" s="222" t="s">
        <v>3312</v>
      </c>
      <c r="H386" s="10">
        <v>0.3</v>
      </c>
      <c r="I386" s="10"/>
      <c r="J386" s="10">
        <v>-0.3</v>
      </c>
      <c r="K386" s="10" t="s">
        <v>19</v>
      </c>
    </row>
    <row r="387" spans="1:11" x14ac:dyDescent="0.2">
      <c r="A387" s="227" t="s">
        <v>274</v>
      </c>
      <c r="B387" s="11" t="s">
        <v>565</v>
      </c>
      <c r="C387" s="11" t="s">
        <v>275</v>
      </c>
      <c r="D387" s="11" t="s">
        <v>19</v>
      </c>
      <c r="E387" s="11" t="s">
        <v>19</v>
      </c>
      <c r="F387" s="11"/>
      <c r="G387" s="222" t="s">
        <v>19</v>
      </c>
      <c r="H387" s="10">
        <v>710.1</v>
      </c>
      <c r="I387" s="10">
        <v>665.7</v>
      </c>
      <c r="J387" s="10">
        <v>-44.4</v>
      </c>
      <c r="K387" s="10" t="s">
        <v>174</v>
      </c>
    </row>
    <row r="388" spans="1:11" x14ac:dyDescent="0.2">
      <c r="A388" s="228" t="s">
        <v>1079</v>
      </c>
      <c r="B388" s="11" t="s">
        <v>565</v>
      </c>
      <c r="C388" s="11" t="s">
        <v>1080</v>
      </c>
      <c r="D388" s="11" t="s">
        <v>19</v>
      </c>
      <c r="E388" s="11" t="s">
        <v>19</v>
      </c>
      <c r="F388" s="11"/>
      <c r="G388" s="222" t="s">
        <v>19</v>
      </c>
      <c r="H388" s="10">
        <v>87.1</v>
      </c>
      <c r="I388" s="10">
        <v>86.8</v>
      </c>
      <c r="J388" s="10">
        <v>-0.3</v>
      </c>
      <c r="K388" s="10" t="s">
        <v>99</v>
      </c>
    </row>
    <row r="389" spans="1:11" x14ac:dyDescent="0.2">
      <c r="A389" s="229" t="s">
        <v>3317</v>
      </c>
      <c r="B389" s="11" t="s">
        <v>565</v>
      </c>
      <c r="C389" s="11" t="s">
        <v>3318</v>
      </c>
      <c r="D389" s="11" t="s">
        <v>19</v>
      </c>
      <c r="E389" s="11" t="s">
        <v>19</v>
      </c>
      <c r="F389" s="11"/>
      <c r="G389" s="222" t="s">
        <v>19</v>
      </c>
      <c r="H389" s="10">
        <v>87.1</v>
      </c>
      <c r="I389" s="10">
        <v>86.8</v>
      </c>
      <c r="J389" s="10">
        <v>-0.3</v>
      </c>
      <c r="K389" s="10" t="s">
        <v>99</v>
      </c>
    </row>
    <row r="390" spans="1:11" x14ac:dyDescent="0.2">
      <c r="A390" s="230" t="s">
        <v>274</v>
      </c>
      <c r="B390" s="11" t="s">
        <v>565</v>
      </c>
      <c r="C390" s="11" t="s">
        <v>3318</v>
      </c>
      <c r="D390" s="11" t="s">
        <v>3265</v>
      </c>
      <c r="E390" s="11" t="s">
        <v>19</v>
      </c>
      <c r="F390" s="11"/>
      <c r="G390" s="222" t="s">
        <v>19</v>
      </c>
      <c r="H390" s="10">
        <v>87.1</v>
      </c>
      <c r="I390" s="10">
        <v>86.8</v>
      </c>
      <c r="J390" s="10">
        <v>-0.3</v>
      </c>
      <c r="K390" s="10" t="s">
        <v>99</v>
      </c>
    </row>
    <row r="391" spans="1:11" x14ac:dyDescent="0.2">
      <c r="A391" s="230" t="s">
        <v>490</v>
      </c>
      <c r="B391" s="11" t="s">
        <v>565</v>
      </c>
      <c r="C391" s="11" t="s">
        <v>3318</v>
      </c>
      <c r="D391" s="11" t="s">
        <v>491</v>
      </c>
      <c r="E391" s="11" t="s">
        <v>19</v>
      </c>
      <c r="F391" s="11"/>
      <c r="G391" s="222" t="s">
        <v>19</v>
      </c>
      <c r="H391" s="10">
        <v>87.1</v>
      </c>
      <c r="I391" s="10">
        <v>86.8</v>
      </c>
      <c r="J391" s="10">
        <v>-0.3</v>
      </c>
      <c r="K391" s="10" t="s">
        <v>99</v>
      </c>
    </row>
    <row r="392" spans="1:11" x14ac:dyDescent="0.2">
      <c r="A392" s="231" t="s">
        <v>3185</v>
      </c>
      <c r="B392" s="11" t="s">
        <v>565</v>
      </c>
      <c r="C392" s="11" t="s">
        <v>3318</v>
      </c>
      <c r="D392" s="11" t="s">
        <v>491</v>
      </c>
      <c r="E392" s="11" t="s">
        <v>3186</v>
      </c>
      <c r="F392" s="11"/>
      <c r="G392" s="222" t="s">
        <v>19</v>
      </c>
      <c r="H392" s="10">
        <v>87.1</v>
      </c>
      <c r="I392" s="10">
        <v>86.8</v>
      </c>
      <c r="J392" s="10">
        <v>-0.3</v>
      </c>
      <c r="K392" s="10" t="s">
        <v>99</v>
      </c>
    </row>
    <row r="393" spans="1:11" x14ac:dyDescent="0.2">
      <c r="A393" s="221" t="s">
        <v>2294</v>
      </c>
      <c r="B393" s="11" t="s">
        <v>565</v>
      </c>
      <c r="C393" s="11" t="s">
        <v>3318</v>
      </c>
      <c r="D393" s="11" t="s">
        <v>491</v>
      </c>
      <c r="E393" s="11" t="s">
        <v>3186</v>
      </c>
      <c r="F393" s="11">
        <v>2</v>
      </c>
      <c r="G393" s="222" t="s">
        <v>19</v>
      </c>
      <c r="H393" s="10">
        <v>17.100000000000001</v>
      </c>
      <c r="I393" s="10">
        <v>16.8</v>
      </c>
      <c r="J393" s="10">
        <v>-0.3</v>
      </c>
      <c r="K393" s="10" t="s">
        <v>1006</v>
      </c>
    </row>
    <row r="394" spans="1:11" ht="25.5" x14ac:dyDescent="0.2">
      <c r="A394" s="223" t="s">
        <v>2297</v>
      </c>
      <c r="B394" s="11" t="s">
        <v>565</v>
      </c>
      <c r="C394" s="11" t="s">
        <v>3318</v>
      </c>
      <c r="D394" s="11" t="s">
        <v>491</v>
      </c>
      <c r="E394" s="11" t="s">
        <v>3186</v>
      </c>
      <c r="F394" s="11">
        <v>211180</v>
      </c>
      <c r="G394" s="222" t="s">
        <v>3313</v>
      </c>
      <c r="H394" s="10">
        <v>2.7</v>
      </c>
      <c r="I394" s="10">
        <v>2.7</v>
      </c>
      <c r="J394" s="10"/>
      <c r="K394" s="10" t="s">
        <v>59</v>
      </c>
    </row>
    <row r="395" spans="1:11" ht="25.5" x14ac:dyDescent="0.2">
      <c r="A395" s="223" t="s">
        <v>2297</v>
      </c>
      <c r="B395" s="11" t="s">
        <v>565</v>
      </c>
      <c r="C395" s="11" t="s">
        <v>3318</v>
      </c>
      <c r="D395" s="11" t="s">
        <v>491</v>
      </c>
      <c r="E395" s="11" t="s">
        <v>3186</v>
      </c>
      <c r="F395" s="11">
        <v>211180</v>
      </c>
      <c r="G395" s="222" t="s">
        <v>3307</v>
      </c>
      <c r="H395" s="10">
        <v>2.1</v>
      </c>
      <c r="I395" s="10">
        <v>2.1</v>
      </c>
      <c r="J395" s="10"/>
      <c r="K395" s="10" t="s">
        <v>59</v>
      </c>
    </row>
    <row r="396" spans="1:11" ht="25.5" x14ac:dyDescent="0.2">
      <c r="A396" s="223" t="s">
        <v>2297</v>
      </c>
      <c r="B396" s="11" t="s">
        <v>565</v>
      </c>
      <c r="C396" s="11" t="s">
        <v>3318</v>
      </c>
      <c r="D396" s="11" t="s">
        <v>491</v>
      </c>
      <c r="E396" s="11" t="s">
        <v>3186</v>
      </c>
      <c r="F396" s="11">
        <v>211180</v>
      </c>
      <c r="G396" s="222" t="s">
        <v>3315</v>
      </c>
      <c r="H396" s="10">
        <v>2.1</v>
      </c>
      <c r="I396" s="10">
        <v>2.1</v>
      </c>
      <c r="J396" s="10"/>
      <c r="K396" s="10" t="s">
        <v>59</v>
      </c>
    </row>
    <row r="397" spans="1:11" ht="25.5" x14ac:dyDescent="0.2">
      <c r="A397" s="223" t="s">
        <v>2333</v>
      </c>
      <c r="B397" s="11" t="s">
        <v>565</v>
      </c>
      <c r="C397" s="11" t="s">
        <v>3318</v>
      </c>
      <c r="D397" s="11" t="s">
        <v>491</v>
      </c>
      <c r="E397" s="11" t="s">
        <v>3186</v>
      </c>
      <c r="F397" s="11">
        <v>212100</v>
      </c>
      <c r="G397" s="222" t="s">
        <v>3307</v>
      </c>
      <c r="H397" s="10">
        <v>0.6</v>
      </c>
      <c r="I397" s="10">
        <v>0.6</v>
      </c>
      <c r="J397" s="10"/>
      <c r="K397" s="10" t="s">
        <v>59</v>
      </c>
    </row>
    <row r="398" spans="1:11" ht="25.5" x14ac:dyDescent="0.2">
      <c r="A398" s="223" t="s">
        <v>2333</v>
      </c>
      <c r="B398" s="11" t="s">
        <v>565</v>
      </c>
      <c r="C398" s="11" t="s">
        <v>3318</v>
      </c>
      <c r="D398" s="11" t="s">
        <v>491</v>
      </c>
      <c r="E398" s="11" t="s">
        <v>3186</v>
      </c>
      <c r="F398" s="11">
        <v>212100</v>
      </c>
      <c r="G398" s="222" t="s">
        <v>3315</v>
      </c>
      <c r="H398" s="10">
        <v>0.6</v>
      </c>
      <c r="I398" s="10">
        <v>0.6</v>
      </c>
      <c r="J398" s="10"/>
      <c r="K398" s="10" t="s">
        <v>59</v>
      </c>
    </row>
    <row r="399" spans="1:11" x14ac:dyDescent="0.2">
      <c r="A399" s="223" t="s">
        <v>2345</v>
      </c>
      <c r="B399" s="11" t="s">
        <v>565</v>
      </c>
      <c r="C399" s="11" t="s">
        <v>3318</v>
      </c>
      <c r="D399" s="11" t="s">
        <v>491</v>
      </c>
      <c r="E399" s="11" t="s">
        <v>3186</v>
      </c>
      <c r="F399" s="11">
        <v>222110</v>
      </c>
      <c r="G399" s="222" t="s">
        <v>3313</v>
      </c>
      <c r="H399" s="10">
        <v>0.6</v>
      </c>
      <c r="I399" s="10">
        <v>0.6</v>
      </c>
      <c r="J399" s="10"/>
      <c r="K399" s="10" t="s">
        <v>59</v>
      </c>
    </row>
    <row r="400" spans="1:11" ht="25.5" x14ac:dyDescent="0.2">
      <c r="A400" s="223" t="s">
        <v>2345</v>
      </c>
      <c r="B400" s="11" t="s">
        <v>565</v>
      </c>
      <c r="C400" s="11" t="s">
        <v>3318</v>
      </c>
      <c r="D400" s="11" t="s">
        <v>491</v>
      </c>
      <c r="E400" s="11" t="s">
        <v>3186</v>
      </c>
      <c r="F400" s="11">
        <v>222110</v>
      </c>
      <c r="G400" s="222" t="s">
        <v>3307</v>
      </c>
      <c r="H400" s="10">
        <v>0.7</v>
      </c>
      <c r="I400" s="10">
        <v>0.7</v>
      </c>
      <c r="J400" s="10"/>
      <c r="K400" s="10" t="s">
        <v>59</v>
      </c>
    </row>
    <row r="401" spans="1:11" ht="25.5" x14ac:dyDescent="0.2">
      <c r="A401" s="223" t="s">
        <v>2345</v>
      </c>
      <c r="B401" s="11" t="s">
        <v>565</v>
      </c>
      <c r="C401" s="11" t="s">
        <v>3318</v>
      </c>
      <c r="D401" s="11" t="s">
        <v>491</v>
      </c>
      <c r="E401" s="11" t="s">
        <v>3186</v>
      </c>
      <c r="F401" s="11">
        <v>222110</v>
      </c>
      <c r="G401" s="222" t="s">
        <v>3315</v>
      </c>
      <c r="H401" s="10">
        <v>0.8</v>
      </c>
      <c r="I401" s="10">
        <v>0.8</v>
      </c>
      <c r="J401" s="10"/>
      <c r="K401" s="10" t="s">
        <v>59</v>
      </c>
    </row>
    <row r="402" spans="1:11" x14ac:dyDescent="0.2">
      <c r="A402" s="223" t="s">
        <v>2352</v>
      </c>
      <c r="B402" s="11" t="s">
        <v>565</v>
      </c>
      <c r="C402" s="11" t="s">
        <v>3318</v>
      </c>
      <c r="D402" s="11" t="s">
        <v>491</v>
      </c>
      <c r="E402" s="11" t="s">
        <v>3186</v>
      </c>
      <c r="F402" s="11">
        <v>222130</v>
      </c>
      <c r="G402" s="222" t="s">
        <v>3313</v>
      </c>
      <c r="H402" s="10">
        <v>5.5</v>
      </c>
      <c r="I402" s="10">
        <v>5.5</v>
      </c>
      <c r="J402" s="10"/>
      <c r="K402" s="10" t="s">
        <v>59</v>
      </c>
    </row>
    <row r="403" spans="1:11" x14ac:dyDescent="0.2">
      <c r="A403" s="223" t="s">
        <v>2355</v>
      </c>
      <c r="B403" s="11" t="s">
        <v>565</v>
      </c>
      <c r="C403" s="11" t="s">
        <v>3318</v>
      </c>
      <c r="D403" s="11" t="s">
        <v>491</v>
      </c>
      <c r="E403" s="11" t="s">
        <v>3186</v>
      </c>
      <c r="F403" s="11">
        <v>222140</v>
      </c>
      <c r="G403" s="222" t="s">
        <v>3313</v>
      </c>
      <c r="H403" s="10">
        <v>0.2</v>
      </c>
      <c r="I403" s="10">
        <v>0.2</v>
      </c>
      <c r="J403" s="10"/>
      <c r="K403" s="10" t="s">
        <v>59</v>
      </c>
    </row>
    <row r="404" spans="1:11" ht="25.5" x14ac:dyDescent="0.2">
      <c r="A404" s="223" t="s">
        <v>2355</v>
      </c>
      <c r="B404" s="11" t="s">
        <v>565</v>
      </c>
      <c r="C404" s="11" t="s">
        <v>3318</v>
      </c>
      <c r="D404" s="11" t="s">
        <v>491</v>
      </c>
      <c r="E404" s="11" t="s">
        <v>3186</v>
      </c>
      <c r="F404" s="11">
        <v>222140</v>
      </c>
      <c r="G404" s="222" t="s">
        <v>3307</v>
      </c>
      <c r="H404" s="10">
        <v>0.3</v>
      </c>
      <c r="I404" s="10">
        <v>0.3</v>
      </c>
      <c r="J404" s="10"/>
      <c r="K404" s="10" t="s">
        <v>59</v>
      </c>
    </row>
    <row r="405" spans="1:11" ht="25.5" x14ac:dyDescent="0.2">
      <c r="A405" s="223" t="s">
        <v>2355</v>
      </c>
      <c r="B405" s="11" t="s">
        <v>565</v>
      </c>
      <c r="C405" s="11" t="s">
        <v>3318</v>
      </c>
      <c r="D405" s="11" t="s">
        <v>491</v>
      </c>
      <c r="E405" s="11" t="s">
        <v>3186</v>
      </c>
      <c r="F405" s="11">
        <v>222140</v>
      </c>
      <c r="G405" s="222" t="s">
        <v>3315</v>
      </c>
      <c r="H405" s="10">
        <v>0.4</v>
      </c>
      <c r="I405" s="10">
        <v>0.4</v>
      </c>
      <c r="J405" s="10"/>
      <c r="K405" s="10" t="s">
        <v>59</v>
      </c>
    </row>
    <row r="406" spans="1:11" x14ac:dyDescent="0.2">
      <c r="A406" s="223" t="s">
        <v>2359</v>
      </c>
      <c r="B406" s="11" t="s">
        <v>565</v>
      </c>
      <c r="C406" s="11" t="s">
        <v>3318</v>
      </c>
      <c r="D406" s="11" t="s">
        <v>491</v>
      </c>
      <c r="E406" s="11" t="s">
        <v>3186</v>
      </c>
      <c r="F406" s="11">
        <v>222190</v>
      </c>
      <c r="G406" s="222" t="s">
        <v>3313</v>
      </c>
      <c r="H406" s="10">
        <v>0.2</v>
      </c>
      <c r="I406" s="10">
        <v>0.2</v>
      </c>
      <c r="J406" s="10"/>
      <c r="K406" s="10" t="s">
        <v>59</v>
      </c>
    </row>
    <row r="407" spans="1:11" ht="25.5" x14ac:dyDescent="0.2">
      <c r="A407" s="223" t="s">
        <v>2359</v>
      </c>
      <c r="B407" s="11" t="s">
        <v>565</v>
      </c>
      <c r="C407" s="11" t="s">
        <v>3318</v>
      </c>
      <c r="D407" s="11" t="s">
        <v>491</v>
      </c>
      <c r="E407" s="11" t="s">
        <v>3186</v>
      </c>
      <c r="F407" s="11">
        <v>222190</v>
      </c>
      <c r="G407" s="222" t="s">
        <v>3315</v>
      </c>
      <c r="H407" s="10">
        <v>0.2</v>
      </c>
      <c r="I407" s="10">
        <v>0.2</v>
      </c>
      <c r="J407" s="10"/>
      <c r="K407" s="10" t="s">
        <v>59</v>
      </c>
    </row>
    <row r="408" spans="1:11" x14ac:dyDescent="0.2">
      <c r="A408" s="223" t="s">
        <v>2438</v>
      </c>
      <c r="B408" s="11" t="s">
        <v>565</v>
      </c>
      <c r="C408" s="11" t="s">
        <v>3318</v>
      </c>
      <c r="D408" s="11" t="s">
        <v>491</v>
      </c>
      <c r="E408" s="11" t="s">
        <v>3186</v>
      </c>
      <c r="F408" s="11">
        <v>222990</v>
      </c>
      <c r="G408" s="222" t="s">
        <v>3313</v>
      </c>
      <c r="H408" s="10">
        <v>0.1</v>
      </c>
      <c r="I408" s="10"/>
      <c r="J408" s="10">
        <v>-0.1</v>
      </c>
      <c r="K408" s="10" t="s">
        <v>19</v>
      </c>
    </row>
    <row r="409" spans="1:11" ht="25.5" x14ac:dyDescent="0.2">
      <c r="A409" s="223" t="s">
        <v>2438</v>
      </c>
      <c r="B409" s="11" t="s">
        <v>565</v>
      </c>
      <c r="C409" s="11" t="s">
        <v>3318</v>
      </c>
      <c r="D409" s="11" t="s">
        <v>491</v>
      </c>
      <c r="E409" s="11" t="s">
        <v>3186</v>
      </c>
      <c r="F409" s="11">
        <v>222990</v>
      </c>
      <c r="G409" s="222" t="s">
        <v>3307</v>
      </c>
      <c r="H409" s="10">
        <v>0.1</v>
      </c>
      <c r="I409" s="10"/>
      <c r="J409" s="10">
        <v>-0.1</v>
      </c>
      <c r="K409" s="10" t="s">
        <v>19</v>
      </c>
    </row>
    <row r="410" spans="1:11" ht="25.5" x14ac:dyDescent="0.2">
      <c r="A410" s="223" t="s">
        <v>2438</v>
      </c>
      <c r="B410" s="11" t="s">
        <v>565</v>
      </c>
      <c r="C410" s="11" t="s">
        <v>3318</v>
      </c>
      <c r="D410" s="11" t="s">
        <v>491</v>
      </c>
      <c r="E410" s="11" t="s">
        <v>3186</v>
      </c>
      <c r="F410" s="11">
        <v>222990</v>
      </c>
      <c r="G410" s="222" t="s">
        <v>3315</v>
      </c>
      <c r="H410" s="10">
        <v>0.1</v>
      </c>
      <c r="I410" s="10"/>
      <c r="J410" s="10">
        <v>-0.1</v>
      </c>
      <c r="K410" s="10" t="s">
        <v>19</v>
      </c>
    </row>
    <row r="411" spans="1:11" x14ac:dyDescent="0.2">
      <c r="A411" s="221" t="s">
        <v>2750</v>
      </c>
      <c r="B411" s="11" t="s">
        <v>565</v>
      </c>
      <c r="C411" s="11" t="s">
        <v>3318</v>
      </c>
      <c r="D411" s="11" t="s">
        <v>491</v>
      </c>
      <c r="E411" s="11" t="s">
        <v>3186</v>
      </c>
      <c r="F411" s="11">
        <v>3</v>
      </c>
      <c r="G411" s="222" t="s">
        <v>19</v>
      </c>
      <c r="H411" s="10">
        <v>70</v>
      </c>
      <c r="I411" s="10">
        <v>70</v>
      </c>
      <c r="J411" s="10"/>
      <c r="K411" s="10" t="s">
        <v>59</v>
      </c>
    </row>
    <row r="412" spans="1:11" x14ac:dyDescent="0.2">
      <c r="A412" s="223" t="s">
        <v>2909</v>
      </c>
      <c r="B412" s="11" t="s">
        <v>565</v>
      </c>
      <c r="C412" s="11" t="s">
        <v>3318</v>
      </c>
      <c r="D412" s="11" t="s">
        <v>491</v>
      </c>
      <c r="E412" s="11" t="s">
        <v>3186</v>
      </c>
      <c r="F412" s="11">
        <v>333110</v>
      </c>
      <c r="G412" s="222" t="s">
        <v>3313</v>
      </c>
      <c r="H412" s="10">
        <v>33.4</v>
      </c>
      <c r="I412" s="10">
        <v>33.4</v>
      </c>
      <c r="J412" s="10"/>
      <c r="K412" s="10" t="s">
        <v>59</v>
      </c>
    </row>
    <row r="413" spans="1:11" ht="25.5" x14ac:dyDescent="0.2">
      <c r="A413" s="223" t="s">
        <v>2909</v>
      </c>
      <c r="B413" s="11" t="s">
        <v>565</v>
      </c>
      <c r="C413" s="11" t="s">
        <v>3318</v>
      </c>
      <c r="D413" s="11" t="s">
        <v>491</v>
      </c>
      <c r="E413" s="11" t="s">
        <v>3186</v>
      </c>
      <c r="F413" s="11">
        <v>333110</v>
      </c>
      <c r="G413" s="222" t="s">
        <v>3315</v>
      </c>
      <c r="H413" s="10">
        <v>36.6</v>
      </c>
      <c r="I413" s="10">
        <v>36.6</v>
      </c>
      <c r="J413" s="10"/>
      <c r="K413" s="10" t="s">
        <v>59</v>
      </c>
    </row>
    <row r="414" spans="1:11" x14ac:dyDescent="0.2">
      <c r="A414" s="228" t="s">
        <v>1086</v>
      </c>
      <c r="B414" s="11" t="s">
        <v>565</v>
      </c>
      <c r="C414" s="11" t="s">
        <v>1087</v>
      </c>
      <c r="D414" s="11" t="s">
        <v>19</v>
      </c>
      <c r="E414" s="11" t="s">
        <v>19</v>
      </c>
      <c r="F414" s="11"/>
      <c r="G414" s="222" t="s">
        <v>19</v>
      </c>
      <c r="H414" s="10">
        <v>623</v>
      </c>
      <c r="I414" s="10">
        <v>578.9</v>
      </c>
      <c r="J414" s="10">
        <v>-44.1</v>
      </c>
      <c r="K414" s="10" t="s">
        <v>2878</v>
      </c>
    </row>
    <row r="415" spans="1:11" x14ac:dyDescent="0.2">
      <c r="A415" s="229" t="s">
        <v>1086</v>
      </c>
      <c r="B415" s="11" t="s">
        <v>565</v>
      </c>
      <c r="C415" s="11" t="s">
        <v>3319</v>
      </c>
      <c r="D415" s="11" t="s">
        <v>19</v>
      </c>
      <c r="E415" s="11" t="s">
        <v>19</v>
      </c>
      <c r="F415" s="11"/>
      <c r="G415" s="222" t="s">
        <v>19</v>
      </c>
      <c r="H415" s="10">
        <v>623</v>
      </c>
      <c r="I415" s="10">
        <v>578.9</v>
      </c>
      <c r="J415" s="10">
        <v>-44.1</v>
      </c>
      <c r="K415" s="10" t="s">
        <v>2878</v>
      </c>
    </row>
    <row r="416" spans="1:11" x14ac:dyDescent="0.2">
      <c r="A416" s="230" t="s">
        <v>274</v>
      </c>
      <c r="B416" s="11" t="s">
        <v>565</v>
      </c>
      <c r="C416" s="11" t="s">
        <v>3319</v>
      </c>
      <c r="D416" s="11" t="s">
        <v>3265</v>
      </c>
      <c r="E416" s="11" t="s">
        <v>19</v>
      </c>
      <c r="F416" s="11"/>
      <c r="G416" s="222" t="s">
        <v>19</v>
      </c>
      <c r="H416" s="10">
        <v>623</v>
      </c>
      <c r="I416" s="10">
        <v>578.9</v>
      </c>
      <c r="J416" s="10">
        <v>-44.1</v>
      </c>
      <c r="K416" s="10" t="s">
        <v>2878</v>
      </c>
    </row>
    <row r="417" spans="1:11" x14ac:dyDescent="0.2">
      <c r="A417" s="230" t="s">
        <v>278</v>
      </c>
      <c r="B417" s="11" t="s">
        <v>565</v>
      </c>
      <c r="C417" s="11" t="s">
        <v>3319</v>
      </c>
      <c r="D417" s="11" t="s">
        <v>279</v>
      </c>
      <c r="E417" s="11" t="s">
        <v>19</v>
      </c>
      <c r="F417" s="11"/>
      <c r="G417" s="222" t="s">
        <v>19</v>
      </c>
      <c r="H417" s="10">
        <v>623</v>
      </c>
      <c r="I417" s="10">
        <v>578.9</v>
      </c>
      <c r="J417" s="10">
        <v>-44.1</v>
      </c>
      <c r="K417" s="10" t="s">
        <v>2878</v>
      </c>
    </row>
    <row r="418" spans="1:11" x14ac:dyDescent="0.2">
      <c r="A418" s="231" t="s">
        <v>3185</v>
      </c>
      <c r="B418" s="11" t="s">
        <v>565</v>
      </c>
      <c r="C418" s="11" t="s">
        <v>3319</v>
      </c>
      <c r="D418" s="11" t="s">
        <v>279</v>
      </c>
      <c r="E418" s="11" t="s">
        <v>3186</v>
      </c>
      <c r="F418" s="11"/>
      <c r="G418" s="222" t="s">
        <v>19</v>
      </c>
      <c r="H418" s="10">
        <v>623</v>
      </c>
      <c r="I418" s="10">
        <v>578.9</v>
      </c>
      <c r="J418" s="10">
        <v>-44.1</v>
      </c>
      <c r="K418" s="10" t="s">
        <v>2878</v>
      </c>
    </row>
    <row r="419" spans="1:11" x14ac:dyDescent="0.2">
      <c r="A419" s="221" t="s">
        <v>2294</v>
      </c>
      <c r="B419" s="11" t="s">
        <v>565</v>
      </c>
      <c r="C419" s="11" t="s">
        <v>3319</v>
      </c>
      <c r="D419" s="11" t="s">
        <v>279</v>
      </c>
      <c r="E419" s="11" t="s">
        <v>3186</v>
      </c>
      <c r="F419" s="11">
        <v>2</v>
      </c>
      <c r="G419" s="222" t="s">
        <v>19</v>
      </c>
      <c r="H419" s="10">
        <v>623</v>
      </c>
      <c r="I419" s="10">
        <v>578.9</v>
      </c>
      <c r="J419" s="10">
        <v>-44.1</v>
      </c>
      <c r="K419" s="10" t="s">
        <v>2878</v>
      </c>
    </row>
    <row r="420" spans="1:11" ht="25.5" x14ac:dyDescent="0.2">
      <c r="A420" s="223" t="s">
        <v>2297</v>
      </c>
      <c r="B420" s="11" t="s">
        <v>565</v>
      </c>
      <c r="C420" s="11" t="s">
        <v>3319</v>
      </c>
      <c r="D420" s="11" t="s">
        <v>279</v>
      </c>
      <c r="E420" s="11" t="s">
        <v>3186</v>
      </c>
      <c r="F420" s="11">
        <v>211180</v>
      </c>
      <c r="G420" s="222" t="s">
        <v>3313</v>
      </c>
      <c r="H420" s="10">
        <v>46.7</v>
      </c>
      <c r="I420" s="10">
        <v>45.5</v>
      </c>
      <c r="J420" s="10">
        <v>-1.2</v>
      </c>
      <c r="K420" s="10" t="s">
        <v>1113</v>
      </c>
    </row>
    <row r="421" spans="1:11" ht="25.5" x14ac:dyDescent="0.2">
      <c r="A421" s="223" t="s">
        <v>2297</v>
      </c>
      <c r="B421" s="11" t="s">
        <v>565</v>
      </c>
      <c r="C421" s="11" t="s">
        <v>3319</v>
      </c>
      <c r="D421" s="11" t="s">
        <v>279</v>
      </c>
      <c r="E421" s="11" t="s">
        <v>3186</v>
      </c>
      <c r="F421" s="11">
        <v>211180</v>
      </c>
      <c r="G421" s="222" t="s">
        <v>3307</v>
      </c>
      <c r="H421" s="10">
        <v>126</v>
      </c>
      <c r="I421" s="10">
        <v>121.1</v>
      </c>
      <c r="J421" s="10">
        <v>-4.9000000000000004</v>
      </c>
      <c r="K421" s="10" t="s">
        <v>724</v>
      </c>
    </row>
    <row r="422" spans="1:11" ht="25.5" x14ac:dyDescent="0.2">
      <c r="A422" s="223" t="s">
        <v>2297</v>
      </c>
      <c r="B422" s="11" t="s">
        <v>565</v>
      </c>
      <c r="C422" s="11" t="s">
        <v>3319</v>
      </c>
      <c r="D422" s="11" t="s">
        <v>279</v>
      </c>
      <c r="E422" s="11" t="s">
        <v>3186</v>
      </c>
      <c r="F422" s="11">
        <v>211180</v>
      </c>
      <c r="G422" s="222" t="s">
        <v>3315</v>
      </c>
      <c r="H422" s="10">
        <v>58.1</v>
      </c>
      <c r="I422" s="10">
        <v>58.1</v>
      </c>
      <c r="J422" s="10"/>
      <c r="K422" s="10" t="s">
        <v>59</v>
      </c>
    </row>
    <row r="423" spans="1:11" ht="25.5" x14ac:dyDescent="0.2">
      <c r="A423" s="223" t="s">
        <v>2333</v>
      </c>
      <c r="B423" s="11" t="s">
        <v>565</v>
      </c>
      <c r="C423" s="11" t="s">
        <v>3319</v>
      </c>
      <c r="D423" s="11" t="s">
        <v>279</v>
      </c>
      <c r="E423" s="11" t="s">
        <v>3186</v>
      </c>
      <c r="F423" s="11">
        <v>212100</v>
      </c>
      <c r="G423" s="222" t="s">
        <v>3313</v>
      </c>
      <c r="H423" s="10">
        <v>13.5</v>
      </c>
      <c r="I423" s="10">
        <v>13.2</v>
      </c>
      <c r="J423" s="10">
        <v>-0.3</v>
      </c>
      <c r="K423" s="10" t="s">
        <v>120</v>
      </c>
    </row>
    <row r="424" spans="1:11" ht="25.5" x14ac:dyDescent="0.2">
      <c r="A424" s="223" t="s">
        <v>2333</v>
      </c>
      <c r="B424" s="11" t="s">
        <v>565</v>
      </c>
      <c r="C424" s="11" t="s">
        <v>3319</v>
      </c>
      <c r="D424" s="11" t="s">
        <v>279</v>
      </c>
      <c r="E424" s="11" t="s">
        <v>3186</v>
      </c>
      <c r="F424" s="11">
        <v>212100</v>
      </c>
      <c r="G424" s="222" t="s">
        <v>3307</v>
      </c>
      <c r="H424" s="10">
        <v>36.5</v>
      </c>
      <c r="I424" s="10">
        <v>35.1</v>
      </c>
      <c r="J424" s="10">
        <v>-1.4</v>
      </c>
      <c r="K424" s="10" t="s">
        <v>928</v>
      </c>
    </row>
    <row r="425" spans="1:11" ht="25.5" x14ac:dyDescent="0.2">
      <c r="A425" s="223" t="s">
        <v>2333</v>
      </c>
      <c r="B425" s="11" t="s">
        <v>565</v>
      </c>
      <c r="C425" s="11" t="s">
        <v>3319</v>
      </c>
      <c r="D425" s="11" t="s">
        <v>279</v>
      </c>
      <c r="E425" s="11" t="s">
        <v>3186</v>
      </c>
      <c r="F425" s="11">
        <v>212100</v>
      </c>
      <c r="G425" s="222" t="s">
        <v>3315</v>
      </c>
      <c r="H425" s="10">
        <v>16.8</v>
      </c>
      <c r="I425" s="10">
        <v>16.8</v>
      </c>
      <c r="J425" s="10"/>
      <c r="K425" s="10" t="s">
        <v>59</v>
      </c>
    </row>
    <row r="426" spans="1:11" x14ac:dyDescent="0.2">
      <c r="A426" s="223" t="s">
        <v>2345</v>
      </c>
      <c r="B426" s="11" t="s">
        <v>565</v>
      </c>
      <c r="C426" s="11" t="s">
        <v>3319</v>
      </c>
      <c r="D426" s="11" t="s">
        <v>279</v>
      </c>
      <c r="E426" s="11" t="s">
        <v>3186</v>
      </c>
      <c r="F426" s="11">
        <v>222110</v>
      </c>
      <c r="G426" s="222" t="s">
        <v>3313</v>
      </c>
      <c r="H426" s="10">
        <v>9.5</v>
      </c>
      <c r="I426" s="10">
        <v>9.5</v>
      </c>
      <c r="J426" s="10"/>
      <c r="K426" s="10" t="s">
        <v>59</v>
      </c>
    </row>
    <row r="427" spans="1:11" ht="25.5" x14ac:dyDescent="0.2">
      <c r="A427" s="223" t="s">
        <v>2345</v>
      </c>
      <c r="B427" s="11" t="s">
        <v>565</v>
      </c>
      <c r="C427" s="11" t="s">
        <v>3319</v>
      </c>
      <c r="D427" s="11" t="s">
        <v>279</v>
      </c>
      <c r="E427" s="11" t="s">
        <v>3186</v>
      </c>
      <c r="F427" s="11">
        <v>222110</v>
      </c>
      <c r="G427" s="222" t="s">
        <v>3307</v>
      </c>
      <c r="H427" s="10">
        <v>23.8</v>
      </c>
      <c r="I427" s="10">
        <v>16</v>
      </c>
      <c r="J427" s="10">
        <v>-7.8</v>
      </c>
      <c r="K427" s="10" t="s">
        <v>3320</v>
      </c>
    </row>
    <row r="428" spans="1:11" ht="25.5" x14ac:dyDescent="0.2">
      <c r="A428" s="223" t="s">
        <v>2345</v>
      </c>
      <c r="B428" s="11" t="s">
        <v>565</v>
      </c>
      <c r="C428" s="11" t="s">
        <v>3319</v>
      </c>
      <c r="D428" s="11" t="s">
        <v>279</v>
      </c>
      <c r="E428" s="11" t="s">
        <v>3186</v>
      </c>
      <c r="F428" s="11">
        <v>222110</v>
      </c>
      <c r="G428" s="222" t="s">
        <v>3315</v>
      </c>
      <c r="H428" s="10">
        <v>11.8</v>
      </c>
      <c r="I428" s="10">
        <v>11.8</v>
      </c>
      <c r="J428" s="10"/>
      <c r="K428" s="10" t="s">
        <v>59</v>
      </c>
    </row>
    <row r="429" spans="1:11" x14ac:dyDescent="0.2">
      <c r="A429" s="223" t="s">
        <v>2352</v>
      </c>
      <c r="B429" s="11" t="s">
        <v>565</v>
      </c>
      <c r="C429" s="11" t="s">
        <v>3319</v>
      </c>
      <c r="D429" s="11" t="s">
        <v>279</v>
      </c>
      <c r="E429" s="11" t="s">
        <v>3186</v>
      </c>
      <c r="F429" s="11">
        <v>222130</v>
      </c>
      <c r="G429" s="222" t="s">
        <v>3313</v>
      </c>
      <c r="H429" s="10">
        <v>125.2</v>
      </c>
      <c r="I429" s="10">
        <v>125.2</v>
      </c>
      <c r="J429" s="10"/>
      <c r="K429" s="10" t="s">
        <v>59</v>
      </c>
    </row>
    <row r="430" spans="1:11" ht="25.5" x14ac:dyDescent="0.2">
      <c r="A430" s="223" t="s">
        <v>2352</v>
      </c>
      <c r="B430" s="11" t="s">
        <v>565</v>
      </c>
      <c r="C430" s="11" t="s">
        <v>3319</v>
      </c>
      <c r="D430" s="11" t="s">
        <v>279</v>
      </c>
      <c r="E430" s="11" t="s">
        <v>3186</v>
      </c>
      <c r="F430" s="11">
        <v>222130</v>
      </c>
      <c r="G430" s="222" t="s">
        <v>3307</v>
      </c>
      <c r="H430" s="10">
        <v>40.799999999999997</v>
      </c>
      <c r="I430" s="10">
        <v>27.4</v>
      </c>
      <c r="J430" s="10">
        <v>-13.4</v>
      </c>
      <c r="K430" s="10" t="s">
        <v>3320</v>
      </c>
    </row>
    <row r="431" spans="1:11" ht="25.5" x14ac:dyDescent="0.2">
      <c r="A431" s="223" t="s">
        <v>2352</v>
      </c>
      <c r="B431" s="11" t="s">
        <v>565</v>
      </c>
      <c r="C431" s="11" t="s">
        <v>3319</v>
      </c>
      <c r="D431" s="11" t="s">
        <v>279</v>
      </c>
      <c r="E431" s="11" t="s">
        <v>3186</v>
      </c>
      <c r="F431" s="11">
        <v>222130</v>
      </c>
      <c r="G431" s="222" t="s">
        <v>3315</v>
      </c>
      <c r="H431" s="10">
        <v>32.799999999999997</v>
      </c>
      <c r="I431" s="10">
        <v>32.799999999999997</v>
      </c>
      <c r="J431" s="10"/>
      <c r="K431" s="10" t="s">
        <v>59</v>
      </c>
    </row>
    <row r="432" spans="1:11" x14ac:dyDescent="0.2">
      <c r="A432" s="223" t="s">
        <v>2355</v>
      </c>
      <c r="B432" s="11" t="s">
        <v>565</v>
      </c>
      <c r="C432" s="11" t="s">
        <v>3319</v>
      </c>
      <c r="D432" s="11" t="s">
        <v>279</v>
      </c>
      <c r="E432" s="11" t="s">
        <v>3186</v>
      </c>
      <c r="F432" s="11">
        <v>222140</v>
      </c>
      <c r="G432" s="222" t="s">
        <v>3313</v>
      </c>
      <c r="H432" s="10">
        <v>1.3</v>
      </c>
      <c r="I432" s="10">
        <v>1.3</v>
      </c>
      <c r="J432" s="10"/>
      <c r="K432" s="10" t="s">
        <v>59</v>
      </c>
    </row>
    <row r="433" spans="1:11" ht="25.5" x14ac:dyDescent="0.2">
      <c r="A433" s="223" t="s">
        <v>2355</v>
      </c>
      <c r="B433" s="11" t="s">
        <v>565</v>
      </c>
      <c r="C433" s="11" t="s">
        <v>3319</v>
      </c>
      <c r="D433" s="11" t="s">
        <v>279</v>
      </c>
      <c r="E433" s="11" t="s">
        <v>3186</v>
      </c>
      <c r="F433" s="11">
        <v>222140</v>
      </c>
      <c r="G433" s="222" t="s">
        <v>3307</v>
      </c>
      <c r="H433" s="10">
        <v>13.4</v>
      </c>
      <c r="I433" s="10">
        <v>8.9</v>
      </c>
      <c r="J433" s="10">
        <v>-4.5</v>
      </c>
      <c r="K433" s="10" t="s">
        <v>3321</v>
      </c>
    </row>
    <row r="434" spans="1:11" ht="25.5" x14ac:dyDescent="0.2">
      <c r="A434" s="223" t="s">
        <v>2355</v>
      </c>
      <c r="B434" s="11" t="s">
        <v>565</v>
      </c>
      <c r="C434" s="11" t="s">
        <v>3319</v>
      </c>
      <c r="D434" s="11" t="s">
        <v>279</v>
      </c>
      <c r="E434" s="11" t="s">
        <v>3186</v>
      </c>
      <c r="F434" s="11">
        <v>222140</v>
      </c>
      <c r="G434" s="222" t="s">
        <v>3315</v>
      </c>
      <c r="H434" s="10">
        <v>4.4000000000000004</v>
      </c>
      <c r="I434" s="10">
        <v>4.0999999999999996</v>
      </c>
      <c r="J434" s="10">
        <v>-0.3</v>
      </c>
      <c r="K434" s="10" t="s">
        <v>412</v>
      </c>
    </row>
    <row r="435" spans="1:11" x14ac:dyDescent="0.2">
      <c r="A435" s="223" t="s">
        <v>2359</v>
      </c>
      <c r="B435" s="11" t="s">
        <v>565</v>
      </c>
      <c r="C435" s="11" t="s">
        <v>3319</v>
      </c>
      <c r="D435" s="11" t="s">
        <v>279</v>
      </c>
      <c r="E435" s="11" t="s">
        <v>3186</v>
      </c>
      <c r="F435" s="11">
        <v>222190</v>
      </c>
      <c r="G435" s="222" t="s">
        <v>3313</v>
      </c>
      <c r="H435" s="10">
        <v>5.2</v>
      </c>
      <c r="I435" s="10">
        <v>5.0999999999999996</v>
      </c>
      <c r="J435" s="10">
        <v>-0.1</v>
      </c>
      <c r="K435" s="10" t="s">
        <v>728</v>
      </c>
    </row>
    <row r="436" spans="1:11" ht="25.5" x14ac:dyDescent="0.2">
      <c r="A436" s="223" t="s">
        <v>2359</v>
      </c>
      <c r="B436" s="11" t="s">
        <v>565</v>
      </c>
      <c r="C436" s="11" t="s">
        <v>3319</v>
      </c>
      <c r="D436" s="11" t="s">
        <v>279</v>
      </c>
      <c r="E436" s="11" t="s">
        <v>3186</v>
      </c>
      <c r="F436" s="11">
        <v>222190</v>
      </c>
      <c r="G436" s="222" t="s">
        <v>3307</v>
      </c>
      <c r="H436" s="10">
        <v>15</v>
      </c>
      <c r="I436" s="10">
        <v>8.8000000000000007</v>
      </c>
      <c r="J436" s="10">
        <v>-6.2</v>
      </c>
      <c r="K436" s="10" t="s">
        <v>3322</v>
      </c>
    </row>
    <row r="437" spans="1:11" ht="25.5" x14ac:dyDescent="0.2">
      <c r="A437" s="223" t="s">
        <v>2359</v>
      </c>
      <c r="B437" s="11" t="s">
        <v>565</v>
      </c>
      <c r="C437" s="11" t="s">
        <v>3319</v>
      </c>
      <c r="D437" s="11" t="s">
        <v>279</v>
      </c>
      <c r="E437" s="11" t="s">
        <v>3186</v>
      </c>
      <c r="F437" s="11">
        <v>222190</v>
      </c>
      <c r="G437" s="222" t="s">
        <v>3315</v>
      </c>
      <c r="H437" s="10">
        <v>6.5</v>
      </c>
      <c r="I437" s="10">
        <v>6.5</v>
      </c>
      <c r="J437" s="10"/>
      <c r="K437" s="10" t="s">
        <v>59</v>
      </c>
    </row>
    <row r="438" spans="1:11" ht="25.5" x14ac:dyDescent="0.2">
      <c r="A438" s="223" t="s">
        <v>2364</v>
      </c>
      <c r="B438" s="11" t="s">
        <v>565</v>
      </c>
      <c r="C438" s="11" t="s">
        <v>3319</v>
      </c>
      <c r="D438" s="11" t="s">
        <v>279</v>
      </c>
      <c r="E438" s="11" t="s">
        <v>3186</v>
      </c>
      <c r="F438" s="11">
        <v>222210</v>
      </c>
      <c r="G438" s="222" t="s">
        <v>3307</v>
      </c>
      <c r="H438" s="10">
        <v>8.1999999999999993</v>
      </c>
      <c r="I438" s="10">
        <v>4.0999999999999996</v>
      </c>
      <c r="J438" s="10">
        <v>-4.0999999999999996</v>
      </c>
      <c r="K438" s="10" t="s">
        <v>1011</v>
      </c>
    </row>
    <row r="439" spans="1:11" x14ac:dyDescent="0.2">
      <c r="A439" s="223" t="s">
        <v>2438</v>
      </c>
      <c r="B439" s="11" t="s">
        <v>565</v>
      </c>
      <c r="C439" s="11" t="s">
        <v>3319</v>
      </c>
      <c r="D439" s="11" t="s">
        <v>279</v>
      </c>
      <c r="E439" s="11" t="s">
        <v>3186</v>
      </c>
      <c r="F439" s="11">
        <v>222990</v>
      </c>
      <c r="G439" s="222" t="s">
        <v>3313</v>
      </c>
      <c r="H439" s="10">
        <v>12.3</v>
      </c>
      <c r="I439" s="10">
        <v>12.3</v>
      </c>
      <c r="J439" s="10"/>
      <c r="K439" s="10" t="s">
        <v>59</v>
      </c>
    </row>
    <row r="440" spans="1:11" ht="25.5" x14ac:dyDescent="0.2">
      <c r="A440" s="223" t="s">
        <v>2438</v>
      </c>
      <c r="B440" s="11" t="s">
        <v>565</v>
      </c>
      <c r="C440" s="11" t="s">
        <v>3319</v>
      </c>
      <c r="D440" s="11" t="s">
        <v>279</v>
      </c>
      <c r="E440" s="11" t="s">
        <v>3186</v>
      </c>
      <c r="F440" s="11">
        <v>222990</v>
      </c>
      <c r="G440" s="222" t="s">
        <v>3307</v>
      </c>
      <c r="H440" s="10">
        <v>9.8000000000000007</v>
      </c>
      <c r="I440" s="10">
        <v>9.8000000000000007</v>
      </c>
      <c r="J440" s="10"/>
      <c r="K440" s="10" t="s">
        <v>59</v>
      </c>
    </row>
    <row r="441" spans="1:11" ht="25.5" x14ac:dyDescent="0.2">
      <c r="A441" s="223" t="s">
        <v>2438</v>
      </c>
      <c r="B441" s="11" t="s">
        <v>565</v>
      </c>
      <c r="C441" s="11" t="s">
        <v>3319</v>
      </c>
      <c r="D441" s="11" t="s">
        <v>279</v>
      </c>
      <c r="E441" s="11" t="s">
        <v>3186</v>
      </c>
      <c r="F441" s="11">
        <v>222990</v>
      </c>
      <c r="G441" s="222" t="s">
        <v>3315</v>
      </c>
      <c r="H441" s="10">
        <v>5</v>
      </c>
      <c r="I441" s="10">
        <v>5</v>
      </c>
      <c r="J441" s="10"/>
      <c r="K441" s="10" t="s">
        <v>59</v>
      </c>
    </row>
    <row r="442" spans="1:11" ht="38.25" x14ac:dyDescent="0.2">
      <c r="A442" s="223" t="s">
        <v>2565</v>
      </c>
      <c r="B442" s="11" t="s">
        <v>565</v>
      </c>
      <c r="C442" s="11" t="s">
        <v>3319</v>
      </c>
      <c r="D442" s="11" t="s">
        <v>279</v>
      </c>
      <c r="E442" s="11" t="s">
        <v>3186</v>
      </c>
      <c r="F442" s="11">
        <v>273500</v>
      </c>
      <c r="G442" s="222" t="s">
        <v>3307</v>
      </c>
      <c r="H442" s="10">
        <v>0.5</v>
      </c>
      <c r="I442" s="10">
        <v>0.5</v>
      </c>
      <c r="J442" s="10"/>
      <c r="K442" s="10" t="s">
        <v>59</v>
      </c>
    </row>
    <row r="443" spans="1:11" x14ac:dyDescent="0.2">
      <c r="A443" s="12" t="s">
        <v>635</v>
      </c>
      <c r="B443" s="14" t="s">
        <v>636</v>
      </c>
      <c r="C443" s="14" t="s">
        <v>19</v>
      </c>
      <c r="D443" s="14" t="s">
        <v>19</v>
      </c>
      <c r="E443" s="14" t="s">
        <v>19</v>
      </c>
      <c r="F443" s="14"/>
      <c r="G443" s="34" t="s">
        <v>19</v>
      </c>
      <c r="H443" s="13">
        <v>19728</v>
      </c>
      <c r="I443" s="13">
        <v>19698.599999999999</v>
      </c>
      <c r="J443" s="13">
        <v>-29.4</v>
      </c>
      <c r="K443" s="10" t="s">
        <v>5</v>
      </c>
    </row>
    <row r="444" spans="1:11" x14ac:dyDescent="0.2">
      <c r="A444" s="227" t="s">
        <v>323</v>
      </c>
      <c r="B444" s="11" t="s">
        <v>636</v>
      </c>
      <c r="C444" s="11" t="s">
        <v>324</v>
      </c>
      <c r="D444" s="11" t="s">
        <v>19</v>
      </c>
      <c r="E444" s="11" t="s">
        <v>19</v>
      </c>
      <c r="F444" s="11"/>
      <c r="G444" s="222" t="s">
        <v>19</v>
      </c>
      <c r="H444" s="10">
        <v>19728</v>
      </c>
      <c r="I444" s="10">
        <v>19698.599999999999</v>
      </c>
      <c r="J444" s="10">
        <v>-29.4</v>
      </c>
      <c r="K444" s="10" t="s">
        <v>5</v>
      </c>
    </row>
    <row r="445" spans="1:11" x14ac:dyDescent="0.2">
      <c r="A445" s="228" t="s">
        <v>1104</v>
      </c>
      <c r="B445" s="11" t="s">
        <v>636</v>
      </c>
      <c r="C445" s="11" t="s">
        <v>1105</v>
      </c>
      <c r="D445" s="11" t="s">
        <v>19</v>
      </c>
      <c r="E445" s="11" t="s">
        <v>19</v>
      </c>
      <c r="F445" s="11"/>
      <c r="G445" s="222" t="s">
        <v>19</v>
      </c>
      <c r="H445" s="10">
        <v>19600</v>
      </c>
      <c r="I445" s="10">
        <v>19570.599999999999</v>
      </c>
      <c r="J445" s="10">
        <v>-29.4</v>
      </c>
      <c r="K445" s="10" t="s">
        <v>5</v>
      </c>
    </row>
    <row r="446" spans="1:11" x14ac:dyDescent="0.2">
      <c r="A446" s="229" t="s">
        <v>1104</v>
      </c>
      <c r="B446" s="11" t="s">
        <v>636</v>
      </c>
      <c r="C446" s="11" t="s">
        <v>3323</v>
      </c>
      <c r="D446" s="11" t="s">
        <v>19</v>
      </c>
      <c r="E446" s="11" t="s">
        <v>19</v>
      </c>
      <c r="F446" s="11"/>
      <c r="G446" s="222" t="s">
        <v>19</v>
      </c>
      <c r="H446" s="10">
        <v>19600</v>
      </c>
      <c r="I446" s="10">
        <v>19570.599999999999</v>
      </c>
      <c r="J446" s="10">
        <v>-29.4</v>
      </c>
      <c r="K446" s="10" t="s">
        <v>5</v>
      </c>
    </row>
    <row r="447" spans="1:11" x14ac:dyDescent="0.2">
      <c r="A447" s="230" t="s">
        <v>3197</v>
      </c>
      <c r="B447" s="11" t="s">
        <v>636</v>
      </c>
      <c r="C447" s="11" t="s">
        <v>3323</v>
      </c>
      <c r="D447" s="11" t="s">
        <v>3198</v>
      </c>
      <c r="E447" s="11" t="s">
        <v>19</v>
      </c>
      <c r="F447" s="11"/>
      <c r="G447" s="222" t="s">
        <v>19</v>
      </c>
      <c r="H447" s="10">
        <v>19600</v>
      </c>
      <c r="I447" s="10">
        <v>19570.599999999999</v>
      </c>
      <c r="J447" s="10">
        <v>-29.4</v>
      </c>
      <c r="K447" s="10" t="s">
        <v>5</v>
      </c>
    </row>
    <row r="448" spans="1:11" x14ac:dyDescent="0.2">
      <c r="A448" s="230" t="s">
        <v>652</v>
      </c>
      <c r="B448" s="11" t="s">
        <v>636</v>
      </c>
      <c r="C448" s="11" t="s">
        <v>3323</v>
      </c>
      <c r="D448" s="11" t="s">
        <v>653</v>
      </c>
      <c r="E448" s="11" t="s">
        <v>19</v>
      </c>
      <c r="F448" s="11"/>
      <c r="G448" s="222" t="s">
        <v>19</v>
      </c>
      <c r="H448" s="10">
        <v>19600</v>
      </c>
      <c r="I448" s="10">
        <v>19570.599999999999</v>
      </c>
      <c r="J448" s="10">
        <v>-29.4</v>
      </c>
      <c r="K448" s="10" t="s">
        <v>5</v>
      </c>
    </row>
    <row r="449" spans="1:11" x14ac:dyDescent="0.2">
      <c r="A449" s="231" t="s">
        <v>3185</v>
      </c>
      <c r="B449" s="11" t="s">
        <v>636</v>
      </c>
      <c r="C449" s="11" t="s">
        <v>3323</v>
      </c>
      <c r="D449" s="11" t="s">
        <v>653</v>
      </c>
      <c r="E449" s="11" t="s">
        <v>3186</v>
      </c>
      <c r="F449" s="11"/>
      <c r="G449" s="222" t="s">
        <v>19</v>
      </c>
      <c r="H449" s="10">
        <v>19600</v>
      </c>
      <c r="I449" s="10">
        <v>19570.599999999999</v>
      </c>
      <c r="J449" s="10">
        <v>-29.4</v>
      </c>
      <c r="K449" s="10" t="s">
        <v>5</v>
      </c>
    </row>
    <row r="450" spans="1:11" x14ac:dyDescent="0.2">
      <c r="A450" s="221" t="s">
        <v>2294</v>
      </c>
      <c r="B450" s="11" t="s">
        <v>636</v>
      </c>
      <c r="C450" s="11" t="s">
        <v>3323</v>
      </c>
      <c r="D450" s="11" t="s">
        <v>653</v>
      </c>
      <c r="E450" s="11" t="s">
        <v>3186</v>
      </c>
      <c r="F450" s="11">
        <v>2</v>
      </c>
      <c r="G450" s="222" t="s">
        <v>19</v>
      </c>
      <c r="H450" s="10">
        <v>19257.5</v>
      </c>
      <c r="I450" s="10">
        <v>19230.3</v>
      </c>
      <c r="J450" s="10">
        <v>-27.2</v>
      </c>
      <c r="K450" s="10" t="s">
        <v>5</v>
      </c>
    </row>
    <row r="451" spans="1:11" ht="25.5" x14ac:dyDescent="0.2">
      <c r="A451" s="223" t="s">
        <v>2297</v>
      </c>
      <c r="B451" s="11" t="s">
        <v>636</v>
      </c>
      <c r="C451" s="11" t="s">
        <v>3323</v>
      </c>
      <c r="D451" s="11" t="s">
        <v>653</v>
      </c>
      <c r="E451" s="11" t="s">
        <v>3186</v>
      </c>
      <c r="F451" s="11">
        <v>211180</v>
      </c>
      <c r="G451" s="222" t="s">
        <v>3324</v>
      </c>
      <c r="H451" s="10">
        <v>1085.2</v>
      </c>
      <c r="I451" s="10">
        <v>1083.9000000000001</v>
      </c>
      <c r="J451" s="10">
        <v>-1.3</v>
      </c>
      <c r="K451" s="10" t="s">
        <v>5</v>
      </c>
    </row>
    <row r="452" spans="1:11" ht="25.5" x14ac:dyDescent="0.2">
      <c r="A452" s="223" t="s">
        <v>2333</v>
      </c>
      <c r="B452" s="11" t="s">
        <v>636</v>
      </c>
      <c r="C452" s="11" t="s">
        <v>3323</v>
      </c>
      <c r="D452" s="11" t="s">
        <v>653</v>
      </c>
      <c r="E452" s="11" t="s">
        <v>3186</v>
      </c>
      <c r="F452" s="11">
        <v>212100</v>
      </c>
      <c r="G452" s="222" t="s">
        <v>3324</v>
      </c>
      <c r="H452" s="10">
        <v>314.8</v>
      </c>
      <c r="I452" s="10">
        <v>314.3</v>
      </c>
      <c r="J452" s="10">
        <v>-0.5</v>
      </c>
      <c r="K452" s="10" t="s">
        <v>2</v>
      </c>
    </row>
    <row r="453" spans="1:11" x14ac:dyDescent="0.2">
      <c r="A453" s="223" t="s">
        <v>2345</v>
      </c>
      <c r="B453" s="11" t="s">
        <v>636</v>
      </c>
      <c r="C453" s="11" t="s">
        <v>3323</v>
      </c>
      <c r="D453" s="11" t="s">
        <v>653</v>
      </c>
      <c r="E453" s="11" t="s">
        <v>3186</v>
      </c>
      <c r="F453" s="11">
        <v>222110</v>
      </c>
      <c r="G453" s="222" t="s">
        <v>3313</v>
      </c>
      <c r="H453" s="10">
        <v>9.6999999999999993</v>
      </c>
      <c r="I453" s="10">
        <v>9.6</v>
      </c>
      <c r="J453" s="10">
        <v>-0.1</v>
      </c>
      <c r="K453" s="10" t="s">
        <v>544</v>
      </c>
    </row>
    <row r="454" spans="1:11" ht="25.5" x14ac:dyDescent="0.2">
      <c r="A454" s="223" t="s">
        <v>2345</v>
      </c>
      <c r="B454" s="11" t="s">
        <v>636</v>
      </c>
      <c r="C454" s="11" t="s">
        <v>3323</v>
      </c>
      <c r="D454" s="11" t="s">
        <v>653</v>
      </c>
      <c r="E454" s="11" t="s">
        <v>3186</v>
      </c>
      <c r="F454" s="11">
        <v>222110</v>
      </c>
      <c r="G454" s="222" t="s">
        <v>3307</v>
      </c>
      <c r="H454" s="10">
        <v>9.6999999999999993</v>
      </c>
      <c r="I454" s="10">
        <v>9.6999999999999993</v>
      </c>
      <c r="J454" s="10"/>
      <c r="K454" s="10" t="s">
        <v>59</v>
      </c>
    </row>
    <row r="455" spans="1:11" ht="25.5" x14ac:dyDescent="0.2">
      <c r="A455" s="223" t="s">
        <v>2345</v>
      </c>
      <c r="B455" s="11" t="s">
        <v>636</v>
      </c>
      <c r="C455" s="11" t="s">
        <v>3323</v>
      </c>
      <c r="D455" s="11" t="s">
        <v>653</v>
      </c>
      <c r="E455" s="11" t="s">
        <v>3186</v>
      </c>
      <c r="F455" s="11">
        <v>222110</v>
      </c>
      <c r="G455" s="222" t="s">
        <v>3325</v>
      </c>
      <c r="H455" s="10">
        <v>80</v>
      </c>
      <c r="I455" s="10">
        <v>80</v>
      </c>
      <c r="J455" s="10"/>
      <c r="K455" s="10" t="s">
        <v>59</v>
      </c>
    </row>
    <row r="456" spans="1:11" ht="25.5" x14ac:dyDescent="0.2">
      <c r="A456" s="223" t="s">
        <v>2345</v>
      </c>
      <c r="B456" s="11" t="s">
        <v>636</v>
      </c>
      <c r="C456" s="11" t="s">
        <v>3323</v>
      </c>
      <c r="D456" s="11" t="s">
        <v>653</v>
      </c>
      <c r="E456" s="11" t="s">
        <v>3186</v>
      </c>
      <c r="F456" s="11">
        <v>222110</v>
      </c>
      <c r="G456" s="222" t="s">
        <v>3326</v>
      </c>
      <c r="H456" s="10">
        <v>55</v>
      </c>
      <c r="I456" s="10">
        <v>55</v>
      </c>
      <c r="J456" s="10"/>
      <c r="K456" s="10" t="s">
        <v>59</v>
      </c>
    </row>
    <row r="457" spans="1:11" ht="25.5" x14ac:dyDescent="0.2">
      <c r="A457" s="223" t="s">
        <v>2345</v>
      </c>
      <c r="B457" s="11" t="s">
        <v>636</v>
      </c>
      <c r="C457" s="11" t="s">
        <v>3323</v>
      </c>
      <c r="D457" s="11" t="s">
        <v>653</v>
      </c>
      <c r="E457" s="11" t="s">
        <v>3186</v>
      </c>
      <c r="F457" s="11">
        <v>222110</v>
      </c>
      <c r="G457" s="222" t="s">
        <v>3327</v>
      </c>
      <c r="H457" s="10">
        <v>40</v>
      </c>
      <c r="I457" s="10">
        <v>40</v>
      </c>
      <c r="J457" s="10"/>
      <c r="K457" s="10" t="s">
        <v>59</v>
      </c>
    </row>
    <row r="458" spans="1:11" ht="25.5" x14ac:dyDescent="0.2">
      <c r="A458" s="223" t="s">
        <v>2345</v>
      </c>
      <c r="B458" s="11" t="s">
        <v>636</v>
      </c>
      <c r="C458" s="11" t="s">
        <v>3323</v>
      </c>
      <c r="D458" s="11" t="s">
        <v>653</v>
      </c>
      <c r="E458" s="11" t="s">
        <v>3186</v>
      </c>
      <c r="F458" s="11">
        <v>222110</v>
      </c>
      <c r="G458" s="222" t="s">
        <v>3328</v>
      </c>
      <c r="H458" s="10">
        <v>55</v>
      </c>
      <c r="I458" s="10">
        <v>55</v>
      </c>
      <c r="J458" s="10"/>
      <c r="K458" s="10" t="s">
        <v>59</v>
      </c>
    </row>
    <row r="459" spans="1:11" x14ac:dyDescent="0.2">
      <c r="A459" s="223" t="s">
        <v>2348</v>
      </c>
      <c r="B459" s="11" t="s">
        <v>636</v>
      </c>
      <c r="C459" s="11" t="s">
        <v>3323</v>
      </c>
      <c r="D459" s="11" t="s">
        <v>653</v>
      </c>
      <c r="E459" s="11" t="s">
        <v>3186</v>
      </c>
      <c r="F459" s="11">
        <v>222120</v>
      </c>
      <c r="G459" s="222" t="s">
        <v>3313</v>
      </c>
      <c r="H459" s="10">
        <v>87.2</v>
      </c>
      <c r="I459" s="10">
        <v>87.2</v>
      </c>
      <c r="J459" s="10"/>
      <c r="K459" s="10" t="s">
        <v>59</v>
      </c>
    </row>
    <row r="460" spans="1:11" ht="25.5" x14ac:dyDescent="0.2">
      <c r="A460" s="223" t="s">
        <v>2348</v>
      </c>
      <c r="B460" s="11" t="s">
        <v>636</v>
      </c>
      <c r="C460" s="11" t="s">
        <v>3323</v>
      </c>
      <c r="D460" s="11" t="s">
        <v>653</v>
      </c>
      <c r="E460" s="11" t="s">
        <v>3186</v>
      </c>
      <c r="F460" s="11">
        <v>222120</v>
      </c>
      <c r="G460" s="222" t="s">
        <v>3307</v>
      </c>
      <c r="H460" s="10">
        <v>21.5</v>
      </c>
      <c r="I460" s="10">
        <v>21.5</v>
      </c>
      <c r="J460" s="10"/>
      <c r="K460" s="10" t="s">
        <v>59</v>
      </c>
    </row>
    <row r="461" spans="1:11" ht="25.5" x14ac:dyDescent="0.2">
      <c r="A461" s="223" t="s">
        <v>2348</v>
      </c>
      <c r="B461" s="11" t="s">
        <v>636</v>
      </c>
      <c r="C461" s="11" t="s">
        <v>3323</v>
      </c>
      <c r="D461" s="11" t="s">
        <v>653</v>
      </c>
      <c r="E461" s="11" t="s">
        <v>3186</v>
      </c>
      <c r="F461" s="11">
        <v>222120</v>
      </c>
      <c r="G461" s="222" t="s">
        <v>3315</v>
      </c>
      <c r="H461" s="10">
        <v>80</v>
      </c>
      <c r="I461" s="10">
        <v>80</v>
      </c>
      <c r="J461" s="10"/>
      <c r="K461" s="10" t="s">
        <v>59</v>
      </c>
    </row>
    <row r="462" spans="1:11" x14ac:dyDescent="0.2">
      <c r="A462" s="223" t="s">
        <v>2355</v>
      </c>
      <c r="B462" s="11" t="s">
        <v>636</v>
      </c>
      <c r="C462" s="11" t="s">
        <v>3323</v>
      </c>
      <c r="D462" s="11" t="s">
        <v>653</v>
      </c>
      <c r="E462" s="11" t="s">
        <v>3186</v>
      </c>
      <c r="F462" s="11">
        <v>222140</v>
      </c>
      <c r="G462" s="222" t="s">
        <v>3313</v>
      </c>
      <c r="H462" s="10">
        <v>18.8</v>
      </c>
      <c r="I462" s="10">
        <v>18.8</v>
      </c>
      <c r="J462" s="10"/>
      <c r="K462" s="10" t="s">
        <v>59</v>
      </c>
    </row>
    <row r="463" spans="1:11" ht="25.5" x14ac:dyDescent="0.2">
      <c r="A463" s="223" t="s">
        <v>2355</v>
      </c>
      <c r="B463" s="11" t="s">
        <v>636</v>
      </c>
      <c r="C463" s="11" t="s">
        <v>3323</v>
      </c>
      <c r="D463" s="11" t="s">
        <v>653</v>
      </c>
      <c r="E463" s="11" t="s">
        <v>3186</v>
      </c>
      <c r="F463" s="11">
        <v>222140</v>
      </c>
      <c r="G463" s="222" t="s">
        <v>3307</v>
      </c>
      <c r="H463" s="10">
        <v>18.8</v>
      </c>
      <c r="I463" s="10">
        <v>18.8</v>
      </c>
      <c r="J463" s="10"/>
      <c r="K463" s="10" t="s">
        <v>59</v>
      </c>
    </row>
    <row r="464" spans="1:11" ht="25.5" x14ac:dyDescent="0.2">
      <c r="A464" s="223" t="s">
        <v>2355</v>
      </c>
      <c r="B464" s="11" t="s">
        <v>636</v>
      </c>
      <c r="C464" s="11" t="s">
        <v>3323</v>
      </c>
      <c r="D464" s="11" t="s">
        <v>653</v>
      </c>
      <c r="E464" s="11" t="s">
        <v>3186</v>
      </c>
      <c r="F464" s="11">
        <v>222140</v>
      </c>
      <c r="G464" s="222" t="s">
        <v>3329</v>
      </c>
      <c r="H464" s="10">
        <v>47.5</v>
      </c>
      <c r="I464" s="10">
        <v>47.5</v>
      </c>
      <c r="J464" s="10"/>
      <c r="K464" s="10" t="s">
        <v>59</v>
      </c>
    </row>
    <row r="465" spans="1:11" ht="25.5" x14ac:dyDescent="0.2">
      <c r="A465" s="223" t="s">
        <v>2355</v>
      </c>
      <c r="B465" s="11" t="s">
        <v>636</v>
      </c>
      <c r="C465" s="11" t="s">
        <v>3323</v>
      </c>
      <c r="D465" s="11" t="s">
        <v>653</v>
      </c>
      <c r="E465" s="11" t="s">
        <v>3186</v>
      </c>
      <c r="F465" s="11">
        <v>222140</v>
      </c>
      <c r="G465" s="222" t="s">
        <v>3326</v>
      </c>
      <c r="H465" s="10">
        <v>74</v>
      </c>
      <c r="I465" s="10">
        <v>74</v>
      </c>
      <c r="J465" s="10"/>
      <c r="K465" s="10" t="s">
        <v>59</v>
      </c>
    </row>
    <row r="466" spans="1:11" ht="25.5" x14ac:dyDescent="0.2">
      <c r="A466" s="223" t="s">
        <v>2355</v>
      </c>
      <c r="B466" s="11" t="s">
        <v>636</v>
      </c>
      <c r="C466" s="11" t="s">
        <v>3323</v>
      </c>
      <c r="D466" s="11" t="s">
        <v>653</v>
      </c>
      <c r="E466" s="11" t="s">
        <v>3186</v>
      </c>
      <c r="F466" s="11">
        <v>222140</v>
      </c>
      <c r="G466" s="222" t="s">
        <v>3327</v>
      </c>
      <c r="H466" s="10">
        <v>60</v>
      </c>
      <c r="I466" s="10">
        <v>60</v>
      </c>
      <c r="J466" s="10"/>
      <c r="K466" s="10" t="s">
        <v>59</v>
      </c>
    </row>
    <row r="467" spans="1:11" ht="25.5" x14ac:dyDescent="0.2">
      <c r="A467" s="223" t="s">
        <v>2355</v>
      </c>
      <c r="B467" s="11" t="s">
        <v>636</v>
      </c>
      <c r="C467" s="11" t="s">
        <v>3323</v>
      </c>
      <c r="D467" s="11" t="s">
        <v>653</v>
      </c>
      <c r="E467" s="11" t="s">
        <v>3186</v>
      </c>
      <c r="F467" s="11">
        <v>222140</v>
      </c>
      <c r="G467" s="222" t="s">
        <v>3328</v>
      </c>
      <c r="H467" s="10">
        <v>60</v>
      </c>
      <c r="I467" s="10">
        <v>60</v>
      </c>
      <c r="J467" s="10"/>
      <c r="K467" s="10" t="s">
        <v>59</v>
      </c>
    </row>
    <row r="468" spans="1:11" x14ac:dyDescent="0.2">
      <c r="A468" s="223" t="s">
        <v>2438</v>
      </c>
      <c r="B468" s="11" t="s">
        <v>636</v>
      </c>
      <c r="C468" s="11" t="s">
        <v>3323</v>
      </c>
      <c r="D468" s="11" t="s">
        <v>653</v>
      </c>
      <c r="E468" s="11" t="s">
        <v>3186</v>
      </c>
      <c r="F468" s="11">
        <v>222990</v>
      </c>
      <c r="G468" s="222" t="s">
        <v>3313</v>
      </c>
      <c r="H468" s="10">
        <v>5411.7</v>
      </c>
      <c r="I468" s="10">
        <v>5411.6</v>
      </c>
      <c r="J468" s="10">
        <v>-0.1</v>
      </c>
      <c r="K468" s="10" t="s">
        <v>59</v>
      </c>
    </row>
    <row r="469" spans="1:11" ht="25.5" x14ac:dyDescent="0.2">
      <c r="A469" s="223" t="s">
        <v>2438</v>
      </c>
      <c r="B469" s="11" t="s">
        <v>636</v>
      </c>
      <c r="C469" s="11" t="s">
        <v>3323</v>
      </c>
      <c r="D469" s="11" t="s">
        <v>653</v>
      </c>
      <c r="E469" s="11" t="s">
        <v>3186</v>
      </c>
      <c r="F469" s="11">
        <v>222990</v>
      </c>
      <c r="G469" s="222" t="s">
        <v>3307</v>
      </c>
      <c r="H469" s="10">
        <v>2279.5</v>
      </c>
      <c r="I469" s="10">
        <v>2279.3000000000002</v>
      </c>
      <c r="J469" s="10">
        <v>-0.2</v>
      </c>
      <c r="K469" s="10" t="s">
        <v>59</v>
      </c>
    </row>
    <row r="470" spans="1:11" ht="25.5" x14ac:dyDescent="0.2">
      <c r="A470" s="223" t="s">
        <v>2438</v>
      </c>
      <c r="B470" s="11" t="s">
        <v>636</v>
      </c>
      <c r="C470" s="11" t="s">
        <v>3323</v>
      </c>
      <c r="D470" s="11" t="s">
        <v>653</v>
      </c>
      <c r="E470" s="11" t="s">
        <v>3186</v>
      </c>
      <c r="F470" s="11">
        <v>222990</v>
      </c>
      <c r="G470" s="222" t="s">
        <v>3325</v>
      </c>
      <c r="H470" s="10">
        <v>2023.2</v>
      </c>
      <c r="I470" s="10">
        <v>2023.2</v>
      </c>
      <c r="J470" s="10"/>
      <c r="K470" s="10" t="s">
        <v>59</v>
      </c>
    </row>
    <row r="471" spans="1:11" ht="25.5" x14ac:dyDescent="0.2">
      <c r="A471" s="223" t="s">
        <v>2438</v>
      </c>
      <c r="B471" s="11" t="s">
        <v>636</v>
      </c>
      <c r="C471" s="11" t="s">
        <v>3323</v>
      </c>
      <c r="D471" s="11" t="s">
        <v>653</v>
      </c>
      <c r="E471" s="11" t="s">
        <v>3186</v>
      </c>
      <c r="F471" s="11">
        <v>222990</v>
      </c>
      <c r="G471" s="222" t="s">
        <v>3326</v>
      </c>
      <c r="H471" s="10">
        <v>1381</v>
      </c>
      <c r="I471" s="10">
        <v>1379</v>
      </c>
      <c r="J471" s="10">
        <v>-2</v>
      </c>
      <c r="K471" s="10" t="s">
        <v>5</v>
      </c>
    </row>
    <row r="472" spans="1:11" ht="25.5" x14ac:dyDescent="0.2">
      <c r="A472" s="223" t="s">
        <v>2438</v>
      </c>
      <c r="B472" s="11" t="s">
        <v>636</v>
      </c>
      <c r="C472" s="11" t="s">
        <v>3323</v>
      </c>
      <c r="D472" s="11" t="s">
        <v>653</v>
      </c>
      <c r="E472" s="11" t="s">
        <v>3186</v>
      </c>
      <c r="F472" s="11">
        <v>222990</v>
      </c>
      <c r="G472" s="222" t="s">
        <v>3327</v>
      </c>
      <c r="H472" s="10">
        <v>1355.7</v>
      </c>
      <c r="I472" s="10">
        <v>1355.7</v>
      </c>
      <c r="J472" s="10"/>
      <c r="K472" s="10" t="s">
        <v>59</v>
      </c>
    </row>
    <row r="473" spans="1:11" ht="25.5" x14ac:dyDescent="0.2">
      <c r="A473" s="223" t="s">
        <v>2438</v>
      </c>
      <c r="B473" s="11" t="s">
        <v>636</v>
      </c>
      <c r="C473" s="11" t="s">
        <v>3323</v>
      </c>
      <c r="D473" s="11" t="s">
        <v>653</v>
      </c>
      <c r="E473" s="11" t="s">
        <v>3186</v>
      </c>
      <c r="F473" s="11">
        <v>222990</v>
      </c>
      <c r="G473" s="222" t="s">
        <v>3328</v>
      </c>
      <c r="H473" s="10">
        <v>1752.5</v>
      </c>
      <c r="I473" s="10">
        <v>1752.4</v>
      </c>
      <c r="J473" s="10">
        <v>-0.1</v>
      </c>
      <c r="K473" s="10" t="s">
        <v>59</v>
      </c>
    </row>
    <row r="474" spans="1:11" ht="25.5" x14ac:dyDescent="0.2">
      <c r="A474" s="223" t="s">
        <v>2438</v>
      </c>
      <c r="B474" s="11" t="s">
        <v>636</v>
      </c>
      <c r="C474" s="11" t="s">
        <v>3323</v>
      </c>
      <c r="D474" s="11" t="s">
        <v>653</v>
      </c>
      <c r="E474" s="11" t="s">
        <v>3186</v>
      </c>
      <c r="F474" s="11">
        <v>222990</v>
      </c>
      <c r="G474" s="222" t="s">
        <v>3315</v>
      </c>
      <c r="H474" s="10">
        <v>2040.1</v>
      </c>
      <c r="I474" s="10">
        <v>2040.1</v>
      </c>
      <c r="J474" s="10"/>
      <c r="K474" s="10" t="s">
        <v>59</v>
      </c>
    </row>
    <row r="475" spans="1:11" ht="25.5" x14ac:dyDescent="0.2">
      <c r="A475" s="223" t="s">
        <v>2438</v>
      </c>
      <c r="B475" s="11" t="s">
        <v>636</v>
      </c>
      <c r="C475" s="11" t="s">
        <v>3323</v>
      </c>
      <c r="D475" s="11" t="s">
        <v>653</v>
      </c>
      <c r="E475" s="11" t="s">
        <v>3186</v>
      </c>
      <c r="F475" s="11">
        <v>222990</v>
      </c>
      <c r="G475" s="222" t="s">
        <v>3330</v>
      </c>
      <c r="H475" s="10">
        <v>896.6</v>
      </c>
      <c r="I475" s="10">
        <v>873.7</v>
      </c>
      <c r="J475" s="10">
        <v>-22.9</v>
      </c>
      <c r="K475" s="10" t="s">
        <v>1113</v>
      </c>
    </row>
    <row r="476" spans="1:11" x14ac:dyDescent="0.2">
      <c r="A476" s="221" t="s">
        <v>2750</v>
      </c>
      <c r="B476" s="11" t="s">
        <v>636</v>
      </c>
      <c r="C476" s="11" t="s">
        <v>3323</v>
      </c>
      <c r="D476" s="11" t="s">
        <v>653</v>
      </c>
      <c r="E476" s="11" t="s">
        <v>3186</v>
      </c>
      <c r="F476" s="11">
        <v>3</v>
      </c>
      <c r="G476" s="222" t="s">
        <v>19</v>
      </c>
      <c r="H476" s="10">
        <v>342.5</v>
      </c>
      <c r="I476" s="10">
        <v>340.3</v>
      </c>
      <c r="J476" s="10">
        <v>-2.2000000000000002</v>
      </c>
      <c r="K476" s="10" t="s">
        <v>398</v>
      </c>
    </row>
    <row r="477" spans="1:11" x14ac:dyDescent="0.2">
      <c r="A477" s="223" t="s">
        <v>2909</v>
      </c>
      <c r="B477" s="11" t="s">
        <v>636</v>
      </c>
      <c r="C477" s="11" t="s">
        <v>3323</v>
      </c>
      <c r="D477" s="11" t="s">
        <v>653</v>
      </c>
      <c r="E477" s="11" t="s">
        <v>3186</v>
      </c>
      <c r="F477" s="11">
        <v>333110</v>
      </c>
      <c r="G477" s="222" t="s">
        <v>3313</v>
      </c>
      <c r="H477" s="10">
        <v>68.2</v>
      </c>
      <c r="I477" s="10">
        <v>67.8</v>
      </c>
      <c r="J477" s="10">
        <v>-0.4</v>
      </c>
      <c r="K477" s="10" t="s">
        <v>398</v>
      </c>
    </row>
    <row r="478" spans="1:11" ht="25.5" x14ac:dyDescent="0.2">
      <c r="A478" s="223" t="s">
        <v>2909</v>
      </c>
      <c r="B478" s="11" t="s">
        <v>636</v>
      </c>
      <c r="C478" s="11" t="s">
        <v>3323</v>
      </c>
      <c r="D478" s="11" t="s">
        <v>653</v>
      </c>
      <c r="E478" s="11" t="s">
        <v>3186</v>
      </c>
      <c r="F478" s="11">
        <v>333110</v>
      </c>
      <c r="G478" s="222" t="s">
        <v>3315</v>
      </c>
      <c r="H478" s="10">
        <v>90</v>
      </c>
      <c r="I478" s="10">
        <v>90</v>
      </c>
      <c r="J478" s="10"/>
      <c r="K478" s="10" t="s">
        <v>59</v>
      </c>
    </row>
    <row r="479" spans="1:11" ht="25.5" x14ac:dyDescent="0.2">
      <c r="A479" s="223" t="s">
        <v>2917</v>
      </c>
      <c r="B479" s="11" t="s">
        <v>636</v>
      </c>
      <c r="C479" s="11" t="s">
        <v>3323</v>
      </c>
      <c r="D479" s="11" t="s">
        <v>653</v>
      </c>
      <c r="E479" s="11" t="s">
        <v>3186</v>
      </c>
      <c r="F479" s="11">
        <v>334110</v>
      </c>
      <c r="G479" s="222" t="s">
        <v>3307</v>
      </c>
      <c r="H479" s="10">
        <v>5</v>
      </c>
      <c r="I479" s="10">
        <v>5</v>
      </c>
      <c r="J479" s="10"/>
      <c r="K479" s="10" t="s">
        <v>59</v>
      </c>
    </row>
    <row r="480" spans="1:11" ht="25.5" x14ac:dyDescent="0.2">
      <c r="A480" s="223" t="s">
        <v>2917</v>
      </c>
      <c r="B480" s="11" t="s">
        <v>636</v>
      </c>
      <c r="C480" s="11" t="s">
        <v>3323</v>
      </c>
      <c r="D480" s="11" t="s">
        <v>653</v>
      </c>
      <c r="E480" s="11" t="s">
        <v>3186</v>
      </c>
      <c r="F480" s="11">
        <v>334110</v>
      </c>
      <c r="G480" s="222" t="s">
        <v>3326</v>
      </c>
      <c r="H480" s="10">
        <v>5</v>
      </c>
      <c r="I480" s="10">
        <v>5</v>
      </c>
      <c r="J480" s="10"/>
      <c r="K480" s="10" t="s">
        <v>59</v>
      </c>
    </row>
    <row r="481" spans="1:11" ht="25.5" x14ac:dyDescent="0.2">
      <c r="A481" s="223" t="s">
        <v>2917</v>
      </c>
      <c r="B481" s="11" t="s">
        <v>636</v>
      </c>
      <c r="C481" s="11" t="s">
        <v>3323</v>
      </c>
      <c r="D481" s="11" t="s">
        <v>653</v>
      </c>
      <c r="E481" s="11" t="s">
        <v>3186</v>
      </c>
      <c r="F481" s="11">
        <v>334110</v>
      </c>
      <c r="G481" s="222" t="s">
        <v>3327</v>
      </c>
      <c r="H481" s="10">
        <v>5</v>
      </c>
      <c r="I481" s="10">
        <v>5</v>
      </c>
      <c r="J481" s="10"/>
      <c r="K481" s="10" t="s">
        <v>59</v>
      </c>
    </row>
    <row r="482" spans="1:11" ht="25.5" x14ac:dyDescent="0.2">
      <c r="A482" s="223" t="s">
        <v>2917</v>
      </c>
      <c r="B482" s="11" t="s">
        <v>636</v>
      </c>
      <c r="C482" s="11" t="s">
        <v>3323</v>
      </c>
      <c r="D482" s="11" t="s">
        <v>653</v>
      </c>
      <c r="E482" s="11" t="s">
        <v>3186</v>
      </c>
      <c r="F482" s="11">
        <v>334110</v>
      </c>
      <c r="G482" s="222" t="s">
        <v>3315</v>
      </c>
      <c r="H482" s="10">
        <v>5</v>
      </c>
      <c r="I482" s="10">
        <v>5</v>
      </c>
      <c r="J482" s="10"/>
      <c r="K482" s="10" t="s">
        <v>59</v>
      </c>
    </row>
    <row r="483" spans="1:11" ht="25.5" x14ac:dyDescent="0.2">
      <c r="A483" s="223" t="s">
        <v>2931</v>
      </c>
      <c r="B483" s="11" t="s">
        <v>636</v>
      </c>
      <c r="C483" s="11" t="s">
        <v>3323</v>
      </c>
      <c r="D483" s="11" t="s">
        <v>653</v>
      </c>
      <c r="E483" s="11" t="s">
        <v>3186</v>
      </c>
      <c r="F483" s="11">
        <v>336110</v>
      </c>
      <c r="G483" s="222" t="s">
        <v>3313</v>
      </c>
      <c r="H483" s="10">
        <v>5.7</v>
      </c>
      <c r="I483" s="10">
        <v>5.7</v>
      </c>
      <c r="J483" s="10"/>
      <c r="K483" s="10" t="s">
        <v>59</v>
      </c>
    </row>
    <row r="484" spans="1:11" ht="25.5" x14ac:dyDescent="0.2">
      <c r="A484" s="223" t="s">
        <v>2931</v>
      </c>
      <c r="B484" s="11" t="s">
        <v>636</v>
      </c>
      <c r="C484" s="11" t="s">
        <v>3323</v>
      </c>
      <c r="D484" s="11" t="s">
        <v>653</v>
      </c>
      <c r="E484" s="11" t="s">
        <v>3186</v>
      </c>
      <c r="F484" s="11">
        <v>336110</v>
      </c>
      <c r="G484" s="222" t="s">
        <v>3307</v>
      </c>
      <c r="H484" s="10">
        <v>10</v>
      </c>
      <c r="I484" s="10">
        <v>10</v>
      </c>
      <c r="J484" s="10"/>
      <c r="K484" s="10" t="s">
        <v>59</v>
      </c>
    </row>
    <row r="485" spans="1:11" ht="25.5" x14ac:dyDescent="0.2">
      <c r="A485" s="223" t="s">
        <v>2931</v>
      </c>
      <c r="B485" s="11" t="s">
        <v>636</v>
      </c>
      <c r="C485" s="11" t="s">
        <v>3323</v>
      </c>
      <c r="D485" s="11" t="s">
        <v>653</v>
      </c>
      <c r="E485" s="11" t="s">
        <v>3186</v>
      </c>
      <c r="F485" s="11">
        <v>336110</v>
      </c>
      <c r="G485" s="222" t="s">
        <v>3326</v>
      </c>
      <c r="H485" s="10">
        <v>5</v>
      </c>
      <c r="I485" s="10">
        <v>4.4000000000000004</v>
      </c>
      <c r="J485" s="10">
        <v>-0.6</v>
      </c>
      <c r="K485" s="10" t="s">
        <v>311</v>
      </c>
    </row>
    <row r="486" spans="1:11" ht="25.5" x14ac:dyDescent="0.2">
      <c r="A486" s="223" t="s">
        <v>2931</v>
      </c>
      <c r="B486" s="11" t="s">
        <v>636</v>
      </c>
      <c r="C486" s="11" t="s">
        <v>3323</v>
      </c>
      <c r="D486" s="11" t="s">
        <v>653</v>
      </c>
      <c r="E486" s="11" t="s">
        <v>3186</v>
      </c>
      <c r="F486" s="11">
        <v>336110</v>
      </c>
      <c r="G486" s="222" t="s">
        <v>3327</v>
      </c>
      <c r="H486" s="10">
        <v>5</v>
      </c>
      <c r="I486" s="10">
        <v>5</v>
      </c>
      <c r="J486" s="10"/>
      <c r="K486" s="10" t="s">
        <v>59</v>
      </c>
    </row>
    <row r="487" spans="1:11" ht="25.5" x14ac:dyDescent="0.2">
      <c r="A487" s="223" t="s">
        <v>2931</v>
      </c>
      <c r="B487" s="11" t="s">
        <v>636</v>
      </c>
      <c r="C487" s="11" t="s">
        <v>3323</v>
      </c>
      <c r="D487" s="11" t="s">
        <v>653</v>
      </c>
      <c r="E487" s="11" t="s">
        <v>3186</v>
      </c>
      <c r="F487" s="11">
        <v>336110</v>
      </c>
      <c r="G487" s="222" t="s">
        <v>3315</v>
      </c>
      <c r="H487" s="10">
        <v>10</v>
      </c>
      <c r="I487" s="10">
        <v>10</v>
      </c>
      <c r="J487" s="10"/>
      <c r="K487" s="10" t="s">
        <v>59</v>
      </c>
    </row>
    <row r="488" spans="1:11" ht="25.5" x14ac:dyDescent="0.2">
      <c r="A488" s="223" t="s">
        <v>2956</v>
      </c>
      <c r="B488" s="11" t="s">
        <v>636</v>
      </c>
      <c r="C488" s="11" t="s">
        <v>3323</v>
      </c>
      <c r="D488" s="11" t="s">
        <v>653</v>
      </c>
      <c r="E488" s="11" t="s">
        <v>3186</v>
      </c>
      <c r="F488" s="11">
        <v>338110</v>
      </c>
      <c r="G488" s="222" t="s">
        <v>3313</v>
      </c>
      <c r="H488" s="10">
        <v>28.6</v>
      </c>
      <c r="I488" s="10">
        <v>28.6</v>
      </c>
      <c r="J488" s="10"/>
      <c r="K488" s="10" t="s">
        <v>59</v>
      </c>
    </row>
    <row r="489" spans="1:11" ht="25.5" x14ac:dyDescent="0.2">
      <c r="A489" s="223" t="s">
        <v>2956</v>
      </c>
      <c r="B489" s="11" t="s">
        <v>636</v>
      </c>
      <c r="C489" s="11" t="s">
        <v>3323</v>
      </c>
      <c r="D489" s="11" t="s">
        <v>653</v>
      </c>
      <c r="E489" s="11" t="s">
        <v>3186</v>
      </c>
      <c r="F489" s="11">
        <v>338110</v>
      </c>
      <c r="G489" s="222" t="s">
        <v>3307</v>
      </c>
      <c r="H489" s="10">
        <v>45</v>
      </c>
      <c r="I489" s="10">
        <v>44.8</v>
      </c>
      <c r="J489" s="10">
        <v>-0.2</v>
      </c>
      <c r="K489" s="10" t="s">
        <v>308</v>
      </c>
    </row>
    <row r="490" spans="1:11" ht="25.5" x14ac:dyDescent="0.2">
      <c r="A490" s="223" t="s">
        <v>2956</v>
      </c>
      <c r="B490" s="11" t="s">
        <v>636</v>
      </c>
      <c r="C490" s="11" t="s">
        <v>3323</v>
      </c>
      <c r="D490" s="11" t="s">
        <v>653</v>
      </c>
      <c r="E490" s="11" t="s">
        <v>3186</v>
      </c>
      <c r="F490" s="11">
        <v>338110</v>
      </c>
      <c r="G490" s="222" t="s">
        <v>3326</v>
      </c>
      <c r="H490" s="10">
        <v>5</v>
      </c>
      <c r="I490" s="10">
        <v>4.5</v>
      </c>
      <c r="J490" s="10">
        <v>-0.5</v>
      </c>
      <c r="K490" s="10" t="s">
        <v>734</v>
      </c>
    </row>
    <row r="491" spans="1:11" ht="25.5" x14ac:dyDescent="0.2">
      <c r="A491" s="223" t="s">
        <v>2956</v>
      </c>
      <c r="B491" s="11" t="s">
        <v>636</v>
      </c>
      <c r="C491" s="11" t="s">
        <v>3323</v>
      </c>
      <c r="D491" s="11" t="s">
        <v>653</v>
      </c>
      <c r="E491" s="11" t="s">
        <v>3186</v>
      </c>
      <c r="F491" s="11">
        <v>338110</v>
      </c>
      <c r="G491" s="222" t="s">
        <v>3327</v>
      </c>
      <c r="H491" s="10">
        <v>5</v>
      </c>
      <c r="I491" s="10">
        <v>4.5</v>
      </c>
      <c r="J491" s="10">
        <v>-0.5</v>
      </c>
      <c r="K491" s="10" t="s">
        <v>734</v>
      </c>
    </row>
    <row r="492" spans="1:11" ht="25.5" x14ac:dyDescent="0.2">
      <c r="A492" s="223" t="s">
        <v>2956</v>
      </c>
      <c r="B492" s="11" t="s">
        <v>636</v>
      </c>
      <c r="C492" s="11" t="s">
        <v>3323</v>
      </c>
      <c r="D492" s="11" t="s">
        <v>653</v>
      </c>
      <c r="E492" s="11" t="s">
        <v>3186</v>
      </c>
      <c r="F492" s="11">
        <v>338110</v>
      </c>
      <c r="G492" s="222" t="s">
        <v>3315</v>
      </c>
      <c r="H492" s="10">
        <v>45</v>
      </c>
      <c r="I492" s="10">
        <v>45</v>
      </c>
      <c r="J492" s="10"/>
      <c r="K492" s="10" t="s">
        <v>59</v>
      </c>
    </row>
    <row r="493" spans="1:11" ht="25.5" x14ac:dyDescent="0.2">
      <c r="A493" s="228" t="s">
        <v>1106</v>
      </c>
      <c r="B493" s="11" t="s">
        <v>636</v>
      </c>
      <c r="C493" s="11" t="s">
        <v>1107</v>
      </c>
      <c r="D493" s="11" t="s">
        <v>19</v>
      </c>
      <c r="E493" s="11" t="s">
        <v>19</v>
      </c>
      <c r="F493" s="11"/>
      <c r="G493" s="222" t="s">
        <v>19</v>
      </c>
      <c r="H493" s="10">
        <v>128</v>
      </c>
      <c r="I493" s="10">
        <v>128</v>
      </c>
      <c r="J493" s="10"/>
      <c r="K493" s="10" t="s">
        <v>59</v>
      </c>
    </row>
    <row r="494" spans="1:11" x14ac:dyDescent="0.2">
      <c r="A494" s="229" t="s">
        <v>3195</v>
      </c>
      <c r="B494" s="11" t="s">
        <v>636</v>
      </c>
      <c r="C494" s="11" t="s">
        <v>3196</v>
      </c>
      <c r="D494" s="11" t="s">
        <v>19</v>
      </c>
      <c r="E494" s="11" t="s">
        <v>19</v>
      </c>
      <c r="F494" s="11"/>
      <c r="G494" s="222" t="s">
        <v>19</v>
      </c>
      <c r="H494" s="10">
        <v>128</v>
      </c>
      <c r="I494" s="10">
        <v>128</v>
      </c>
      <c r="J494" s="10"/>
      <c r="K494" s="10" t="s">
        <v>59</v>
      </c>
    </row>
    <row r="495" spans="1:11" x14ac:dyDescent="0.2">
      <c r="A495" s="230" t="s">
        <v>3197</v>
      </c>
      <c r="B495" s="11" t="s">
        <v>636</v>
      </c>
      <c r="C495" s="11" t="s">
        <v>3196</v>
      </c>
      <c r="D495" s="11" t="s">
        <v>3198</v>
      </c>
      <c r="E495" s="11" t="s">
        <v>19</v>
      </c>
      <c r="F495" s="11"/>
      <c r="G495" s="222" t="s">
        <v>19</v>
      </c>
      <c r="H495" s="10">
        <v>128</v>
      </c>
      <c r="I495" s="10">
        <v>128</v>
      </c>
      <c r="J495" s="10"/>
      <c r="K495" s="10" t="s">
        <v>59</v>
      </c>
    </row>
    <row r="496" spans="1:11" x14ac:dyDescent="0.2">
      <c r="A496" s="230" t="s">
        <v>325</v>
      </c>
      <c r="B496" s="11" t="s">
        <v>636</v>
      </c>
      <c r="C496" s="11" t="s">
        <v>3196</v>
      </c>
      <c r="D496" s="11" t="s">
        <v>326</v>
      </c>
      <c r="E496" s="11" t="s">
        <v>19</v>
      </c>
      <c r="F496" s="11"/>
      <c r="G496" s="222" t="s">
        <v>19</v>
      </c>
      <c r="H496" s="10">
        <v>128</v>
      </c>
      <c r="I496" s="10">
        <v>128</v>
      </c>
      <c r="J496" s="10"/>
      <c r="K496" s="10" t="s">
        <v>59</v>
      </c>
    </row>
    <row r="497" spans="1:11" ht="25.5" x14ac:dyDescent="0.2">
      <c r="A497" s="231" t="s">
        <v>3226</v>
      </c>
      <c r="B497" s="11" t="s">
        <v>636</v>
      </c>
      <c r="C497" s="11" t="s">
        <v>3196</v>
      </c>
      <c r="D497" s="11" t="s">
        <v>326</v>
      </c>
      <c r="E497" s="11" t="s">
        <v>3227</v>
      </c>
      <c r="F497" s="11"/>
      <c r="G497" s="222" t="s">
        <v>19</v>
      </c>
      <c r="H497" s="10">
        <v>128</v>
      </c>
      <c r="I497" s="10">
        <v>128</v>
      </c>
      <c r="J497" s="10"/>
      <c r="K497" s="10" t="s">
        <v>59</v>
      </c>
    </row>
    <row r="498" spans="1:11" x14ac:dyDescent="0.2">
      <c r="A498" s="221" t="s">
        <v>2294</v>
      </c>
      <c r="B498" s="11" t="s">
        <v>636</v>
      </c>
      <c r="C498" s="11" t="s">
        <v>3196</v>
      </c>
      <c r="D498" s="11" t="s">
        <v>326</v>
      </c>
      <c r="E498" s="11" t="s">
        <v>3227</v>
      </c>
      <c r="F498" s="11">
        <v>2</v>
      </c>
      <c r="G498" s="222" t="s">
        <v>19</v>
      </c>
      <c r="H498" s="10">
        <v>128</v>
      </c>
      <c r="I498" s="10">
        <v>128</v>
      </c>
      <c r="J498" s="10"/>
      <c r="K498" s="10" t="s">
        <v>59</v>
      </c>
    </row>
    <row r="499" spans="1:11" ht="25.5" x14ac:dyDescent="0.2">
      <c r="A499" s="223" t="s">
        <v>2540</v>
      </c>
      <c r="B499" s="11" t="s">
        <v>636</v>
      </c>
      <c r="C499" s="11" t="s">
        <v>3196</v>
      </c>
      <c r="D499" s="11" t="s">
        <v>326</v>
      </c>
      <c r="E499" s="11" t="s">
        <v>3227</v>
      </c>
      <c r="F499" s="11">
        <v>272600</v>
      </c>
      <c r="G499" s="222" t="s">
        <v>3266</v>
      </c>
      <c r="H499" s="10">
        <v>128</v>
      </c>
      <c r="I499" s="10">
        <v>128</v>
      </c>
      <c r="J499" s="10"/>
      <c r="K499" s="10" t="s">
        <v>59</v>
      </c>
    </row>
    <row r="500" spans="1:11" x14ac:dyDescent="0.2">
      <c r="A500" s="12" t="s">
        <v>661</v>
      </c>
      <c r="B500" s="14" t="s">
        <v>662</v>
      </c>
      <c r="C500" s="14" t="s">
        <v>19</v>
      </c>
      <c r="D500" s="14" t="s">
        <v>19</v>
      </c>
      <c r="E500" s="14" t="s">
        <v>19</v>
      </c>
      <c r="F500" s="14"/>
      <c r="G500" s="34" t="s">
        <v>19</v>
      </c>
      <c r="H500" s="13">
        <v>22084</v>
      </c>
      <c r="I500" s="13">
        <v>22084</v>
      </c>
      <c r="J500" s="13"/>
      <c r="K500" s="10" t="s">
        <v>59</v>
      </c>
    </row>
    <row r="501" spans="1:11" x14ac:dyDescent="0.2">
      <c r="A501" s="227" t="s">
        <v>323</v>
      </c>
      <c r="B501" s="11" t="s">
        <v>662</v>
      </c>
      <c r="C501" s="11" t="s">
        <v>324</v>
      </c>
      <c r="D501" s="11" t="s">
        <v>19</v>
      </c>
      <c r="E501" s="11" t="s">
        <v>19</v>
      </c>
      <c r="F501" s="11"/>
      <c r="G501" s="222" t="s">
        <v>19</v>
      </c>
      <c r="H501" s="10">
        <v>22084</v>
      </c>
      <c r="I501" s="10">
        <v>22084</v>
      </c>
      <c r="J501" s="10"/>
      <c r="K501" s="10" t="s">
        <v>59</v>
      </c>
    </row>
    <row r="502" spans="1:11" ht="25.5" x14ac:dyDescent="0.2">
      <c r="A502" s="228" t="s">
        <v>1106</v>
      </c>
      <c r="B502" s="11" t="s">
        <v>662</v>
      </c>
      <c r="C502" s="11" t="s">
        <v>1107</v>
      </c>
      <c r="D502" s="11" t="s">
        <v>19</v>
      </c>
      <c r="E502" s="11" t="s">
        <v>19</v>
      </c>
      <c r="F502" s="11"/>
      <c r="G502" s="222" t="s">
        <v>19</v>
      </c>
      <c r="H502" s="10">
        <v>22084</v>
      </c>
      <c r="I502" s="10">
        <v>22084</v>
      </c>
      <c r="J502" s="10"/>
      <c r="K502" s="10" t="s">
        <v>59</v>
      </c>
    </row>
    <row r="503" spans="1:11" x14ac:dyDescent="0.2">
      <c r="A503" s="229" t="s">
        <v>3195</v>
      </c>
      <c r="B503" s="11" t="s">
        <v>662</v>
      </c>
      <c r="C503" s="11" t="s">
        <v>3196</v>
      </c>
      <c r="D503" s="11" t="s">
        <v>19</v>
      </c>
      <c r="E503" s="11" t="s">
        <v>19</v>
      </c>
      <c r="F503" s="11"/>
      <c r="G503" s="222" t="s">
        <v>19</v>
      </c>
      <c r="H503" s="10">
        <v>22084</v>
      </c>
      <c r="I503" s="10">
        <v>22084</v>
      </c>
      <c r="J503" s="10"/>
      <c r="K503" s="10" t="s">
        <v>59</v>
      </c>
    </row>
    <row r="504" spans="1:11" x14ac:dyDescent="0.2">
      <c r="A504" s="230" t="s">
        <v>3197</v>
      </c>
      <c r="B504" s="11" t="s">
        <v>662</v>
      </c>
      <c r="C504" s="11" t="s">
        <v>3196</v>
      </c>
      <c r="D504" s="11" t="s">
        <v>3198</v>
      </c>
      <c r="E504" s="11" t="s">
        <v>19</v>
      </c>
      <c r="F504" s="11"/>
      <c r="G504" s="222" t="s">
        <v>19</v>
      </c>
      <c r="H504" s="10">
        <v>22084</v>
      </c>
      <c r="I504" s="10">
        <v>22084</v>
      </c>
      <c r="J504" s="10"/>
      <c r="K504" s="10" t="s">
        <v>59</v>
      </c>
    </row>
    <row r="505" spans="1:11" x14ac:dyDescent="0.2">
      <c r="A505" s="230" t="s">
        <v>325</v>
      </c>
      <c r="B505" s="11" t="s">
        <v>662</v>
      </c>
      <c r="C505" s="11" t="s">
        <v>3196</v>
      </c>
      <c r="D505" s="11" t="s">
        <v>326</v>
      </c>
      <c r="E505" s="11" t="s">
        <v>19</v>
      </c>
      <c r="F505" s="11"/>
      <c r="G505" s="222" t="s">
        <v>19</v>
      </c>
      <c r="H505" s="10">
        <v>22084</v>
      </c>
      <c r="I505" s="10">
        <v>22084</v>
      </c>
      <c r="J505" s="10"/>
      <c r="K505" s="10" t="s">
        <v>59</v>
      </c>
    </row>
    <row r="506" spans="1:11" ht="25.5" x14ac:dyDescent="0.2">
      <c r="A506" s="231" t="s">
        <v>3226</v>
      </c>
      <c r="B506" s="11" t="s">
        <v>662</v>
      </c>
      <c r="C506" s="11" t="s">
        <v>3196</v>
      </c>
      <c r="D506" s="11" t="s">
        <v>326</v>
      </c>
      <c r="E506" s="11" t="s">
        <v>3227</v>
      </c>
      <c r="F506" s="11"/>
      <c r="G506" s="222" t="s">
        <v>19</v>
      </c>
      <c r="H506" s="10">
        <v>22084</v>
      </c>
      <c r="I506" s="10">
        <v>22084</v>
      </c>
      <c r="J506" s="10"/>
      <c r="K506" s="10" t="s">
        <v>59</v>
      </c>
    </row>
    <row r="507" spans="1:11" x14ac:dyDescent="0.2">
      <c r="A507" s="221" t="s">
        <v>2294</v>
      </c>
      <c r="B507" s="11" t="s">
        <v>662</v>
      </c>
      <c r="C507" s="11" t="s">
        <v>3196</v>
      </c>
      <c r="D507" s="11" t="s">
        <v>326</v>
      </c>
      <c r="E507" s="11" t="s">
        <v>3227</v>
      </c>
      <c r="F507" s="11">
        <v>2</v>
      </c>
      <c r="G507" s="222" t="s">
        <v>19</v>
      </c>
      <c r="H507" s="10">
        <v>22084</v>
      </c>
      <c r="I507" s="10">
        <v>22084</v>
      </c>
      <c r="J507" s="10"/>
      <c r="K507" s="10" t="s">
        <v>59</v>
      </c>
    </row>
    <row r="508" spans="1:11" ht="25.5" x14ac:dyDescent="0.2">
      <c r="A508" s="223" t="s">
        <v>2540</v>
      </c>
      <c r="B508" s="11" t="s">
        <v>662</v>
      </c>
      <c r="C508" s="11" t="s">
        <v>3196</v>
      </c>
      <c r="D508" s="11" t="s">
        <v>326</v>
      </c>
      <c r="E508" s="11" t="s">
        <v>3227</v>
      </c>
      <c r="F508" s="11">
        <v>272600</v>
      </c>
      <c r="G508" s="222" t="s">
        <v>3266</v>
      </c>
      <c r="H508" s="10">
        <v>3072</v>
      </c>
      <c r="I508" s="10">
        <v>3072</v>
      </c>
      <c r="J508" s="10"/>
      <c r="K508" s="10" t="s">
        <v>59</v>
      </c>
    </row>
    <row r="509" spans="1:11" ht="25.5" x14ac:dyDescent="0.2">
      <c r="A509" s="223" t="s">
        <v>2540</v>
      </c>
      <c r="B509" s="11" t="s">
        <v>662</v>
      </c>
      <c r="C509" s="11" t="s">
        <v>3196</v>
      </c>
      <c r="D509" s="11" t="s">
        <v>326</v>
      </c>
      <c r="E509" s="11" t="s">
        <v>3227</v>
      </c>
      <c r="F509" s="11">
        <v>272600</v>
      </c>
      <c r="G509" s="222" t="s">
        <v>3228</v>
      </c>
      <c r="H509" s="10">
        <v>17712</v>
      </c>
      <c r="I509" s="10">
        <v>17712</v>
      </c>
      <c r="J509" s="10"/>
      <c r="K509" s="10" t="s">
        <v>59</v>
      </c>
    </row>
    <row r="510" spans="1:11" x14ac:dyDescent="0.2">
      <c r="A510" s="223" t="s">
        <v>2540</v>
      </c>
      <c r="B510" s="11" t="s">
        <v>662</v>
      </c>
      <c r="C510" s="11" t="s">
        <v>3196</v>
      </c>
      <c r="D510" s="11" t="s">
        <v>326</v>
      </c>
      <c r="E510" s="11" t="s">
        <v>3227</v>
      </c>
      <c r="F510" s="11">
        <v>272600</v>
      </c>
      <c r="G510" s="222" t="s">
        <v>3331</v>
      </c>
      <c r="H510" s="10">
        <v>100</v>
      </c>
      <c r="I510" s="10">
        <v>100</v>
      </c>
      <c r="J510" s="10"/>
      <c r="K510" s="10" t="s">
        <v>59</v>
      </c>
    </row>
    <row r="511" spans="1:11" ht="25.5" x14ac:dyDescent="0.2">
      <c r="A511" s="223" t="s">
        <v>2540</v>
      </c>
      <c r="B511" s="11" t="s">
        <v>662</v>
      </c>
      <c r="C511" s="11" t="s">
        <v>3196</v>
      </c>
      <c r="D511" s="11" t="s">
        <v>326</v>
      </c>
      <c r="E511" s="11" t="s">
        <v>3227</v>
      </c>
      <c r="F511" s="11">
        <v>272600</v>
      </c>
      <c r="G511" s="222" t="s">
        <v>3332</v>
      </c>
      <c r="H511" s="10">
        <v>400</v>
      </c>
      <c r="I511" s="10">
        <v>400</v>
      </c>
      <c r="J511" s="10"/>
      <c r="K511" s="10" t="s">
        <v>59</v>
      </c>
    </row>
    <row r="512" spans="1:11" x14ac:dyDescent="0.2">
      <c r="A512" s="223" t="s">
        <v>2540</v>
      </c>
      <c r="B512" s="11" t="s">
        <v>662</v>
      </c>
      <c r="C512" s="11" t="s">
        <v>3196</v>
      </c>
      <c r="D512" s="11" t="s">
        <v>326</v>
      </c>
      <c r="E512" s="11" t="s">
        <v>3227</v>
      </c>
      <c r="F512" s="11">
        <v>272600</v>
      </c>
      <c r="G512" s="222" t="s">
        <v>3289</v>
      </c>
      <c r="H512" s="10">
        <v>800</v>
      </c>
      <c r="I512" s="10">
        <v>800</v>
      </c>
      <c r="J512" s="10"/>
      <c r="K512" s="10" t="s">
        <v>59</v>
      </c>
    </row>
    <row r="513" spans="1:11" x14ac:dyDescent="0.2">
      <c r="A513" s="12" t="s">
        <v>714</v>
      </c>
      <c r="B513" s="14" t="s">
        <v>715</v>
      </c>
      <c r="C513" s="14" t="s">
        <v>19</v>
      </c>
      <c r="D513" s="14" t="s">
        <v>19</v>
      </c>
      <c r="E513" s="14" t="s">
        <v>19</v>
      </c>
      <c r="F513" s="14"/>
      <c r="G513" s="34" t="s">
        <v>19</v>
      </c>
      <c r="H513" s="13">
        <v>2000</v>
      </c>
      <c r="I513" s="13">
        <v>644.1</v>
      </c>
      <c r="J513" s="13">
        <v>-1355.9</v>
      </c>
      <c r="K513" s="10" t="s">
        <v>3333</v>
      </c>
    </row>
    <row r="514" spans="1:11" x14ac:dyDescent="0.2">
      <c r="A514" s="227" t="s">
        <v>269</v>
      </c>
      <c r="B514" s="11" t="s">
        <v>715</v>
      </c>
      <c r="C514" s="11" t="s">
        <v>270</v>
      </c>
      <c r="D514" s="11" t="s">
        <v>19</v>
      </c>
      <c r="E514" s="11" t="s">
        <v>19</v>
      </c>
      <c r="F514" s="11"/>
      <c r="G514" s="222" t="s">
        <v>19</v>
      </c>
      <c r="H514" s="10">
        <v>2000</v>
      </c>
      <c r="I514" s="10">
        <v>644.1</v>
      </c>
      <c r="J514" s="10">
        <v>-1355.9</v>
      </c>
      <c r="K514" s="10" t="s">
        <v>3333</v>
      </c>
    </row>
    <row r="515" spans="1:11" ht="25.5" x14ac:dyDescent="0.2">
      <c r="A515" s="228" t="s">
        <v>1009</v>
      </c>
      <c r="B515" s="11" t="s">
        <v>715</v>
      </c>
      <c r="C515" s="11" t="s">
        <v>1010</v>
      </c>
      <c r="D515" s="11" t="s">
        <v>19</v>
      </c>
      <c r="E515" s="11" t="s">
        <v>19</v>
      </c>
      <c r="F515" s="11"/>
      <c r="G515" s="222" t="s">
        <v>19</v>
      </c>
      <c r="H515" s="10">
        <v>2000</v>
      </c>
      <c r="I515" s="10">
        <v>644.1</v>
      </c>
      <c r="J515" s="10">
        <v>-1355.9</v>
      </c>
      <c r="K515" s="10" t="s">
        <v>3333</v>
      </c>
    </row>
    <row r="516" spans="1:11" x14ac:dyDescent="0.2">
      <c r="A516" s="229" t="s">
        <v>3203</v>
      </c>
      <c r="B516" s="11" t="s">
        <v>715</v>
      </c>
      <c r="C516" s="11" t="s">
        <v>807</v>
      </c>
      <c r="D516" s="11" t="s">
        <v>19</v>
      </c>
      <c r="E516" s="11" t="s">
        <v>19</v>
      </c>
      <c r="F516" s="11"/>
      <c r="G516" s="222" t="s">
        <v>19</v>
      </c>
      <c r="H516" s="10">
        <v>2000</v>
      </c>
      <c r="I516" s="10">
        <v>644.1</v>
      </c>
      <c r="J516" s="10">
        <v>-1355.9</v>
      </c>
      <c r="K516" s="10" t="s">
        <v>3333</v>
      </c>
    </row>
    <row r="517" spans="1:11" x14ac:dyDescent="0.2">
      <c r="A517" s="230" t="s">
        <v>3203</v>
      </c>
      <c r="B517" s="11" t="s">
        <v>715</v>
      </c>
      <c r="C517" s="11" t="s">
        <v>807</v>
      </c>
      <c r="D517" s="11" t="s">
        <v>3204</v>
      </c>
      <c r="E517" s="11" t="s">
        <v>19</v>
      </c>
      <c r="F517" s="11"/>
      <c r="G517" s="222" t="s">
        <v>19</v>
      </c>
      <c r="H517" s="10">
        <v>2000</v>
      </c>
      <c r="I517" s="10">
        <v>644.1</v>
      </c>
      <c r="J517" s="10">
        <v>-1355.9</v>
      </c>
      <c r="K517" s="10" t="s">
        <v>3333</v>
      </c>
    </row>
    <row r="518" spans="1:11" x14ac:dyDescent="0.2">
      <c r="A518" s="230" t="s">
        <v>717</v>
      </c>
      <c r="B518" s="11" t="s">
        <v>715</v>
      </c>
      <c r="C518" s="11" t="s">
        <v>807</v>
      </c>
      <c r="D518" s="11" t="s">
        <v>718</v>
      </c>
      <c r="E518" s="11" t="s">
        <v>19</v>
      </c>
      <c r="F518" s="11"/>
      <c r="G518" s="222" t="s">
        <v>19</v>
      </c>
      <c r="H518" s="10">
        <v>2000</v>
      </c>
      <c r="I518" s="10">
        <v>644.1</v>
      </c>
      <c r="J518" s="10">
        <v>-1355.9</v>
      </c>
      <c r="K518" s="10" t="s">
        <v>3333</v>
      </c>
    </row>
    <row r="519" spans="1:11" x14ac:dyDescent="0.2">
      <c r="A519" s="231" t="s">
        <v>3205</v>
      </c>
      <c r="B519" s="11" t="s">
        <v>715</v>
      </c>
      <c r="C519" s="11" t="s">
        <v>807</v>
      </c>
      <c r="D519" s="11" t="s">
        <v>718</v>
      </c>
      <c r="E519" s="11" t="s">
        <v>3206</v>
      </c>
      <c r="F519" s="11"/>
      <c r="G519" s="222" t="s">
        <v>19</v>
      </c>
      <c r="H519" s="10">
        <v>2000</v>
      </c>
      <c r="I519" s="10">
        <v>644.1</v>
      </c>
      <c r="J519" s="10">
        <v>-1355.9</v>
      </c>
      <c r="K519" s="10" t="s">
        <v>3333</v>
      </c>
    </row>
    <row r="520" spans="1:11" x14ac:dyDescent="0.2">
      <c r="A520" s="221" t="s">
        <v>2294</v>
      </c>
      <c r="B520" s="11" t="s">
        <v>715</v>
      </c>
      <c r="C520" s="11" t="s">
        <v>807</v>
      </c>
      <c r="D520" s="11" t="s">
        <v>718</v>
      </c>
      <c r="E520" s="11" t="s">
        <v>3206</v>
      </c>
      <c r="F520" s="11">
        <v>2</v>
      </c>
      <c r="G520" s="222" t="s">
        <v>19</v>
      </c>
      <c r="H520" s="10">
        <v>2000</v>
      </c>
      <c r="I520" s="10">
        <v>644.1</v>
      </c>
      <c r="J520" s="10">
        <v>-1355.9</v>
      </c>
      <c r="K520" s="10" t="s">
        <v>3333</v>
      </c>
    </row>
    <row r="521" spans="1:11" ht="25.5" x14ac:dyDescent="0.2">
      <c r="A521" s="223" t="s">
        <v>2510</v>
      </c>
      <c r="B521" s="11" t="s">
        <v>715</v>
      </c>
      <c r="C521" s="11" t="s">
        <v>807</v>
      </c>
      <c r="D521" s="11" t="s">
        <v>718</v>
      </c>
      <c r="E521" s="11" t="s">
        <v>3206</v>
      </c>
      <c r="F521" s="11">
        <v>263190</v>
      </c>
      <c r="G521" s="222" t="s">
        <v>3334</v>
      </c>
      <c r="H521" s="10">
        <v>2000</v>
      </c>
      <c r="I521" s="10">
        <v>644.1</v>
      </c>
      <c r="J521" s="10">
        <v>-1355.9</v>
      </c>
      <c r="K521" s="10" t="s">
        <v>3333</v>
      </c>
    </row>
    <row r="522" spans="1:11" x14ac:dyDescent="0.2">
      <c r="A522" s="12" t="s">
        <v>782</v>
      </c>
      <c r="B522" s="14" t="s">
        <v>783</v>
      </c>
      <c r="C522" s="14" t="s">
        <v>19</v>
      </c>
      <c r="D522" s="14" t="s">
        <v>19</v>
      </c>
      <c r="E522" s="14" t="s">
        <v>19</v>
      </c>
      <c r="F522" s="14"/>
      <c r="G522" s="34" t="s">
        <v>19</v>
      </c>
      <c r="H522" s="13">
        <v>80</v>
      </c>
      <c r="I522" s="13">
        <v>80</v>
      </c>
      <c r="J522" s="13"/>
      <c r="K522" s="10" t="s">
        <v>59</v>
      </c>
    </row>
    <row r="523" spans="1:11" x14ac:dyDescent="0.2">
      <c r="A523" s="227" t="s">
        <v>323</v>
      </c>
      <c r="B523" s="11" t="s">
        <v>783</v>
      </c>
      <c r="C523" s="11" t="s">
        <v>324</v>
      </c>
      <c r="D523" s="11" t="s">
        <v>19</v>
      </c>
      <c r="E523" s="11" t="s">
        <v>19</v>
      </c>
      <c r="F523" s="11"/>
      <c r="G523" s="222" t="s">
        <v>19</v>
      </c>
      <c r="H523" s="10">
        <v>80</v>
      </c>
      <c r="I523" s="10">
        <v>80</v>
      </c>
      <c r="J523" s="10"/>
      <c r="K523" s="10" t="s">
        <v>59</v>
      </c>
    </row>
    <row r="524" spans="1:11" ht="25.5" x14ac:dyDescent="0.2">
      <c r="A524" s="228" t="s">
        <v>1106</v>
      </c>
      <c r="B524" s="11" t="s">
        <v>783</v>
      </c>
      <c r="C524" s="11" t="s">
        <v>1107</v>
      </c>
      <c r="D524" s="11" t="s">
        <v>19</v>
      </c>
      <c r="E524" s="11" t="s">
        <v>19</v>
      </c>
      <c r="F524" s="11"/>
      <c r="G524" s="222" t="s">
        <v>19</v>
      </c>
      <c r="H524" s="10">
        <v>80</v>
      </c>
      <c r="I524" s="10">
        <v>80</v>
      </c>
      <c r="J524" s="10"/>
      <c r="K524" s="10" t="s">
        <v>59</v>
      </c>
    </row>
    <row r="525" spans="1:11" x14ac:dyDescent="0.2">
      <c r="A525" s="229" t="s">
        <v>3195</v>
      </c>
      <c r="B525" s="11" t="s">
        <v>783</v>
      </c>
      <c r="C525" s="11" t="s">
        <v>3196</v>
      </c>
      <c r="D525" s="11" t="s">
        <v>19</v>
      </c>
      <c r="E525" s="11" t="s">
        <v>19</v>
      </c>
      <c r="F525" s="11"/>
      <c r="G525" s="222" t="s">
        <v>19</v>
      </c>
      <c r="H525" s="10">
        <v>80</v>
      </c>
      <c r="I525" s="10">
        <v>80</v>
      </c>
      <c r="J525" s="10"/>
      <c r="K525" s="10" t="s">
        <v>59</v>
      </c>
    </row>
    <row r="526" spans="1:11" x14ac:dyDescent="0.2">
      <c r="A526" s="230" t="s">
        <v>3197</v>
      </c>
      <c r="B526" s="11" t="s">
        <v>783</v>
      </c>
      <c r="C526" s="11" t="s">
        <v>3196</v>
      </c>
      <c r="D526" s="11" t="s">
        <v>3198</v>
      </c>
      <c r="E526" s="11" t="s">
        <v>19</v>
      </c>
      <c r="F526" s="11"/>
      <c r="G526" s="222" t="s">
        <v>19</v>
      </c>
      <c r="H526" s="10">
        <v>80</v>
      </c>
      <c r="I526" s="10">
        <v>80</v>
      </c>
      <c r="J526" s="10"/>
      <c r="K526" s="10" t="s">
        <v>59</v>
      </c>
    </row>
    <row r="527" spans="1:11" x14ac:dyDescent="0.2">
      <c r="A527" s="230" t="s">
        <v>325</v>
      </c>
      <c r="B527" s="11" t="s">
        <v>783</v>
      </c>
      <c r="C527" s="11" t="s">
        <v>3196</v>
      </c>
      <c r="D527" s="11" t="s">
        <v>326</v>
      </c>
      <c r="E527" s="11" t="s">
        <v>19</v>
      </c>
      <c r="F527" s="11"/>
      <c r="G527" s="222" t="s">
        <v>19</v>
      </c>
      <c r="H527" s="10">
        <v>80</v>
      </c>
      <c r="I527" s="10">
        <v>80</v>
      </c>
      <c r="J527" s="10"/>
      <c r="K527" s="10" t="s">
        <v>59</v>
      </c>
    </row>
    <row r="528" spans="1:11" ht="25.5" x14ac:dyDescent="0.2">
      <c r="A528" s="231" t="s">
        <v>3226</v>
      </c>
      <c r="B528" s="11" t="s">
        <v>783</v>
      </c>
      <c r="C528" s="11" t="s">
        <v>3196</v>
      </c>
      <c r="D528" s="11" t="s">
        <v>326</v>
      </c>
      <c r="E528" s="11" t="s">
        <v>3227</v>
      </c>
      <c r="F528" s="11"/>
      <c r="G528" s="222" t="s">
        <v>19</v>
      </c>
      <c r="H528" s="10">
        <v>80</v>
      </c>
      <c r="I528" s="10">
        <v>80</v>
      </c>
      <c r="J528" s="10"/>
      <c r="K528" s="10" t="s">
        <v>59</v>
      </c>
    </row>
    <row r="529" spans="1:11" x14ac:dyDescent="0.2">
      <c r="A529" s="221" t="s">
        <v>2294</v>
      </c>
      <c r="B529" s="11" t="s">
        <v>783</v>
      </c>
      <c r="C529" s="11" t="s">
        <v>3196</v>
      </c>
      <c r="D529" s="11" t="s">
        <v>326</v>
      </c>
      <c r="E529" s="11" t="s">
        <v>3227</v>
      </c>
      <c r="F529" s="11">
        <v>2</v>
      </c>
      <c r="G529" s="222" t="s">
        <v>19</v>
      </c>
      <c r="H529" s="10">
        <v>80</v>
      </c>
      <c r="I529" s="10">
        <v>80</v>
      </c>
      <c r="J529" s="10"/>
      <c r="K529" s="10" t="s">
        <v>59</v>
      </c>
    </row>
    <row r="530" spans="1:11" ht="25.5" x14ac:dyDescent="0.2">
      <c r="A530" s="223" t="s">
        <v>2540</v>
      </c>
      <c r="B530" s="11" t="s">
        <v>783</v>
      </c>
      <c r="C530" s="11" t="s">
        <v>3196</v>
      </c>
      <c r="D530" s="11" t="s">
        <v>326</v>
      </c>
      <c r="E530" s="11" t="s">
        <v>3227</v>
      </c>
      <c r="F530" s="11">
        <v>272600</v>
      </c>
      <c r="G530" s="222" t="s">
        <v>3266</v>
      </c>
      <c r="H530" s="10">
        <v>48</v>
      </c>
      <c r="I530" s="10">
        <v>48</v>
      </c>
      <c r="J530" s="10"/>
      <c r="K530" s="10" t="s">
        <v>59</v>
      </c>
    </row>
    <row r="531" spans="1:11" ht="25.5" x14ac:dyDescent="0.2">
      <c r="A531" s="223" t="s">
        <v>2540</v>
      </c>
      <c r="B531" s="11" t="s">
        <v>783</v>
      </c>
      <c r="C531" s="11" t="s">
        <v>3196</v>
      </c>
      <c r="D531" s="11" t="s">
        <v>326</v>
      </c>
      <c r="E531" s="11" t="s">
        <v>3227</v>
      </c>
      <c r="F531" s="11">
        <v>272600</v>
      </c>
      <c r="G531" s="222" t="s">
        <v>3228</v>
      </c>
      <c r="H531" s="10">
        <v>32</v>
      </c>
      <c r="I531" s="10">
        <v>32</v>
      </c>
      <c r="J531" s="10"/>
      <c r="K531" s="10" t="s">
        <v>59</v>
      </c>
    </row>
    <row r="532" spans="1:11" x14ac:dyDescent="0.2">
      <c r="A532" s="12" t="s">
        <v>815</v>
      </c>
      <c r="B532" s="14" t="s">
        <v>284</v>
      </c>
      <c r="C532" s="14" t="s">
        <v>19</v>
      </c>
      <c r="D532" s="14" t="s">
        <v>19</v>
      </c>
      <c r="E532" s="14" t="s">
        <v>19</v>
      </c>
      <c r="F532" s="14"/>
      <c r="G532" s="34" t="s">
        <v>19</v>
      </c>
      <c r="H532" s="13">
        <v>32</v>
      </c>
      <c r="I532" s="13">
        <v>32</v>
      </c>
      <c r="J532" s="13"/>
      <c r="K532" s="10" t="s">
        <v>59</v>
      </c>
    </row>
    <row r="533" spans="1:11" x14ac:dyDescent="0.2">
      <c r="A533" s="227" t="s">
        <v>323</v>
      </c>
      <c r="B533" s="11" t="s">
        <v>284</v>
      </c>
      <c r="C533" s="11" t="s">
        <v>324</v>
      </c>
      <c r="D533" s="11" t="s">
        <v>19</v>
      </c>
      <c r="E533" s="11" t="s">
        <v>19</v>
      </c>
      <c r="F533" s="11"/>
      <c r="G533" s="222" t="s">
        <v>19</v>
      </c>
      <c r="H533" s="10">
        <v>32</v>
      </c>
      <c r="I533" s="10">
        <v>32</v>
      </c>
      <c r="J533" s="10"/>
      <c r="K533" s="10" t="s">
        <v>59</v>
      </c>
    </row>
    <row r="534" spans="1:11" ht="25.5" x14ac:dyDescent="0.2">
      <c r="A534" s="228" t="s">
        <v>1106</v>
      </c>
      <c r="B534" s="11" t="s">
        <v>284</v>
      </c>
      <c r="C534" s="11" t="s">
        <v>1107</v>
      </c>
      <c r="D534" s="11" t="s">
        <v>19</v>
      </c>
      <c r="E534" s="11" t="s">
        <v>19</v>
      </c>
      <c r="F534" s="11"/>
      <c r="G534" s="222" t="s">
        <v>19</v>
      </c>
      <c r="H534" s="10">
        <v>32</v>
      </c>
      <c r="I534" s="10">
        <v>32</v>
      </c>
      <c r="J534" s="10"/>
      <c r="K534" s="10" t="s">
        <v>59</v>
      </c>
    </row>
    <row r="535" spans="1:11" x14ac:dyDescent="0.2">
      <c r="A535" s="229" t="s">
        <v>3195</v>
      </c>
      <c r="B535" s="11" t="s">
        <v>284</v>
      </c>
      <c r="C535" s="11" t="s">
        <v>3196</v>
      </c>
      <c r="D535" s="11" t="s">
        <v>19</v>
      </c>
      <c r="E535" s="11" t="s">
        <v>19</v>
      </c>
      <c r="F535" s="11"/>
      <c r="G535" s="222" t="s">
        <v>19</v>
      </c>
      <c r="H535" s="10">
        <v>32</v>
      </c>
      <c r="I535" s="10">
        <v>32</v>
      </c>
      <c r="J535" s="10"/>
      <c r="K535" s="10" t="s">
        <v>59</v>
      </c>
    </row>
    <row r="536" spans="1:11" x14ac:dyDescent="0.2">
      <c r="A536" s="230" t="s">
        <v>3197</v>
      </c>
      <c r="B536" s="11" t="s">
        <v>284</v>
      </c>
      <c r="C536" s="11" t="s">
        <v>3196</v>
      </c>
      <c r="D536" s="11" t="s">
        <v>3198</v>
      </c>
      <c r="E536" s="11" t="s">
        <v>19</v>
      </c>
      <c r="F536" s="11"/>
      <c r="G536" s="222" t="s">
        <v>19</v>
      </c>
      <c r="H536" s="10">
        <v>32</v>
      </c>
      <c r="I536" s="10">
        <v>32</v>
      </c>
      <c r="J536" s="10"/>
      <c r="K536" s="10" t="s">
        <v>59</v>
      </c>
    </row>
    <row r="537" spans="1:11" x14ac:dyDescent="0.2">
      <c r="A537" s="230" t="s">
        <v>325</v>
      </c>
      <c r="B537" s="11" t="s">
        <v>284</v>
      </c>
      <c r="C537" s="11" t="s">
        <v>3196</v>
      </c>
      <c r="D537" s="11" t="s">
        <v>326</v>
      </c>
      <c r="E537" s="11" t="s">
        <v>19</v>
      </c>
      <c r="F537" s="11"/>
      <c r="G537" s="222" t="s">
        <v>19</v>
      </c>
      <c r="H537" s="10">
        <v>32</v>
      </c>
      <c r="I537" s="10">
        <v>32</v>
      </c>
      <c r="J537" s="10"/>
      <c r="K537" s="10" t="s">
        <v>59</v>
      </c>
    </row>
    <row r="538" spans="1:11" ht="25.5" x14ac:dyDescent="0.2">
      <c r="A538" s="231" t="s">
        <v>3226</v>
      </c>
      <c r="B538" s="11" t="s">
        <v>284</v>
      </c>
      <c r="C538" s="11" t="s">
        <v>3196</v>
      </c>
      <c r="D538" s="11" t="s">
        <v>326</v>
      </c>
      <c r="E538" s="11" t="s">
        <v>3227</v>
      </c>
      <c r="F538" s="11"/>
      <c r="G538" s="222" t="s">
        <v>19</v>
      </c>
      <c r="H538" s="10">
        <v>32</v>
      </c>
      <c r="I538" s="10">
        <v>32</v>
      </c>
      <c r="J538" s="10"/>
      <c r="K538" s="10" t="s">
        <v>59</v>
      </c>
    </row>
    <row r="539" spans="1:11" x14ac:dyDescent="0.2">
      <c r="A539" s="221" t="s">
        <v>2294</v>
      </c>
      <c r="B539" s="11" t="s">
        <v>284</v>
      </c>
      <c r="C539" s="11" t="s">
        <v>3196</v>
      </c>
      <c r="D539" s="11" t="s">
        <v>326</v>
      </c>
      <c r="E539" s="11" t="s">
        <v>3227</v>
      </c>
      <c r="F539" s="11">
        <v>2</v>
      </c>
      <c r="G539" s="222" t="s">
        <v>19</v>
      </c>
      <c r="H539" s="10">
        <v>32</v>
      </c>
      <c r="I539" s="10">
        <v>32</v>
      </c>
      <c r="J539" s="10"/>
      <c r="K539" s="10" t="s">
        <v>59</v>
      </c>
    </row>
    <row r="540" spans="1:11" ht="25.5" x14ac:dyDescent="0.2">
      <c r="A540" s="223" t="s">
        <v>2544</v>
      </c>
      <c r="B540" s="11" t="s">
        <v>284</v>
      </c>
      <c r="C540" s="11" t="s">
        <v>3196</v>
      </c>
      <c r="D540" s="11" t="s">
        <v>326</v>
      </c>
      <c r="E540" s="11" t="s">
        <v>3227</v>
      </c>
      <c r="F540" s="11">
        <v>272900</v>
      </c>
      <c r="G540" s="222" t="s">
        <v>3266</v>
      </c>
      <c r="H540" s="10">
        <v>32</v>
      </c>
      <c r="I540" s="10">
        <v>32</v>
      </c>
      <c r="J540" s="10"/>
      <c r="K540" s="10" t="s">
        <v>59</v>
      </c>
    </row>
    <row r="541" spans="1:11" x14ac:dyDescent="0.2">
      <c r="A541" s="12" t="s">
        <v>827</v>
      </c>
      <c r="B541" s="14" t="s">
        <v>828</v>
      </c>
      <c r="C541" s="14" t="s">
        <v>19</v>
      </c>
      <c r="D541" s="14" t="s">
        <v>19</v>
      </c>
      <c r="E541" s="14" t="s">
        <v>19</v>
      </c>
      <c r="F541" s="14"/>
      <c r="G541" s="34" t="s">
        <v>19</v>
      </c>
      <c r="H541" s="13">
        <v>101177.5</v>
      </c>
      <c r="I541" s="13">
        <v>84840.1</v>
      </c>
      <c r="J541" s="13">
        <v>-16337.4</v>
      </c>
      <c r="K541" s="10" t="s">
        <v>56</v>
      </c>
    </row>
    <row r="542" spans="1:11" x14ac:dyDescent="0.2">
      <c r="A542" s="227" t="s">
        <v>235</v>
      </c>
      <c r="B542" s="11" t="s">
        <v>828</v>
      </c>
      <c r="C542" s="11" t="s">
        <v>236</v>
      </c>
      <c r="D542" s="11" t="s">
        <v>19</v>
      </c>
      <c r="E542" s="11" t="s">
        <v>19</v>
      </c>
      <c r="F542" s="11"/>
      <c r="G542" s="222" t="s">
        <v>19</v>
      </c>
      <c r="H542" s="10">
        <v>101177.5</v>
      </c>
      <c r="I542" s="10">
        <v>84840.1</v>
      </c>
      <c r="J542" s="10">
        <v>-16337.4</v>
      </c>
      <c r="K542" s="10" t="s">
        <v>56</v>
      </c>
    </row>
    <row r="543" spans="1:11" ht="25.5" x14ac:dyDescent="0.2">
      <c r="A543" s="228" t="s">
        <v>979</v>
      </c>
      <c r="B543" s="11" t="s">
        <v>828</v>
      </c>
      <c r="C543" s="11" t="s">
        <v>980</v>
      </c>
      <c r="D543" s="11" t="s">
        <v>19</v>
      </c>
      <c r="E543" s="11" t="s">
        <v>19</v>
      </c>
      <c r="F543" s="11"/>
      <c r="G543" s="222" t="s">
        <v>19</v>
      </c>
      <c r="H543" s="10">
        <v>101177.5</v>
      </c>
      <c r="I543" s="10">
        <v>84840.1</v>
      </c>
      <c r="J543" s="10">
        <v>-16337.4</v>
      </c>
      <c r="K543" s="10" t="s">
        <v>56</v>
      </c>
    </row>
    <row r="544" spans="1:11" x14ac:dyDescent="0.2">
      <c r="A544" s="229" t="s">
        <v>3170</v>
      </c>
      <c r="B544" s="11" t="s">
        <v>828</v>
      </c>
      <c r="C544" s="11" t="s">
        <v>3171</v>
      </c>
      <c r="D544" s="11" t="s">
        <v>19</v>
      </c>
      <c r="E544" s="11" t="s">
        <v>19</v>
      </c>
      <c r="F544" s="11"/>
      <c r="G544" s="222" t="s">
        <v>19</v>
      </c>
      <c r="H544" s="10">
        <v>101177.5</v>
      </c>
      <c r="I544" s="10">
        <v>84840.1</v>
      </c>
      <c r="J544" s="10">
        <v>-16337.4</v>
      </c>
      <c r="K544" s="10" t="s">
        <v>56</v>
      </c>
    </row>
    <row r="545" spans="1:11" x14ac:dyDescent="0.2">
      <c r="A545" s="230" t="s">
        <v>3335</v>
      </c>
      <c r="B545" s="11" t="s">
        <v>828</v>
      </c>
      <c r="C545" s="11" t="s">
        <v>3171</v>
      </c>
      <c r="D545" s="11" t="s">
        <v>591</v>
      </c>
      <c r="E545" s="11" t="s">
        <v>19</v>
      </c>
      <c r="F545" s="11"/>
      <c r="G545" s="222" t="s">
        <v>19</v>
      </c>
      <c r="H545" s="10">
        <v>101177.5</v>
      </c>
      <c r="I545" s="10">
        <v>84840.1</v>
      </c>
      <c r="J545" s="10">
        <v>-16337.4</v>
      </c>
      <c r="K545" s="10" t="s">
        <v>56</v>
      </c>
    </row>
    <row r="546" spans="1:11" x14ac:dyDescent="0.2">
      <c r="A546" s="230" t="s">
        <v>832</v>
      </c>
      <c r="B546" s="11" t="s">
        <v>828</v>
      </c>
      <c r="C546" s="11" t="s">
        <v>3171</v>
      </c>
      <c r="D546" s="11" t="s">
        <v>833</v>
      </c>
      <c r="E546" s="11" t="s">
        <v>19</v>
      </c>
      <c r="F546" s="11"/>
      <c r="G546" s="222" t="s">
        <v>19</v>
      </c>
      <c r="H546" s="10">
        <v>101177.5</v>
      </c>
      <c r="I546" s="10">
        <v>84840.1</v>
      </c>
      <c r="J546" s="10">
        <v>-16337.4</v>
      </c>
      <c r="K546" s="10" t="s">
        <v>56</v>
      </c>
    </row>
    <row r="547" spans="1:11" x14ac:dyDescent="0.2">
      <c r="A547" s="231" t="s">
        <v>3336</v>
      </c>
      <c r="B547" s="11" t="s">
        <v>828</v>
      </c>
      <c r="C547" s="11" t="s">
        <v>3171</v>
      </c>
      <c r="D547" s="11" t="s">
        <v>833</v>
      </c>
      <c r="E547" s="11" t="s">
        <v>3337</v>
      </c>
      <c r="F547" s="11"/>
      <c r="G547" s="222" t="s">
        <v>19</v>
      </c>
      <c r="H547" s="10">
        <v>238.7</v>
      </c>
      <c r="I547" s="10">
        <v>238.7</v>
      </c>
      <c r="J547" s="10"/>
      <c r="K547" s="10" t="s">
        <v>59</v>
      </c>
    </row>
    <row r="548" spans="1:11" x14ac:dyDescent="0.2">
      <c r="A548" s="221" t="s">
        <v>2294</v>
      </c>
      <c r="B548" s="11" t="s">
        <v>828</v>
      </c>
      <c r="C548" s="11" t="s">
        <v>3171</v>
      </c>
      <c r="D548" s="11" t="s">
        <v>833</v>
      </c>
      <c r="E548" s="11" t="s">
        <v>3337</v>
      </c>
      <c r="F548" s="11">
        <v>2</v>
      </c>
      <c r="G548" s="222" t="s">
        <v>19</v>
      </c>
      <c r="H548" s="10">
        <v>238.7</v>
      </c>
      <c r="I548" s="10">
        <v>238.7</v>
      </c>
      <c r="J548" s="10"/>
      <c r="K548" s="10" t="s">
        <v>59</v>
      </c>
    </row>
    <row r="549" spans="1:11" ht="38.25" x14ac:dyDescent="0.2">
      <c r="A549" s="223" t="s">
        <v>3338</v>
      </c>
      <c r="B549" s="11" t="s">
        <v>828</v>
      </c>
      <c r="C549" s="11" t="s">
        <v>3171</v>
      </c>
      <c r="D549" s="11" t="s">
        <v>833</v>
      </c>
      <c r="E549" s="11" t="s">
        <v>3337</v>
      </c>
      <c r="F549" s="11">
        <v>291215</v>
      </c>
      <c r="G549" s="222" t="s">
        <v>3339</v>
      </c>
      <c r="H549" s="10">
        <v>238.7</v>
      </c>
      <c r="I549" s="10">
        <v>238.7</v>
      </c>
      <c r="J549" s="10"/>
      <c r="K549" s="10" t="s">
        <v>59</v>
      </c>
    </row>
    <row r="550" spans="1:11" x14ac:dyDescent="0.2">
      <c r="A550" s="231" t="s">
        <v>3340</v>
      </c>
      <c r="B550" s="11" t="s">
        <v>828</v>
      </c>
      <c r="C550" s="11" t="s">
        <v>3171</v>
      </c>
      <c r="D550" s="11" t="s">
        <v>833</v>
      </c>
      <c r="E550" s="11" t="s">
        <v>3341</v>
      </c>
      <c r="F550" s="11"/>
      <c r="G550" s="222" t="s">
        <v>19</v>
      </c>
      <c r="H550" s="10">
        <v>100938.8</v>
      </c>
      <c r="I550" s="10">
        <v>84601.4</v>
      </c>
      <c r="J550" s="10">
        <v>-16337.4</v>
      </c>
      <c r="K550" s="10" t="s">
        <v>3342</v>
      </c>
    </row>
    <row r="551" spans="1:11" x14ac:dyDescent="0.2">
      <c r="A551" s="221" t="s">
        <v>2294</v>
      </c>
      <c r="B551" s="11" t="s">
        <v>828</v>
      </c>
      <c r="C551" s="11" t="s">
        <v>3171</v>
      </c>
      <c r="D551" s="11" t="s">
        <v>833</v>
      </c>
      <c r="E551" s="11" t="s">
        <v>3341</v>
      </c>
      <c r="F551" s="11">
        <v>2</v>
      </c>
      <c r="G551" s="222" t="s">
        <v>19</v>
      </c>
      <c r="H551" s="10">
        <v>100938.8</v>
      </c>
      <c r="I551" s="10">
        <v>84601.4</v>
      </c>
      <c r="J551" s="10">
        <v>-16337.4</v>
      </c>
      <c r="K551" s="10" t="s">
        <v>3342</v>
      </c>
    </row>
    <row r="552" spans="1:11" ht="51" x14ac:dyDescent="0.2">
      <c r="A552" s="223" t="s">
        <v>2671</v>
      </c>
      <c r="B552" s="11" t="s">
        <v>828</v>
      </c>
      <c r="C552" s="11" t="s">
        <v>3171</v>
      </c>
      <c r="D552" s="11" t="s">
        <v>833</v>
      </c>
      <c r="E552" s="11" t="s">
        <v>3341</v>
      </c>
      <c r="F552" s="11">
        <v>291112</v>
      </c>
      <c r="G552" s="222" t="s">
        <v>3343</v>
      </c>
      <c r="H552" s="10">
        <v>3440.5</v>
      </c>
      <c r="I552" s="10">
        <v>1207.5999999999999</v>
      </c>
      <c r="J552" s="10">
        <v>-2232.9</v>
      </c>
      <c r="K552" s="10" t="s">
        <v>3344</v>
      </c>
    </row>
    <row r="553" spans="1:11" ht="51" x14ac:dyDescent="0.2">
      <c r="A553" s="223" t="s">
        <v>2671</v>
      </c>
      <c r="B553" s="11" t="s">
        <v>828</v>
      </c>
      <c r="C553" s="11" t="s">
        <v>3171</v>
      </c>
      <c r="D553" s="11" t="s">
        <v>833</v>
      </c>
      <c r="E553" s="11" t="s">
        <v>3341</v>
      </c>
      <c r="F553" s="11">
        <v>291112</v>
      </c>
      <c r="G553" s="222" t="s">
        <v>3313</v>
      </c>
      <c r="H553" s="10">
        <v>5329.4</v>
      </c>
      <c r="I553" s="10">
        <v>4926.3999999999996</v>
      </c>
      <c r="J553" s="10">
        <v>-403</v>
      </c>
      <c r="K553" s="10" t="s">
        <v>582</v>
      </c>
    </row>
    <row r="554" spans="1:11" ht="51" x14ac:dyDescent="0.2">
      <c r="A554" s="223" t="s">
        <v>2671</v>
      </c>
      <c r="B554" s="11" t="s">
        <v>828</v>
      </c>
      <c r="C554" s="11" t="s">
        <v>3171</v>
      </c>
      <c r="D554" s="11" t="s">
        <v>833</v>
      </c>
      <c r="E554" s="11" t="s">
        <v>3341</v>
      </c>
      <c r="F554" s="11">
        <v>291112</v>
      </c>
      <c r="G554" s="222" t="s">
        <v>3345</v>
      </c>
      <c r="H554" s="10">
        <v>6779.7</v>
      </c>
      <c r="I554" s="10">
        <v>5472.8</v>
      </c>
      <c r="J554" s="10">
        <v>-1306.9000000000001</v>
      </c>
      <c r="K554" s="10" t="s">
        <v>1296</v>
      </c>
    </row>
    <row r="555" spans="1:11" ht="51" x14ac:dyDescent="0.2">
      <c r="A555" s="223" t="s">
        <v>2671</v>
      </c>
      <c r="B555" s="11" t="s">
        <v>828</v>
      </c>
      <c r="C555" s="11" t="s">
        <v>3171</v>
      </c>
      <c r="D555" s="11" t="s">
        <v>833</v>
      </c>
      <c r="E555" s="11" t="s">
        <v>3341</v>
      </c>
      <c r="F555" s="11">
        <v>291112</v>
      </c>
      <c r="G555" s="222" t="s">
        <v>3346</v>
      </c>
      <c r="H555" s="10">
        <v>1080.8</v>
      </c>
      <c r="I555" s="10">
        <v>982.5</v>
      </c>
      <c r="J555" s="10">
        <v>-98.3</v>
      </c>
      <c r="K555" s="10" t="s">
        <v>282</v>
      </c>
    </row>
    <row r="556" spans="1:11" ht="51" x14ac:dyDescent="0.2">
      <c r="A556" s="223" t="s">
        <v>2671</v>
      </c>
      <c r="B556" s="11" t="s">
        <v>828</v>
      </c>
      <c r="C556" s="11" t="s">
        <v>3171</v>
      </c>
      <c r="D556" s="11" t="s">
        <v>833</v>
      </c>
      <c r="E556" s="11" t="s">
        <v>3341</v>
      </c>
      <c r="F556" s="11">
        <v>291112</v>
      </c>
      <c r="G556" s="222" t="s">
        <v>3307</v>
      </c>
      <c r="H556" s="10">
        <v>3567.3</v>
      </c>
      <c r="I556" s="10">
        <v>3437.1</v>
      </c>
      <c r="J556" s="10">
        <v>-130.19999999999999</v>
      </c>
      <c r="K556" s="10" t="s">
        <v>1108</v>
      </c>
    </row>
    <row r="557" spans="1:11" ht="51" x14ac:dyDescent="0.2">
      <c r="A557" s="223" t="s">
        <v>2671</v>
      </c>
      <c r="B557" s="11" t="s">
        <v>828</v>
      </c>
      <c r="C557" s="11" t="s">
        <v>3171</v>
      </c>
      <c r="D557" s="11" t="s">
        <v>833</v>
      </c>
      <c r="E557" s="11" t="s">
        <v>3341</v>
      </c>
      <c r="F557" s="11">
        <v>291112</v>
      </c>
      <c r="G557" s="222" t="s">
        <v>3347</v>
      </c>
      <c r="H557" s="10">
        <v>367.1</v>
      </c>
      <c r="I557" s="10">
        <v>353.8</v>
      </c>
      <c r="J557" s="10">
        <v>-13.3</v>
      </c>
      <c r="K557" s="10" t="s">
        <v>1108</v>
      </c>
    </row>
    <row r="558" spans="1:11" ht="51" x14ac:dyDescent="0.2">
      <c r="A558" s="223" t="s">
        <v>2671</v>
      </c>
      <c r="B558" s="11" t="s">
        <v>828</v>
      </c>
      <c r="C558" s="11" t="s">
        <v>3171</v>
      </c>
      <c r="D558" s="11" t="s">
        <v>833</v>
      </c>
      <c r="E558" s="11" t="s">
        <v>3341</v>
      </c>
      <c r="F558" s="11">
        <v>291112</v>
      </c>
      <c r="G558" s="222" t="s">
        <v>3348</v>
      </c>
      <c r="H558" s="10">
        <v>3273.7</v>
      </c>
      <c r="I558" s="10">
        <v>3009.5</v>
      </c>
      <c r="J558" s="10">
        <v>-264.2</v>
      </c>
      <c r="K558" s="10" t="s">
        <v>587</v>
      </c>
    </row>
    <row r="559" spans="1:11" ht="51" x14ac:dyDescent="0.2">
      <c r="A559" s="223" t="s">
        <v>2671</v>
      </c>
      <c r="B559" s="11" t="s">
        <v>828</v>
      </c>
      <c r="C559" s="11" t="s">
        <v>3171</v>
      </c>
      <c r="D559" s="11" t="s">
        <v>833</v>
      </c>
      <c r="E559" s="11" t="s">
        <v>3341</v>
      </c>
      <c r="F559" s="11">
        <v>291112</v>
      </c>
      <c r="G559" s="222" t="s">
        <v>3349</v>
      </c>
      <c r="H559" s="10">
        <v>3287.3</v>
      </c>
      <c r="I559" s="10">
        <v>2722.6</v>
      </c>
      <c r="J559" s="10">
        <v>-564.70000000000005</v>
      </c>
      <c r="K559" s="10" t="s">
        <v>3350</v>
      </c>
    </row>
    <row r="560" spans="1:11" ht="51" x14ac:dyDescent="0.2">
      <c r="A560" s="223" t="s">
        <v>2671</v>
      </c>
      <c r="B560" s="11" t="s">
        <v>828</v>
      </c>
      <c r="C560" s="11" t="s">
        <v>3171</v>
      </c>
      <c r="D560" s="11" t="s">
        <v>833</v>
      </c>
      <c r="E560" s="11" t="s">
        <v>3341</v>
      </c>
      <c r="F560" s="11">
        <v>291112</v>
      </c>
      <c r="G560" s="222" t="s">
        <v>3351</v>
      </c>
      <c r="H560" s="10">
        <v>589.70000000000005</v>
      </c>
      <c r="I560" s="10">
        <v>589.20000000000005</v>
      </c>
      <c r="J560" s="10">
        <v>-0.5</v>
      </c>
      <c r="K560" s="10" t="s">
        <v>5</v>
      </c>
    </row>
    <row r="561" spans="1:11" ht="51" x14ac:dyDescent="0.2">
      <c r="A561" s="223" t="s">
        <v>2671</v>
      </c>
      <c r="B561" s="11" t="s">
        <v>828</v>
      </c>
      <c r="C561" s="11" t="s">
        <v>3171</v>
      </c>
      <c r="D561" s="11" t="s">
        <v>833</v>
      </c>
      <c r="E561" s="11" t="s">
        <v>3341</v>
      </c>
      <c r="F561" s="11">
        <v>291112</v>
      </c>
      <c r="G561" s="222" t="s">
        <v>3352</v>
      </c>
      <c r="H561" s="10">
        <v>181.6</v>
      </c>
      <c r="I561" s="10">
        <v>109</v>
      </c>
      <c r="J561" s="10">
        <v>-72.599999999999994</v>
      </c>
      <c r="K561" s="10" t="s">
        <v>1090</v>
      </c>
    </row>
    <row r="562" spans="1:11" ht="51" x14ac:dyDescent="0.2">
      <c r="A562" s="223" t="s">
        <v>2671</v>
      </c>
      <c r="B562" s="11" t="s">
        <v>828</v>
      </c>
      <c r="C562" s="11" t="s">
        <v>3171</v>
      </c>
      <c r="D562" s="11" t="s">
        <v>833</v>
      </c>
      <c r="E562" s="11" t="s">
        <v>3341</v>
      </c>
      <c r="F562" s="11">
        <v>291112</v>
      </c>
      <c r="G562" s="222" t="s">
        <v>3353</v>
      </c>
      <c r="H562" s="10">
        <v>3187</v>
      </c>
      <c r="I562" s="10">
        <v>2507</v>
      </c>
      <c r="J562" s="10">
        <v>-680</v>
      </c>
      <c r="K562" s="10" t="s">
        <v>3354</v>
      </c>
    </row>
    <row r="563" spans="1:11" ht="51" x14ac:dyDescent="0.2">
      <c r="A563" s="223" t="s">
        <v>2671</v>
      </c>
      <c r="B563" s="11" t="s">
        <v>828</v>
      </c>
      <c r="C563" s="11" t="s">
        <v>3171</v>
      </c>
      <c r="D563" s="11" t="s">
        <v>833</v>
      </c>
      <c r="E563" s="11" t="s">
        <v>3341</v>
      </c>
      <c r="F563" s="11">
        <v>291112</v>
      </c>
      <c r="G563" s="222" t="s">
        <v>3355</v>
      </c>
      <c r="H563" s="10">
        <v>275.5</v>
      </c>
      <c r="I563" s="10">
        <v>258.2</v>
      </c>
      <c r="J563" s="10">
        <v>-17.3</v>
      </c>
      <c r="K563" s="10" t="s">
        <v>174</v>
      </c>
    </row>
    <row r="564" spans="1:11" ht="51" x14ac:dyDescent="0.2">
      <c r="A564" s="223" t="s">
        <v>2671</v>
      </c>
      <c r="B564" s="11" t="s">
        <v>828</v>
      </c>
      <c r="C564" s="11" t="s">
        <v>3171</v>
      </c>
      <c r="D564" s="11" t="s">
        <v>833</v>
      </c>
      <c r="E564" s="11" t="s">
        <v>3341</v>
      </c>
      <c r="F564" s="11">
        <v>291112</v>
      </c>
      <c r="G564" s="222" t="s">
        <v>3356</v>
      </c>
      <c r="H564" s="10">
        <v>1239.7</v>
      </c>
      <c r="I564" s="10">
        <v>1120.3</v>
      </c>
      <c r="J564" s="10">
        <v>-119.4</v>
      </c>
      <c r="K564" s="10" t="s">
        <v>2350</v>
      </c>
    </row>
    <row r="565" spans="1:11" ht="51" x14ac:dyDescent="0.2">
      <c r="A565" s="223" t="s">
        <v>2671</v>
      </c>
      <c r="B565" s="11" t="s">
        <v>828</v>
      </c>
      <c r="C565" s="11" t="s">
        <v>3171</v>
      </c>
      <c r="D565" s="11" t="s">
        <v>833</v>
      </c>
      <c r="E565" s="11" t="s">
        <v>3341</v>
      </c>
      <c r="F565" s="11">
        <v>291112</v>
      </c>
      <c r="G565" s="222" t="s">
        <v>3357</v>
      </c>
      <c r="H565" s="10">
        <v>20871.7</v>
      </c>
      <c r="I565" s="10">
        <v>12683</v>
      </c>
      <c r="J565" s="10">
        <v>-8188.7</v>
      </c>
      <c r="K565" s="10" t="s">
        <v>3358</v>
      </c>
    </row>
    <row r="566" spans="1:11" ht="51" x14ac:dyDescent="0.2">
      <c r="A566" s="223" t="s">
        <v>2671</v>
      </c>
      <c r="B566" s="11" t="s">
        <v>828</v>
      </c>
      <c r="C566" s="11" t="s">
        <v>3171</v>
      </c>
      <c r="D566" s="11" t="s">
        <v>833</v>
      </c>
      <c r="E566" s="11" t="s">
        <v>3341</v>
      </c>
      <c r="F566" s="11">
        <v>291112</v>
      </c>
      <c r="G566" s="222" t="s">
        <v>3359</v>
      </c>
      <c r="H566" s="10">
        <v>209.8</v>
      </c>
      <c r="I566" s="10">
        <v>14.9</v>
      </c>
      <c r="J566" s="10">
        <v>-194.9</v>
      </c>
      <c r="K566" s="10" t="s">
        <v>3360</v>
      </c>
    </row>
    <row r="567" spans="1:11" ht="51" x14ac:dyDescent="0.2">
      <c r="A567" s="223" t="s">
        <v>2671</v>
      </c>
      <c r="B567" s="11" t="s">
        <v>828</v>
      </c>
      <c r="C567" s="11" t="s">
        <v>3171</v>
      </c>
      <c r="D567" s="11" t="s">
        <v>833</v>
      </c>
      <c r="E567" s="11" t="s">
        <v>3341</v>
      </c>
      <c r="F567" s="11">
        <v>291112</v>
      </c>
      <c r="G567" s="222" t="s">
        <v>3361</v>
      </c>
      <c r="H567" s="10">
        <v>796.5</v>
      </c>
      <c r="I567" s="10">
        <v>796.5</v>
      </c>
      <c r="J567" s="10"/>
      <c r="K567" s="10" t="s">
        <v>59</v>
      </c>
    </row>
    <row r="568" spans="1:11" ht="51" x14ac:dyDescent="0.2">
      <c r="A568" s="223" t="s">
        <v>2671</v>
      </c>
      <c r="B568" s="11" t="s">
        <v>828</v>
      </c>
      <c r="C568" s="11" t="s">
        <v>3171</v>
      </c>
      <c r="D568" s="11" t="s">
        <v>833</v>
      </c>
      <c r="E568" s="11" t="s">
        <v>3341</v>
      </c>
      <c r="F568" s="11">
        <v>291112</v>
      </c>
      <c r="G568" s="222" t="s">
        <v>3266</v>
      </c>
      <c r="H568" s="10">
        <v>8864</v>
      </c>
      <c r="I568" s="10">
        <v>8672</v>
      </c>
      <c r="J568" s="10">
        <v>-192</v>
      </c>
      <c r="K568" s="10" t="s">
        <v>120</v>
      </c>
    </row>
    <row r="569" spans="1:11" ht="51" x14ac:dyDescent="0.2">
      <c r="A569" s="223" t="s">
        <v>2671</v>
      </c>
      <c r="B569" s="11" t="s">
        <v>828</v>
      </c>
      <c r="C569" s="11" t="s">
        <v>3171</v>
      </c>
      <c r="D569" s="11" t="s">
        <v>833</v>
      </c>
      <c r="E569" s="11" t="s">
        <v>3341</v>
      </c>
      <c r="F569" s="11">
        <v>291112</v>
      </c>
      <c r="G569" s="222" t="s">
        <v>3228</v>
      </c>
      <c r="H569" s="10">
        <v>23808</v>
      </c>
      <c r="I569" s="10">
        <v>23456</v>
      </c>
      <c r="J569" s="10">
        <v>-352</v>
      </c>
      <c r="K569" s="10" t="s">
        <v>420</v>
      </c>
    </row>
    <row r="570" spans="1:11" ht="51" x14ac:dyDescent="0.2">
      <c r="A570" s="223" t="s">
        <v>2697</v>
      </c>
      <c r="B570" s="11" t="s">
        <v>828</v>
      </c>
      <c r="C570" s="11" t="s">
        <v>3171</v>
      </c>
      <c r="D570" s="11" t="s">
        <v>833</v>
      </c>
      <c r="E570" s="11" t="s">
        <v>3341</v>
      </c>
      <c r="F570" s="11">
        <v>291212</v>
      </c>
      <c r="G570" s="222" t="s">
        <v>3313</v>
      </c>
      <c r="H570" s="10">
        <v>30.3</v>
      </c>
      <c r="I570" s="10">
        <v>30.3</v>
      </c>
      <c r="J570" s="10"/>
      <c r="K570" s="10" t="s">
        <v>59</v>
      </c>
    </row>
    <row r="571" spans="1:11" ht="51" x14ac:dyDescent="0.2">
      <c r="A571" s="223" t="s">
        <v>2697</v>
      </c>
      <c r="B571" s="11" t="s">
        <v>828</v>
      </c>
      <c r="C571" s="11" t="s">
        <v>3171</v>
      </c>
      <c r="D571" s="11" t="s">
        <v>833</v>
      </c>
      <c r="E571" s="11" t="s">
        <v>3341</v>
      </c>
      <c r="F571" s="11">
        <v>291212</v>
      </c>
      <c r="G571" s="222" t="s">
        <v>3307</v>
      </c>
      <c r="H571" s="10">
        <v>1246.4000000000001</v>
      </c>
      <c r="I571" s="10">
        <v>660.9</v>
      </c>
      <c r="J571" s="10">
        <v>-585.5</v>
      </c>
      <c r="K571" s="10" t="s">
        <v>716</v>
      </c>
    </row>
    <row r="572" spans="1:11" ht="51" x14ac:dyDescent="0.2">
      <c r="A572" s="223" t="s">
        <v>2697</v>
      </c>
      <c r="B572" s="11" t="s">
        <v>828</v>
      </c>
      <c r="C572" s="11" t="s">
        <v>3171</v>
      </c>
      <c r="D572" s="11" t="s">
        <v>833</v>
      </c>
      <c r="E572" s="11" t="s">
        <v>3341</v>
      </c>
      <c r="F572" s="11">
        <v>291212</v>
      </c>
      <c r="G572" s="222" t="s">
        <v>3362</v>
      </c>
      <c r="H572" s="10">
        <v>608.79999999999995</v>
      </c>
      <c r="I572" s="10">
        <v>378.6</v>
      </c>
      <c r="J572" s="10">
        <v>-230.2</v>
      </c>
      <c r="K572" s="10" t="s">
        <v>3363</v>
      </c>
    </row>
    <row r="573" spans="1:11" ht="51" x14ac:dyDescent="0.2">
      <c r="A573" s="223" t="s">
        <v>2697</v>
      </c>
      <c r="B573" s="11" t="s">
        <v>828</v>
      </c>
      <c r="C573" s="11" t="s">
        <v>3171</v>
      </c>
      <c r="D573" s="11" t="s">
        <v>833</v>
      </c>
      <c r="E573" s="11" t="s">
        <v>3341</v>
      </c>
      <c r="F573" s="11">
        <v>291212</v>
      </c>
      <c r="G573" s="222" t="s">
        <v>3364</v>
      </c>
      <c r="H573" s="10">
        <v>445.1</v>
      </c>
      <c r="I573" s="10">
        <v>437.7</v>
      </c>
      <c r="J573" s="10">
        <v>-7.4</v>
      </c>
      <c r="K573" s="10" t="s">
        <v>583</v>
      </c>
    </row>
    <row r="574" spans="1:11" ht="51" x14ac:dyDescent="0.2">
      <c r="A574" s="223" t="s">
        <v>2697</v>
      </c>
      <c r="B574" s="11" t="s">
        <v>828</v>
      </c>
      <c r="C574" s="11" t="s">
        <v>3171</v>
      </c>
      <c r="D574" s="11" t="s">
        <v>833</v>
      </c>
      <c r="E574" s="11" t="s">
        <v>3341</v>
      </c>
      <c r="F574" s="11">
        <v>291212</v>
      </c>
      <c r="G574" s="222" t="s">
        <v>3365</v>
      </c>
      <c r="H574" s="10">
        <v>531.4</v>
      </c>
      <c r="I574" s="10">
        <v>487.7</v>
      </c>
      <c r="J574" s="10">
        <v>-43.7</v>
      </c>
      <c r="K574" s="10" t="s">
        <v>62</v>
      </c>
    </row>
    <row r="575" spans="1:11" ht="51" x14ac:dyDescent="0.2">
      <c r="A575" s="223" t="s">
        <v>2697</v>
      </c>
      <c r="B575" s="11" t="s">
        <v>828</v>
      </c>
      <c r="C575" s="11" t="s">
        <v>3171</v>
      </c>
      <c r="D575" s="11" t="s">
        <v>833</v>
      </c>
      <c r="E575" s="11" t="s">
        <v>3341</v>
      </c>
      <c r="F575" s="11">
        <v>291212</v>
      </c>
      <c r="G575" s="222" t="s">
        <v>3366</v>
      </c>
      <c r="H575" s="10">
        <v>7568.3</v>
      </c>
      <c r="I575" s="10">
        <v>7568.2</v>
      </c>
      <c r="J575" s="10">
        <v>-0.1</v>
      </c>
      <c r="K575" s="10" t="s">
        <v>59</v>
      </c>
    </row>
    <row r="576" spans="1:11" ht="51" x14ac:dyDescent="0.2">
      <c r="A576" s="223" t="s">
        <v>2697</v>
      </c>
      <c r="B576" s="11" t="s">
        <v>828</v>
      </c>
      <c r="C576" s="11" t="s">
        <v>3171</v>
      </c>
      <c r="D576" s="11" t="s">
        <v>833</v>
      </c>
      <c r="E576" s="11" t="s">
        <v>3341</v>
      </c>
      <c r="F576" s="11">
        <v>291212</v>
      </c>
      <c r="G576" s="222" t="s">
        <v>3367</v>
      </c>
      <c r="H576" s="10">
        <v>436.1</v>
      </c>
      <c r="I576" s="10">
        <v>238.1</v>
      </c>
      <c r="J576" s="10">
        <v>-198</v>
      </c>
      <c r="K576" s="10" t="s">
        <v>3368</v>
      </c>
    </row>
    <row r="577" spans="1:11" ht="51" x14ac:dyDescent="0.2">
      <c r="A577" s="223" t="s">
        <v>2697</v>
      </c>
      <c r="B577" s="11" t="s">
        <v>828</v>
      </c>
      <c r="C577" s="11" t="s">
        <v>3171</v>
      </c>
      <c r="D577" s="11" t="s">
        <v>833</v>
      </c>
      <c r="E577" s="11" t="s">
        <v>3341</v>
      </c>
      <c r="F577" s="11">
        <v>291212</v>
      </c>
      <c r="G577" s="222" t="s">
        <v>3369</v>
      </c>
      <c r="H577" s="10">
        <v>1057</v>
      </c>
      <c r="I577" s="10">
        <v>616</v>
      </c>
      <c r="J577" s="10">
        <v>-441</v>
      </c>
      <c r="K577" s="10" t="s">
        <v>2995</v>
      </c>
    </row>
    <row r="578" spans="1:11" ht="51" x14ac:dyDescent="0.2">
      <c r="A578" s="223" t="s">
        <v>2697</v>
      </c>
      <c r="B578" s="11" t="s">
        <v>828</v>
      </c>
      <c r="C578" s="11" t="s">
        <v>3171</v>
      </c>
      <c r="D578" s="11" t="s">
        <v>833</v>
      </c>
      <c r="E578" s="11" t="s">
        <v>3341</v>
      </c>
      <c r="F578" s="11">
        <v>291212</v>
      </c>
      <c r="G578" s="222" t="s">
        <v>3315</v>
      </c>
      <c r="H578" s="10">
        <v>1866.1</v>
      </c>
      <c r="I578" s="10">
        <v>1865.7</v>
      </c>
      <c r="J578" s="10">
        <v>-0.4</v>
      </c>
      <c r="K578" s="10" t="s">
        <v>59</v>
      </c>
    </row>
    <row r="582" spans="1:11" x14ac:dyDescent="0.2">
      <c r="A582" s="2" t="s">
        <v>3370</v>
      </c>
      <c r="F582" s="232" t="s">
        <v>84</v>
      </c>
    </row>
    <row r="585" spans="1:11" x14ac:dyDescent="0.2">
      <c r="A585" s="2" t="s">
        <v>85</v>
      </c>
      <c r="C585" s="663"/>
      <c r="D585" s="663"/>
      <c r="F585" s="663" t="s">
        <v>86</v>
      </c>
      <c r="G585" s="663"/>
    </row>
    <row r="588" spans="1:11" x14ac:dyDescent="0.2">
      <c r="A588" s="2" t="s">
        <v>87</v>
      </c>
      <c r="C588" s="663"/>
      <c r="D588" s="663"/>
      <c r="F588" s="664" t="s">
        <v>881</v>
      </c>
      <c r="G588" s="664"/>
    </row>
    <row r="591" spans="1:11" x14ac:dyDescent="0.2">
      <c r="A591" s="2" t="s">
        <v>88</v>
      </c>
      <c r="C591" s="663"/>
      <c r="D591" s="663"/>
      <c r="F591" s="664" t="s">
        <v>81</v>
      </c>
      <c r="G591" s="664"/>
    </row>
    <row r="594" spans="1:7" x14ac:dyDescent="0.2">
      <c r="A594" s="2" t="s">
        <v>227</v>
      </c>
      <c r="C594" s="663"/>
      <c r="D594" s="663"/>
      <c r="F594" s="664" t="s">
        <v>82</v>
      </c>
      <c r="G594" s="664"/>
    </row>
  </sheetData>
  <mergeCells count="18">
    <mergeCell ref="J1:K1"/>
    <mergeCell ref="I2:K2"/>
    <mergeCell ref="A3:K3"/>
    <mergeCell ref="A4:D4"/>
    <mergeCell ref="A5:A6"/>
    <mergeCell ref="B5:F5"/>
    <mergeCell ref="G5:G6"/>
    <mergeCell ref="H5:H6"/>
    <mergeCell ref="I5:I6"/>
    <mergeCell ref="J5:K5"/>
    <mergeCell ref="C594:D594"/>
    <mergeCell ref="F594:G594"/>
    <mergeCell ref="C585:D585"/>
    <mergeCell ref="F585:G585"/>
    <mergeCell ref="C588:D588"/>
    <mergeCell ref="F588:G588"/>
    <mergeCell ref="C591:D591"/>
    <mergeCell ref="F591:G59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7"/>
  <sheetViews>
    <sheetView workbookViewId="0">
      <selection activeCell="A3" sqref="A3:F3"/>
    </sheetView>
  </sheetViews>
  <sheetFormatPr defaultRowHeight="12.75" x14ac:dyDescent="0.2"/>
  <cols>
    <col min="1" max="1" width="60.7109375" style="2" customWidth="1"/>
    <col min="2" max="2" width="6.7109375" style="3" customWidth="1"/>
    <col min="3" max="6" width="15.7109375" style="23" customWidth="1"/>
    <col min="7" max="7" width="6.7109375" style="1" customWidth="1"/>
    <col min="8" max="8" width="15.7109375" customWidth="1"/>
    <col min="9" max="9" width="6.7109375" customWidth="1"/>
  </cols>
  <sheetData>
    <row r="1" spans="1:7" ht="18" customHeight="1" x14ac:dyDescent="0.2">
      <c r="E1" s="598" t="s">
        <v>91</v>
      </c>
      <c r="F1" s="598"/>
      <c r="G1" s="598"/>
    </row>
    <row r="2" spans="1:7" ht="29.25" customHeight="1" x14ac:dyDescent="0.2">
      <c r="E2" s="598" t="s">
        <v>67</v>
      </c>
      <c r="F2" s="598"/>
      <c r="G2" s="598"/>
    </row>
    <row r="3" spans="1:7" ht="65.099999999999994" customHeight="1" x14ac:dyDescent="0.2">
      <c r="A3" s="597" t="s">
        <v>92</v>
      </c>
      <c r="B3" s="597"/>
      <c r="C3" s="597"/>
      <c r="D3" s="597"/>
      <c r="E3" s="597"/>
      <c r="F3" s="597"/>
      <c r="G3" s="26"/>
    </row>
    <row r="4" spans="1:7" x14ac:dyDescent="0.2">
      <c r="F4" s="23" t="s">
        <v>68</v>
      </c>
    </row>
    <row r="5" spans="1:7" ht="28.5" customHeight="1" x14ac:dyDescent="0.2">
      <c r="A5" s="27" t="s">
        <v>69</v>
      </c>
      <c r="B5" s="28" t="s">
        <v>70</v>
      </c>
      <c r="C5" s="29" t="s">
        <v>71</v>
      </c>
      <c r="D5" s="29" t="s">
        <v>72</v>
      </c>
      <c r="E5" s="29" t="s">
        <v>73</v>
      </c>
      <c r="F5" s="29" t="s">
        <v>74</v>
      </c>
      <c r="G5" s="29"/>
    </row>
    <row r="6" spans="1:7" ht="16.5" customHeight="1" x14ac:dyDescent="0.2">
      <c r="A6" s="27"/>
      <c r="B6" s="28"/>
      <c r="C6" s="29"/>
      <c r="D6" s="29"/>
      <c r="E6" s="29"/>
      <c r="F6" s="25" t="s">
        <v>75</v>
      </c>
      <c r="G6" s="24" t="s">
        <v>76</v>
      </c>
    </row>
    <row r="7" spans="1:7" ht="12" customHeight="1" x14ac:dyDescent="0.2">
      <c r="A7" s="7">
        <v>1</v>
      </c>
      <c r="B7" s="8" t="s">
        <v>16</v>
      </c>
      <c r="C7" s="8">
        <v>3</v>
      </c>
      <c r="D7" s="8">
        <v>4</v>
      </c>
      <c r="E7" s="8">
        <v>5</v>
      </c>
      <c r="F7" s="8">
        <v>6</v>
      </c>
      <c r="G7" s="8">
        <v>7</v>
      </c>
    </row>
    <row r="8" spans="1:7" ht="15.4" customHeight="1" x14ac:dyDescent="0.2">
      <c r="A8" s="12" t="s">
        <v>93</v>
      </c>
      <c r="B8" s="15" t="s">
        <v>1</v>
      </c>
      <c r="C8" s="13">
        <v>50066602.700000003</v>
      </c>
      <c r="D8" s="13">
        <v>59348038.700000003</v>
      </c>
      <c r="E8" s="13">
        <v>59247978.899999999</v>
      </c>
      <c r="F8" s="13">
        <v>-100059.8</v>
      </c>
      <c r="G8" s="14" t="s">
        <v>2</v>
      </c>
    </row>
    <row r="9" spans="1:7" ht="15.4" customHeight="1" x14ac:dyDescent="0.25">
      <c r="A9" s="30" t="s">
        <v>3</v>
      </c>
      <c r="B9" s="31" t="s">
        <v>4</v>
      </c>
      <c r="C9" s="32">
        <v>46669181.5</v>
      </c>
      <c r="D9" s="32">
        <v>51976411.5</v>
      </c>
      <c r="E9" s="32">
        <v>51935888.299999997</v>
      </c>
      <c r="F9" s="32">
        <v>-40523.199999999997</v>
      </c>
      <c r="G9" s="33" t="s">
        <v>5</v>
      </c>
    </row>
    <row r="10" spans="1:7" ht="15.4" customHeight="1" x14ac:dyDescent="0.2">
      <c r="A10" s="34" t="s">
        <v>94</v>
      </c>
      <c r="B10" s="15" t="s">
        <v>95</v>
      </c>
      <c r="C10" s="13">
        <v>8419200</v>
      </c>
      <c r="D10" s="13">
        <v>10107485</v>
      </c>
      <c r="E10" s="13">
        <v>10628992.5</v>
      </c>
      <c r="F10" s="13">
        <v>521507.5</v>
      </c>
      <c r="G10" s="14" t="s">
        <v>96</v>
      </c>
    </row>
    <row r="11" spans="1:7" ht="15.4" customHeight="1" x14ac:dyDescent="0.2">
      <c r="A11" s="9" t="s">
        <v>97</v>
      </c>
      <c r="B11" s="16" t="s">
        <v>98</v>
      </c>
      <c r="C11" s="10">
        <v>1972700</v>
      </c>
      <c r="D11" s="10">
        <v>2101000</v>
      </c>
      <c r="E11" s="10">
        <v>2093742.9</v>
      </c>
      <c r="F11" s="10">
        <v>-7257.1</v>
      </c>
      <c r="G11" s="11" t="s">
        <v>99</v>
      </c>
    </row>
    <row r="12" spans="1:7" ht="15.4" customHeight="1" x14ac:dyDescent="0.2">
      <c r="A12" s="9" t="s">
        <v>100</v>
      </c>
      <c r="B12" s="16" t="s">
        <v>101</v>
      </c>
      <c r="C12" s="10">
        <v>6446500</v>
      </c>
      <c r="D12" s="10">
        <v>8006485</v>
      </c>
      <c r="E12" s="10">
        <v>8535249.5999999996</v>
      </c>
      <c r="F12" s="10">
        <v>528764.6</v>
      </c>
      <c r="G12" s="11" t="s">
        <v>102</v>
      </c>
    </row>
    <row r="13" spans="1:7" ht="15.4" customHeight="1" x14ac:dyDescent="0.2">
      <c r="A13" s="34" t="s">
        <v>103</v>
      </c>
      <c r="B13" s="15" t="s">
        <v>104</v>
      </c>
      <c r="C13" s="13">
        <v>47000</v>
      </c>
      <c r="D13" s="13">
        <v>49500</v>
      </c>
      <c r="E13" s="13">
        <v>47873.5</v>
      </c>
      <c r="F13" s="13">
        <v>-1626.5</v>
      </c>
      <c r="G13" s="14" t="s">
        <v>105</v>
      </c>
    </row>
    <row r="14" spans="1:7" ht="15.4" customHeight="1" x14ac:dyDescent="0.2">
      <c r="A14" s="9" t="s">
        <v>106</v>
      </c>
      <c r="B14" s="16" t="s">
        <v>107</v>
      </c>
      <c r="C14" s="10">
        <v>5000</v>
      </c>
      <c r="D14" s="10">
        <v>5000</v>
      </c>
      <c r="E14" s="10">
        <v>10.9</v>
      </c>
      <c r="F14" s="10">
        <v>-4989.1000000000004</v>
      </c>
      <c r="G14" s="11" t="s">
        <v>108</v>
      </c>
    </row>
    <row r="15" spans="1:7" ht="15.4" customHeight="1" x14ac:dyDescent="0.2">
      <c r="A15" s="9" t="s">
        <v>109</v>
      </c>
      <c r="B15" s="16" t="s">
        <v>110</v>
      </c>
      <c r="C15" s="10">
        <v>42000</v>
      </c>
      <c r="D15" s="10">
        <v>44500</v>
      </c>
      <c r="E15" s="10">
        <v>47862.6</v>
      </c>
      <c r="F15" s="10">
        <v>3362.6</v>
      </c>
      <c r="G15" s="11" t="s">
        <v>111</v>
      </c>
    </row>
    <row r="16" spans="1:7" ht="15.4" customHeight="1" x14ac:dyDescent="0.2">
      <c r="A16" s="34" t="s">
        <v>112</v>
      </c>
      <c r="B16" s="15" t="s">
        <v>113</v>
      </c>
      <c r="C16" s="13">
        <v>35737981.5</v>
      </c>
      <c r="D16" s="13">
        <v>39354426.5</v>
      </c>
      <c r="E16" s="13">
        <v>38526886.899999999</v>
      </c>
      <c r="F16" s="13">
        <v>-827539.6</v>
      </c>
      <c r="G16" s="14" t="s">
        <v>114</v>
      </c>
    </row>
    <row r="17" spans="1:7" ht="15.4" customHeight="1" x14ac:dyDescent="0.2">
      <c r="A17" s="9" t="s">
        <v>115</v>
      </c>
      <c r="B17" s="16" t="s">
        <v>116</v>
      </c>
      <c r="C17" s="10">
        <v>26157000</v>
      </c>
      <c r="D17" s="10">
        <v>29620000</v>
      </c>
      <c r="E17" s="10">
        <v>28951552.899999999</v>
      </c>
      <c r="F17" s="10">
        <v>-668447.1</v>
      </c>
      <c r="G17" s="11" t="s">
        <v>117</v>
      </c>
    </row>
    <row r="18" spans="1:7" ht="15.4" customHeight="1" x14ac:dyDescent="0.2">
      <c r="A18" s="9" t="s">
        <v>118</v>
      </c>
      <c r="B18" s="16" t="s">
        <v>119</v>
      </c>
      <c r="C18" s="10">
        <v>8036000</v>
      </c>
      <c r="D18" s="10">
        <v>8191205</v>
      </c>
      <c r="E18" s="10">
        <v>8009112.5999999996</v>
      </c>
      <c r="F18" s="10">
        <v>-182092.4</v>
      </c>
      <c r="G18" s="11" t="s">
        <v>120</v>
      </c>
    </row>
    <row r="19" spans="1:7" ht="15.4" customHeight="1" x14ac:dyDescent="0.2">
      <c r="A19" s="9" t="s">
        <v>121</v>
      </c>
      <c r="B19" s="16" t="s">
        <v>122</v>
      </c>
      <c r="C19" s="10">
        <v>8700</v>
      </c>
      <c r="D19" s="10">
        <v>7250</v>
      </c>
      <c r="E19" s="10">
        <v>8319.1</v>
      </c>
      <c r="F19" s="10">
        <v>1069.0999999999999</v>
      </c>
      <c r="G19" s="11" t="s">
        <v>123</v>
      </c>
    </row>
    <row r="20" spans="1:7" ht="30" customHeight="1" x14ac:dyDescent="0.2">
      <c r="A20" s="9" t="s">
        <v>124</v>
      </c>
      <c r="B20" s="16" t="s">
        <v>125</v>
      </c>
      <c r="C20" s="10">
        <v>486571.5</v>
      </c>
      <c r="D20" s="10">
        <v>502741.5</v>
      </c>
      <c r="E20" s="10">
        <v>524185.8</v>
      </c>
      <c r="F20" s="10">
        <v>21444.3</v>
      </c>
      <c r="G20" s="11" t="s">
        <v>126</v>
      </c>
    </row>
    <row r="21" spans="1:7" ht="15.4" customHeight="1" x14ac:dyDescent="0.2">
      <c r="A21" s="9" t="s">
        <v>127</v>
      </c>
      <c r="B21" s="16" t="s">
        <v>128</v>
      </c>
      <c r="C21" s="10">
        <v>1049710</v>
      </c>
      <c r="D21" s="10">
        <v>1033230</v>
      </c>
      <c r="E21" s="10">
        <v>1033716.5</v>
      </c>
      <c r="F21" s="10">
        <v>486.5</v>
      </c>
      <c r="G21" s="11" t="s">
        <v>59</v>
      </c>
    </row>
    <row r="22" spans="1:7" ht="15.4" customHeight="1" x14ac:dyDescent="0.2">
      <c r="A22" s="34" t="s">
        <v>129</v>
      </c>
      <c r="B22" s="15" t="s">
        <v>130</v>
      </c>
      <c r="C22" s="13">
        <v>2465000</v>
      </c>
      <c r="D22" s="13">
        <v>2465000</v>
      </c>
      <c r="E22" s="13">
        <v>2732135.4</v>
      </c>
      <c r="F22" s="13">
        <v>267135.40000000002</v>
      </c>
      <c r="G22" s="14" t="s">
        <v>131</v>
      </c>
    </row>
    <row r="23" spans="1:7" ht="15.4" customHeight="1" x14ac:dyDescent="0.2">
      <c r="A23" s="9" t="s">
        <v>132</v>
      </c>
      <c r="B23" s="16" t="s">
        <v>133</v>
      </c>
      <c r="C23" s="10">
        <v>1646860</v>
      </c>
      <c r="D23" s="10">
        <v>1666860</v>
      </c>
      <c r="E23" s="10">
        <v>1890781.4</v>
      </c>
      <c r="F23" s="10">
        <v>223921.4</v>
      </c>
      <c r="G23" s="11" t="s">
        <v>134</v>
      </c>
    </row>
    <row r="24" spans="1:7" ht="15.4" customHeight="1" x14ac:dyDescent="0.2">
      <c r="A24" s="9" t="s">
        <v>135</v>
      </c>
      <c r="B24" s="16" t="s">
        <v>136</v>
      </c>
      <c r="C24" s="10">
        <v>818140</v>
      </c>
      <c r="D24" s="10">
        <v>798140</v>
      </c>
      <c r="E24" s="10">
        <v>841354</v>
      </c>
      <c r="F24" s="10">
        <v>43214</v>
      </c>
      <c r="G24" s="11" t="s">
        <v>137</v>
      </c>
    </row>
    <row r="25" spans="1:7" ht="15.4" customHeight="1" x14ac:dyDescent="0.25">
      <c r="A25" s="30" t="s">
        <v>6</v>
      </c>
      <c r="B25" s="31" t="s">
        <v>7</v>
      </c>
      <c r="C25" s="32">
        <v>1317917.8</v>
      </c>
      <c r="D25" s="32">
        <v>4626297.0999999996</v>
      </c>
      <c r="E25" s="32">
        <v>4306314</v>
      </c>
      <c r="F25" s="32">
        <v>-319983.09999999998</v>
      </c>
      <c r="G25" s="33" t="s">
        <v>8</v>
      </c>
    </row>
    <row r="26" spans="1:7" ht="15.4" customHeight="1" x14ac:dyDescent="0.2">
      <c r="A26" s="34" t="s">
        <v>138</v>
      </c>
      <c r="B26" s="15" t="s">
        <v>139</v>
      </c>
      <c r="C26" s="13">
        <v>106124.4</v>
      </c>
      <c r="D26" s="13">
        <v>1930964.6</v>
      </c>
      <c r="E26" s="13">
        <v>1010185.4</v>
      </c>
      <c r="F26" s="13">
        <v>-920779.2</v>
      </c>
      <c r="G26" s="14" t="s">
        <v>140</v>
      </c>
    </row>
    <row r="27" spans="1:7" ht="15.4" customHeight="1" x14ac:dyDescent="0.2">
      <c r="A27" s="9" t="s">
        <v>141</v>
      </c>
      <c r="B27" s="16" t="s">
        <v>142</v>
      </c>
      <c r="C27" s="10">
        <v>9400</v>
      </c>
      <c r="D27" s="10">
        <v>1926170</v>
      </c>
      <c r="E27" s="10">
        <v>1010185.4</v>
      </c>
      <c r="F27" s="10">
        <v>-915984.6</v>
      </c>
      <c r="G27" s="11" t="s">
        <v>143</v>
      </c>
    </row>
    <row r="28" spans="1:7" ht="15.4" customHeight="1" x14ac:dyDescent="0.2">
      <c r="A28" s="9" t="s">
        <v>144</v>
      </c>
      <c r="B28" s="16" t="s">
        <v>145</v>
      </c>
      <c r="C28" s="10">
        <v>96724.4</v>
      </c>
      <c r="D28" s="10">
        <v>4794.6000000000004</v>
      </c>
      <c r="E28" s="10"/>
      <c r="F28" s="10">
        <v>-4794.6000000000004</v>
      </c>
      <c r="G28" s="11" t="s">
        <v>19</v>
      </c>
    </row>
    <row r="29" spans="1:7" ht="15.4" customHeight="1" x14ac:dyDescent="0.2">
      <c r="A29" s="34" t="s">
        <v>146</v>
      </c>
      <c r="B29" s="15" t="s">
        <v>147</v>
      </c>
      <c r="C29" s="13">
        <v>1211793.3999999999</v>
      </c>
      <c r="D29" s="13">
        <v>2695332.5</v>
      </c>
      <c r="E29" s="13">
        <v>3296128.6</v>
      </c>
      <c r="F29" s="13">
        <v>600796.1</v>
      </c>
      <c r="G29" s="14" t="s">
        <v>148</v>
      </c>
    </row>
    <row r="30" spans="1:7" ht="15.4" customHeight="1" x14ac:dyDescent="0.2">
      <c r="A30" s="9" t="s">
        <v>149</v>
      </c>
      <c r="B30" s="16" t="s">
        <v>150</v>
      </c>
      <c r="C30" s="10">
        <v>811843.6</v>
      </c>
      <c r="D30" s="10">
        <v>2428657.4</v>
      </c>
      <c r="E30" s="10">
        <v>3149176.1</v>
      </c>
      <c r="F30" s="10">
        <v>720518.7</v>
      </c>
      <c r="G30" s="11" t="s">
        <v>151</v>
      </c>
    </row>
    <row r="31" spans="1:7" ht="15.4" customHeight="1" x14ac:dyDescent="0.2">
      <c r="A31" s="9" t="s">
        <v>152</v>
      </c>
      <c r="B31" s="16" t="s">
        <v>153</v>
      </c>
      <c r="C31" s="10">
        <v>399949.8</v>
      </c>
      <c r="D31" s="10">
        <v>266675.09999999998</v>
      </c>
      <c r="E31" s="10">
        <v>146952.5</v>
      </c>
      <c r="F31" s="10">
        <v>-119722.6</v>
      </c>
      <c r="G31" s="11" t="s">
        <v>154</v>
      </c>
    </row>
    <row r="32" spans="1:7" ht="15.4" customHeight="1" x14ac:dyDescent="0.25">
      <c r="A32" s="30" t="s">
        <v>9</v>
      </c>
      <c r="B32" s="31" t="s">
        <v>10</v>
      </c>
      <c r="C32" s="32">
        <v>2062520.6</v>
      </c>
      <c r="D32" s="32">
        <v>2728917.7</v>
      </c>
      <c r="E32" s="32">
        <v>2999362.4</v>
      </c>
      <c r="F32" s="32">
        <v>270444.7</v>
      </c>
      <c r="G32" s="33" t="s">
        <v>11</v>
      </c>
    </row>
    <row r="33" spans="1:8" ht="15.4" customHeight="1" x14ac:dyDescent="0.2">
      <c r="A33" s="34" t="s">
        <v>155</v>
      </c>
      <c r="B33" s="15" t="s">
        <v>156</v>
      </c>
      <c r="C33" s="13">
        <v>413833.4</v>
      </c>
      <c r="D33" s="13">
        <v>503671.8</v>
      </c>
      <c r="E33" s="13">
        <v>627365.4</v>
      </c>
      <c r="F33" s="13">
        <v>123693.6</v>
      </c>
      <c r="G33" s="14" t="s">
        <v>157</v>
      </c>
    </row>
    <row r="34" spans="1:8" ht="15.4" customHeight="1" x14ac:dyDescent="0.2">
      <c r="A34" s="9" t="s">
        <v>158</v>
      </c>
      <c r="B34" s="16" t="s">
        <v>159</v>
      </c>
      <c r="C34" s="10">
        <v>125961.2</v>
      </c>
      <c r="D34" s="10">
        <v>171746.6</v>
      </c>
      <c r="E34" s="10">
        <v>258674</v>
      </c>
      <c r="F34" s="10">
        <v>86927.4</v>
      </c>
      <c r="G34" s="11" t="s">
        <v>160</v>
      </c>
    </row>
    <row r="35" spans="1:8" ht="15.4" customHeight="1" x14ac:dyDescent="0.2">
      <c r="A35" s="9" t="s">
        <v>161</v>
      </c>
      <c r="B35" s="16" t="s">
        <v>162</v>
      </c>
      <c r="C35" s="10">
        <v>255200</v>
      </c>
      <c r="D35" s="10">
        <v>302623</v>
      </c>
      <c r="E35" s="10">
        <v>343364.7</v>
      </c>
      <c r="F35" s="10">
        <v>40741.699999999997</v>
      </c>
      <c r="G35" s="11" t="s">
        <v>163</v>
      </c>
    </row>
    <row r="36" spans="1:8" ht="15.4" customHeight="1" x14ac:dyDescent="0.2">
      <c r="A36" s="9" t="s">
        <v>164</v>
      </c>
      <c r="B36" s="16" t="s">
        <v>165</v>
      </c>
      <c r="C36" s="10">
        <v>133000</v>
      </c>
      <c r="D36" s="10">
        <v>147133</v>
      </c>
      <c r="E36" s="10">
        <v>147133.79999999999</v>
      </c>
      <c r="F36" s="10">
        <v>0.8</v>
      </c>
      <c r="G36" s="11" t="s">
        <v>59</v>
      </c>
    </row>
    <row r="37" spans="1:8" ht="15.4" customHeight="1" x14ac:dyDescent="0.2">
      <c r="A37" s="9" t="s">
        <v>166</v>
      </c>
      <c r="B37" s="16" t="s">
        <v>167</v>
      </c>
      <c r="C37" s="10">
        <v>32672.2</v>
      </c>
      <c r="D37" s="10">
        <v>29302.2</v>
      </c>
      <c r="E37" s="10">
        <v>25326.7</v>
      </c>
      <c r="F37" s="10">
        <v>-3975.5</v>
      </c>
      <c r="G37" s="11" t="s">
        <v>168</v>
      </c>
    </row>
    <row r="38" spans="1:8" ht="15.4" customHeight="1" x14ac:dyDescent="0.2">
      <c r="A38" s="34" t="s">
        <v>169</v>
      </c>
      <c r="B38" s="15" t="s">
        <v>170</v>
      </c>
      <c r="C38" s="13">
        <v>1142704.6000000001</v>
      </c>
      <c r="D38" s="13">
        <v>1298458.3999999999</v>
      </c>
      <c r="E38" s="13">
        <v>1346987.1</v>
      </c>
      <c r="F38" s="13">
        <v>48528.7</v>
      </c>
      <c r="G38" s="14" t="s">
        <v>171</v>
      </c>
    </row>
    <row r="39" spans="1:8" ht="15.4" customHeight="1" x14ac:dyDescent="0.2">
      <c r="A39" s="9" t="s">
        <v>172</v>
      </c>
      <c r="B39" s="16" t="s">
        <v>173</v>
      </c>
      <c r="C39" s="10">
        <v>312750</v>
      </c>
      <c r="D39" s="10">
        <v>427030</v>
      </c>
      <c r="E39" s="10">
        <v>400024.9</v>
      </c>
      <c r="F39" s="10">
        <v>-27005.1</v>
      </c>
      <c r="G39" s="11" t="s">
        <v>174</v>
      </c>
    </row>
    <row r="40" spans="1:8" ht="15.4" customHeight="1" x14ac:dyDescent="0.2">
      <c r="A40" s="9" t="s">
        <v>175</v>
      </c>
      <c r="B40" s="16" t="s">
        <v>176</v>
      </c>
      <c r="C40" s="10">
        <v>829954.6</v>
      </c>
      <c r="D40" s="10">
        <v>871428.4</v>
      </c>
      <c r="E40" s="10">
        <v>946962.2</v>
      </c>
      <c r="F40" s="10">
        <v>75533.8</v>
      </c>
      <c r="G40" s="11" t="s">
        <v>177</v>
      </c>
    </row>
    <row r="41" spans="1:8" ht="15.4" customHeight="1" x14ac:dyDescent="0.2">
      <c r="A41" s="34" t="s">
        <v>178</v>
      </c>
      <c r="B41" s="15" t="s">
        <v>179</v>
      </c>
      <c r="C41" s="13">
        <v>306400</v>
      </c>
      <c r="D41" s="13">
        <v>306400</v>
      </c>
      <c r="E41" s="13">
        <v>381672.4</v>
      </c>
      <c r="F41" s="13">
        <v>75272.399999999994</v>
      </c>
      <c r="G41" s="14" t="s">
        <v>157</v>
      </c>
    </row>
    <row r="42" spans="1:8" ht="15.4" customHeight="1" x14ac:dyDescent="0.2">
      <c r="A42" s="34" t="s">
        <v>180</v>
      </c>
      <c r="B42" s="15" t="s">
        <v>181</v>
      </c>
      <c r="C42" s="13">
        <v>3747.5</v>
      </c>
      <c r="D42" s="13">
        <v>266718.8</v>
      </c>
      <c r="E42" s="13">
        <v>317003.09999999998</v>
      </c>
      <c r="F42" s="13">
        <v>50284.3</v>
      </c>
      <c r="G42" s="14" t="s">
        <v>182</v>
      </c>
      <c r="H42" s="22"/>
    </row>
    <row r="43" spans="1:8" ht="15.4" customHeight="1" x14ac:dyDescent="0.2">
      <c r="A43" s="34" t="s">
        <v>183</v>
      </c>
      <c r="B43" s="15" t="s">
        <v>184</v>
      </c>
      <c r="C43" s="13">
        <v>195835.1</v>
      </c>
      <c r="D43" s="13">
        <v>353668.7</v>
      </c>
      <c r="E43" s="13">
        <v>326334.40000000002</v>
      </c>
      <c r="F43" s="13">
        <v>-27334.3</v>
      </c>
      <c r="G43" s="14" t="s">
        <v>185</v>
      </c>
    </row>
    <row r="44" spans="1:8" ht="15.4" customHeight="1" x14ac:dyDescent="0.25">
      <c r="A44" s="30" t="s">
        <v>12</v>
      </c>
      <c r="B44" s="31" t="s">
        <v>13</v>
      </c>
      <c r="C44" s="32">
        <v>16982.8</v>
      </c>
      <c r="D44" s="32">
        <v>16412.400000000001</v>
      </c>
      <c r="E44" s="32">
        <v>6414.2</v>
      </c>
      <c r="F44" s="32">
        <v>-9998.2000000000007</v>
      </c>
      <c r="G44" s="33" t="s">
        <v>14</v>
      </c>
    </row>
    <row r="45" spans="1:8" ht="15.4" customHeight="1" x14ac:dyDescent="0.2">
      <c r="A45" s="34" t="s">
        <v>186</v>
      </c>
      <c r="B45" s="15" t="s">
        <v>187</v>
      </c>
      <c r="C45" s="13">
        <v>16982.8</v>
      </c>
      <c r="D45" s="13">
        <v>16412.400000000001</v>
      </c>
      <c r="E45" s="13">
        <v>6414.2</v>
      </c>
      <c r="F45" s="13">
        <v>-9998.2000000000007</v>
      </c>
      <c r="G45" s="14" t="s">
        <v>14</v>
      </c>
    </row>
    <row r="46" spans="1:8" ht="15.4" customHeight="1" x14ac:dyDescent="0.2">
      <c r="A46" s="12" t="s">
        <v>30</v>
      </c>
      <c r="B46" s="15" t="s">
        <v>19</v>
      </c>
      <c r="C46" s="13">
        <v>15136000</v>
      </c>
      <c r="D46" s="13">
        <v>14595000</v>
      </c>
      <c r="E46" s="13">
        <v>9325493.0999999996</v>
      </c>
      <c r="F46" s="13">
        <v>-5269506.9000000004</v>
      </c>
      <c r="G46" s="14" t="s">
        <v>29</v>
      </c>
    </row>
    <row r="47" spans="1:8" ht="15.4" customHeight="1" x14ac:dyDescent="0.2">
      <c r="A47" s="12" t="s">
        <v>32</v>
      </c>
      <c r="B47" s="15" t="s">
        <v>31</v>
      </c>
      <c r="C47" s="13">
        <v>-866877.4</v>
      </c>
      <c r="D47" s="13">
        <v>-11928635.1</v>
      </c>
      <c r="E47" s="13">
        <v>-9461396.9000000004</v>
      </c>
      <c r="F47" s="13">
        <v>2467238.2000000002</v>
      </c>
      <c r="G47" s="14" t="s">
        <v>33</v>
      </c>
    </row>
    <row r="48" spans="1:8" ht="15.4" customHeight="1" x14ac:dyDescent="0.25">
      <c r="A48" s="30" t="s">
        <v>34</v>
      </c>
      <c r="B48" s="31" t="s">
        <v>35</v>
      </c>
      <c r="C48" s="32">
        <v>1193361.5</v>
      </c>
      <c r="D48" s="32">
        <v>-4964792.2</v>
      </c>
      <c r="E48" s="32">
        <v>-6116423</v>
      </c>
      <c r="F48" s="32">
        <v>-1151630.8</v>
      </c>
      <c r="G48" s="33" t="s">
        <v>36</v>
      </c>
    </row>
    <row r="49" spans="1:7" ht="15.4" customHeight="1" x14ac:dyDescent="0.2">
      <c r="A49" s="34" t="s">
        <v>188</v>
      </c>
      <c r="B49" s="15" t="s">
        <v>189</v>
      </c>
      <c r="C49" s="13">
        <v>-6638.5</v>
      </c>
      <c r="D49" s="13">
        <v>-6104792.2000000002</v>
      </c>
      <c r="E49" s="13">
        <v>-6305560.5</v>
      </c>
      <c r="F49" s="13">
        <v>-200768.3</v>
      </c>
      <c r="G49" s="14" t="s">
        <v>190</v>
      </c>
    </row>
    <row r="50" spans="1:7" ht="15.4" customHeight="1" x14ac:dyDescent="0.2">
      <c r="A50" s="34" t="s">
        <v>191</v>
      </c>
      <c r="B50" s="15" t="s">
        <v>192</v>
      </c>
      <c r="C50" s="13">
        <v>1200000</v>
      </c>
      <c r="D50" s="13">
        <v>1140000</v>
      </c>
      <c r="E50" s="13">
        <v>189137.5</v>
      </c>
      <c r="F50" s="13">
        <v>-950862.5</v>
      </c>
      <c r="G50" s="14" t="s">
        <v>193</v>
      </c>
    </row>
    <row r="51" spans="1:7" ht="15.4" customHeight="1" x14ac:dyDescent="0.2">
      <c r="A51" s="9" t="s">
        <v>194</v>
      </c>
      <c r="B51" s="16" t="s">
        <v>195</v>
      </c>
      <c r="C51" s="10">
        <v>1200000</v>
      </c>
      <c r="D51" s="10">
        <v>1050000</v>
      </c>
      <c r="E51" s="10">
        <v>63500</v>
      </c>
      <c r="F51" s="10">
        <v>-986500</v>
      </c>
      <c r="G51" s="11" t="s">
        <v>196</v>
      </c>
    </row>
    <row r="52" spans="1:7" ht="15.4" customHeight="1" x14ac:dyDescent="0.2">
      <c r="A52" s="9" t="s">
        <v>197</v>
      </c>
      <c r="B52" s="16" t="s">
        <v>198</v>
      </c>
      <c r="C52" s="10"/>
      <c r="D52" s="10">
        <v>90000</v>
      </c>
      <c r="E52" s="10">
        <v>125637.5</v>
      </c>
      <c r="F52" s="10">
        <v>35637.5</v>
      </c>
      <c r="G52" s="11" t="s">
        <v>199</v>
      </c>
    </row>
    <row r="53" spans="1:7" ht="15.4" customHeight="1" x14ac:dyDescent="0.25">
      <c r="A53" s="30" t="s">
        <v>37</v>
      </c>
      <c r="B53" s="31" t="s">
        <v>38</v>
      </c>
      <c r="C53" s="32"/>
      <c r="D53" s="32"/>
      <c r="E53" s="32">
        <v>83719.8</v>
      </c>
      <c r="F53" s="32">
        <v>83719.8</v>
      </c>
      <c r="G53" s="33" t="s">
        <v>19</v>
      </c>
    </row>
    <row r="54" spans="1:7" ht="15.4" customHeight="1" x14ac:dyDescent="0.25">
      <c r="A54" s="30" t="s">
        <v>39</v>
      </c>
      <c r="B54" s="31" t="s">
        <v>40</v>
      </c>
      <c r="C54" s="32">
        <v>59199.1</v>
      </c>
      <c r="D54" s="32">
        <v>55816.6</v>
      </c>
      <c r="E54" s="32">
        <v>52747.199999999997</v>
      </c>
      <c r="F54" s="32">
        <v>-3069.4</v>
      </c>
      <c r="G54" s="33" t="s">
        <v>41</v>
      </c>
    </row>
    <row r="55" spans="1:7" ht="15.4" customHeight="1" x14ac:dyDescent="0.2">
      <c r="A55" s="34" t="s">
        <v>200</v>
      </c>
      <c r="B55" s="15" t="s">
        <v>201</v>
      </c>
      <c r="C55" s="13">
        <v>59199.1</v>
      </c>
      <c r="D55" s="13">
        <v>55816.6</v>
      </c>
      <c r="E55" s="13">
        <v>52747.199999999997</v>
      </c>
      <c r="F55" s="13">
        <v>-3069.4</v>
      </c>
      <c r="G55" s="14" t="s">
        <v>41</v>
      </c>
    </row>
    <row r="56" spans="1:7" ht="15.4" customHeight="1" x14ac:dyDescent="0.25">
      <c r="A56" s="30" t="s">
        <v>42</v>
      </c>
      <c r="B56" s="31" t="s">
        <v>43</v>
      </c>
      <c r="C56" s="32">
        <v>-2119438</v>
      </c>
      <c r="D56" s="32">
        <v>-7019659.5</v>
      </c>
      <c r="E56" s="32">
        <v>-3481440.9</v>
      </c>
      <c r="F56" s="32">
        <v>3538218.6</v>
      </c>
      <c r="G56" s="33" t="s">
        <v>44</v>
      </c>
    </row>
    <row r="57" spans="1:7" ht="15.4" customHeight="1" x14ac:dyDescent="0.2">
      <c r="A57" s="34" t="s">
        <v>202</v>
      </c>
      <c r="B57" s="15" t="s">
        <v>203</v>
      </c>
      <c r="C57" s="13">
        <v>-1991760.8</v>
      </c>
      <c r="D57" s="13">
        <v>-6881823.7999999998</v>
      </c>
      <c r="E57" s="13">
        <v>-3447559.5</v>
      </c>
      <c r="F57" s="13">
        <v>3434264.3</v>
      </c>
      <c r="G57" s="14" t="s">
        <v>204</v>
      </c>
    </row>
    <row r="58" spans="1:7" ht="15.4" customHeight="1" x14ac:dyDescent="0.2">
      <c r="A58" s="34" t="s">
        <v>205</v>
      </c>
      <c r="B58" s="15" t="s">
        <v>206</v>
      </c>
      <c r="C58" s="13">
        <v>-127677.2</v>
      </c>
      <c r="D58" s="13">
        <v>-137835.70000000001</v>
      </c>
      <c r="E58" s="13">
        <v>-33881.4</v>
      </c>
      <c r="F58" s="13">
        <v>103954.3</v>
      </c>
      <c r="G58" s="14" t="s">
        <v>207</v>
      </c>
    </row>
    <row r="59" spans="1:7" ht="15.4" customHeight="1" x14ac:dyDescent="0.2">
      <c r="A59" s="12" t="s">
        <v>45</v>
      </c>
      <c r="B59" s="15" t="s">
        <v>46</v>
      </c>
      <c r="C59" s="13">
        <v>13807792.6</v>
      </c>
      <c r="D59" s="13">
        <v>19159569.300000001</v>
      </c>
      <c r="E59" s="13">
        <v>12605646.199999999</v>
      </c>
      <c r="F59" s="13">
        <v>-6553923.0999999996</v>
      </c>
      <c r="G59" s="14" t="s">
        <v>47</v>
      </c>
    </row>
    <row r="60" spans="1:7" ht="15.4" customHeight="1" x14ac:dyDescent="0.25">
      <c r="A60" s="30" t="s">
        <v>48</v>
      </c>
      <c r="B60" s="31" t="s">
        <v>49</v>
      </c>
      <c r="C60" s="32">
        <v>4600000</v>
      </c>
      <c r="D60" s="32">
        <v>-300000</v>
      </c>
      <c r="E60" s="32">
        <v>-325273.8</v>
      </c>
      <c r="F60" s="32">
        <v>-25273.8</v>
      </c>
      <c r="G60" s="33" t="s">
        <v>50</v>
      </c>
    </row>
    <row r="61" spans="1:7" ht="15.4" customHeight="1" x14ac:dyDescent="0.2">
      <c r="A61" s="34" t="s">
        <v>208</v>
      </c>
      <c r="B61" s="15" t="s">
        <v>209</v>
      </c>
      <c r="C61" s="13">
        <v>4610000</v>
      </c>
      <c r="D61" s="13">
        <v>-290000</v>
      </c>
      <c r="E61" s="13">
        <v>-433363.8</v>
      </c>
      <c r="F61" s="13">
        <v>-143363.79999999999</v>
      </c>
      <c r="G61" s="14" t="s">
        <v>210</v>
      </c>
    </row>
    <row r="62" spans="1:7" ht="15.4" customHeight="1" x14ac:dyDescent="0.2">
      <c r="A62" s="9" t="s">
        <v>211</v>
      </c>
      <c r="B62" s="16" t="s">
        <v>212</v>
      </c>
      <c r="C62" s="10">
        <v>4900000</v>
      </c>
      <c r="D62" s="10"/>
      <c r="E62" s="10">
        <v>-143363.79999999999</v>
      </c>
      <c r="F62" s="10">
        <v>-143363.79999999999</v>
      </c>
      <c r="G62" s="11" t="s">
        <v>19</v>
      </c>
    </row>
    <row r="63" spans="1:7" ht="15.4" customHeight="1" x14ac:dyDescent="0.2">
      <c r="A63" s="9" t="s">
        <v>213</v>
      </c>
      <c r="B63" s="16" t="s">
        <v>214</v>
      </c>
      <c r="C63" s="10">
        <v>-290000</v>
      </c>
      <c r="D63" s="10">
        <v>-290000</v>
      </c>
      <c r="E63" s="10">
        <v>-290000</v>
      </c>
      <c r="F63" s="10"/>
      <c r="G63" s="11" t="s">
        <v>59</v>
      </c>
    </row>
    <row r="64" spans="1:7" ht="15.4" customHeight="1" x14ac:dyDescent="0.2">
      <c r="A64" s="34" t="s">
        <v>215</v>
      </c>
      <c r="B64" s="15" t="s">
        <v>216</v>
      </c>
      <c r="C64" s="13">
        <v>-10000</v>
      </c>
      <c r="D64" s="13">
        <v>-10000</v>
      </c>
      <c r="E64" s="13">
        <v>-455.7</v>
      </c>
      <c r="F64" s="13">
        <v>9544.2999999999993</v>
      </c>
      <c r="G64" s="14" t="s">
        <v>217</v>
      </c>
    </row>
    <row r="65" spans="1:7" ht="15.4" customHeight="1" x14ac:dyDescent="0.2">
      <c r="A65" s="9" t="s">
        <v>215</v>
      </c>
      <c r="B65" s="16" t="s">
        <v>218</v>
      </c>
      <c r="C65" s="10">
        <v>-10000</v>
      </c>
      <c r="D65" s="10">
        <v>-10000</v>
      </c>
      <c r="E65" s="10">
        <v>-455.7</v>
      </c>
      <c r="F65" s="10">
        <v>9544.2999999999993</v>
      </c>
      <c r="G65" s="11" t="s">
        <v>217</v>
      </c>
    </row>
    <row r="66" spans="1:7" ht="15.4" customHeight="1" x14ac:dyDescent="0.2">
      <c r="A66" s="34" t="s">
        <v>219</v>
      </c>
      <c r="B66" s="15" t="s">
        <v>220</v>
      </c>
      <c r="C66" s="13"/>
      <c r="D66" s="13"/>
      <c r="E66" s="13">
        <v>108545.7</v>
      </c>
      <c r="F66" s="13">
        <v>108545.7</v>
      </c>
      <c r="G66" s="14" t="s">
        <v>19</v>
      </c>
    </row>
    <row r="67" spans="1:7" ht="15.4" customHeight="1" x14ac:dyDescent="0.25">
      <c r="A67" s="30" t="s">
        <v>51</v>
      </c>
      <c r="B67" s="31" t="s">
        <v>52</v>
      </c>
      <c r="C67" s="32">
        <v>9207792.5999999996</v>
      </c>
      <c r="D67" s="32">
        <v>19459569.300000001</v>
      </c>
      <c r="E67" s="32">
        <v>12930920</v>
      </c>
      <c r="F67" s="32">
        <v>-6528649.2999999998</v>
      </c>
      <c r="G67" s="33" t="s">
        <v>53</v>
      </c>
    </row>
    <row r="68" spans="1:7" ht="15.4" customHeight="1" x14ac:dyDescent="0.2">
      <c r="A68" s="34" t="s">
        <v>51</v>
      </c>
      <c r="B68" s="15" t="s">
        <v>221</v>
      </c>
      <c r="C68" s="13">
        <v>9207792.5999999996</v>
      </c>
      <c r="D68" s="13">
        <v>19459569.300000001</v>
      </c>
      <c r="E68" s="13">
        <v>12930920</v>
      </c>
      <c r="F68" s="13">
        <v>-6528649.2999999998</v>
      </c>
      <c r="G68" s="14" t="s">
        <v>53</v>
      </c>
    </row>
    <row r="69" spans="1:7" ht="15.4" customHeight="1" x14ac:dyDescent="0.2">
      <c r="A69" s="9" t="s">
        <v>222</v>
      </c>
      <c r="B69" s="16" t="s">
        <v>19</v>
      </c>
      <c r="C69" s="10">
        <v>11868722.699999999</v>
      </c>
      <c r="D69" s="10">
        <v>21950572.800000001</v>
      </c>
      <c r="E69" s="10">
        <v>15058628.1</v>
      </c>
      <c r="F69" s="10">
        <v>-6891944.7000000002</v>
      </c>
      <c r="G69" s="11" t="s">
        <v>223</v>
      </c>
    </row>
    <row r="70" spans="1:7" ht="15.4" customHeight="1" x14ac:dyDescent="0.2">
      <c r="A70" s="9" t="s">
        <v>224</v>
      </c>
      <c r="B70" s="16" t="s">
        <v>19</v>
      </c>
      <c r="C70" s="10">
        <v>-2660930.1</v>
      </c>
      <c r="D70" s="10">
        <v>-2491003.5</v>
      </c>
      <c r="E70" s="10">
        <v>-2127708.1</v>
      </c>
      <c r="F70" s="10">
        <v>363295.4</v>
      </c>
      <c r="G70" s="11" t="s">
        <v>225</v>
      </c>
    </row>
    <row r="71" spans="1:7" ht="15.4" customHeight="1" x14ac:dyDescent="0.2">
      <c r="A71" s="12" t="s">
        <v>226</v>
      </c>
      <c r="B71" s="15" t="s">
        <v>55</v>
      </c>
      <c r="C71" s="13">
        <v>2195084.7999999998</v>
      </c>
      <c r="D71" s="13">
        <v>7364065.7999999998</v>
      </c>
      <c r="E71" s="13">
        <v>6181243.7999999998</v>
      </c>
      <c r="F71" s="13">
        <v>-11828222</v>
      </c>
      <c r="G71" s="14" t="s">
        <v>56</v>
      </c>
    </row>
    <row r="72" spans="1:7" ht="14.65" customHeight="1" x14ac:dyDescent="0.2"/>
    <row r="75" spans="1:7" x14ac:dyDescent="0.2">
      <c r="A75" s="2" t="s">
        <v>83</v>
      </c>
      <c r="E75" s="21" t="s">
        <v>84</v>
      </c>
    </row>
    <row r="78" spans="1:7" x14ac:dyDescent="0.2">
      <c r="A78" s="2" t="s">
        <v>85</v>
      </c>
      <c r="E78" s="21" t="s">
        <v>86</v>
      </c>
    </row>
    <row r="81" spans="1:5" x14ac:dyDescent="0.2">
      <c r="A81" s="2" t="s">
        <v>87</v>
      </c>
      <c r="E81" s="21" t="s">
        <v>80</v>
      </c>
    </row>
    <row r="84" spans="1:5" x14ac:dyDescent="0.2">
      <c r="A84" s="2" t="s">
        <v>88</v>
      </c>
      <c r="E84" s="21" t="s">
        <v>81</v>
      </c>
    </row>
    <row r="87" spans="1:5" x14ac:dyDescent="0.2">
      <c r="A87" s="2" t="s">
        <v>227</v>
      </c>
      <c r="E87" s="21" t="s">
        <v>82</v>
      </c>
    </row>
  </sheetData>
  <mergeCells count="3">
    <mergeCell ref="E1:G1"/>
    <mergeCell ref="E2:G2"/>
    <mergeCell ref="A3:F3"/>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4"/>
  <sheetViews>
    <sheetView workbookViewId="0">
      <selection activeCell="D20" sqref="D20"/>
    </sheetView>
  </sheetViews>
  <sheetFormatPr defaultRowHeight="12.75" x14ac:dyDescent="0.2"/>
  <cols>
    <col min="1" max="1" width="50.7109375" style="2" customWidth="1"/>
    <col min="2" max="2" width="10.7109375" style="1" customWidth="1"/>
    <col min="3" max="3" width="8.28515625" style="1" customWidth="1"/>
    <col min="4" max="4" width="11.5703125" style="1" customWidth="1"/>
    <col min="5" max="5" width="10" style="1" customWidth="1"/>
    <col min="6" max="6" width="7.7109375" style="1" customWidth="1"/>
    <col min="7" max="7" width="21.7109375" style="220" customWidth="1"/>
    <col min="8" max="10" width="15.7109375" style="23" customWidth="1"/>
    <col min="11" max="11" width="7.5703125" style="23" customWidth="1"/>
    <col min="12" max="14" width="9.140625" style="1"/>
  </cols>
  <sheetData>
    <row r="1" spans="1:11" x14ac:dyDescent="0.2">
      <c r="H1" s="81"/>
      <c r="I1" s="81"/>
      <c r="J1" s="605" t="s">
        <v>3371</v>
      </c>
      <c r="K1" s="605"/>
    </row>
    <row r="2" spans="1:11" ht="27.75" customHeight="1" x14ac:dyDescent="0.2">
      <c r="H2" s="81"/>
      <c r="I2" s="609" t="s">
        <v>1124</v>
      </c>
      <c r="J2" s="605"/>
      <c r="K2" s="605"/>
    </row>
    <row r="3" spans="1:11" ht="39.75" customHeight="1" x14ac:dyDescent="0.2">
      <c r="A3" s="597" t="s">
        <v>3372</v>
      </c>
      <c r="B3" s="597"/>
      <c r="C3" s="597"/>
      <c r="D3" s="597"/>
      <c r="E3" s="597"/>
      <c r="F3" s="597"/>
      <c r="G3" s="597"/>
      <c r="H3" s="606"/>
      <c r="I3" s="606"/>
      <c r="J3" s="606"/>
      <c r="K3" s="606"/>
    </row>
    <row r="4" spans="1:11" x14ac:dyDescent="0.2">
      <c r="A4" s="665"/>
      <c r="B4" s="665"/>
      <c r="C4" s="665"/>
      <c r="D4" s="665"/>
      <c r="H4" s="81"/>
      <c r="I4" s="81"/>
      <c r="J4" s="81" t="s">
        <v>68</v>
      </c>
      <c r="K4" s="81"/>
    </row>
    <row r="5" spans="1:11" ht="26.25" customHeight="1" x14ac:dyDescent="0.2">
      <c r="A5" s="601" t="s">
        <v>69</v>
      </c>
      <c r="B5" s="601" t="s">
        <v>230</v>
      </c>
      <c r="C5" s="601"/>
      <c r="D5" s="601"/>
      <c r="E5" s="601"/>
      <c r="F5" s="601"/>
      <c r="G5" s="601" t="s">
        <v>3158</v>
      </c>
      <c r="H5" s="603" t="s">
        <v>3159</v>
      </c>
      <c r="I5" s="603" t="s">
        <v>1128</v>
      </c>
      <c r="J5" s="603" t="s">
        <v>3160</v>
      </c>
      <c r="K5" s="603"/>
    </row>
    <row r="6" spans="1:11" ht="38.25" x14ac:dyDescent="0.2">
      <c r="A6" s="601"/>
      <c r="B6" s="24" t="s">
        <v>3161</v>
      </c>
      <c r="C6" s="24" t="s">
        <v>3162</v>
      </c>
      <c r="D6" s="24" t="s">
        <v>3163</v>
      </c>
      <c r="E6" s="24" t="s">
        <v>3164</v>
      </c>
      <c r="F6" s="24" t="s">
        <v>3165</v>
      </c>
      <c r="G6" s="601"/>
      <c r="H6" s="603"/>
      <c r="I6" s="603"/>
      <c r="J6" s="25" t="s">
        <v>75</v>
      </c>
      <c r="K6" s="25" t="s">
        <v>76</v>
      </c>
    </row>
    <row r="7" spans="1:11" ht="9.9499999999999993" customHeight="1" x14ac:dyDescent="0.2">
      <c r="A7" s="7">
        <v>1</v>
      </c>
      <c r="B7" s="8">
        <v>2</v>
      </c>
      <c r="C7" s="8">
        <v>3</v>
      </c>
      <c r="D7" s="8">
        <v>4</v>
      </c>
      <c r="E7" s="8">
        <v>5</v>
      </c>
      <c r="F7" s="8">
        <v>6</v>
      </c>
      <c r="G7" s="7">
        <v>7</v>
      </c>
      <c r="H7" s="8">
        <v>8</v>
      </c>
      <c r="I7" s="8">
        <v>9</v>
      </c>
      <c r="J7" s="8">
        <v>10</v>
      </c>
      <c r="K7" s="8">
        <v>11</v>
      </c>
    </row>
    <row r="8" spans="1:11" ht="18" customHeight="1" x14ac:dyDescent="0.2">
      <c r="A8" s="221" t="s">
        <v>233</v>
      </c>
      <c r="B8" s="11" t="s">
        <v>19</v>
      </c>
      <c r="C8" s="11" t="s">
        <v>19</v>
      </c>
      <c r="D8" s="11" t="s">
        <v>19</v>
      </c>
      <c r="E8" s="11" t="s">
        <v>19</v>
      </c>
      <c r="F8" s="11"/>
      <c r="G8" s="222" t="s">
        <v>19</v>
      </c>
      <c r="H8" s="10">
        <v>19598</v>
      </c>
      <c r="I8" s="10">
        <v>18610.400000000001</v>
      </c>
      <c r="J8" s="10">
        <v>-987.6</v>
      </c>
      <c r="K8" s="10" t="s">
        <v>3373</v>
      </c>
    </row>
    <row r="9" spans="1:11" x14ac:dyDescent="0.2">
      <c r="A9" s="221" t="s">
        <v>2294</v>
      </c>
      <c r="B9" s="11" t="s">
        <v>19</v>
      </c>
      <c r="C9" s="11" t="s">
        <v>19</v>
      </c>
      <c r="D9" s="11" t="s">
        <v>19</v>
      </c>
      <c r="E9" s="11" t="s">
        <v>19</v>
      </c>
      <c r="F9" s="11">
        <v>2</v>
      </c>
      <c r="G9" s="222" t="s">
        <v>19</v>
      </c>
      <c r="H9" s="10">
        <v>16373.7</v>
      </c>
      <c r="I9" s="10">
        <v>16077.2</v>
      </c>
      <c r="J9" s="10">
        <v>-296.5</v>
      </c>
      <c r="K9" s="10" t="s">
        <v>1006</v>
      </c>
    </row>
    <row r="10" spans="1:11" x14ac:dyDescent="0.2">
      <c r="A10" s="223" t="s">
        <v>2379</v>
      </c>
      <c r="B10" s="11" t="s">
        <v>19</v>
      </c>
      <c r="C10" s="11" t="s">
        <v>19</v>
      </c>
      <c r="D10" s="11" t="s">
        <v>19</v>
      </c>
      <c r="E10" s="11" t="s">
        <v>19</v>
      </c>
      <c r="F10" s="11">
        <v>222500</v>
      </c>
      <c r="G10" s="222" t="s">
        <v>19</v>
      </c>
      <c r="H10" s="10">
        <v>342.8</v>
      </c>
      <c r="I10" s="10">
        <v>342.8</v>
      </c>
      <c r="J10" s="10"/>
      <c r="K10" s="10" t="s">
        <v>59</v>
      </c>
    </row>
    <row r="11" spans="1:11" x14ac:dyDescent="0.2">
      <c r="A11" s="223" t="s">
        <v>2409</v>
      </c>
      <c r="B11" s="11" t="s">
        <v>19</v>
      </c>
      <c r="C11" s="11" t="s">
        <v>19</v>
      </c>
      <c r="D11" s="11" t="s">
        <v>19</v>
      </c>
      <c r="E11" s="11" t="s">
        <v>19</v>
      </c>
      <c r="F11" s="11">
        <v>222910</v>
      </c>
      <c r="G11" s="224" t="s">
        <v>19</v>
      </c>
      <c r="H11" s="10">
        <v>94.4</v>
      </c>
      <c r="I11" s="10">
        <v>94.4</v>
      </c>
      <c r="J11" s="10"/>
      <c r="K11" s="10" t="s">
        <v>59</v>
      </c>
    </row>
    <row r="12" spans="1:11" x14ac:dyDescent="0.2">
      <c r="A12" s="223" t="s">
        <v>2413</v>
      </c>
      <c r="B12" s="11" t="s">
        <v>19</v>
      </c>
      <c r="C12" s="11" t="s">
        <v>19</v>
      </c>
      <c r="D12" s="11" t="s">
        <v>19</v>
      </c>
      <c r="E12" s="11" t="s">
        <v>19</v>
      </c>
      <c r="F12" s="11">
        <v>222920</v>
      </c>
      <c r="G12" s="224" t="s">
        <v>19</v>
      </c>
      <c r="H12" s="10">
        <v>100</v>
      </c>
      <c r="I12" s="10">
        <v>100</v>
      </c>
      <c r="J12" s="10"/>
      <c r="K12" s="10" t="s">
        <v>59</v>
      </c>
    </row>
    <row r="13" spans="1:11" x14ac:dyDescent="0.2">
      <c r="A13" s="223" t="s">
        <v>2438</v>
      </c>
      <c r="B13" s="11" t="s">
        <v>19</v>
      </c>
      <c r="C13" s="11" t="s">
        <v>19</v>
      </c>
      <c r="D13" s="11" t="s">
        <v>19</v>
      </c>
      <c r="E13" s="11" t="s">
        <v>19</v>
      </c>
      <c r="F13" s="11">
        <v>222990</v>
      </c>
      <c r="G13" s="224" t="s">
        <v>19</v>
      </c>
      <c r="H13" s="10">
        <v>3.5</v>
      </c>
      <c r="I13" s="10">
        <v>3.5</v>
      </c>
      <c r="J13" s="10"/>
      <c r="K13" s="10" t="s">
        <v>59</v>
      </c>
    </row>
    <row r="14" spans="1:11" ht="38.25" x14ac:dyDescent="0.2">
      <c r="A14" s="223" t="s">
        <v>2681</v>
      </c>
      <c r="B14" s="11" t="s">
        <v>19</v>
      </c>
      <c r="C14" s="11" t="s">
        <v>19</v>
      </c>
      <c r="D14" s="11" t="s">
        <v>19</v>
      </c>
      <c r="E14" s="11" t="s">
        <v>19</v>
      </c>
      <c r="F14" s="11">
        <v>291120</v>
      </c>
      <c r="G14" s="222" t="s">
        <v>19</v>
      </c>
      <c r="H14" s="10">
        <v>7140</v>
      </c>
      <c r="I14" s="10">
        <v>6873.8</v>
      </c>
      <c r="J14" s="10">
        <v>-266.2</v>
      </c>
      <c r="K14" s="10" t="s">
        <v>995</v>
      </c>
    </row>
    <row r="15" spans="1:11" ht="38.25" x14ac:dyDescent="0.2">
      <c r="A15" s="223" t="s">
        <v>2709</v>
      </c>
      <c r="B15" s="11" t="s">
        <v>19</v>
      </c>
      <c r="C15" s="11" t="s">
        <v>19</v>
      </c>
      <c r="D15" s="11" t="s">
        <v>19</v>
      </c>
      <c r="E15" s="11" t="s">
        <v>19</v>
      </c>
      <c r="F15" s="11">
        <v>291220</v>
      </c>
      <c r="G15" s="222" t="s">
        <v>19</v>
      </c>
      <c r="H15" s="10">
        <v>8693</v>
      </c>
      <c r="I15" s="10">
        <v>8662.7000000000007</v>
      </c>
      <c r="J15" s="10">
        <v>-30.3</v>
      </c>
      <c r="K15" s="10" t="s">
        <v>99</v>
      </c>
    </row>
    <row r="16" spans="1:11" x14ac:dyDescent="0.2">
      <c r="A16" s="221" t="s">
        <v>2750</v>
      </c>
      <c r="B16" s="11" t="s">
        <v>19</v>
      </c>
      <c r="C16" s="11" t="s">
        <v>19</v>
      </c>
      <c r="D16" s="11" t="s">
        <v>19</v>
      </c>
      <c r="E16" s="11" t="s">
        <v>19</v>
      </c>
      <c r="F16" s="11">
        <v>3</v>
      </c>
      <c r="G16" s="222" t="s">
        <v>19</v>
      </c>
      <c r="H16" s="10">
        <v>3224.3</v>
      </c>
      <c r="I16" s="10">
        <v>2533.1999999999998</v>
      </c>
      <c r="J16" s="10">
        <v>-691.1</v>
      </c>
      <c r="K16" s="10" t="s">
        <v>3374</v>
      </c>
    </row>
    <row r="17" spans="1:11" x14ac:dyDescent="0.2">
      <c r="A17" s="223" t="s">
        <v>2761</v>
      </c>
      <c r="B17" s="11" t="s">
        <v>19</v>
      </c>
      <c r="C17" s="11" t="s">
        <v>19</v>
      </c>
      <c r="D17" s="11" t="s">
        <v>19</v>
      </c>
      <c r="E17" s="11" t="s">
        <v>19</v>
      </c>
      <c r="F17" s="11">
        <v>311120</v>
      </c>
      <c r="G17" s="222" t="s">
        <v>19</v>
      </c>
      <c r="H17" s="10">
        <v>1855</v>
      </c>
      <c r="I17" s="10">
        <v>1166.4000000000001</v>
      </c>
      <c r="J17" s="10">
        <v>-688.6</v>
      </c>
      <c r="K17" s="10" t="s">
        <v>432</v>
      </c>
    </row>
    <row r="18" spans="1:11" x14ac:dyDescent="0.2">
      <c r="A18" s="223" t="s">
        <v>2790</v>
      </c>
      <c r="B18" s="11" t="s">
        <v>19</v>
      </c>
      <c r="C18" s="11" t="s">
        <v>19</v>
      </c>
      <c r="D18" s="11" t="s">
        <v>19</v>
      </c>
      <c r="E18" s="11" t="s">
        <v>19</v>
      </c>
      <c r="F18" s="11">
        <v>314110</v>
      </c>
      <c r="G18" s="222" t="s">
        <v>19</v>
      </c>
      <c r="H18" s="10">
        <v>1106</v>
      </c>
      <c r="I18" s="10">
        <v>1103.7</v>
      </c>
      <c r="J18" s="10">
        <v>-2.2999999999999998</v>
      </c>
      <c r="K18" s="10" t="s">
        <v>2</v>
      </c>
    </row>
    <row r="19" spans="1:11" ht="25.5" x14ac:dyDescent="0.2">
      <c r="A19" s="223" t="s">
        <v>2823</v>
      </c>
      <c r="B19" s="11" t="s">
        <v>19</v>
      </c>
      <c r="C19" s="11" t="s">
        <v>19</v>
      </c>
      <c r="D19" s="11" t="s">
        <v>19</v>
      </c>
      <c r="E19" s="11" t="s">
        <v>19</v>
      </c>
      <c r="F19" s="11">
        <v>316110</v>
      </c>
      <c r="G19" s="222" t="s">
        <v>19</v>
      </c>
      <c r="H19" s="10">
        <v>167.2</v>
      </c>
      <c r="I19" s="10">
        <v>167.2</v>
      </c>
      <c r="J19" s="10"/>
      <c r="K19" s="10" t="s">
        <v>59</v>
      </c>
    </row>
    <row r="20" spans="1:11" ht="25.5" x14ac:dyDescent="0.2">
      <c r="A20" s="223" t="s">
        <v>2884</v>
      </c>
      <c r="B20" s="11" t="s">
        <v>19</v>
      </c>
      <c r="C20" s="11" t="s">
        <v>19</v>
      </c>
      <c r="D20" s="11" t="s">
        <v>19</v>
      </c>
      <c r="E20" s="11" t="s">
        <v>19</v>
      </c>
      <c r="F20" s="11">
        <v>331110</v>
      </c>
      <c r="G20" s="222" t="s">
        <v>19</v>
      </c>
      <c r="H20" s="10">
        <v>7.9</v>
      </c>
      <c r="I20" s="10">
        <v>7.9</v>
      </c>
      <c r="J20" s="10"/>
      <c r="K20" s="10" t="s">
        <v>59</v>
      </c>
    </row>
    <row r="21" spans="1:11" x14ac:dyDescent="0.2">
      <c r="A21" s="223" t="s">
        <v>2897</v>
      </c>
      <c r="B21" s="11" t="s">
        <v>19</v>
      </c>
      <c r="C21" s="11" t="s">
        <v>19</v>
      </c>
      <c r="D21" s="11" t="s">
        <v>19</v>
      </c>
      <c r="E21" s="11" t="s">
        <v>19</v>
      </c>
      <c r="F21" s="11">
        <v>332110</v>
      </c>
      <c r="G21" s="222" t="s">
        <v>19</v>
      </c>
      <c r="H21" s="10">
        <v>9.9</v>
      </c>
      <c r="I21" s="10">
        <v>9.9</v>
      </c>
      <c r="J21" s="10"/>
      <c r="K21" s="10" t="s">
        <v>59</v>
      </c>
    </row>
    <row r="22" spans="1:11" x14ac:dyDescent="0.2">
      <c r="A22" s="223" t="s">
        <v>2909</v>
      </c>
      <c r="B22" s="11" t="s">
        <v>19</v>
      </c>
      <c r="C22" s="11" t="s">
        <v>19</v>
      </c>
      <c r="D22" s="11" t="s">
        <v>19</v>
      </c>
      <c r="E22" s="11" t="s">
        <v>19</v>
      </c>
      <c r="F22" s="11">
        <v>333110</v>
      </c>
      <c r="G22" s="222" t="s">
        <v>19</v>
      </c>
      <c r="H22" s="10">
        <v>50</v>
      </c>
      <c r="I22" s="10">
        <v>50</v>
      </c>
      <c r="J22" s="10"/>
      <c r="K22" s="10" t="s">
        <v>59</v>
      </c>
    </row>
    <row r="23" spans="1:11" ht="25.5" x14ac:dyDescent="0.2">
      <c r="A23" s="223" t="s">
        <v>2924</v>
      </c>
      <c r="B23" s="11" t="s">
        <v>19</v>
      </c>
      <c r="C23" s="11" t="s">
        <v>19</v>
      </c>
      <c r="D23" s="11" t="s">
        <v>19</v>
      </c>
      <c r="E23" s="11" t="s">
        <v>19</v>
      </c>
      <c r="F23" s="11">
        <v>335110</v>
      </c>
      <c r="G23" s="222" t="s">
        <v>19</v>
      </c>
      <c r="H23" s="10">
        <v>13.3</v>
      </c>
      <c r="I23" s="10">
        <v>13.2</v>
      </c>
      <c r="J23" s="10">
        <v>-0.1</v>
      </c>
      <c r="K23" s="10" t="s">
        <v>330</v>
      </c>
    </row>
    <row r="24" spans="1:11" ht="25.5" x14ac:dyDescent="0.2">
      <c r="A24" s="223" t="s">
        <v>2931</v>
      </c>
      <c r="B24" s="11" t="s">
        <v>19</v>
      </c>
      <c r="C24" s="11" t="s">
        <v>19</v>
      </c>
      <c r="D24" s="11" t="s">
        <v>19</v>
      </c>
      <c r="E24" s="11" t="s">
        <v>19</v>
      </c>
      <c r="F24" s="11">
        <v>336110</v>
      </c>
      <c r="G24" s="222" t="s">
        <v>19</v>
      </c>
      <c r="H24" s="10">
        <v>15</v>
      </c>
      <c r="I24" s="10">
        <v>15</v>
      </c>
      <c r="J24" s="10"/>
      <c r="K24" s="10" t="s">
        <v>59</v>
      </c>
    </row>
    <row r="25" spans="1:11" x14ac:dyDescent="0.2">
      <c r="A25" s="12" t="s">
        <v>294</v>
      </c>
      <c r="B25" s="14" t="s">
        <v>295</v>
      </c>
      <c r="C25" s="14" t="s">
        <v>19</v>
      </c>
      <c r="D25" s="14" t="s">
        <v>19</v>
      </c>
      <c r="E25" s="14" t="s">
        <v>19</v>
      </c>
      <c r="F25" s="14"/>
      <c r="G25" s="34" t="s">
        <v>19</v>
      </c>
      <c r="H25" s="13">
        <v>500</v>
      </c>
      <c r="I25" s="13">
        <v>500</v>
      </c>
      <c r="J25" s="13"/>
      <c r="K25" s="10" t="s">
        <v>59</v>
      </c>
    </row>
    <row r="26" spans="1:11" x14ac:dyDescent="0.2">
      <c r="A26" s="227" t="s">
        <v>300</v>
      </c>
      <c r="B26" s="11" t="s">
        <v>295</v>
      </c>
      <c r="C26" s="11" t="s">
        <v>301</v>
      </c>
      <c r="D26" s="11" t="s">
        <v>19</v>
      </c>
      <c r="E26" s="11" t="s">
        <v>19</v>
      </c>
      <c r="F26" s="11"/>
      <c r="G26" s="222" t="s">
        <v>19</v>
      </c>
      <c r="H26" s="10">
        <v>500</v>
      </c>
      <c r="I26" s="10">
        <v>500</v>
      </c>
      <c r="J26" s="10"/>
      <c r="K26" s="10" t="s">
        <v>59</v>
      </c>
    </row>
    <row r="27" spans="1:11" x14ac:dyDescent="0.2">
      <c r="A27" s="228" t="s">
        <v>321</v>
      </c>
      <c r="B27" s="11" t="s">
        <v>295</v>
      </c>
      <c r="C27" s="11" t="s">
        <v>1000</v>
      </c>
      <c r="D27" s="11" t="s">
        <v>19</v>
      </c>
      <c r="E27" s="11" t="s">
        <v>19</v>
      </c>
      <c r="F27" s="11"/>
      <c r="G27" s="222" t="s">
        <v>19</v>
      </c>
      <c r="H27" s="10">
        <v>500</v>
      </c>
      <c r="I27" s="10">
        <v>500</v>
      </c>
      <c r="J27" s="10"/>
      <c r="K27" s="10" t="s">
        <v>59</v>
      </c>
    </row>
    <row r="28" spans="1:11" x14ac:dyDescent="0.2">
      <c r="A28" s="229" t="s">
        <v>321</v>
      </c>
      <c r="B28" s="11" t="s">
        <v>295</v>
      </c>
      <c r="C28" s="11" t="s">
        <v>3375</v>
      </c>
      <c r="D28" s="11" t="s">
        <v>19</v>
      </c>
      <c r="E28" s="11" t="s">
        <v>19</v>
      </c>
      <c r="F28" s="11"/>
      <c r="G28" s="222" t="s">
        <v>19</v>
      </c>
      <c r="H28" s="10">
        <v>500</v>
      </c>
      <c r="I28" s="10">
        <v>500</v>
      </c>
      <c r="J28" s="10"/>
      <c r="K28" s="10" t="s">
        <v>59</v>
      </c>
    </row>
    <row r="29" spans="1:11" x14ac:dyDescent="0.2">
      <c r="A29" s="230" t="s">
        <v>321</v>
      </c>
      <c r="B29" s="11" t="s">
        <v>295</v>
      </c>
      <c r="C29" s="11" t="s">
        <v>3375</v>
      </c>
      <c r="D29" s="11" t="s">
        <v>3376</v>
      </c>
      <c r="E29" s="11" t="s">
        <v>19</v>
      </c>
      <c r="F29" s="11"/>
      <c r="G29" s="222" t="s">
        <v>19</v>
      </c>
      <c r="H29" s="10">
        <v>500</v>
      </c>
      <c r="I29" s="10">
        <v>500</v>
      </c>
      <c r="J29" s="10"/>
      <c r="K29" s="10" t="s">
        <v>59</v>
      </c>
    </row>
    <row r="30" spans="1:11" x14ac:dyDescent="0.2">
      <c r="A30" s="230" t="s">
        <v>321</v>
      </c>
      <c r="B30" s="11" t="s">
        <v>295</v>
      </c>
      <c r="C30" s="11" t="s">
        <v>3375</v>
      </c>
      <c r="D30" s="11" t="s">
        <v>322</v>
      </c>
      <c r="E30" s="11" t="s">
        <v>19</v>
      </c>
      <c r="F30" s="11"/>
      <c r="G30" s="222" t="s">
        <v>19</v>
      </c>
      <c r="H30" s="10">
        <v>500</v>
      </c>
      <c r="I30" s="10">
        <v>500</v>
      </c>
      <c r="J30" s="10"/>
      <c r="K30" s="10" t="s">
        <v>59</v>
      </c>
    </row>
    <row r="31" spans="1:11" x14ac:dyDescent="0.2">
      <c r="A31" s="231" t="s">
        <v>3377</v>
      </c>
      <c r="B31" s="11" t="s">
        <v>295</v>
      </c>
      <c r="C31" s="11" t="s">
        <v>3375</v>
      </c>
      <c r="D31" s="11" t="s">
        <v>322</v>
      </c>
      <c r="E31" s="11" t="s">
        <v>3378</v>
      </c>
      <c r="F31" s="11"/>
      <c r="G31" s="222" t="s">
        <v>19</v>
      </c>
      <c r="H31" s="10">
        <v>500</v>
      </c>
      <c r="I31" s="10">
        <v>500</v>
      </c>
      <c r="J31" s="10"/>
      <c r="K31" s="10" t="s">
        <v>59</v>
      </c>
    </row>
    <row r="32" spans="1:11" x14ac:dyDescent="0.2">
      <c r="A32" s="221" t="s">
        <v>2750</v>
      </c>
      <c r="B32" s="11" t="s">
        <v>295</v>
      </c>
      <c r="C32" s="11" t="s">
        <v>3375</v>
      </c>
      <c r="D32" s="11" t="s">
        <v>322</v>
      </c>
      <c r="E32" s="11" t="s">
        <v>3378</v>
      </c>
      <c r="F32" s="11">
        <v>3</v>
      </c>
      <c r="G32" s="222" t="s">
        <v>19</v>
      </c>
      <c r="H32" s="10">
        <v>500</v>
      </c>
      <c r="I32" s="10">
        <v>500</v>
      </c>
      <c r="J32" s="10"/>
      <c r="K32" s="10" t="s">
        <v>59</v>
      </c>
    </row>
    <row r="33" spans="1:11" ht="16.5" customHeight="1" x14ac:dyDescent="0.2">
      <c r="A33" s="223" t="s">
        <v>2790</v>
      </c>
      <c r="B33" s="11" t="s">
        <v>295</v>
      </c>
      <c r="C33" s="11" t="s">
        <v>3375</v>
      </c>
      <c r="D33" s="11" t="s">
        <v>322</v>
      </c>
      <c r="E33" s="11" t="s">
        <v>3378</v>
      </c>
      <c r="F33" s="11">
        <v>314110</v>
      </c>
      <c r="G33" s="222" t="s">
        <v>3379</v>
      </c>
      <c r="H33" s="10">
        <v>500</v>
      </c>
      <c r="I33" s="10">
        <v>500</v>
      </c>
      <c r="J33" s="10"/>
      <c r="K33" s="10" t="s">
        <v>59</v>
      </c>
    </row>
    <row r="34" spans="1:11" x14ac:dyDescent="0.2">
      <c r="A34" s="12" t="s">
        <v>327</v>
      </c>
      <c r="B34" s="14" t="s">
        <v>328</v>
      </c>
      <c r="C34" s="14" t="s">
        <v>19</v>
      </c>
      <c r="D34" s="14" t="s">
        <v>19</v>
      </c>
      <c r="E34" s="14" t="s">
        <v>19</v>
      </c>
      <c r="F34" s="14"/>
      <c r="G34" s="34" t="s">
        <v>19</v>
      </c>
      <c r="H34" s="13">
        <v>800</v>
      </c>
      <c r="I34" s="13">
        <v>124.8</v>
      </c>
      <c r="J34" s="13">
        <v>-675.2</v>
      </c>
      <c r="K34" s="10" t="s">
        <v>3380</v>
      </c>
    </row>
    <row r="35" spans="1:11" x14ac:dyDescent="0.2">
      <c r="A35" s="227" t="s">
        <v>300</v>
      </c>
      <c r="B35" s="11" t="s">
        <v>328</v>
      </c>
      <c r="C35" s="11" t="s">
        <v>301</v>
      </c>
      <c r="D35" s="11" t="s">
        <v>19</v>
      </c>
      <c r="E35" s="11" t="s">
        <v>19</v>
      </c>
      <c r="F35" s="11"/>
      <c r="G35" s="222" t="s">
        <v>19</v>
      </c>
      <c r="H35" s="10">
        <v>800</v>
      </c>
      <c r="I35" s="10">
        <v>124.8</v>
      </c>
      <c r="J35" s="10">
        <v>-675.2</v>
      </c>
      <c r="K35" s="10" t="s">
        <v>3380</v>
      </c>
    </row>
    <row r="36" spans="1:11" x14ac:dyDescent="0.2">
      <c r="A36" s="228" t="s">
        <v>993</v>
      </c>
      <c r="B36" s="11" t="s">
        <v>328</v>
      </c>
      <c r="C36" s="11" t="s">
        <v>994</v>
      </c>
      <c r="D36" s="11" t="s">
        <v>19</v>
      </c>
      <c r="E36" s="11" t="s">
        <v>19</v>
      </c>
      <c r="F36" s="11"/>
      <c r="G36" s="222" t="s">
        <v>19</v>
      </c>
      <c r="H36" s="10">
        <v>800</v>
      </c>
      <c r="I36" s="10">
        <v>124.8</v>
      </c>
      <c r="J36" s="10">
        <v>-675.2</v>
      </c>
      <c r="K36" s="10" t="s">
        <v>3380</v>
      </c>
    </row>
    <row r="37" spans="1:11" x14ac:dyDescent="0.2">
      <c r="A37" s="229" t="s">
        <v>3234</v>
      </c>
      <c r="B37" s="11" t="s">
        <v>328</v>
      </c>
      <c r="C37" s="11" t="s">
        <v>3235</v>
      </c>
      <c r="D37" s="11" t="s">
        <v>19</v>
      </c>
      <c r="E37" s="11" t="s">
        <v>19</v>
      </c>
      <c r="F37" s="11"/>
      <c r="G37" s="222" t="s">
        <v>19</v>
      </c>
      <c r="H37" s="10">
        <v>800</v>
      </c>
      <c r="I37" s="10">
        <v>124.8</v>
      </c>
      <c r="J37" s="10">
        <v>-675.2</v>
      </c>
      <c r="K37" s="10" t="s">
        <v>3380</v>
      </c>
    </row>
    <row r="38" spans="1:11" x14ac:dyDescent="0.2">
      <c r="A38" s="230" t="s">
        <v>993</v>
      </c>
      <c r="B38" s="11" t="s">
        <v>328</v>
      </c>
      <c r="C38" s="11" t="s">
        <v>3235</v>
      </c>
      <c r="D38" s="11" t="s">
        <v>2994</v>
      </c>
      <c r="E38" s="11" t="s">
        <v>19</v>
      </c>
      <c r="F38" s="11"/>
      <c r="G38" s="222" t="s">
        <v>19</v>
      </c>
      <c r="H38" s="10">
        <v>800</v>
      </c>
      <c r="I38" s="10">
        <v>124.8</v>
      </c>
      <c r="J38" s="10">
        <v>-675.2</v>
      </c>
      <c r="K38" s="10" t="s">
        <v>3380</v>
      </c>
    </row>
    <row r="39" spans="1:11" x14ac:dyDescent="0.2">
      <c r="A39" s="230" t="s">
        <v>344</v>
      </c>
      <c r="B39" s="11" t="s">
        <v>328</v>
      </c>
      <c r="C39" s="11" t="s">
        <v>3235</v>
      </c>
      <c r="D39" s="11" t="s">
        <v>345</v>
      </c>
      <c r="E39" s="11" t="s">
        <v>19</v>
      </c>
      <c r="F39" s="11"/>
      <c r="G39" s="222" t="s">
        <v>19</v>
      </c>
      <c r="H39" s="10">
        <v>800</v>
      </c>
      <c r="I39" s="10">
        <v>124.8</v>
      </c>
      <c r="J39" s="10">
        <v>-675.2</v>
      </c>
      <c r="K39" s="10" t="s">
        <v>3380</v>
      </c>
    </row>
    <row r="40" spans="1:11" x14ac:dyDescent="0.2">
      <c r="A40" s="231" t="s">
        <v>3236</v>
      </c>
      <c r="B40" s="11" t="s">
        <v>328</v>
      </c>
      <c r="C40" s="11" t="s">
        <v>3235</v>
      </c>
      <c r="D40" s="11" t="s">
        <v>345</v>
      </c>
      <c r="E40" s="11" t="s">
        <v>3237</v>
      </c>
      <c r="F40" s="11"/>
      <c r="G40" s="222" t="s">
        <v>19</v>
      </c>
      <c r="H40" s="10">
        <v>800</v>
      </c>
      <c r="I40" s="10">
        <v>124.8</v>
      </c>
      <c r="J40" s="10">
        <v>-675.2</v>
      </c>
      <c r="K40" s="10" t="s">
        <v>3380</v>
      </c>
    </row>
    <row r="41" spans="1:11" x14ac:dyDescent="0.2">
      <c r="A41" s="221" t="s">
        <v>2750</v>
      </c>
      <c r="B41" s="11" t="s">
        <v>328</v>
      </c>
      <c r="C41" s="11" t="s">
        <v>3235</v>
      </c>
      <c r="D41" s="11" t="s">
        <v>345</v>
      </c>
      <c r="E41" s="11" t="s">
        <v>3237</v>
      </c>
      <c r="F41" s="11">
        <v>3</v>
      </c>
      <c r="G41" s="222" t="s">
        <v>19</v>
      </c>
      <c r="H41" s="10">
        <v>800</v>
      </c>
      <c r="I41" s="10">
        <v>124.8</v>
      </c>
      <c r="J41" s="10">
        <v>-675.2</v>
      </c>
      <c r="K41" s="10" t="s">
        <v>3380</v>
      </c>
    </row>
    <row r="42" spans="1:11" ht="15.75" customHeight="1" x14ac:dyDescent="0.2">
      <c r="A42" s="223" t="s">
        <v>2761</v>
      </c>
      <c r="B42" s="11" t="s">
        <v>328</v>
      </c>
      <c r="C42" s="11" t="s">
        <v>3235</v>
      </c>
      <c r="D42" s="11" t="s">
        <v>345</v>
      </c>
      <c r="E42" s="11" t="s">
        <v>3237</v>
      </c>
      <c r="F42" s="11">
        <v>311120</v>
      </c>
      <c r="G42" s="222" t="s">
        <v>3379</v>
      </c>
      <c r="H42" s="10">
        <v>800</v>
      </c>
      <c r="I42" s="10">
        <v>124.8</v>
      </c>
      <c r="J42" s="10">
        <v>-675.2</v>
      </c>
      <c r="K42" s="10" t="s">
        <v>3380</v>
      </c>
    </row>
    <row r="43" spans="1:11" x14ac:dyDescent="0.2">
      <c r="A43" s="12" t="s">
        <v>384</v>
      </c>
      <c r="B43" s="14" t="s">
        <v>385</v>
      </c>
      <c r="C43" s="14" t="s">
        <v>19</v>
      </c>
      <c r="D43" s="14" t="s">
        <v>19</v>
      </c>
      <c r="E43" s="14" t="s">
        <v>19</v>
      </c>
      <c r="F43" s="14"/>
      <c r="G43" s="34" t="s">
        <v>19</v>
      </c>
      <c r="H43" s="13">
        <v>250</v>
      </c>
      <c r="I43" s="13">
        <v>250</v>
      </c>
      <c r="J43" s="13"/>
      <c r="K43" s="10" t="s">
        <v>59</v>
      </c>
    </row>
    <row r="44" spans="1:11" x14ac:dyDescent="0.2">
      <c r="A44" s="227" t="s">
        <v>387</v>
      </c>
      <c r="B44" s="11" t="s">
        <v>385</v>
      </c>
      <c r="C44" s="11" t="s">
        <v>388</v>
      </c>
      <c r="D44" s="11" t="s">
        <v>19</v>
      </c>
      <c r="E44" s="11" t="s">
        <v>19</v>
      </c>
      <c r="F44" s="11"/>
      <c r="G44" s="222" t="s">
        <v>19</v>
      </c>
      <c r="H44" s="10">
        <v>250</v>
      </c>
      <c r="I44" s="10">
        <v>250</v>
      </c>
      <c r="J44" s="10"/>
      <c r="K44" s="10" t="s">
        <v>59</v>
      </c>
    </row>
    <row r="45" spans="1:11" x14ac:dyDescent="0.2">
      <c r="A45" s="228" t="s">
        <v>986</v>
      </c>
      <c r="B45" s="11" t="s">
        <v>385</v>
      </c>
      <c r="C45" s="11" t="s">
        <v>987</v>
      </c>
      <c r="D45" s="11" t="s">
        <v>19</v>
      </c>
      <c r="E45" s="11" t="s">
        <v>19</v>
      </c>
      <c r="F45" s="11"/>
      <c r="G45" s="222" t="s">
        <v>19</v>
      </c>
      <c r="H45" s="10">
        <v>250</v>
      </c>
      <c r="I45" s="10">
        <v>250</v>
      </c>
      <c r="J45" s="10"/>
      <c r="K45" s="10" t="s">
        <v>59</v>
      </c>
    </row>
    <row r="46" spans="1:11" x14ac:dyDescent="0.2">
      <c r="A46" s="229" t="s">
        <v>986</v>
      </c>
      <c r="B46" s="11" t="s">
        <v>385</v>
      </c>
      <c r="C46" s="11" t="s">
        <v>3268</v>
      </c>
      <c r="D46" s="11" t="s">
        <v>19</v>
      </c>
      <c r="E46" s="11" t="s">
        <v>19</v>
      </c>
      <c r="F46" s="11"/>
      <c r="G46" s="222" t="s">
        <v>19</v>
      </c>
      <c r="H46" s="10">
        <v>250</v>
      </c>
      <c r="I46" s="10">
        <v>250</v>
      </c>
      <c r="J46" s="10"/>
      <c r="K46" s="10" t="s">
        <v>59</v>
      </c>
    </row>
    <row r="47" spans="1:11" x14ac:dyDescent="0.2">
      <c r="A47" s="230" t="s">
        <v>3269</v>
      </c>
      <c r="B47" s="11" t="s">
        <v>385</v>
      </c>
      <c r="C47" s="11" t="s">
        <v>3268</v>
      </c>
      <c r="D47" s="11" t="s">
        <v>2753</v>
      </c>
      <c r="E47" s="11" t="s">
        <v>19</v>
      </c>
      <c r="F47" s="11"/>
      <c r="G47" s="222" t="s">
        <v>19</v>
      </c>
      <c r="H47" s="10">
        <v>250</v>
      </c>
      <c r="I47" s="10">
        <v>250</v>
      </c>
      <c r="J47" s="10"/>
      <c r="K47" s="10" t="s">
        <v>59</v>
      </c>
    </row>
    <row r="48" spans="1:11" x14ac:dyDescent="0.2">
      <c r="A48" s="230" t="s">
        <v>395</v>
      </c>
      <c r="B48" s="11" t="s">
        <v>385</v>
      </c>
      <c r="C48" s="11" t="s">
        <v>3268</v>
      </c>
      <c r="D48" s="11" t="s">
        <v>396</v>
      </c>
      <c r="E48" s="11" t="s">
        <v>19</v>
      </c>
      <c r="F48" s="11"/>
      <c r="G48" s="222" t="s">
        <v>19</v>
      </c>
      <c r="H48" s="10">
        <v>250</v>
      </c>
      <c r="I48" s="10">
        <v>250</v>
      </c>
      <c r="J48" s="10"/>
      <c r="K48" s="10" t="s">
        <v>59</v>
      </c>
    </row>
    <row r="49" spans="1:11" x14ac:dyDescent="0.2">
      <c r="A49" s="231" t="s">
        <v>3381</v>
      </c>
      <c r="B49" s="11" t="s">
        <v>385</v>
      </c>
      <c r="C49" s="11" t="s">
        <v>3268</v>
      </c>
      <c r="D49" s="11" t="s">
        <v>396</v>
      </c>
      <c r="E49" s="11" t="s">
        <v>3382</v>
      </c>
      <c r="F49" s="11"/>
      <c r="G49" s="222" t="s">
        <v>19</v>
      </c>
      <c r="H49" s="10">
        <v>250</v>
      </c>
      <c r="I49" s="10">
        <v>250</v>
      </c>
      <c r="J49" s="10"/>
      <c r="K49" s="10" t="s">
        <v>59</v>
      </c>
    </row>
    <row r="50" spans="1:11" x14ac:dyDescent="0.2">
      <c r="A50" s="221" t="s">
        <v>2294</v>
      </c>
      <c r="B50" s="11" t="s">
        <v>385</v>
      </c>
      <c r="C50" s="11" t="s">
        <v>3268</v>
      </c>
      <c r="D50" s="11" t="s">
        <v>396</v>
      </c>
      <c r="E50" s="11" t="s">
        <v>3382</v>
      </c>
      <c r="F50" s="11">
        <v>2</v>
      </c>
      <c r="G50" s="222" t="s">
        <v>19</v>
      </c>
      <c r="H50" s="10">
        <v>190</v>
      </c>
      <c r="I50" s="10">
        <v>190</v>
      </c>
      <c r="J50" s="10"/>
      <c r="K50" s="10" t="s">
        <v>59</v>
      </c>
    </row>
    <row r="51" spans="1:11" ht="16.5" customHeight="1" x14ac:dyDescent="0.2">
      <c r="A51" s="223" t="s">
        <v>2409</v>
      </c>
      <c r="B51" s="11" t="s">
        <v>385</v>
      </c>
      <c r="C51" s="11" t="s">
        <v>3268</v>
      </c>
      <c r="D51" s="11" t="s">
        <v>396</v>
      </c>
      <c r="E51" s="11" t="s">
        <v>3382</v>
      </c>
      <c r="F51" s="11">
        <v>222910</v>
      </c>
      <c r="G51" s="222" t="s">
        <v>3379</v>
      </c>
      <c r="H51" s="10">
        <v>90</v>
      </c>
      <c r="I51" s="10">
        <v>90</v>
      </c>
      <c r="J51" s="10"/>
      <c r="K51" s="10" t="s">
        <v>59</v>
      </c>
    </row>
    <row r="52" spans="1:11" ht="15.75" customHeight="1" x14ac:dyDescent="0.2">
      <c r="A52" s="223" t="s">
        <v>2413</v>
      </c>
      <c r="B52" s="11" t="s">
        <v>385</v>
      </c>
      <c r="C52" s="11" t="s">
        <v>3268</v>
      </c>
      <c r="D52" s="11" t="s">
        <v>396</v>
      </c>
      <c r="E52" s="11" t="s">
        <v>3382</v>
      </c>
      <c r="F52" s="11">
        <v>222920</v>
      </c>
      <c r="G52" s="222" t="s">
        <v>3379</v>
      </c>
      <c r="H52" s="10">
        <v>100</v>
      </c>
      <c r="I52" s="10">
        <v>100</v>
      </c>
      <c r="J52" s="10"/>
      <c r="K52" s="10" t="s">
        <v>59</v>
      </c>
    </row>
    <row r="53" spans="1:11" x14ac:dyDescent="0.2">
      <c r="A53" s="221" t="s">
        <v>2750</v>
      </c>
      <c r="B53" s="11" t="s">
        <v>385</v>
      </c>
      <c r="C53" s="11" t="s">
        <v>3268</v>
      </c>
      <c r="D53" s="11" t="s">
        <v>396</v>
      </c>
      <c r="E53" s="11" t="s">
        <v>3382</v>
      </c>
      <c r="F53" s="11">
        <v>3</v>
      </c>
      <c r="G53" s="222" t="s">
        <v>19</v>
      </c>
      <c r="H53" s="10">
        <v>60</v>
      </c>
      <c r="I53" s="10">
        <v>60</v>
      </c>
      <c r="J53" s="10"/>
      <c r="K53" s="10" t="s">
        <v>59</v>
      </c>
    </row>
    <row r="54" spans="1:11" ht="15" customHeight="1" x14ac:dyDescent="0.2">
      <c r="A54" s="223" t="s">
        <v>2909</v>
      </c>
      <c r="B54" s="11" t="s">
        <v>385</v>
      </c>
      <c r="C54" s="11" t="s">
        <v>3268</v>
      </c>
      <c r="D54" s="11" t="s">
        <v>396</v>
      </c>
      <c r="E54" s="11" t="s">
        <v>3382</v>
      </c>
      <c r="F54" s="11">
        <v>333110</v>
      </c>
      <c r="G54" s="222" t="s">
        <v>3379</v>
      </c>
      <c r="H54" s="10">
        <v>50</v>
      </c>
      <c r="I54" s="10">
        <v>50</v>
      </c>
      <c r="J54" s="10"/>
      <c r="K54" s="10" t="s">
        <v>59</v>
      </c>
    </row>
    <row r="55" spans="1:11" ht="25.5" x14ac:dyDescent="0.2">
      <c r="A55" s="223" t="s">
        <v>2931</v>
      </c>
      <c r="B55" s="11" t="s">
        <v>385</v>
      </c>
      <c r="C55" s="11" t="s">
        <v>3268</v>
      </c>
      <c r="D55" s="11" t="s">
        <v>396</v>
      </c>
      <c r="E55" s="11" t="s">
        <v>3382</v>
      </c>
      <c r="F55" s="11">
        <v>336110</v>
      </c>
      <c r="G55" s="222" t="s">
        <v>3379</v>
      </c>
      <c r="H55" s="10">
        <v>10</v>
      </c>
      <c r="I55" s="10">
        <v>10</v>
      </c>
      <c r="J55" s="10"/>
      <c r="K55" s="10" t="s">
        <v>59</v>
      </c>
    </row>
    <row r="56" spans="1:11" x14ac:dyDescent="0.2">
      <c r="A56" s="12" t="s">
        <v>564</v>
      </c>
      <c r="B56" s="14" t="s">
        <v>565</v>
      </c>
      <c r="C56" s="14" t="s">
        <v>19</v>
      </c>
      <c r="D56" s="14" t="s">
        <v>19</v>
      </c>
      <c r="E56" s="14" t="s">
        <v>19</v>
      </c>
      <c r="F56" s="14"/>
      <c r="G56" s="34" t="s">
        <v>19</v>
      </c>
      <c r="H56" s="13">
        <v>2215</v>
      </c>
      <c r="I56" s="13">
        <v>2199.1</v>
      </c>
      <c r="J56" s="13">
        <v>-15.9</v>
      </c>
      <c r="K56" s="10" t="s">
        <v>504</v>
      </c>
    </row>
    <row r="57" spans="1:11" x14ac:dyDescent="0.2">
      <c r="A57" s="227" t="s">
        <v>274</v>
      </c>
      <c r="B57" s="11" t="s">
        <v>565</v>
      </c>
      <c r="C57" s="11" t="s">
        <v>275</v>
      </c>
      <c r="D57" s="11" t="s">
        <v>19</v>
      </c>
      <c r="E57" s="11" t="s">
        <v>19</v>
      </c>
      <c r="F57" s="11"/>
      <c r="G57" s="222" t="s">
        <v>19</v>
      </c>
      <c r="H57" s="10">
        <v>2215</v>
      </c>
      <c r="I57" s="10">
        <v>2199.1</v>
      </c>
      <c r="J57" s="10">
        <v>-15.9</v>
      </c>
      <c r="K57" s="10" t="s">
        <v>504</v>
      </c>
    </row>
    <row r="58" spans="1:11" x14ac:dyDescent="0.2">
      <c r="A58" s="228" t="s">
        <v>1079</v>
      </c>
      <c r="B58" s="11" t="s">
        <v>565</v>
      </c>
      <c r="C58" s="11" t="s">
        <v>1080</v>
      </c>
      <c r="D58" s="11" t="s">
        <v>19</v>
      </c>
      <c r="E58" s="11" t="s">
        <v>19</v>
      </c>
      <c r="F58" s="11"/>
      <c r="G58" s="222" t="s">
        <v>19</v>
      </c>
      <c r="H58" s="10">
        <v>2215</v>
      </c>
      <c r="I58" s="10">
        <v>2199.1</v>
      </c>
      <c r="J58" s="10">
        <v>-15.9</v>
      </c>
      <c r="K58" s="10" t="s">
        <v>504</v>
      </c>
    </row>
    <row r="59" spans="1:11" x14ac:dyDescent="0.2">
      <c r="A59" s="229" t="s">
        <v>3383</v>
      </c>
      <c r="B59" s="11" t="s">
        <v>565</v>
      </c>
      <c r="C59" s="11" t="s">
        <v>3384</v>
      </c>
      <c r="D59" s="11" t="s">
        <v>19</v>
      </c>
      <c r="E59" s="11" t="s">
        <v>19</v>
      </c>
      <c r="F59" s="11"/>
      <c r="G59" s="222" t="s">
        <v>19</v>
      </c>
      <c r="H59" s="10">
        <v>1100</v>
      </c>
      <c r="I59" s="10">
        <v>1086.5999999999999</v>
      </c>
      <c r="J59" s="10">
        <v>-13.4</v>
      </c>
      <c r="K59" s="10" t="s">
        <v>848</v>
      </c>
    </row>
    <row r="60" spans="1:11" x14ac:dyDescent="0.2">
      <c r="A60" s="230" t="s">
        <v>274</v>
      </c>
      <c r="B60" s="11" t="s">
        <v>565</v>
      </c>
      <c r="C60" s="11" t="s">
        <v>3384</v>
      </c>
      <c r="D60" s="11" t="s">
        <v>3265</v>
      </c>
      <c r="E60" s="11" t="s">
        <v>19</v>
      </c>
      <c r="F60" s="11"/>
      <c r="G60" s="222" t="s">
        <v>19</v>
      </c>
      <c r="H60" s="10">
        <v>1100</v>
      </c>
      <c r="I60" s="10">
        <v>1086.5999999999999</v>
      </c>
      <c r="J60" s="10">
        <v>-13.4</v>
      </c>
      <c r="K60" s="10" t="s">
        <v>848</v>
      </c>
    </row>
    <row r="61" spans="1:11" x14ac:dyDescent="0.2">
      <c r="A61" s="230" t="s">
        <v>488</v>
      </c>
      <c r="B61" s="11" t="s">
        <v>565</v>
      </c>
      <c r="C61" s="11" t="s">
        <v>3384</v>
      </c>
      <c r="D61" s="11" t="s">
        <v>489</v>
      </c>
      <c r="E61" s="11" t="s">
        <v>19</v>
      </c>
      <c r="F61" s="11"/>
      <c r="G61" s="222" t="s">
        <v>19</v>
      </c>
      <c r="H61" s="10">
        <v>400</v>
      </c>
      <c r="I61" s="10">
        <v>386.6</v>
      </c>
      <c r="J61" s="10">
        <v>-13.4</v>
      </c>
      <c r="K61" s="10" t="s">
        <v>105</v>
      </c>
    </row>
    <row r="62" spans="1:11" x14ac:dyDescent="0.2">
      <c r="A62" s="231" t="s">
        <v>488</v>
      </c>
      <c r="B62" s="11" t="s">
        <v>565</v>
      </c>
      <c r="C62" s="11" t="s">
        <v>3384</v>
      </c>
      <c r="D62" s="11" t="s">
        <v>489</v>
      </c>
      <c r="E62" s="11" t="s">
        <v>3385</v>
      </c>
      <c r="F62" s="11"/>
      <c r="G62" s="222" t="s">
        <v>19</v>
      </c>
      <c r="H62" s="10">
        <v>400</v>
      </c>
      <c r="I62" s="10">
        <v>386.6</v>
      </c>
      <c r="J62" s="10">
        <v>-13.4</v>
      </c>
      <c r="K62" s="10" t="s">
        <v>105</v>
      </c>
    </row>
    <row r="63" spans="1:11" x14ac:dyDescent="0.2">
      <c r="A63" s="221" t="s">
        <v>2750</v>
      </c>
      <c r="B63" s="11" t="s">
        <v>565</v>
      </c>
      <c r="C63" s="11" t="s">
        <v>3384</v>
      </c>
      <c r="D63" s="11" t="s">
        <v>489</v>
      </c>
      <c r="E63" s="11" t="s">
        <v>3385</v>
      </c>
      <c r="F63" s="11">
        <v>3</v>
      </c>
      <c r="G63" s="222" t="s">
        <v>19</v>
      </c>
      <c r="H63" s="10">
        <v>400</v>
      </c>
      <c r="I63" s="10">
        <v>386.6</v>
      </c>
      <c r="J63" s="10">
        <v>-13.4</v>
      </c>
      <c r="K63" s="10" t="s">
        <v>105</v>
      </c>
    </row>
    <row r="64" spans="1:11" ht="18" customHeight="1" x14ac:dyDescent="0.2">
      <c r="A64" s="223" t="s">
        <v>2761</v>
      </c>
      <c r="B64" s="11" t="s">
        <v>565</v>
      </c>
      <c r="C64" s="11" t="s">
        <v>3384</v>
      </c>
      <c r="D64" s="11" t="s">
        <v>489</v>
      </c>
      <c r="E64" s="11" t="s">
        <v>3385</v>
      </c>
      <c r="F64" s="11">
        <v>311120</v>
      </c>
      <c r="G64" s="222" t="s">
        <v>3379</v>
      </c>
      <c r="H64" s="10">
        <v>300</v>
      </c>
      <c r="I64" s="10">
        <v>286.60000000000002</v>
      </c>
      <c r="J64" s="10">
        <v>-13.4</v>
      </c>
      <c r="K64" s="10" t="s">
        <v>598</v>
      </c>
    </row>
    <row r="65" spans="1:11" ht="16.5" customHeight="1" x14ac:dyDescent="0.2">
      <c r="A65" s="223" t="s">
        <v>2790</v>
      </c>
      <c r="B65" s="11" t="s">
        <v>565</v>
      </c>
      <c r="C65" s="11" t="s">
        <v>3384</v>
      </c>
      <c r="D65" s="11" t="s">
        <v>489</v>
      </c>
      <c r="E65" s="11" t="s">
        <v>3385</v>
      </c>
      <c r="F65" s="11">
        <v>314110</v>
      </c>
      <c r="G65" s="222" t="s">
        <v>3379</v>
      </c>
      <c r="H65" s="10">
        <v>40</v>
      </c>
      <c r="I65" s="10">
        <v>40</v>
      </c>
      <c r="J65" s="10"/>
      <c r="K65" s="10" t="s">
        <v>59</v>
      </c>
    </row>
    <row r="66" spans="1:11" ht="25.5" x14ac:dyDescent="0.2">
      <c r="A66" s="223" t="s">
        <v>2823</v>
      </c>
      <c r="B66" s="11" t="s">
        <v>565</v>
      </c>
      <c r="C66" s="11" t="s">
        <v>3384</v>
      </c>
      <c r="D66" s="11" t="s">
        <v>489</v>
      </c>
      <c r="E66" s="11" t="s">
        <v>3385</v>
      </c>
      <c r="F66" s="11">
        <v>316110</v>
      </c>
      <c r="G66" s="222" t="s">
        <v>3379</v>
      </c>
      <c r="H66" s="10">
        <v>60</v>
      </c>
      <c r="I66" s="10">
        <v>60</v>
      </c>
      <c r="J66" s="10"/>
      <c r="K66" s="10" t="s">
        <v>59</v>
      </c>
    </row>
    <row r="67" spans="1:11" x14ac:dyDescent="0.2">
      <c r="A67" s="230" t="s">
        <v>605</v>
      </c>
      <c r="B67" s="11" t="s">
        <v>565</v>
      </c>
      <c r="C67" s="11" t="s">
        <v>3384</v>
      </c>
      <c r="D67" s="11" t="s">
        <v>606</v>
      </c>
      <c r="E67" s="11" t="s">
        <v>19</v>
      </c>
      <c r="F67" s="11"/>
      <c r="G67" s="222" t="s">
        <v>19</v>
      </c>
      <c r="H67" s="10">
        <v>700</v>
      </c>
      <c r="I67" s="10">
        <v>700</v>
      </c>
      <c r="J67" s="10"/>
      <c r="K67" s="10" t="s">
        <v>59</v>
      </c>
    </row>
    <row r="68" spans="1:11" ht="25.5" x14ac:dyDescent="0.2">
      <c r="A68" s="231" t="s">
        <v>3386</v>
      </c>
      <c r="B68" s="11" t="s">
        <v>565</v>
      </c>
      <c r="C68" s="11" t="s">
        <v>3384</v>
      </c>
      <c r="D68" s="11" t="s">
        <v>606</v>
      </c>
      <c r="E68" s="11" t="s">
        <v>3387</v>
      </c>
      <c r="F68" s="11"/>
      <c r="G68" s="222" t="s">
        <v>19</v>
      </c>
      <c r="H68" s="10">
        <v>700</v>
      </c>
      <c r="I68" s="10">
        <v>700</v>
      </c>
      <c r="J68" s="10"/>
      <c r="K68" s="10" t="s">
        <v>59</v>
      </c>
    </row>
    <row r="69" spans="1:11" x14ac:dyDescent="0.2">
      <c r="A69" s="221" t="s">
        <v>2294</v>
      </c>
      <c r="B69" s="11" t="s">
        <v>565</v>
      </c>
      <c r="C69" s="11" t="s">
        <v>3384</v>
      </c>
      <c r="D69" s="11" t="s">
        <v>606</v>
      </c>
      <c r="E69" s="11" t="s">
        <v>3387</v>
      </c>
      <c r="F69" s="11">
        <v>2</v>
      </c>
      <c r="G69" s="222" t="s">
        <v>19</v>
      </c>
      <c r="H69" s="10">
        <v>100</v>
      </c>
      <c r="I69" s="10">
        <v>100</v>
      </c>
      <c r="J69" s="10"/>
      <c r="K69" s="10" t="s">
        <v>59</v>
      </c>
    </row>
    <row r="70" spans="1:11" ht="16.5" customHeight="1" x14ac:dyDescent="0.2">
      <c r="A70" s="223" t="s">
        <v>2379</v>
      </c>
      <c r="B70" s="11" t="s">
        <v>565</v>
      </c>
      <c r="C70" s="11" t="s">
        <v>3384</v>
      </c>
      <c r="D70" s="11" t="s">
        <v>606</v>
      </c>
      <c r="E70" s="11" t="s">
        <v>3387</v>
      </c>
      <c r="F70" s="11">
        <v>222500</v>
      </c>
      <c r="G70" s="222" t="s">
        <v>3379</v>
      </c>
      <c r="H70" s="10">
        <v>100</v>
      </c>
      <c r="I70" s="10">
        <v>100</v>
      </c>
      <c r="J70" s="10"/>
      <c r="K70" s="10" t="s">
        <v>59</v>
      </c>
    </row>
    <row r="71" spans="1:11" x14ac:dyDescent="0.2">
      <c r="A71" s="221" t="s">
        <v>2750</v>
      </c>
      <c r="B71" s="11" t="s">
        <v>565</v>
      </c>
      <c r="C71" s="11" t="s">
        <v>3384</v>
      </c>
      <c r="D71" s="11" t="s">
        <v>606</v>
      </c>
      <c r="E71" s="11" t="s">
        <v>3387</v>
      </c>
      <c r="F71" s="11">
        <v>3</v>
      </c>
      <c r="G71" s="222" t="s">
        <v>19</v>
      </c>
      <c r="H71" s="10">
        <v>600</v>
      </c>
      <c r="I71" s="10">
        <v>600</v>
      </c>
      <c r="J71" s="10"/>
      <c r="K71" s="10" t="s">
        <v>59</v>
      </c>
    </row>
    <row r="72" spans="1:11" ht="17.25" customHeight="1" x14ac:dyDescent="0.2">
      <c r="A72" s="223" t="s">
        <v>2761</v>
      </c>
      <c r="B72" s="11" t="s">
        <v>565</v>
      </c>
      <c r="C72" s="11" t="s">
        <v>3384</v>
      </c>
      <c r="D72" s="11" t="s">
        <v>606</v>
      </c>
      <c r="E72" s="11" t="s">
        <v>3387</v>
      </c>
      <c r="F72" s="11">
        <v>311120</v>
      </c>
      <c r="G72" s="222" t="s">
        <v>3379</v>
      </c>
      <c r="H72" s="10">
        <v>600</v>
      </c>
      <c r="I72" s="10">
        <v>600</v>
      </c>
      <c r="J72" s="10"/>
      <c r="K72" s="10" t="s">
        <v>59</v>
      </c>
    </row>
    <row r="73" spans="1:11" x14ac:dyDescent="0.2">
      <c r="A73" s="229" t="s">
        <v>3317</v>
      </c>
      <c r="B73" s="11" t="s">
        <v>565</v>
      </c>
      <c r="C73" s="11" t="s">
        <v>3318</v>
      </c>
      <c r="D73" s="11" t="s">
        <v>19</v>
      </c>
      <c r="E73" s="11" t="s">
        <v>19</v>
      </c>
      <c r="F73" s="11"/>
      <c r="G73" s="222" t="s">
        <v>19</v>
      </c>
      <c r="H73" s="10">
        <v>1115</v>
      </c>
      <c r="I73" s="10">
        <v>1112.5999999999999</v>
      </c>
      <c r="J73" s="10">
        <v>-2.4</v>
      </c>
      <c r="K73" s="10" t="s">
        <v>2</v>
      </c>
    </row>
    <row r="74" spans="1:11" x14ac:dyDescent="0.2">
      <c r="A74" s="230" t="s">
        <v>274</v>
      </c>
      <c r="B74" s="11" t="s">
        <v>565</v>
      </c>
      <c r="C74" s="11" t="s">
        <v>3318</v>
      </c>
      <c r="D74" s="11" t="s">
        <v>3265</v>
      </c>
      <c r="E74" s="11" t="s">
        <v>19</v>
      </c>
      <c r="F74" s="11"/>
      <c r="G74" s="222" t="s">
        <v>19</v>
      </c>
      <c r="H74" s="10">
        <v>1115</v>
      </c>
      <c r="I74" s="10">
        <v>1112.5999999999999</v>
      </c>
      <c r="J74" s="10">
        <v>-2.4</v>
      </c>
      <c r="K74" s="10" t="s">
        <v>2</v>
      </c>
    </row>
    <row r="75" spans="1:11" x14ac:dyDescent="0.2">
      <c r="A75" s="230" t="s">
        <v>490</v>
      </c>
      <c r="B75" s="11" t="s">
        <v>565</v>
      </c>
      <c r="C75" s="11" t="s">
        <v>3318</v>
      </c>
      <c r="D75" s="11" t="s">
        <v>491</v>
      </c>
      <c r="E75" s="11" t="s">
        <v>19</v>
      </c>
      <c r="F75" s="11"/>
      <c r="G75" s="222" t="s">
        <v>19</v>
      </c>
      <c r="H75" s="10">
        <v>1115</v>
      </c>
      <c r="I75" s="10">
        <v>1112.5999999999999</v>
      </c>
      <c r="J75" s="10">
        <v>-2.4</v>
      </c>
      <c r="K75" s="10" t="s">
        <v>2</v>
      </c>
    </row>
    <row r="76" spans="1:11" x14ac:dyDescent="0.2">
      <c r="A76" s="231" t="s">
        <v>490</v>
      </c>
      <c r="B76" s="11" t="s">
        <v>565</v>
      </c>
      <c r="C76" s="11" t="s">
        <v>3318</v>
      </c>
      <c r="D76" s="11" t="s">
        <v>491</v>
      </c>
      <c r="E76" s="11" t="s">
        <v>3388</v>
      </c>
      <c r="F76" s="11"/>
      <c r="G76" s="222" t="s">
        <v>19</v>
      </c>
      <c r="H76" s="10">
        <v>1115</v>
      </c>
      <c r="I76" s="10">
        <v>1112.5999999999999</v>
      </c>
      <c r="J76" s="10">
        <v>-2.4</v>
      </c>
      <c r="K76" s="10" t="s">
        <v>2</v>
      </c>
    </row>
    <row r="77" spans="1:11" x14ac:dyDescent="0.2">
      <c r="A77" s="221" t="s">
        <v>2294</v>
      </c>
      <c r="B77" s="11" t="s">
        <v>565</v>
      </c>
      <c r="C77" s="11" t="s">
        <v>3318</v>
      </c>
      <c r="D77" s="11" t="s">
        <v>491</v>
      </c>
      <c r="E77" s="11" t="s">
        <v>3388</v>
      </c>
      <c r="F77" s="11">
        <v>2</v>
      </c>
      <c r="G77" s="222" t="s">
        <v>19</v>
      </c>
      <c r="H77" s="10">
        <v>250.7</v>
      </c>
      <c r="I77" s="10">
        <v>250.7</v>
      </c>
      <c r="J77" s="10"/>
      <c r="K77" s="10" t="s">
        <v>59</v>
      </c>
    </row>
    <row r="78" spans="1:11" ht="16.5" customHeight="1" x14ac:dyDescent="0.2">
      <c r="A78" s="223" t="s">
        <v>2379</v>
      </c>
      <c r="B78" s="11" t="s">
        <v>565</v>
      </c>
      <c r="C78" s="11" t="s">
        <v>3318</v>
      </c>
      <c r="D78" s="11" t="s">
        <v>491</v>
      </c>
      <c r="E78" s="11" t="s">
        <v>3388</v>
      </c>
      <c r="F78" s="11">
        <v>222500</v>
      </c>
      <c r="G78" s="222" t="s">
        <v>3379</v>
      </c>
      <c r="H78" s="10">
        <v>242.8</v>
      </c>
      <c r="I78" s="10">
        <v>242.8</v>
      </c>
      <c r="J78" s="10"/>
      <c r="K78" s="10" t="s">
        <v>59</v>
      </c>
    </row>
    <row r="79" spans="1:11" ht="18.75" customHeight="1" x14ac:dyDescent="0.2">
      <c r="A79" s="223" t="s">
        <v>2409</v>
      </c>
      <c r="B79" s="11" t="s">
        <v>565</v>
      </c>
      <c r="C79" s="11" t="s">
        <v>3318</v>
      </c>
      <c r="D79" s="11" t="s">
        <v>491</v>
      </c>
      <c r="E79" s="11" t="s">
        <v>3388</v>
      </c>
      <c r="F79" s="11">
        <v>222910</v>
      </c>
      <c r="G79" s="222" t="s">
        <v>3379</v>
      </c>
      <c r="H79" s="10">
        <v>4.4000000000000004</v>
      </c>
      <c r="I79" s="10">
        <v>4.4000000000000004</v>
      </c>
      <c r="J79" s="10"/>
      <c r="K79" s="10" t="s">
        <v>59</v>
      </c>
    </row>
    <row r="80" spans="1:11" ht="15.75" customHeight="1" x14ac:dyDescent="0.2">
      <c r="A80" s="223" t="s">
        <v>2438</v>
      </c>
      <c r="B80" s="11" t="s">
        <v>565</v>
      </c>
      <c r="C80" s="11" t="s">
        <v>3318</v>
      </c>
      <c r="D80" s="11" t="s">
        <v>491</v>
      </c>
      <c r="E80" s="11" t="s">
        <v>3388</v>
      </c>
      <c r="F80" s="11">
        <v>222990</v>
      </c>
      <c r="G80" s="222" t="s">
        <v>3379</v>
      </c>
      <c r="H80" s="10">
        <v>3.5</v>
      </c>
      <c r="I80" s="10">
        <v>3.5</v>
      </c>
      <c r="J80" s="10"/>
      <c r="K80" s="10" t="s">
        <v>59</v>
      </c>
    </row>
    <row r="81" spans="1:11" x14ac:dyDescent="0.2">
      <c r="A81" s="221" t="s">
        <v>2750</v>
      </c>
      <c r="B81" s="11" t="s">
        <v>565</v>
      </c>
      <c r="C81" s="11" t="s">
        <v>3318</v>
      </c>
      <c r="D81" s="11" t="s">
        <v>491</v>
      </c>
      <c r="E81" s="11" t="s">
        <v>3388</v>
      </c>
      <c r="F81" s="11">
        <v>3</v>
      </c>
      <c r="G81" s="222" t="s">
        <v>19</v>
      </c>
      <c r="H81" s="10">
        <v>864.3</v>
      </c>
      <c r="I81" s="10">
        <v>861.9</v>
      </c>
      <c r="J81" s="10">
        <v>-2.4</v>
      </c>
      <c r="K81" s="10" t="s">
        <v>99</v>
      </c>
    </row>
    <row r="82" spans="1:11" ht="18.75" customHeight="1" x14ac:dyDescent="0.2">
      <c r="A82" s="223" t="s">
        <v>2761</v>
      </c>
      <c r="B82" s="11" t="s">
        <v>565</v>
      </c>
      <c r="C82" s="11" t="s">
        <v>3318</v>
      </c>
      <c r="D82" s="11" t="s">
        <v>491</v>
      </c>
      <c r="E82" s="11" t="s">
        <v>3388</v>
      </c>
      <c r="F82" s="11">
        <v>311120</v>
      </c>
      <c r="G82" s="222" t="s">
        <v>3379</v>
      </c>
      <c r="H82" s="10">
        <v>155</v>
      </c>
      <c r="I82" s="10">
        <v>155</v>
      </c>
      <c r="J82" s="10"/>
      <c r="K82" s="10" t="s">
        <v>59</v>
      </c>
    </row>
    <row r="83" spans="1:11" ht="16.5" customHeight="1" x14ac:dyDescent="0.2">
      <c r="A83" s="223" t="s">
        <v>2790</v>
      </c>
      <c r="B83" s="11" t="s">
        <v>565</v>
      </c>
      <c r="C83" s="11" t="s">
        <v>3318</v>
      </c>
      <c r="D83" s="11" t="s">
        <v>491</v>
      </c>
      <c r="E83" s="11" t="s">
        <v>3388</v>
      </c>
      <c r="F83" s="11">
        <v>314110</v>
      </c>
      <c r="G83" s="222" t="s">
        <v>3379</v>
      </c>
      <c r="H83" s="10">
        <v>566</v>
      </c>
      <c r="I83" s="10">
        <v>563.70000000000005</v>
      </c>
      <c r="J83" s="10">
        <v>-2.2999999999999998</v>
      </c>
      <c r="K83" s="10" t="s">
        <v>308</v>
      </c>
    </row>
    <row r="84" spans="1:11" ht="25.5" x14ac:dyDescent="0.2">
      <c r="A84" s="223" t="s">
        <v>2823</v>
      </c>
      <c r="B84" s="11" t="s">
        <v>565</v>
      </c>
      <c r="C84" s="11" t="s">
        <v>3318</v>
      </c>
      <c r="D84" s="11" t="s">
        <v>491</v>
      </c>
      <c r="E84" s="11" t="s">
        <v>3388</v>
      </c>
      <c r="F84" s="11">
        <v>316110</v>
      </c>
      <c r="G84" s="222" t="s">
        <v>3379</v>
      </c>
      <c r="H84" s="10">
        <v>107.2</v>
      </c>
      <c r="I84" s="10">
        <v>107.2</v>
      </c>
      <c r="J84" s="10"/>
      <c r="K84" s="10" t="s">
        <v>59</v>
      </c>
    </row>
    <row r="85" spans="1:11" ht="25.5" x14ac:dyDescent="0.2">
      <c r="A85" s="223" t="s">
        <v>2884</v>
      </c>
      <c r="B85" s="11" t="s">
        <v>565</v>
      </c>
      <c r="C85" s="11" t="s">
        <v>3318</v>
      </c>
      <c r="D85" s="11" t="s">
        <v>491</v>
      </c>
      <c r="E85" s="11" t="s">
        <v>3388</v>
      </c>
      <c r="F85" s="11">
        <v>331110</v>
      </c>
      <c r="G85" s="222" t="s">
        <v>3379</v>
      </c>
      <c r="H85" s="10">
        <v>7.9</v>
      </c>
      <c r="I85" s="10">
        <v>7.9</v>
      </c>
      <c r="J85" s="10"/>
      <c r="K85" s="10" t="s">
        <v>59</v>
      </c>
    </row>
    <row r="86" spans="1:11" ht="15.75" customHeight="1" x14ac:dyDescent="0.2">
      <c r="A86" s="223" t="s">
        <v>2897</v>
      </c>
      <c r="B86" s="11" t="s">
        <v>565</v>
      </c>
      <c r="C86" s="11" t="s">
        <v>3318</v>
      </c>
      <c r="D86" s="11" t="s">
        <v>491</v>
      </c>
      <c r="E86" s="11" t="s">
        <v>3388</v>
      </c>
      <c r="F86" s="11">
        <v>332110</v>
      </c>
      <c r="G86" s="222" t="s">
        <v>3379</v>
      </c>
      <c r="H86" s="10">
        <v>9.9</v>
      </c>
      <c r="I86" s="10">
        <v>9.9</v>
      </c>
      <c r="J86" s="10"/>
      <c r="K86" s="10" t="s">
        <v>59</v>
      </c>
    </row>
    <row r="87" spans="1:11" ht="25.5" x14ac:dyDescent="0.2">
      <c r="A87" s="223" t="s">
        <v>2924</v>
      </c>
      <c r="B87" s="11" t="s">
        <v>565</v>
      </c>
      <c r="C87" s="11" t="s">
        <v>3318</v>
      </c>
      <c r="D87" s="11" t="s">
        <v>491</v>
      </c>
      <c r="E87" s="11" t="s">
        <v>3388</v>
      </c>
      <c r="F87" s="11">
        <v>335110</v>
      </c>
      <c r="G87" s="222" t="s">
        <v>3379</v>
      </c>
      <c r="H87" s="10">
        <v>13.3</v>
      </c>
      <c r="I87" s="10">
        <v>13.2</v>
      </c>
      <c r="J87" s="10">
        <v>-0.1</v>
      </c>
      <c r="K87" s="10" t="s">
        <v>330</v>
      </c>
    </row>
    <row r="88" spans="1:11" ht="25.5" x14ac:dyDescent="0.2">
      <c r="A88" s="223" t="s">
        <v>2931</v>
      </c>
      <c r="B88" s="11" t="s">
        <v>565</v>
      </c>
      <c r="C88" s="11" t="s">
        <v>3318</v>
      </c>
      <c r="D88" s="11" t="s">
        <v>491</v>
      </c>
      <c r="E88" s="11" t="s">
        <v>3388</v>
      </c>
      <c r="F88" s="11">
        <v>336110</v>
      </c>
      <c r="G88" s="222" t="s">
        <v>3379</v>
      </c>
      <c r="H88" s="10">
        <v>5</v>
      </c>
      <c r="I88" s="10">
        <v>5</v>
      </c>
      <c r="J88" s="10"/>
      <c r="K88" s="10" t="s">
        <v>59</v>
      </c>
    </row>
    <row r="89" spans="1:11" x14ac:dyDescent="0.2">
      <c r="A89" s="12" t="s">
        <v>827</v>
      </c>
      <c r="B89" s="14" t="s">
        <v>828</v>
      </c>
      <c r="C89" s="14" t="s">
        <v>19</v>
      </c>
      <c r="D89" s="14" t="s">
        <v>19</v>
      </c>
      <c r="E89" s="14" t="s">
        <v>19</v>
      </c>
      <c r="F89" s="14"/>
      <c r="G89" s="34" t="s">
        <v>19</v>
      </c>
      <c r="H89" s="13">
        <v>15833</v>
      </c>
      <c r="I89" s="13">
        <v>15536.5</v>
      </c>
      <c r="J89" s="13">
        <v>-296.5</v>
      </c>
      <c r="K89" s="10" t="s">
        <v>728</v>
      </c>
    </row>
    <row r="90" spans="1:11" x14ac:dyDescent="0.2">
      <c r="A90" s="227" t="s">
        <v>235</v>
      </c>
      <c r="B90" s="11" t="s">
        <v>828</v>
      </c>
      <c r="C90" s="11" t="s">
        <v>236</v>
      </c>
      <c r="D90" s="11" t="s">
        <v>19</v>
      </c>
      <c r="E90" s="11" t="s">
        <v>19</v>
      </c>
      <c r="F90" s="11"/>
      <c r="G90" s="222" t="s">
        <v>19</v>
      </c>
      <c r="H90" s="10">
        <v>15833</v>
      </c>
      <c r="I90" s="10">
        <v>15536.5</v>
      </c>
      <c r="J90" s="10">
        <v>-296.5</v>
      </c>
      <c r="K90" s="10" t="s">
        <v>728</v>
      </c>
    </row>
    <row r="91" spans="1:11" ht="16.5" customHeight="1" x14ac:dyDescent="0.2">
      <c r="A91" s="228" t="s">
        <v>979</v>
      </c>
      <c r="B91" s="11" t="s">
        <v>828</v>
      </c>
      <c r="C91" s="11" t="s">
        <v>980</v>
      </c>
      <c r="D91" s="11" t="s">
        <v>19</v>
      </c>
      <c r="E91" s="11" t="s">
        <v>19</v>
      </c>
      <c r="F91" s="11"/>
      <c r="G91" s="222" t="s">
        <v>19</v>
      </c>
      <c r="H91" s="10">
        <v>15833</v>
      </c>
      <c r="I91" s="10">
        <v>15536.5</v>
      </c>
      <c r="J91" s="10">
        <v>-296.5</v>
      </c>
      <c r="K91" s="10" t="s">
        <v>728</v>
      </c>
    </row>
    <row r="92" spans="1:11" x14ac:dyDescent="0.2">
      <c r="A92" s="229" t="s">
        <v>3170</v>
      </c>
      <c r="B92" s="11" t="s">
        <v>828</v>
      </c>
      <c r="C92" s="11" t="s">
        <v>3171</v>
      </c>
      <c r="D92" s="11" t="s">
        <v>19</v>
      </c>
      <c r="E92" s="11" t="s">
        <v>19</v>
      </c>
      <c r="F92" s="11"/>
      <c r="G92" s="222" t="s">
        <v>19</v>
      </c>
      <c r="H92" s="10">
        <v>15833</v>
      </c>
      <c r="I92" s="10">
        <v>15536.5</v>
      </c>
      <c r="J92" s="10">
        <v>-296.5</v>
      </c>
      <c r="K92" s="10" t="s">
        <v>728</v>
      </c>
    </row>
    <row r="93" spans="1:11" x14ac:dyDescent="0.2">
      <c r="A93" s="230" t="s">
        <v>3335</v>
      </c>
      <c r="B93" s="11" t="s">
        <v>828</v>
      </c>
      <c r="C93" s="11" t="s">
        <v>3171</v>
      </c>
      <c r="D93" s="11" t="s">
        <v>591</v>
      </c>
      <c r="E93" s="11" t="s">
        <v>19</v>
      </c>
      <c r="F93" s="11"/>
      <c r="G93" s="222" t="s">
        <v>19</v>
      </c>
      <c r="H93" s="10">
        <v>15833</v>
      </c>
      <c r="I93" s="10">
        <v>15536.5</v>
      </c>
      <c r="J93" s="10">
        <v>-296.5</v>
      </c>
      <c r="K93" s="10" t="s">
        <v>728</v>
      </c>
    </row>
    <row r="94" spans="1:11" x14ac:dyDescent="0.2">
      <c r="A94" s="230" t="s">
        <v>835</v>
      </c>
      <c r="B94" s="11" t="s">
        <v>828</v>
      </c>
      <c r="C94" s="11" t="s">
        <v>3171</v>
      </c>
      <c r="D94" s="11" t="s">
        <v>836</v>
      </c>
      <c r="E94" s="11" t="s">
        <v>19</v>
      </c>
      <c r="F94" s="11"/>
      <c r="G94" s="222" t="s">
        <v>19</v>
      </c>
      <c r="H94" s="10">
        <v>15833</v>
      </c>
      <c r="I94" s="10">
        <v>15536.5</v>
      </c>
      <c r="J94" s="10">
        <v>-296.5</v>
      </c>
      <c r="K94" s="10" t="s">
        <v>728</v>
      </c>
    </row>
    <row r="95" spans="1:11" x14ac:dyDescent="0.2">
      <c r="A95" s="231" t="s">
        <v>3389</v>
      </c>
      <c r="B95" s="11" t="s">
        <v>828</v>
      </c>
      <c r="C95" s="11" t="s">
        <v>3171</v>
      </c>
      <c r="D95" s="11" t="s">
        <v>836</v>
      </c>
      <c r="E95" s="11" t="s">
        <v>3390</v>
      </c>
      <c r="F95" s="11"/>
      <c r="G95" s="222" t="s">
        <v>19</v>
      </c>
      <c r="H95" s="10">
        <v>15833</v>
      </c>
      <c r="I95" s="10">
        <v>15536.5</v>
      </c>
      <c r="J95" s="10">
        <v>-296.5</v>
      </c>
      <c r="K95" s="10" t="s">
        <v>728</v>
      </c>
    </row>
    <row r="96" spans="1:11" x14ac:dyDescent="0.2">
      <c r="A96" s="221" t="s">
        <v>2294</v>
      </c>
      <c r="B96" s="11" t="s">
        <v>828</v>
      </c>
      <c r="C96" s="11" t="s">
        <v>3171</v>
      </c>
      <c r="D96" s="11" t="s">
        <v>836</v>
      </c>
      <c r="E96" s="11" t="s">
        <v>3390</v>
      </c>
      <c r="F96" s="11">
        <v>2</v>
      </c>
      <c r="G96" s="222" t="s">
        <v>19</v>
      </c>
      <c r="H96" s="10">
        <v>15833</v>
      </c>
      <c r="I96" s="10">
        <v>15536.5</v>
      </c>
      <c r="J96" s="10">
        <v>-296.5</v>
      </c>
      <c r="K96" s="10" t="s">
        <v>728</v>
      </c>
    </row>
    <row r="97" spans="1:11" ht="38.25" x14ac:dyDescent="0.2">
      <c r="A97" s="223" t="s">
        <v>2681</v>
      </c>
      <c r="B97" s="11" t="s">
        <v>828</v>
      </c>
      <c r="C97" s="11" t="s">
        <v>3171</v>
      </c>
      <c r="D97" s="11" t="s">
        <v>836</v>
      </c>
      <c r="E97" s="11" t="s">
        <v>3390</v>
      </c>
      <c r="F97" s="11">
        <v>291120</v>
      </c>
      <c r="G97" s="222" t="s">
        <v>3379</v>
      </c>
      <c r="H97" s="10">
        <v>7140</v>
      </c>
      <c r="I97" s="10">
        <v>6873.8</v>
      </c>
      <c r="J97" s="10">
        <v>-266.2</v>
      </c>
      <c r="K97" s="10" t="s">
        <v>995</v>
      </c>
    </row>
    <row r="98" spans="1:11" ht="38.25" x14ac:dyDescent="0.2">
      <c r="A98" s="223" t="s">
        <v>2709</v>
      </c>
      <c r="B98" s="11" t="s">
        <v>828</v>
      </c>
      <c r="C98" s="11" t="s">
        <v>3171</v>
      </c>
      <c r="D98" s="11" t="s">
        <v>836</v>
      </c>
      <c r="E98" s="11" t="s">
        <v>3390</v>
      </c>
      <c r="F98" s="11">
        <v>291220</v>
      </c>
      <c r="G98" s="222" t="s">
        <v>3379</v>
      </c>
      <c r="H98" s="10">
        <v>8693</v>
      </c>
      <c r="I98" s="10">
        <v>8662.7000000000007</v>
      </c>
      <c r="J98" s="10">
        <v>-30.3</v>
      </c>
      <c r="K98" s="10" t="s">
        <v>99</v>
      </c>
    </row>
    <row r="102" spans="1:11" x14ac:dyDescent="0.2">
      <c r="A102" s="2" t="s">
        <v>3391</v>
      </c>
      <c r="F102" s="232" t="s">
        <v>84</v>
      </c>
    </row>
    <row r="105" spans="1:11" x14ac:dyDescent="0.2">
      <c r="A105" s="2" t="s">
        <v>85</v>
      </c>
      <c r="C105" s="663"/>
      <c r="D105" s="663"/>
      <c r="F105" s="663" t="s">
        <v>86</v>
      </c>
      <c r="G105" s="663"/>
    </row>
    <row r="108" spans="1:11" x14ac:dyDescent="0.2">
      <c r="A108" s="2" t="s">
        <v>87</v>
      </c>
      <c r="C108" s="663"/>
      <c r="D108" s="663"/>
      <c r="F108" s="664" t="s">
        <v>881</v>
      </c>
      <c r="G108" s="664"/>
    </row>
    <row r="111" spans="1:11" x14ac:dyDescent="0.2">
      <c r="A111" s="2" t="s">
        <v>88</v>
      </c>
      <c r="C111" s="663"/>
      <c r="D111" s="663"/>
      <c r="F111" s="664" t="s">
        <v>81</v>
      </c>
      <c r="G111" s="664"/>
    </row>
    <row r="114" spans="1:7" x14ac:dyDescent="0.2">
      <c r="A114" s="2" t="s">
        <v>227</v>
      </c>
      <c r="C114" s="663"/>
      <c r="D114" s="663"/>
      <c r="F114" s="664" t="s">
        <v>82</v>
      </c>
      <c r="G114" s="664"/>
    </row>
  </sheetData>
  <mergeCells count="18">
    <mergeCell ref="J1:K1"/>
    <mergeCell ref="I2:K2"/>
    <mergeCell ref="A3:K3"/>
    <mergeCell ref="A4:D4"/>
    <mergeCell ref="A5:A6"/>
    <mergeCell ref="B5:F5"/>
    <mergeCell ref="G5:G6"/>
    <mergeCell ref="H5:H6"/>
    <mergeCell ref="I5:I6"/>
    <mergeCell ref="J5:K5"/>
    <mergeCell ref="C114:D114"/>
    <mergeCell ref="F114:G114"/>
    <mergeCell ref="C105:D105"/>
    <mergeCell ref="F105:G105"/>
    <mergeCell ref="C108:D108"/>
    <mergeCell ref="F108:G108"/>
    <mergeCell ref="C111:D111"/>
    <mergeCell ref="F111:G111"/>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45"/>
  <sheetViews>
    <sheetView workbookViewId="0">
      <selection activeCell="F20" sqref="F20"/>
    </sheetView>
  </sheetViews>
  <sheetFormatPr defaultColWidth="8.85546875" defaultRowHeight="15.75" x14ac:dyDescent="0.2"/>
  <cols>
    <col min="1" max="1" width="10.42578125" style="274" customWidth="1"/>
    <col min="2" max="2" width="45.85546875" style="271" customWidth="1"/>
    <col min="3" max="3" width="2" style="271" customWidth="1"/>
    <col min="4" max="4" width="2.42578125" style="275" customWidth="1"/>
    <col min="5" max="5" width="9.7109375" style="275" customWidth="1"/>
    <col min="6" max="6" width="16.28515625" style="276" customWidth="1"/>
    <col min="7" max="7" width="17.42578125" style="277" customWidth="1"/>
    <col min="8" max="8" width="23.140625" style="277" customWidth="1"/>
    <col min="9" max="9" width="8.85546875" style="234" hidden="1" customWidth="1"/>
    <col min="10" max="10" width="0.85546875" style="234" hidden="1" customWidth="1"/>
    <col min="11" max="11" width="12.42578125" style="234" bestFit="1" customWidth="1"/>
    <col min="12" max="253" width="8.85546875" style="234"/>
    <col min="254" max="254" width="9.7109375" style="234" customWidth="1"/>
    <col min="255" max="255" width="45.85546875" style="234" customWidth="1"/>
    <col min="256" max="256" width="15.7109375" style="234" customWidth="1"/>
    <col min="257" max="257" width="28.7109375" style="234" customWidth="1"/>
    <col min="258" max="258" width="11.5703125" style="234" customWidth="1"/>
    <col min="259" max="260" width="22" style="234" customWidth="1"/>
    <col min="261" max="261" width="23.85546875" style="234" customWidth="1"/>
    <col min="262" max="262" width="8.85546875" style="234"/>
    <col min="263" max="263" width="8.85546875" style="234" customWidth="1"/>
    <col min="264" max="509" width="8.85546875" style="234"/>
    <col min="510" max="510" width="9.7109375" style="234" customWidth="1"/>
    <col min="511" max="511" width="45.85546875" style="234" customWidth="1"/>
    <col min="512" max="512" width="15.7109375" style="234" customWidth="1"/>
    <col min="513" max="513" width="28.7109375" style="234" customWidth="1"/>
    <col min="514" max="514" width="11.5703125" style="234" customWidth="1"/>
    <col min="515" max="516" width="22" style="234" customWidth="1"/>
    <col min="517" max="517" width="23.85546875" style="234" customWidth="1"/>
    <col min="518" max="518" width="8.85546875" style="234"/>
    <col min="519" max="519" width="8.85546875" style="234" customWidth="1"/>
    <col min="520" max="765" width="8.85546875" style="234"/>
    <col min="766" max="766" width="9.7109375" style="234" customWidth="1"/>
    <col min="767" max="767" width="45.85546875" style="234" customWidth="1"/>
    <col min="768" max="768" width="15.7109375" style="234" customWidth="1"/>
    <col min="769" max="769" width="28.7109375" style="234" customWidth="1"/>
    <col min="770" max="770" width="11.5703125" style="234" customWidth="1"/>
    <col min="771" max="772" width="22" style="234" customWidth="1"/>
    <col min="773" max="773" width="23.85546875" style="234" customWidth="1"/>
    <col min="774" max="774" width="8.85546875" style="234"/>
    <col min="775" max="775" width="8.85546875" style="234" customWidth="1"/>
    <col min="776" max="1021" width="8.85546875" style="234"/>
    <col min="1022" max="1022" width="9.7109375" style="234" customWidth="1"/>
    <col min="1023" max="1023" width="45.85546875" style="234" customWidth="1"/>
    <col min="1024" max="1024" width="15.7109375" style="234" customWidth="1"/>
    <col min="1025" max="1025" width="28.7109375" style="234" customWidth="1"/>
    <col min="1026" max="1026" width="11.5703125" style="234" customWidth="1"/>
    <col min="1027" max="1028" width="22" style="234" customWidth="1"/>
    <col min="1029" max="1029" width="23.85546875" style="234" customWidth="1"/>
    <col min="1030" max="1030" width="8.85546875" style="234"/>
    <col min="1031" max="1031" width="8.85546875" style="234" customWidth="1"/>
    <col min="1032" max="1277" width="8.85546875" style="234"/>
    <col min="1278" max="1278" width="9.7109375" style="234" customWidth="1"/>
    <col min="1279" max="1279" width="45.85546875" style="234" customWidth="1"/>
    <col min="1280" max="1280" width="15.7109375" style="234" customWidth="1"/>
    <col min="1281" max="1281" width="28.7109375" style="234" customWidth="1"/>
    <col min="1282" max="1282" width="11.5703125" style="234" customWidth="1"/>
    <col min="1283" max="1284" width="22" style="234" customWidth="1"/>
    <col min="1285" max="1285" width="23.85546875" style="234" customWidth="1"/>
    <col min="1286" max="1286" width="8.85546875" style="234"/>
    <col min="1287" max="1287" width="8.85546875" style="234" customWidth="1"/>
    <col min="1288" max="1533" width="8.85546875" style="234"/>
    <col min="1534" max="1534" width="9.7109375" style="234" customWidth="1"/>
    <col min="1535" max="1535" width="45.85546875" style="234" customWidth="1"/>
    <col min="1536" max="1536" width="15.7109375" style="234" customWidth="1"/>
    <col min="1537" max="1537" width="28.7109375" style="234" customWidth="1"/>
    <col min="1538" max="1538" width="11.5703125" style="234" customWidth="1"/>
    <col min="1539" max="1540" width="22" style="234" customWidth="1"/>
    <col min="1541" max="1541" width="23.85546875" style="234" customWidth="1"/>
    <col min="1542" max="1542" width="8.85546875" style="234"/>
    <col min="1543" max="1543" width="8.85546875" style="234" customWidth="1"/>
    <col min="1544" max="1789" width="8.85546875" style="234"/>
    <col min="1790" max="1790" width="9.7109375" style="234" customWidth="1"/>
    <col min="1791" max="1791" width="45.85546875" style="234" customWidth="1"/>
    <col min="1792" max="1792" width="15.7109375" style="234" customWidth="1"/>
    <col min="1793" max="1793" width="28.7109375" style="234" customWidth="1"/>
    <col min="1794" max="1794" width="11.5703125" style="234" customWidth="1"/>
    <col min="1795" max="1796" width="22" style="234" customWidth="1"/>
    <col min="1797" max="1797" width="23.85546875" style="234" customWidth="1"/>
    <col min="1798" max="1798" width="8.85546875" style="234"/>
    <col min="1799" max="1799" width="8.85546875" style="234" customWidth="1"/>
    <col min="1800" max="2045" width="8.85546875" style="234"/>
    <col min="2046" max="2046" width="9.7109375" style="234" customWidth="1"/>
    <col min="2047" max="2047" width="45.85546875" style="234" customWidth="1"/>
    <col min="2048" max="2048" width="15.7109375" style="234" customWidth="1"/>
    <col min="2049" max="2049" width="28.7109375" style="234" customWidth="1"/>
    <col min="2050" max="2050" width="11.5703125" style="234" customWidth="1"/>
    <col min="2051" max="2052" width="22" style="234" customWidth="1"/>
    <col min="2053" max="2053" width="23.85546875" style="234" customWidth="1"/>
    <col min="2054" max="2054" width="8.85546875" style="234"/>
    <col min="2055" max="2055" width="8.85546875" style="234" customWidth="1"/>
    <col min="2056" max="2301" width="8.85546875" style="234"/>
    <col min="2302" max="2302" width="9.7109375" style="234" customWidth="1"/>
    <col min="2303" max="2303" width="45.85546875" style="234" customWidth="1"/>
    <col min="2304" max="2304" width="15.7109375" style="234" customWidth="1"/>
    <col min="2305" max="2305" width="28.7109375" style="234" customWidth="1"/>
    <col min="2306" max="2306" width="11.5703125" style="234" customWidth="1"/>
    <col min="2307" max="2308" width="22" style="234" customWidth="1"/>
    <col min="2309" max="2309" width="23.85546875" style="234" customWidth="1"/>
    <col min="2310" max="2310" width="8.85546875" style="234"/>
    <col min="2311" max="2311" width="8.85546875" style="234" customWidth="1"/>
    <col min="2312" max="2557" width="8.85546875" style="234"/>
    <col min="2558" max="2558" width="9.7109375" style="234" customWidth="1"/>
    <col min="2559" max="2559" width="45.85546875" style="234" customWidth="1"/>
    <col min="2560" max="2560" width="15.7109375" style="234" customWidth="1"/>
    <col min="2561" max="2561" width="28.7109375" style="234" customWidth="1"/>
    <col min="2562" max="2562" width="11.5703125" style="234" customWidth="1"/>
    <col min="2563" max="2564" width="22" style="234" customWidth="1"/>
    <col min="2565" max="2565" width="23.85546875" style="234" customWidth="1"/>
    <col min="2566" max="2566" width="8.85546875" style="234"/>
    <col min="2567" max="2567" width="8.85546875" style="234" customWidth="1"/>
    <col min="2568" max="2813" width="8.85546875" style="234"/>
    <col min="2814" max="2814" width="9.7109375" style="234" customWidth="1"/>
    <col min="2815" max="2815" width="45.85546875" style="234" customWidth="1"/>
    <col min="2816" max="2816" width="15.7109375" style="234" customWidth="1"/>
    <col min="2817" max="2817" width="28.7109375" style="234" customWidth="1"/>
    <col min="2818" max="2818" width="11.5703125" style="234" customWidth="1"/>
    <col min="2819" max="2820" width="22" style="234" customWidth="1"/>
    <col min="2821" max="2821" width="23.85546875" style="234" customWidth="1"/>
    <col min="2822" max="2822" width="8.85546875" style="234"/>
    <col min="2823" max="2823" width="8.85546875" style="234" customWidth="1"/>
    <col min="2824" max="3069" width="8.85546875" style="234"/>
    <col min="3070" max="3070" width="9.7109375" style="234" customWidth="1"/>
    <col min="3071" max="3071" width="45.85546875" style="234" customWidth="1"/>
    <col min="3072" max="3072" width="15.7109375" style="234" customWidth="1"/>
    <col min="3073" max="3073" width="28.7109375" style="234" customWidth="1"/>
    <col min="3074" max="3074" width="11.5703125" style="234" customWidth="1"/>
    <col min="3075" max="3076" width="22" style="234" customWidth="1"/>
    <col min="3077" max="3077" width="23.85546875" style="234" customWidth="1"/>
    <col min="3078" max="3078" width="8.85546875" style="234"/>
    <col min="3079" max="3079" width="8.85546875" style="234" customWidth="1"/>
    <col min="3080" max="3325" width="8.85546875" style="234"/>
    <col min="3326" max="3326" width="9.7109375" style="234" customWidth="1"/>
    <col min="3327" max="3327" width="45.85546875" style="234" customWidth="1"/>
    <col min="3328" max="3328" width="15.7109375" style="234" customWidth="1"/>
    <col min="3329" max="3329" width="28.7109375" style="234" customWidth="1"/>
    <col min="3330" max="3330" width="11.5703125" style="234" customWidth="1"/>
    <col min="3331" max="3332" width="22" style="234" customWidth="1"/>
    <col min="3333" max="3333" width="23.85546875" style="234" customWidth="1"/>
    <col min="3334" max="3334" width="8.85546875" style="234"/>
    <col min="3335" max="3335" width="8.85546875" style="234" customWidth="1"/>
    <col min="3336" max="3581" width="8.85546875" style="234"/>
    <col min="3582" max="3582" width="9.7109375" style="234" customWidth="1"/>
    <col min="3583" max="3583" width="45.85546875" style="234" customWidth="1"/>
    <col min="3584" max="3584" width="15.7109375" style="234" customWidth="1"/>
    <col min="3585" max="3585" width="28.7109375" style="234" customWidth="1"/>
    <col min="3586" max="3586" width="11.5703125" style="234" customWidth="1"/>
    <col min="3587" max="3588" width="22" style="234" customWidth="1"/>
    <col min="3589" max="3589" width="23.85546875" style="234" customWidth="1"/>
    <col min="3590" max="3590" width="8.85546875" style="234"/>
    <col min="3591" max="3591" width="8.85546875" style="234" customWidth="1"/>
    <col min="3592" max="3837" width="8.85546875" style="234"/>
    <col min="3838" max="3838" width="9.7109375" style="234" customWidth="1"/>
    <col min="3839" max="3839" width="45.85546875" style="234" customWidth="1"/>
    <col min="3840" max="3840" width="15.7109375" style="234" customWidth="1"/>
    <col min="3841" max="3841" width="28.7109375" style="234" customWidth="1"/>
    <col min="3842" max="3842" width="11.5703125" style="234" customWidth="1"/>
    <col min="3843" max="3844" width="22" style="234" customWidth="1"/>
    <col min="3845" max="3845" width="23.85546875" style="234" customWidth="1"/>
    <col min="3846" max="3846" width="8.85546875" style="234"/>
    <col min="3847" max="3847" width="8.85546875" style="234" customWidth="1"/>
    <col min="3848" max="4093" width="8.85546875" style="234"/>
    <col min="4094" max="4094" width="9.7109375" style="234" customWidth="1"/>
    <col min="4095" max="4095" width="45.85546875" style="234" customWidth="1"/>
    <col min="4096" max="4096" width="15.7109375" style="234" customWidth="1"/>
    <col min="4097" max="4097" width="28.7109375" style="234" customWidth="1"/>
    <col min="4098" max="4098" width="11.5703125" style="234" customWidth="1"/>
    <col min="4099" max="4100" width="22" style="234" customWidth="1"/>
    <col min="4101" max="4101" width="23.85546875" style="234" customWidth="1"/>
    <col min="4102" max="4102" width="8.85546875" style="234"/>
    <col min="4103" max="4103" width="8.85546875" style="234" customWidth="1"/>
    <col min="4104" max="4349" width="8.85546875" style="234"/>
    <col min="4350" max="4350" width="9.7109375" style="234" customWidth="1"/>
    <col min="4351" max="4351" width="45.85546875" style="234" customWidth="1"/>
    <col min="4352" max="4352" width="15.7109375" style="234" customWidth="1"/>
    <col min="4353" max="4353" width="28.7109375" style="234" customWidth="1"/>
    <col min="4354" max="4354" width="11.5703125" style="234" customWidth="1"/>
    <col min="4355" max="4356" width="22" style="234" customWidth="1"/>
    <col min="4357" max="4357" width="23.85546875" style="234" customWidth="1"/>
    <col min="4358" max="4358" width="8.85546875" style="234"/>
    <col min="4359" max="4359" width="8.85546875" style="234" customWidth="1"/>
    <col min="4360" max="4605" width="8.85546875" style="234"/>
    <col min="4606" max="4606" width="9.7109375" style="234" customWidth="1"/>
    <col min="4607" max="4607" width="45.85546875" style="234" customWidth="1"/>
    <col min="4608" max="4608" width="15.7109375" style="234" customWidth="1"/>
    <col min="4609" max="4609" width="28.7109375" style="234" customWidth="1"/>
    <col min="4610" max="4610" width="11.5703125" style="234" customWidth="1"/>
    <col min="4611" max="4612" width="22" style="234" customWidth="1"/>
    <col min="4613" max="4613" width="23.85546875" style="234" customWidth="1"/>
    <col min="4614" max="4614" width="8.85546875" style="234"/>
    <col min="4615" max="4615" width="8.85546875" style="234" customWidth="1"/>
    <col min="4616" max="4861" width="8.85546875" style="234"/>
    <col min="4862" max="4862" width="9.7109375" style="234" customWidth="1"/>
    <col min="4863" max="4863" width="45.85546875" style="234" customWidth="1"/>
    <col min="4864" max="4864" width="15.7109375" style="234" customWidth="1"/>
    <col min="4865" max="4865" width="28.7109375" style="234" customWidth="1"/>
    <col min="4866" max="4866" width="11.5703125" style="234" customWidth="1"/>
    <col min="4867" max="4868" width="22" style="234" customWidth="1"/>
    <col min="4869" max="4869" width="23.85546875" style="234" customWidth="1"/>
    <col min="4870" max="4870" width="8.85546875" style="234"/>
    <col min="4871" max="4871" width="8.85546875" style="234" customWidth="1"/>
    <col min="4872" max="5117" width="8.85546875" style="234"/>
    <col min="5118" max="5118" width="9.7109375" style="234" customWidth="1"/>
    <col min="5119" max="5119" width="45.85546875" style="234" customWidth="1"/>
    <col min="5120" max="5120" width="15.7109375" style="234" customWidth="1"/>
    <col min="5121" max="5121" width="28.7109375" style="234" customWidth="1"/>
    <col min="5122" max="5122" width="11.5703125" style="234" customWidth="1"/>
    <col min="5123" max="5124" width="22" style="234" customWidth="1"/>
    <col min="5125" max="5125" width="23.85546875" style="234" customWidth="1"/>
    <col min="5126" max="5126" width="8.85546875" style="234"/>
    <col min="5127" max="5127" width="8.85546875" style="234" customWidth="1"/>
    <col min="5128" max="5373" width="8.85546875" style="234"/>
    <col min="5374" max="5374" width="9.7109375" style="234" customWidth="1"/>
    <col min="5375" max="5375" width="45.85546875" style="234" customWidth="1"/>
    <col min="5376" max="5376" width="15.7109375" style="234" customWidth="1"/>
    <col min="5377" max="5377" width="28.7109375" style="234" customWidth="1"/>
    <col min="5378" max="5378" width="11.5703125" style="234" customWidth="1"/>
    <col min="5379" max="5380" width="22" style="234" customWidth="1"/>
    <col min="5381" max="5381" width="23.85546875" style="234" customWidth="1"/>
    <col min="5382" max="5382" width="8.85546875" style="234"/>
    <col min="5383" max="5383" width="8.85546875" style="234" customWidth="1"/>
    <col min="5384" max="5629" width="8.85546875" style="234"/>
    <col min="5630" max="5630" width="9.7109375" style="234" customWidth="1"/>
    <col min="5631" max="5631" width="45.85546875" style="234" customWidth="1"/>
    <col min="5632" max="5632" width="15.7109375" style="234" customWidth="1"/>
    <col min="5633" max="5633" width="28.7109375" style="234" customWidth="1"/>
    <col min="5634" max="5634" width="11.5703125" style="234" customWidth="1"/>
    <col min="5635" max="5636" width="22" style="234" customWidth="1"/>
    <col min="5637" max="5637" width="23.85546875" style="234" customWidth="1"/>
    <col min="5638" max="5638" width="8.85546875" style="234"/>
    <col min="5639" max="5639" width="8.85546875" style="234" customWidth="1"/>
    <col min="5640" max="5885" width="8.85546875" style="234"/>
    <col min="5886" max="5886" width="9.7109375" style="234" customWidth="1"/>
    <col min="5887" max="5887" width="45.85546875" style="234" customWidth="1"/>
    <col min="5888" max="5888" width="15.7109375" style="234" customWidth="1"/>
    <col min="5889" max="5889" width="28.7109375" style="234" customWidth="1"/>
    <col min="5890" max="5890" width="11.5703125" style="234" customWidth="1"/>
    <col min="5891" max="5892" width="22" style="234" customWidth="1"/>
    <col min="5893" max="5893" width="23.85546875" style="234" customWidth="1"/>
    <col min="5894" max="5894" width="8.85546875" style="234"/>
    <col min="5895" max="5895" width="8.85546875" style="234" customWidth="1"/>
    <col min="5896" max="6141" width="8.85546875" style="234"/>
    <col min="6142" max="6142" width="9.7109375" style="234" customWidth="1"/>
    <col min="6143" max="6143" width="45.85546875" style="234" customWidth="1"/>
    <col min="6144" max="6144" width="15.7109375" style="234" customWidth="1"/>
    <col min="6145" max="6145" width="28.7109375" style="234" customWidth="1"/>
    <col min="6146" max="6146" width="11.5703125" style="234" customWidth="1"/>
    <col min="6147" max="6148" width="22" style="234" customWidth="1"/>
    <col min="6149" max="6149" width="23.85546875" style="234" customWidth="1"/>
    <col min="6150" max="6150" width="8.85546875" style="234"/>
    <col min="6151" max="6151" width="8.85546875" style="234" customWidth="1"/>
    <col min="6152" max="6397" width="8.85546875" style="234"/>
    <col min="6398" max="6398" width="9.7109375" style="234" customWidth="1"/>
    <col min="6399" max="6399" width="45.85546875" style="234" customWidth="1"/>
    <col min="6400" max="6400" width="15.7109375" style="234" customWidth="1"/>
    <col min="6401" max="6401" width="28.7109375" style="234" customWidth="1"/>
    <col min="6402" max="6402" width="11.5703125" style="234" customWidth="1"/>
    <col min="6403" max="6404" width="22" style="234" customWidth="1"/>
    <col min="6405" max="6405" width="23.85546875" style="234" customWidth="1"/>
    <col min="6406" max="6406" width="8.85546875" style="234"/>
    <col min="6407" max="6407" width="8.85546875" style="234" customWidth="1"/>
    <col min="6408" max="6653" width="8.85546875" style="234"/>
    <col min="6654" max="6654" width="9.7109375" style="234" customWidth="1"/>
    <col min="6655" max="6655" width="45.85546875" style="234" customWidth="1"/>
    <col min="6656" max="6656" width="15.7109375" style="234" customWidth="1"/>
    <col min="6657" max="6657" width="28.7109375" style="234" customWidth="1"/>
    <col min="6658" max="6658" width="11.5703125" style="234" customWidth="1"/>
    <col min="6659" max="6660" width="22" style="234" customWidth="1"/>
    <col min="6661" max="6661" width="23.85546875" style="234" customWidth="1"/>
    <col min="6662" max="6662" width="8.85546875" style="234"/>
    <col min="6663" max="6663" width="8.85546875" style="234" customWidth="1"/>
    <col min="6664" max="6909" width="8.85546875" style="234"/>
    <col min="6910" max="6910" width="9.7109375" style="234" customWidth="1"/>
    <col min="6911" max="6911" width="45.85546875" style="234" customWidth="1"/>
    <col min="6912" max="6912" width="15.7109375" style="234" customWidth="1"/>
    <col min="6913" max="6913" width="28.7109375" style="234" customWidth="1"/>
    <col min="6914" max="6914" width="11.5703125" style="234" customWidth="1"/>
    <col min="6915" max="6916" width="22" style="234" customWidth="1"/>
    <col min="6917" max="6917" width="23.85546875" style="234" customWidth="1"/>
    <col min="6918" max="6918" width="8.85546875" style="234"/>
    <col min="6919" max="6919" width="8.85546875" style="234" customWidth="1"/>
    <col min="6920" max="7165" width="8.85546875" style="234"/>
    <col min="7166" max="7166" width="9.7109375" style="234" customWidth="1"/>
    <col min="7167" max="7167" width="45.85546875" style="234" customWidth="1"/>
    <col min="7168" max="7168" width="15.7109375" style="234" customWidth="1"/>
    <col min="7169" max="7169" width="28.7109375" style="234" customWidth="1"/>
    <col min="7170" max="7170" width="11.5703125" style="234" customWidth="1"/>
    <col min="7171" max="7172" width="22" style="234" customWidth="1"/>
    <col min="7173" max="7173" width="23.85546875" style="234" customWidth="1"/>
    <col min="7174" max="7174" width="8.85546875" style="234"/>
    <col min="7175" max="7175" width="8.85546875" style="234" customWidth="1"/>
    <col min="7176" max="7421" width="8.85546875" style="234"/>
    <col min="7422" max="7422" width="9.7109375" style="234" customWidth="1"/>
    <col min="7423" max="7423" width="45.85546875" style="234" customWidth="1"/>
    <col min="7424" max="7424" width="15.7109375" style="234" customWidth="1"/>
    <col min="7425" max="7425" width="28.7109375" style="234" customWidth="1"/>
    <col min="7426" max="7426" width="11.5703125" style="234" customWidth="1"/>
    <col min="7427" max="7428" width="22" style="234" customWidth="1"/>
    <col min="7429" max="7429" width="23.85546875" style="234" customWidth="1"/>
    <col min="7430" max="7430" width="8.85546875" style="234"/>
    <col min="7431" max="7431" width="8.85546875" style="234" customWidth="1"/>
    <col min="7432" max="7677" width="8.85546875" style="234"/>
    <col min="7678" max="7678" width="9.7109375" style="234" customWidth="1"/>
    <col min="7679" max="7679" width="45.85546875" style="234" customWidth="1"/>
    <col min="7680" max="7680" width="15.7109375" style="234" customWidth="1"/>
    <col min="7681" max="7681" width="28.7109375" style="234" customWidth="1"/>
    <col min="7682" max="7682" width="11.5703125" style="234" customWidth="1"/>
    <col min="7683" max="7684" width="22" style="234" customWidth="1"/>
    <col min="7685" max="7685" width="23.85546875" style="234" customWidth="1"/>
    <col min="7686" max="7686" width="8.85546875" style="234"/>
    <col min="7687" max="7687" width="8.85546875" style="234" customWidth="1"/>
    <col min="7688" max="7933" width="8.85546875" style="234"/>
    <col min="7934" max="7934" width="9.7109375" style="234" customWidth="1"/>
    <col min="7935" max="7935" width="45.85546875" style="234" customWidth="1"/>
    <col min="7936" max="7936" width="15.7109375" style="234" customWidth="1"/>
    <col min="7937" max="7937" width="28.7109375" style="234" customWidth="1"/>
    <col min="7938" max="7938" width="11.5703125" style="234" customWidth="1"/>
    <col min="7939" max="7940" width="22" style="234" customWidth="1"/>
    <col min="7941" max="7941" width="23.85546875" style="234" customWidth="1"/>
    <col min="7942" max="7942" width="8.85546875" style="234"/>
    <col min="7943" max="7943" width="8.85546875" style="234" customWidth="1"/>
    <col min="7944" max="8189" width="8.85546875" style="234"/>
    <col min="8190" max="8190" width="9.7109375" style="234" customWidth="1"/>
    <col min="8191" max="8191" width="45.85546875" style="234" customWidth="1"/>
    <col min="8192" max="8192" width="15.7109375" style="234" customWidth="1"/>
    <col min="8193" max="8193" width="28.7109375" style="234" customWidth="1"/>
    <col min="8194" max="8194" width="11.5703125" style="234" customWidth="1"/>
    <col min="8195" max="8196" width="22" style="234" customWidth="1"/>
    <col min="8197" max="8197" width="23.85546875" style="234" customWidth="1"/>
    <col min="8198" max="8198" width="8.85546875" style="234"/>
    <col min="8199" max="8199" width="8.85546875" style="234" customWidth="1"/>
    <col min="8200" max="8445" width="8.85546875" style="234"/>
    <col min="8446" max="8446" width="9.7109375" style="234" customWidth="1"/>
    <col min="8447" max="8447" width="45.85546875" style="234" customWidth="1"/>
    <col min="8448" max="8448" width="15.7109375" style="234" customWidth="1"/>
    <col min="8449" max="8449" width="28.7109375" style="234" customWidth="1"/>
    <col min="8450" max="8450" width="11.5703125" style="234" customWidth="1"/>
    <col min="8451" max="8452" width="22" style="234" customWidth="1"/>
    <col min="8453" max="8453" width="23.85546875" style="234" customWidth="1"/>
    <col min="8454" max="8454" width="8.85546875" style="234"/>
    <col min="8455" max="8455" width="8.85546875" style="234" customWidth="1"/>
    <col min="8456" max="8701" width="8.85546875" style="234"/>
    <col min="8702" max="8702" width="9.7109375" style="234" customWidth="1"/>
    <col min="8703" max="8703" width="45.85546875" style="234" customWidth="1"/>
    <col min="8704" max="8704" width="15.7109375" style="234" customWidth="1"/>
    <col min="8705" max="8705" width="28.7109375" style="234" customWidth="1"/>
    <col min="8706" max="8706" width="11.5703125" style="234" customWidth="1"/>
    <col min="8707" max="8708" width="22" style="234" customWidth="1"/>
    <col min="8709" max="8709" width="23.85546875" style="234" customWidth="1"/>
    <col min="8710" max="8710" width="8.85546875" style="234"/>
    <col min="8711" max="8711" width="8.85546875" style="234" customWidth="1"/>
    <col min="8712" max="8957" width="8.85546875" style="234"/>
    <col min="8958" max="8958" width="9.7109375" style="234" customWidth="1"/>
    <col min="8959" max="8959" width="45.85546875" style="234" customWidth="1"/>
    <col min="8960" max="8960" width="15.7109375" style="234" customWidth="1"/>
    <col min="8961" max="8961" width="28.7109375" style="234" customWidth="1"/>
    <col min="8962" max="8962" width="11.5703125" style="234" customWidth="1"/>
    <col min="8963" max="8964" width="22" style="234" customWidth="1"/>
    <col min="8965" max="8965" width="23.85546875" style="234" customWidth="1"/>
    <col min="8966" max="8966" width="8.85546875" style="234"/>
    <col min="8967" max="8967" width="8.85546875" style="234" customWidth="1"/>
    <col min="8968" max="9213" width="8.85546875" style="234"/>
    <col min="9214" max="9214" width="9.7109375" style="234" customWidth="1"/>
    <col min="9215" max="9215" width="45.85546875" style="234" customWidth="1"/>
    <col min="9216" max="9216" width="15.7109375" style="234" customWidth="1"/>
    <col min="9217" max="9217" width="28.7109375" style="234" customWidth="1"/>
    <col min="9218" max="9218" width="11.5703125" style="234" customWidth="1"/>
    <col min="9219" max="9220" width="22" style="234" customWidth="1"/>
    <col min="9221" max="9221" width="23.85546875" style="234" customWidth="1"/>
    <col min="9222" max="9222" width="8.85546875" style="234"/>
    <col min="9223" max="9223" width="8.85546875" style="234" customWidth="1"/>
    <col min="9224" max="9469" width="8.85546875" style="234"/>
    <col min="9470" max="9470" width="9.7109375" style="234" customWidth="1"/>
    <col min="9471" max="9471" width="45.85546875" style="234" customWidth="1"/>
    <col min="9472" max="9472" width="15.7109375" style="234" customWidth="1"/>
    <col min="9473" max="9473" width="28.7109375" style="234" customWidth="1"/>
    <col min="9474" max="9474" width="11.5703125" style="234" customWidth="1"/>
    <col min="9475" max="9476" width="22" style="234" customWidth="1"/>
    <col min="9477" max="9477" width="23.85546875" style="234" customWidth="1"/>
    <col min="9478" max="9478" width="8.85546875" style="234"/>
    <col min="9479" max="9479" width="8.85546875" style="234" customWidth="1"/>
    <col min="9480" max="9725" width="8.85546875" style="234"/>
    <col min="9726" max="9726" width="9.7109375" style="234" customWidth="1"/>
    <col min="9727" max="9727" width="45.85546875" style="234" customWidth="1"/>
    <col min="9728" max="9728" width="15.7109375" style="234" customWidth="1"/>
    <col min="9729" max="9729" width="28.7109375" style="234" customWidth="1"/>
    <col min="9730" max="9730" width="11.5703125" style="234" customWidth="1"/>
    <col min="9731" max="9732" width="22" style="234" customWidth="1"/>
    <col min="9733" max="9733" width="23.85546875" style="234" customWidth="1"/>
    <col min="9734" max="9734" width="8.85546875" style="234"/>
    <col min="9735" max="9735" width="8.85546875" style="234" customWidth="1"/>
    <col min="9736" max="9981" width="8.85546875" style="234"/>
    <col min="9982" max="9982" width="9.7109375" style="234" customWidth="1"/>
    <col min="9983" max="9983" width="45.85546875" style="234" customWidth="1"/>
    <col min="9984" max="9984" width="15.7109375" style="234" customWidth="1"/>
    <col min="9985" max="9985" width="28.7109375" style="234" customWidth="1"/>
    <col min="9986" max="9986" width="11.5703125" style="234" customWidth="1"/>
    <col min="9987" max="9988" width="22" style="234" customWidth="1"/>
    <col min="9989" max="9989" width="23.85546875" style="234" customWidth="1"/>
    <col min="9990" max="9990" width="8.85546875" style="234"/>
    <col min="9991" max="9991" width="8.85546875" style="234" customWidth="1"/>
    <col min="9992" max="10237" width="8.85546875" style="234"/>
    <col min="10238" max="10238" width="9.7109375" style="234" customWidth="1"/>
    <col min="10239" max="10239" width="45.85546875" style="234" customWidth="1"/>
    <col min="10240" max="10240" width="15.7109375" style="234" customWidth="1"/>
    <col min="10241" max="10241" width="28.7109375" style="234" customWidth="1"/>
    <col min="10242" max="10242" width="11.5703125" style="234" customWidth="1"/>
    <col min="10243" max="10244" width="22" style="234" customWidth="1"/>
    <col min="10245" max="10245" width="23.85546875" style="234" customWidth="1"/>
    <col min="10246" max="10246" width="8.85546875" style="234"/>
    <col min="10247" max="10247" width="8.85546875" style="234" customWidth="1"/>
    <col min="10248" max="10493" width="8.85546875" style="234"/>
    <col min="10494" max="10494" width="9.7109375" style="234" customWidth="1"/>
    <col min="10495" max="10495" width="45.85546875" style="234" customWidth="1"/>
    <col min="10496" max="10496" width="15.7109375" style="234" customWidth="1"/>
    <col min="10497" max="10497" width="28.7109375" style="234" customWidth="1"/>
    <col min="10498" max="10498" width="11.5703125" style="234" customWidth="1"/>
    <col min="10499" max="10500" width="22" style="234" customWidth="1"/>
    <col min="10501" max="10501" width="23.85546875" style="234" customWidth="1"/>
    <col min="10502" max="10502" width="8.85546875" style="234"/>
    <col min="10503" max="10503" width="8.85546875" style="234" customWidth="1"/>
    <col min="10504" max="10749" width="8.85546875" style="234"/>
    <col min="10750" max="10750" width="9.7109375" style="234" customWidth="1"/>
    <col min="10751" max="10751" width="45.85546875" style="234" customWidth="1"/>
    <col min="10752" max="10752" width="15.7109375" style="234" customWidth="1"/>
    <col min="10753" max="10753" width="28.7109375" style="234" customWidth="1"/>
    <col min="10754" max="10754" width="11.5703125" style="234" customWidth="1"/>
    <col min="10755" max="10756" width="22" style="234" customWidth="1"/>
    <col min="10757" max="10757" width="23.85546875" style="234" customWidth="1"/>
    <col min="10758" max="10758" width="8.85546875" style="234"/>
    <col min="10759" max="10759" width="8.85546875" style="234" customWidth="1"/>
    <col min="10760" max="11005" width="8.85546875" style="234"/>
    <col min="11006" max="11006" width="9.7109375" style="234" customWidth="1"/>
    <col min="11007" max="11007" width="45.85546875" style="234" customWidth="1"/>
    <col min="11008" max="11008" width="15.7109375" style="234" customWidth="1"/>
    <col min="11009" max="11009" width="28.7109375" style="234" customWidth="1"/>
    <col min="11010" max="11010" width="11.5703125" style="234" customWidth="1"/>
    <col min="11011" max="11012" width="22" style="234" customWidth="1"/>
    <col min="11013" max="11013" width="23.85546875" style="234" customWidth="1"/>
    <col min="11014" max="11014" width="8.85546875" style="234"/>
    <col min="11015" max="11015" width="8.85546875" style="234" customWidth="1"/>
    <col min="11016" max="11261" width="8.85546875" style="234"/>
    <col min="11262" max="11262" width="9.7109375" style="234" customWidth="1"/>
    <col min="11263" max="11263" width="45.85546875" style="234" customWidth="1"/>
    <col min="11264" max="11264" width="15.7109375" style="234" customWidth="1"/>
    <col min="11265" max="11265" width="28.7109375" style="234" customWidth="1"/>
    <col min="11266" max="11266" width="11.5703125" style="234" customWidth="1"/>
    <col min="11267" max="11268" width="22" style="234" customWidth="1"/>
    <col min="11269" max="11269" width="23.85546875" style="234" customWidth="1"/>
    <col min="11270" max="11270" width="8.85546875" style="234"/>
    <col min="11271" max="11271" width="8.85546875" style="234" customWidth="1"/>
    <col min="11272" max="11517" width="8.85546875" style="234"/>
    <col min="11518" max="11518" width="9.7109375" style="234" customWidth="1"/>
    <col min="11519" max="11519" width="45.85546875" style="234" customWidth="1"/>
    <col min="11520" max="11520" width="15.7109375" style="234" customWidth="1"/>
    <col min="11521" max="11521" width="28.7109375" style="234" customWidth="1"/>
    <col min="11522" max="11522" width="11.5703125" style="234" customWidth="1"/>
    <col min="11523" max="11524" width="22" style="234" customWidth="1"/>
    <col min="11525" max="11525" width="23.85546875" style="234" customWidth="1"/>
    <col min="11526" max="11526" width="8.85546875" style="234"/>
    <col min="11527" max="11527" width="8.85546875" style="234" customWidth="1"/>
    <col min="11528" max="11773" width="8.85546875" style="234"/>
    <col min="11774" max="11774" width="9.7109375" style="234" customWidth="1"/>
    <col min="11775" max="11775" width="45.85546875" style="234" customWidth="1"/>
    <col min="11776" max="11776" width="15.7109375" style="234" customWidth="1"/>
    <col min="11777" max="11777" width="28.7109375" style="234" customWidth="1"/>
    <col min="11778" max="11778" width="11.5703125" style="234" customWidth="1"/>
    <col min="11779" max="11780" width="22" style="234" customWidth="1"/>
    <col min="11781" max="11781" width="23.85546875" style="234" customWidth="1"/>
    <col min="11782" max="11782" width="8.85546875" style="234"/>
    <col min="11783" max="11783" width="8.85546875" style="234" customWidth="1"/>
    <col min="11784" max="12029" width="8.85546875" style="234"/>
    <col min="12030" max="12030" width="9.7109375" style="234" customWidth="1"/>
    <col min="12031" max="12031" width="45.85546875" style="234" customWidth="1"/>
    <col min="12032" max="12032" width="15.7109375" style="234" customWidth="1"/>
    <col min="12033" max="12033" width="28.7109375" style="234" customWidth="1"/>
    <col min="12034" max="12034" width="11.5703125" style="234" customWidth="1"/>
    <col min="12035" max="12036" width="22" style="234" customWidth="1"/>
    <col min="12037" max="12037" width="23.85546875" style="234" customWidth="1"/>
    <col min="12038" max="12038" width="8.85546875" style="234"/>
    <col min="12039" max="12039" width="8.85546875" style="234" customWidth="1"/>
    <col min="12040" max="12285" width="8.85546875" style="234"/>
    <col min="12286" max="12286" width="9.7109375" style="234" customWidth="1"/>
    <col min="12287" max="12287" width="45.85546875" style="234" customWidth="1"/>
    <col min="12288" max="12288" width="15.7109375" style="234" customWidth="1"/>
    <col min="12289" max="12289" width="28.7109375" style="234" customWidth="1"/>
    <col min="12290" max="12290" width="11.5703125" style="234" customWidth="1"/>
    <col min="12291" max="12292" width="22" style="234" customWidth="1"/>
    <col min="12293" max="12293" width="23.85546875" style="234" customWidth="1"/>
    <col min="12294" max="12294" width="8.85546875" style="234"/>
    <col min="12295" max="12295" width="8.85546875" style="234" customWidth="1"/>
    <col min="12296" max="12541" width="8.85546875" style="234"/>
    <col min="12542" max="12542" width="9.7109375" style="234" customWidth="1"/>
    <col min="12543" max="12543" width="45.85546875" style="234" customWidth="1"/>
    <col min="12544" max="12544" width="15.7109375" style="234" customWidth="1"/>
    <col min="12545" max="12545" width="28.7109375" style="234" customWidth="1"/>
    <col min="12546" max="12546" width="11.5703125" style="234" customWidth="1"/>
    <col min="12547" max="12548" width="22" style="234" customWidth="1"/>
    <col min="12549" max="12549" width="23.85546875" style="234" customWidth="1"/>
    <col min="12550" max="12550" width="8.85546875" style="234"/>
    <col min="12551" max="12551" width="8.85546875" style="234" customWidth="1"/>
    <col min="12552" max="12797" width="8.85546875" style="234"/>
    <col min="12798" max="12798" width="9.7109375" style="234" customWidth="1"/>
    <col min="12799" max="12799" width="45.85546875" style="234" customWidth="1"/>
    <col min="12800" max="12800" width="15.7109375" style="234" customWidth="1"/>
    <col min="12801" max="12801" width="28.7109375" style="234" customWidth="1"/>
    <col min="12802" max="12802" width="11.5703125" style="234" customWidth="1"/>
    <col min="12803" max="12804" width="22" style="234" customWidth="1"/>
    <col min="12805" max="12805" width="23.85546875" style="234" customWidth="1"/>
    <col min="12806" max="12806" width="8.85546875" style="234"/>
    <col min="12807" max="12807" width="8.85546875" style="234" customWidth="1"/>
    <col min="12808" max="13053" width="8.85546875" style="234"/>
    <col min="13054" max="13054" width="9.7109375" style="234" customWidth="1"/>
    <col min="13055" max="13055" width="45.85546875" style="234" customWidth="1"/>
    <col min="13056" max="13056" width="15.7109375" style="234" customWidth="1"/>
    <col min="13057" max="13057" width="28.7109375" style="234" customWidth="1"/>
    <col min="13058" max="13058" width="11.5703125" style="234" customWidth="1"/>
    <col min="13059" max="13060" width="22" style="234" customWidth="1"/>
    <col min="13061" max="13061" width="23.85546875" style="234" customWidth="1"/>
    <col min="13062" max="13062" width="8.85546875" style="234"/>
    <col min="13063" max="13063" width="8.85546875" style="234" customWidth="1"/>
    <col min="13064" max="13309" width="8.85546875" style="234"/>
    <col min="13310" max="13310" width="9.7109375" style="234" customWidth="1"/>
    <col min="13311" max="13311" width="45.85546875" style="234" customWidth="1"/>
    <col min="13312" max="13312" width="15.7109375" style="234" customWidth="1"/>
    <col min="13313" max="13313" width="28.7109375" style="234" customWidth="1"/>
    <col min="13314" max="13314" width="11.5703125" style="234" customWidth="1"/>
    <col min="13315" max="13316" width="22" style="234" customWidth="1"/>
    <col min="13317" max="13317" width="23.85546875" style="234" customWidth="1"/>
    <col min="13318" max="13318" width="8.85546875" style="234"/>
    <col min="13319" max="13319" width="8.85546875" style="234" customWidth="1"/>
    <col min="13320" max="13565" width="8.85546875" style="234"/>
    <col min="13566" max="13566" width="9.7109375" style="234" customWidth="1"/>
    <col min="13567" max="13567" width="45.85546875" style="234" customWidth="1"/>
    <col min="13568" max="13568" width="15.7109375" style="234" customWidth="1"/>
    <col min="13569" max="13569" width="28.7109375" style="234" customWidth="1"/>
    <col min="13570" max="13570" width="11.5703125" style="234" customWidth="1"/>
    <col min="13571" max="13572" width="22" style="234" customWidth="1"/>
    <col min="13573" max="13573" width="23.85546875" style="234" customWidth="1"/>
    <col min="13574" max="13574" width="8.85546875" style="234"/>
    <col min="13575" max="13575" width="8.85546875" style="234" customWidth="1"/>
    <col min="13576" max="13821" width="8.85546875" style="234"/>
    <col min="13822" max="13822" width="9.7109375" style="234" customWidth="1"/>
    <col min="13823" max="13823" width="45.85546875" style="234" customWidth="1"/>
    <col min="13824" max="13824" width="15.7109375" style="234" customWidth="1"/>
    <col min="13825" max="13825" width="28.7109375" style="234" customWidth="1"/>
    <col min="13826" max="13826" width="11.5703125" style="234" customWidth="1"/>
    <col min="13827" max="13828" width="22" style="234" customWidth="1"/>
    <col min="13829" max="13829" width="23.85546875" style="234" customWidth="1"/>
    <col min="13830" max="13830" width="8.85546875" style="234"/>
    <col min="13831" max="13831" width="8.85546875" style="234" customWidth="1"/>
    <col min="13832" max="14077" width="8.85546875" style="234"/>
    <col min="14078" max="14078" width="9.7109375" style="234" customWidth="1"/>
    <col min="14079" max="14079" width="45.85546875" style="234" customWidth="1"/>
    <col min="14080" max="14080" width="15.7109375" style="234" customWidth="1"/>
    <col min="14081" max="14081" width="28.7109375" style="234" customWidth="1"/>
    <col min="14082" max="14082" width="11.5703125" style="234" customWidth="1"/>
    <col min="14083" max="14084" width="22" style="234" customWidth="1"/>
    <col min="14085" max="14085" width="23.85546875" style="234" customWidth="1"/>
    <col min="14086" max="14086" width="8.85546875" style="234"/>
    <col min="14087" max="14087" width="8.85546875" style="234" customWidth="1"/>
    <col min="14088" max="14333" width="8.85546875" style="234"/>
    <col min="14334" max="14334" width="9.7109375" style="234" customWidth="1"/>
    <col min="14335" max="14335" width="45.85546875" style="234" customWidth="1"/>
    <col min="14336" max="14336" width="15.7109375" style="234" customWidth="1"/>
    <col min="14337" max="14337" width="28.7109375" style="234" customWidth="1"/>
    <col min="14338" max="14338" width="11.5703125" style="234" customWidth="1"/>
    <col min="14339" max="14340" width="22" style="234" customWidth="1"/>
    <col min="14341" max="14341" width="23.85546875" style="234" customWidth="1"/>
    <col min="14342" max="14342" width="8.85546875" style="234"/>
    <col min="14343" max="14343" width="8.85546875" style="234" customWidth="1"/>
    <col min="14344" max="14589" width="8.85546875" style="234"/>
    <col min="14590" max="14590" width="9.7109375" style="234" customWidth="1"/>
    <col min="14591" max="14591" width="45.85546875" style="234" customWidth="1"/>
    <col min="14592" max="14592" width="15.7109375" style="234" customWidth="1"/>
    <col min="14593" max="14593" width="28.7109375" style="234" customWidth="1"/>
    <col min="14594" max="14594" width="11.5703125" style="234" customWidth="1"/>
    <col min="14595" max="14596" width="22" style="234" customWidth="1"/>
    <col min="14597" max="14597" width="23.85546875" style="234" customWidth="1"/>
    <col min="14598" max="14598" width="8.85546875" style="234"/>
    <col min="14599" max="14599" width="8.85546875" style="234" customWidth="1"/>
    <col min="14600" max="14845" width="8.85546875" style="234"/>
    <col min="14846" max="14846" width="9.7109375" style="234" customWidth="1"/>
    <col min="14847" max="14847" width="45.85546875" style="234" customWidth="1"/>
    <col min="14848" max="14848" width="15.7109375" style="234" customWidth="1"/>
    <col min="14849" max="14849" width="28.7109375" style="234" customWidth="1"/>
    <col min="14850" max="14850" width="11.5703125" style="234" customWidth="1"/>
    <col min="14851" max="14852" width="22" style="234" customWidth="1"/>
    <col min="14853" max="14853" width="23.85546875" style="234" customWidth="1"/>
    <col min="14854" max="14854" width="8.85546875" style="234"/>
    <col min="14855" max="14855" width="8.85546875" style="234" customWidth="1"/>
    <col min="14856" max="15101" width="8.85546875" style="234"/>
    <col min="15102" max="15102" width="9.7109375" style="234" customWidth="1"/>
    <col min="15103" max="15103" width="45.85546875" style="234" customWidth="1"/>
    <col min="15104" max="15104" width="15.7109375" style="234" customWidth="1"/>
    <col min="15105" max="15105" width="28.7109375" style="234" customWidth="1"/>
    <col min="15106" max="15106" width="11.5703125" style="234" customWidth="1"/>
    <col min="15107" max="15108" width="22" style="234" customWidth="1"/>
    <col min="15109" max="15109" width="23.85546875" style="234" customWidth="1"/>
    <col min="15110" max="15110" width="8.85546875" style="234"/>
    <col min="15111" max="15111" width="8.85546875" style="234" customWidth="1"/>
    <col min="15112" max="15357" width="8.85546875" style="234"/>
    <col min="15358" max="15358" width="9.7109375" style="234" customWidth="1"/>
    <col min="15359" max="15359" width="45.85546875" style="234" customWidth="1"/>
    <col min="15360" max="15360" width="15.7109375" style="234" customWidth="1"/>
    <col min="15361" max="15361" width="28.7109375" style="234" customWidth="1"/>
    <col min="15362" max="15362" width="11.5703125" style="234" customWidth="1"/>
    <col min="15363" max="15364" width="22" style="234" customWidth="1"/>
    <col min="15365" max="15365" width="23.85546875" style="234" customWidth="1"/>
    <col min="15366" max="15366" width="8.85546875" style="234"/>
    <col min="15367" max="15367" width="8.85546875" style="234" customWidth="1"/>
    <col min="15368" max="15613" width="8.85546875" style="234"/>
    <col min="15614" max="15614" width="9.7109375" style="234" customWidth="1"/>
    <col min="15615" max="15615" width="45.85546875" style="234" customWidth="1"/>
    <col min="15616" max="15616" width="15.7109375" style="234" customWidth="1"/>
    <col min="15617" max="15617" width="28.7109375" style="234" customWidth="1"/>
    <col min="15618" max="15618" width="11.5703125" style="234" customWidth="1"/>
    <col min="15619" max="15620" width="22" style="234" customWidth="1"/>
    <col min="15621" max="15621" width="23.85546875" style="234" customWidth="1"/>
    <col min="15622" max="15622" width="8.85546875" style="234"/>
    <col min="15623" max="15623" width="8.85546875" style="234" customWidth="1"/>
    <col min="15624" max="15869" width="8.85546875" style="234"/>
    <col min="15870" max="15870" width="9.7109375" style="234" customWidth="1"/>
    <col min="15871" max="15871" width="45.85546875" style="234" customWidth="1"/>
    <col min="15872" max="15872" width="15.7109375" style="234" customWidth="1"/>
    <col min="15873" max="15873" width="28.7109375" style="234" customWidth="1"/>
    <col min="15874" max="15874" width="11.5703125" style="234" customWidth="1"/>
    <col min="15875" max="15876" width="22" style="234" customWidth="1"/>
    <col min="15877" max="15877" width="23.85546875" style="234" customWidth="1"/>
    <col min="15878" max="15878" width="8.85546875" style="234"/>
    <col min="15879" max="15879" width="8.85546875" style="234" customWidth="1"/>
    <col min="15880" max="16125" width="8.85546875" style="234"/>
    <col min="16126" max="16126" width="9.7109375" style="234" customWidth="1"/>
    <col min="16127" max="16127" width="45.85546875" style="234" customWidth="1"/>
    <col min="16128" max="16128" width="15.7109375" style="234" customWidth="1"/>
    <col min="16129" max="16129" width="28.7109375" style="234" customWidth="1"/>
    <col min="16130" max="16130" width="11.5703125" style="234" customWidth="1"/>
    <col min="16131" max="16132" width="22" style="234" customWidth="1"/>
    <col min="16133" max="16133" width="23.85546875" style="234" customWidth="1"/>
    <col min="16134" max="16134" width="8.85546875" style="234"/>
    <col min="16135" max="16135" width="8.85546875" style="234" customWidth="1"/>
    <col min="16136" max="16384" width="8.85546875" style="234"/>
  </cols>
  <sheetData>
    <row r="1" spans="1:8" ht="18.75" customHeight="1" x14ac:dyDescent="0.2">
      <c r="A1" s="720" t="s">
        <v>3392</v>
      </c>
      <c r="B1" s="720"/>
      <c r="C1" s="720"/>
      <c r="D1" s="720"/>
      <c r="E1" s="720"/>
      <c r="F1" s="720"/>
      <c r="G1" s="720"/>
      <c r="H1" s="720"/>
    </row>
    <row r="2" spans="1:8" ht="16.5" customHeight="1" x14ac:dyDescent="0.2">
      <c r="A2" s="720" t="s">
        <v>3012</v>
      </c>
      <c r="B2" s="720"/>
      <c r="C2" s="720"/>
      <c r="D2" s="720"/>
      <c r="E2" s="720"/>
      <c r="F2" s="720"/>
      <c r="G2" s="720"/>
      <c r="H2" s="720"/>
    </row>
    <row r="3" spans="1:8" ht="16.5" customHeight="1" x14ac:dyDescent="0.2">
      <c r="A3" s="720" t="s">
        <v>3393</v>
      </c>
      <c r="B3" s="720"/>
      <c r="C3" s="720"/>
      <c r="D3" s="720"/>
      <c r="E3" s="720"/>
      <c r="F3" s="720"/>
      <c r="G3" s="720"/>
      <c r="H3" s="720"/>
    </row>
    <row r="4" spans="1:8" ht="35.25" customHeight="1" x14ac:dyDescent="0.2">
      <c r="A4" s="721" t="s">
        <v>3394</v>
      </c>
      <c r="B4" s="721"/>
      <c r="C4" s="721"/>
      <c r="D4" s="721"/>
      <c r="E4" s="721"/>
      <c r="F4" s="721"/>
      <c r="G4" s="721"/>
      <c r="H4" s="721"/>
    </row>
    <row r="5" spans="1:8" ht="21" customHeight="1" thickBot="1" x14ac:dyDescent="0.25">
      <c r="A5" s="722" t="s">
        <v>68</v>
      </c>
      <c r="B5" s="722"/>
      <c r="C5" s="722"/>
      <c r="D5" s="722"/>
      <c r="E5" s="722"/>
      <c r="F5" s="722"/>
      <c r="G5" s="722"/>
      <c r="H5" s="722"/>
    </row>
    <row r="6" spans="1:8" ht="15" hidden="1" customHeight="1" x14ac:dyDescent="0.2">
      <c r="A6" s="723"/>
      <c r="B6" s="723"/>
      <c r="C6" s="723"/>
      <c r="D6" s="723"/>
      <c r="E6" s="723"/>
      <c r="F6" s="723"/>
      <c r="G6" s="723"/>
      <c r="H6" s="723"/>
    </row>
    <row r="7" spans="1:8" ht="27.75" customHeight="1" x14ac:dyDescent="0.2">
      <c r="A7" s="724" t="s">
        <v>3395</v>
      </c>
      <c r="B7" s="726" t="s">
        <v>3396</v>
      </c>
      <c r="C7" s="727"/>
      <c r="D7" s="728"/>
      <c r="E7" s="724" t="s">
        <v>3397</v>
      </c>
      <c r="F7" s="724" t="s">
        <v>3398</v>
      </c>
      <c r="G7" s="714" t="s">
        <v>3399</v>
      </c>
      <c r="H7" s="714" t="s">
        <v>3400</v>
      </c>
    </row>
    <row r="8" spans="1:8" ht="27.75" customHeight="1" thickBot="1" x14ac:dyDescent="0.25">
      <c r="A8" s="725"/>
      <c r="B8" s="729"/>
      <c r="C8" s="730"/>
      <c r="D8" s="731"/>
      <c r="E8" s="725"/>
      <c r="F8" s="725"/>
      <c r="G8" s="715"/>
      <c r="H8" s="715"/>
    </row>
    <row r="9" spans="1:8" s="239" customFormat="1" ht="27.75" customHeight="1" thickBot="1" x14ac:dyDescent="0.25">
      <c r="A9" s="235" t="s">
        <v>1</v>
      </c>
      <c r="B9" s="716">
        <v>2</v>
      </c>
      <c r="C9" s="717"/>
      <c r="D9" s="718"/>
      <c r="E9" s="236">
        <v>3</v>
      </c>
      <c r="F9" s="237">
        <v>4</v>
      </c>
      <c r="G9" s="238">
        <v>5</v>
      </c>
      <c r="H9" s="238">
        <v>6</v>
      </c>
    </row>
    <row r="10" spans="1:8" ht="27.75" customHeight="1" x14ac:dyDescent="0.2">
      <c r="A10" s="240" t="s">
        <v>3401</v>
      </c>
      <c r="B10" s="719" t="s">
        <v>2750</v>
      </c>
      <c r="C10" s="719"/>
      <c r="D10" s="719"/>
      <c r="E10" s="241">
        <v>1</v>
      </c>
      <c r="F10" s="242" t="s">
        <v>3402</v>
      </c>
      <c r="G10" s="242" t="s">
        <v>3402</v>
      </c>
      <c r="H10" s="242" t="s">
        <v>3402</v>
      </c>
    </row>
    <row r="11" spans="1:8" ht="27.75" customHeight="1" x14ac:dyDescent="0.2">
      <c r="A11" s="243" t="s">
        <v>2753</v>
      </c>
      <c r="B11" s="693" t="s">
        <v>3403</v>
      </c>
      <c r="C11" s="693"/>
      <c r="D11" s="693"/>
      <c r="E11" s="244" t="s">
        <v>3404</v>
      </c>
      <c r="F11" s="245" t="s">
        <v>3402</v>
      </c>
      <c r="G11" s="245" t="s">
        <v>3402</v>
      </c>
      <c r="H11" s="245" t="s">
        <v>3402</v>
      </c>
    </row>
    <row r="12" spans="1:8" ht="27.75" customHeight="1" x14ac:dyDescent="0.2">
      <c r="A12" s="246" t="s">
        <v>2755</v>
      </c>
      <c r="B12" s="683" t="s">
        <v>3405</v>
      </c>
      <c r="C12" s="683"/>
      <c r="D12" s="683"/>
      <c r="E12" s="244" t="s">
        <v>3406</v>
      </c>
      <c r="F12" s="247">
        <v>7711236.7000000002</v>
      </c>
      <c r="G12" s="247">
        <v>7864064.2000000002</v>
      </c>
      <c r="H12" s="247">
        <v>7864064.2000000002</v>
      </c>
    </row>
    <row r="13" spans="1:8" ht="27.75" customHeight="1" x14ac:dyDescent="0.2">
      <c r="A13" s="246" t="s">
        <v>2766</v>
      </c>
      <c r="B13" s="683" t="s">
        <v>3407</v>
      </c>
      <c r="C13" s="683"/>
      <c r="D13" s="683"/>
      <c r="E13" s="244" t="s">
        <v>3408</v>
      </c>
      <c r="F13" s="247">
        <v>1220837.7</v>
      </c>
      <c r="G13" s="247">
        <v>1262008.8</v>
      </c>
      <c r="H13" s="247">
        <v>1262008.8</v>
      </c>
    </row>
    <row r="14" spans="1:8" ht="27.75" customHeight="1" x14ac:dyDescent="0.2">
      <c r="A14" s="246" t="s">
        <v>2776</v>
      </c>
      <c r="B14" s="683" t="s">
        <v>3409</v>
      </c>
      <c r="C14" s="683"/>
      <c r="D14" s="683"/>
      <c r="E14" s="244" t="s">
        <v>3410</v>
      </c>
      <c r="F14" s="247">
        <v>1266091.2</v>
      </c>
      <c r="G14" s="247">
        <v>1278155.5</v>
      </c>
      <c r="H14" s="247">
        <v>1278155.5</v>
      </c>
    </row>
    <row r="15" spans="1:8" ht="27.75" customHeight="1" x14ac:dyDescent="0.2">
      <c r="A15" s="246" t="s">
        <v>2786</v>
      </c>
      <c r="B15" s="683" t="s">
        <v>3411</v>
      </c>
      <c r="C15" s="683"/>
      <c r="D15" s="683"/>
      <c r="E15" s="244" t="s">
        <v>3412</v>
      </c>
      <c r="F15" s="247">
        <v>5870103.6000000006</v>
      </c>
      <c r="G15" s="247">
        <v>6154769.1000000006</v>
      </c>
      <c r="H15" s="247">
        <v>6154769.1000000006</v>
      </c>
    </row>
    <row r="16" spans="1:8" ht="27.75" customHeight="1" x14ac:dyDescent="0.2">
      <c r="A16" s="246" t="s">
        <v>2803</v>
      </c>
      <c r="B16" s="697" t="s">
        <v>2802</v>
      </c>
      <c r="C16" s="698"/>
      <c r="D16" s="699"/>
      <c r="E16" s="244" t="s">
        <v>3413</v>
      </c>
      <c r="F16" s="247">
        <v>2229386.7999999998</v>
      </c>
      <c r="G16" s="247">
        <v>2373215.7999999998</v>
      </c>
      <c r="H16" s="247">
        <v>2373215.7999999998</v>
      </c>
    </row>
    <row r="17" spans="1:8" ht="27.75" customHeight="1" x14ac:dyDescent="0.2">
      <c r="A17" s="246" t="s">
        <v>2820</v>
      </c>
      <c r="B17" s="683" t="s">
        <v>3414</v>
      </c>
      <c r="C17" s="683"/>
      <c r="D17" s="683"/>
      <c r="E17" s="244" t="s">
        <v>3415</v>
      </c>
      <c r="F17" s="247">
        <v>792988.2</v>
      </c>
      <c r="G17" s="247">
        <v>910246.20000000007</v>
      </c>
      <c r="H17" s="247">
        <v>910246.20000000007</v>
      </c>
    </row>
    <row r="18" spans="1:8" ht="27.75" customHeight="1" x14ac:dyDescent="0.2">
      <c r="A18" s="246" t="s">
        <v>2831</v>
      </c>
      <c r="B18" s="683" t="s">
        <v>2830</v>
      </c>
      <c r="C18" s="683"/>
      <c r="D18" s="683"/>
      <c r="E18" s="244" t="s">
        <v>3416</v>
      </c>
      <c r="F18" s="247">
        <v>1079537.0999999999</v>
      </c>
      <c r="G18" s="247">
        <v>1161761.3</v>
      </c>
      <c r="H18" s="247">
        <v>1161761.3</v>
      </c>
    </row>
    <row r="19" spans="1:8" ht="27.75" customHeight="1" x14ac:dyDescent="0.2">
      <c r="A19" s="246" t="s">
        <v>2843</v>
      </c>
      <c r="B19" s="683" t="s">
        <v>2842</v>
      </c>
      <c r="C19" s="683"/>
      <c r="D19" s="683"/>
      <c r="E19" s="244" t="s">
        <v>3417</v>
      </c>
      <c r="F19" s="247">
        <v>218365.3</v>
      </c>
      <c r="G19" s="247">
        <v>174395.2</v>
      </c>
      <c r="H19" s="247">
        <v>174395.2</v>
      </c>
    </row>
    <row r="20" spans="1:8" ht="27.75" customHeight="1" x14ac:dyDescent="0.2">
      <c r="A20" s="246" t="s">
        <v>26</v>
      </c>
      <c r="B20" s="683" t="s">
        <v>3418</v>
      </c>
      <c r="C20" s="683"/>
      <c r="D20" s="683"/>
      <c r="E20" s="244" t="s">
        <v>3419</v>
      </c>
      <c r="F20" s="247">
        <v>5759638.2000000002</v>
      </c>
      <c r="G20" s="247">
        <v>3290364.4</v>
      </c>
      <c r="H20" s="247">
        <v>3290364.4</v>
      </c>
    </row>
    <row r="21" spans="1:8" ht="45.75" customHeight="1" x14ac:dyDescent="0.2">
      <c r="A21" s="246"/>
      <c r="B21" s="712" t="s">
        <v>3420</v>
      </c>
      <c r="C21" s="712"/>
      <c r="D21" s="712"/>
      <c r="E21" s="244" t="s">
        <v>3421</v>
      </c>
      <c r="F21" s="248">
        <v>26148184.800000001</v>
      </c>
      <c r="G21" s="248">
        <v>24468980.5</v>
      </c>
      <c r="H21" s="248">
        <v>24468980.5</v>
      </c>
    </row>
    <row r="22" spans="1:8" ht="30.75" customHeight="1" x14ac:dyDescent="0.2">
      <c r="A22" s="243" t="s">
        <v>3422</v>
      </c>
      <c r="B22" s="693" t="s">
        <v>3423</v>
      </c>
      <c r="C22" s="693"/>
      <c r="D22" s="693"/>
      <c r="E22" s="244" t="s">
        <v>3424</v>
      </c>
      <c r="F22" s="249" t="s">
        <v>3402</v>
      </c>
      <c r="G22" s="249" t="s">
        <v>3402</v>
      </c>
      <c r="H22" s="249" t="s">
        <v>3402</v>
      </c>
    </row>
    <row r="23" spans="1:8" ht="27.75" customHeight="1" x14ac:dyDescent="0.2">
      <c r="A23" s="250" t="s">
        <v>3425</v>
      </c>
      <c r="B23" s="683" t="s">
        <v>3426</v>
      </c>
      <c r="C23" s="683"/>
      <c r="D23" s="683"/>
      <c r="E23" s="244" t="s">
        <v>3427</v>
      </c>
      <c r="F23" s="247">
        <v>9802163.9000000004</v>
      </c>
      <c r="G23" s="247">
        <v>10298568.4</v>
      </c>
      <c r="H23" s="247">
        <v>10298568.4</v>
      </c>
    </row>
    <row r="24" spans="1:8" ht="27.75" customHeight="1" x14ac:dyDescent="0.2">
      <c r="A24" s="250" t="s">
        <v>3428</v>
      </c>
      <c r="B24" s="683" t="s">
        <v>3131</v>
      </c>
      <c r="C24" s="683"/>
      <c r="D24" s="683"/>
      <c r="E24" s="244" t="s">
        <v>3429</v>
      </c>
      <c r="F24" s="247">
        <v>678422.4</v>
      </c>
      <c r="G24" s="247">
        <v>806248.6</v>
      </c>
      <c r="H24" s="247">
        <v>806248.6</v>
      </c>
    </row>
    <row r="25" spans="1:8" ht="44.25" customHeight="1" x14ac:dyDescent="0.2">
      <c r="A25" s="250"/>
      <c r="B25" s="713" t="s">
        <v>3430</v>
      </c>
      <c r="C25" s="713"/>
      <c r="D25" s="713"/>
      <c r="E25" s="244" t="s">
        <v>3431</v>
      </c>
      <c r="F25" s="248">
        <v>10480586.300000001</v>
      </c>
      <c r="G25" s="248">
        <v>11104817</v>
      </c>
      <c r="H25" s="248">
        <v>11104817</v>
      </c>
    </row>
    <row r="26" spans="1:8" ht="38.25" customHeight="1" x14ac:dyDescent="0.2">
      <c r="A26" s="246"/>
      <c r="B26" s="684" t="s">
        <v>3432</v>
      </c>
      <c r="C26" s="684"/>
      <c r="D26" s="684"/>
      <c r="E26" s="244" t="s">
        <v>3433</v>
      </c>
      <c r="F26" s="248">
        <v>15667598.5</v>
      </c>
      <c r="G26" s="248">
        <v>13364163.5</v>
      </c>
      <c r="H26" s="248">
        <v>13364163.5</v>
      </c>
    </row>
    <row r="27" spans="1:8" ht="27.75" customHeight="1" x14ac:dyDescent="0.2">
      <c r="A27" s="243" t="s">
        <v>3434</v>
      </c>
      <c r="B27" s="693" t="s">
        <v>3435</v>
      </c>
      <c r="C27" s="693"/>
      <c r="D27" s="693"/>
      <c r="E27" s="244" t="s">
        <v>3436</v>
      </c>
      <c r="F27" s="249" t="s">
        <v>3402</v>
      </c>
      <c r="G27" s="249" t="s">
        <v>3402</v>
      </c>
      <c r="H27" s="249" t="s">
        <v>3402</v>
      </c>
    </row>
    <row r="28" spans="1:8" ht="27.75" customHeight="1" x14ac:dyDescent="0.2">
      <c r="A28" s="246" t="s">
        <v>3437</v>
      </c>
      <c r="B28" s="683" t="s">
        <v>3438</v>
      </c>
      <c r="C28" s="683"/>
      <c r="D28" s="683"/>
      <c r="E28" s="244" t="s">
        <v>3439</v>
      </c>
      <c r="F28" s="247">
        <v>0</v>
      </c>
      <c r="G28" s="247">
        <v>0</v>
      </c>
      <c r="H28" s="247">
        <v>0</v>
      </c>
    </row>
    <row r="29" spans="1:8" ht="27.75" customHeight="1" x14ac:dyDescent="0.2">
      <c r="A29" s="246" t="s">
        <v>3440</v>
      </c>
      <c r="B29" s="683" t="s">
        <v>3441</v>
      </c>
      <c r="C29" s="683"/>
      <c r="D29" s="683"/>
      <c r="E29" s="244" t="s">
        <v>3442</v>
      </c>
      <c r="F29" s="247">
        <v>0</v>
      </c>
      <c r="G29" s="247">
        <v>0</v>
      </c>
      <c r="H29" s="247">
        <v>0</v>
      </c>
    </row>
    <row r="30" spans="1:8" ht="27.75" customHeight="1" x14ac:dyDescent="0.2">
      <c r="A30" s="246" t="s">
        <v>3443</v>
      </c>
      <c r="B30" s="683" t="s">
        <v>3444</v>
      </c>
      <c r="C30" s="683"/>
      <c r="D30" s="683"/>
      <c r="E30" s="244" t="s">
        <v>3445</v>
      </c>
      <c r="F30" s="247">
        <v>0</v>
      </c>
      <c r="G30" s="247">
        <v>0</v>
      </c>
      <c r="H30" s="247">
        <v>0</v>
      </c>
    </row>
    <row r="31" spans="1:8" ht="35.25" customHeight="1" x14ac:dyDescent="0.2">
      <c r="A31" s="246"/>
      <c r="B31" s="684" t="s">
        <v>3446</v>
      </c>
      <c r="C31" s="684"/>
      <c r="D31" s="684"/>
      <c r="E31" s="244" t="s">
        <v>3447</v>
      </c>
      <c r="F31" s="248">
        <v>0</v>
      </c>
      <c r="G31" s="248">
        <v>0</v>
      </c>
      <c r="H31" s="248">
        <v>0</v>
      </c>
    </row>
    <row r="32" spans="1:8" ht="27.75" customHeight="1" x14ac:dyDescent="0.2">
      <c r="A32" s="243">
        <v>33</v>
      </c>
      <c r="B32" s="693" t="s">
        <v>3448</v>
      </c>
      <c r="C32" s="693"/>
      <c r="D32" s="693"/>
      <c r="E32" s="244" t="s">
        <v>3449</v>
      </c>
      <c r="F32" s="249" t="s">
        <v>3402</v>
      </c>
      <c r="G32" s="249" t="s">
        <v>3402</v>
      </c>
      <c r="H32" s="249" t="s">
        <v>3402</v>
      </c>
    </row>
    <row r="33" spans="1:8" ht="27.75" customHeight="1" x14ac:dyDescent="0.2">
      <c r="A33" s="246">
        <v>331</v>
      </c>
      <c r="B33" s="683" t="s">
        <v>3450</v>
      </c>
      <c r="C33" s="683"/>
      <c r="D33" s="683"/>
      <c r="E33" s="244" t="s">
        <v>3451</v>
      </c>
      <c r="F33" s="247">
        <v>38153.699999999997</v>
      </c>
      <c r="G33" s="247">
        <v>89033.2</v>
      </c>
      <c r="H33" s="247">
        <v>89033.2</v>
      </c>
    </row>
    <row r="34" spans="1:8" ht="27.75" customHeight="1" x14ac:dyDescent="0.2">
      <c r="A34" s="246">
        <v>332</v>
      </c>
      <c r="B34" s="683" t="s">
        <v>2892</v>
      </c>
      <c r="C34" s="683"/>
      <c r="D34" s="683"/>
      <c r="E34" s="244" t="s">
        <v>3452</v>
      </c>
      <c r="F34" s="247">
        <v>164727.80000000002</v>
      </c>
      <c r="G34" s="247">
        <v>185306.8</v>
      </c>
      <c r="H34" s="247">
        <v>185306.8</v>
      </c>
    </row>
    <row r="35" spans="1:8" ht="27.75" customHeight="1" x14ac:dyDescent="0.2">
      <c r="A35" s="246">
        <v>333</v>
      </c>
      <c r="B35" s="683" t="s">
        <v>2905</v>
      </c>
      <c r="C35" s="683"/>
      <c r="D35" s="683"/>
      <c r="E35" s="244" t="s">
        <v>3453</v>
      </c>
      <c r="F35" s="247">
        <v>29813</v>
      </c>
      <c r="G35" s="247">
        <v>45597.2</v>
      </c>
      <c r="H35" s="247">
        <v>45597.2</v>
      </c>
    </row>
    <row r="36" spans="1:8" ht="27.75" customHeight="1" x14ac:dyDescent="0.2">
      <c r="A36" s="246">
        <v>334</v>
      </c>
      <c r="B36" s="683" t="s">
        <v>3454</v>
      </c>
      <c r="C36" s="683"/>
      <c r="D36" s="683"/>
      <c r="E36" s="244" t="s">
        <v>3455</v>
      </c>
      <c r="F36" s="247">
        <v>356977</v>
      </c>
      <c r="G36" s="247">
        <v>197845.9</v>
      </c>
      <c r="H36" s="247">
        <v>197845.9</v>
      </c>
    </row>
    <row r="37" spans="1:8" ht="27.75" customHeight="1" x14ac:dyDescent="0.2">
      <c r="A37" s="246">
        <v>335</v>
      </c>
      <c r="B37" s="683" t="s">
        <v>3456</v>
      </c>
      <c r="C37" s="683"/>
      <c r="D37" s="683"/>
      <c r="E37" s="244" t="s">
        <v>3457</v>
      </c>
      <c r="F37" s="247">
        <v>33976.6</v>
      </c>
      <c r="G37" s="247">
        <v>27438.2</v>
      </c>
      <c r="H37" s="247">
        <v>27438.2</v>
      </c>
    </row>
    <row r="38" spans="1:8" ht="27.75" customHeight="1" x14ac:dyDescent="0.2">
      <c r="A38" s="246">
        <v>336</v>
      </c>
      <c r="B38" s="683" t="s">
        <v>3458</v>
      </c>
      <c r="C38" s="683"/>
      <c r="D38" s="683"/>
      <c r="E38" s="244" t="s">
        <v>3459</v>
      </c>
      <c r="F38" s="247">
        <v>178189.30000000002</v>
      </c>
      <c r="G38" s="247">
        <v>195813.30000000002</v>
      </c>
      <c r="H38" s="247">
        <v>195813.30000000002</v>
      </c>
    </row>
    <row r="39" spans="1:8" ht="27.75" customHeight="1" x14ac:dyDescent="0.2">
      <c r="A39" s="246">
        <v>337</v>
      </c>
      <c r="B39" s="683" t="s">
        <v>3460</v>
      </c>
      <c r="C39" s="683"/>
      <c r="D39" s="683"/>
      <c r="E39" s="244" t="s">
        <v>3461</v>
      </c>
      <c r="F39" s="247">
        <v>77589.5</v>
      </c>
      <c r="G39" s="247">
        <v>78352.099999999991</v>
      </c>
      <c r="H39" s="247">
        <v>78352.099999999991</v>
      </c>
    </row>
    <row r="40" spans="1:8" ht="27.75" customHeight="1" x14ac:dyDescent="0.2">
      <c r="A40" s="246">
        <v>338</v>
      </c>
      <c r="B40" s="683" t="s">
        <v>3462</v>
      </c>
      <c r="C40" s="683"/>
      <c r="D40" s="683"/>
      <c r="E40" s="244" t="s">
        <v>3463</v>
      </c>
      <c r="F40" s="247">
        <v>639431.79999999993</v>
      </c>
      <c r="G40" s="247">
        <v>725054.8</v>
      </c>
      <c r="H40" s="247">
        <v>725054.8</v>
      </c>
    </row>
    <row r="41" spans="1:8" ht="27.75" customHeight="1" x14ac:dyDescent="0.2">
      <c r="A41" s="246">
        <v>339</v>
      </c>
      <c r="B41" s="683" t="s">
        <v>2964</v>
      </c>
      <c r="C41" s="683"/>
      <c r="D41" s="683"/>
      <c r="E41" s="244" t="s">
        <v>3464</v>
      </c>
      <c r="F41" s="247">
        <v>1239041.6000000001</v>
      </c>
      <c r="G41" s="247">
        <v>1676768.7000000002</v>
      </c>
      <c r="H41" s="247">
        <v>1676768.7000000002</v>
      </c>
    </row>
    <row r="42" spans="1:8" ht="68.25" customHeight="1" x14ac:dyDescent="0.2">
      <c r="A42" s="246"/>
      <c r="B42" s="684" t="s">
        <v>3465</v>
      </c>
      <c r="C42" s="684"/>
      <c r="D42" s="684"/>
      <c r="E42" s="244" t="s">
        <v>3466</v>
      </c>
      <c r="F42" s="248">
        <v>2757900.3</v>
      </c>
      <c r="G42" s="248">
        <v>3221210.2</v>
      </c>
      <c r="H42" s="248">
        <v>3221210.2</v>
      </c>
    </row>
    <row r="43" spans="1:8" ht="47.25" customHeight="1" x14ac:dyDescent="0.2">
      <c r="A43" s="243">
        <v>34</v>
      </c>
      <c r="B43" s="693" t="s">
        <v>3467</v>
      </c>
      <c r="C43" s="693"/>
      <c r="D43" s="693"/>
      <c r="E43" s="244" t="s">
        <v>3468</v>
      </c>
      <c r="F43" s="249" t="s">
        <v>3402</v>
      </c>
      <c r="G43" s="249" t="s">
        <v>3402</v>
      </c>
      <c r="H43" s="249" t="s">
        <v>3402</v>
      </c>
    </row>
    <row r="44" spans="1:8" ht="27.75" customHeight="1" x14ac:dyDescent="0.2">
      <c r="A44" s="246">
        <v>341</v>
      </c>
      <c r="B44" s="683" t="s">
        <v>3469</v>
      </c>
      <c r="C44" s="683"/>
      <c r="D44" s="683"/>
      <c r="E44" s="244" t="s">
        <v>3470</v>
      </c>
      <c r="F44" s="247">
        <v>15311.8</v>
      </c>
      <c r="G44" s="247">
        <v>22832.2</v>
      </c>
      <c r="H44" s="247">
        <v>22832.2</v>
      </c>
    </row>
    <row r="45" spans="1:8" ht="27.75" customHeight="1" x14ac:dyDescent="0.2">
      <c r="A45" s="246">
        <v>342</v>
      </c>
      <c r="B45" s="683" t="s">
        <v>3471</v>
      </c>
      <c r="C45" s="683"/>
      <c r="D45" s="683"/>
      <c r="E45" s="244" t="s">
        <v>3472</v>
      </c>
      <c r="F45" s="247">
        <v>58.5</v>
      </c>
      <c r="G45" s="247">
        <v>74.599999999999994</v>
      </c>
      <c r="H45" s="247">
        <v>74.599999999999994</v>
      </c>
    </row>
    <row r="46" spans="1:8" ht="27.75" customHeight="1" x14ac:dyDescent="0.2">
      <c r="A46" s="246">
        <v>343</v>
      </c>
      <c r="B46" s="683" t="s">
        <v>3473</v>
      </c>
      <c r="C46" s="683"/>
      <c r="D46" s="683"/>
      <c r="E46" s="244" t="s">
        <v>3474</v>
      </c>
      <c r="F46" s="247">
        <v>25355.9</v>
      </c>
      <c r="G46" s="247">
        <v>20290.099999999999</v>
      </c>
      <c r="H46" s="247">
        <v>20290.099999999999</v>
      </c>
    </row>
    <row r="47" spans="1:8" ht="27.75" customHeight="1" x14ac:dyDescent="0.2">
      <c r="A47" s="246">
        <v>344</v>
      </c>
      <c r="B47" s="683" t="s">
        <v>3475</v>
      </c>
      <c r="C47" s="683"/>
      <c r="D47" s="683"/>
      <c r="E47" s="244" t="s">
        <v>3476</v>
      </c>
      <c r="F47" s="247">
        <v>8618.1</v>
      </c>
      <c r="G47" s="247">
        <v>6325.6</v>
      </c>
      <c r="H47" s="247">
        <v>6325.6</v>
      </c>
    </row>
    <row r="48" spans="1:8" ht="27.75" customHeight="1" x14ac:dyDescent="0.2">
      <c r="A48" s="246">
        <v>345</v>
      </c>
      <c r="B48" s="683" t="s">
        <v>3477</v>
      </c>
      <c r="C48" s="683"/>
      <c r="D48" s="683"/>
      <c r="E48" s="244" t="s">
        <v>3478</v>
      </c>
      <c r="F48" s="247">
        <v>0</v>
      </c>
      <c r="G48" s="247">
        <v>0</v>
      </c>
      <c r="H48" s="247">
        <v>0</v>
      </c>
    </row>
    <row r="49" spans="1:8" ht="63.75" customHeight="1" x14ac:dyDescent="0.2">
      <c r="A49" s="246"/>
      <c r="B49" s="684" t="s">
        <v>3479</v>
      </c>
      <c r="C49" s="684"/>
      <c r="D49" s="684"/>
      <c r="E49" s="244" t="s">
        <v>3480</v>
      </c>
      <c r="F49" s="248">
        <v>49344.299999999996</v>
      </c>
      <c r="G49" s="248">
        <v>49522.499999999993</v>
      </c>
      <c r="H49" s="248">
        <v>49522.499999999993</v>
      </c>
    </row>
    <row r="50" spans="1:8" s="251" customFormat="1" ht="27.75" customHeight="1" x14ac:dyDescent="0.2">
      <c r="A50" s="243">
        <v>35</v>
      </c>
      <c r="B50" s="693" t="s">
        <v>3481</v>
      </c>
      <c r="C50" s="693"/>
      <c r="D50" s="693"/>
      <c r="E50" s="244" t="s">
        <v>3482</v>
      </c>
      <c r="F50" s="249" t="s">
        <v>3402</v>
      </c>
      <c r="G50" s="249"/>
      <c r="H50" s="249" t="s">
        <v>3402</v>
      </c>
    </row>
    <row r="51" spans="1:8" ht="27.75" customHeight="1" x14ac:dyDescent="0.2">
      <c r="A51" s="246">
        <v>351</v>
      </c>
      <c r="B51" s="683" t="s">
        <v>3483</v>
      </c>
      <c r="C51" s="683"/>
      <c r="D51" s="683"/>
      <c r="E51" s="244" t="s">
        <v>3484</v>
      </c>
      <c r="F51" s="247">
        <v>8461.9</v>
      </c>
      <c r="G51" s="247">
        <v>2013</v>
      </c>
      <c r="H51" s="247">
        <v>2013</v>
      </c>
    </row>
    <row r="52" spans="1:8" ht="27.75" customHeight="1" x14ac:dyDescent="0.2">
      <c r="A52" s="246"/>
      <c r="B52" s="684" t="s">
        <v>3485</v>
      </c>
      <c r="C52" s="684"/>
      <c r="D52" s="684"/>
      <c r="E52" s="244" t="s">
        <v>3486</v>
      </c>
      <c r="F52" s="248">
        <v>8461.9</v>
      </c>
      <c r="G52" s="248">
        <v>2013</v>
      </c>
      <c r="H52" s="248">
        <v>2013</v>
      </c>
    </row>
    <row r="53" spans="1:8" ht="27.75" customHeight="1" x14ac:dyDescent="0.2">
      <c r="A53" s="243">
        <v>36</v>
      </c>
      <c r="B53" s="693" t="s">
        <v>3487</v>
      </c>
      <c r="C53" s="693"/>
      <c r="D53" s="693"/>
      <c r="E53" s="244" t="s">
        <v>3488</v>
      </c>
      <c r="F53" s="249" t="s">
        <v>3402</v>
      </c>
      <c r="G53" s="249" t="s">
        <v>3402</v>
      </c>
      <c r="H53" s="249" t="s">
        <v>3402</v>
      </c>
    </row>
    <row r="54" spans="1:8" ht="27.75" customHeight="1" x14ac:dyDescent="0.2">
      <c r="A54" s="246">
        <v>361</v>
      </c>
      <c r="B54" s="683" t="s">
        <v>3489</v>
      </c>
      <c r="C54" s="683"/>
      <c r="D54" s="683"/>
      <c r="E54" s="244" t="s">
        <v>3490</v>
      </c>
      <c r="F54" s="247">
        <v>1573.2</v>
      </c>
      <c r="G54" s="247">
        <v>1263.5</v>
      </c>
      <c r="H54" s="247">
        <v>1263.5</v>
      </c>
    </row>
    <row r="55" spans="1:8" s="251" customFormat="1" ht="27.75" customHeight="1" x14ac:dyDescent="0.2">
      <c r="A55" s="246">
        <v>362</v>
      </c>
      <c r="B55" s="683" t="s">
        <v>3491</v>
      </c>
      <c r="C55" s="683"/>
      <c r="D55" s="683"/>
      <c r="E55" s="244" t="s">
        <v>3492</v>
      </c>
      <c r="F55" s="247">
        <v>0</v>
      </c>
      <c r="G55" s="247">
        <v>0</v>
      </c>
      <c r="H55" s="247">
        <v>0</v>
      </c>
    </row>
    <row r="56" spans="1:8" s="251" customFormat="1" ht="27.75" customHeight="1" x14ac:dyDescent="0.2">
      <c r="A56" s="246">
        <v>363</v>
      </c>
      <c r="B56" s="683" t="s">
        <v>3493</v>
      </c>
      <c r="C56" s="683"/>
      <c r="D56" s="683"/>
      <c r="E56" s="244" t="s">
        <v>3494</v>
      </c>
      <c r="F56" s="247">
        <v>6168</v>
      </c>
      <c r="G56" s="247">
        <v>77826.3</v>
      </c>
      <c r="H56" s="247">
        <v>77826.3</v>
      </c>
    </row>
    <row r="57" spans="1:8" s="251" customFormat="1" ht="27.75" customHeight="1" x14ac:dyDescent="0.2">
      <c r="A57" s="246">
        <v>364</v>
      </c>
      <c r="B57" s="683" t="s">
        <v>3495</v>
      </c>
      <c r="C57" s="683"/>
      <c r="D57" s="683"/>
      <c r="E57" s="244" t="s">
        <v>3496</v>
      </c>
      <c r="F57" s="247">
        <v>0</v>
      </c>
      <c r="G57" s="247">
        <v>0</v>
      </c>
      <c r="H57" s="247">
        <v>0</v>
      </c>
    </row>
    <row r="58" spans="1:8" s="251" customFormat="1" ht="27.75" customHeight="1" x14ac:dyDescent="0.2">
      <c r="A58" s="246"/>
      <c r="B58" s="684" t="s">
        <v>3497</v>
      </c>
      <c r="C58" s="684"/>
      <c r="D58" s="684"/>
      <c r="E58" s="244" t="s">
        <v>3498</v>
      </c>
      <c r="F58" s="248">
        <v>7741.2</v>
      </c>
      <c r="G58" s="248">
        <v>79089.8</v>
      </c>
      <c r="H58" s="248">
        <v>79089.8</v>
      </c>
    </row>
    <row r="59" spans="1:8" s="251" customFormat="1" ht="27.75" customHeight="1" x14ac:dyDescent="0.2">
      <c r="A59" s="243">
        <v>37</v>
      </c>
      <c r="B59" s="693" t="s">
        <v>3499</v>
      </c>
      <c r="C59" s="693"/>
      <c r="D59" s="693"/>
      <c r="E59" s="244" t="s">
        <v>3500</v>
      </c>
      <c r="F59" s="249" t="s">
        <v>3402</v>
      </c>
      <c r="G59" s="249" t="s">
        <v>3402</v>
      </c>
      <c r="H59" s="249" t="s">
        <v>3402</v>
      </c>
    </row>
    <row r="60" spans="1:8" s="251" customFormat="1" ht="27.75" customHeight="1" x14ac:dyDescent="0.2">
      <c r="A60" s="246">
        <v>371</v>
      </c>
      <c r="B60" s="683" t="s">
        <v>3501</v>
      </c>
      <c r="C60" s="683"/>
      <c r="D60" s="683"/>
      <c r="E60" s="244" t="s">
        <v>3502</v>
      </c>
      <c r="F60" s="247">
        <v>4718151.6000000006</v>
      </c>
      <c r="G60" s="247">
        <v>5083689.8</v>
      </c>
      <c r="H60" s="247">
        <v>5083689.8</v>
      </c>
    </row>
    <row r="61" spans="1:8" ht="27.75" customHeight="1" x14ac:dyDescent="0.2">
      <c r="A61" s="246">
        <v>372</v>
      </c>
      <c r="B61" s="683" t="s">
        <v>3503</v>
      </c>
      <c r="C61" s="683"/>
      <c r="D61" s="683"/>
      <c r="E61" s="244" t="s">
        <v>3504</v>
      </c>
      <c r="F61" s="247">
        <v>12</v>
      </c>
      <c r="G61" s="247">
        <v>0</v>
      </c>
      <c r="H61" s="247">
        <v>0</v>
      </c>
    </row>
    <row r="62" spans="1:8" ht="41.25" customHeight="1" x14ac:dyDescent="0.2">
      <c r="A62" s="246"/>
      <c r="B62" s="686" t="s">
        <v>3505</v>
      </c>
      <c r="C62" s="686"/>
      <c r="D62" s="686"/>
      <c r="E62" s="244" t="s">
        <v>3506</v>
      </c>
      <c r="F62" s="248">
        <v>4718163.6000000006</v>
      </c>
      <c r="G62" s="248">
        <v>5083689.8</v>
      </c>
      <c r="H62" s="248">
        <v>5083689.8</v>
      </c>
    </row>
    <row r="63" spans="1:8" ht="42" customHeight="1" x14ac:dyDescent="0.2">
      <c r="A63" s="246"/>
      <c r="B63" s="686" t="s">
        <v>3507</v>
      </c>
      <c r="C63" s="686"/>
      <c r="D63" s="686"/>
      <c r="E63" s="244" t="s">
        <v>16</v>
      </c>
      <c r="F63" s="248">
        <v>23209209.800000001</v>
      </c>
      <c r="G63" s="248">
        <v>21799688.800000001</v>
      </c>
      <c r="H63" s="248">
        <v>21799688.800000001</v>
      </c>
    </row>
    <row r="64" spans="1:8" ht="27.75" customHeight="1" x14ac:dyDescent="0.2">
      <c r="A64" s="252" t="s">
        <v>31</v>
      </c>
      <c r="B64" s="681" t="s">
        <v>3508</v>
      </c>
      <c r="C64" s="681"/>
      <c r="D64" s="681"/>
      <c r="E64" s="244" t="s">
        <v>2751</v>
      </c>
      <c r="F64" s="249" t="s">
        <v>3402</v>
      </c>
      <c r="G64" s="249" t="s">
        <v>3402</v>
      </c>
      <c r="H64" s="249" t="s">
        <v>3402</v>
      </c>
    </row>
    <row r="65" spans="1:8" ht="27.75" customHeight="1" x14ac:dyDescent="0.2">
      <c r="A65" s="243" t="s">
        <v>35</v>
      </c>
      <c r="B65" s="693" t="s">
        <v>3509</v>
      </c>
      <c r="C65" s="693"/>
      <c r="D65" s="693"/>
      <c r="E65" s="244" t="s">
        <v>3510</v>
      </c>
      <c r="F65" s="249" t="s">
        <v>3402</v>
      </c>
      <c r="G65" s="249" t="s">
        <v>3402</v>
      </c>
      <c r="H65" s="249" t="s">
        <v>3402</v>
      </c>
    </row>
    <row r="66" spans="1:8" ht="27.75" customHeight="1" x14ac:dyDescent="0.2">
      <c r="A66" s="246">
        <v>413</v>
      </c>
      <c r="B66" s="683" t="s">
        <v>3511</v>
      </c>
      <c r="C66" s="683"/>
      <c r="D66" s="683"/>
      <c r="E66" s="244" t="s">
        <v>3512</v>
      </c>
      <c r="F66" s="247">
        <v>0</v>
      </c>
      <c r="G66" s="247">
        <v>0</v>
      </c>
      <c r="H66" s="247">
        <v>0</v>
      </c>
    </row>
    <row r="67" spans="1:8" ht="27.75" customHeight="1" x14ac:dyDescent="0.2">
      <c r="A67" s="246">
        <v>414</v>
      </c>
      <c r="B67" s="683" t="s">
        <v>3513</v>
      </c>
      <c r="C67" s="683"/>
      <c r="D67" s="683"/>
      <c r="E67" s="244" t="s">
        <v>3514</v>
      </c>
      <c r="F67" s="247">
        <v>0</v>
      </c>
      <c r="G67" s="247">
        <v>0</v>
      </c>
      <c r="H67" s="247">
        <v>0</v>
      </c>
    </row>
    <row r="68" spans="1:8" ht="27.75" customHeight="1" x14ac:dyDescent="0.2">
      <c r="A68" s="246">
        <v>415</v>
      </c>
      <c r="B68" s="683" t="s">
        <v>3515</v>
      </c>
      <c r="C68" s="683"/>
      <c r="D68" s="683"/>
      <c r="E68" s="244" t="s">
        <v>3516</v>
      </c>
      <c r="F68" s="247">
        <v>15453242.1</v>
      </c>
      <c r="G68" s="247">
        <v>27030070.899999999</v>
      </c>
      <c r="H68" s="247">
        <v>20724510.5</v>
      </c>
    </row>
    <row r="69" spans="1:8" s="253" customFormat="1" ht="27.75" customHeight="1" x14ac:dyDescent="0.2">
      <c r="A69" s="246">
        <v>418</v>
      </c>
      <c r="B69" s="683" t="s">
        <v>3517</v>
      </c>
      <c r="C69" s="683"/>
      <c r="D69" s="683"/>
      <c r="E69" s="244" t="s">
        <v>3518</v>
      </c>
      <c r="F69" s="247">
        <v>0</v>
      </c>
      <c r="G69" s="247">
        <v>-189137.5</v>
      </c>
      <c r="H69" s="247">
        <v>0</v>
      </c>
    </row>
    <row r="70" spans="1:8" ht="27.75" customHeight="1" x14ac:dyDescent="0.2">
      <c r="A70" s="246" t="s">
        <v>3519</v>
      </c>
      <c r="B70" s="683" t="s">
        <v>3520</v>
      </c>
      <c r="C70" s="683"/>
      <c r="D70" s="683"/>
      <c r="E70" s="244" t="s">
        <v>3521</v>
      </c>
      <c r="F70" s="247">
        <v>1395954</v>
      </c>
      <c r="G70" s="247">
        <v>1547766.7</v>
      </c>
      <c r="H70" s="247">
        <v>1547766.7</v>
      </c>
    </row>
    <row r="71" spans="1:8" ht="28.5" customHeight="1" x14ac:dyDescent="0.2">
      <c r="A71" s="246"/>
      <c r="B71" s="684" t="s">
        <v>3522</v>
      </c>
      <c r="C71" s="684"/>
      <c r="D71" s="684"/>
      <c r="E71" s="244" t="s">
        <v>3523</v>
      </c>
      <c r="F71" s="248">
        <v>16849196.100000001</v>
      </c>
      <c r="G71" s="248">
        <v>28388700.099999998</v>
      </c>
      <c r="H71" s="248">
        <v>22272277.199999999</v>
      </c>
    </row>
    <row r="72" spans="1:8" ht="27.75" customHeight="1" x14ac:dyDescent="0.2">
      <c r="A72" s="243">
        <v>42</v>
      </c>
      <c r="B72" s="709" t="s">
        <v>3524</v>
      </c>
      <c r="C72" s="710"/>
      <c r="D72" s="711"/>
      <c r="E72" s="244" t="s">
        <v>3525</v>
      </c>
      <c r="F72" s="249" t="s">
        <v>3402</v>
      </c>
      <c r="G72" s="249" t="s">
        <v>3402</v>
      </c>
      <c r="H72" s="249" t="s">
        <v>3402</v>
      </c>
    </row>
    <row r="73" spans="1:8" ht="27.75" customHeight="1" x14ac:dyDescent="0.25">
      <c r="A73" s="246">
        <v>421</v>
      </c>
      <c r="B73" s="700" t="s">
        <v>3526</v>
      </c>
      <c r="C73" s="701"/>
      <c r="D73" s="702"/>
      <c r="E73" s="244" t="s">
        <v>3527</v>
      </c>
      <c r="F73" s="249"/>
      <c r="G73" s="247">
        <v>-2704786.2</v>
      </c>
      <c r="H73" s="249"/>
    </row>
    <row r="74" spans="1:8" ht="27.75" customHeight="1" x14ac:dyDescent="0.25">
      <c r="A74" s="246">
        <v>422</v>
      </c>
      <c r="B74" s="700" t="s">
        <v>3528</v>
      </c>
      <c r="C74" s="701"/>
      <c r="D74" s="702"/>
      <c r="E74" s="244" t="s">
        <v>3529</v>
      </c>
      <c r="F74" s="249"/>
      <c r="G74" s="247">
        <v>2564634.7999999998</v>
      </c>
      <c r="H74" s="249"/>
    </row>
    <row r="75" spans="1:8" ht="37.5" customHeight="1" x14ac:dyDescent="0.25">
      <c r="A75" s="246">
        <v>423</v>
      </c>
      <c r="B75" s="703" t="s">
        <v>3530</v>
      </c>
      <c r="C75" s="704"/>
      <c r="D75" s="705"/>
      <c r="E75" s="244" t="s">
        <v>3531</v>
      </c>
      <c r="F75" s="249"/>
      <c r="G75" s="247">
        <v>0</v>
      </c>
      <c r="H75" s="249"/>
    </row>
    <row r="76" spans="1:8" ht="32.25" customHeight="1" x14ac:dyDescent="0.2">
      <c r="A76" s="246">
        <v>424</v>
      </c>
      <c r="B76" s="706" t="s">
        <v>3532</v>
      </c>
      <c r="C76" s="707"/>
      <c r="D76" s="708"/>
      <c r="E76" s="244" t="s">
        <v>3533</v>
      </c>
      <c r="F76" s="249"/>
      <c r="G76" s="247">
        <v>0</v>
      </c>
      <c r="H76" s="249"/>
    </row>
    <row r="77" spans="1:8" ht="27.75" customHeight="1" x14ac:dyDescent="0.2">
      <c r="A77" s="246"/>
      <c r="B77" s="684" t="s">
        <v>3534</v>
      </c>
      <c r="C77" s="684"/>
      <c r="D77" s="684"/>
      <c r="E77" s="244" t="s">
        <v>3535</v>
      </c>
      <c r="F77" s="248">
        <v>0</v>
      </c>
      <c r="G77" s="248">
        <v>-140151.40000000037</v>
      </c>
      <c r="H77" s="248">
        <v>0</v>
      </c>
    </row>
    <row r="78" spans="1:8" ht="27.75" customHeight="1" x14ac:dyDescent="0.2">
      <c r="A78" s="243">
        <v>43</v>
      </c>
      <c r="B78" s="693" t="s">
        <v>3536</v>
      </c>
      <c r="C78" s="693"/>
      <c r="D78" s="693"/>
      <c r="E78" s="244" t="s">
        <v>3537</v>
      </c>
      <c r="F78" s="249" t="s">
        <v>3402</v>
      </c>
      <c r="G78" s="249" t="s">
        <v>3402</v>
      </c>
      <c r="H78" s="249" t="s">
        <v>3402</v>
      </c>
    </row>
    <row r="79" spans="1:8" s="251" customFormat="1" ht="27.75" customHeight="1" x14ac:dyDescent="0.2">
      <c r="A79" s="246">
        <v>431</v>
      </c>
      <c r="B79" s="683" t="s">
        <v>3538</v>
      </c>
      <c r="C79" s="683"/>
      <c r="D79" s="683"/>
      <c r="E79" s="244" t="s">
        <v>3539</v>
      </c>
      <c r="F79" s="254">
        <v>9023696.0999999996</v>
      </c>
      <c r="G79" s="254">
        <v>2873263.8</v>
      </c>
      <c r="H79" s="254">
        <v>2873263.8</v>
      </c>
    </row>
    <row r="80" spans="1:8" s="251" customFormat="1" ht="27.75" customHeight="1" x14ac:dyDescent="0.2">
      <c r="A80" s="246">
        <v>432</v>
      </c>
      <c r="B80" s="683" t="s">
        <v>3540</v>
      </c>
      <c r="C80" s="683"/>
      <c r="D80" s="683"/>
      <c r="E80" s="244" t="s">
        <v>3541</v>
      </c>
      <c r="F80" s="254">
        <v>164894.19999999998</v>
      </c>
      <c r="G80" s="254">
        <v>165048.5</v>
      </c>
      <c r="H80" s="254">
        <v>165048.5</v>
      </c>
    </row>
    <row r="81" spans="1:8" s="251" customFormat="1" ht="27.75" customHeight="1" x14ac:dyDescent="0.2">
      <c r="A81" s="246">
        <v>433</v>
      </c>
      <c r="B81" s="683" t="s">
        <v>3542</v>
      </c>
      <c r="C81" s="683"/>
      <c r="D81" s="683"/>
      <c r="E81" s="244" t="s">
        <v>3543</v>
      </c>
      <c r="F81" s="254">
        <v>0</v>
      </c>
      <c r="G81" s="254">
        <v>0</v>
      </c>
      <c r="H81" s="254">
        <v>0</v>
      </c>
    </row>
    <row r="82" spans="1:8" s="251" customFormat="1" ht="27.75" customHeight="1" x14ac:dyDescent="0.2">
      <c r="A82" s="246">
        <v>434</v>
      </c>
      <c r="B82" s="697" t="s">
        <v>3544</v>
      </c>
      <c r="C82" s="698"/>
      <c r="D82" s="699"/>
      <c r="E82" s="244" t="s">
        <v>3545</v>
      </c>
      <c r="F82" s="254">
        <v>274.5</v>
      </c>
      <c r="G82" s="254">
        <v>300.2</v>
      </c>
      <c r="H82" s="254">
        <v>300.2</v>
      </c>
    </row>
    <row r="83" spans="1:8" s="251" customFormat="1" ht="27.75" customHeight="1" x14ac:dyDescent="0.2">
      <c r="A83" s="246">
        <v>435</v>
      </c>
      <c r="B83" s="683" t="s">
        <v>3546</v>
      </c>
      <c r="C83" s="683"/>
      <c r="D83" s="683"/>
      <c r="E83" s="244" t="s">
        <v>3547</v>
      </c>
      <c r="F83" s="254">
        <v>0</v>
      </c>
      <c r="G83" s="254">
        <v>0</v>
      </c>
      <c r="H83" s="254">
        <v>0</v>
      </c>
    </row>
    <row r="84" spans="1:8" ht="27.75" customHeight="1" x14ac:dyDescent="0.2">
      <c r="A84" s="246">
        <v>436</v>
      </c>
      <c r="B84" s="697" t="s">
        <v>3548</v>
      </c>
      <c r="C84" s="698"/>
      <c r="D84" s="699"/>
      <c r="E84" s="244" t="s">
        <v>3549</v>
      </c>
      <c r="F84" s="254">
        <v>0</v>
      </c>
      <c r="G84" s="254">
        <v>0</v>
      </c>
      <c r="H84" s="254">
        <v>0</v>
      </c>
    </row>
    <row r="85" spans="1:8" s="251" customFormat="1" ht="27.75" customHeight="1" x14ac:dyDescent="0.2">
      <c r="A85" s="246">
        <v>439</v>
      </c>
      <c r="B85" s="697" t="s">
        <v>3550</v>
      </c>
      <c r="C85" s="698"/>
      <c r="D85" s="699"/>
      <c r="E85" s="244" t="s">
        <v>3551</v>
      </c>
      <c r="F85" s="254">
        <v>3715.6</v>
      </c>
      <c r="G85" s="254">
        <v>3955.6</v>
      </c>
      <c r="H85" s="254">
        <v>3955.6</v>
      </c>
    </row>
    <row r="86" spans="1:8" s="251" customFormat="1" ht="36" customHeight="1" x14ac:dyDescent="0.2">
      <c r="A86" s="246"/>
      <c r="B86" s="684" t="s">
        <v>3552</v>
      </c>
      <c r="C86" s="684"/>
      <c r="D86" s="684"/>
      <c r="E86" s="244" t="s">
        <v>3553</v>
      </c>
      <c r="F86" s="248">
        <v>9192580.3999999985</v>
      </c>
      <c r="G86" s="248">
        <v>3042568.1</v>
      </c>
      <c r="H86" s="248">
        <v>3042568.1</v>
      </c>
    </row>
    <row r="87" spans="1:8" s="251" customFormat="1" ht="27.75" customHeight="1" x14ac:dyDescent="0.2">
      <c r="A87" s="243">
        <v>44</v>
      </c>
      <c r="B87" s="676" t="s">
        <v>3554</v>
      </c>
      <c r="C87" s="677"/>
      <c r="D87" s="678"/>
      <c r="E87" s="244" t="s">
        <v>3555</v>
      </c>
      <c r="F87" s="249" t="s">
        <v>3402</v>
      </c>
      <c r="G87" s="249" t="s">
        <v>3402</v>
      </c>
      <c r="H87" s="249" t="s">
        <v>3402</v>
      </c>
    </row>
    <row r="88" spans="1:8" s="251" customFormat="1" ht="27.75" customHeight="1" x14ac:dyDescent="0.2">
      <c r="A88" s="243">
        <v>441</v>
      </c>
      <c r="B88" s="688" t="s">
        <v>3556</v>
      </c>
      <c r="C88" s="688"/>
      <c r="D88" s="688"/>
      <c r="E88" s="244" t="s">
        <v>3557</v>
      </c>
      <c r="F88" s="247"/>
      <c r="G88" s="247">
        <v>0</v>
      </c>
      <c r="H88" s="247"/>
    </row>
    <row r="89" spans="1:8" s="251" customFormat="1" ht="27.75" customHeight="1" x14ac:dyDescent="0.2">
      <c r="A89" s="243">
        <v>442</v>
      </c>
      <c r="B89" s="688" t="s">
        <v>3558</v>
      </c>
      <c r="C89" s="688"/>
      <c r="D89" s="688"/>
      <c r="E89" s="244" t="s">
        <v>3559</v>
      </c>
      <c r="F89" s="247"/>
      <c r="G89" s="247">
        <v>0</v>
      </c>
      <c r="H89" s="247"/>
    </row>
    <row r="90" spans="1:8" s="251" customFormat="1" ht="36.75" customHeight="1" x14ac:dyDescent="0.2">
      <c r="A90" s="243">
        <v>443</v>
      </c>
      <c r="B90" s="683" t="s">
        <v>3560</v>
      </c>
      <c r="C90" s="683"/>
      <c r="D90" s="683"/>
      <c r="E90" s="244" t="s">
        <v>3561</v>
      </c>
      <c r="F90" s="247"/>
      <c r="G90" s="247">
        <v>0</v>
      </c>
      <c r="H90" s="247"/>
    </row>
    <row r="91" spans="1:8" s="251" customFormat="1" ht="35.25" customHeight="1" x14ac:dyDescent="0.2">
      <c r="A91" s="243">
        <v>444</v>
      </c>
      <c r="B91" s="683" t="s">
        <v>3562</v>
      </c>
      <c r="C91" s="683"/>
      <c r="D91" s="683"/>
      <c r="E91" s="244" t="s">
        <v>3563</v>
      </c>
      <c r="F91" s="247"/>
      <c r="G91" s="247">
        <v>0</v>
      </c>
      <c r="H91" s="247"/>
    </row>
    <row r="92" spans="1:8" s="251" customFormat="1" ht="36.75" customHeight="1" x14ac:dyDescent="0.2">
      <c r="A92" s="243"/>
      <c r="B92" s="684" t="s">
        <v>3564</v>
      </c>
      <c r="C92" s="684"/>
      <c r="D92" s="684"/>
      <c r="E92" s="244" t="s">
        <v>3565</v>
      </c>
      <c r="F92" s="248">
        <v>0</v>
      </c>
      <c r="G92" s="248">
        <v>0</v>
      </c>
      <c r="H92" s="248">
        <v>0</v>
      </c>
    </row>
    <row r="93" spans="1:8" s="251" customFormat="1" ht="36" customHeight="1" x14ac:dyDescent="0.2">
      <c r="A93" s="243">
        <v>45</v>
      </c>
      <c r="B93" s="684" t="s">
        <v>3566</v>
      </c>
      <c r="C93" s="684"/>
      <c r="D93" s="684"/>
      <c r="E93" s="244" t="s">
        <v>3567</v>
      </c>
      <c r="F93" s="249" t="s">
        <v>3402</v>
      </c>
      <c r="G93" s="249" t="s">
        <v>3402</v>
      </c>
      <c r="H93" s="249" t="s">
        <v>3402</v>
      </c>
    </row>
    <row r="94" spans="1:8" s="251" customFormat="1" ht="27.75" customHeight="1" x14ac:dyDescent="0.2">
      <c r="A94" s="243">
        <v>451</v>
      </c>
      <c r="B94" s="697" t="s">
        <v>3568</v>
      </c>
      <c r="C94" s="698"/>
      <c r="D94" s="699"/>
      <c r="E94" s="244" t="s">
        <v>3569</v>
      </c>
      <c r="F94" s="247"/>
      <c r="G94" s="247">
        <v>0</v>
      </c>
      <c r="H94" s="247"/>
    </row>
    <row r="95" spans="1:8" s="251" customFormat="1" ht="27.75" customHeight="1" x14ac:dyDescent="0.2">
      <c r="A95" s="243">
        <v>452</v>
      </c>
      <c r="B95" s="697" t="s">
        <v>3570</v>
      </c>
      <c r="C95" s="698"/>
      <c r="D95" s="699"/>
      <c r="E95" s="244" t="s">
        <v>3571</v>
      </c>
      <c r="F95" s="247"/>
      <c r="G95" s="247">
        <v>0</v>
      </c>
      <c r="H95" s="247"/>
    </row>
    <row r="96" spans="1:8" s="251" customFormat="1" ht="46.5" customHeight="1" x14ac:dyDescent="0.2">
      <c r="A96" s="243"/>
      <c r="B96" s="684" t="s">
        <v>3572</v>
      </c>
      <c r="C96" s="684"/>
      <c r="D96" s="684"/>
      <c r="E96" s="244" t="s">
        <v>3573</v>
      </c>
      <c r="F96" s="248">
        <v>0</v>
      </c>
      <c r="G96" s="248">
        <v>0</v>
      </c>
      <c r="H96" s="248">
        <v>0</v>
      </c>
    </row>
    <row r="97" spans="1:8" s="251" customFormat="1" ht="39" customHeight="1" x14ac:dyDescent="0.2">
      <c r="A97" s="243">
        <v>46</v>
      </c>
      <c r="B97" s="684" t="s">
        <v>3574</v>
      </c>
      <c r="C97" s="684"/>
      <c r="D97" s="684"/>
      <c r="E97" s="244" t="s">
        <v>3575</v>
      </c>
      <c r="F97" s="249" t="s">
        <v>3402</v>
      </c>
      <c r="G97" s="249" t="s">
        <v>3402</v>
      </c>
      <c r="H97" s="249" t="s">
        <v>3402</v>
      </c>
    </row>
    <row r="98" spans="1:8" s="251" customFormat="1" ht="27.75" customHeight="1" x14ac:dyDescent="0.2">
      <c r="A98" s="243">
        <v>461</v>
      </c>
      <c r="B98" s="683" t="s">
        <v>3576</v>
      </c>
      <c r="C98" s="683"/>
      <c r="D98" s="683"/>
      <c r="E98" s="244" t="s">
        <v>3577</v>
      </c>
      <c r="F98" s="247"/>
      <c r="G98" s="247">
        <v>-52747.1</v>
      </c>
      <c r="H98" s="247"/>
    </row>
    <row r="99" spans="1:8" s="251" customFormat="1" ht="33.75" customHeight="1" x14ac:dyDescent="0.2">
      <c r="A99" s="243">
        <v>463</v>
      </c>
      <c r="B99" s="683" t="s">
        <v>3578</v>
      </c>
      <c r="C99" s="683"/>
      <c r="D99" s="683"/>
      <c r="E99" s="244" t="s">
        <v>3579</v>
      </c>
      <c r="F99" s="247"/>
      <c r="G99" s="247">
        <v>0</v>
      </c>
      <c r="H99" s="247"/>
    </row>
    <row r="100" spans="1:8" s="251" customFormat="1" ht="37.5" customHeight="1" x14ac:dyDescent="0.2">
      <c r="A100" s="243">
        <v>464</v>
      </c>
      <c r="B100" s="683" t="s">
        <v>3580</v>
      </c>
      <c r="C100" s="683"/>
      <c r="D100" s="683"/>
      <c r="E100" s="244" t="s">
        <v>3581</v>
      </c>
      <c r="F100" s="247"/>
      <c r="G100" s="247">
        <v>0</v>
      </c>
      <c r="H100" s="247"/>
    </row>
    <row r="101" spans="1:8" s="251" customFormat="1" ht="46.5" customHeight="1" x14ac:dyDescent="0.2">
      <c r="A101" s="243"/>
      <c r="B101" s="684" t="s">
        <v>3582</v>
      </c>
      <c r="C101" s="684"/>
      <c r="D101" s="684"/>
      <c r="E101" s="244" t="s">
        <v>3583</v>
      </c>
      <c r="F101" s="248">
        <v>0</v>
      </c>
      <c r="G101" s="248">
        <v>-52747.1</v>
      </c>
      <c r="H101" s="248">
        <v>0</v>
      </c>
    </row>
    <row r="102" spans="1:8" s="251" customFormat="1" ht="44.25" customHeight="1" x14ac:dyDescent="0.2">
      <c r="A102" s="243">
        <v>47</v>
      </c>
      <c r="B102" s="684" t="s">
        <v>3584</v>
      </c>
      <c r="C102" s="684"/>
      <c r="D102" s="684"/>
      <c r="E102" s="244" t="s">
        <v>3585</v>
      </c>
      <c r="F102" s="249" t="s">
        <v>3402</v>
      </c>
      <c r="G102" s="249" t="s">
        <v>3402</v>
      </c>
      <c r="H102" s="249" t="s">
        <v>3402</v>
      </c>
    </row>
    <row r="103" spans="1:8" s="251" customFormat="1" ht="27.75" customHeight="1" x14ac:dyDescent="0.2">
      <c r="A103" s="243">
        <v>471</v>
      </c>
      <c r="B103" s="688" t="s">
        <v>3586</v>
      </c>
      <c r="C103" s="688"/>
      <c r="D103" s="688"/>
      <c r="E103" s="244" t="s">
        <v>3587</v>
      </c>
      <c r="F103" s="247"/>
      <c r="G103" s="247">
        <v>3447559.5999999996</v>
      </c>
      <c r="H103" s="247"/>
    </row>
    <row r="104" spans="1:8" s="251" customFormat="1" ht="36" customHeight="1" x14ac:dyDescent="0.2">
      <c r="A104" s="243">
        <v>472</v>
      </c>
      <c r="B104" s="688" t="s">
        <v>3588</v>
      </c>
      <c r="C104" s="688"/>
      <c r="D104" s="688"/>
      <c r="E104" s="244" t="s">
        <v>3589</v>
      </c>
      <c r="F104" s="247"/>
      <c r="G104" s="247">
        <v>33881.299999999988</v>
      </c>
      <c r="H104" s="247"/>
    </row>
    <row r="105" spans="1:8" s="251" customFormat="1" ht="48.75" customHeight="1" x14ac:dyDescent="0.2">
      <c r="A105" s="246"/>
      <c r="B105" s="684" t="s">
        <v>3590</v>
      </c>
      <c r="C105" s="684"/>
      <c r="D105" s="684"/>
      <c r="E105" s="244" t="s">
        <v>3591</v>
      </c>
      <c r="F105" s="248">
        <v>0</v>
      </c>
      <c r="G105" s="248">
        <v>3481440.8999999994</v>
      </c>
      <c r="H105" s="248">
        <v>0</v>
      </c>
    </row>
    <row r="106" spans="1:8" s="251" customFormat="1" ht="27.75" customHeight="1" x14ac:dyDescent="0.2">
      <c r="A106" s="243">
        <v>48</v>
      </c>
      <c r="B106" s="681" t="s">
        <v>3592</v>
      </c>
      <c r="C106" s="681"/>
      <c r="D106" s="681"/>
      <c r="E106" s="244" t="s">
        <v>3593</v>
      </c>
      <c r="F106" s="249" t="s">
        <v>3402</v>
      </c>
      <c r="G106" s="249" t="s">
        <v>3402</v>
      </c>
      <c r="H106" s="249" t="s">
        <v>3402</v>
      </c>
    </row>
    <row r="107" spans="1:8" s="251" customFormat="1" ht="27.75" customHeight="1" x14ac:dyDescent="0.2">
      <c r="A107" s="246">
        <v>483</v>
      </c>
      <c r="B107" s="683" t="s">
        <v>3594</v>
      </c>
      <c r="C107" s="683"/>
      <c r="D107" s="683"/>
      <c r="E107" s="244" t="s">
        <v>3595</v>
      </c>
      <c r="F107" s="247">
        <v>0</v>
      </c>
      <c r="G107" s="247">
        <v>0</v>
      </c>
      <c r="H107" s="247">
        <v>0</v>
      </c>
    </row>
    <row r="108" spans="1:8" s="251" customFormat="1" ht="27.75" customHeight="1" x14ac:dyDescent="0.2">
      <c r="A108" s="246">
        <v>484</v>
      </c>
      <c r="B108" s="683" t="s">
        <v>3596</v>
      </c>
      <c r="C108" s="683"/>
      <c r="D108" s="683"/>
      <c r="E108" s="244" t="s">
        <v>3597</v>
      </c>
      <c r="F108" s="247">
        <v>0</v>
      </c>
      <c r="G108" s="247">
        <v>0</v>
      </c>
      <c r="H108" s="247">
        <v>0</v>
      </c>
    </row>
    <row r="109" spans="1:8" s="251" customFormat="1" ht="27.75" customHeight="1" x14ac:dyDescent="0.2">
      <c r="A109" s="246">
        <v>485</v>
      </c>
      <c r="B109" s="683" t="s">
        <v>3598</v>
      </c>
      <c r="C109" s="683"/>
      <c r="D109" s="683"/>
      <c r="E109" s="244" t="s">
        <v>3599</v>
      </c>
      <c r="F109" s="247">
        <v>1451.9</v>
      </c>
      <c r="G109" s="247">
        <v>1451.9</v>
      </c>
      <c r="H109" s="247">
        <v>1451.9</v>
      </c>
    </row>
    <row r="110" spans="1:8" ht="27.75" customHeight="1" x14ac:dyDescent="0.2">
      <c r="A110" s="246">
        <v>488</v>
      </c>
      <c r="B110" s="683" t="s">
        <v>3600</v>
      </c>
      <c r="C110" s="683"/>
      <c r="D110" s="683"/>
      <c r="E110" s="244" t="s">
        <v>3601</v>
      </c>
      <c r="F110" s="247">
        <v>0</v>
      </c>
      <c r="G110" s="247">
        <v>0</v>
      </c>
      <c r="H110" s="247">
        <v>0</v>
      </c>
    </row>
    <row r="111" spans="1:8" ht="39.75" customHeight="1" x14ac:dyDescent="0.2">
      <c r="A111" s="246"/>
      <c r="B111" s="684" t="s">
        <v>3602</v>
      </c>
      <c r="C111" s="684"/>
      <c r="D111" s="684"/>
      <c r="E111" s="244" t="s">
        <v>3603</v>
      </c>
      <c r="F111" s="248">
        <v>1451.9</v>
      </c>
      <c r="G111" s="248">
        <v>1451.9</v>
      </c>
      <c r="H111" s="248">
        <v>1451.9</v>
      </c>
    </row>
    <row r="112" spans="1:8" ht="27.75" customHeight="1" x14ac:dyDescent="0.2">
      <c r="A112" s="243">
        <v>49</v>
      </c>
      <c r="B112" s="684" t="s">
        <v>3604</v>
      </c>
      <c r="C112" s="684"/>
      <c r="D112" s="684"/>
      <c r="E112" s="244" t="s">
        <v>3605</v>
      </c>
      <c r="F112" s="249" t="s">
        <v>3402</v>
      </c>
      <c r="G112" s="249" t="s">
        <v>3402</v>
      </c>
      <c r="H112" s="249" t="s">
        <v>3402</v>
      </c>
    </row>
    <row r="113" spans="1:8" ht="27.75" customHeight="1" x14ac:dyDescent="0.2">
      <c r="A113" s="243">
        <v>495</v>
      </c>
      <c r="B113" s="683" t="s">
        <v>3606</v>
      </c>
      <c r="C113" s="683"/>
      <c r="D113" s="683"/>
      <c r="E113" s="244" t="s">
        <v>3607</v>
      </c>
      <c r="F113" s="247"/>
      <c r="G113" s="247"/>
      <c r="H113" s="247"/>
    </row>
    <row r="114" spans="1:8" ht="27.75" customHeight="1" x14ac:dyDescent="0.2">
      <c r="A114" s="246"/>
      <c r="B114" s="684" t="s">
        <v>3608</v>
      </c>
      <c r="C114" s="684"/>
      <c r="D114" s="684"/>
      <c r="E114" s="244" t="s">
        <v>3609</v>
      </c>
      <c r="F114" s="248">
        <v>0</v>
      </c>
      <c r="G114" s="248">
        <v>0</v>
      </c>
      <c r="H114" s="248">
        <v>0</v>
      </c>
    </row>
    <row r="115" spans="1:8" ht="44.25" customHeight="1" x14ac:dyDescent="0.2">
      <c r="A115" s="246"/>
      <c r="B115" s="686" t="s">
        <v>3610</v>
      </c>
      <c r="C115" s="686"/>
      <c r="D115" s="686"/>
      <c r="E115" s="244" t="s">
        <v>31</v>
      </c>
      <c r="F115" s="248">
        <v>26043228.399999999</v>
      </c>
      <c r="G115" s="248">
        <v>34721262.499999993</v>
      </c>
      <c r="H115" s="248">
        <v>25316297.199999999</v>
      </c>
    </row>
    <row r="116" spans="1:8" ht="27.75" customHeight="1" x14ac:dyDescent="0.2">
      <c r="A116" s="692" t="s">
        <v>3611</v>
      </c>
      <c r="B116" s="692"/>
      <c r="C116" s="692"/>
      <c r="D116" s="692"/>
      <c r="E116" s="244" t="s">
        <v>46</v>
      </c>
      <c r="F116" s="248">
        <v>49252438.200000003</v>
      </c>
      <c r="G116" s="248">
        <v>56520951.299999997</v>
      </c>
      <c r="H116" s="248">
        <v>47115986</v>
      </c>
    </row>
    <row r="117" spans="1:8" s="251" customFormat="1" ht="27.75" customHeight="1" x14ac:dyDescent="0.2">
      <c r="A117" s="243" t="s">
        <v>46</v>
      </c>
      <c r="B117" s="681" t="s">
        <v>45</v>
      </c>
      <c r="C117" s="681"/>
      <c r="D117" s="681"/>
      <c r="E117" s="244" t="s">
        <v>3612</v>
      </c>
      <c r="F117" s="249" t="s">
        <v>3402</v>
      </c>
      <c r="G117" s="249" t="s">
        <v>3402</v>
      </c>
      <c r="H117" s="249" t="s">
        <v>3402</v>
      </c>
    </row>
    <row r="118" spans="1:8" s="251" customFormat="1" ht="27.75" customHeight="1" x14ac:dyDescent="0.2">
      <c r="A118" s="243" t="s">
        <v>49</v>
      </c>
      <c r="B118" s="693" t="s">
        <v>3613</v>
      </c>
      <c r="C118" s="693"/>
      <c r="D118" s="693"/>
      <c r="E118" s="244" t="s">
        <v>3614</v>
      </c>
      <c r="F118" s="249" t="s">
        <v>3402</v>
      </c>
      <c r="G118" s="249" t="s">
        <v>3402</v>
      </c>
      <c r="H118" s="249" t="s">
        <v>3402</v>
      </c>
    </row>
    <row r="119" spans="1:8" s="251" customFormat="1" ht="27.75" customHeight="1" x14ac:dyDescent="0.2">
      <c r="A119" s="246" t="s">
        <v>209</v>
      </c>
      <c r="B119" s="683" t="s">
        <v>3615</v>
      </c>
      <c r="C119" s="683"/>
      <c r="D119" s="683"/>
      <c r="E119" s="244" t="s">
        <v>3616</v>
      </c>
      <c r="F119" s="255">
        <v>0</v>
      </c>
      <c r="G119" s="247">
        <v>-433363.8</v>
      </c>
      <c r="H119" s="255">
        <v>0</v>
      </c>
    </row>
    <row r="120" spans="1:8" ht="27.75" customHeight="1" x14ac:dyDescent="0.2">
      <c r="A120" s="246" t="s">
        <v>216</v>
      </c>
      <c r="B120" s="682" t="s">
        <v>3513</v>
      </c>
      <c r="C120" s="682"/>
      <c r="D120" s="682"/>
      <c r="E120" s="244" t="s">
        <v>3617</v>
      </c>
      <c r="F120" s="255">
        <v>0</v>
      </c>
      <c r="G120" s="247">
        <v>-455.7</v>
      </c>
      <c r="H120" s="255">
        <v>0</v>
      </c>
    </row>
    <row r="121" spans="1:8" ht="27.75" customHeight="1" x14ac:dyDescent="0.2">
      <c r="A121" s="246">
        <v>515</v>
      </c>
      <c r="B121" s="694" t="s">
        <v>3618</v>
      </c>
      <c r="C121" s="695"/>
      <c r="D121" s="696"/>
      <c r="E121" s="244" t="s">
        <v>3619</v>
      </c>
      <c r="F121" s="255">
        <v>0</v>
      </c>
      <c r="G121" s="247">
        <v>0</v>
      </c>
      <c r="H121" s="255">
        <v>0</v>
      </c>
    </row>
    <row r="122" spans="1:8" s="251" customFormat="1" ht="27.75" customHeight="1" x14ac:dyDescent="0.2">
      <c r="A122" s="246" t="s">
        <v>220</v>
      </c>
      <c r="B122" s="682" t="s">
        <v>219</v>
      </c>
      <c r="C122" s="682"/>
      <c r="D122" s="682"/>
      <c r="E122" s="244" t="s">
        <v>3620</v>
      </c>
      <c r="F122" s="247">
        <v>132615.1</v>
      </c>
      <c r="G122" s="247">
        <v>277355.40000000002</v>
      </c>
      <c r="H122" s="247">
        <v>168809.7</v>
      </c>
    </row>
    <row r="123" spans="1:8" s="251" customFormat="1" ht="27.75" customHeight="1" x14ac:dyDescent="0.2">
      <c r="A123" s="246" t="s">
        <v>3621</v>
      </c>
      <c r="B123" s="682" t="s">
        <v>3622</v>
      </c>
      <c r="C123" s="682"/>
      <c r="D123" s="682"/>
      <c r="E123" s="244" t="s">
        <v>3623</v>
      </c>
      <c r="F123" s="247">
        <v>1436190.9000000001</v>
      </c>
      <c r="G123" s="247">
        <v>1125171.6000000001</v>
      </c>
      <c r="H123" s="247">
        <v>1125171.6000000001</v>
      </c>
    </row>
    <row r="124" spans="1:8" s="251" customFormat="1" ht="33" customHeight="1" x14ac:dyDescent="0.2">
      <c r="A124" s="246"/>
      <c r="B124" s="684" t="s">
        <v>3624</v>
      </c>
      <c r="C124" s="684"/>
      <c r="D124" s="684"/>
      <c r="E124" s="244" t="s">
        <v>3625</v>
      </c>
      <c r="F124" s="256">
        <v>1568806.0000000002</v>
      </c>
      <c r="G124" s="256">
        <v>968707.50000000012</v>
      </c>
      <c r="H124" s="256">
        <v>1293981.3</v>
      </c>
    </row>
    <row r="125" spans="1:8" s="251" customFormat="1" ht="27.75" customHeight="1" x14ac:dyDescent="0.2">
      <c r="A125" s="243">
        <v>54</v>
      </c>
      <c r="B125" s="681" t="s">
        <v>3626</v>
      </c>
      <c r="C125" s="681"/>
      <c r="D125" s="681"/>
      <c r="E125" s="244" t="s">
        <v>3627</v>
      </c>
      <c r="F125" s="249" t="s">
        <v>3402</v>
      </c>
      <c r="G125" s="249" t="s">
        <v>3402</v>
      </c>
      <c r="H125" s="249" t="s">
        <v>3402</v>
      </c>
    </row>
    <row r="126" spans="1:8" s="251" customFormat="1" ht="27.75" customHeight="1" x14ac:dyDescent="0.2">
      <c r="A126" s="243">
        <v>541</v>
      </c>
      <c r="B126" s="688" t="s">
        <v>3628</v>
      </c>
      <c r="C126" s="688"/>
      <c r="D126" s="688"/>
      <c r="E126" s="244" t="s">
        <v>3629</v>
      </c>
      <c r="F126" s="247"/>
      <c r="G126" s="247">
        <v>0</v>
      </c>
      <c r="H126" s="247"/>
    </row>
    <row r="127" spans="1:8" s="251" customFormat="1" ht="27.75" customHeight="1" x14ac:dyDescent="0.2">
      <c r="A127" s="243">
        <v>542</v>
      </c>
      <c r="B127" s="688" t="s">
        <v>3630</v>
      </c>
      <c r="C127" s="688"/>
      <c r="D127" s="688"/>
      <c r="E127" s="244" t="s">
        <v>3631</v>
      </c>
      <c r="F127" s="247"/>
      <c r="G127" s="247">
        <v>0</v>
      </c>
      <c r="H127" s="247"/>
    </row>
    <row r="128" spans="1:8" s="251" customFormat="1" ht="33.75" customHeight="1" x14ac:dyDescent="0.2">
      <c r="A128" s="243">
        <v>543</v>
      </c>
      <c r="B128" s="683" t="s">
        <v>3632</v>
      </c>
      <c r="C128" s="683"/>
      <c r="D128" s="683"/>
      <c r="E128" s="244" t="s">
        <v>3633</v>
      </c>
      <c r="F128" s="247"/>
      <c r="G128" s="247">
        <v>0</v>
      </c>
      <c r="H128" s="247"/>
    </row>
    <row r="129" spans="1:8" s="251" customFormat="1" ht="35.25" customHeight="1" x14ac:dyDescent="0.2">
      <c r="A129" s="243">
        <v>544</v>
      </c>
      <c r="B129" s="690" t="s">
        <v>3634</v>
      </c>
      <c r="C129" s="690"/>
      <c r="D129" s="690"/>
      <c r="E129" s="244" t="s">
        <v>3635</v>
      </c>
      <c r="F129" s="247"/>
      <c r="G129" s="247">
        <v>0</v>
      </c>
      <c r="H129" s="247"/>
    </row>
    <row r="130" spans="1:8" s="251" customFormat="1" ht="36" customHeight="1" x14ac:dyDescent="0.2">
      <c r="A130" s="243"/>
      <c r="B130" s="684" t="s">
        <v>3636</v>
      </c>
      <c r="C130" s="684"/>
      <c r="D130" s="684"/>
      <c r="E130" s="244" t="s">
        <v>3637</v>
      </c>
      <c r="F130" s="248">
        <v>0</v>
      </c>
      <c r="G130" s="248">
        <v>0</v>
      </c>
      <c r="H130" s="248">
        <v>0</v>
      </c>
    </row>
    <row r="131" spans="1:8" s="251" customFormat="1" ht="37.5" customHeight="1" x14ac:dyDescent="0.2">
      <c r="A131" s="243">
        <v>55</v>
      </c>
      <c r="B131" s="691" t="s">
        <v>3638</v>
      </c>
      <c r="C131" s="691"/>
      <c r="D131" s="691"/>
      <c r="E131" s="244" t="s">
        <v>3639</v>
      </c>
      <c r="F131" s="249" t="s">
        <v>3402</v>
      </c>
      <c r="G131" s="249" t="s">
        <v>3402</v>
      </c>
      <c r="H131" s="249" t="s">
        <v>3402</v>
      </c>
    </row>
    <row r="132" spans="1:8" s="251" customFormat="1" ht="27.75" customHeight="1" x14ac:dyDescent="0.2">
      <c r="A132" s="243">
        <v>551</v>
      </c>
      <c r="B132" s="683" t="s">
        <v>3640</v>
      </c>
      <c r="C132" s="683"/>
      <c r="D132" s="683"/>
      <c r="E132" s="244" t="s">
        <v>3641</v>
      </c>
      <c r="F132" s="247"/>
      <c r="G132" s="247">
        <v>0</v>
      </c>
      <c r="H132" s="247"/>
    </row>
    <row r="133" spans="1:8" s="251" customFormat="1" ht="27.75" customHeight="1" x14ac:dyDescent="0.2">
      <c r="A133" s="243">
        <v>552</v>
      </c>
      <c r="B133" s="688" t="s">
        <v>3642</v>
      </c>
      <c r="C133" s="688"/>
      <c r="D133" s="688"/>
      <c r="E133" s="244" t="s">
        <v>3643</v>
      </c>
      <c r="F133" s="247"/>
      <c r="G133" s="247">
        <v>0</v>
      </c>
      <c r="H133" s="247"/>
    </row>
    <row r="134" spans="1:8" s="251" customFormat="1" ht="30.75" customHeight="1" x14ac:dyDescent="0.2">
      <c r="A134" s="243">
        <v>553</v>
      </c>
      <c r="B134" s="683" t="s">
        <v>3644</v>
      </c>
      <c r="C134" s="683"/>
      <c r="D134" s="683"/>
      <c r="E134" s="244" t="s">
        <v>3645</v>
      </c>
      <c r="F134" s="247"/>
      <c r="G134" s="247">
        <v>0</v>
      </c>
      <c r="H134" s="247"/>
    </row>
    <row r="135" spans="1:8" s="251" customFormat="1" ht="27.75" customHeight="1" x14ac:dyDescent="0.2">
      <c r="A135" s="243">
        <v>554</v>
      </c>
      <c r="B135" s="683" t="s">
        <v>3646</v>
      </c>
      <c r="C135" s="683"/>
      <c r="D135" s="683"/>
      <c r="E135" s="244" t="s">
        <v>3647</v>
      </c>
      <c r="F135" s="247"/>
      <c r="G135" s="247">
        <v>0</v>
      </c>
      <c r="H135" s="247"/>
    </row>
    <row r="136" spans="1:8" s="251" customFormat="1" ht="27.75" customHeight="1" x14ac:dyDescent="0.2">
      <c r="A136" s="243">
        <v>555</v>
      </c>
      <c r="B136" s="683" t="s">
        <v>3648</v>
      </c>
      <c r="C136" s="683"/>
      <c r="D136" s="683"/>
      <c r="E136" s="244" t="s">
        <v>3649</v>
      </c>
      <c r="F136" s="247"/>
      <c r="G136" s="247">
        <v>0</v>
      </c>
      <c r="H136" s="247"/>
    </row>
    <row r="137" spans="1:8" s="251" customFormat="1" ht="63.75" customHeight="1" x14ac:dyDescent="0.2">
      <c r="A137" s="243"/>
      <c r="B137" s="689" t="s">
        <v>3650</v>
      </c>
      <c r="C137" s="689"/>
      <c r="D137" s="689"/>
      <c r="E137" s="244" t="s">
        <v>3651</v>
      </c>
      <c r="F137" s="248">
        <v>0</v>
      </c>
      <c r="G137" s="248">
        <v>0</v>
      </c>
      <c r="H137" s="248">
        <v>0</v>
      </c>
    </row>
    <row r="138" spans="1:8" s="251" customFormat="1" ht="44.25" customHeight="1" x14ac:dyDescent="0.2">
      <c r="A138" s="243">
        <v>56</v>
      </c>
      <c r="B138" s="684" t="s">
        <v>3574</v>
      </c>
      <c r="C138" s="684"/>
      <c r="D138" s="684"/>
      <c r="E138" s="244" t="s">
        <v>3652</v>
      </c>
      <c r="F138" s="249" t="s">
        <v>3402</v>
      </c>
      <c r="G138" s="249" t="s">
        <v>3402</v>
      </c>
      <c r="H138" s="249" t="s">
        <v>3402</v>
      </c>
    </row>
    <row r="139" spans="1:8" s="251" customFormat="1" ht="36.75" customHeight="1" x14ac:dyDescent="0.2">
      <c r="A139" s="243">
        <v>561</v>
      </c>
      <c r="B139" s="683" t="s">
        <v>3576</v>
      </c>
      <c r="C139" s="683"/>
      <c r="D139" s="683"/>
      <c r="E139" s="244" t="s">
        <v>3653</v>
      </c>
      <c r="F139" s="247"/>
      <c r="G139" s="247">
        <v>0</v>
      </c>
      <c r="H139" s="247"/>
    </row>
    <row r="140" spans="1:8" s="251" customFormat="1" ht="42" customHeight="1" x14ac:dyDescent="0.2">
      <c r="A140" s="243">
        <v>563</v>
      </c>
      <c r="B140" s="683" t="s">
        <v>3578</v>
      </c>
      <c r="C140" s="683"/>
      <c r="D140" s="683"/>
      <c r="E140" s="244" t="s">
        <v>3654</v>
      </c>
      <c r="F140" s="247"/>
      <c r="G140" s="247">
        <v>0</v>
      </c>
      <c r="H140" s="247"/>
    </row>
    <row r="141" spans="1:8" s="251" customFormat="1" ht="38.25" customHeight="1" x14ac:dyDescent="0.2">
      <c r="A141" s="243">
        <v>564</v>
      </c>
      <c r="B141" s="683" t="s">
        <v>3580</v>
      </c>
      <c r="C141" s="683"/>
      <c r="D141" s="683"/>
      <c r="E141" s="244" t="s">
        <v>3655</v>
      </c>
      <c r="F141" s="247"/>
      <c r="G141" s="247">
        <v>0</v>
      </c>
      <c r="H141" s="247"/>
    </row>
    <row r="142" spans="1:8" s="251" customFormat="1" ht="49.5" customHeight="1" x14ac:dyDescent="0.2">
      <c r="A142" s="243"/>
      <c r="B142" s="684" t="s">
        <v>3656</v>
      </c>
      <c r="C142" s="684"/>
      <c r="D142" s="684"/>
      <c r="E142" s="244" t="s">
        <v>3657</v>
      </c>
      <c r="F142" s="248">
        <v>0</v>
      </c>
      <c r="G142" s="248">
        <v>0</v>
      </c>
      <c r="H142" s="248">
        <v>0</v>
      </c>
    </row>
    <row r="143" spans="1:8" s="251" customFormat="1" ht="49.5" customHeight="1" x14ac:dyDescent="0.2">
      <c r="A143" s="243">
        <v>57</v>
      </c>
      <c r="B143" s="684" t="s">
        <v>3658</v>
      </c>
      <c r="C143" s="684"/>
      <c r="D143" s="684"/>
      <c r="E143" s="244" t="s">
        <v>3659</v>
      </c>
      <c r="F143" s="249" t="s">
        <v>3402</v>
      </c>
      <c r="G143" s="249" t="s">
        <v>3402</v>
      </c>
      <c r="H143" s="249" t="s">
        <v>3402</v>
      </c>
    </row>
    <row r="144" spans="1:8" s="251" customFormat="1" ht="36" customHeight="1" x14ac:dyDescent="0.2">
      <c r="A144" s="243">
        <v>571</v>
      </c>
      <c r="B144" s="683" t="s">
        <v>3660</v>
      </c>
      <c r="C144" s="683"/>
      <c r="D144" s="683"/>
      <c r="E144" s="244" t="s">
        <v>3661</v>
      </c>
      <c r="F144" s="247"/>
      <c r="G144" s="247">
        <v>0</v>
      </c>
      <c r="H144" s="247"/>
    </row>
    <row r="145" spans="1:8" s="251" customFormat="1" ht="27.75" customHeight="1" x14ac:dyDescent="0.2">
      <c r="A145" s="243">
        <v>572</v>
      </c>
      <c r="B145" s="688" t="s">
        <v>3588</v>
      </c>
      <c r="C145" s="688"/>
      <c r="D145" s="688"/>
      <c r="E145" s="244" t="s">
        <v>3662</v>
      </c>
      <c r="F145" s="247"/>
      <c r="G145" s="247">
        <v>0</v>
      </c>
      <c r="H145" s="247"/>
    </row>
    <row r="146" spans="1:8" s="251" customFormat="1" ht="63.75" customHeight="1" x14ac:dyDescent="0.2">
      <c r="A146" s="246"/>
      <c r="B146" s="687" t="s">
        <v>3663</v>
      </c>
      <c r="C146" s="687"/>
      <c r="D146" s="687"/>
      <c r="E146" s="244" t="s">
        <v>3664</v>
      </c>
      <c r="F146" s="248">
        <v>0</v>
      </c>
      <c r="G146" s="248">
        <v>0</v>
      </c>
      <c r="H146" s="248">
        <v>0</v>
      </c>
    </row>
    <row r="147" spans="1:8" s="251" customFormat="1" ht="27.75" customHeight="1" x14ac:dyDescent="0.2">
      <c r="A147" s="243">
        <v>58</v>
      </c>
      <c r="B147" s="681" t="s">
        <v>3665</v>
      </c>
      <c r="C147" s="681"/>
      <c r="D147" s="681"/>
      <c r="E147" s="244" t="s">
        <v>3666</v>
      </c>
      <c r="F147" s="247" t="s">
        <v>3402</v>
      </c>
      <c r="G147" s="247" t="s">
        <v>3402</v>
      </c>
      <c r="H147" s="247" t="s">
        <v>3402</v>
      </c>
    </row>
    <row r="148" spans="1:8" ht="27.75" customHeight="1" x14ac:dyDescent="0.2">
      <c r="A148" s="246">
        <v>583</v>
      </c>
      <c r="B148" s="683" t="s">
        <v>3667</v>
      </c>
      <c r="C148" s="683"/>
      <c r="D148" s="683"/>
      <c r="E148" s="244" t="s">
        <v>3668</v>
      </c>
      <c r="F148" s="247">
        <v>0</v>
      </c>
      <c r="G148" s="247">
        <v>0</v>
      </c>
      <c r="H148" s="247">
        <v>0</v>
      </c>
    </row>
    <row r="149" spans="1:8" s="251" customFormat="1" ht="27.75" customHeight="1" x14ac:dyDescent="0.2">
      <c r="A149" s="246">
        <v>584</v>
      </c>
      <c r="B149" s="683" t="s">
        <v>3596</v>
      </c>
      <c r="C149" s="683"/>
      <c r="D149" s="683"/>
      <c r="E149" s="244" t="s">
        <v>3669</v>
      </c>
      <c r="F149" s="247">
        <v>0</v>
      </c>
      <c r="G149" s="247">
        <v>0</v>
      </c>
      <c r="H149" s="247">
        <v>0</v>
      </c>
    </row>
    <row r="150" spans="1:8" s="251" customFormat="1" ht="27.75" customHeight="1" x14ac:dyDescent="0.2">
      <c r="A150" s="246">
        <v>588</v>
      </c>
      <c r="B150" s="683" t="s">
        <v>3670</v>
      </c>
      <c r="C150" s="683"/>
      <c r="D150" s="683"/>
      <c r="E150" s="244" t="s">
        <v>3671</v>
      </c>
      <c r="F150" s="247">
        <v>0</v>
      </c>
      <c r="G150" s="247">
        <v>0</v>
      </c>
      <c r="H150" s="247">
        <v>0</v>
      </c>
    </row>
    <row r="151" spans="1:8" s="251" customFormat="1" ht="30.75" customHeight="1" x14ac:dyDescent="0.2">
      <c r="A151" s="246"/>
      <c r="B151" s="687" t="s">
        <v>3672</v>
      </c>
      <c r="C151" s="687"/>
      <c r="D151" s="687"/>
      <c r="E151" s="244" t="s">
        <v>3673</v>
      </c>
      <c r="F151" s="248">
        <v>0</v>
      </c>
      <c r="G151" s="248">
        <v>0</v>
      </c>
      <c r="H151" s="248">
        <v>0</v>
      </c>
    </row>
    <row r="152" spans="1:8" s="253" customFormat="1" ht="27.75" customHeight="1" x14ac:dyDescent="0.2">
      <c r="A152" s="243">
        <v>59</v>
      </c>
      <c r="B152" s="684" t="s">
        <v>3674</v>
      </c>
      <c r="C152" s="684"/>
      <c r="D152" s="684"/>
      <c r="E152" s="244" t="s">
        <v>3675</v>
      </c>
      <c r="F152" s="247" t="s">
        <v>3402</v>
      </c>
      <c r="G152" s="247" t="s">
        <v>3402</v>
      </c>
      <c r="H152" s="247" t="s">
        <v>3402</v>
      </c>
    </row>
    <row r="153" spans="1:8" s="251" customFormat="1" ht="27.75" customHeight="1" x14ac:dyDescent="0.2">
      <c r="A153" s="243">
        <v>595</v>
      </c>
      <c r="B153" s="685" t="s">
        <v>3676</v>
      </c>
      <c r="C153" s="685"/>
      <c r="D153" s="685"/>
      <c r="E153" s="244" t="s">
        <v>3677</v>
      </c>
      <c r="F153" s="247">
        <v>0</v>
      </c>
      <c r="G153" s="247">
        <v>12930920</v>
      </c>
      <c r="H153" s="247">
        <v>0</v>
      </c>
    </row>
    <row r="154" spans="1:8" s="251" customFormat="1" ht="36" customHeight="1" x14ac:dyDescent="0.2">
      <c r="A154" s="246"/>
      <c r="B154" s="684" t="s">
        <v>3678</v>
      </c>
      <c r="C154" s="684"/>
      <c r="D154" s="684"/>
      <c r="E154" s="244" t="s">
        <v>3679</v>
      </c>
      <c r="F154" s="248">
        <v>0</v>
      </c>
      <c r="G154" s="248">
        <v>12930920</v>
      </c>
      <c r="H154" s="248">
        <v>0</v>
      </c>
    </row>
    <row r="155" spans="1:8" s="251" customFormat="1" ht="48" customHeight="1" x14ac:dyDescent="0.2">
      <c r="A155" s="246"/>
      <c r="B155" s="686" t="s">
        <v>3680</v>
      </c>
      <c r="C155" s="686"/>
      <c r="D155" s="686"/>
      <c r="E155" s="244" t="s">
        <v>3681</v>
      </c>
      <c r="F155" s="248">
        <v>1568806.0000000002</v>
      </c>
      <c r="G155" s="248">
        <v>13899627.5</v>
      </c>
      <c r="H155" s="248">
        <v>1293981.3</v>
      </c>
    </row>
    <row r="156" spans="1:8" s="251" customFormat="1" ht="39.75" customHeight="1" x14ac:dyDescent="0.2">
      <c r="A156" s="243" t="s">
        <v>3612</v>
      </c>
      <c r="B156" s="681" t="s">
        <v>3682</v>
      </c>
      <c r="C156" s="681"/>
      <c r="D156" s="681"/>
      <c r="E156" s="244" t="s">
        <v>3683</v>
      </c>
      <c r="F156" s="249" t="s">
        <v>3402</v>
      </c>
      <c r="G156" s="249" t="s">
        <v>3402</v>
      </c>
      <c r="H156" s="249" t="s">
        <v>3402</v>
      </c>
    </row>
    <row r="157" spans="1:8" s="251" customFormat="1" ht="49.5" customHeight="1" x14ac:dyDescent="0.2">
      <c r="A157" s="243" t="s">
        <v>3684</v>
      </c>
      <c r="B157" s="681" t="s">
        <v>3685</v>
      </c>
      <c r="C157" s="681"/>
      <c r="D157" s="681"/>
      <c r="E157" s="244" t="s">
        <v>3686</v>
      </c>
      <c r="F157" s="249" t="s">
        <v>3402</v>
      </c>
      <c r="G157" s="249" t="s">
        <v>3402</v>
      </c>
      <c r="H157" s="249" t="s">
        <v>3402</v>
      </c>
    </row>
    <row r="158" spans="1:8" s="251" customFormat="1" ht="32.25" customHeight="1" x14ac:dyDescent="0.2">
      <c r="A158" s="246" t="s">
        <v>3687</v>
      </c>
      <c r="B158" s="683" t="s">
        <v>3688</v>
      </c>
      <c r="C158" s="683"/>
      <c r="D158" s="683"/>
      <c r="E158" s="244" t="s">
        <v>3689</v>
      </c>
      <c r="F158" s="248"/>
      <c r="G158" s="247"/>
      <c r="H158" s="248"/>
    </row>
    <row r="159" spans="1:8" s="251" customFormat="1" ht="27.75" customHeight="1" x14ac:dyDescent="0.2">
      <c r="A159" s="246" t="s">
        <v>3690</v>
      </c>
      <c r="B159" s="683" t="s">
        <v>3691</v>
      </c>
      <c r="C159" s="683"/>
      <c r="D159" s="683"/>
      <c r="E159" s="244" t="s">
        <v>3692</v>
      </c>
      <c r="F159" s="248"/>
      <c r="G159" s="247"/>
      <c r="H159" s="248"/>
    </row>
    <row r="160" spans="1:8" s="251" customFormat="1" ht="36" customHeight="1" x14ac:dyDescent="0.2">
      <c r="A160" s="246" t="s">
        <v>3693</v>
      </c>
      <c r="B160" s="683" t="s">
        <v>3694</v>
      </c>
      <c r="C160" s="683"/>
      <c r="D160" s="683"/>
      <c r="E160" s="244" t="s">
        <v>3695</v>
      </c>
      <c r="F160" s="248"/>
      <c r="G160" s="247"/>
      <c r="H160" s="248"/>
    </row>
    <row r="161" spans="1:8" s="251" customFormat="1" ht="36.75" customHeight="1" x14ac:dyDescent="0.2">
      <c r="A161" s="246">
        <v>614</v>
      </c>
      <c r="B161" s="683" t="s">
        <v>3696</v>
      </c>
      <c r="C161" s="683"/>
      <c r="D161" s="683"/>
      <c r="E161" s="244" t="s">
        <v>3697</v>
      </c>
      <c r="F161" s="248"/>
      <c r="G161" s="247"/>
      <c r="H161" s="248"/>
    </row>
    <row r="162" spans="1:8" s="251" customFormat="1" ht="34.5" customHeight="1" x14ac:dyDescent="0.2">
      <c r="A162" s="246">
        <v>615</v>
      </c>
      <c r="B162" s="683" t="s">
        <v>3698</v>
      </c>
      <c r="C162" s="683"/>
      <c r="D162" s="683"/>
      <c r="E162" s="244" t="s">
        <v>3699</v>
      </c>
      <c r="F162" s="248"/>
      <c r="G162" s="247"/>
      <c r="H162" s="248"/>
    </row>
    <row r="163" spans="1:8" s="251" customFormat="1" ht="34.5" customHeight="1" x14ac:dyDescent="0.2">
      <c r="A163" s="246">
        <v>616</v>
      </c>
      <c r="B163" s="683" t="s">
        <v>3700</v>
      </c>
      <c r="C163" s="683"/>
      <c r="D163" s="683"/>
      <c r="E163" s="244" t="s">
        <v>3701</v>
      </c>
      <c r="F163" s="247"/>
      <c r="G163" s="247"/>
      <c r="H163" s="247"/>
    </row>
    <row r="164" spans="1:8" s="251" customFormat="1" ht="26.25" customHeight="1" x14ac:dyDescent="0.2">
      <c r="A164" s="246">
        <v>619</v>
      </c>
      <c r="B164" s="683" t="s">
        <v>3702</v>
      </c>
      <c r="C164" s="683"/>
      <c r="D164" s="683"/>
      <c r="E164" s="244" t="s">
        <v>3703</v>
      </c>
      <c r="F164" s="248"/>
      <c r="G164" s="247"/>
      <c r="H164" s="248"/>
    </row>
    <row r="165" spans="1:8" s="251" customFormat="1" ht="71.25" customHeight="1" x14ac:dyDescent="0.2">
      <c r="A165" s="246"/>
      <c r="B165" s="684" t="s">
        <v>3704</v>
      </c>
      <c r="C165" s="684"/>
      <c r="D165" s="684"/>
      <c r="E165" s="244" t="s">
        <v>3705</v>
      </c>
      <c r="F165" s="248">
        <v>0</v>
      </c>
      <c r="G165" s="248">
        <v>0</v>
      </c>
      <c r="H165" s="248">
        <v>0</v>
      </c>
    </row>
    <row r="166" spans="1:8" s="251" customFormat="1" ht="60.75" customHeight="1" x14ac:dyDescent="0.2">
      <c r="A166" s="243">
        <v>62</v>
      </c>
      <c r="B166" s="681" t="s">
        <v>3706</v>
      </c>
      <c r="C166" s="681"/>
      <c r="D166" s="681"/>
      <c r="E166" s="244" t="s">
        <v>3707</v>
      </c>
      <c r="F166" s="248"/>
      <c r="G166" s="247"/>
      <c r="H166" s="248"/>
    </row>
    <row r="167" spans="1:8" s="251" customFormat="1" ht="61.5" customHeight="1" x14ac:dyDescent="0.2">
      <c r="A167" s="243" t="s">
        <v>3708</v>
      </c>
      <c r="B167" s="681" t="s">
        <v>3709</v>
      </c>
      <c r="C167" s="681"/>
      <c r="D167" s="681"/>
      <c r="E167" s="244" t="s">
        <v>3710</v>
      </c>
      <c r="F167" s="248"/>
      <c r="G167" s="247"/>
      <c r="H167" s="248"/>
    </row>
    <row r="168" spans="1:8" ht="48.75" customHeight="1" x14ac:dyDescent="0.2">
      <c r="A168" s="243"/>
      <c r="B168" s="681" t="s">
        <v>3711</v>
      </c>
      <c r="C168" s="681"/>
      <c r="D168" s="681"/>
      <c r="E168" s="244" t="s">
        <v>55</v>
      </c>
      <c r="F168" s="247"/>
      <c r="G168" s="247"/>
      <c r="H168" s="247"/>
    </row>
    <row r="169" spans="1:8" ht="27.75" customHeight="1" x14ac:dyDescent="0.2">
      <c r="A169" s="243">
        <v>7</v>
      </c>
      <c r="B169" s="681" t="s">
        <v>3712</v>
      </c>
      <c r="C169" s="681"/>
      <c r="D169" s="681"/>
      <c r="E169" s="244" t="s">
        <v>324</v>
      </c>
      <c r="F169" s="249" t="s">
        <v>3402</v>
      </c>
      <c r="G169" s="249" t="s">
        <v>3402</v>
      </c>
      <c r="H169" s="249" t="s">
        <v>3402</v>
      </c>
    </row>
    <row r="170" spans="1:8" ht="35.25" customHeight="1" x14ac:dyDescent="0.2">
      <c r="A170" s="243">
        <v>71</v>
      </c>
      <c r="B170" s="681" t="s">
        <v>3713</v>
      </c>
      <c r="C170" s="681"/>
      <c r="D170" s="681"/>
      <c r="E170" s="244" t="s">
        <v>3714</v>
      </c>
      <c r="F170" s="249" t="s">
        <v>3402</v>
      </c>
      <c r="G170" s="249" t="s">
        <v>3402</v>
      </c>
      <c r="H170" s="249" t="s">
        <v>3402</v>
      </c>
    </row>
    <row r="171" spans="1:8" ht="27.75" customHeight="1" x14ac:dyDescent="0.2">
      <c r="A171" s="246">
        <v>711</v>
      </c>
      <c r="B171" s="682" t="s">
        <v>3715</v>
      </c>
      <c r="C171" s="682"/>
      <c r="D171" s="682"/>
      <c r="E171" s="244" t="s">
        <v>3716</v>
      </c>
      <c r="F171" s="255">
        <v>0</v>
      </c>
      <c r="G171" s="247">
        <v>-7013999.7999999998</v>
      </c>
      <c r="H171" s="255">
        <v>0</v>
      </c>
    </row>
    <row r="172" spans="1:8" ht="33.75" customHeight="1" x14ac:dyDescent="0.2">
      <c r="A172" s="246">
        <v>712</v>
      </c>
      <c r="B172" s="682" t="s">
        <v>3717</v>
      </c>
      <c r="C172" s="682"/>
      <c r="D172" s="682"/>
      <c r="E172" s="244" t="s">
        <v>3718</v>
      </c>
      <c r="F172" s="247">
        <v>7743679.7000000002</v>
      </c>
      <c r="G172" s="247">
        <v>7743679.7000000002</v>
      </c>
      <c r="H172" s="247">
        <v>1903247.7</v>
      </c>
    </row>
    <row r="173" spans="1:8" ht="27.75" customHeight="1" x14ac:dyDescent="0.2">
      <c r="A173" s="246">
        <v>713</v>
      </c>
      <c r="B173" s="682" t="s">
        <v>3719</v>
      </c>
      <c r="C173" s="682"/>
      <c r="D173" s="682"/>
      <c r="E173" s="244" t="s">
        <v>3720</v>
      </c>
      <c r="F173" s="247">
        <v>0</v>
      </c>
      <c r="G173" s="247">
        <v>150429.70000000001</v>
      </c>
      <c r="H173" s="247">
        <v>0</v>
      </c>
    </row>
    <row r="174" spans="1:8" ht="35.25" customHeight="1" x14ac:dyDescent="0.2">
      <c r="A174" s="246">
        <v>714</v>
      </c>
      <c r="B174" s="682" t="s">
        <v>3721</v>
      </c>
      <c r="C174" s="682"/>
      <c r="D174" s="682"/>
      <c r="E174" s="244" t="s">
        <v>3722</v>
      </c>
      <c r="F174" s="247">
        <v>0</v>
      </c>
      <c r="G174" s="247">
        <v>0</v>
      </c>
      <c r="H174" s="247">
        <v>0</v>
      </c>
    </row>
    <row r="175" spans="1:8" ht="36.75" customHeight="1" x14ac:dyDescent="0.2">
      <c r="A175" s="246">
        <v>715</v>
      </c>
      <c r="B175" s="682" t="s">
        <v>3723</v>
      </c>
      <c r="C175" s="682"/>
      <c r="D175" s="682"/>
      <c r="E175" s="244" t="s">
        <v>3724</v>
      </c>
      <c r="F175" s="247">
        <v>0</v>
      </c>
      <c r="G175" s="247">
        <v>0</v>
      </c>
      <c r="H175" s="247">
        <v>0</v>
      </c>
    </row>
    <row r="176" spans="1:8" ht="55.5" customHeight="1" x14ac:dyDescent="0.2">
      <c r="A176" s="246"/>
      <c r="B176" s="681" t="s">
        <v>3725</v>
      </c>
      <c r="C176" s="681"/>
      <c r="D176" s="681"/>
      <c r="E176" s="244" t="s">
        <v>3726</v>
      </c>
      <c r="F176" s="248">
        <v>7743679.7000000002</v>
      </c>
      <c r="G176" s="248">
        <v>880109.60000000033</v>
      </c>
      <c r="H176" s="248">
        <v>1903247.7</v>
      </c>
    </row>
    <row r="177" spans="1:8" ht="41.25" customHeight="1" x14ac:dyDescent="0.2">
      <c r="A177" s="243">
        <v>72</v>
      </c>
      <c r="B177" s="681" t="s">
        <v>3727</v>
      </c>
      <c r="C177" s="681"/>
      <c r="D177" s="681"/>
      <c r="E177" s="244" t="s">
        <v>3728</v>
      </c>
      <c r="F177" s="249" t="s">
        <v>3402</v>
      </c>
      <c r="G177" s="249" t="s">
        <v>3402</v>
      </c>
      <c r="H177" s="249" t="s">
        <v>3402</v>
      </c>
    </row>
    <row r="178" spans="1:8" ht="38.25" customHeight="1" x14ac:dyDescent="0.2">
      <c r="A178" s="246">
        <v>721</v>
      </c>
      <c r="B178" s="682" t="s">
        <v>3729</v>
      </c>
      <c r="C178" s="682"/>
      <c r="D178" s="682"/>
      <c r="E178" s="244" t="s">
        <v>3730</v>
      </c>
      <c r="F178" s="248"/>
      <c r="G178" s="247">
        <v>-1205036</v>
      </c>
      <c r="H178" s="247"/>
    </row>
    <row r="179" spans="1:8" ht="37.5" customHeight="1" x14ac:dyDescent="0.2">
      <c r="A179" s="246">
        <v>722</v>
      </c>
      <c r="B179" s="682" t="s">
        <v>3731</v>
      </c>
      <c r="C179" s="682"/>
      <c r="D179" s="682"/>
      <c r="E179" s="244" t="s">
        <v>3732</v>
      </c>
      <c r="F179" s="247">
        <v>39939952.5</v>
      </c>
      <c r="G179" s="247">
        <v>39939952.5</v>
      </c>
      <c r="H179" s="247">
        <v>43918757</v>
      </c>
    </row>
    <row r="180" spans="1:8" ht="36" customHeight="1" x14ac:dyDescent="0.2">
      <c r="A180" s="246">
        <v>723</v>
      </c>
      <c r="B180" s="682" t="s">
        <v>3733</v>
      </c>
      <c r="C180" s="682"/>
      <c r="D180" s="682"/>
      <c r="E180" s="244" t="s">
        <v>3734</v>
      </c>
      <c r="F180" s="247">
        <v>0</v>
      </c>
      <c r="G180" s="247">
        <v>3006297.6999999997</v>
      </c>
      <c r="H180" s="247">
        <v>0</v>
      </c>
    </row>
    <row r="181" spans="1:8" ht="43.5" customHeight="1" x14ac:dyDescent="0.2">
      <c r="A181" s="246"/>
      <c r="B181" s="681" t="s">
        <v>3735</v>
      </c>
      <c r="C181" s="681"/>
      <c r="D181" s="681"/>
      <c r="E181" s="244" t="s">
        <v>3736</v>
      </c>
      <c r="F181" s="248">
        <v>39939952.5</v>
      </c>
      <c r="G181" s="248">
        <v>41741214.200000003</v>
      </c>
      <c r="H181" s="248">
        <v>43918757</v>
      </c>
    </row>
    <row r="182" spans="1:8" ht="38.25" customHeight="1" x14ac:dyDescent="0.2">
      <c r="A182" s="246"/>
      <c r="B182" s="673" t="s">
        <v>3737</v>
      </c>
      <c r="C182" s="674"/>
      <c r="D182" s="675"/>
      <c r="E182" s="244" t="s">
        <v>4</v>
      </c>
      <c r="F182" s="248">
        <v>47683632.200000003</v>
      </c>
      <c r="G182" s="248">
        <v>42621323.800000004</v>
      </c>
      <c r="H182" s="248">
        <v>45822004.700000003</v>
      </c>
    </row>
    <row r="183" spans="1:8" ht="27.75" customHeight="1" x14ac:dyDescent="0.2">
      <c r="A183" s="257"/>
      <c r="B183" s="676" t="s">
        <v>3738</v>
      </c>
      <c r="C183" s="677"/>
      <c r="D183" s="678"/>
      <c r="E183" s="244" t="s">
        <v>3739</v>
      </c>
      <c r="F183" s="248">
        <v>49252438.200000003</v>
      </c>
      <c r="G183" s="248">
        <v>56520951.300000004</v>
      </c>
      <c r="H183" s="248">
        <v>47115986</v>
      </c>
    </row>
    <row r="184" spans="1:8" ht="27.75" customHeight="1" x14ac:dyDescent="0.2">
      <c r="A184" s="679" t="s">
        <v>3740</v>
      </c>
      <c r="B184" s="679"/>
      <c r="C184" s="679"/>
      <c r="D184" s="679"/>
      <c r="E184" s="258"/>
      <c r="F184" s="259"/>
      <c r="G184" s="260"/>
      <c r="H184" s="259"/>
    </row>
    <row r="185" spans="1:8" ht="15" customHeight="1" x14ac:dyDescent="0.2">
      <c r="A185" s="261"/>
      <c r="B185" s="680"/>
      <c r="C185" s="680"/>
      <c r="D185" s="680"/>
      <c r="E185" s="258"/>
      <c r="F185" s="262"/>
      <c r="G185" s="262"/>
      <c r="H185" s="262"/>
    </row>
    <row r="186" spans="1:8" ht="21.75" customHeight="1" x14ac:dyDescent="0.2">
      <c r="A186" s="263">
        <v>8</v>
      </c>
      <c r="B186" s="681" t="s">
        <v>3741</v>
      </c>
      <c r="C186" s="681"/>
      <c r="D186" s="681"/>
      <c r="E186" s="244" t="s">
        <v>7</v>
      </c>
      <c r="F186" s="249" t="s">
        <v>3402</v>
      </c>
      <c r="G186" s="249" t="s">
        <v>3402</v>
      </c>
      <c r="H186" s="249" t="s">
        <v>3402</v>
      </c>
    </row>
    <row r="187" spans="1:8" ht="27.75" customHeight="1" x14ac:dyDescent="0.2">
      <c r="A187" s="264">
        <v>811110</v>
      </c>
      <c r="B187" s="667" t="s">
        <v>3742</v>
      </c>
      <c r="C187" s="667"/>
      <c r="D187" s="667"/>
      <c r="E187" s="244" t="s">
        <v>3743</v>
      </c>
      <c r="F187" s="265">
        <v>0</v>
      </c>
      <c r="G187" s="265">
        <v>0</v>
      </c>
      <c r="H187" s="265">
        <v>0</v>
      </c>
    </row>
    <row r="188" spans="1:8" ht="27.75" customHeight="1" x14ac:dyDescent="0.2">
      <c r="A188" s="264">
        <v>811120</v>
      </c>
      <c r="B188" s="667" t="s">
        <v>3744</v>
      </c>
      <c r="C188" s="667"/>
      <c r="D188" s="667"/>
      <c r="E188" s="244" t="s">
        <v>3745</v>
      </c>
      <c r="F188" s="265">
        <v>0</v>
      </c>
      <c r="G188" s="265">
        <v>0</v>
      </c>
      <c r="H188" s="265">
        <v>0</v>
      </c>
    </row>
    <row r="189" spans="1:8" ht="27.75" customHeight="1" x14ac:dyDescent="0.2">
      <c r="A189" s="264">
        <v>811130</v>
      </c>
      <c r="B189" s="667" t="s">
        <v>3746</v>
      </c>
      <c r="C189" s="667"/>
      <c r="D189" s="667"/>
      <c r="E189" s="244" t="s">
        <v>3747</v>
      </c>
      <c r="F189" s="265">
        <v>98225</v>
      </c>
      <c r="G189" s="265">
        <v>98225</v>
      </c>
      <c r="H189" s="265">
        <v>98225</v>
      </c>
    </row>
    <row r="190" spans="1:8" ht="27.75" customHeight="1" x14ac:dyDescent="0.2">
      <c r="A190" s="264">
        <v>811140</v>
      </c>
      <c r="B190" s="667" t="s">
        <v>3748</v>
      </c>
      <c r="C190" s="667"/>
      <c r="D190" s="667"/>
      <c r="E190" s="244" t="s">
        <v>3749</v>
      </c>
      <c r="F190" s="265">
        <v>11806350</v>
      </c>
      <c r="G190" s="265">
        <v>11742850</v>
      </c>
      <c r="H190" s="265">
        <v>11742850</v>
      </c>
    </row>
    <row r="191" spans="1:8" ht="27.75" customHeight="1" x14ac:dyDescent="0.2">
      <c r="A191" s="264">
        <v>811210</v>
      </c>
      <c r="B191" s="667" t="s">
        <v>3750</v>
      </c>
      <c r="C191" s="667"/>
      <c r="D191" s="667"/>
      <c r="E191" s="244" t="s">
        <v>3751</v>
      </c>
      <c r="F191" s="265">
        <v>2586.1999999999998</v>
      </c>
      <c r="G191" s="265">
        <v>2874.2</v>
      </c>
      <c r="H191" s="265">
        <v>2874.2</v>
      </c>
    </row>
    <row r="192" spans="1:8" ht="27.75" customHeight="1" x14ac:dyDescent="0.2">
      <c r="A192" s="264">
        <v>811220</v>
      </c>
      <c r="B192" s="667" t="s">
        <v>3752</v>
      </c>
      <c r="C192" s="667"/>
      <c r="D192" s="667"/>
      <c r="E192" s="244" t="s">
        <v>3753</v>
      </c>
      <c r="F192" s="265">
        <v>451264</v>
      </c>
      <c r="G192" s="265">
        <v>478148.5</v>
      </c>
      <c r="H192" s="265">
        <v>478148.5</v>
      </c>
    </row>
    <row r="193" spans="1:8" ht="27.75" customHeight="1" x14ac:dyDescent="0.2">
      <c r="A193" s="264">
        <v>811310</v>
      </c>
      <c r="B193" s="667" t="s">
        <v>3754</v>
      </c>
      <c r="C193" s="667"/>
      <c r="D193" s="667"/>
      <c r="E193" s="244" t="s">
        <v>3755</v>
      </c>
      <c r="F193" s="265">
        <v>615125.5</v>
      </c>
      <c r="G193" s="265">
        <v>562483.6</v>
      </c>
      <c r="H193" s="265">
        <v>562483.6</v>
      </c>
    </row>
    <row r="194" spans="1:8" ht="27.75" customHeight="1" x14ac:dyDescent="0.2">
      <c r="A194" s="264">
        <v>811320</v>
      </c>
      <c r="B194" s="667" t="s">
        <v>3756</v>
      </c>
      <c r="C194" s="667"/>
      <c r="D194" s="667"/>
      <c r="E194" s="244" t="s">
        <v>3757</v>
      </c>
      <c r="F194" s="265">
        <v>2346790.1</v>
      </c>
      <c r="G194" s="265">
        <v>5941369.7000000002</v>
      </c>
      <c r="H194" s="265">
        <v>5941369.7000000002</v>
      </c>
    </row>
    <row r="195" spans="1:8" ht="39" customHeight="1" x14ac:dyDescent="0.2">
      <c r="A195" s="264">
        <v>811330</v>
      </c>
      <c r="B195" s="667" t="s">
        <v>3758</v>
      </c>
      <c r="C195" s="667"/>
      <c r="D195" s="667"/>
      <c r="E195" s="244" t="s">
        <v>3759</v>
      </c>
      <c r="F195" s="265">
        <v>4215059.9000000004</v>
      </c>
      <c r="G195" s="265">
        <v>5082360.9000000004</v>
      </c>
      <c r="H195" s="265">
        <v>5082360.9000000004</v>
      </c>
    </row>
    <row r="196" spans="1:8" ht="45.75" customHeight="1" x14ac:dyDescent="0.2">
      <c r="A196" s="264">
        <v>811410</v>
      </c>
      <c r="B196" s="667" t="s">
        <v>3760</v>
      </c>
      <c r="C196" s="667"/>
      <c r="D196" s="667"/>
      <c r="E196" s="244" t="s">
        <v>3761</v>
      </c>
      <c r="F196" s="265">
        <v>19354.7</v>
      </c>
      <c r="G196" s="265">
        <v>17985</v>
      </c>
      <c r="H196" s="265">
        <v>17985</v>
      </c>
    </row>
    <row r="197" spans="1:8" ht="27.75" customHeight="1" x14ac:dyDescent="0.2">
      <c r="A197" s="264">
        <v>811420</v>
      </c>
      <c r="B197" s="667" t="s">
        <v>3762</v>
      </c>
      <c r="C197" s="667"/>
      <c r="D197" s="667"/>
      <c r="E197" s="244" t="s">
        <v>3763</v>
      </c>
      <c r="F197" s="265">
        <v>2012648.9</v>
      </c>
      <c r="G197" s="265">
        <v>2377652.4</v>
      </c>
      <c r="H197" s="265">
        <v>2377652.4</v>
      </c>
    </row>
    <row r="198" spans="1:8" ht="27.75" customHeight="1" x14ac:dyDescent="0.2">
      <c r="A198" s="264">
        <v>811430</v>
      </c>
      <c r="B198" s="667" t="s">
        <v>3764</v>
      </c>
      <c r="C198" s="667"/>
      <c r="D198" s="667"/>
      <c r="E198" s="244" t="s">
        <v>3765</v>
      </c>
      <c r="F198" s="265">
        <v>13426.2</v>
      </c>
      <c r="G198" s="265">
        <v>13830.6</v>
      </c>
      <c r="H198" s="265">
        <v>13830.6</v>
      </c>
    </row>
    <row r="199" spans="1:8" ht="52.5" customHeight="1" x14ac:dyDescent="0.2">
      <c r="A199" s="264">
        <v>811460</v>
      </c>
      <c r="B199" s="667" t="s">
        <v>3766</v>
      </c>
      <c r="C199" s="667"/>
      <c r="D199" s="667"/>
      <c r="E199" s="244" t="s">
        <v>3767</v>
      </c>
      <c r="F199" s="265">
        <v>302620.79999999999</v>
      </c>
      <c r="G199" s="265">
        <v>302620.79999999999</v>
      </c>
      <c r="H199" s="265">
        <v>302620.79999999999</v>
      </c>
    </row>
    <row r="200" spans="1:8" ht="39.75" customHeight="1" x14ac:dyDescent="0.2">
      <c r="A200" s="264">
        <v>812110</v>
      </c>
      <c r="B200" s="667" t="s">
        <v>3768</v>
      </c>
      <c r="C200" s="667"/>
      <c r="D200" s="667"/>
      <c r="E200" s="244" t="s">
        <v>3769</v>
      </c>
      <c r="F200" s="265">
        <v>18051949.5</v>
      </c>
      <c r="G200" s="265">
        <v>17908585.699999999</v>
      </c>
      <c r="H200" s="265">
        <v>17908585.699999999</v>
      </c>
    </row>
    <row r="201" spans="1:8" ht="38.25" customHeight="1" x14ac:dyDescent="0.2">
      <c r="A201" s="264">
        <v>812120</v>
      </c>
      <c r="B201" s="667" t="s">
        <v>3770</v>
      </c>
      <c r="C201" s="667"/>
      <c r="D201" s="667"/>
      <c r="E201" s="244" t="s">
        <v>3771</v>
      </c>
      <c r="F201" s="265">
        <v>2063391.9</v>
      </c>
      <c r="G201" s="265">
        <v>2063391.9</v>
      </c>
      <c r="H201" s="265">
        <v>2063391.9</v>
      </c>
    </row>
    <row r="202" spans="1:8" ht="38.25" customHeight="1" x14ac:dyDescent="0.2">
      <c r="A202" s="264">
        <v>812130</v>
      </c>
      <c r="B202" s="667" t="s">
        <v>3772</v>
      </c>
      <c r="C202" s="667"/>
      <c r="D202" s="667"/>
      <c r="E202" s="244" t="s">
        <v>3773</v>
      </c>
      <c r="F202" s="265">
        <v>12351200</v>
      </c>
      <c r="G202" s="265">
        <v>12061200</v>
      </c>
      <c r="H202" s="265">
        <v>12061200</v>
      </c>
    </row>
    <row r="203" spans="1:8" ht="40.5" customHeight="1" x14ac:dyDescent="0.2">
      <c r="A203" s="264">
        <v>812211</v>
      </c>
      <c r="B203" s="667" t="s">
        <v>3774</v>
      </c>
      <c r="C203" s="667"/>
      <c r="D203" s="667"/>
      <c r="E203" s="244" t="s">
        <v>3775</v>
      </c>
      <c r="F203" s="265">
        <v>0</v>
      </c>
      <c r="G203" s="265">
        <v>0</v>
      </c>
      <c r="H203" s="265">
        <v>0</v>
      </c>
    </row>
    <row r="204" spans="1:8" ht="34.5" customHeight="1" x14ac:dyDescent="0.2">
      <c r="A204" s="264">
        <v>812212</v>
      </c>
      <c r="B204" s="667" t="s">
        <v>3776</v>
      </c>
      <c r="C204" s="667"/>
      <c r="D204" s="667"/>
      <c r="E204" s="244" t="s">
        <v>3777</v>
      </c>
      <c r="F204" s="265">
        <v>0</v>
      </c>
      <c r="G204" s="265">
        <v>0</v>
      </c>
      <c r="H204" s="265">
        <v>0</v>
      </c>
    </row>
    <row r="205" spans="1:8" ht="36" customHeight="1" x14ac:dyDescent="0.2">
      <c r="A205" s="264">
        <v>812213</v>
      </c>
      <c r="B205" s="667" t="s">
        <v>3778</v>
      </c>
      <c r="C205" s="667"/>
      <c r="D205" s="667"/>
      <c r="E205" s="244" t="s">
        <v>3779</v>
      </c>
      <c r="F205" s="265">
        <v>0</v>
      </c>
      <c r="G205" s="265">
        <v>0</v>
      </c>
      <c r="H205" s="265">
        <v>0</v>
      </c>
    </row>
    <row r="206" spans="1:8" ht="33" customHeight="1" x14ac:dyDescent="0.2">
      <c r="A206" s="264">
        <v>812221</v>
      </c>
      <c r="B206" s="667" t="s">
        <v>3780</v>
      </c>
      <c r="C206" s="667"/>
      <c r="D206" s="667"/>
      <c r="E206" s="244" t="s">
        <v>3781</v>
      </c>
      <c r="F206" s="265">
        <v>2093032.1</v>
      </c>
      <c r="G206" s="265">
        <v>3863368.7</v>
      </c>
      <c r="H206" s="265">
        <v>3863368.7</v>
      </c>
    </row>
    <row r="207" spans="1:8" ht="36" customHeight="1" x14ac:dyDescent="0.2">
      <c r="A207" s="264">
        <v>812222</v>
      </c>
      <c r="B207" s="667" t="s">
        <v>3782</v>
      </c>
      <c r="C207" s="667"/>
      <c r="D207" s="667"/>
      <c r="E207" s="244" t="s">
        <v>3783</v>
      </c>
      <c r="F207" s="265">
        <v>42378293.700000003</v>
      </c>
      <c r="G207" s="265">
        <v>56304302.399999999</v>
      </c>
      <c r="H207" s="265">
        <v>56304302.399999999</v>
      </c>
    </row>
    <row r="208" spans="1:8" ht="27.75" customHeight="1" x14ac:dyDescent="0.2">
      <c r="A208" s="264">
        <v>812223</v>
      </c>
      <c r="B208" s="667" t="s">
        <v>3784</v>
      </c>
      <c r="C208" s="667"/>
      <c r="D208" s="667"/>
      <c r="E208" s="244" t="s">
        <v>3785</v>
      </c>
      <c r="F208" s="265">
        <v>0</v>
      </c>
      <c r="G208" s="265">
        <v>0</v>
      </c>
      <c r="H208" s="265">
        <v>0</v>
      </c>
    </row>
    <row r="209" spans="1:8" ht="27.75" customHeight="1" x14ac:dyDescent="0.2">
      <c r="A209" s="264">
        <v>812229</v>
      </c>
      <c r="B209" s="667" t="s">
        <v>3786</v>
      </c>
      <c r="C209" s="667"/>
      <c r="D209" s="667"/>
      <c r="E209" s="244" t="s">
        <v>3787</v>
      </c>
      <c r="F209" s="265">
        <v>0</v>
      </c>
      <c r="G209" s="265">
        <v>0</v>
      </c>
      <c r="H209" s="265">
        <v>0</v>
      </c>
    </row>
    <row r="210" spans="1:8" ht="27.75" customHeight="1" x14ac:dyDescent="0.2">
      <c r="A210" s="264">
        <v>812330</v>
      </c>
      <c r="B210" s="667" t="s">
        <v>3788</v>
      </c>
      <c r="C210" s="667"/>
      <c r="D210" s="667"/>
      <c r="E210" s="244" t="s">
        <v>3789</v>
      </c>
      <c r="F210" s="265">
        <v>12667.2</v>
      </c>
      <c r="G210" s="265">
        <v>12671.3</v>
      </c>
      <c r="H210" s="265">
        <v>12671.3</v>
      </c>
    </row>
    <row r="211" spans="1:8" ht="27.75" customHeight="1" x14ac:dyDescent="0.2">
      <c r="A211" s="264">
        <v>812410</v>
      </c>
      <c r="B211" s="667" t="s">
        <v>3790</v>
      </c>
      <c r="C211" s="667"/>
      <c r="D211" s="667"/>
      <c r="E211" s="244" t="s">
        <v>3791</v>
      </c>
      <c r="F211" s="265">
        <v>8.8000000000000007</v>
      </c>
      <c r="G211" s="265">
        <v>8.8000000000000007</v>
      </c>
      <c r="H211" s="265">
        <v>8.8000000000000007</v>
      </c>
    </row>
    <row r="212" spans="1:8" ht="27.75" customHeight="1" x14ac:dyDescent="0.2">
      <c r="A212" s="264">
        <v>812420</v>
      </c>
      <c r="B212" s="667" t="s">
        <v>3792</v>
      </c>
      <c r="C212" s="667"/>
      <c r="D212" s="667"/>
      <c r="E212" s="244" t="s">
        <v>3793</v>
      </c>
      <c r="F212" s="265">
        <v>129161.70000000001</v>
      </c>
      <c r="G212" s="265">
        <v>1234.5999999999999</v>
      </c>
      <c r="H212" s="265">
        <v>1234.5999999999999</v>
      </c>
    </row>
    <row r="213" spans="1:8" ht="52.5" customHeight="1" x14ac:dyDescent="0.2">
      <c r="A213" s="264">
        <v>812430</v>
      </c>
      <c r="B213" s="667" t="s">
        <v>3794</v>
      </c>
      <c r="C213" s="667"/>
      <c r="D213" s="667"/>
      <c r="E213" s="244" t="s">
        <v>3795</v>
      </c>
      <c r="F213" s="265">
        <v>0</v>
      </c>
      <c r="G213" s="265">
        <v>0</v>
      </c>
      <c r="H213" s="265">
        <v>0</v>
      </c>
    </row>
    <row r="214" spans="1:8" ht="36.75" customHeight="1" x14ac:dyDescent="0.2">
      <c r="A214" s="264">
        <v>812440</v>
      </c>
      <c r="B214" s="667" t="s">
        <v>3796</v>
      </c>
      <c r="C214" s="667"/>
      <c r="D214" s="667"/>
      <c r="E214" s="244" t="s">
        <v>3797</v>
      </c>
      <c r="F214" s="265">
        <v>0</v>
      </c>
      <c r="G214" s="265">
        <v>0</v>
      </c>
      <c r="H214" s="265">
        <v>0</v>
      </c>
    </row>
    <row r="215" spans="1:8" ht="36" customHeight="1" x14ac:dyDescent="0.2">
      <c r="A215" s="264">
        <v>812450</v>
      </c>
      <c r="B215" s="667" t="s">
        <v>3798</v>
      </c>
      <c r="C215" s="667"/>
      <c r="D215" s="667"/>
      <c r="E215" s="244" t="s">
        <v>3799</v>
      </c>
      <c r="F215" s="265">
        <v>69007.600000000006</v>
      </c>
      <c r="G215" s="265">
        <v>224620.79999999999</v>
      </c>
      <c r="H215" s="265">
        <v>224620.79999999999</v>
      </c>
    </row>
    <row r="216" spans="1:8" ht="51.75" customHeight="1" x14ac:dyDescent="0.2">
      <c r="A216" s="264">
        <v>812460</v>
      </c>
      <c r="B216" s="667" t="s">
        <v>3800</v>
      </c>
      <c r="C216" s="667"/>
      <c r="D216" s="667"/>
      <c r="E216" s="244" t="s">
        <v>3801</v>
      </c>
      <c r="F216" s="265">
        <v>5090384.0999999996</v>
      </c>
      <c r="G216" s="265">
        <v>5090384.0999999996</v>
      </c>
      <c r="H216" s="265">
        <v>5090384.0999999996</v>
      </c>
    </row>
    <row r="217" spans="1:8" ht="37.5" customHeight="1" x14ac:dyDescent="0.2">
      <c r="A217" s="264">
        <v>812490</v>
      </c>
      <c r="B217" s="667" t="s">
        <v>3802</v>
      </c>
      <c r="C217" s="667"/>
      <c r="D217" s="667"/>
      <c r="E217" s="244" t="s">
        <v>3803</v>
      </c>
      <c r="F217" s="265">
        <v>365204.9</v>
      </c>
      <c r="G217" s="265">
        <v>474048.6</v>
      </c>
      <c r="H217" s="265">
        <v>474048.6</v>
      </c>
    </row>
    <row r="218" spans="1:8" ht="27.75" customHeight="1" x14ac:dyDescent="0.2">
      <c r="A218" s="264">
        <v>821100</v>
      </c>
      <c r="B218" s="667" t="s">
        <v>3804</v>
      </c>
      <c r="C218" s="667"/>
      <c r="D218" s="667"/>
      <c r="E218" s="244" t="s">
        <v>3805</v>
      </c>
      <c r="F218" s="265">
        <v>0</v>
      </c>
      <c r="G218" s="265">
        <v>0</v>
      </c>
      <c r="H218" s="265">
        <v>0</v>
      </c>
    </row>
    <row r="219" spans="1:8" ht="34.5" customHeight="1" x14ac:dyDescent="0.2">
      <c r="A219" s="264">
        <v>821200</v>
      </c>
      <c r="B219" s="667" t="s">
        <v>3806</v>
      </c>
      <c r="C219" s="667"/>
      <c r="D219" s="667"/>
      <c r="E219" s="244" t="s">
        <v>3807</v>
      </c>
      <c r="F219" s="265">
        <v>965.1</v>
      </c>
      <c r="G219" s="265">
        <v>1016.7</v>
      </c>
      <c r="H219" s="265">
        <v>1016.7</v>
      </c>
    </row>
    <row r="220" spans="1:8" ht="37.5" customHeight="1" x14ac:dyDescent="0.2">
      <c r="A220" s="264">
        <v>821300</v>
      </c>
      <c r="B220" s="667" t="s">
        <v>3808</v>
      </c>
      <c r="C220" s="667"/>
      <c r="D220" s="667"/>
      <c r="E220" s="244" t="s">
        <v>3809</v>
      </c>
      <c r="F220" s="265">
        <v>0</v>
      </c>
      <c r="G220" s="265">
        <v>0</v>
      </c>
      <c r="H220" s="265">
        <v>0</v>
      </c>
    </row>
    <row r="221" spans="1:8" ht="27.75" customHeight="1" x14ac:dyDescent="0.2">
      <c r="A221" s="264">
        <v>821400</v>
      </c>
      <c r="B221" s="667" t="s">
        <v>3810</v>
      </c>
      <c r="C221" s="667"/>
      <c r="D221" s="667"/>
      <c r="E221" s="244" t="s">
        <v>3811</v>
      </c>
      <c r="F221" s="265">
        <v>55570.3</v>
      </c>
      <c r="G221" s="265">
        <v>12508.8</v>
      </c>
      <c r="H221" s="265">
        <v>12508.8</v>
      </c>
    </row>
    <row r="222" spans="1:8" ht="27.75" customHeight="1" x14ac:dyDescent="0.2">
      <c r="A222" s="264">
        <v>821500</v>
      </c>
      <c r="B222" s="667" t="s">
        <v>3812</v>
      </c>
      <c r="C222" s="667"/>
      <c r="D222" s="667"/>
      <c r="E222" s="244" t="s">
        <v>3813</v>
      </c>
      <c r="F222" s="265">
        <v>12770.7</v>
      </c>
      <c r="G222" s="265">
        <v>9960.2000000000007</v>
      </c>
      <c r="H222" s="265">
        <v>9960.2000000000007</v>
      </c>
    </row>
    <row r="223" spans="1:8" ht="27.75" customHeight="1" x14ac:dyDescent="0.2">
      <c r="A223" s="264">
        <v>822100</v>
      </c>
      <c r="B223" s="667" t="s">
        <v>3814</v>
      </c>
      <c r="C223" s="667"/>
      <c r="D223" s="667"/>
      <c r="E223" s="244" t="s">
        <v>3815</v>
      </c>
      <c r="F223" s="265">
        <v>265145.3</v>
      </c>
      <c r="G223" s="265">
        <v>466342.40000000002</v>
      </c>
      <c r="H223" s="265">
        <v>466342.40000000002</v>
      </c>
    </row>
    <row r="224" spans="1:8" ht="27.75" customHeight="1" x14ac:dyDescent="0.2">
      <c r="A224" s="264">
        <v>822210</v>
      </c>
      <c r="B224" s="667" t="s">
        <v>3816</v>
      </c>
      <c r="C224" s="667"/>
      <c r="D224" s="667"/>
      <c r="E224" s="244" t="s">
        <v>3817</v>
      </c>
      <c r="F224" s="265">
        <v>41276.5</v>
      </c>
      <c r="G224" s="265">
        <v>55624.9</v>
      </c>
      <c r="H224" s="265">
        <v>55624.9</v>
      </c>
    </row>
    <row r="225" spans="1:8" ht="27.75" customHeight="1" x14ac:dyDescent="0.2">
      <c r="A225" s="264">
        <v>822220</v>
      </c>
      <c r="B225" s="667" t="s">
        <v>3818</v>
      </c>
      <c r="C225" s="667"/>
      <c r="D225" s="667"/>
      <c r="E225" s="244" t="s">
        <v>3819</v>
      </c>
      <c r="F225" s="265">
        <v>33.5</v>
      </c>
      <c r="G225" s="265">
        <v>46.6</v>
      </c>
      <c r="H225" s="265">
        <v>46.6</v>
      </c>
    </row>
    <row r="226" spans="1:8" ht="27.75" customHeight="1" x14ac:dyDescent="0.2">
      <c r="A226" s="264">
        <v>822230</v>
      </c>
      <c r="B226" s="667" t="s">
        <v>3820</v>
      </c>
      <c r="C226" s="667"/>
      <c r="D226" s="667"/>
      <c r="E226" s="244" t="s">
        <v>3821</v>
      </c>
      <c r="F226" s="265">
        <v>9.9</v>
      </c>
      <c r="G226" s="265">
        <v>1.3</v>
      </c>
      <c r="H226" s="265">
        <v>1.3</v>
      </c>
    </row>
    <row r="227" spans="1:8" ht="27.75" customHeight="1" x14ac:dyDescent="0.2">
      <c r="A227" s="264">
        <v>822300</v>
      </c>
      <c r="B227" s="667" t="s">
        <v>3822</v>
      </c>
      <c r="C227" s="667"/>
      <c r="D227" s="667"/>
      <c r="E227" s="244" t="s">
        <v>3823</v>
      </c>
      <c r="F227" s="265">
        <v>4906.8999999999996</v>
      </c>
      <c r="G227" s="265">
        <v>4984.3999999999996</v>
      </c>
      <c r="H227" s="265">
        <v>4984.3999999999996</v>
      </c>
    </row>
    <row r="228" spans="1:8" ht="27.75" customHeight="1" x14ac:dyDescent="0.2">
      <c r="A228" s="264">
        <v>822410</v>
      </c>
      <c r="B228" s="667" t="s">
        <v>3824</v>
      </c>
      <c r="C228" s="667"/>
      <c r="D228" s="667"/>
      <c r="E228" s="244" t="s">
        <v>3825</v>
      </c>
      <c r="F228" s="265">
        <v>803</v>
      </c>
      <c r="G228" s="265">
        <v>1042.3</v>
      </c>
      <c r="H228" s="265">
        <v>1042.3</v>
      </c>
    </row>
    <row r="229" spans="1:8" ht="27.75" customHeight="1" x14ac:dyDescent="0.2">
      <c r="A229" s="264">
        <v>822420</v>
      </c>
      <c r="B229" s="667" t="s">
        <v>3826</v>
      </c>
      <c r="C229" s="667"/>
      <c r="D229" s="667"/>
      <c r="E229" s="244" t="s">
        <v>3827</v>
      </c>
      <c r="F229" s="265">
        <v>25445.7</v>
      </c>
      <c r="G229" s="265">
        <v>64061.9</v>
      </c>
      <c r="H229" s="265">
        <v>64061.9</v>
      </c>
    </row>
    <row r="230" spans="1:8" ht="34.5" customHeight="1" x14ac:dyDescent="0.2">
      <c r="A230" s="264">
        <v>822430</v>
      </c>
      <c r="B230" s="667" t="s">
        <v>3828</v>
      </c>
      <c r="C230" s="667"/>
      <c r="D230" s="667"/>
      <c r="E230" s="244" t="s">
        <v>3829</v>
      </c>
      <c r="F230" s="265">
        <v>98.3</v>
      </c>
      <c r="G230" s="265">
        <v>98.3</v>
      </c>
      <c r="H230" s="265">
        <v>98.3</v>
      </c>
    </row>
    <row r="231" spans="1:8" ht="27.75" customHeight="1" x14ac:dyDescent="0.2">
      <c r="A231" s="264">
        <v>822490</v>
      </c>
      <c r="B231" s="667" t="s">
        <v>3830</v>
      </c>
      <c r="C231" s="667"/>
      <c r="D231" s="667"/>
      <c r="E231" s="244" t="s">
        <v>3831</v>
      </c>
      <c r="F231" s="265">
        <v>54419.9</v>
      </c>
      <c r="G231" s="265">
        <v>83456.5</v>
      </c>
      <c r="H231" s="265">
        <v>83456.5</v>
      </c>
    </row>
    <row r="232" spans="1:8" ht="33.75" customHeight="1" x14ac:dyDescent="0.2">
      <c r="A232" s="264">
        <v>822510</v>
      </c>
      <c r="B232" s="667" t="s">
        <v>3832</v>
      </c>
      <c r="C232" s="667"/>
      <c r="D232" s="667"/>
      <c r="E232" s="244" t="s">
        <v>3833</v>
      </c>
      <c r="F232" s="265">
        <v>14741</v>
      </c>
      <c r="G232" s="265">
        <v>11476.4</v>
      </c>
      <c r="H232" s="265">
        <v>11476.4</v>
      </c>
    </row>
    <row r="233" spans="1:8" ht="27.75" customHeight="1" x14ac:dyDescent="0.2">
      <c r="A233" s="264">
        <v>822520</v>
      </c>
      <c r="B233" s="667" t="s">
        <v>3834</v>
      </c>
      <c r="C233" s="667"/>
      <c r="D233" s="667"/>
      <c r="E233" s="244" t="s">
        <v>3835</v>
      </c>
      <c r="F233" s="265">
        <v>0</v>
      </c>
      <c r="G233" s="265">
        <v>0</v>
      </c>
      <c r="H233" s="265">
        <v>0</v>
      </c>
    </row>
    <row r="234" spans="1:8" ht="27.75" customHeight="1" x14ac:dyDescent="0.2">
      <c r="A234" s="264">
        <v>822530</v>
      </c>
      <c r="B234" s="667" t="s">
        <v>3836</v>
      </c>
      <c r="C234" s="667"/>
      <c r="D234" s="667"/>
      <c r="E234" s="244" t="s">
        <v>3837</v>
      </c>
      <c r="F234" s="265">
        <v>0</v>
      </c>
      <c r="G234" s="265">
        <v>0</v>
      </c>
      <c r="H234" s="265">
        <v>0</v>
      </c>
    </row>
    <row r="235" spans="1:8" ht="27.75" customHeight="1" x14ac:dyDescent="0.2">
      <c r="A235" s="264">
        <v>822610</v>
      </c>
      <c r="B235" s="667" t="s">
        <v>3838</v>
      </c>
      <c r="C235" s="667"/>
      <c r="D235" s="667"/>
      <c r="E235" s="244" t="s">
        <v>3839</v>
      </c>
      <c r="F235" s="265">
        <v>7532</v>
      </c>
      <c r="G235" s="265">
        <v>0</v>
      </c>
      <c r="H235" s="265">
        <v>0</v>
      </c>
    </row>
    <row r="236" spans="1:8" ht="45" customHeight="1" x14ac:dyDescent="0.2">
      <c r="A236" s="264">
        <v>822710</v>
      </c>
      <c r="B236" s="667" t="s">
        <v>3840</v>
      </c>
      <c r="C236" s="667"/>
      <c r="D236" s="667"/>
      <c r="E236" s="244" t="s">
        <v>3841</v>
      </c>
      <c r="F236" s="265">
        <v>160222</v>
      </c>
      <c r="G236" s="265">
        <v>161900.6</v>
      </c>
      <c r="H236" s="265">
        <v>161900.6</v>
      </c>
    </row>
    <row r="237" spans="1:8" ht="27.75" customHeight="1" x14ac:dyDescent="0.2">
      <c r="A237" s="266">
        <v>822900</v>
      </c>
      <c r="B237" s="668" t="s">
        <v>3842</v>
      </c>
      <c r="C237" s="668"/>
      <c r="D237" s="668"/>
      <c r="E237" s="267" t="s">
        <v>3843</v>
      </c>
      <c r="F237" s="265">
        <v>2004716.5</v>
      </c>
      <c r="G237" s="265">
        <v>2205848.4</v>
      </c>
      <c r="H237" s="265">
        <v>2205848.4</v>
      </c>
    </row>
    <row r="238" spans="1:8" ht="103.5" customHeight="1" x14ac:dyDescent="0.2">
      <c r="A238" s="264"/>
      <c r="B238" s="669" t="s">
        <v>3844</v>
      </c>
      <c r="C238" s="669"/>
      <c r="D238" s="669"/>
      <c r="E238" s="268" t="s">
        <v>3845</v>
      </c>
      <c r="F238" s="269">
        <v>107136409.40000001</v>
      </c>
      <c r="G238" s="269">
        <v>127702587.3</v>
      </c>
      <c r="H238" s="269">
        <v>127702587.3</v>
      </c>
    </row>
    <row r="239" spans="1:8" ht="19.5" customHeight="1" x14ac:dyDescent="0.2">
      <c r="A239" s="670"/>
      <c r="B239" s="670"/>
      <c r="C239" s="670"/>
      <c r="D239" s="670"/>
      <c r="E239" s="670"/>
      <c r="F239" s="670"/>
      <c r="G239" s="670"/>
      <c r="H239" s="670"/>
    </row>
    <row r="240" spans="1:8" ht="10.5" customHeight="1" x14ac:dyDescent="0.2">
      <c r="A240" s="671"/>
      <c r="B240" s="671"/>
      <c r="C240" s="671"/>
      <c r="D240" s="671"/>
      <c r="E240" s="671"/>
      <c r="F240" s="671"/>
      <c r="G240" s="671"/>
      <c r="H240" s="671"/>
    </row>
    <row r="241" spans="1:8" ht="38.25" customHeight="1" x14ac:dyDescent="0.2">
      <c r="A241" s="270"/>
      <c r="B241" s="672" t="s">
        <v>2205</v>
      </c>
      <c r="C241" s="672"/>
      <c r="D241" s="672"/>
      <c r="E241" s="672"/>
      <c r="F241" s="234"/>
      <c r="G241" s="271" t="s">
        <v>2288</v>
      </c>
      <c r="H241" s="272"/>
    </row>
    <row r="242" spans="1:8" ht="38.25" customHeight="1" x14ac:dyDescent="0.2">
      <c r="A242" s="270"/>
      <c r="B242" s="666" t="s">
        <v>2206</v>
      </c>
      <c r="C242" s="666"/>
      <c r="D242" s="666"/>
      <c r="E242" s="666"/>
      <c r="F242" s="234"/>
      <c r="G242" s="271" t="s">
        <v>86</v>
      </c>
      <c r="H242" s="272"/>
    </row>
    <row r="243" spans="1:8" ht="36" customHeight="1" x14ac:dyDescent="0.2">
      <c r="A243" s="270"/>
      <c r="B243" s="666" t="s">
        <v>2258</v>
      </c>
      <c r="C243" s="666"/>
      <c r="D243" s="666"/>
      <c r="E243" s="666"/>
      <c r="F243" s="272"/>
      <c r="G243" s="271" t="s">
        <v>81</v>
      </c>
      <c r="H243" s="272"/>
    </row>
    <row r="244" spans="1:8" ht="36.75" customHeight="1" x14ac:dyDescent="0.2">
      <c r="A244" s="270"/>
      <c r="B244" s="666" t="s">
        <v>3846</v>
      </c>
      <c r="C244" s="666"/>
      <c r="D244" s="666"/>
      <c r="E244" s="666"/>
      <c r="F244" s="234"/>
      <c r="G244" s="273" t="s">
        <v>3847</v>
      </c>
      <c r="H244" s="234"/>
    </row>
    <row r="245" spans="1:8" ht="35.25" customHeight="1" x14ac:dyDescent="0.2">
      <c r="A245" s="270"/>
      <c r="B245" s="666" t="s">
        <v>2211</v>
      </c>
      <c r="C245" s="666"/>
      <c r="D245" s="666"/>
      <c r="E245" s="666"/>
      <c r="F245" s="234"/>
      <c r="G245" s="273" t="s">
        <v>82</v>
      </c>
      <c r="H245" s="234"/>
    </row>
  </sheetData>
  <mergeCells count="248">
    <mergeCell ref="A1:H1"/>
    <mergeCell ref="A2:H2"/>
    <mergeCell ref="A3:H3"/>
    <mergeCell ref="A4:H4"/>
    <mergeCell ref="A5:H6"/>
    <mergeCell ref="A7:A8"/>
    <mergeCell ref="B7:D8"/>
    <mergeCell ref="E7:E8"/>
    <mergeCell ref="F7:F8"/>
    <mergeCell ref="G7:G8"/>
    <mergeCell ref="B14:D14"/>
    <mergeCell ref="B15:D15"/>
    <mergeCell ref="B16:D16"/>
    <mergeCell ref="B17:D17"/>
    <mergeCell ref="B18:D18"/>
    <mergeCell ref="B19:D19"/>
    <mergeCell ref="H7:H8"/>
    <mergeCell ref="B9:D9"/>
    <mergeCell ref="B10:D10"/>
    <mergeCell ref="B11:D11"/>
    <mergeCell ref="B12:D12"/>
    <mergeCell ref="B13:D13"/>
    <mergeCell ref="B26:D26"/>
    <mergeCell ref="B27:D27"/>
    <mergeCell ref="B28:D28"/>
    <mergeCell ref="B29:D29"/>
    <mergeCell ref="B30:D30"/>
    <mergeCell ref="B31:D31"/>
    <mergeCell ref="B20:D20"/>
    <mergeCell ref="B21:D21"/>
    <mergeCell ref="B22:D22"/>
    <mergeCell ref="B23:D23"/>
    <mergeCell ref="B24:D24"/>
    <mergeCell ref="B25:D25"/>
    <mergeCell ref="B38:D38"/>
    <mergeCell ref="B39:D39"/>
    <mergeCell ref="B40:D40"/>
    <mergeCell ref="B41:D41"/>
    <mergeCell ref="B42:D42"/>
    <mergeCell ref="B43:D43"/>
    <mergeCell ref="B32:D32"/>
    <mergeCell ref="B33:D33"/>
    <mergeCell ref="B34:D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0:D110"/>
    <mergeCell ref="B111:D111"/>
    <mergeCell ref="B112:D112"/>
    <mergeCell ref="B113:D113"/>
    <mergeCell ref="B114:D114"/>
    <mergeCell ref="B115:D115"/>
    <mergeCell ref="B104:D104"/>
    <mergeCell ref="B105:D105"/>
    <mergeCell ref="B106:D106"/>
    <mergeCell ref="B107:D107"/>
    <mergeCell ref="B108:D108"/>
    <mergeCell ref="B109:D109"/>
    <mergeCell ref="B122:D122"/>
    <mergeCell ref="B123:D123"/>
    <mergeCell ref="B124:D124"/>
    <mergeCell ref="B125:D125"/>
    <mergeCell ref="B126:D126"/>
    <mergeCell ref="B127:D127"/>
    <mergeCell ref="A116:D116"/>
    <mergeCell ref="B117:D117"/>
    <mergeCell ref="B118:D118"/>
    <mergeCell ref="B119:D119"/>
    <mergeCell ref="B120:D120"/>
    <mergeCell ref="B121:D121"/>
    <mergeCell ref="B134:D134"/>
    <mergeCell ref="B135:D135"/>
    <mergeCell ref="B136:D136"/>
    <mergeCell ref="B137:D137"/>
    <mergeCell ref="B138:D138"/>
    <mergeCell ref="B139:D139"/>
    <mergeCell ref="B128:D128"/>
    <mergeCell ref="B129:D129"/>
    <mergeCell ref="B130:D130"/>
    <mergeCell ref="B131:D131"/>
    <mergeCell ref="B132:D132"/>
    <mergeCell ref="B133:D133"/>
    <mergeCell ref="B146:D146"/>
    <mergeCell ref="B147:D147"/>
    <mergeCell ref="B148:D148"/>
    <mergeCell ref="B149:D149"/>
    <mergeCell ref="B150:D150"/>
    <mergeCell ref="B151:D151"/>
    <mergeCell ref="B140:D140"/>
    <mergeCell ref="B141:D141"/>
    <mergeCell ref="B142:D142"/>
    <mergeCell ref="B143:D143"/>
    <mergeCell ref="B144:D144"/>
    <mergeCell ref="B145:D145"/>
    <mergeCell ref="B158:D158"/>
    <mergeCell ref="B159:D159"/>
    <mergeCell ref="B160:D160"/>
    <mergeCell ref="B161:D161"/>
    <mergeCell ref="B162:D162"/>
    <mergeCell ref="B163:D163"/>
    <mergeCell ref="B152:D152"/>
    <mergeCell ref="B153:D153"/>
    <mergeCell ref="B154:D154"/>
    <mergeCell ref="B155:D155"/>
    <mergeCell ref="B156:D156"/>
    <mergeCell ref="B157:D157"/>
    <mergeCell ref="B170:D170"/>
    <mergeCell ref="B171:D171"/>
    <mergeCell ref="B172:D172"/>
    <mergeCell ref="B173:D173"/>
    <mergeCell ref="B174:D174"/>
    <mergeCell ref="B175:D175"/>
    <mergeCell ref="B164:D164"/>
    <mergeCell ref="B165:D165"/>
    <mergeCell ref="B166:D166"/>
    <mergeCell ref="B167:D167"/>
    <mergeCell ref="B168:D168"/>
    <mergeCell ref="B169:D169"/>
    <mergeCell ref="B182:D182"/>
    <mergeCell ref="B183:D183"/>
    <mergeCell ref="A184:D184"/>
    <mergeCell ref="B185:D185"/>
    <mergeCell ref="B186:D186"/>
    <mergeCell ref="B187:D187"/>
    <mergeCell ref="B176:D176"/>
    <mergeCell ref="B177:D177"/>
    <mergeCell ref="B178:D178"/>
    <mergeCell ref="B179:D179"/>
    <mergeCell ref="B180:D180"/>
    <mergeCell ref="B181:D181"/>
    <mergeCell ref="B194:D194"/>
    <mergeCell ref="B195:D195"/>
    <mergeCell ref="B196:D196"/>
    <mergeCell ref="B197:D197"/>
    <mergeCell ref="B198:D198"/>
    <mergeCell ref="B199:D199"/>
    <mergeCell ref="B188:D188"/>
    <mergeCell ref="B189:D189"/>
    <mergeCell ref="B190:D190"/>
    <mergeCell ref="B191:D191"/>
    <mergeCell ref="B192:D192"/>
    <mergeCell ref="B193:D193"/>
    <mergeCell ref="B206:D206"/>
    <mergeCell ref="B207:D207"/>
    <mergeCell ref="B208:D208"/>
    <mergeCell ref="B209:D209"/>
    <mergeCell ref="B210:D210"/>
    <mergeCell ref="B211:D211"/>
    <mergeCell ref="B200:D200"/>
    <mergeCell ref="B201:D201"/>
    <mergeCell ref="B202:D202"/>
    <mergeCell ref="B203:D203"/>
    <mergeCell ref="B204:D204"/>
    <mergeCell ref="B205:D205"/>
    <mergeCell ref="B218:D218"/>
    <mergeCell ref="B219:D219"/>
    <mergeCell ref="B220:D220"/>
    <mergeCell ref="B221:D221"/>
    <mergeCell ref="B222:D222"/>
    <mergeCell ref="B223:D223"/>
    <mergeCell ref="B212:D212"/>
    <mergeCell ref="B213:D213"/>
    <mergeCell ref="B214:D214"/>
    <mergeCell ref="B215:D215"/>
    <mergeCell ref="B216:D216"/>
    <mergeCell ref="B217:D217"/>
    <mergeCell ref="B230:D230"/>
    <mergeCell ref="B231:D231"/>
    <mergeCell ref="B232:D232"/>
    <mergeCell ref="B233:D233"/>
    <mergeCell ref="B234:D234"/>
    <mergeCell ref="B235:D235"/>
    <mergeCell ref="B224:D224"/>
    <mergeCell ref="B225:D225"/>
    <mergeCell ref="B226:D226"/>
    <mergeCell ref="B227:D227"/>
    <mergeCell ref="B228:D228"/>
    <mergeCell ref="B229:D229"/>
    <mergeCell ref="B242:E242"/>
    <mergeCell ref="B243:E243"/>
    <mergeCell ref="B244:E244"/>
    <mergeCell ref="B245:E245"/>
    <mergeCell ref="B236:D236"/>
    <mergeCell ref="B237:D237"/>
    <mergeCell ref="B238:D238"/>
    <mergeCell ref="A239:H239"/>
    <mergeCell ref="A240:H240"/>
    <mergeCell ref="B241:E241"/>
  </mergeCell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66"/>
  <sheetViews>
    <sheetView topLeftCell="O1" workbookViewId="0">
      <selection activeCell="R27" sqref="R27"/>
    </sheetView>
  </sheetViews>
  <sheetFormatPr defaultColWidth="9.28515625" defaultRowHeight="15.75" outlineLevelRow="1" outlineLevelCol="4" x14ac:dyDescent="0.2"/>
  <cols>
    <col min="1" max="1" width="87.7109375" style="292" customWidth="1"/>
    <col min="2" max="2" width="14.7109375" style="522" customWidth="1"/>
    <col min="3" max="7" width="14.7109375" style="362" customWidth="1" outlineLevel="2"/>
    <col min="8" max="9" width="14.7109375" style="362" customWidth="1" outlineLevel="4"/>
    <col min="10" max="14" width="14.7109375" style="362" customWidth="1" outlineLevel="2"/>
    <col min="15" max="15" width="14.7109375" style="362" customWidth="1" outlineLevel="1"/>
    <col min="16" max="16" width="14.7109375" style="362" customWidth="1" outlineLevel="4"/>
    <col min="17" max="17" width="17" style="362" customWidth="1" outlineLevel="1"/>
    <col min="18" max="18" width="12.5703125" style="362" customWidth="1" outlineLevel="1"/>
    <col min="19" max="21" width="13.7109375" style="362" customWidth="1" outlineLevel="1"/>
    <col min="22" max="27" width="13.7109375" style="362" customWidth="1"/>
    <col min="28" max="28" width="14.28515625" style="362" customWidth="1"/>
    <col min="29" max="29" width="13.7109375" style="362" customWidth="1"/>
    <col min="30" max="30" width="11.7109375" style="362" customWidth="1"/>
    <col min="31" max="31" width="11.42578125" style="362" customWidth="1"/>
    <col min="32" max="32" width="11.7109375" style="362" customWidth="1"/>
    <col min="33" max="33" width="10.7109375" style="362" customWidth="1"/>
    <col min="34" max="35" width="13.7109375" style="362" customWidth="1"/>
    <col min="36" max="256" width="9.28515625" style="292"/>
    <col min="257" max="257" width="87.7109375" style="292" customWidth="1"/>
    <col min="258" max="272" width="14.7109375" style="292" customWidth="1"/>
    <col min="273" max="273" width="17" style="292" customWidth="1"/>
    <col min="274" max="274" width="12.5703125" style="292" customWidth="1"/>
    <col min="275" max="283" width="13.7109375" style="292" customWidth="1"/>
    <col min="284" max="284" width="14.28515625" style="292" customWidth="1"/>
    <col min="285" max="285" width="13.7109375" style="292" customWidth="1"/>
    <col min="286" max="286" width="11.7109375" style="292" customWidth="1"/>
    <col min="287" max="287" width="11.42578125" style="292" customWidth="1"/>
    <col min="288" max="288" width="11.7109375" style="292" customWidth="1"/>
    <col min="289" max="289" width="10.7109375" style="292" customWidth="1"/>
    <col min="290" max="291" width="13.7109375" style="292" customWidth="1"/>
    <col min="292" max="512" width="9.28515625" style="292"/>
    <col min="513" max="513" width="87.7109375" style="292" customWidth="1"/>
    <col min="514" max="528" width="14.7109375" style="292" customWidth="1"/>
    <col min="529" max="529" width="17" style="292" customWidth="1"/>
    <col min="530" max="530" width="12.5703125" style="292" customWidth="1"/>
    <col min="531" max="539" width="13.7109375" style="292" customWidth="1"/>
    <col min="540" max="540" width="14.28515625" style="292" customWidth="1"/>
    <col min="541" max="541" width="13.7109375" style="292" customWidth="1"/>
    <col min="542" max="542" width="11.7109375" style="292" customWidth="1"/>
    <col min="543" max="543" width="11.42578125" style="292" customWidth="1"/>
    <col min="544" max="544" width="11.7109375" style="292" customWidth="1"/>
    <col min="545" max="545" width="10.7109375" style="292" customWidth="1"/>
    <col min="546" max="547" width="13.7109375" style="292" customWidth="1"/>
    <col min="548" max="768" width="9.28515625" style="292"/>
    <col min="769" max="769" width="87.7109375" style="292" customWidth="1"/>
    <col min="770" max="784" width="14.7109375" style="292" customWidth="1"/>
    <col min="785" max="785" width="17" style="292" customWidth="1"/>
    <col min="786" max="786" width="12.5703125" style="292" customWidth="1"/>
    <col min="787" max="795" width="13.7109375" style="292" customWidth="1"/>
    <col min="796" max="796" width="14.28515625" style="292" customWidth="1"/>
    <col min="797" max="797" width="13.7109375" style="292" customWidth="1"/>
    <col min="798" max="798" width="11.7109375" style="292" customWidth="1"/>
    <col min="799" max="799" width="11.42578125" style="292" customWidth="1"/>
    <col min="800" max="800" width="11.7109375" style="292" customWidth="1"/>
    <col min="801" max="801" width="10.7109375" style="292" customWidth="1"/>
    <col min="802" max="803" width="13.7109375" style="292" customWidth="1"/>
    <col min="804" max="1024" width="9.28515625" style="292"/>
    <col min="1025" max="1025" width="87.7109375" style="292" customWidth="1"/>
    <col min="1026" max="1040" width="14.7109375" style="292" customWidth="1"/>
    <col min="1041" max="1041" width="17" style="292" customWidth="1"/>
    <col min="1042" max="1042" width="12.5703125" style="292" customWidth="1"/>
    <col min="1043" max="1051" width="13.7109375" style="292" customWidth="1"/>
    <col min="1052" max="1052" width="14.28515625" style="292" customWidth="1"/>
    <col min="1053" max="1053" width="13.7109375" style="292" customWidth="1"/>
    <col min="1054" max="1054" width="11.7109375" style="292" customWidth="1"/>
    <col min="1055" max="1055" width="11.42578125" style="292" customWidth="1"/>
    <col min="1056" max="1056" width="11.7109375" style="292" customWidth="1"/>
    <col min="1057" max="1057" width="10.7109375" style="292" customWidth="1"/>
    <col min="1058" max="1059" width="13.7109375" style="292" customWidth="1"/>
    <col min="1060" max="1280" width="9.28515625" style="292"/>
    <col min="1281" max="1281" width="87.7109375" style="292" customWidth="1"/>
    <col min="1282" max="1296" width="14.7109375" style="292" customWidth="1"/>
    <col min="1297" max="1297" width="17" style="292" customWidth="1"/>
    <col min="1298" max="1298" width="12.5703125" style="292" customWidth="1"/>
    <col min="1299" max="1307" width="13.7109375" style="292" customWidth="1"/>
    <col min="1308" max="1308" width="14.28515625" style="292" customWidth="1"/>
    <col min="1309" max="1309" width="13.7109375" style="292" customWidth="1"/>
    <col min="1310" max="1310" width="11.7109375" style="292" customWidth="1"/>
    <col min="1311" max="1311" width="11.42578125" style="292" customWidth="1"/>
    <col min="1312" max="1312" width="11.7109375" style="292" customWidth="1"/>
    <col min="1313" max="1313" width="10.7109375" style="292" customWidth="1"/>
    <col min="1314" max="1315" width="13.7109375" style="292" customWidth="1"/>
    <col min="1316" max="1536" width="9.28515625" style="292"/>
    <col min="1537" max="1537" width="87.7109375" style="292" customWidth="1"/>
    <col min="1538" max="1552" width="14.7109375" style="292" customWidth="1"/>
    <col min="1553" max="1553" width="17" style="292" customWidth="1"/>
    <col min="1554" max="1554" width="12.5703125" style="292" customWidth="1"/>
    <col min="1555" max="1563" width="13.7109375" style="292" customWidth="1"/>
    <col min="1564" max="1564" width="14.28515625" style="292" customWidth="1"/>
    <col min="1565" max="1565" width="13.7109375" style="292" customWidth="1"/>
    <col min="1566" max="1566" width="11.7109375" style="292" customWidth="1"/>
    <col min="1567" max="1567" width="11.42578125" style="292" customWidth="1"/>
    <col min="1568" max="1568" width="11.7109375" style="292" customWidth="1"/>
    <col min="1569" max="1569" width="10.7109375" style="292" customWidth="1"/>
    <col min="1570" max="1571" width="13.7109375" style="292" customWidth="1"/>
    <col min="1572" max="1792" width="9.28515625" style="292"/>
    <col min="1793" max="1793" width="87.7109375" style="292" customWidth="1"/>
    <col min="1794" max="1808" width="14.7109375" style="292" customWidth="1"/>
    <col min="1809" max="1809" width="17" style="292" customWidth="1"/>
    <col min="1810" max="1810" width="12.5703125" style="292" customWidth="1"/>
    <col min="1811" max="1819" width="13.7109375" style="292" customWidth="1"/>
    <col min="1820" max="1820" width="14.28515625" style="292" customWidth="1"/>
    <col min="1821" max="1821" width="13.7109375" style="292" customWidth="1"/>
    <col min="1822" max="1822" width="11.7109375" style="292" customWidth="1"/>
    <col min="1823" max="1823" width="11.42578125" style="292" customWidth="1"/>
    <col min="1824" max="1824" width="11.7109375" style="292" customWidth="1"/>
    <col min="1825" max="1825" width="10.7109375" style="292" customWidth="1"/>
    <col min="1826" max="1827" width="13.7109375" style="292" customWidth="1"/>
    <col min="1828" max="2048" width="9.28515625" style="292"/>
    <col min="2049" max="2049" width="87.7109375" style="292" customWidth="1"/>
    <col min="2050" max="2064" width="14.7109375" style="292" customWidth="1"/>
    <col min="2065" max="2065" width="17" style="292" customWidth="1"/>
    <col min="2066" max="2066" width="12.5703125" style="292" customWidth="1"/>
    <col min="2067" max="2075" width="13.7109375" style="292" customWidth="1"/>
    <col min="2076" max="2076" width="14.28515625" style="292" customWidth="1"/>
    <col min="2077" max="2077" width="13.7109375" style="292" customWidth="1"/>
    <col min="2078" max="2078" width="11.7109375" style="292" customWidth="1"/>
    <col min="2079" max="2079" width="11.42578125" style="292" customWidth="1"/>
    <col min="2080" max="2080" width="11.7109375" style="292" customWidth="1"/>
    <col min="2081" max="2081" width="10.7109375" style="292" customWidth="1"/>
    <col min="2082" max="2083" width="13.7109375" style="292" customWidth="1"/>
    <col min="2084" max="2304" width="9.28515625" style="292"/>
    <col min="2305" max="2305" width="87.7109375" style="292" customWidth="1"/>
    <col min="2306" max="2320" width="14.7109375" style="292" customWidth="1"/>
    <col min="2321" max="2321" width="17" style="292" customWidth="1"/>
    <col min="2322" max="2322" width="12.5703125" style="292" customWidth="1"/>
    <col min="2323" max="2331" width="13.7109375" style="292" customWidth="1"/>
    <col min="2332" max="2332" width="14.28515625" style="292" customWidth="1"/>
    <col min="2333" max="2333" width="13.7109375" style="292" customWidth="1"/>
    <col min="2334" max="2334" width="11.7109375" style="292" customWidth="1"/>
    <col min="2335" max="2335" width="11.42578125" style="292" customWidth="1"/>
    <col min="2336" max="2336" width="11.7109375" style="292" customWidth="1"/>
    <col min="2337" max="2337" width="10.7109375" style="292" customWidth="1"/>
    <col min="2338" max="2339" width="13.7109375" style="292" customWidth="1"/>
    <col min="2340" max="2560" width="9.28515625" style="292"/>
    <col min="2561" max="2561" width="87.7109375" style="292" customWidth="1"/>
    <col min="2562" max="2576" width="14.7109375" style="292" customWidth="1"/>
    <col min="2577" max="2577" width="17" style="292" customWidth="1"/>
    <col min="2578" max="2578" width="12.5703125" style="292" customWidth="1"/>
    <col min="2579" max="2587" width="13.7109375" style="292" customWidth="1"/>
    <col min="2588" max="2588" width="14.28515625" style="292" customWidth="1"/>
    <col min="2589" max="2589" width="13.7109375" style="292" customWidth="1"/>
    <col min="2590" max="2590" width="11.7109375" style="292" customWidth="1"/>
    <col min="2591" max="2591" width="11.42578125" style="292" customWidth="1"/>
    <col min="2592" max="2592" width="11.7109375" style="292" customWidth="1"/>
    <col min="2593" max="2593" width="10.7109375" style="292" customWidth="1"/>
    <col min="2594" max="2595" width="13.7109375" style="292" customWidth="1"/>
    <col min="2596" max="2816" width="9.28515625" style="292"/>
    <col min="2817" max="2817" width="87.7109375" style="292" customWidth="1"/>
    <col min="2818" max="2832" width="14.7109375" style="292" customWidth="1"/>
    <col min="2833" max="2833" width="17" style="292" customWidth="1"/>
    <col min="2834" max="2834" width="12.5703125" style="292" customWidth="1"/>
    <col min="2835" max="2843" width="13.7109375" style="292" customWidth="1"/>
    <col min="2844" max="2844" width="14.28515625" style="292" customWidth="1"/>
    <col min="2845" max="2845" width="13.7109375" style="292" customWidth="1"/>
    <col min="2846" max="2846" width="11.7109375" style="292" customWidth="1"/>
    <col min="2847" max="2847" width="11.42578125" style="292" customWidth="1"/>
    <col min="2848" max="2848" width="11.7109375" style="292" customWidth="1"/>
    <col min="2849" max="2849" width="10.7109375" style="292" customWidth="1"/>
    <col min="2850" max="2851" width="13.7109375" style="292" customWidth="1"/>
    <col min="2852" max="3072" width="9.28515625" style="292"/>
    <col min="3073" max="3073" width="87.7109375" style="292" customWidth="1"/>
    <col min="3074" max="3088" width="14.7109375" style="292" customWidth="1"/>
    <col min="3089" max="3089" width="17" style="292" customWidth="1"/>
    <col min="3090" max="3090" width="12.5703125" style="292" customWidth="1"/>
    <col min="3091" max="3099" width="13.7109375" style="292" customWidth="1"/>
    <col min="3100" max="3100" width="14.28515625" style="292" customWidth="1"/>
    <col min="3101" max="3101" width="13.7109375" style="292" customWidth="1"/>
    <col min="3102" max="3102" width="11.7109375" style="292" customWidth="1"/>
    <col min="3103" max="3103" width="11.42578125" style="292" customWidth="1"/>
    <col min="3104" max="3104" width="11.7109375" style="292" customWidth="1"/>
    <col min="3105" max="3105" width="10.7109375" style="292" customWidth="1"/>
    <col min="3106" max="3107" width="13.7109375" style="292" customWidth="1"/>
    <col min="3108" max="3328" width="9.28515625" style="292"/>
    <col min="3329" max="3329" width="87.7109375" style="292" customWidth="1"/>
    <col min="3330" max="3344" width="14.7109375" style="292" customWidth="1"/>
    <col min="3345" max="3345" width="17" style="292" customWidth="1"/>
    <col min="3346" max="3346" width="12.5703125" style="292" customWidth="1"/>
    <col min="3347" max="3355" width="13.7109375" style="292" customWidth="1"/>
    <col min="3356" max="3356" width="14.28515625" style="292" customWidth="1"/>
    <col min="3357" max="3357" width="13.7109375" style="292" customWidth="1"/>
    <col min="3358" max="3358" width="11.7109375" style="292" customWidth="1"/>
    <col min="3359" max="3359" width="11.42578125" style="292" customWidth="1"/>
    <col min="3360" max="3360" width="11.7109375" style="292" customWidth="1"/>
    <col min="3361" max="3361" width="10.7109375" style="292" customWidth="1"/>
    <col min="3362" max="3363" width="13.7109375" style="292" customWidth="1"/>
    <col min="3364" max="3584" width="9.28515625" style="292"/>
    <col min="3585" max="3585" width="87.7109375" style="292" customWidth="1"/>
    <col min="3586" max="3600" width="14.7109375" style="292" customWidth="1"/>
    <col min="3601" max="3601" width="17" style="292" customWidth="1"/>
    <col min="3602" max="3602" width="12.5703125" style="292" customWidth="1"/>
    <col min="3603" max="3611" width="13.7109375" style="292" customWidth="1"/>
    <col min="3612" max="3612" width="14.28515625" style="292" customWidth="1"/>
    <col min="3613" max="3613" width="13.7109375" style="292" customWidth="1"/>
    <col min="3614" max="3614" width="11.7109375" style="292" customWidth="1"/>
    <col min="3615" max="3615" width="11.42578125" style="292" customWidth="1"/>
    <col min="3616" max="3616" width="11.7109375" style="292" customWidth="1"/>
    <col min="3617" max="3617" width="10.7109375" style="292" customWidth="1"/>
    <col min="3618" max="3619" width="13.7109375" style="292" customWidth="1"/>
    <col min="3620" max="3840" width="9.28515625" style="292"/>
    <col min="3841" max="3841" width="87.7109375" style="292" customWidth="1"/>
    <col min="3842" max="3856" width="14.7109375" style="292" customWidth="1"/>
    <col min="3857" max="3857" width="17" style="292" customWidth="1"/>
    <col min="3858" max="3858" width="12.5703125" style="292" customWidth="1"/>
    <col min="3859" max="3867" width="13.7109375" style="292" customWidth="1"/>
    <col min="3868" max="3868" width="14.28515625" style="292" customWidth="1"/>
    <col min="3869" max="3869" width="13.7109375" style="292" customWidth="1"/>
    <col min="3870" max="3870" width="11.7109375" style="292" customWidth="1"/>
    <col min="3871" max="3871" width="11.42578125" style="292" customWidth="1"/>
    <col min="3872" max="3872" width="11.7109375" style="292" customWidth="1"/>
    <col min="3873" max="3873" width="10.7109375" style="292" customWidth="1"/>
    <col min="3874" max="3875" width="13.7109375" style="292" customWidth="1"/>
    <col min="3876" max="4096" width="9.28515625" style="292"/>
    <col min="4097" max="4097" width="87.7109375" style="292" customWidth="1"/>
    <col min="4098" max="4112" width="14.7109375" style="292" customWidth="1"/>
    <col min="4113" max="4113" width="17" style="292" customWidth="1"/>
    <col min="4114" max="4114" width="12.5703125" style="292" customWidth="1"/>
    <col min="4115" max="4123" width="13.7109375" style="292" customWidth="1"/>
    <col min="4124" max="4124" width="14.28515625" style="292" customWidth="1"/>
    <col min="4125" max="4125" width="13.7109375" style="292" customWidth="1"/>
    <col min="4126" max="4126" width="11.7109375" style="292" customWidth="1"/>
    <col min="4127" max="4127" width="11.42578125" style="292" customWidth="1"/>
    <col min="4128" max="4128" width="11.7109375" style="292" customWidth="1"/>
    <col min="4129" max="4129" width="10.7109375" style="292" customWidth="1"/>
    <col min="4130" max="4131" width="13.7109375" style="292" customWidth="1"/>
    <col min="4132" max="4352" width="9.28515625" style="292"/>
    <col min="4353" max="4353" width="87.7109375" style="292" customWidth="1"/>
    <col min="4354" max="4368" width="14.7109375" style="292" customWidth="1"/>
    <col min="4369" max="4369" width="17" style="292" customWidth="1"/>
    <col min="4370" max="4370" width="12.5703125" style="292" customWidth="1"/>
    <col min="4371" max="4379" width="13.7109375" style="292" customWidth="1"/>
    <col min="4380" max="4380" width="14.28515625" style="292" customWidth="1"/>
    <col min="4381" max="4381" width="13.7109375" style="292" customWidth="1"/>
    <col min="4382" max="4382" width="11.7109375" style="292" customWidth="1"/>
    <col min="4383" max="4383" width="11.42578125" style="292" customWidth="1"/>
    <col min="4384" max="4384" width="11.7109375" style="292" customWidth="1"/>
    <col min="4385" max="4385" width="10.7109375" style="292" customWidth="1"/>
    <col min="4386" max="4387" width="13.7109375" style="292" customWidth="1"/>
    <col min="4388" max="4608" width="9.28515625" style="292"/>
    <col min="4609" max="4609" width="87.7109375" style="292" customWidth="1"/>
    <col min="4610" max="4624" width="14.7109375" style="292" customWidth="1"/>
    <col min="4625" max="4625" width="17" style="292" customWidth="1"/>
    <col min="4626" max="4626" width="12.5703125" style="292" customWidth="1"/>
    <col min="4627" max="4635" width="13.7109375" style="292" customWidth="1"/>
    <col min="4636" max="4636" width="14.28515625" style="292" customWidth="1"/>
    <col min="4637" max="4637" width="13.7109375" style="292" customWidth="1"/>
    <col min="4638" max="4638" width="11.7109375" style="292" customWidth="1"/>
    <col min="4639" max="4639" width="11.42578125" style="292" customWidth="1"/>
    <col min="4640" max="4640" width="11.7109375" style="292" customWidth="1"/>
    <col min="4641" max="4641" width="10.7109375" style="292" customWidth="1"/>
    <col min="4642" max="4643" width="13.7109375" style="292" customWidth="1"/>
    <col min="4644" max="4864" width="9.28515625" style="292"/>
    <col min="4865" max="4865" width="87.7109375" style="292" customWidth="1"/>
    <col min="4866" max="4880" width="14.7109375" style="292" customWidth="1"/>
    <col min="4881" max="4881" width="17" style="292" customWidth="1"/>
    <col min="4882" max="4882" width="12.5703125" style="292" customWidth="1"/>
    <col min="4883" max="4891" width="13.7109375" style="292" customWidth="1"/>
    <col min="4892" max="4892" width="14.28515625" style="292" customWidth="1"/>
    <col min="4893" max="4893" width="13.7109375" style="292" customWidth="1"/>
    <col min="4894" max="4894" width="11.7109375" style="292" customWidth="1"/>
    <col min="4895" max="4895" width="11.42578125" style="292" customWidth="1"/>
    <col min="4896" max="4896" width="11.7109375" style="292" customWidth="1"/>
    <col min="4897" max="4897" width="10.7109375" style="292" customWidth="1"/>
    <col min="4898" max="4899" width="13.7109375" style="292" customWidth="1"/>
    <col min="4900" max="5120" width="9.28515625" style="292"/>
    <col min="5121" max="5121" width="87.7109375" style="292" customWidth="1"/>
    <col min="5122" max="5136" width="14.7109375" style="292" customWidth="1"/>
    <col min="5137" max="5137" width="17" style="292" customWidth="1"/>
    <col min="5138" max="5138" width="12.5703125" style="292" customWidth="1"/>
    <col min="5139" max="5147" width="13.7109375" style="292" customWidth="1"/>
    <col min="5148" max="5148" width="14.28515625" style="292" customWidth="1"/>
    <col min="5149" max="5149" width="13.7109375" style="292" customWidth="1"/>
    <col min="5150" max="5150" width="11.7109375" style="292" customWidth="1"/>
    <col min="5151" max="5151" width="11.42578125" style="292" customWidth="1"/>
    <col min="5152" max="5152" width="11.7109375" style="292" customWidth="1"/>
    <col min="5153" max="5153" width="10.7109375" style="292" customWidth="1"/>
    <col min="5154" max="5155" width="13.7109375" style="292" customWidth="1"/>
    <col min="5156" max="5376" width="9.28515625" style="292"/>
    <col min="5377" max="5377" width="87.7109375" style="292" customWidth="1"/>
    <col min="5378" max="5392" width="14.7109375" style="292" customWidth="1"/>
    <col min="5393" max="5393" width="17" style="292" customWidth="1"/>
    <col min="5394" max="5394" width="12.5703125" style="292" customWidth="1"/>
    <col min="5395" max="5403" width="13.7109375" style="292" customWidth="1"/>
    <col min="5404" max="5404" width="14.28515625" style="292" customWidth="1"/>
    <col min="5405" max="5405" width="13.7109375" style="292" customWidth="1"/>
    <col min="5406" max="5406" width="11.7109375" style="292" customWidth="1"/>
    <col min="5407" max="5407" width="11.42578125" style="292" customWidth="1"/>
    <col min="5408" max="5408" width="11.7109375" style="292" customWidth="1"/>
    <col min="5409" max="5409" width="10.7109375" style="292" customWidth="1"/>
    <col min="5410" max="5411" width="13.7109375" style="292" customWidth="1"/>
    <col min="5412" max="5632" width="9.28515625" style="292"/>
    <col min="5633" max="5633" width="87.7109375" style="292" customWidth="1"/>
    <col min="5634" max="5648" width="14.7109375" style="292" customWidth="1"/>
    <col min="5649" max="5649" width="17" style="292" customWidth="1"/>
    <col min="5650" max="5650" width="12.5703125" style="292" customWidth="1"/>
    <col min="5651" max="5659" width="13.7109375" style="292" customWidth="1"/>
    <col min="5660" max="5660" width="14.28515625" style="292" customWidth="1"/>
    <col min="5661" max="5661" width="13.7109375" style="292" customWidth="1"/>
    <col min="5662" max="5662" width="11.7109375" style="292" customWidth="1"/>
    <col min="5663" max="5663" width="11.42578125" style="292" customWidth="1"/>
    <col min="5664" max="5664" width="11.7109375" style="292" customWidth="1"/>
    <col min="5665" max="5665" width="10.7109375" style="292" customWidth="1"/>
    <col min="5666" max="5667" width="13.7109375" style="292" customWidth="1"/>
    <col min="5668" max="5888" width="9.28515625" style="292"/>
    <col min="5889" max="5889" width="87.7109375" style="292" customWidth="1"/>
    <col min="5890" max="5904" width="14.7109375" style="292" customWidth="1"/>
    <col min="5905" max="5905" width="17" style="292" customWidth="1"/>
    <col min="5906" max="5906" width="12.5703125" style="292" customWidth="1"/>
    <col min="5907" max="5915" width="13.7109375" style="292" customWidth="1"/>
    <col min="5916" max="5916" width="14.28515625" style="292" customWidth="1"/>
    <col min="5917" max="5917" width="13.7109375" style="292" customWidth="1"/>
    <col min="5918" max="5918" width="11.7109375" style="292" customWidth="1"/>
    <col min="5919" max="5919" width="11.42578125" style="292" customWidth="1"/>
    <col min="5920" max="5920" width="11.7109375" style="292" customWidth="1"/>
    <col min="5921" max="5921" width="10.7109375" style="292" customWidth="1"/>
    <col min="5922" max="5923" width="13.7109375" style="292" customWidth="1"/>
    <col min="5924" max="6144" width="9.28515625" style="292"/>
    <col min="6145" max="6145" width="87.7109375" style="292" customWidth="1"/>
    <col min="6146" max="6160" width="14.7109375" style="292" customWidth="1"/>
    <col min="6161" max="6161" width="17" style="292" customWidth="1"/>
    <col min="6162" max="6162" width="12.5703125" style="292" customWidth="1"/>
    <col min="6163" max="6171" width="13.7109375" style="292" customWidth="1"/>
    <col min="6172" max="6172" width="14.28515625" style="292" customWidth="1"/>
    <col min="6173" max="6173" width="13.7109375" style="292" customWidth="1"/>
    <col min="6174" max="6174" width="11.7109375" style="292" customWidth="1"/>
    <col min="6175" max="6175" width="11.42578125" style="292" customWidth="1"/>
    <col min="6176" max="6176" width="11.7109375" style="292" customWidth="1"/>
    <col min="6177" max="6177" width="10.7109375" style="292" customWidth="1"/>
    <col min="6178" max="6179" width="13.7109375" style="292" customWidth="1"/>
    <col min="6180" max="6400" width="9.28515625" style="292"/>
    <col min="6401" max="6401" width="87.7109375" style="292" customWidth="1"/>
    <col min="6402" max="6416" width="14.7109375" style="292" customWidth="1"/>
    <col min="6417" max="6417" width="17" style="292" customWidth="1"/>
    <col min="6418" max="6418" width="12.5703125" style="292" customWidth="1"/>
    <col min="6419" max="6427" width="13.7109375" style="292" customWidth="1"/>
    <col min="6428" max="6428" width="14.28515625" style="292" customWidth="1"/>
    <col min="6429" max="6429" width="13.7109375" style="292" customWidth="1"/>
    <col min="6430" max="6430" width="11.7109375" style="292" customWidth="1"/>
    <col min="6431" max="6431" width="11.42578125" style="292" customWidth="1"/>
    <col min="6432" max="6432" width="11.7109375" style="292" customWidth="1"/>
    <col min="6433" max="6433" width="10.7109375" style="292" customWidth="1"/>
    <col min="6434" max="6435" width="13.7109375" style="292" customWidth="1"/>
    <col min="6436" max="6656" width="9.28515625" style="292"/>
    <col min="6657" max="6657" width="87.7109375" style="292" customWidth="1"/>
    <col min="6658" max="6672" width="14.7109375" style="292" customWidth="1"/>
    <col min="6673" max="6673" width="17" style="292" customWidth="1"/>
    <col min="6674" max="6674" width="12.5703125" style="292" customWidth="1"/>
    <col min="6675" max="6683" width="13.7109375" style="292" customWidth="1"/>
    <col min="6684" max="6684" width="14.28515625" style="292" customWidth="1"/>
    <col min="6685" max="6685" width="13.7109375" style="292" customWidth="1"/>
    <col min="6686" max="6686" width="11.7109375" style="292" customWidth="1"/>
    <col min="6687" max="6687" width="11.42578125" style="292" customWidth="1"/>
    <col min="6688" max="6688" width="11.7109375" style="292" customWidth="1"/>
    <col min="6689" max="6689" width="10.7109375" style="292" customWidth="1"/>
    <col min="6690" max="6691" width="13.7109375" style="292" customWidth="1"/>
    <col min="6692" max="6912" width="9.28515625" style="292"/>
    <col min="6913" max="6913" width="87.7109375" style="292" customWidth="1"/>
    <col min="6914" max="6928" width="14.7109375" style="292" customWidth="1"/>
    <col min="6929" max="6929" width="17" style="292" customWidth="1"/>
    <col min="6930" max="6930" width="12.5703125" style="292" customWidth="1"/>
    <col min="6931" max="6939" width="13.7109375" style="292" customWidth="1"/>
    <col min="6940" max="6940" width="14.28515625" style="292" customWidth="1"/>
    <col min="6941" max="6941" width="13.7109375" style="292" customWidth="1"/>
    <col min="6942" max="6942" width="11.7109375" style="292" customWidth="1"/>
    <col min="6943" max="6943" width="11.42578125" style="292" customWidth="1"/>
    <col min="6944" max="6944" width="11.7109375" style="292" customWidth="1"/>
    <col min="6945" max="6945" width="10.7109375" style="292" customWidth="1"/>
    <col min="6946" max="6947" width="13.7109375" style="292" customWidth="1"/>
    <col min="6948" max="7168" width="9.28515625" style="292"/>
    <col min="7169" max="7169" width="87.7109375" style="292" customWidth="1"/>
    <col min="7170" max="7184" width="14.7109375" style="292" customWidth="1"/>
    <col min="7185" max="7185" width="17" style="292" customWidth="1"/>
    <col min="7186" max="7186" width="12.5703125" style="292" customWidth="1"/>
    <col min="7187" max="7195" width="13.7109375" style="292" customWidth="1"/>
    <col min="7196" max="7196" width="14.28515625" style="292" customWidth="1"/>
    <col min="7197" max="7197" width="13.7109375" style="292" customWidth="1"/>
    <col min="7198" max="7198" width="11.7109375" style="292" customWidth="1"/>
    <col min="7199" max="7199" width="11.42578125" style="292" customWidth="1"/>
    <col min="7200" max="7200" width="11.7109375" style="292" customWidth="1"/>
    <col min="7201" max="7201" width="10.7109375" style="292" customWidth="1"/>
    <col min="7202" max="7203" width="13.7109375" style="292" customWidth="1"/>
    <col min="7204" max="7424" width="9.28515625" style="292"/>
    <col min="7425" max="7425" width="87.7109375" style="292" customWidth="1"/>
    <col min="7426" max="7440" width="14.7109375" style="292" customWidth="1"/>
    <col min="7441" max="7441" width="17" style="292" customWidth="1"/>
    <col min="7442" max="7442" width="12.5703125" style="292" customWidth="1"/>
    <col min="7443" max="7451" width="13.7109375" style="292" customWidth="1"/>
    <col min="7452" max="7452" width="14.28515625" style="292" customWidth="1"/>
    <col min="7453" max="7453" width="13.7109375" style="292" customWidth="1"/>
    <col min="7454" max="7454" width="11.7109375" style="292" customWidth="1"/>
    <col min="7455" max="7455" width="11.42578125" style="292" customWidth="1"/>
    <col min="7456" max="7456" width="11.7109375" style="292" customWidth="1"/>
    <col min="7457" max="7457" width="10.7109375" style="292" customWidth="1"/>
    <col min="7458" max="7459" width="13.7109375" style="292" customWidth="1"/>
    <col min="7460" max="7680" width="9.28515625" style="292"/>
    <col min="7681" max="7681" width="87.7109375" style="292" customWidth="1"/>
    <col min="7682" max="7696" width="14.7109375" style="292" customWidth="1"/>
    <col min="7697" max="7697" width="17" style="292" customWidth="1"/>
    <col min="7698" max="7698" width="12.5703125" style="292" customWidth="1"/>
    <col min="7699" max="7707" width="13.7109375" style="292" customWidth="1"/>
    <col min="7708" max="7708" width="14.28515625" style="292" customWidth="1"/>
    <col min="7709" max="7709" width="13.7109375" style="292" customWidth="1"/>
    <col min="7710" max="7710" width="11.7109375" style="292" customWidth="1"/>
    <col min="7711" max="7711" width="11.42578125" style="292" customWidth="1"/>
    <col min="7712" max="7712" width="11.7109375" style="292" customWidth="1"/>
    <col min="7713" max="7713" width="10.7109375" style="292" customWidth="1"/>
    <col min="7714" max="7715" width="13.7109375" style="292" customWidth="1"/>
    <col min="7716" max="7936" width="9.28515625" style="292"/>
    <col min="7937" max="7937" width="87.7109375" style="292" customWidth="1"/>
    <col min="7938" max="7952" width="14.7109375" style="292" customWidth="1"/>
    <col min="7953" max="7953" width="17" style="292" customWidth="1"/>
    <col min="7954" max="7954" width="12.5703125" style="292" customWidth="1"/>
    <col min="7955" max="7963" width="13.7109375" style="292" customWidth="1"/>
    <col min="7964" max="7964" width="14.28515625" style="292" customWidth="1"/>
    <col min="7965" max="7965" width="13.7109375" style="292" customWidth="1"/>
    <col min="7966" max="7966" width="11.7109375" style="292" customWidth="1"/>
    <col min="7967" max="7967" width="11.42578125" style="292" customWidth="1"/>
    <col min="7968" max="7968" width="11.7109375" style="292" customWidth="1"/>
    <col min="7969" max="7969" width="10.7109375" style="292" customWidth="1"/>
    <col min="7970" max="7971" width="13.7109375" style="292" customWidth="1"/>
    <col min="7972" max="8192" width="9.28515625" style="292"/>
    <col min="8193" max="8193" width="87.7109375" style="292" customWidth="1"/>
    <col min="8194" max="8208" width="14.7109375" style="292" customWidth="1"/>
    <col min="8209" max="8209" width="17" style="292" customWidth="1"/>
    <col min="8210" max="8210" width="12.5703125" style="292" customWidth="1"/>
    <col min="8211" max="8219" width="13.7109375" style="292" customWidth="1"/>
    <col min="8220" max="8220" width="14.28515625" style="292" customWidth="1"/>
    <col min="8221" max="8221" width="13.7109375" style="292" customWidth="1"/>
    <col min="8222" max="8222" width="11.7109375" style="292" customWidth="1"/>
    <col min="8223" max="8223" width="11.42578125" style="292" customWidth="1"/>
    <col min="8224" max="8224" width="11.7109375" style="292" customWidth="1"/>
    <col min="8225" max="8225" width="10.7109375" style="292" customWidth="1"/>
    <col min="8226" max="8227" width="13.7109375" style="292" customWidth="1"/>
    <col min="8228" max="8448" width="9.28515625" style="292"/>
    <col min="8449" max="8449" width="87.7109375" style="292" customWidth="1"/>
    <col min="8450" max="8464" width="14.7109375" style="292" customWidth="1"/>
    <col min="8465" max="8465" width="17" style="292" customWidth="1"/>
    <col min="8466" max="8466" width="12.5703125" style="292" customWidth="1"/>
    <col min="8467" max="8475" width="13.7109375" style="292" customWidth="1"/>
    <col min="8476" max="8476" width="14.28515625" style="292" customWidth="1"/>
    <col min="8477" max="8477" width="13.7109375" style="292" customWidth="1"/>
    <col min="8478" max="8478" width="11.7109375" style="292" customWidth="1"/>
    <col min="8479" max="8479" width="11.42578125" style="292" customWidth="1"/>
    <col min="8480" max="8480" width="11.7109375" style="292" customWidth="1"/>
    <col min="8481" max="8481" width="10.7109375" style="292" customWidth="1"/>
    <col min="8482" max="8483" width="13.7109375" style="292" customWidth="1"/>
    <col min="8484" max="8704" width="9.28515625" style="292"/>
    <col min="8705" max="8705" width="87.7109375" style="292" customWidth="1"/>
    <col min="8706" max="8720" width="14.7109375" style="292" customWidth="1"/>
    <col min="8721" max="8721" width="17" style="292" customWidth="1"/>
    <col min="8722" max="8722" width="12.5703125" style="292" customWidth="1"/>
    <col min="8723" max="8731" width="13.7109375" style="292" customWidth="1"/>
    <col min="8732" max="8732" width="14.28515625" style="292" customWidth="1"/>
    <col min="8733" max="8733" width="13.7109375" style="292" customWidth="1"/>
    <col min="8734" max="8734" width="11.7109375" style="292" customWidth="1"/>
    <col min="8735" max="8735" width="11.42578125" style="292" customWidth="1"/>
    <col min="8736" max="8736" width="11.7109375" style="292" customWidth="1"/>
    <col min="8737" max="8737" width="10.7109375" style="292" customWidth="1"/>
    <col min="8738" max="8739" width="13.7109375" style="292" customWidth="1"/>
    <col min="8740" max="8960" width="9.28515625" style="292"/>
    <col min="8961" max="8961" width="87.7109375" style="292" customWidth="1"/>
    <col min="8962" max="8976" width="14.7109375" style="292" customWidth="1"/>
    <col min="8977" max="8977" width="17" style="292" customWidth="1"/>
    <col min="8978" max="8978" width="12.5703125" style="292" customWidth="1"/>
    <col min="8979" max="8987" width="13.7109375" style="292" customWidth="1"/>
    <col min="8988" max="8988" width="14.28515625" style="292" customWidth="1"/>
    <col min="8989" max="8989" width="13.7109375" style="292" customWidth="1"/>
    <col min="8990" max="8990" width="11.7109375" style="292" customWidth="1"/>
    <col min="8991" max="8991" width="11.42578125" style="292" customWidth="1"/>
    <col min="8992" max="8992" width="11.7109375" style="292" customWidth="1"/>
    <col min="8993" max="8993" width="10.7109375" style="292" customWidth="1"/>
    <col min="8994" max="8995" width="13.7109375" style="292" customWidth="1"/>
    <col min="8996" max="9216" width="9.28515625" style="292"/>
    <col min="9217" max="9217" width="87.7109375" style="292" customWidth="1"/>
    <col min="9218" max="9232" width="14.7109375" style="292" customWidth="1"/>
    <col min="9233" max="9233" width="17" style="292" customWidth="1"/>
    <col min="9234" max="9234" width="12.5703125" style="292" customWidth="1"/>
    <col min="9235" max="9243" width="13.7109375" style="292" customWidth="1"/>
    <col min="9244" max="9244" width="14.28515625" style="292" customWidth="1"/>
    <col min="9245" max="9245" width="13.7109375" style="292" customWidth="1"/>
    <col min="9246" max="9246" width="11.7109375" style="292" customWidth="1"/>
    <col min="9247" max="9247" width="11.42578125" style="292" customWidth="1"/>
    <col min="9248" max="9248" width="11.7109375" style="292" customWidth="1"/>
    <col min="9249" max="9249" width="10.7109375" style="292" customWidth="1"/>
    <col min="9250" max="9251" width="13.7109375" style="292" customWidth="1"/>
    <col min="9252" max="9472" width="9.28515625" style="292"/>
    <col min="9473" max="9473" width="87.7109375" style="292" customWidth="1"/>
    <col min="9474" max="9488" width="14.7109375" style="292" customWidth="1"/>
    <col min="9489" max="9489" width="17" style="292" customWidth="1"/>
    <col min="9490" max="9490" width="12.5703125" style="292" customWidth="1"/>
    <col min="9491" max="9499" width="13.7109375" style="292" customWidth="1"/>
    <col min="9500" max="9500" width="14.28515625" style="292" customWidth="1"/>
    <col min="9501" max="9501" width="13.7109375" style="292" customWidth="1"/>
    <col min="9502" max="9502" width="11.7109375" style="292" customWidth="1"/>
    <col min="9503" max="9503" width="11.42578125" style="292" customWidth="1"/>
    <col min="9504" max="9504" width="11.7109375" style="292" customWidth="1"/>
    <col min="9505" max="9505" width="10.7109375" style="292" customWidth="1"/>
    <col min="9506" max="9507" width="13.7109375" style="292" customWidth="1"/>
    <col min="9508" max="9728" width="9.28515625" style="292"/>
    <col min="9729" max="9729" width="87.7109375" style="292" customWidth="1"/>
    <col min="9730" max="9744" width="14.7109375" style="292" customWidth="1"/>
    <col min="9745" max="9745" width="17" style="292" customWidth="1"/>
    <col min="9746" max="9746" width="12.5703125" style="292" customWidth="1"/>
    <col min="9747" max="9755" width="13.7109375" style="292" customWidth="1"/>
    <col min="9756" max="9756" width="14.28515625" style="292" customWidth="1"/>
    <col min="9757" max="9757" width="13.7109375" style="292" customWidth="1"/>
    <col min="9758" max="9758" width="11.7109375" style="292" customWidth="1"/>
    <col min="9759" max="9759" width="11.42578125" style="292" customWidth="1"/>
    <col min="9760" max="9760" width="11.7109375" style="292" customWidth="1"/>
    <col min="9761" max="9761" width="10.7109375" style="292" customWidth="1"/>
    <col min="9762" max="9763" width="13.7109375" style="292" customWidth="1"/>
    <col min="9764" max="9984" width="9.28515625" style="292"/>
    <col min="9985" max="9985" width="87.7109375" style="292" customWidth="1"/>
    <col min="9986" max="10000" width="14.7109375" style="292" customWidth="1"/>
    <col min="10001" max="10001" width="17" style="292" customWidth="1"/>
    <col min="10002" max="10002" width="12.5703125" style="292" customWidth="1"/>
    <col min="10003" max="10011" width="13.7109375" style="292" customWidth="1"/>
    <col min="10012" max="10012" width="14.28515625" style="292" customWidth="1"/>
    <col min="10013" max="10013" width="13.7109375" style="292" customWidth="1"/>
    <col min="10014" max="10014" width="11.7109375" style="292" customWidth="1"/>
    <col min="10015" max="10015" width="11.42578125" style="292" customWidth="1"/>
    <col min="10016" max="10016" width="11.7109375" style="292" customWidth="1"/>
    <col min="10017" max="10017" width="10.7109375" style="292" customWidth="1"/>
    <col min="10018" max="10019" width="13.7109375" style="292" customWidth="1"/>
    <col min="10020" max="10240" width="9.28515625" style="292"/>
    <col min="10241" max="10241" width="87.7109375" style="292" customWidth="1"/>
    <col min="10242" max="10256" width="14.7109375" style="292" customWidth="1"/>
    <col min="10257" max="10257" width="17" style="292" customWidth="1"/>
    <col min="10258" max="10258" width="12.5703125" style="292" customWidth="1"/>
    <col min="10259" max="10267" width="13.7109375" style="292" customWidth="1"/>
    <col min="10268" max="10268" width="14.28515625" style="292" customWidth="1"/>
    <col min="10269" max="10269" width="13.7109375" style="292" customWidth="1"/>
    <col min="10270" max="10270" width="11.7109375" style="292" customWidth="1"/>
    <col min="10271" max="10271" width="11.42578125" style="292" customWidth="1"/>
    <col min="10272" max="10272" width="11.7109375" style="292" customWidth="1"/>
    <col min="10273" max="10273" width="10.7109375" style="292" customWidth="1"/>
    <col min="10274" max="10275" width="13.7109375" style="292" customWidth="1"/>
    <col min="10276" max="10496" width="9.28515625" style="292"/>
    <col min="10497" max="10497" width="87.7109375" style="292" customWidth="1"/>
    <col min="10498" max="10512" width="14.7109375" style="292" customWidth="1"/>
    <col min="10513" max="10513" width="17" style="292" customWidth="1"/>
    <col min="10514" max="10514" width="12.5703125" style="292" customWidth="1"/>
    <col min="10515" max="10523" width="13.7109375" style="292" customWidth="1"/>
    <col min="10524" max="10524" width="14.28515625" style="292" customWidth="1"/>
    <col min="10525" max="10525" width="13.7109375" style="292" customWidth="1"/>
    <col min="10526" max="10526" width="11.7109375" style="292" customWidth="1"/>
    <col min="10527" max="10527" width="11.42578125" style="292" customWidth="1"/>
    <col min="10528" max="10528" width="11.7109375" style="292" customWidth="1"/>
    <col min="10529" max="10529" width="10.7109375" style="292" customWidth="1"/>
    <col min="10530" max="10531" width="13.7109375" style="292" customWidth="1"/>
    <col min="10532" max="10752" width="9.28515625" style="292"/>
    <col min="10753" max="10753" width="87.7109375" style="292" customWidth="1"/>
    <col min="10754" max="10768" width="14.7109375" style="292" customWidth="1"/>
    <col min="10769" max="10769" width="17" style="292" customWidth="1"/>
    <col min="10770" max="10770" width="12.5703125" style="292" customWidth="1"/>
    <col min="10771" max="10779" width="13.7109375" style="292" customWidth="1"/>
    <col min="10780" max="10780" width="14.28515625" style="292" customWidth="1"/>
    <col min="10781" max="10781" width="13.7109375" style="292" customWidth="1"/>
    <col min="10782" max="10782" width="11.7109375" style="292" customWidth="1"/>
    <col min="10783" max="10783" width="11.42578125" style="292" customWidth="1"/>
    <col min="10784" max="10784" width="11.7109375" style="292" customWidth="1"/>
    <col min="10785" max="10785" width="10.7109375" style="292" customWidth="1"/>
    <col min="10786" max="10787" width="13.7109375" style="292" customWidth="1"/>
    <col min="10788" max="11008" width="9.28515625" style="292"/>
    <col min="11009" max="11009" width="87.7109375" style="292" customWidth="1"/>
    <col min="11010" max="11024" width="14.7109375" style="292" customWidth="1"/>
    <col min="11025" max="11025" width="17" style="292" customWidth="1"/>
    <col min="11026" max="11026" width="12.5703125" style="292" customWidth="1"/>
    <col min="11027" max="11035" width="13.7109375" style="292" customWidth="1"/>
    <col min="11036" max="11036" width="14.28515625" style="292" customWidth="1"/>
    <col min="11037" max="11037" width="13.7109375" style="292" customWidth="1"/>
    <col min="11038" max="11038" width="11.7109375" style="292" customWidth="1"/>
    <col min="11039" max="11039" width="11.42578125" style="292" customWidth="1"/>
    <col min="11040" max="11040" width="11.7109375" style="292" customWidth="1"/>
    <col min="11041" max="11041" width="10.7109375" style="292" customWidth="1"/>
    <col min="11042" max="11043" width="13.7109375" style="292" customWidth="1"/>
    <col min="11044" max="11264" width="9.28515625" style="292"/>
    <col min="11265" max="11265" width="87.7109375" style="292" customWidth="1"/>
    <col min="11266" max="11280" width="14.7109375" style="292" customWidth="1"/>
    <col min="11281" max="11281" width="17" style="292" customWidth="1"/>
    <col min="11282" max="11282" width="12.5703125" style="292" customWidth="1"/>
    <col min="11283" max="11291" width="13.7109375" style="292" customWidth="1"/>
    <col min="11292" max="11292" width="14.28515625" style="292" customWidth="1"/>
    <col min="11293" max="11293" width="13.7109375" style="292" customWidth="1"/>
    <col min="11294" max="11294" width="11.7109375" style="292" customWidth="1"/>
    <col min="11295" max="11295" width="11.42578125" style="292" customWidth="1"/>
    <col min="11296" max="11296" width="11.7109375" style="292" customWidth="1"/>
    <col min="11297" max="11297" width="10.7109375" style="292" customWidth="1"/>
    <col min="11298" max="11299" width="13.7109375" style="292" customWidth="1"/>
    <col min="11300" max="11520" width="9.28515625" style="292"/>
    <col min="11521" max="11521" width="87.7109375" style="292" customWidth="1"/>
    <col min="11522" max="11536" width="14.7109375" style="292" customWidth="1"/>
    <col min="11537" max="11537" width="17" style="292" customWidth="1"/>
    <col min="11538" max="11538" width="12.5703125" style="292" customWidth="1"/>
    <col min="11539" max="11547" width="13.7109375" style="292" customWidth="1"/>
    <col min="11548" max="11548" width="14.28515625" style="292" customWidth="1"/>
    <col min="11549" max="11549" width="13.7109375" style="292" customWidth="1"/>
    <col min="11550" max="11550" width="11.7109375" style="292" customWidth="1"/>
    <col min="11551" max="11551" width="11.42578125" style="292" customWidth="1"/>
    <col min="11552" max="11552" width="11.7109375" style="292" customWidth="1"/>
    <col min="11553" max="11553" width="10.7109375" style="292" customWidth="1"/>
    <col min="11554" max="11555" width="13.7109375" style="292" customWidth="1"/>
    <col min="11556" max="11776" width="9.28515625" style="292"/>
    <col min="11777" max="11777" width="87.7109375" style="292" customWidth="1"/>
    <col min="11778" max="11792" width="14.7109375" style="292" customWidth="1"/>
    <col min="11793" max="11793" width="17" style="292" customWidth="1"/>
    <col min="11794" max="11794" width="12.5703125" style="292" customWidth="1"/>
    <col min="11795" max="11803" width="13.7109375" style="292" customWidth="1"/>
    <col min="11804" max="11804" width="14.28515625" style="292" customWidth="1"/>
    <col min="11805" max="11805" width="13.7109375" style="292" customWidth="1"/>
    <col min="11806" max="11806" width="11.7109375" style="292" customWidth="1"/>
    <col min="11807" max="11807" width="11.42578125" style="292" customWidth="1"/>
    <col min="11808" max="11808" width="11.7109375" style="292" customWidth="1"/>
    <col min="11809" max="11809" width="10.7109375" style="292" customWidth="1"/>
    <col min="11810" max="11811" width="13.7109375" style="292" customWidth="1"/>
    <col min="11812" max="12032" width="9.28515625" style="292"/>
    <col min="12033" max="12033" width="87.7109375" style="292" customWidth="1"/>
    <col min="12034" max="12048" width="14.7109375" style="292" customWidth="1"/>
    <col min="12049" max="12049" width="17" style="292" customWidth="1"/>
    <col min="12050" max="12050" width="12.5703125" style="292" customWidth="1"/>
    <col min="12051" max="12059" width="13.7109375" style="292" customWidth="1"/>
    <col min="12060" max="12060" width="14.28515625" style="292" customWidth="1"/>
    <col min="12061" max="12061" width="13.7109375" style="292" customWidth="1"/>
    <col min="12062" max="12062" width="11.7109375" style="292" customWidth="1"/>
    <col min="12063" max="12063" width="11.42578125" style="292" customWidth="1"/>
    <col min="12064" max="12064" width="11.7109375" style="292" customWidth="1"/>
    <col min="12065" max="12065" width="10.7109375" style="292" customWidth="1"/>
    <col min="12066" max="12067" width="13.7109375" style="292" customWidth="1"/>
    <col min="12068" max="12288" width="9.28515625" style="292"/>
    <col min="12289" max="12289" width="87.7109375" style="292" customWidth="1"/>
    <col min="12290" max="12304" width="14.7109375" style="292" customWidth="1"/>
    <col min="12305" max="12305" width="17" style="292" customWidth="1"/>
    <col min="12306" max="12306" width="12.5703125" style="292" customWidth="1"/>
    <col min="12307" max="12315" width="13.7109375" style="292" customWidth="1"/>
    <col min="12316" max="12316" width="14.28515625" style="292" customWidth="1"/>
    <col min="12317" max="12317" width="13.7109375" style="292" customWidth="1"/>
    <col min="12318" max="12318" width="11.7109375" style="292" customWidth="1"/>
    <col min="12319" max="12319" width="11.42578125" style="292" customWidth="1"/>
    <col min="12320" max="12320" width="11.7109375" style="292" customWidth="1"/>
    <col min="12321" max="12321" width="10.7109375" style="292" customWidth="1"/>
    <col min="12322" max="12323" width="13.7109375" style="292" customWidth="1"/>
    <col min="12324" max="12544" width="9.28515625" style="292"/>
    <col min="12545" max="12545" width="87.7109375" style="292" customWidth="1"/>
    <col min="12546" max="12560" width="14.7109375" style="292" customWidth="1"/>
    <col min="12561" max="12561" width="17" style="292" customWidth="1"/>
    <col min="12562" max="12562" width="12.5703125" style="292" customWidth="1"/>
    <col min="12563" max="12571" width="13.7109375" style="292" customWidth="1"/>
    <col min="12572" max="12572" width="14.28515625" style="292" customWidth="1"/>
    <col min="12573" max="12573" width="13.7109375" style="292" customWidth="1"/>
    <col min="12574" max="12574" width="11.7109375" style="292" customWidth="1"/>
    <col min="12575" max="12575" width="11.42578125" style="292" customWidth="1"/>
    <col min="12576" max="12576" width="11.7109375" style="292" customWidth="1"/>
    <col min="12577" max="12577" width="10.7109375" style="292" customWidth="1"/>
    <col min="12578" max="12579" width="13.7109375" style="292" customWidth="1"/>
    <col min="12580" max="12800" width="9.28515625" style="292"/>
    <col min="12801" max="12801" width="87.7109375" style="292" customWidth="1"/>
    <col min="12802" max="12816" width="14.7109375" style="292" customWidth="1"/>
    <col min="12817" max="12817" width="17" style="292" customWidth="1"/>
    <col min="12818" max="12818" width="12.5703125" style="292" customWidth="1"/>
    <col min="12819" max="12827" width="13.7109375" style="292" customWidth="1"/>
    <col min="12828" max="12828" width="14.28515625" style="292" customWidth="1"/>
    <col min="12829" max="12829" width="13.7109375" style="292" customWidth="1"/>
    <col min="12830" max="12830" width="11.7109375" style="292" customWidth="1"/>
    <col min="12831" max="12831" width="11.42578125" style="292" customWidth="1"/>
    <col min="12832" max="12832" width="11.7109375" style="292" customWidth="1"/>
    <col min="12833" max="12833" width="10.7109375" style="292" customWidth="1"/>
    <col min="12834" max="12835" width="13.7109375" style="292" customWidth="1"/>
    <col min="12836" max="13056" width="9.28515625" style="292"/>
    <col min="13057" max="13057" width="87.7109375" style="292" customWidth="1"/>
    <col min="13058" max="13072" width="14.7109375" style="292" customWidth="1"/>
    <col min="13073" max="13073" width="17" style="292" customWidth="1"/>
    <col min="13074" max="13074" width="12.5703125" style="292" customWidth="1"/>
    <col min="13075" max="13083" width="13.7109375" style="292" customWidth="1"/>
    <col min="13084" max="13084" width="14.28515625" style="292" customWidth="1"/>
    <col min="13085" max="13085" width="13.7109375" style="292" customWidth="1"/>
    <col min="13086" max="13086" width="11.7109375" style="292" customWidth="1"/>
    <col min="13087" max="13087" width="11.42578125" style="292" customWidth="1"/>
    <col min="13088" max="13088" width="11.7109375" style="292" customWidth="1"/>
    <col min="13089" max="13089" width="10.7109375" style="292" customWidth="1"/>
    <col min="13090" max="13091" width="13.7109375" style="292" customWidth="1"/>
    <col min="13092" max="13312" width="9.28515625" style="292"/>
    <col min="13313" max="13313" width="87.7109375" style="292" customWidth="1"/>
    <col min="13314" max="13328" width="14.7109375" style="292" customWidth="1"/>
    <col min="13329" max="13329" width="17" style="292" customWidth="1"/>
    <col min="13330" max="13330" width="12.5703125" style="292" customWidth="1"/>
    <col min="13331" max="13339" width="13.7109375" style="292" customWidth="1"/>
    <col min="13340" max="13340" width="14.28515625" style="292" customWidth="1"/>
    <col min="13341" max="13341" width="13.7109375" style="292" customWidth="1"/>
    <col min="13342" max="13342" width="11.7109375" style="292" customWidth="1"/>
    <col min="13343" max="13343" width="11.42578125" style="292" customWidth="1"/>
    <col min="13344" max="13344" width="11.7109375" style="292" customWidth="1"/>
    <col min="13345" max="13345" width="10.7109375" style="292" customWidth="1"/>
    <col min="13346" max="13347" width="13.7109375" style="292" customWidth="1"/>
    <col min="13348" max="13568" width="9.28515625" style="292"/>
    <col min="13569" max="13569" width="87.7109375" style="292" customWidth="1"/>
    <col min="13570" max="13584" width="14.7109375" style="292" customWidth="1"/>
    <col min="13585" max="13585" width="17" style="292" customWidth="1"/>
    <col min="13586" max="13586" width="12.5703125" style="292" customWidth="1"/>
    <col min="13587" max="13595" width="13.7109375" style="292" customWidth="1"/>
    <col min="13596" max="13596" width="14.28515625" style="292" customWidth="1"/>
    <col min="13597" max="13597" width="13.7109375" style="292" customWidth="1"/>
    <col min="13598" max="13598" width="11.7109375" style="292" customWidth="1"/>
    <col min="13599" max="13599" width="11.42578125" style="292" customWidth="1"/>
    <col min="13600" max="13600" width="11.7109375" style="292" customWidth="1"/>
    <col min="13601" max="13601" width="10.7109375" style="292" customWidth="1"/>
    <col min="13602" max="13603" width="13.7109375" style="292" customWidth="1"/>
    <col min="13604" max="13824" width="9.28515625" style="292"/>
    <col min="13825" max="13825" width="87.7109375" style="292" customWidth="1"/>
    <col min="13826" max="13840" width="14.7109375" style="292" customWidth="1"/>
    <col min="13841" max="13841" width="17" style="292" customWidth="1"/>
    <col min="13842" max="13842" width="12.5703125" style="292" customWidth="1"/>
    <col min="13843" max="13851" width="13.7109375" style="292" customWidth="1"/>
    <col min="13852" max="13852" width="14.28515625" style="292" customWidth="1"/>
    <col min="13853" max="13853" width="13.7109375" style="292" customWidth="1"/>
    <col min="13854" max="13854" width="11.7109375" style="292" customWidth="1"/>
    <col min="13855" max="13855" width="11.42578125" style="292" customWidth="1"/>
    <col min="13856" max="13856" width="11.7109375" style="292" customWidth="1"/>
    <col min="13857" max="13857" width="10.7109375" style="292" customWidth="1"/>
    <col min="13858" max="13859" width="13.7109375" style="292" customWidth="1"/>
    <col min="13860" max="14080" width="9.28515625" style="292"/>
    <col min="14081" max="14081" width="87.7109375" style="292" customWidth="1"/>
    <col min="14082" max="14096" width="14.7109375" style="292" customWidth="1"/>
    <col min="14097" max="14097" width="17" style="292" customWidth="1"/>
    <col min="14098" max="14098" width="12.5703125" style="292" customWidth="1"/>
    <col min="14099" max="14107" width="13.7109375" style="292" customWidth="1"/>
    <col min="14108" max="14108" width="14.28515625" style="292" customWidth="1"/>
    <col min="14109" max="14109" width="13.7109375" style="292" customWidth="1"/>
    <col min="14110" max="14110" width="11.7109375" style="292" customWidth="1"/>
    <col min="14111" max="14111" width="11.42578125" style="292" customWidth="1"/>
    <col min="14112" max="14112" width="11.7109375" style="292" customWidth="1"/>
    <col min="14113" max="14113" width="10.7109375" style="292" customWidth="1"/>
    <col min="14114" max="14115" width="13.7109375" style="292" customWidth="1"/>
    <col min="14116" max="14336" width="9.28515625" style="292"/>
    <col min="14337" max="14337" width="87.7109375" style="292" customWidth="1"/>
    <col min="14338" max="14352" width="14.7109375" style="292" customWidth="1"/>
    <col min="14353" max="14353" width="17" style="292" customWidth="1"/>
    <col min="14354" max="14354" width="12.5703125" style="292" customWidth="1"/>
    <col min="14355" max="14363" width="13.7109375" style="292" customWidth="1"/>
    <col min="14364" max="14364" width="14.28515625" style="292" customWidth="1"/>
    <col min="14365" max="14365" width="13.7109375" style="292" customWidth="1"/>
    <col min="14366" max="14366" width="11.7109375" style="292" customWidth="1"/>
    <col min="14367" max="14367" width="11.42578125" style="292" customWidth="1"/>
    <col min="14368" max="14368" width="11.7109375" style="292" customWidth="1"/>
    <col min="14369" max="14369" width="10.7109375" style="292" customWidth="1"/>
    <col min="14370" max="14371" width="13.7109375" style="292" customWidth="1"/>
    <col min="14372" max="14592" width="9.28515625" style="292"/>
    <col min="14593" max="14593" width="87.7109375" style="292" customWidth="1"/>
    <col min="14594" max="14608" width="14.7109375" style="292" customWidth="1"/>
    <col min="14609" max="14609" width="17" style="292" customWidth="1"/>
    <col min="14610" max="14610" width="12.5703125" style="292" customWidth="1"/>
    <col min="14611" max="14619" width="13.7109375" style="292" customWidth="1"/>
    <col min="14620" max="14620" width="14.28515625" style="292" customWidth="1"/>
    <col min="14621" max="14621" width="13.7109375" style="292" customWidth="1"/>
    <col min="14622" max="14622" width="11.7109375" style="292" customWidth="1"/>
    <col min="14623" max="14623" width="11.42578125" style="292" customWidth="1"/>
    <col min="14624" max="14624" width="11.7109375" style="292" customWidth="1"/>
    <col min="14625" max="14625" width="10.7109375" style="292" customWidth="1"/>
    <col min="14626" max="14627" width="13.7109375" style="292" customWidth="1"/>
    <col min="14628" max="14848" width="9.28515625" style="292"/>
    <col min="14849" max="14849" width="87.7109375" style="292" customWidth="1"/>
    <col min="14850" max="14864" width="14.7109375" style="292" customWidth="1"/>
    <col min="14865" max="14865" width="17" style="292" customWidth="1"/>
    <col min="14866" max="14866" width="12.5703125" style="292" customWidth="1"/>
    <col min="14867" max="14875" width="13.7109375" style="292" customWidth="1"/>
    <col min="14876" max="14876" width="14.28515625" style="292" customWidth="1"/>
    <col min="14877" max="14877" width="13.7109375" style="292" customWidth="1"/>
    <col min="14878" max="14878" width="11.7109375" style="292" customWidth="1"/>
    <col min="14879" max="14879" width="11.42578125" style="292" customWidth="1"/>
    <col min="14880" max="14880" width="11.7109375" style="292" customWidth="1"/>
    <col min="14881" max="14881" width="10.7109375" style="292" customWidth="1"/>
    <col min="14882" max="14883" width="13.7109375" style="292" customWidth="1"/>
    <col min="14884" max="15104" width="9.28515625" style="292"/>
    <col min="15105" max="15105" width="87.7109375" style="292" customWidth="1"/>
    <col min="15106" max="15120" width="14.7109375" style="292" customWidth="1"/>
    <col min="15121" max="15121" width="17" style="292" customWidth="1"/>
    <col min="15122" max="15122" width="12.5703125" style="292" customWidth="1"/>
    <col min="15123" max="15131" width="13.7109375" style="292" customWidth="1"/>
    <col min="15132" max="15132" width="14.28515625" style="292" customWidth="1"/>
    <col min="15133" max="15133" width="13.7109375" style="292" customWidth="1"/>
    <col min="15134" max="15134" width="11.7109375" style="292" customWidth="1"/>
    <col min="15135" max="15135" width="11.42578125" style="292" customWidth="1"/>
    <col min="15136" max="15136" width="11.7109375" style="292" customWidth="1"/>
    <col min="15137" max="15137" width="10.7109375" style="292" customWidth="1"/>
    <col min="15138" max="15139" width="13.7109375" style="292" customWidth="1"/>
    <col min="15140" max="15360" width="9.28515625" style="292"/>
    <col min="15361" max="15361" width="87.7109375" style="292" customWidth="1"/>
    <col min="15362" max="15376" width="14.7109375" style="292" customWidth="1"/>
    <col min="15377" max="15377" width="17" style="292" customWidth="1"/>
    <col min="15378" max="15378" width="12.5703125" style="292" customWidth="1"/>
    <col min="15379" max="15387" width="13.7109375" style="292" customWidth="1"/>
    <col min="15388" max="15388" width="14.28515625" style="292" customWidth="1"/>
    <col min="15389" max="15389" width="13.7109375" style="292" customWidth="1"/>
    <col min="15390" max="15390" width="11.7109375" style="292" customWidth="1"/>
    <col min="15391" max="15391" width="11.42578125" style="292" customWidth="1"/>
    <col min="15392" max="15392" width="11.7109375" style="292" customWidth="1"/>
    <col min="15393" max="15393" width="10.7109375" style="292" customWidth="1"/>
    <col min="15394" max="15395" width="13.7109375" style="292" customWidth="1"/>
    <col min="15396" max="15616" width="9.28515625" style="292"/>
    <col min="15617" max="15617" width="87.7109375" style="292" customWidth="1"/>
    <col min="15618" max="15632" width="14.7109375" style="292" customWidth="1"/>
    <col min="15633" max="15633" width="17" style="292" customWidth="1"/>
    <col min="15634" max="15634" width="12.5703125" style="292" customWidth="1"/>
    <col min="15635" max="15643" width="13.7109375" style="292" customWidth="1"/>
    <col min="15644" max="15644" width="14.28515625" style="292" customWidth="1"/>
    <col min="15645" max="15645" width="13.7109375" style="292" customWidth="1"/>
    <col min="15646" max="15646" width="11.7109375" style="292" customWidth="1"/>
    <col min="15647" max="15647" width="11.42578125" style="292" customWidth="1"/>
    <col min="15648" max="15648" width="11.7109375" style="292" customWidth="1"/>
    <col min="15649" max="15649" width="10.7109375" style="292" customWidth="1"/>
    <col min="15650" max="15651" width="13.7109375" style="292" customWidth="1"/>
    <col min="15652" max="15872" width="9.28515625" style="292"/>
    <col min="15873" max="15873" width="87.7109375" style="292" customWidth="1"/>
    <col min="15874" max="15888" width="14.7109375" style="292" customWidth="1"/>
    <col min="15889" max="15889" width="17" style="292" customWidth="1"/>
    <col min="15890" max="15890" width="12.5703125" style="292" customWidth="1"/>
    <col min="15891" max="15899" width="13.7109375" style="292" customWidth="1"/>
    <col min="15900" max="15900" width="14.28515625" style="292" customWidth="1"/>
    <col min="15901" max="15901" width="13.7109375" style="292" customWidth="1"/>
    <col min="15902" max="15902" width="11.7109375" style="292" customWidth="1"/>
    <col min="15903" max="15903" width="11.42578125" style="292" customWidth="1"/>
    <col min="15904" max="15904" width="11.7109375" style="292" customWidth="1"/>
    <col min="15905" max="15905" width="10.7109375" style="292" customWidth="1"/>
    <col min="15906" max="15907" width="13.7109375" style="292" customWidth="1"/>
    <col min="15908" max="16128" width="9.28515625" style="292"/>
    <col min="16129" max="16129" width="87.7109375" style="292" customWidth="1"/>
    <col min="16130" max="16144" width="14.7109375" style="292" customWidth="1"/>
    <col min="16145" max="16145" width="17" style="292" customWidth="1"/>
    <col min="16146" max="16146" width="12.5703125" style="292" customWidth="1"/>
    <col min="16147" max="16155" width="13.7109375" style="292" customWidth="1"/>
    <col min="16156" max="16156" width="14.28515625" style="292" customWidth="1"/>
    <col min="16157" max="16157" width="13.7109375" style="292" customWidth="1"/>
    <col min="16158" max="16158" width="11.7109375" style="292" customWidth="1"/>
    <col min="16159" max="16159" width="11.42578125" style="292" customWidth="1"/>
    <col min="16160" max="16160" width="11.7109375" style="292" customWidth="1"/>
    <col min="16161" max="16161" width="10.7109375" style="292" customWidth="1"/>
    <col min="16162" max="16163" width="13.7109375" style="292" customWidth="1"/>
    <col min="16164" max="16384" width="9.28515625" style="292"/>
  </cols>
  <sheetData>
    <row r="1" spans="1:35" s="278" customFormat="1" ht="14.25" customHeight="1" x14ac:dyDescent="0.25">
      <c r="B1" s="279"/>
      <c r="C1" s="280"/>
      <c r="D1" s="280"/>
      <c r="E1" s="280"/>
      <c r="F1" s="280"/>
      <c r="G1" s="280"/>
      <c r="H1" s="280"/>
      <c r="I1" s="280"/>
      <c r="J1" s="280"/>
      <c r="K1" s="280"/>
      <c r="L1" s="280"/>
      <c r="M1" s="280"/>
      <c r="N1" s="280"/>
      <c r="O1" s="280"/>
      <c r="P1" s="775" t="s">
        <v>3848</v>
      </c>
      <c r="Q1" s="775"/>
      <c r="R1" s="280"/>
      <c r="S1" s="280"/>
      <c r="T1" s="280"/>
      <c r="U1" s="280"/>
      <c r="X1" s="280"/>
      <c r="Y1" s="280"/>
      <c r="Z1" s="280"/>
      <c r="AA1" s="280"/>
      <c r="AB1" s="280"/>
      <c r="AC1" s="280"/>
      <c r="AD1" s="280"/>
      <c r="AE1" s="280"/>
      <c r="AF1" s="280"/>
      <c r="AG1" s="280"/>
      <c r="AH1" s="280"/>
      <c r="AI1" s="280"/>
    </row>
    <row r="2" spans="1:35" s="278" customFormat="1" ht="12.75" customHeight="1" x14ac:dyDescent="0.25">
      <c r="B2" s="279"/>
      <c r="C2" s="280"/>
      <c r="D2" s="280"/>
      <c r="E2" s="280"/>
      <c r="F2" s="280"/>
      <c r="G2" s="280"/>
      <c r="H2" s="280"/>
      <c r="I2" s="280"/>
      <c r="J2" s="280"/>
      <c r="K2" s="280"/>
      <c r="L2" s="280"/>
      <c r="M2" s="280"/>
      <c r="N2" s="280"/>
      <c r="O2" s="280"/>
      <c r="P2" s="776" t="s">
        <v>3849</v>
      </c>
      <c r="Q2" s="776"/>
      <c r="R2" s="280"/>
      <c r="S2" s="280"/>
      <c r="T2" s="280"/>
      <c r="U2" s="280"/>
      <c r="X2" s="280"/>
      <c r="Y2" s="280"/>
      <c r="Z2" s="280"/>
      <c r="AA2" s="280"/>
      <c r="AB2" s="280"/>
      <c r="AC2" s="280"/>
      <c r="AD2" s="280"/>
      <c r="AE2" s="280"/>
      <c r="AF2" s="280"/>
      <c r="AG2" s="280"/>
      <c r="AH2" s="280"/>
      <c r="AI2" s="280"/>
    </row>
    <row r="3" spans="1:35" s="278" customFormat="1" ht="12.75" customHeight="1" x14ac:dyDescent="0.25">
      <c r="B3" s="279"/>
      <c r="C3" s="280"/>
      <c r="D3" s="280"/>
      <c r="E3" s="280"/>
      <c r="F3" s="280"/>
      <c r="G3" s="280"/>
      <c r="H3" s="280"/>
      <c r="I3" s="280"/>
      <c r="J3" s="280"/>
      <c r="K3" s="280"/>
      <c r="L3" s="280"/>
      <c r="M3" s="280"/>
      <c r="N3" s="280"/>
      <c r="O3" s="280"/>
      <c r="P3" s="776" t="s">
        <v>3850</v>
      </c>
      <c r="Q3" s="776"/>
      <c r="R3" s="280"/>
      <c r="S3" s="280"/>
      <c r="T3" s="280"/>
      <c r="U3" s="280"/>
      <c r="X3" s="280"/>
      <c r="Y3" s="280"/>
      <c r="Z3" s="280"/>
      <c r="AA3" s="280"/>
      <c r="AB3" s="280"/>
      <c r="AC3" s="280"/>
      <c r="AD3" s="280"/>
      <c r="AE3" s="280"/>
      <c r="AF3" s="280"/>
      <c r="AG3" s="280"/>
      <c r="AH3" s="280"/>
      <c r="AI3" s="280"/>
    </row>
    <row r="4" spans="1:35" s="278" customFormat="1" ht="14.25" customHeight="1" x14ac:dyDescent="0.25">
      <c r="B4" s="279"/>
      <c r="C4" s="280"/>
      <c r="D4" s="280"/>
      <c r="E4" s="280"/>
      <c r="F4" s="280"/>
      <c r="G4" s="280"/>
      <c r="H4" s="280"/>
      <c r="I4" s="280"/>
      <c r="J4" s="280"/>
      <c r="K4" s="280"/>
      <c r="L4" s="280"/>
      <c r="M4" s="280"/>
      <c r="N4" s="280"/>
      <c r="O4" s="280"/>
      <c r="P4" s="776" t="s">
        <v>3851</v>
      </c>
      <c r="Q4" s="776"/>
      <c r="R4" s="280"/>
      <c r="S4" s="280"/>
      <c r="T4" s="280"/>
      <c r="U4" s="280"/>
      <c r="X4" s="280"/>
      <c r="Y4" s="280"/>
      <c r="Z4" s="280"/>
      <c r="AA4" s="280"/>
      <c r="AB4" s="280"/>
      <c r="AC4" s="280"/>
      <c r="AD4" s="280"/>
      <c r="AE4" s="280"/>
      <c r="AF4" s="280"/>
      <c r="AG4" s="280"/>
      <c r="AH4" s="280"/>
      <c r="AI4" s="280"/>
    </row>
    <row r="5" spans="1:35" s="278" customFormat="1" ht="34.5" customHeight="1" x14ac:dyDescent="0.2">
      <c r="A5" s="777" t="s">
        <v>3852</v>
      </c>
      <c r="B5" s="777"/>
      <c r="C5" s="777"/>
      <c r="D5" s="777"/>
      <c r="E5" s="777"/>
      <c r="F5" s="777"/>
      <c r="G5" s="777"/>
      <c r="H5" s="777"/>
      <c r="I5" s="777"/>
      <c r="J5" s="777"/>
      <c r="K5" s="777"/>
      <c r="L5" s="777"/>
      <c r="M5" s="777"/>
      <c r="N5" s="777"/>
      <c r="O5" s="777"/>
      <c r="P5" s="777"/>
      <c r="Q5" s="777"/>
      <c r="R5" s="777"/>
      <c r="S5" s="777"/>
      <c r="T5" s="777"/>
      <c r="U5" s="777"/>
      <c r="V5" s="777"/>
      <c r="W5" s="777"/>
    </row>
    <row r="6" spans="1:35" s="278" customFormat="1" ht="15" customHeight="1" x14ac:dyDescent="0.2">
      <c r="A6" s="281" t="s">
        <v>19</v>
      </c>
      <c r="B6" s="282"/>
    </row>
    <row r="7" spans="1:35" s="278" customFormat="1" ht="15" customHeight="1" thickBot="1" x14ac:dyDescent="0.25">
      <c r="A7" s="281"/>
      <c r="B7" s="282"/>
      <c r="Q7" s="283" t="s">
        <v>3853</v>
      </c>
    </row>
    <row r="8" spans="1:35" s="278" customFormat="1" ht="15" customHeight="1" thickBot="1" x14ac:dyDescent="0.25">
      <c r="A8" s="284"/>
      <c r="B8" s="285"/>
      <c r="C8" s="286"/>
      <c r="D8" s="286"/>
      <c r="E8" s="286"/>
      <c r="F8" s="286"/>
      <c r="G8" s="286"/>
      <c r="H8" s="286"/>
      <c r="I8" s="287"/>
      <c r="J8" s="288"/>
      <c r="K8" s="286"/>
      <c r="L8" s="286"/>
      <c r="M8" s="286"/>
      <c r="N8" s="286"/>
      <c r="O8" s="286"/>
      <c r="P8" s="286"/>
      <c r="Q8" s="287"/>
      <c r="R8" s="289"/>
      <c r="S8" s="774" t="s">
        <v>1351</v>
      </c>
      <c r="T8" s="774"/>
      <c r="U8" s="774"/>
      <c r="V8" s="774"/>
      <c r="W8" s="774"/>
      <c r="X8" s="774"/>
      <c r="Y8" s="774"/>
      <c r="Z8" s="774"/>
      <c r="AA8" s="774"/>
      <c r="AB8" s="774"/>
      <c r="AC8" s="290"/>
      <c r="AD8" s="288"/>
      <c r="AE8" s="286"/>
      <c r="AF8" s="286"/>
      <c r="AG8" s="286"/>
      <c r="AH8" s="286"/>
      <c r="AI8" s="287"/>
    </row>
    <row r="9" spans="1:35" s="291" customFormat="1" ht="16.5" customHeight="1" thickBot="1" x14ac:dyDescent="0.25">
      <c r="A9" s="746" t="s">
        <v>3396</v>
      </c>
      <c r="B9" s="748" t="s">
        <v>1350</v>
      </c>
      <c r="C9" s="749"/>
      <c r="D9" s="749"/>
      <c r="E9" s="749"/>
      <c r="F9" s="749"/>
      <c r="G9" s="749"/>
      <c r="H9" s="749"/>
      <c r="I9" s="750"/>
      <c r="J9" s="751" t="s">
        <v>1128</v>
      </c>
      <c r="K9" s="752"/>
      <c r="L9" s="752"/>
      <c r="M9" s="752"/>
      <c r="N9" s="752"/>
      <c r="O9" s="752"/>
      <c r="P9" s="752"/>
      <c r="Q9" s="753"/>
      <c r="R9" s="754" t="s">
        <v>3854</v>
      </c>
      <c r="S9" s="754"/>
      <c r="T9" s="754"/>
      <c r="U9" s="754"/>
      <c r="V9" s="754"/>
      <c r="W9" s="754"/>
      <c r="X9" s="754" t="s">
        <v>3855</v>
      </c>
      <c r="Y9" s="754"/>
      <c r="Z9" s="754"/>
      <c r="AA9" s="754"/>
      <c r="AB9" s="754"/>
      <c r="AC9" s="754"/>
      <c r="AD9" s="767" t="s">
        <v>3856</v>
      </c>
      <c r="AE9" s="768"/>
      <c r="AF9" s="768"/>
      <c r="AG9" s="768"/>
      <c r="AH9" s="768"/>
      <c r="AI9" s="769"/>
    </row>
    <row r="10" spans="1:35" ht="16.5" customHeight="1" x14ac:dyDescent="0.2">
      <c r="A10" s="746"/>
      <c r="B10" s="770" t="s">
        <v>3857</v>
      </c>
      <c r="C10" s="762" t="s">
        <v>3858</v>
      </c>
      <c r="D10" s="762" t="s">
        <v>3859</v>
      </c>
      <c r="E10" s="772" t="s">
        <v>3860</v>
      </c>
      <c r="F10" s="735" t="s">
        <v>3861</v>
      </c>
      <c r="G10" s="739" t="s">
        <v>3862</v>
      </c>
      <c r="H10" s="755" t="s">
        <v>3860</v>
      </c>
      <c r="I10" s="758" t="s">
        <v>3863</v>
      </c>
      <c r="J10" s="760" t="s">
        <v>3857</v>
      </c>
      <c r="K10" s="762" t="s">
        <v>3858</v>
      </c>
      <c r="L10" s="762" t="s">
        <v>3859</v>
      </c>
      <c r="M10" s="762" t="s">
        <v>3860</v>
      </c>
      <c r="N10" s="735" t="s">
        <v>3861</v>
      </c>
      <c r="O10" s="739" t="s">
        <v>3862</v>
      </c>
      <c r="P10" s="764" t="s">
        <v>3860</v>
      </c>
      <c r="Q10" s="758" t="s">
        <v>3863</v>
      </c>
      <c r="R10" s="744" t="s">
        <v>3857</v>
      </c>
      <c r="S10" s="762" t="s">
        <v>3858</v>
      </c>
      <c r="T10" s="762" t="s">
        <v>3859</v>
      </c>
      <c r="U10" s="739" t="s">
        <v>3861</v>
      </c>
      <c r="V10" s="739" t="s">
        <v>3862</v>
      </c>
      <c r="W10" s="742" t="s">
        <v>3864</v>
      </c>
      <c r="X10" s="744" t="s">
        <v>3857</v>
      </c>
      <c r="Y10" s="762" t="s">
        <v>3858</v>
      </c>
      <c r="Z10" s="762" t="s">
        <v>3865</v>
      </c>
      <c r="AA10" s="739" t="s">
        <v>3861</v>
      </c>
      <c r="AB10" s="739" t="s">
        <v>3866</v>
      </c>
      <c r="AC10" s="741" t="s">
        <v>3864</v>
      </c>
      <c r="AD10" s="744" t="s">
        <v>3857</v>
      </c>
      <c r="AE10" s="733" t="s">
        <v>3858</v>
      </c>
      <c r="AF10" s="733" t="s">
        <v>3865</v>
      </c>
      <c r="AG10" s="735" t="s">
        <v>3861</v>
      </c>
      <c r="AH10" s="735" t="s">
        <v>3866</v>
      </c>
      <c r="AI10" s="758" t="s">
        <v>3864</v>
      </c>
    </row>
    <row r="11" spans="1:35" ht="15.75" customHeight="1" x14ac:dyDescent="0.2">
      <c r="A11" s="746"/>
      <c r="B11" s="770"/>
      <c r="C11" s="762"/>
      <c r="D11" s="762"/>
      <c r="E11" s="772"/>
      <c r="F11" s="735"/>
      <c r="G11" s="739"/>
      <c r="H11" s="756"/>
      <c r="I11" s="758"/>
      <c r="J11" s="760"/>
      <c r="K11" s="762"/>
      <c r="L11" s="762"/>
      <c r="M11" s="762"/>
      <c r="N11" s="735"/>
      <c r="O11" s="739"/>
      <c r="P11" s="765"/>
      <c r="Q11" s="758"/>
      <c r="R11" s="744"/>
      <c r="S11" s="762"/>
      <c r="T11" s="762"/>
      <c r="U11" s="739"/>
      <c r="V11" s="739"/>
      <c r="W11" s="742"/>
      <c r="X11" s="744"/>
      <c r="Y11" s="762"/>
      <c r="Z11" s="762"/>
      <c r="AA11" s="739"/>
      <c r="AB11" s="739"/>
      <c r="AC11" s="742"/>
      <c r="AD11" s="744"/>
      <c r="AE11" s="733"/>
      <c r="AF11" s="733"/>
      <c r="AG11" s="735"/>
      <c r="AH11" s="735"/>
      <c r="AI11" s="758"/>
    </row>
    <row r="12" spans="1:35" ht="15" customHeight="1" x14ac:dyDescent="0.2">
      <c r="A12" s="746"/>
      <c r="B12" s="770"/>
      <c r="C12" s="762"/>
      <c r="D12" s="762"/>
      <c r="E12" s="772"/>
      <c r="F12" s="735"/>
      <c r="G12" s="739"/>
      <c r="H12" s="756"/>
      <c r="I12" s="758"/>
      <c r="J12" s="760"/>
      <c r="K12" s="762"/>
      <c r="L12" s="762"/>
      <c r="M12" s="762"/>
      <c r="N12" s="735"/>
      <c r="O12" s="739"/>
      <c r="P12" s="765"/>
      <c r="Q12" s="758"/>
      <c r="R12" s="744"/>
      <c r="S12" s="762"/>
      <c r="T12" s="762"/>
      <c r="U12" s="739"/>
      <c r="V12" s="739"/>
      <c r="W12" s="742"/>
      <c r="X12" s="744"/>
      <c r="Y12" s="762"/>
      <c r="Z12" s="762"/>
      <c r="AA12" s="739"/>
      <c r="AB12" s="739"/>
      <c r="AC12" s="742"/>
      <c r="AD12" s="744"/>
      <c r="AE12" s="733"/>
      <c r="AF12" s="733"/>
      <c r="AG12" s="735"/>
      <c r="AH12" s="735"/>
      <c r="AI12" s="758"/>
    </row>
    <row r="13" spans="1:35" ht="32.25" customHeight="1" thickBot="1" x14ac:dyDescent="0.25">
      <c r="A13" s="747"/>
      <c r="B13" s="771"/>
      <c r="C13" s="763"/>
      <c r="D13" s="763"/>
      <c r="E13" s="773"/>
      <c r="F13" s="736"/>
      <c r="G13" s="740"/>
      <c r="H13" s="757"/>
      <c r="I13" s="759"/>
      <c r="J13" s="761"/>
      <c r="K13" s="763"/>
      <c r="L13" s="763"/>
      <c r="M13" s="763"/>
      <c r="N13" s="736"/>
      <c r="O13" s="740"/>
      <c r="P13" s="766"/>
      <c r="Q13" s="759"/>
      <c r="R13" s="745"/>
      <c r="S13" s="763"/>
      <c r="T13" s="763"/>
      <c r="U13" s="740"/>
      <c r="V13" s="740"/>
      <c r="W13" s="743"/>
      <c r="X13" s="745"/>
      <c r="Y13" s="763"/>
      <c r="Z13" s="763"/>
      <c r="AA13" s="740"/>
      <c r="AB13" s="740"/>
      <c r="AC13" s="743"/>
      <c r="AD13" s="745"/>
      <c r="AE13" s="734"/>
      <c r="AF13" s="734"/>
      <c r="AG13" s="736"/>
      <c r="AH13" s="736"/>
      <c r="AI13" s="759"/>
    </row>
    <row r="14" spans="1:35" s="297" customFormat="1" ht="18" customHeight="1" thickBot="1" x14ac:dyDescent="0.25">
      <c r="A14" s="293" t="s">
        <v>3867</v>
      </c>
      <c r="B14" s="294">
        <v>1</v>
      </c>
      <c r="C14" s="295">
        <v>2</v>
      </c>
      <c r="D14" s="295">
        <v>3</v>
      </c>
      <c r="E14" s="295">
        <v>4</v>
      </c>
      <c r="F14" s="295" t="s">
        <v>3868</v>
      </c>
      <c r="G14" s="295">
        <v>6</v>
      </c>
      <c r="H14" s="295">
        <v>7</v>
      </c>
      <c r="I14" s="296" t="s">
        <v>3869</v>
      </c>
      <c r="J14" s="294">
        <v>9</v>
      </c>
      <c r="K14" s="295">
        <v>10</v>
      </c>
      <c r="L14" s="295">
        <v>11</v>
      </c>
      <c r="M14" s="295">
        <v>12</v>
      </c>
      <c r="N14" s="295" t="s">
        <v>3870</v>
      </c>
      <c r="O14" s="295">
        <v>14</v>
      </c>
      <c r="P14" s="295">
        <v>15</v>
      </c>
      <c r="Q14" s="296" t="s">
        <v>3871</v>
      </c>
      <c r="R14" s="294">
        <v>17</v>
      </c>
      <c r="S14" s="295">
        <v>18</v>
      </c>
      <c r="T14" s="295">
        <v>19</v>
      </c>
      <c r="U14" s="295" t="s">
        <v>3872</v>
      </c>
      <c r="V14" s="295">
        <v>21</v>
      </c>
      <c r="W14" s="296" t="s">
        <v>3873</v>
      </c>
      <c r="X14" s="294">
        <v>23</v>
      </c>
      <c r="Y14" s="295">
        <v>24</v>
      </c>
      <c r="Z14" s="295">
        <v>25</v>
      </c>
      <c r="AA14" s="295" t="s">
        <v>3874</v>
      </c>
      <c r="AB14" s="295">
        <v>27</v>
      </c>
      <c r="AC14" s="296" t="s">
        <v>3875</v>
      </c>
      <c r="AD14" s="294">
        <v>29</v>
      </c>
      <c r="AE14" s="295">
        <v>30</v>
      </c>
      <c r="AF14" s="295">
        <v>31</v>
      </c>
      <c r="AG14" s="295" t="s">
        <v>3876</v>
      </c>
      <c r="AH14" s="295">
        <v>33</v>
      </c>
      <c r="AI14" s="296" t="s">
        <v>3877</v>
      </c>
    </row>
    <row r="15" spans="1:35" s="310" customFormat="1" ht="18" customHeight="1" thickBot="1" x14ac:dyDescent="0.25">
      <c r="A15" s="298" t="s">
        <v>3023</v>
      </c>
      <c r="B15" s="299">
        <v>59348</v>
      </c>
      <c r="C15" s="300">
        <v>34200.6</v>
      </c>
      <c r="D15" s="300">
        <v>12559.7</v>
      </c>
      <c r="E15" s="300">
        <v>-21397.599999999999</v>
      </c>
      <c r="F15" s="300">
        <v>84710.700000000012</v>
      </c>
      <c r="G15" s="300">
        <v>24280.699999999997</v>
      </c>
      <c r="H15" s="300">
        <v>-17893.7</v>
      </c>
      <c r="I15" s="301">
        <v>91097.700000000012</v>
      </c>
      <c r="J15" s="299">
        <v>59248</v>
      </c>
      <c r="K15" s="300">
        <v>33796.100000000006</v>
      </c>
      <c r="L15" s="300">
        <v>12639.5</v>
      </c>
      <c r="M15" s="300">
        <v>-20889.2</v>
      </c>
      <c r="N15" s="300">
        <v>84794.400000000009</v>
      </c>
      <c r="O15" s="300">
        <v>23889.3</v>
      </c>
      <c r="P15" s="300">
        <v>-17178.3</v>
      </c>
      <c r="Q15" s="302">
        <v>91505.400000000009</v>
      </c>
      <c r="R15" s="299">
        <v>-100</v>
      </c>
      <c r="S15" s="303">
        <v>-404.49999999999272</v>
      </c>
      <c r="T15" s="303">
        <v>79.799999999999272</v>
      </c>
      <c r="U15" s="303">
        <v>83.69999999999709</v>
      </c>
      <c r="V15" s="303">
        <v>-391.39999999999782</v>
      </c>
      <c r="W15" s="304">
        <v>407.69999999999709</v>
      </c>
      <c r="X15" s="305">
        <v>99.831502325267905</v>
      </c>
      <c r="Y15" s="306">
        <v>98.817272211598649</v>
      </c>
      <c r="Z15" s="307">
        <v>100.63536549439876</v>
      </c>
      <c r="AA15" s="308">
        <v>100.09880688035868</v>
      </c>
      <c r="AB15" s="300">
        <v>98.388020114741352</v>
      </c>
      <c r="AC15" s="301">
        <v>100.44754148567965</v>
      </c>
      <c r="AD15" s="309">
        <v>21.734409391049155</v>
      </c>
      <c r="AE15" s="309">
        <v>12.397688921496702</v>
      </c>
      <c r="AF15" s="309">
        <v>4.6366471019809241</v>
      </c>
      <c r="AG15" s="305">
        <v>31.105796038151141</v>
      </c>
      <c r="AH15" s="305">
        <v>8.7634996331621409</v>
      </c>
      <c r="AI15" s="301">
        <v>33.567644900953781</v>
      </c>
    </row>
    <row r="16" spans="1:35" s="320" customFormat="1" ht="21.75" customHeight="1" x14ac:dyDescent="0.2">
      <c r="A16" s="311" t="s">
        <v>3878</v>
      </c>
      <c r="B16" s="312">
        <v>51976.399999999994</v>
      </c>
      <c r="C16" s="313">
        <v>0</v>
      </c>
      <c r="D16" s="313">
        <v>0</v>
      </c>
      <c r="E16" s="313"/>
      <c r="F16" s="314">
        <v>51976.399999999994</v>
      </c>
      <c r="G16" s="313">
        <v>5269.3</v>
      </c>
      <c r="H16" s="313"/>
      <c r="I16" s="315">
        <v>57245.7</v>
      </c>
      <c r="J16" s="312">
        <v>51935.899999999994</v>
      </c>
      <c r="K16" s="313">
        <v>0</v>
      </c>
      <c r="L16" s="313">
        <v>0</v>
      </c>
      <c r="M16" s="313"/>
      <c r="N16" s="313">
        <v>51935.899999999994</v>
      </c>
      <c r="O16" s="313">
        <v>5588.2999999999993</v>
      </c>
      <c r="P16" s="313"/>
      <c r="Q16" s="315">
        <v>57524.2</v>
      </c>
      <c r="R16" s="316">
        <v>-40.5</v>
      </c>
      <c r="S16" s="314">
        <v>0</v>
      </c>
      <c r="T16" s="314">
        <v>0</v>
      </c>
      <c r="U16" s="314">
        <v>-40.5</v>
      </c>
      <c r="V16" s="314">
        <v>318.99999999999909</v>
      </c>
      <c r="W16" s="317">
        <v>278.5</v>
      </c>
      <c r="X16" s="318">
        <v>99.922080020932583</v>
      </c>
      <c r="Y16" s="319"/>
      <c r="Z16" s="318"/>
      <c r="AA16" s="318">
        <v>99.922080020932583</v>
      </c>
      <c r="AB16" s="318">
        <v>106.05393505778756</v>
      </c>
      <c r="AC16" s="318">
        <v>100.48649942266405</v>
      </c>
      <c r="AD16" s="318">
        <v>19.052054292002932</v>
      </c>
      <c r="AE16" s="318">
        <v>0</v>
      </c>
      <c r="AF16" s="318">
        <v>0</v>
      </c>
      <c r="AG16" s="318">
        <v>19.052054292002932</v>
      </c>
      <c r="AH16" s="318">
        <v>2.0499999999999998</v>
      </c>
      <c r="AI16" s="318">
        <v>21.102054292002933</v>
      </c>
    </row>
    <row r="17" spans="1:35" s="329" customFormat="1" ht="15.75" customHeight="1" x14ac:dyDescent="0.2">
      <c r="A17" s="321" t="s">
        <v>94</v>
      </c>
      <c r="B17" s="322">
        <v>10107.5</v>
      </c>
      <c r="C17" s="323">
        <v>0</v>
      </c>
      <c r="D17" s="323">
        <v>0</v>
      </c>
      <c r="E17" s="323"/>
      <c r="F17" s="324">
        <v>10107.5</v>
      </c>
      <c r="G17" s="325">
        <v>3755</v>
      </c>
      <c r="H17" s="323"/>
      <c r="I17" s="326">
        <v>13862.5</v>
      </c>
      <c r="J17" s="322">
        <v>10629</v>
      </c>
      <c r="K17" s="325">
        <v>0</v>
      </c>
      <c r="L17" s="325">
        <v>0</v>
      </c>
      <c r="M17" s="325"/>
      <c r="N17" s="325">
        <v>10629</v>
      </c>
      <c r="O17" s="325">
        <v>4096.8999999999996</v>
      </c>
      <c r="P17" s="323"/>
      <c r="Q17" s="326">
        <v>14725.9</v>
      </c>
      <c r="R17" s="327">
        <v>521.5</v>
      </c>
      <c r="S17" s="324">
        <v>0</v>
      </c>
      <c r="T17" s="324">
        <v>0</v>
      </c>
      <c r="U17" s="324">
        <v>521.5</v>
      </c>
      <c r="V17" s="324">
        <v>341.89999999999964</v>
      </c>
      <c r="W17" s="328">
        <v>863.39999999999964</v>
      </c>
      <c r="X17" s="319">
        <v>105.15953499876329</v>
      </c>
      <c r="Y17" s="319"/>
      <c r="Z17" s="319"/>
      <c r="AA17" s="319">
        <v>105.15953499876329</v>
      </c>
      <c r="AB17" s="319">
        <v>109.10519307589878</v>
      </c>
      <c r="AC17" s="319">
        <v>106.2283137962128</v>
      </c>
      <c r="AD17" s="319">
        <v>3.8991195891415997</v>
      </c>
      <c r="AE17" s="319">
        <v>0</v>
      </c>
      <c r="AF17" s="319">
        <v>0</v>
      </c>
      <c r="AG17" s="319">
        <v>3.8991195891415997</v>
      </c>
      <c r="AH17" s="319">
        <v>1.5028980190755685</v>
      </c>
      <c r="AI17" s="319">
        <v>5.4020176082171671</v>
      </c>
    </row>
    <row r="18" spans="1:35" s="329" customFormat="1" ht="15.75" customHeight="1" x14ac:dyDescent="0.2">
      <c r="A18" s="330" t="s">
        <v>3879</v>
      </c>
      <c r="B18" s="331"/>
      <c r="C18" s="323"/>
      <c r="D18" s="323"/>
      <c r="E18" s="323"/>
      <c r="F18" s="324">
        <v>0</v>
      </c>
      <c r="G18" s="323"/>
      <c r="H18" s="323"/>
      <c r="I18" s="326">
        <v>0</v>
      </c>
      <c r="J18" s="331"/>
      <c r="K18" s="323"/>
      <c r="L18" s="323"/>
      <c r="M18" s="323"/>
      <c r="N18" s="323">
        <v>0</v>
      </c>
      <c r="O18" s="323"/>
      <c r="P18" s="323"/>
      <c r="Q18" s="326">
        <v>0</v>
      </c>
      <c r="R18" s="327">
        <v>0</v>
      </c>
      <c r="S18" s="324">
        <v>0</v>
      </c>
      <c r="T18" s="324">
        <v>0</v>
      </c>
      <c r="U18" s="324">
        <v>0</v>
      </c>
      <c r="V18" s="324">
        <v>0</v>
      </c>
      <c r="W18" s="328">
        <v>0</v>
      </c>
      <c r="X18" s="319"/>
      <c r="Y18" s="319"/>
      <c r="Z18" s="319"/>
      <c r="AA18" s="319"/>
      <c r="AB18" s="319"/>
      <c r="AC18" s="319"/>
      <c r="AD18" s="319">
        <v>0</v>
      </c>
      <c r="AE18" s="319">
        <v>0</v>
      </c>
      <c r="AF18" s="319">
        <v>0</v>
      </c>
      <c r="AG18" s="319"/>
      <c r="AH18" s="319"/>
      <c r="AI18" s="319"/>
    </row>
    <row r="19" spans="1:35" s="340" customFormat="1" ht="15.75" customHeight="1" x14ac:dyDescent="0.2">
      <c r="A19" s="332" t="s">
        <v>3880</v>
      </c>
      <c r="B19" s="333">
        <v>2101</v>
      </c>
      <c r="C19" s="334"/>
      <c r="D19" s="334"/>
      <c r="E19" s="334"/>
      <c r="F19" s="335">
        <v>2101</v>
      </c>
      <c r="G19" s="334">
        <v>3546.3</v>
      </c>
      <c r="H19" s="334"/>
      <c r="I19" s="336">
        <v>5647.3</v>
      </c>
      <c r="J19" s="333">
        <v>2093.6999999999998</v>
      </c>
      <c r="K19" s="334"/>
      <c r="L19" s="334"/>
      <c r="M19" s="334"/>
      <c r="N19" s="334">
        <v>2093.6999999999998</v>
      </c>
      <c r="O19" s="334">
        <v>3903.6</v>
      </c>
      <c r="P19" s="334"/>
      <c r="Q19" s="336">
        <v>5997.2999999999993</v>
      </c>
      <c r="R19" s="337">
        <v>-7.3000000000001819</v>
      </c>
      <c r="S19" s="335">
        <v>0</v>
      </c>
      <c r="T19" s="335">
        <v>0</v>
      </c>
      <c r="U19" s="335">
        <v>-7.3000000000001819</v>
      </c>
      <c r="V19" s="335">
        <v>357.29999999999973</v>
      </c>
      <c r="W19" s="338">
        <v>349.99999999999909</v>
      </c>
      <c r="X19" s="339">
        <v>99.652546406473093</v>
      </c>
      <c r="Y19" s="319"/>
      <c r="Z19" s="339"/>
      <c r="AA19" s="339">
        <v>99.652546406473093</v>
      </c>
      <c r="AB19" s="339">
        <v>110.07528973860079</v>
      </c>
      <c r="AC19" s="339">
        <v>106.19765197528022</v>
      </c>
      <c r="AD19" s="339">
        <v>0.76804842259721195</v>
      </c>
      <c r="AE19" s="339">
        <v>0</v>
      </c>
      <c r="AF19" s="339">
        <v>0</v>
      </c>
      <c r="AG19" s="339">
        <v>0.76804842259721195</v>
      </c>
      <c r="AH19" s="339">
        <v>1.4319882611885546</v>
      </c>
      <c r="AI19" s="339">
        <v>2.2000366837857666</v>
      </c>
    </row>
    <row r="20" spans="1:35" s="340" customFormat="1" ht="15.75" customHeight="1" x14ac:dyDescent="0.2">
      <c r="A20" s="341" t="s">
        <v>3881</v>
      </c>
      <c r="B20" s="333">
        <v>8006.5</v>
      </c>
      <c r="C20" s="334"/>
      <c r="D20" s="334"/>
      <c r="E20" s="334"/>
      <c r="F20" s="335">
        <v>8006.5</v>
      </c>
      <c r="G20" s="334">
        <v>208.7</v>
      </c>
      <c r="H20" s="334"/>
      <c r="I20" s="336">
        <v>8215.2000000000007</v>
      </c>
      <c r="J20" s="333">
        <v>8535.2999999999993</v>
      </c>
      <c r="K20" s="334"/>
      <c r="L20" s="334"/>
      <c r="M20" s="334"/>
      <c r="N20" s="334">
        <v>8535.2999999999993</v>
      </c>
      <c r="O20" s="334">
        <v>193.3</v>
      </c>
      <c r="P20" s="334"/>
      <c r="Q20" s="336">
        <v>8728.5999999999985</v>
      </c>
      <c r="R20" s="337">
        <v>528.79999999999927</v>
      </c>
      <c r="S20" s="335">
        <v>0</v>
      </c>
      <c r="T20" s="335">
        <v>0</v>
      </c>
      <c r="U20" s="335">
        <v>528.79999999999927</v>
      </c>
      <c r="V20" s="335">
        <v>-15.399999999999977</v>
      </c>
      <c r="W20" s="338">
        <v>513.39999999999782</v>
      </c>
      <c r="X20" s="339">
        <v>106.60463373509023</v>
      </c>
      <c r="Y20" s="319"/>
      <c r="Z20" s="339"/>
      <c r="AA20" s="339">
        <v>106.60463373509023</v>
      </c>
      <c r="AB20" s="339">
        <v>92.62098706276953</v>
      </c>
      <c r="AC20" s="339">
        <v>106.24939137209073</v>
      </c>
      <c r="AD20" s="339">
        <v>3.1310711665443871</v>
      </c>
      <c r="AE20" s="339">
        <v>0</v>
      </c>
      <c r="AF20" s="339">
        <v>0</v>
      </c>
      <c r="AG20" s="339">
        <v>3.1310711665443871</v>
      </c>
      <c r="AH20" s="339">
        <v>7.0909757887013938E-2</v>
      </c>
      <c r="AI20" s="339">
        <v>3.201980924431401</v>
      </c>
    </row>
    <row r="21" spans="1:35" s="340" customFormat="1" ht="15.75" customHeight="1" x14ac:dyDescent="0.2">
      <c r="A21" s="342" t="s">
        <v>103</v>
      </c>
      <c r="B21" s="322">
        <v>49.5</v>
      </c>
      <c r="C21" s="334">
        <v>0</v>
      </c>
      <c r="D21" s="334">
        <v>0</v>
      </c>
      <c r="E21" s="334"/>
      <c r="F21" s="324">
        <v>49.5</v>
      </c>
      <c r="G21" s="325">
        <v>713.59999999999991</v>
      </c>
      <c r="H21" s="334"/>
      <c r="I21" s="326">
        <v>763.09999999999991</v>
      </c>
      <c r="J21" s="322">
        <v>47.9</v>
      </c>
      <c r="K21" s="343">
        <v>0</v>
      </c>
      <c r="L21" s="343">
        <v>0</v>
      </c>
      <c r="M21" s="343"/>
      <c r="N21" s="343">
        <v>47.9</v>
      </c>
      <c r="O21" s="325">
        <v>707.4</v>
      </c>
      <c r="P21" s="334"/>
      <c r="Q21" s="326">
        <v>755.3</v>
      </c>
      <c r="R21" s="327">
        <v>-1.6000000000000014</v>
      </c>
      <c r="S21" s="324">
        <v>0</v>
      </c>
      <c r="T21" s="324">
        <v>0</v>
      </c>
      <c r="U21" s="324">
        <v>-1.6000000000000014</v>
      </c>
      <c r="V21" s="324">
        <v>-6.1999999999999318</v>
      </c>
      <c r="W21" s="328">
        <v>-7.7999999999999545</v>
      </c>
      <c r="X21" s="319">
        <v>96.767676767676775</v>
      </c>
      <c r="Y21" s="319"/>
      <c r="Z21" s="319"/>
      <c r="AA21" s="319">
        <v>96.767676767676775</v>
      </c>
      <c r="AB21" s="319">
        <v>99.131165919282509</v>
      </c>
      <c r="AC21" s="319">
        <v>98.977853492333907</v>
      </c>
      <c r="AD21" s="339">
        <v>0</v>
      </c>
      <c r="AE21" s="339">
        <v>0</v>
      </c>
      <c r="AF21" s="339">
        <v>0</v>
      </c>
      <c r="AG21" s="339">
        <v>0</v>
      </c>
      <c r="AH21" s="344">
        <v>0.259501100513573</v>
      </c>
      <c r="AI21" s="319">
        <v>0.27707263389581804</v>
      </c>
    </row>
    <row r="22" spans="1:35" s="340" customFormat="1" ht="15.75" customHeight="1" x14ac:dyDescent="0.2">
      <c r="A22" s="332" t="s">
        <v>3882</v>
      </c>
      <c r="B22" s="333"/>
      <c r="C22" s="334"/>
      <c r="D22" s="334"/>
      <c r="E22" s="334"/>
      <c r="F22" s="324">
        <v>0</v>
      </c>
      <c r="G22" s="334">
        <v>198.3</v>
      </c>
      <c r="H22" s="334"/>
      <c r="I22" s="336">
        <v>198.3</v>
      </c>
      <c r="J22" s="333"/>
      <c r="K22" s="334"/>
      <c r="L22" s="334"/>
      <c r="M22" s="334"/>
      <c r="N22" s="334">
        <v>0</v>
      </c>
      <c r="O22" s="334">
        <v>197.6</v>
      </c>
      <c r="P22" s="334"/>
      <c r="Q22" s="336">
        <v>197.6</v>
      </c>
      <c r="R22" s="337">
        <v>0</v>
      </c>
      <c r="S22" s="335">
        <v>0</v>
      </c>
      <c r="T22" s="335">
        <v>0</v>
      </c>
      <c r="U22" s="335">
        <v>0</v>
      </c>
      <c r="V22" s="335">
        <v>-0.70000000000001705</v>
      </c>
      <c r="W22" s="338">
        <v>-0.70000000000001705</v>
      </c>
      <c r="X22" s="339"/>
      <c r="Y22" s="319"/>
      <c r="Z22" s="339"/>
      <c r="AA22" s="339"/>
      <c r="AB22" s="339">
        <v>99.646999495713558</v>
      </c>
      <c r="AC22" s="339">
        <v>99.646999495713558</v>
      </c>
      <c r="AD22" s="339">
        <v>0</v>
      </c>
      <c r="AE22" s="339">
        <v>0</v>
      </c>
      <c r="AF22" s="339">
        <v>0</v>
      </c>
      <c r="AG22" s="339">
        <v>0</v>
      </c>
      <c r="AH22" s="339">
        <v>7.2487160674981663E-2</v>
      </c>
      <c r="AI22" s="339">
        <v>7.2487160674981663E-2</v>
      </c>
    </row>
    <row r="23" spans="1:35" s="340" customFormat="1" ht="15.75" customHeight="1" x14ac:dyDescent="0.2">
      <c r="A23" s="332" t="s">
        <v>3883</v>
      </c>
      <c r="B23" s="333"/>
      <c r="C23" s="334"/>
      <c r="D23" s="334"/>
      <c r="E23" s="334"/>
      <c r="F23" s="324">
        <v>0</v>
      </c>
      <c r="G23" s="334">
        <v>512.79999999999995</v>
      </c>
      <c r="H23" s="334"/>
      <c r="I23" s="336">
        <v>512.79999999999995</v>
      </c>
      <c r="J23" s="333"/>
      <c r="K23" s="334"/>
      <c r="L23" s="334"/>
      <c r="M23" s="334"/>
      <c r="N23" s="334">
        <v>0</v>
      </c>
      <c r="O23" s="334">
        <v>506.9</v>
      </c>
      <c r="P23" s="334"/>
      <c r="Q23" s="336">
        <v>506.9</v>
      </c>
      <c r="R23" s="337">
        <v>0</v>
      </c>
      <c r="S23" s="335">
        <v>0</v>
      </c>
      <c r="T23" s="335">
        <v>0</v>
      </c>
      <c r="U23" s="335">
        <v>0</v>
      </c>
      <c r="V23" s="335">
        <v>-5.8999999999999773</v>
      </c>
      <c r="W23" s="338">
        <v>-5.8999999999999773</v>
      </c>
      <c r="X23" s="339"/>
      <c r="Y23" s="319"/>
      <c r="Z23" s="339"/>
      <c r="AA23" s="339"/>
      <c r="AB23" s="339">
        <v>98.849453978159133</v>
      </c>
      <c r="AC23" s="339">
        <v>98.849453978159133</v>
      </c>
      <c r="AD23" s="339">
        <v>0</v>
      </c>
      <c r="AE23" s="339">
        <v>0</v>
      </c>
      <c r="AF23" s="339">
        <v>0</v>
      </c>
      <c r="AG23" s="339">
        <v>0</v>
      </c>
      <c r="AH23" s="339">
        <v>0.18595011005135728</v>
      </c>
      <c r="AI23" s="339">
        <v>0.18595011005135728</v>
      </c>
    </row>
    <row r="24" spans="1:35" s="340" customFormat="1" ht="15.75" customHeight="1" x14ac:dyDescent="0.2">
      <c r="A24" s="332" t="s">
        <v>3884</v>
      </c>
      <c r="B24" s="333">
        <v>5</v>
      </c>
      <c r="C24" s="334"/>
      <c r="D24" s="334"/>
      <c r="E24" s="334"/>
      <c r="F24" s="335">
        <v>5</v>
      </c>
      <c r="G24" s="334">
        <v>2.5</v>
      </c>
      <c r="H24" s="334"/>
      <c r="I24" s="336">
        <v>7.5</v>
      </c>
      <c r="J24" s="333"/>
      <c r="K24" s="334"/>
      <c r="L24" s="334"/>
      <c r="M24" s="334"/>
      <c r="N24" s="334">
        <v>0</v>
      </c>
      <c r="O24" s="334">
        <v>2.9</v>
      </c>
      <c r="P24" s="334"/>
      <c r="Q24" s="336">
        <v>2.9</v>
      </c>
      <c r="R24" s="337">
        <v>-5</v>
      </c>
      <c r="S24" s="335">
        <v>0</v>
      </c>
      <c r="T24" s="335">
        <v>0</v>
      </c>
      <c r="U24" s="335">
        <v>-5</v>
      </c>
      <c r="V24" s="335">
        <v>0.39999999999999991</v>
      </c>
      <c r="W24" s="338">
        <v>-4.5999999999999996</v>
      </c>
      <c r="X24" s="339">
        <v>0</v>
      </c>
      <c r="Y24" s="319"/>
      <c r="Z24" s="339"/>
      <c r="AA24" s="339">
        <v>0</v>
      </c>
      <c r="AB24" s="339">
        <v>115.99999999999999</v>
      </c>
      <c r="AC24" s="339">
        <v>38.666666666666664</v>
      </c>
      <c r="AD24" s="339">
        <v>0</v>
      </c>
      <c r="AE24" s="339">
        <v>0</v>
      </c>
      <c r="AF24" s="339">
        <v>0</v>
      </c>
      <c r="AG24" s="339">
        <v>0</v>
      </c>
      <c r="AH24" s="339">
        <v>0</v>
      </c>
      <c r="AI24" s="339">
        <v>0</v>
      </c>
    </row>
    <row r="25" spans="1:35" s="340" customFormat="1" ht="15.75" customHeight="1" x14ac:dyDescent="0.2">
      <c r="A25" s="332" t="s">
        <v>3885</v>
      </c>
      <c r="B25" s="333">
        <v>44.5</v>
      </c>
      <c r="C25" s="334"/>
      <c r="D25" s="334"/>
      <c r="E25" s="334"/>
      <c r="F25" s="335">
        <v>44.5</v>
      </c>
      <c r="G25" s="334"/>
      <c r="H25" s="334"/>
      <c r="I25" s="336">
        <v>44.5</v>
      </c>
      <c r="J25" s="333">
        <v>47.9</v>
      </c>
      <c r="K25" s="334"/>
      <c r="L25" s="334"/>
      <c r="M25" s="334"/>
      <c r="N25" s="334">
        <v>47.9</v>
      </c>
      <c r="O25" s="334"/>
      <c r="P25" s="334"/>
      <c r="Q25" s="336">
        <v>47.9</v>
      </c>
      <c r="R25" s="337">
        <v>3.3999999999999986</v>
      </c>
      <c r="S25" s="335">
        <v>0</v>
      </c>
      <c r="T25" s="335">
        <v>0</v>
      </c>
      <c r="U25" s="335">
        <v>3.3999999999999986</v>
      </c>
      <c r="V25" s="335">
        <v>0</v>
      </c>
      <c r="W25" s="338">
        <v>3.3999999999999986</v>
      </c>
      <c r="X25" s="339">
        <v>107.64044943820224</v>
      </c>
      <c r="Y25" s="319"/>
      <c r="Z25" s="339"/>
      <c r="AA25" s="339">
        <v>107.64044943820224</v>
      </c>
      <c r="AB25" s="339"/>
      <c r="AC25" s="339">
        <v>107.64044943820224</v>
      </c>
      <c r="AD25" s="339">
        <v>0</v>
      </c>
      <c r="AE25" s="339">
        <v>0</v>
      </c>
      <c r="AF25" s="339">
        <v>0</v>
      </c>
      <c r="AG25" s="339">
        <v>0</v>
      </c>
      <c r="AH25" s="339">
        <v>0</v>
      </c>
      <c r="AI25" s="339">
        <v>0</v>
      </c>
    </row>
    <row r="26" spans="1:35" s="340" customFormat="1" ht="15.75" customHeight="1" x14ac:dyDescent="0.2">
      <c r="A26" s="342" t="s">
        <v>3886</v>
      </c>
      <c r="B26" s="322">
        <v>39354.399999999994</v>
      </c>
      <c r="C26" s="334">
        <v>0</v>
      </c>
      <c r="D26" s="334">
        <v>0</v>
      </c>
      <c r="E26" s="334"/>
      <c r="F26" s="324">
        <v>39354.399999999994</v>
      </c>
      <c r="G26" s="325">
        <v>800.7</v>
      </c>
      <c r="H26" s="334"/>
      <c r="I26" s="326">
        <v>40155.099999999991</v>
      </c>
      <c r="J26" s="322">
        <v>38526.899999999994</v>
      </c>
      <c r="K26" s="343">
        <v>0</v>
      </c>
      <c r="L26" s="343">
        <v>0</v>
      </c>
      <c r="M26" s="343"/>
      <c r="N26" s="343">
        <v>38526.899999999994</v>
      </c>
      <c r="O26" s="343">
        <v>784</v>
      </c>
      <c r="P26" s="343"/>
      <c r="Q26" s="326">
        <v>39310.899999999994</v>
      </c>
      <c r="R26" s="327">
        <v>-827.5</v>
      </c>
      <c r="S26" s="324">
        <v>0</v>
      </c>
      <c r="T26" s="324">
        <v>0</v>
      </c>
      <c r="U26" s="324">
        <v>-827.5</v>
      </c>
      <c r="V26" s="324">
        <v>-16.700000000000045</v>
      </c>
      <c r="W26" s="328">
        <v>-844.19999999999709</v>
      </c>
      <c r="X26" s="319">
        <v>97.897312625780089</v>
      </c>
      <c r="Y26" s="319"/>
      <c r="Z26" s="319"/>
      <c r="AA26" s="319">
        <v>97.897312625780089</v>
      </c>
      <c r="AB26" s="319">
        <v>97.914324965655041</v>
      </c>
      <c r="AC26" s="319">
        <v>97.897651854932505</v>
      </c>
      <c r="AD26" s="319">
        <v>14.133125458547319</v>
      </c>
      <c r="AE26" s="319">
        <v>0</v>
      </c>
      <c r="AF26" s="319">
        <v>0</v>
      </c>
      <c r="AG26" s="319">
        <v>14.133125458547319</v>
      </c>
      <c r="AH26" s="319">
        <v>0.28760088041085841</v>
      </c>
      <c r="AI26" s="319">
        <v>14.420726338958179</v>
      </c>
    </row>
    <row r="27" spans="1:35" s="340" customFormat="1" ht="15.75" customHeight="1" x14ac:dyDescent="0.2">
      <c r="A27" s="345" t="s">
        <v>3887</v>
      </c>
      <c r="B27" s="333">
        <v>29620</v>
      </c>
      <c r="C27" s="334">
        <v>0</v>
      </c>
      <c r="D27" s="334">
        <v>0</v>
      </c>
      <c r="E27" s="334"/>
      <c r="F27" s="335">
        <v>29620</v>
      </c>
      <c r="G27" s="334">
        <v>106.3</v>
      </c>
      <c r="H27" s="334"/>
      <c r="I27" s="336">
        <v>29726.3</v>
      </c>
      <c r="J27" s="333">
        <v>28951.599999999999</v>
      </c>
      <c r="K27" s="334">
        <v>0</v>
      </c>
      <c r="L27" s="334">
        <v>0</v>
      </c>
      <c r="M27" s="334"/>
      <c r="N27" s="334">
        <v>28951.599999999999</v>
      </c>
      <c r="O27" s="334">
        <v>105.1</v>
      </c>
      <c r="P27" s="334"/>
      <c r="Q27" s="336">
        <v>29056.699999999997</v>
      </c>
      <c r="R27" s="327">
        <v>-668.40000000000146</v>
      </c>
      <c r="S27" s="324">
        <v>0</v>
      </c>
      <c r="T27" s="324">
        <v>0</v>
      </c>
      <c r="U27" s="324">
        <v>-668.40000000000146</v>
      </c>
      <c r="V27" s="324">
        <v>-1.2000000000000028</v>
      </c>
      <c r="W27" s="338">
        <v>-669.60000000000218</v>
      </c>
      <c r="X27" s="339">
        <v>97.74341661039837</v>
      </c>
      <c r="Y27" s="319"/>
      <c r="Z27" s="339"/>
      <c r="AA27" s="339">
        <v>97.74341661039837</v>
      </c>
      <c r="AB27" s="339">
        <v>98.871119473189083</v>
      </c>
      <c r="AC27" s="339">
        <v>97.747449228460979</v>
      </c>
      <c r="AD27" s="339">
        <v>10.620542920029347</v>
      </c>
      <c r="AE27" s="339">
        <v>0</v>
      </c>
      <c r="AF27" s="339">
        <v>0</v>
      </c>
      <c r="AG27" s="339">
        <v>10.620542920029347</v>
      </c>
      <c r="AH27" s="339">
        <v>0</v>
      </c>
      <c r="AI27" s="339">
        <v>10.659097578870139</v>
      </c>
    </row>
    <row r="28" spans="1:35" s="340" customFormat="1" ht="15.75" customHeight="1" x14ac:dyDescent="0.2">
      <c r="A28" s="346" t="s">
        <v>3888</v>
      </c>
      <c r="B28" s="333"/>
      <c r="C28" s="334"/>
      <c r="D28" s="334"/>
      <c r="E28" s="334"/>
      <c r="F28" s="324">
        <v>0</v>
      </c>
      <c r="G28" s="334"/>
      <c r="H28" s="334"/>
      <c r="I28" s="326">
        <v>0</v>
      </c>
      <c r="J28" s="333"/>
      <c r="K28" s="334"/>
      <c r="L28" s="334"/>
      <c r="M28" s="334"/>
      <c r="N28" s="334">
        <v>0</v>
      </c>
      <c r="O28" s="334"/>
      <c r="P28" s="334"/>
      <c r="Q28" s="326">
        <v>0</v>
      </c>
      <c r="R28" s="327">
        <v>0</v>
      </c>
      <c r="S28" s="324">
        <v>0</v>
      </c>
      <c r="T28" s="324">
        <v>0</v>
      </c>
      <c r="U28" s="324">
        <v>0</v>
      </c>
      <c r="V28" s="324">
        <v>0</v>
      </c>
      <c r="W28" s="328">
        <v>0</v>
      </c>
      <c r="X28" s="319"/>
      <c r="Y28" s="319"/>
      <c r="Z28" s="319"/>
      <c r="AA28" s="319"/>
      <c r="AB28" s="319"/>
      <c r="AC28" s="319"/>
      <c r="AD28" s="319"/>
      <c r="AE28" s="318"/>
      <c r="AF28" s="318"/>
      <c r="AG28" s="319"/>
      <c r="AH28" s="339"/>
      <c r="AI28" s="319"/>
    </row>
    <row r="29" spans="1:35" s="340" customFormat="1" ht="15.75" customHeight="1" x14ac:dyDescent="0.2">
      <c r="A29" s="347" t="s">
        <v>3889</v>
      </c>
      <c r="B29" s="331">
        <v>9922</v>
      </c>
      <c r="C29" s="334"/>
      <c r="D29" s="334"/>
      <c r="E29" s="334"/>
      <c r="F29" s="348">
        <v>9922</v>
      </c>
      <c r="G29" s="323">
        <v>106.3</v>
      </c>
      <c r="H29" s="334"/>
      <c r="I29" s="349">
        <v>10028.299999999999</v>
      </c>
      <c r="J29" s="331">
        <v>9427</v>
      </c>
      <c r="K29" s="334"/>
      <c r="L29" s="334"/>
      <c r="M29" s="334"/>
      <c r="N29" s="334">
        <v>9427</v>
      </c>
      <c r="O29" s="323">
        <v>105.1</v>
      </c>
      <c r="P29" s="334"/>
      <c r="Q29" s="349">
        <v>9532.1</v>
      </c>
      <c r="R29" s="350">
        <v>-495</v>
      </c>
      <c r="S29" s="348">
        <v>0</v>
      </c>
      <c r="T29" s="348">
        <v>0</v>
      </c>
      <c r="U29" s="348">
        <v>-495</v>
      </c>
      <c r="V29" s="348">
        <v>-1.2000000000000028</v>
      </c>
      <c r="W29" s="351">
        <v>-496.19999999999891</v>
      </c>
      <c r="X29" s="352">
        <v>95.011086474501099</v>
      </c>
      <c r="Y29" s="319"/>
      <c r="Z29" s="352"/>
      <c r="AA29" s="352">
        <v>95.011086474501099</v>
      </c>
      <c r="AB29" s="352">
        <v>98.871119473189083</v>
      </c>
      <c r="AC29" s="352">
        <v>95.05200283198549</v>
      </c>
      <c r="AD29" s="352">
        <v>3.4581804842259722</v>
      </c>
      <c r="AE29" s="352">
        <v>0</v>
      </c>
      <c r="AF29" s="352">
        <v>0</v>
      </c>
      <c r="AG29" s="352">
        <v>3.4581804842259722</v>
      </c>
      <c r="AH29" s="339">
        <v>0</v>
      </c>
      <c r="AI29" s="352">
        <v>3.4967351430667648</v>
      </c>
    </row>
    <row r="30" spans="1:35" s="340" customFormat="1" ht="15.75" customHeight="1" x14ac:dyDescent="0.2">
      <c r="A30" s="347" t="s">
        <v>3890</v>
      </c>
      <c r="B30" s="331">
        <v>24232</v>
      </c>
      <c r="C30" s="334"/>
      <c r="D30" s="334"/>
      <c r="E30" s="334"/>
      <c r="F30" s="348">
        <v>24232</v>
      </c>
      <c r="G30" s="334"/>
      <c r="H30" s="334"/>
      <c r="I30" s="349">
        <v>24232</v>
      </c>
      <c r="J30" s="331">
        <v>24058.5</v>
      </c>
      <c r="K30" s="334"/>
      <c r="L30" s="334"/>
      <c r="M30" s="334"/>
      <c r="N30" s="334">
        <v>24058.5</v>
      </c>
      <c r="O30" s="334"/>
      <c r="P30" s="334"/>
      <c r="Q30" s="349">
        <v>24058.5</v>
      </c>
      <c r="R30" s="350">
        <v>-173.5</v>
      </c>
      <c r="S30" s="348">
        <v>0</v>
      </c>
      <c r="T30" s="348">
        <v>0</v>
      </c>
      <c r="U30" s="348">
        <v>-173.5</v>
      </c>
      <c r="V30" s="348">
        <v>0</v>
      </c>
      <c r="W30" s="351">
        <v>-173.5</v>
      </c>
      <c r="X30" s="352">
        <v>99.284004621987449</v>
      </c>
      <c r="Y30" s="319"/>
      <c r="Z30" s="352"/>
      <c r="AA30" s="352">
        <v>99.284004621987449</v>
      </c>
      <c r="AB30" s="352"/>
      <c r="AC30" s="352">
        <v>99.284004621987449</v>
      </c>
      <c r="AD30" s="352">
        <v>8.8255685986793839</v>
      </c>
      <c r="AE30" s="352">
        <v>0</v>
      </c>
      <c r="AF30" s="352">
        <v>0</v>
      </c>
      <c r="AG30" s="352">
        <v>8.8255685986793839</v>
      </c>
      <c r="AH30" s="339">
        <v>0</v>
      </c>
      <c r="AI30" s="352">
        <v>8.8255685986793839</v>
      </c>
    </row>
    <row r="31" spans="1:35" s="340" customFormat="1" ht="15.75" customHeight="1" x14ac:dyDescent="0.2">
      <c r="A31" s="347" t="s">
        <v>3891</v>
      </c>
      <c r="B31" s="331">
        <v>-4534</v>
      </c>
      <c r="C31" s="334"/>
      <c r="D31" s="334"/>
      <c r="E31" s="334"/>
      <c r="F31" s="348">
        <v>-4534</v>
      </c>
      <c r="G31" s="334"/>
      <c r="H31" s="334"/>
      <c r="I31" s="349">
        <v>-4534</v>
      </c>
      <c r="J31" s="331">
        <v>-4533.8999999999996</v>
      </c>
      <c r="K31" s="334"/>
      <c r="L31" s="334"/>
      <c r="M31" s="334"/>
      <c r="N31" s="334">
        <v>-4533.8999999999996</v>
      </c>
      <c r="O31" s="334"/>
      <c r="P31" s="334"/>
      <c r="Q31" s="349">
        <v>-4533.8999999999996</v>
      </c>
      <c r="R31" s="350">
        <v>0.1000000000003638</v>
      </c>
      <c r="S31" s="348">
        <v>0</v>
      </c>
      <c r="T31" s="348">
        <v>0</v>
      </c>
      <c r="U31" s="348">
        <v>0.1000000000003638</v>
      </c>
      <c r="V31" s="348">
        <v>0</v>
      </c>
      <c r="W31" s="351">
        <v>0.1000000000003638</v>
      </c>
      <c r="X31" s="352">
        <v>99.997794441993818</v>
      </c>
      <c r="Y31" s="319"/>
      <c r="Z31" s="352"/>
      <c r="AA31" s="352">
        <v>99.997794441993818</v>
      </c>
      <c r="AB31" s="352"/>
      <c r="AC31" s="352">
        <v>99.997794441993818</v>
      </c>
      <c r="AD31" s="339">
        <v>0</v>
      </c>
      <c r="AE31" s="339">
        <v>0</v>
      </c>
      <c r="AF31" s="339">
        <v>0</v>
      </c>
      <c r="AG31" s="352">
        <v>-1.6632061628760086</v>
      </c>
      <c r="AH31" s="339">
        <v>0</v>
      </c>
      <c r="AI31" s="352">
        <v>-1.6632061628760086</v>
      </c>
    </row>
    <row r="32" spans="1:35" s="340" customFormat="1" ht="15.75" customHeight="1" x14ac:dyDescent="0.2">
      <c r="A32" s="345" t="s">
        <v>3892</v>
      </c>
      <c r="B32" s="333">
        <v>8191.2000000000007</v>
      </c>
      <c r="C32" s="334">
        <v>0</v>
      </c>
      <c r="D32" s="334">
        <v>0</v>
      </c>
      <c r="E32" s="334"/>
      <c r="F32" s="335">
        <v>8191.2000000000007</v>
      </c>
      <c r="G32" s="334">
        <v>5.8</v>
      </c>
      <c r="H32" s="334"/>
      <c r="I32" s="349">
        <v>8197</v>
      </c>
      <c r="J32" s="333">
        <v>8009.1</v>
      </c>
      <c r="K32" s="334">
        <v>0</v>
      </c>
      <c r="L32" s="334">
        <v>0</v>
      </c>
      <c r="M32" s="334"/>
      <c r="N32" s="334">
        <v>8009.1</v>
      </c>
      <c r="O32" s="334">
        <v>3.4</v>
      </c>
      <c r="P32" s="334"/>
      <c r="Q32" s="336">
        <v>8012.5</v>
      </c>
      <c r="R32" s="337">
        <v>-182.10000000000036</v>
      </c>
      <c r="S32" s="335">
        <v>0</v>
      </c>
      <c r="T32" s="335">
        <v>0</v>
      </c>
      <c r="U32" s="335">
        <v>-182.10000000000036</v>
      </c>
      <c r="V32" s="335">
        <v>-2.4</v>
      </c>
      <c r="W32" s="338">
        <v>-184.5</v>
      </c>
      <c r="X32" s="339">
        <v>97.776882508057426</v>
      </c>
      <c r="Y32" s="319"/>
      <c r="Z32" s="339"/>
      <c r="AA32" s="339">
        <v>97.776882508057426</v>
      </c>
      <c r="AB32" s="352">
        <v>58.620689655172406</v>
      </c>
      <c r="AC32" s="339">
        <v>97.749176527998046</v>
      </c>
      <c r="AD32" s="339">
        <v>2.9380410858400587</v>
      </c>
      <c r="AE32" s="339">
        <v>0</v>
      </c>
      <c r="AF32" s="339">
        <v>0</v>
      </c>
      <c r="AG32" s="339">
        <v>2.9380410858400587</v>
      </c>
      <c r="AH32" s="339">
        <v>0</v>
      </c>
      <c r="AI32" s="339">
        <v>2.9392883345561263</v>
      </c>
    </row>
    <row r="33" spans="1:35" s="340" customFormat="1" ht="15.75" customHeight="1" x14ac:dyDescent="0.2">
      <c r="A33" s="346" t="s">
        <v>3888</v>
      </c>
      <c r="B33" s="333"/>
      <c r="C33" s="334"/>
      <c r="D33" s="334"/>
      <c r="E33" s="334"/>
      <c r="F33" s="324">
        <v>0</v>
      </c>
      <c r="G33" s="334"/>
      <c r="H33" s="334"/>
      <c r="I33" s="326">
        <v>0</v>
      </c>
      <c r="J33" s="333"/>
      <c r="K33" s="334"/>
      <c r="L33" s="334"/>
      <c r="M33" s="334"/>
      <c r="N33" s="334">
        <v>0</v>
      </c>
      <c r="O33" s="334"/>
      <c r="P33" s="334"/>
      <c r="Q33" s="326">
        <v>0</v>
      </c>
      <c r="R33" s="327">
        <v>0</v>
      </c>
      <c r="S33" s="324">
        <v>0</v>
      </c>
      <c r="T33" s="324">
        <v>0</v>
      </c>
      <c r="U33" s="324">
        <v>0</v>
      </c>
      <c r="V33" s="324">
        <v>0</v>
      </c>
      <c r="W33" s="328">
        <v>0</v>
      </c>
      <c r="X33" s="319"/>
      <c r="Y33" s="319"/>
      <c r="Z33" s="319"/>
      <c r="AA33" s="319"/>
      <c r="AB33" s="352"/>
      <c r="AC33" s="319"/>
      <c r="AD33" s="319"/>
      <c r="AE33" s="318"/>
      <c r="AF33" s="318"/>
      <c r="AG33" s="319"/>
      <c r="AH33" s="339">
        <v>0</v>
      </c>
      <c r="AI33" s="319"/>
    </row>
    <row r="34" spans="1:35" s="340" customFormat="1" ht="15.75" customHeight="1" x14ac:dyDescent="0.2">
      <c r="A34" s="347" t="s">
        <v>3893</v>
      </c>
      <c r="B34" s="331">
        <v>965.5</v>
      </c>
      <c r="C34" s="334"/>
      <c r="D34" s="334"/>
      <c r="E34" s="334"/>
      <c r="F34" s="348">
        <v>965.5</v>
      </c>
      <c r="G34" s="334">
        <v>5.8</v>
      </c>
      <c r="H34" s="334"/>
      <c r="I34" s="349">
        <v>971.3</v>
      </c>
      <c r="J34" s="331">
        <v>882.8</v>
      </c>
      <c r="K34" s="334"/>
      <c r="L34" s="334"/>
      <c r="M34" s="334"/>
      <c r="N34" s="334">
        <v>882.8</v>
      </c>
      <c r="O34" s="334">
        <v>3.4</v>
      </c>
      <c r="P34" s="334"/>
      <c r="Q34" s="349">
        <v>886.19999999999993</v>
      </c>
      <c r="R34" s="350">
        <v>-82.700000000000045</v>
      </c>
      <c r="S34" s="348">
        <v>0</v>
      </c>
      <c r="T34" s="348">
        <v>0</v>
      </c>
      <c r="U34" s="348">
        <v>-82.700000000000045</v>
      </c>
      <c r="V34" s="348">
        <v>-2.4</v>
      </c>
      <c r="W34" s="351">
        <v>-85.100000000000023</v>
      </c>
      <c r="X34" s="352">
        <v>91.434489901605374</v>
      </c>
      <c r="Y34" s="319"/>
      <c r="Z34" s="352"/>
      <c r="AA34" s="352">
        <v>91.434489901605374</v>
      </c>
      <c r="AB34" s="352">
        <v>58.620689655172406</v>
      </c>
      <c r="AC34" s="352">
        <v>91.238546278183875</v>
      </c>
      <c r="AD34" s="352">
        <v>0.32384446074834922</v>
      </c>
      <c r="AE34" s="352">
        <v>0</v>
      </c>
      <c r="AF34" s="352">
        <v>0</v>
      </c>
      <c r="AG34" s="352">
        <v>0.32384446074834922</v>
      </c>
      <c r="AH34" s="339">
        <v>0</v>
      </c>
      <c r="AI34" s="352">
        <v>0.32509170946441668</v>
      </c>
    </row>
    <row r="35" spans="1:35" s="340" customFormat="1" ht="15.75" customHeight="1" x14ac:dyDescent="0.2">
      <c r="A35" s="347" t="s">
        <v>3894</v>
      </c>
      <c r="B35" s="331">
        <v>7245.7</v>
      </c>
      <c r="C35" s="334"/>
      <c r="D35" s="334"/>
      <c r="E35" s="334"/>
      <c r="F35" s="348">
        <v>7245.7</v>
      </c>
      <c r="G35" s="334"/>
      <c r="H35" s="334"/>
      <c r="I35" s="349">
        <v>7245.7</v>
      </c>
      <c r="J35" s="331">
        <v>7144.7</v>
      </c>
      <c r="K35" s="334"/>
      <c r="L35" s="334"/>
      <c r="M35" s="334"/>
      <c r="N35" s="334">
        <v>7144.7</v>
      </c>
      <c r="O35" s="334"/>
      <c r="P35" s="334"/>
      <c r="Q35" s="349">
        <v>7144.7</v>
      </c>
      <c r="R35" s="350">
        <v>-101</v>
      </c>
      <c r="S35" s="348">
        <v>0</v>
      </c>
      <c r="T35" s="348">
        <v>0</v>
      </c>
      <c r="U35" s="348">
        <v>-101</v>
      </c>
      <c r="V35" s="348">
        <v>0</v>
      </c>
      <c r="W35" s="351">
        <v>-101</v>
      </c>
      <c r="X35" s="352">
        <v>98.606069806919976</v>
      </c>
      <c r="Y35" s="319"/>
      <c r="Z35" s="352"/>
      <c r="AA35" s="352">
        <v>98.606069806919976</v>
      </c>
      <c r="AB35" s="352"/>
      <c r="AC35" s="352">
        <v>98.606069806919976</v>
      </c>
      <c r="AD35" s="352">
        <v>2.6209464416727806</v>
      </c>
      <c r="AE35" s="352">
        <v>0</v>
      </c>
      <c r="AF35" s="352">
        <v>0</v>
      </c>
      <c r="AG35" s="352">
        <v>2.6209464416727806</v>
      </c>
      <c r="AH35" s="339">
        <v>0</v>
      </c>
      <c r="AI35" s="352">
        <v>2.6209464416727806</v>
      </c>
    </row>
    <row r="36" spans="1:35" s="340" customFormat="1" ht="15.75" customHeight="1" x14ac:dyDescent="0.2">
      <c r="A36" s="347" t="s">
        <v>3895</v>
      </c>
      <c r="B36" s="331">
        <v>-20</v>
      </c>
      <c r="C36" s="334"/>
      <c r="D36" s="334"/>
      <c r="E36" s="334"/>
      <c r="F36" s="348">
        <v>-20</v>
      </c>
      <c r="G36" s="334"/>
      <c r="H36" s="334"/>
      <c r="I36" s="349">
        <v>-20</v>
      </c>
      <c r="J36" s="331">
        <v>-18.399999999999999</v>
      </c>
      <c r="K36" s="334"/>
      <c r="L36" s="334"/>
      <c r="M36" s="334"/>
      <c r="N36" s="334">
        <v>-18.399999999999999</v>
      </c>
      <c r="O36" s="334"/>
      <c r="P36" s="334"/>
      <c r="Q36" s="349">
        <v>-18.399999999999999</v>
      </c>
      <c r="R36" s="350">
        <v>1.6000000000000014</v>
      </c>
      <c r="S36" s="348">
        <v>0</v>
      </c>
      <c r="T36" s="348">
        <v>0</v>
      </c>
      <c r="U36" s="348">
        <v>1.6000000000000014</v>
      </c>
      <c r="V36" s="348">
        <v>0</v>
      </c>
      <c r="W36" s="351">
        <v>1.6000000000000014</v>
      </c>
      <c r="X36" s="352">
        <v>92</v>
      </c>
      <c r="Y36" s="319"/>
      <c r="Z36" s="352"/>
      <c r="AA36" s="352">
        <v>92</v>
      </c>
      <c r="AB36" s="352"/>
      <c r="AC36" s="352">
        <v>92</v>
      </c>
      <c r="AD36" s="352">
        <v>0</v>
      </c>
      <c r="AE36" s="352">
        <v>0</v>
      </c>
      <c r="AF36" s="352">
        <v>0</v>
      </c>
      <c r="AG36" s="339">
        <v>0</v>
      </c>
      <c r="AH36" s="339">
        <v>0</v>
      </c>
      <c r="AI36" s="339">
        <v>0</v>
      </c>
    </row>
    <row r="37" spans="1:35" s="340" customFormat="1" ht="15.75" customHeight="1" x14ac:dyDescent="0.2">
      <c r="A37" s="345" t="s">
        <v>3896</v>
      </c>
      <c r="B37" s="333">
        <v>7.3</v>
      </c>
      <c r="C37" s="334"/>
      <c r="D37" s="334"/>
      <c r="E37" s="334"/>
      <c r="F37" s="335">
        <v>7.3</v>
      </c>
      <c r="G37" s="334">
        <v>602.70000000000005</v>
      </c>
      <c r="H37" s="334"/>
      <c r="I37" s="336">
        <v>610</v>
      </c>
      <c r="J37" s="333">
        <v>8.3000000000000007</v>
      </c>
      <c r="K37" s="334"/>
      <c r="L37" s="334"/>
      <c r="M37" s="334"/>
      <c r="N37" s="334">
        <v>8.3000000000000007</v>
      </c>
      <c r="O37" s="334">
        <v>584.9</v>
      </c>
      <c r="P37" s="334"/>
      <c r="Q37" s="336">
        <v>593.19999999999993</v>
      </c>
      <c r="R37" s="337">
        <v>1.0000000000000009</v>
      </c>
      <c r="S37" s="335">
        <v>0</v>
      </c>
      <c r="T37" s="335">
        <v>0</v>
      </c>
      <c r="U37" s="335">
        <v>1.0000000000000009</v>
      </c>
      <c r="V37" s="335">
        <v>-17.800000000000068</v>
      </c>
      <c r="W37" s="338">
        <v>-16.800000000000068</v>
      </c>
      <c r="X37" s="339">
        <v>113.69863013698631</v>
      </c>
      <c r="Y37" s="319"/>
      <c r="Z37" s="339"/>
      <c r="AA37" s="339">
        <v>113.69863013698631</v>
      </c>
      <c r="AB37" s="339">
        <v>97.046623527459758</v>
      </c>
      <c r="AC37" s="339">
        <v>97.245901639344254</v>
      </c>
      <c r="AD37" s="339">
        <v>0</v>
      </c>
      <c r="AE37" s="339">
        <v>0</v>
      </c>
      <c r="AF37" s="339">
        <v>0</v>
      </c>
      <c r="AG37" s="339">
        <v>0</v>
      </c>
      <c r="AH37" s="339">
        <v>0.21456346294937637</v>
      </c>
      <c r="AI37" s="339">
        <v>0.21760821716801168</v>
      </c>
    </row>
    <row r="38" spans="1:35" s="340" customFormat="1" ht="29.25" customHeight="1" x14ac:dyDescent="0.2">
      <c r="A38" s="345" t="s">
        <v>3897</v>
      </c>
      <c r="B38" s="333">
        <v>502.7</v>
      </c>
      <c r="C38" s="334"/>
      <c r="D38" s="334"/>
      <c r="E38" s="334"/>
      <c r="F38" s="335">
        <v>502.7</v>
      </c>
      <c r="G38" s="334">
        <v>32.799999999999997</v>
      </c>
      <c r="H38" s="334"/>
      <c r="I38" s="336">
        <v>535.5</v>
      </c>
      <c r="J38" s="333">
        <v>524.20000000000005</v>
      </c>
      <c r="K38" s="334"/>
      <c r="L38" s="334"/>
      <c r="M38" s="334"/>
      <c r="N38" s="334">
        <v>524.20000000000005</v>
      </c>
      <c r="O38" s="334">
        <v>30.6</v>
      </c>
      <c r="P38" s="334"/>
      <c r="Q38" s="336">
        <v>554.80000000000007</v>
      </c>
      <c r="R38" s="337">
        <v>21.500000000000057</v>
      </c>
      <c r="S38" s="335">
        <v>0</v>
      </c>
      <c r="T38" s="335">
        <v>0</v>
      </c>
      <c r="U38" s="335">
        <v>21.500000000000057</v>
      </c>
      <c r="V38" s="335">
        <v>-2.1999999999999957</v>
      </c>
      <c r="W38" s="338">
        <v>19.300000000000068</v>
      </c>
      <c r="X38" s="339">
        <v>104.2769047145415</v>
      </c>
      <c r="Y38" s="319"/>
      <c r="Z38" s="339"/>
      <c r="AA38" s="339">
        <v>104.2769047145415</v>
      </c>
      <c r="AB38" s="339">
        <v>93.292682926829286</v>
      </c>
      <c r="AC38" s="339">
        <v>103.60410830999068</v>
      </c>
      <c r="AD38" s="353">
        <v>0.19229640498899489</v>
      </c>
      <c r="AE38" s="353">
        <v>0</v>
      </c>
      <c r="AF38" s="353">
        <v>0</v>
      </c>
      <c r="AG38" s="353">
        <v>0.19229640498899489</v>
      </c>
      <c r="AH38" s="339">
        <v>0</v>
      </c>
      <c r="AI38" s="339">
        <v>0.20352164343360235</v>
      </c>
    </row>
    <row r="39" spans="1:35" s="340" customFormat="1" ht="15.75" customHeight="1" x14ac:dyDescent="0.2">
      <c r="A39" s="332" t="s">
        <v>3898</v>
      </c>
      <c r="B39" s="333">
        <v>1033.2</v>
      </c>
      <c r="C39" s="334"/>
      <c r="D39" s="334"/>
      <c r="E39" s="334"/>
      <c r="F39" s="335">
        <v>1033.2</v>
      </c>
      <c r="G39" s="334">
        <v>53.1</v>
      </c>
      <c r="H39" s="334"/>
      <c r="I39" s="336">
        <v>1086.3</v>
      </c>
      <c r="J39" s="333">
        <v>1033.7</v>
      </c>
      <c r="K39" s="334"/>
      <c r="L39" s="334"/>
      <c r="M39" s="334"/>
      <c r="N39" s="334">
        <v>1033.7</v>
      </c>
      <c r="O39" s="334">
        <v>60</v>
      </c>
      <c r="P39" s="334"/>
      <c r="Q39" s="336">
        <v>1093.7</v>
      </c>
      <c r="R39" s="337">
        <v>0.5</v>
      </c>
      <c r="S39" s="335">
        <v>0</v>
      </c>
      <c r="T39" s="335">
        <v>0</v>
      </c>
      <c r="U39" s="335">
        <v>0.5</v>
      </c>
      <c r="V39" s="335">
        <v>6.8999999999999986</v>
      </c>
      <c r="W39" s="338">
        <v>7.4000000000000909</v>
      </c>
      <c r="X39" s="339">
        <v>100.04839334107626</v>
      </c>
      <c r="Y39" s="319"/>
      <c r="Z39" s="339"/>
      <c r="AA39" s="339">
        <v>100.04839334107626</v>
      </c>
      <c r="AB39" s="339">
        <v>112.99435028248588</v>
      </c>
      <c r="AC39" s="339">
        <v>100.68121145171685</v>
      </c>
      <c r="AD39" s="353">
        <v>0.37920029347028616</v>
      </c>
      <c r="AE39" s="353">
        <v>0</v>
      </c>
      <c r="AF39" s="353">
        <v>0</v>
      </c>
      <c r="AG39" s="353">
        <v>0.37920029347028616</v>
      </c>
      <c r="AH39" s="339">
        <v>0</v>
      </c>
      <c r="AI39" s="339">
        <v>0.40121056493030083</v>
      </c>
    </row>
    <row r="40" spans="1:35" s="340" customFormat="1" ht="15.75" customHeight="1" x14ac:dyDescent="0.2">
      <c r="A40" s="342" t="s">
        <v>3899</v>
      </c>
      <c r="B40" s="322">
        <v>2465</v>
      </c>
      <c r="C40" s="334">
        <v>0</v>
      </c>
      <c r="D40" s="334">
        <v>0</v>
      </c>
      <c r="E40" s="334"/>
      <c r="F40" s="324">
        <v>2465</v>
      </c>
      <c r="G40" s="334">
        <v>0</v>
      </c>
      <c r="H40" s="334"/>
      <c r="I40" s="326">
        <v>2465</v>
      </c>
      <c r="J40" s="322">
        <v>2732.1</v>
      </c>
      <c r="K40" s="334">
        <v>0</v>
      </c>
      <c r="L40" s="334">
        <v>0</v>
      </c>
      <c r="M40" s="334"/>
      <c r="N40" s="343">
        <v>2732.1</v>
      </c>
      <c r="O40" s="343">
        <v>0</v>
      </c>
      <c r="P40" s="343"/>
      <c r="Q40" s="326">
        <v>2732.1</v>
      </c>
      <c r="R40" s="327">
        <v>267.09999999999991</v>
      </c>
      <c r="S40" s="324">
        <v>0</v>
      </c>
      <c r="T40" s="324">
        <v>0</v>
      </c>
      <c r="U40" s="324">
        <v>267.09999999999991</v>
      </c>
      <c r="V40" s="324">
        <v>0</v>
      </c>
      <c r="W40" s="328">
        <v>267.09999999999991</v>
      </c>
      <c r="X40" s="319">
        <v>110.83569979716023</v>
      </c>
      <c r="Y40" s="319"/>
      <c r="Z40" s="319"/>
      <c r="AA40" s="319">
        <v>110.83569979716023</v>
      </c>
      <c r="AB40" s="319"/>
      <c r="AC40" s="319">
        <v>110.83569979716023</v>
      </c>
      <c r="AD40" s="319">
        <v>1.0022377109317682</v>
      </c>
      <c r="AE40" s="319">
        <v>0</v>
      </c>
      <c r="AF40" s="319">
        <v>0</v>
      </c>
      <c r="AG40" s="319">
        <v>1.0022377109317682</v>
      </c>
      <c r="AH40" s="319">
        <v>0</v>
      </c>
      <c r="AI40" s="319">
        <v>1.0022377109317682</v>
      </c>
    </row>
    <row r="41" spans="1:35" s="340" customFormat="1" ht="15.75" customHeight="1" x14ac:dyDescent="0.2">
      <c r="A41" s="345" t="s">
        <v>3900</v>
      </c>
      <c r="B41" s="333">
        <v>1666.9</v>
      </c>
      <c r="C41" s="334"/>
      <c r="D41" s="334"/>
      <c r="E41" s="334"/>
      <c r="F41" s="335">
        <v>1666.9</v>
      </c>
      <c r="G41" s="334"/>
      <c r="H41" s="334"/>
      <c r="I41" s="336">
        <v>1666.9</v>
      </c>
      <c r="J41" s="333">
        <v>1890.8</v>
      </c>
      <c r="K41" s="334"/>
      <c r="L41" s="334"/>
      <c r="M41" s="334"/>
      <c r="N41" s="334">
        <v>1890.8</v>
      </c>
      <c r="O41" s="334"/>
      <c r="P41" s="334"/>
      <c r="Q41" s="336">
        <v>1890.8</v>
      </c>
      <c r="R41" s="337">
        <v>223.89999999999986</v>
      </c>
      <c r="S41" s="335">
        <v>0</v>
      </c>
      <c r="T41" s="335">
        <v>0</v>
      </c>
      <c r="U41" s="335">
        <v>223.89999999999986</v>
      </c>
      <c r="V41" s="335">
        <v>0</v>
      </c>
      <c r="W41" s="338">
        <v>223.89999999999986</v>
      </c>
      <c r="X41" s="339">
        <v>113.43211950326952</v>
      </c>
      <c r="Y41" s="319"/>
      <c r="Z41" s="339"/>
      <c r="AA41" s="339">
        <v>113.43211950326952</v>
      </c>
      <c r="AB41" s="339"/>
      <c r="AC41" s="339">
        <v>113.43211950326952</v>
      </c>
      <c r="AD41" s="339">
        <v>0.69361702127659575</v>
      </c>
      <c r="AE41" s="339">
        <v>0</v>
      </c>
      <c r="AF41" s="339">
        <v>0</v>
      </c>
      <c r="AG41" s="339">
        <v>0.69361702127659575</v>
      </c>
      <c r="AH41" s="339">
        <v>0</v>
      </c>
      <c r="AI41" s="339">
        <v>0.69361702127659575</v>
      </c>
    </row>
    <row r="42" spans="1:35" s="340" customFormat="1" ht="15.75" customHeight="1" x14ac:dyDescent="0.2">
      <c r="A42" s="332" t="s">
        <v>3901</v>
      </c>
      <c r="B42" s="333">
        <v>798.1</v>
      </c>
      <c r="C42" s="334"/>
      <c r="D42" s="334"/>
      <c r="E42" s="334"/>
      <c r="F42" s="335">
        <v>798.1</v>
      </c>
      <c r="G42" s="334"/>
      <c r="H42" s="334"/>
      <c r="I42" s="336">
        <v>798.1</v>
      </c>
      <c r="J42" s="333">
        <v>841.3</v>
      </c>
      <c r="K42" s="334"/>
      <c r="L42" s="334"/>
      <c r="M42" s="334"/>
      <c r="N42" s="334">
        <v>841.3</v>
      </c>
      <c r="O42" s="334"/>
      <c r="P42" s="334"/>
      <c r="Q42" s="336">
        <v>841.3</v>
      </c>
      <c r="R42" s="337">
        <v>43.199999999999932</v>
      </c>
      <c r="S42" s="335">
        <v>0</v>
      </c>
      <c r="T42" s="335">
        <v>0</v>
      </c>
      <c r="U42" s="335">
        <v>43.199999999999932</v>
      </c>
      <c r="V42" s="335">
        <v>0</v>
      </c>
      <c r="W42" s="338">
        <v>43.199999999999932</v>
      </c>
      <c r="X42" s="339">
        <v>105.41285553188821</v>
      </c>
      <c r="Y42" s="319"/>
      <c r="Z42" s="339"/>
      <c r="AA42" s="339">
        <v>105.41285553188821</v>
      </c>
      <c r="AB42" s="339"/>
      <c r="AC42" s="339">
        <v>105.41285553188821</v>
      </c>
      <c r="AD42" s="339">
        <v>0.30862068965517242</v>
      </c>
      <c r="AE42" s="339">
        <v>0</v>
      </c>
      <c r="AF42" s="339">
        <v>0</v>
      </c>
      <c r="AG42" s="339">
        <v>0.30862068965517242</v>
      </c>
      <c r="AH42" s="339">
        <v>0</v>
      </c>
      <c r="AI42" s="339">
        <v>0.30862068965517242</v>
      </c>
    </row>
    <row r="43" spans="1:35" s="362" customFormat="1" ht="15.75" customHeight="1" x14ac:dyDescent="0.2">
      <c r="A43" s="354" t="s">
        <v>3902</v>
      </c>
      <c r="B43" s="355">
        <v>0</v>
      </c>
      <c r="C43" s="356">
        <v>18553</v>
      </c>
      <c r="D43" s="356">
        <v>6294.7</v>
      </c>
      <c r="E43" s="357"/>
      <c r="F43" s="358">
        <v>24847.7</v>
      </c>
      <c r="G43" s="359">
        <v>0</v>
      </c>
      <c r="H43" s="359"/>
      <c r="I43" s="360">
        <v>24847.7</v>
      </c>
      <c r="J43" s="355">
        <v>0</v>
      </c>
      <c r="K43" s="356">
        <v>18573.400000000001</v>
      </c>
      <c r="L43" s="356">
        <v>6349.8</v>
      </c>
      <c r="M43" s="356"/>
      <c r="N43" s="356">
        <v>24923.200000000001</v>
      </c>
      <c r="O43" s="356">
        <v>0</v>
      </c>
      <c r="P43" s="356"/>
      <c r="Q43" s="360">
        <v>24923.200000000001</v>
      </c>
      <c r="R43" s="327">
        <v>0</v>
      </c>
      <c r="S43" s="324">
        <v>20.400000000001455</v>
      </c>
      <c r="T43" s="324">
        <v>55.100000000000364</v>
      </c>
      <c r="U43" s="324">
        <v>75.5</v>
      </c>
      <c r="V43" s="324">
        <v>0</v>
      </c>
      <c r="W43" s="328">
        <v>75.5</v>
      </c>
      <c r="X43" s="361"/>
      <c r="Y43" s="361">
        <v>100.10995526329975</v>
      </c>
      <c r="Z43" s="361">
        <v>100.87533957138545</v>
      </c>
      <c r="AA43" s="361">
        <v>100.30385106066156</v>
      </c>
      <c r="AB43" s="361"/>
      <c r="AC43" s="361">
        <v>100.30385106066156</v>
      </c>
      <c r="AD43" s="339">
        <v>0</v>
      </c>
      <c r="AE43" s="319">
        <v>6.8134262655906097</v>
      </c>
      <c r="AF43" s="319">
        <v>2.3293470286133529</v>
      </c>
      <c r="AG43" s="319">
        <v>9.1427732942039626</v>
      </c>
      <c r="AH43" s="319">
        <v>0</v>
      </c>
      <c r="AI43" s="319">
        <v>9.1427732942039626</v>
      </c>
    </row>
    <row r="44" spans="1:35" s="362" customFormat="1" ht="15.75" customHeight="1" x14ac:dyDescent="0.2">
      <c r="A44" s="363" t="s">
        <v>3903</v>
      </c>
      <c r="B44" s="331"/>
      <c r="C44" s="323">
        <v>18553</v>
      </c>
      <c r="D44" s="323"/>
      <c r="E44" s="323"/>
      <c r="F44" s="348">
        <v>18553</v>
      </c>
      <c r="G44" s="323"/>
      <c r="H44" s="323"/>
      <c r="I44" s="349">
        <v>18553</v>
      </c>
      <c r="J44" s="331"/>
      <c r="K44" s="323">
        <v>18573.400000000001</v>
      </c>
      <c r="L44" s="323"/>
      <c r="M44" s="323"/>
      <c r="N44" s="323">
        <v>18573.400000000001</v>
      </c>
      <c r="O44" s="323"/>
      <c r="P44" s="323"/>
      <c r="Q44" s="349">
        <v>18573.400000000001</v>
      </c>
      <c r="R44" s="350">
        <v>0</v>
      </c>
      <c r="S44" s="348">
        <v>20.400000000001455</v>
      </c>
      <c r="T44" s="348">
        <v>0</v>
      </c>
      <c r="U44" s="348">
        <v>20.400000000001455</v>
      </c>
      <c r="V44" s="348">
        <v>0</v>
      </c>
      <c r="W44" s="351">
        <v>20.400000000001455</v>
      </c>
      <c r="X44" s="352"/>
      <c r="Y44" s="352">
        <v>100.10995526329975</v>
      </c>
      <c r="Z44" s="352"/>
      <c r="AA44" s="352">
        <v>100.10995526329975</v>
      </c>
      <c r="AB44" s="352"/>
      <c r="AC44" s="352">
        <v>100.10995526329975</v>
      </c>
      <c r="AD44" s="339">
        <v>0</v>
      </c>
      <c r="AE44" s="352">
        <v>6.8134262655906097</v>
      </c>
      <c r="AF44" s="352">
        <v>0</v>
      </c>
      <c r="AG44" s="352">
        <v>6.8134262655906097</v>
      </c>
      <c r="AH44" s="352">
        <v>0</v>
      </c>
      <c r="AI44" s="352">
        <v>6.8134262655906097</v>
      </c>
    </row>
    <row r="45" spans="1:35" s="362" customFormat="1" ht="15.75" customHeight="1" x14ac:dyDescent="0.2">
      <c r="A45" s="363" t="s">
        <v>3904</v>
      </c>
      <c r="B45" s="331"/>
      <c r="C45" s="323"/>
      <c r="D45" s="323">
        <v>6294.7</v>
      </c>
      <c r="E45" s="323"/>
      <c r="F45" s="348">
        <v>6294.7</v>
      </c>
      <c r="G45" s="323"/>
      <c r="H45" s="323"/>
      <c r="I45" s="349">
        <v>6294.7</v>
      </c>
      <c r="J45" s="331"/>
      <c r="K45" s="323"/>
      <c r="L45" s="323">
        <v>6349.8</v>
      </c>
      <c r="M45" s="323"/>
      <c r="N45" s="323">
        <v>6349.8</v>
      </c>
      <c r="O45" s="323"/>
      <c r="P45" s="323"/>
      <c r="Q45" s="349">
        <v>6349.8</v>
      </c>
      <c r="R45" s="350">
        <v>0</v>
      </c>
      <c r="S45" s="348">
        <v>0</v>
      </c>
      <c r="T45" s="348">
        <v>55.100000000000364</v>
      </c>
      <c r="U45" s="348">
        <v>55.100000000000364</v>
      </c>
      <c r="V45" s="348">
        <v>0</v>
      </c>
      <c r="W45" s="351">
        <v>55.100000000000364</v>
      </c>
      <c r="X45" s="352"/>
      <c r="Y45" s="319"/>
      <c r="Z45" s="352">
        <v>100.87533957138545</v>
      </c>
      <c r="AA45" s="352">
        <v>100.87533957138545</v>
      </c>
      <c r="AB45" s="352"/>
      <c r="AC45" s="352">
        <v>100.87533957138545</v>
      </c>
      <c r="AD45" s="352">
        <v>0</v>
      </c>
      <c r="AE45" s="352">
        <v>0</v>
      </c>
      <c r="AF45" s="352">
        <v>2.3293470286133529</v>
      </c>
      <c r="AG45" s="352">
        <v>2.3293470286133529</v>
      </c>
      <c r="AH45" s="352">
        <v>0</v>
      </c>
      <c r="AI45" s="352">
        <v>2.3293470286133529</v>
      </c>
    </row>
    <row r="46" spans="1:35" s="362" customFormat="1" ht="15.75" customHeight="1" x14ac:dyDescent="0.2">
      <c r="A46" s="364" t="s">
        <v>3905</v>
      </c>
      <c r="B46" s="365">
        <v>4626.3</v>
      </c>
      <c r="C46" s="366">
        <v>0</v>
      </c>
      <c r="D46" s="367">
        <v>17.8</v>
      </c>
      <c r="E46" s="366"/>
      <c r="F46" s="358">
        <v>4644.1000000000004</v>
      </c>
      <c r="G46" s="367">
        <v>226</v>
      </c>
      <c r="H46" s="368"/>
      <c r="I46" s="360">
        <v>4870.1000000000004</v>
      </c>
      <c r="J46" s="365">
        <v>4306.3</v>
      </c>
      <c r="K46" s="367">
        <v>0</v>
      </c>
      <c r="L46" s="367">
        <v>18.5</v>
      </c>
      <c r="M46" s="367"/>
      <c r="N46" s="367">
        <v>4324.8</v>
      </c>
      <c r="O46" s="367">
        <v>214.6</v>
      </c>
      <c r="P46" s="368"/>
      <c r="Q46" s="360">
        <v>4539.4000000000005</v>
      </c>
      <c r="R46" s="369">
        <v>-320</v>
      </c>
      <c r="S46" s="358">
        <v>0</v>
      </c>
      <c r="T46" s="358">
        <v>0.69999999999999929</v>
      </c>
      <c r="U46" s="358">
        <v>-319.30000000000018</v>
      </c>
      <c r="V46" s="358">
        <v>-11.400000000000006</v>
      </c>
      <c r="W46" s="370">
        <v>-330.69999999999982</v>
      </c>
      <c r="X46" s="361">
        <v>93.083025311804249</v>
      </c>
      <c r="Y46" s="319"/>
      <c r="Z46" s="361"/>
      <c r="AA46" s="361">
        <v>93.124609719859606</v>
      </c>
      <c r="AB46" s="361">
        <v>94.95575221238937</v>
      </c>
      <c r="AC46" s="361">
        <v>93.209585018788118</v>
      </c>
      <c r="AD46" s="344">
        <v>1.57971386647102</v>
      </c>
      <c r="AE46" s="344">
        <v>0</v>
      </c>
      <c r="AF46" s="339">
        <v>0</v>
      </c>
      <c r="AG46" s="319">
        <v>1.5865003668378577</v>
      </c>
      <c r="AH46" s="319">
        <v>7.8723404255319152E-2</v>
      </c>
      <c r="AI46" s="319">
        <v>1.6652237710931768</v>
      </c>
    </row>
    <row r="47" spans="1:35" s="362" customFormat="1" ht="15.75" customHeight="1" x14ac:dyDescent="0.2">
      <c r="A47" s="363" t="s">
        <v>3906</v>
      </c>
      <c r="B47" s="331">
        <v>1931</v>
      </c>
      <c r="C47" s="323"/>
      <c r="D47" s="323"/>
      <c r="E47" s="323"/>
      <c r="F47" s="348">
        <v>1931</v>
      </c>
      <c r="G47" s="323">
        <v>7.7</v>
      </c>
      <c r="H47" s="323"/>
      <c r="I47" s="349">
        <v>1938.7</v>
      </c>
      <c r="J47" s="331">
        <v>1010.2</v>
      </c>
      <c r="K47" s="323"/>
      <c r="L47" s="323"/>
      <c r="M47" s="323"/>
      <c r="N47" s="323">
        <v>1010.2</v>
      </c>
      <c r="O47" s="323">
        <v>3.9</v>
      </c>
      <c r="P47" s="323"/>
      <c r="Q47" s="349">
        <v>1014.1</v>
      </c>
      <c r="R47" s="350">
        <v>-920.8</v>
      </c>
      <c r="S47" s="348">
        <v>0</v>
      </c>
      <c r="T47" s="348">
        <v>0</v>
      </c>
      <c r="U47" s="348">
        <v>-920.8</v>
      </c>
      <c r="V47" s="348">
        <v>-3.8000000000000003</v>
      </c>
      <c r="W47" s="351">
        <v>-924.6</v>
      </c>
      <c r="X47" s="352">
        <v>52.314862765406524</v>
      </c>
      <c r="Y47" s="319"/>
      <c r="Z47" s="352"/>
      <c r="AA47" s="352">
        <v>52.314862765406524</v>
      </c>
      <c r="AB47" s="352">
        <v>50.649350649350644</v>
      </c>
      <c r="AC47" s="352">
        <v>52.308247794914124</v>
      </c>
      <c r="AD47" s="339">
        <v>0.37057960381511373</v>
      </c>
      <c r="AE47" s="339">
        <v>0</v>
      </c>
      <c r="AF47" s="339">
        <v>0</v>
      </c>
      <c r="AG47" s="339">
        <v>0.37057960381511373</v>
      </c>
      <c r="AH47" s="339">
        <v>0</v>
      </c>
      <c r="AI47" s="352">
        <v>0.3720102714600147</v>
      </c>
    </row>
    <row r="48" spans="1:35" s="362" customFormat="1" ht="15.75" customHeight="1" x14ac:dyDescent="0.2">
      <c r="A48" s="363" t="s">
        <v>3907</v>
      </c>
      <c r="B48" s="331">
        <v>2695.3</v>
      </c>
      <c r="C48" s="323"/>
      <c r="D48" s="323">
        <v>17.8</v>
      </c>
      <c r="E48" s="323"/>
      <c r="F48" s="348">
        <v>2713.1000000000004</v>
      </c>
      <c r="G48" s="323">
        <v>218.3</v>
      </c>
      <c r="H48" s="323"/>
      <c r="I48" s="349">
        <v>2931.4000000000005</v>
      </c>
      <c r="J48" s="331">
        <v>3296.1</v>
      </c>
      <c r="K48" s="323"/>
      <c r="L48" s="323">
        <v>18.5</v>
      </c>
      <c r="M48" s="323"/>
      <c r="N48" s="323">
        <v>3314.6</v>
      </c>
      <c r="O48" s="323">
        <v>210.7</v>
      </c>
      <c r="P48" s="323"/>
      <c r="Q48" s="349">
        <v>3525.2999999999997</v>
      </c>
      <c r="R48" s="350">
        <v>600.79999999999973</v>
      </c>
      <c r="S48" s="348">
        <v>0</v>
      </c>
      <c r="T48" s="348">
        <v>0.69999999999999929</v>
      </c>
      <c r="U48" s="348">
        <v>601.49999999999955</v>
      </c>
      <c r="V48" s="348">
        <v>-7.6000000000000227</v>
      </c>
      <c r="W48" s="351">
        <v>593.89999999999918</v>
      </c>
      <c r="X48" s="352">
        <v>122.29065410158422</v>
      </c>
      <c r="Y48" s="319"/>
      <c r="Z48" s="352"/>
      <c r="AA48" s="352">
        <v>122.17021119752312</v>
      </c>
      <c r="AB48" s="352">
        <v>96.518552450755834</v>
      </c>
      <c r="AC48" s="352">
        <v>120.25994405403557</v>
      </c>
      <c r="AD48" s="352">
        <v>1.2091342626559061</v>
      </c>
      <c r="AE48" s="352">
        <v>0</v>
      </c>
      <c r="AF48" s="352">
        <v>0</v>
      </c>
      <c r="AG48" s="352">
        <v>1.215920763022744</v>
      </c>
      <c r="AH48" s="352">
        <v>7.7292736610418189E-2</v>
      </c>
      <c r="AI48" s="352">
        <v>1.2932134996331621</v>
      </c>
    </row>
    <row r="49" spans="1:35" s="362" customFormat="1" ht="15.75" customHeight="1" x14ac:dyDescent="0.2">
      <c r="A49" s="371" t="s">
        <v>3035</v>
      </c>
      <c r="B49" s="372">
        <v>2728.8999999999996</v>
      </c>
      <c r="C49" s="343">
        <v>345.2</v>
      </c>
      <c r="D49" s="343">
        <v>152</v>
      </c>
      <c r="E49" s="343"/>
      <c r="F49" s="358">
        <v>3226.0999999999995</v>
      </c>
      <c r="G49" s="343">
        <v>912.3</v>
      </c>
      <c r="H49" s="325">
        <v>-4.2</v>
      </c>
      <c r="I49" s="360">
        <v>4134.2</v>
      </c>
      <c r="J49" s="372">
        <v>2999.4</v>
      </c>
      <c r="K49" s="343">
        <v>428.7</v>
      </c>
      <c r="L49" s="343">
        <v>176</v>
      </c>
      <c r="M49" s="343"/>
      <c r="N49" s="343">
        <v>3604.1</v>
      </c>
      <c r="O49" s="343">
        <v>918.8</v>
      </c>
      <c r="P49" s="323">
        <v>-4.3</v>
      </c>
      <c r="Q49" s="360">
        <v>4518.5999999999995</v>
      </c>
      <c r="R49" s="369">
        <v>270.50000000000045</v>
      </c>
      <c r="S49" s="358">
        <v>83.5</v>
      </c>
      <c r="T49" s="358">
        <v>24</v>
      </c>
      <c r="U49" s="358">
        <v>378.00000000000045</v>
      </c>
      <c r="V49" s="358">
        <v>6.5</v>
      </c>
      <c r="W49" s="370">
        <v>384.39999999999964</v>
      </c>
      <c r="X49" s="361">
        <v>109.91241892337572</v>
      </c>
      <c r="Y49" s="319">
        <v>124.18887601390497</v>
      </c>
      <c r="Z49" s="361">
        <v>115.78947368421053</v>
      </c>
      <c r="AA49" s="361">
        <v>111.71693375902794</v>
      </c>
      <c r="AB49" s="361">
        <v>100.71248492820344</v>
      </c>
      <c r="AC49" s="361">
        <v>109.29805040878524</v>
      </c>
      <c r="AD49" s="344">
        <v>1.1002934702861336</v>
      </c>
      <c r="AE49" s="344">
        <v>0.15726338958180483</v>
      </c>
      <c r="AF49" s="352">
        <v>6.4563462949376371E-2</v>
      </c>
      <c r="AG49" s="319">
        <v>1.3221203228173148</v>
      </c>
      <c r="AH49" s="319">
        <v>0.33705062362435806</v>
      </c>
      <c r="AI49" s="319">
        <v>1.657593543653705</v>
      </c>
    </row>
    <row r="50" spans="1:35" s="362" customFormat="1" ht="15.75" customHeight="1" x14ac:dyDescent="0.2">
      <c r="A50" s="330" t="s">
        <v>3908</v>
      </c>
      <c r="B50" s="331">
        <v>503.70000000000005</v>
      </c>
      <c r="C50" s="323">
        <v>3</v>
      </c>
      <c r="D50" s="323">
        <v>2.2999999999999998</v>
      </c>
      <c r="E50" s="323"/>
      <c r="F50" s="348">
        <v>509.00000000000006</v>
      </c>
      <c r="G50" s="323">
        <v>162</v>
      </c>
      <c r="H50" s="323">
        <v>-4.2</v>
      </c>
      <c r="I50" s="349">
        <v>666.8</v>
      </c>
      <c r="J50" s="331">
        <v>627.39999999999986</v>
      </c>
      <c r="K50" s="323">
        <v>6</v>
      </c>
      <c r="L50" s="323">
        <v>6.2</v>
      </c>
      <c r="M50" s="323"/>
      <c r="N50" s="323">
        <v>639.59999999999991</v>
      </c>
      <c r="O50" s="323">
        <v>170.8</v>
      </c>
      <c r="P50" s="323">
        <v>-4.3</v>
      </c>
      <c r="Q50" s="349">
        <v>806.09999999999991</v>
      </c>
      <c r="R50" s="350">
        <v>123.69999999999982</v>
      </c>
      <c r="S50" s="348">
        <v>3</v>
      </c>
      <c r="T50" s="348">
        <v>3.9000000000000004</v>
      </c>
      <c r="U50" s="348">
        <v>130.59999999999985</v>
      </c>
      <c r="V50" s="348">
        <v>8.8000000000000114</v>
      </c>
      <c r="W50" s="351">
        <v>139.29999999999995</v>
      </c>
      <c r="X50" s="352">
        <v>124.55826881080003</v>
      </c>
      <c r="Y50" s="352">
        <v>200</v>
      </c>
      <c r="Z50" s="352" t="s">
        <v>3909</v>
      </c>
      <c r="AA50" s="352">
        <v>125.65815324165027</v>
      </c>
      <c r="AB50" s="352">
        <v>105.43209876543212</v>
      </c>
      <c r="AC50" s="352">
        <v>120.89082183563286</v>
      </c>
      <c r="AD50" s="373">
        <v>0.23015407190022005</v>
      </c>
      <c r="AE50" s="339">
        <v>0</v>
      </c>
      <c r="AF50" s="339">
        <v>0</v>
      </c>
      <c r="AG50" s="352">
        <v>0.23462949376375641</v>
      </c>
      <c r="AH50" s="352">
        <v>6.265590608950844E-2</v>
      </c>
      <c r="AI50" s="352">
        <v>0.2957079970652971</v>
      </c>
    </row>
    <row r="51" spans="1:35" s="340" customFormat="1" ht="15.75" customHeight="1" x14ac:dyDescent="0.2">
      <c r="A51" s="345" t="s">
        <v>3910</v>
      </c>
      <c r="B51" s="333">
        <v>171.8</v>
      </c>
      <c r="C51" s="334">
        <v>3</v>
      </c>
      <c r="D51" s="334">
        <v>2.2999999999999998</v>
      </c>
      <c r="E51" s="334"/>
      <c r="F51" s="335">
        <v>177.10000000000002</v>
      </c>
      <c r="G51" s="334">
        <v>2.1</v>
      </c>
      <c r="H51" s="334">
        <v>-4.2</v>
      </c>
      <c r="I51" s="336">
        <v>175.00000000000003</v>
      </c>
      <c r="J51" s="333">
        <v>258.7</v>
      </c>
      <c r="K51" s="334">
        <v>6</v>
      </c>
      <c r="L51" s="334">
        <v>6.2</v>
      </c>
      <c r="M51" s="334">
        <v>0</v>
      </c>
      <c r="N51" s="334">
        <v>270.89999999999998</v>
      </c>
      <c r="O51" s="334">
        <v>1.5</v>
      </c>
      <c r="P51" s="334">
        <v>-4.3</v>
      </c>
      <c r="Q51" s="336">
        <v>268.09999999999997</v>
      </c>
      <c r="R51" s="337">
        <v>86.899999999999977</v>
      </c>
      <c r="S51" s="335">
        <v>3</v>
      </c>
      <c r="T51" s="335">
        <v>3.9000000000000004</v>
      </c>
      <c r="U51" s="335">
        <v>93.799999999999955</v>
      </c>
      <c r="V51" s="335">
        <v>-0.60000000000000009</v>
      </c>
      <c r="W51" s="338">
        <v>93.099999999999937</v>
      </c>
      <c r="X51" s="339">
        <v>150.58207217694991</v>
      </c>
      <c r="Y51" s="339">
        <v>200</v>
      </c>
      <c r="Z51" s="339" t="s">
        <v>3909</v>
      </c>
      <c r="AA51" s="339">
        <v>152.96442687747032</v>
      </c>
      <c r="AB51" s="339">
        <v>71.428571428571431</v>
      </c>
      <c r="AC51" s="339">
        <v>153.19999999999996</v>
      </c>
      <c r="AD51" s="339">
        <v>9.4900953778429928E-2</v>
      </c>
      <c r="AE51" s="339">
        <v>0</v>
      </c>
      <c r="AF51" s="339">
        <v>0</v>
      </c>
      <c r="AG51" s="339">
        <v>9.9376375641966247E-2</v>
      </c>
      <c r="AH51" s="339">
        <v>0</v>
      </c>
      <c r="AI51" s="339">
        <v>9.83492296404989E-2</v>
      </c>
    </row>
    <row r="52" spans="1:35" s="340" customFormat="1" ht="15.75" customHeight="1" x14ac:dyDescent="0.2">
      <c r="A52" s="346" t="s">
        <v>3888</v>
      </c>
      <c r="B52" s="333"/>
      <c r="C52" s="334"/>
      <c r="D52" s="334"/>
      <c r="E52" s="334"/>
      <c r="F52" s="335">
        <v>0</v>
      </c>
      <c r="G52" s="334"/>
      <c r="H52" s="334"/>
      <c r="I52" s="336">
        <v>0</v>
      </c>
      <c r="J52" s="333"/>
      <c r="K52" s="334"/>
      <c r="L52" s="334"/>
      <c r="M52" s="334"/>
      <c r="N52" s="334">
        <v>0</v>
      </c>
      <c r="O52" s="334"/>
      <c r="P52" s="334">
        <v>0</v>
      </c>
      <c r="Q52" s="336">
        <v>0</v>
      </c>
      <c r="R52" s="337">
        <v>0</v>
      </c>
      <c r="S52" s="335">
        <v>0</v>
      </c>
      <c r="T52" s="335">
        <v>0</v>
      </c>
      <c r="U52" s="335">
        <v>0</v>
      </c>
      <c r="V52" s="335">
        <v>0</v>
      </c>
      <c r="W52" s="338">
        <v>0</v>
      </c>
      <c r="X52" s="339"/>
      <c r="Y52" s="339"/>
      <c r="Z52" s="339"/>
      <c r="AA52" s="339"/>
      <c r="AB52" s="339"/>
      <c r="AC52" s="339"/>
      <c r="AD52" s="339"/>
      <c r="AE52" s="339">
        <v>0</v>
      </c>
      <c r="AF52" s="339">
        <v>0</v>
      </c>
      <c r="AG52" s="339">
        <v>0</v>
      </c>
      <c r="AH52" s="339">
        <v>0</v>
      </c>
      <c r="AI52" s="339">
        <v>0</v>
      </c>
    </row>
    <row r="53" spans="1:35" s="340" customFormat="1" ht="15.75" customHeight="1" x14ac:dyDescent="0.2">
      <c r="A53" s="345" t="s">
        <v>3911</v>
      </c>
      <c r="B53" s="333">
        <v>4.2</v>
      </c>
      <c r="C53" s="334"/>
      <c r="D53" s="334"/>
      <c r="E53" s="334"/>
      <c r="F53" s="335">
        <v>4.2</v>
      </c>
      <c r="G53" s="334"/>
      <c r="H53" s="334">
        <v>-4.2</v>
      </c>
      <c r="I53" s="336">
        <v>0</v>
      </c>
      <c r="J53" s="333">
        <v>4.3</v>
      </c>
      <c r="K53" s="334"/>
      <c r="L53" s="334"/>
      <c r="M53" s="334"/>
      <c r="N53" s="334">
        <v>4.3</v>
      </c>
      <c r="O53" s="334"/>
      <c r="P53" s="334">
        <v>-4.3</v>
      </c>
      <c r="Q53" s="336">
        <v>0</v>
      </c>
      <c r="R53" s="337">
        <v>9.9999999999999645E-2</v>
      </c>
      <c r="S53" s="335">
        <v>0</v>
      </c>
      <c r="T53" s="335">
        <v>0</v>
      </c>
      <c r="U53" s="335">
        <v>9.9999999999999645E-2</v>
      </c>
      <c r="V53" s="335">
        <v>0</v>
      </c>
      <c r="W53" s="338">
        <v>0</v>
      </c>
      <c r="X53" s="339">
        <v>102.38095238095238</v>
      </c>
      <c r="Y53" s="339"/>
      <c r="Z53" s="339"/>
      <c r="AA53" s="339">
        <v>102.38095238095238</v>
      </c>
      <c r="AB53" s="339"/>
      <c r="AC53" s="339"/>
      <c r="AD53" s="339">
        <v>0</v>
      </c>
      <c r="AE53" s="339">
        <v>0</v>
      </c>
      <c r="AF53" s="339">
        <v>0</v>
      </c>
      <c r="AG53" s="339">
        <v>0</v>
      </c>
      <c r="AH53" s="339">
        <v>0</v>
      </c>
      <c r="AI53" s="339">
        <v>0</v>
      </c>
    </row>
    <row r="54" spans="1:35" ht="15.75" customHeight="1" x14ac:dyDescent="0.2">
      <c r="A54" s="345" t="s">
        <v>3912</v>
      </c>
      <c r="B54" s="333">
        <v>302.60000000000002</v>
      </c>
      <c r="C54" s="323"/>
      <c r="D54" s="323"/>
      <c r="E54" s="323"/>
      <c r="F54" s="335">
        <v>302.60000000000002</v>
      </c>
      <c r="G54" s="334">
        <v>17.7</v>
      </c>
      <c r="H54" s="323"/>
      <c r="I54" s="336">
        <v>320.3</v>
      </c>
      <c r="J54" s="333">
        <v>343.4</v>
      </c>
      <c r="K54" s="323"/>
      <c r="L54" s="323"/>
      <c r="M54" s="323"/>
      <c r="N54" s="323">
        <v>343.4</v>
      </c>
      <c r="O54" s="334">
        <v>15.9</v>
      </c>
      <c r="P54" s="323"/>
      <c r="Q54" s="336">
        <v>359.29999999999995</v>
      </c>
      <c r="R54" s="337">
        <v>40.799999999999955</v>
      </c>
      <c r="S54" s="335">
        <v>0</v>
      </c>
      <c r="T54" s="335">
        <v>0</v>
      </c>
      <c r="U54" s="335">
        <v>40.799999999999955</v>
      </c>
      <c r="V54" s="335">
        <v>-1.7999999999999989</v>
      </c>
      <c r="W54" s="338">
        <v>38.999999999999943</v>
      </c>
      <c r="X54" s="339">
        <v>113.48314606741572</v>
      </c>
      <c r="Y54" s="339"/>
      <c r="Z54" s="339"/>
      <c r="AA54" s="339">
        <v>113.48314606741572</v>
      </c>
      <c r="AB54" s="339">
        <v>89.830508474576277</v>
      </c>
      <c r="AC54" s="339">
        <v>112.17608492038711</v>
      </c>
      <c r="AD54" s="339">
        <v>0.12597212032281732</v>
      </c>
      <c r="AE54" s="339">
        <v>0</v>
      </c>
      <c r="AF54" s="339">
        <v>0</v>
      </c>
      <c r="AG54" s="339">
        <v>0.12597212032281732</v>
      </c>
      <c r="AH54" s="339">
        <v>0</v>
      </c>
      <c r="AI54" s="339">
        <v>0.13180484225972119</v>
      </c>
    </row>
    <row r="55" spans="1:35" ht="15.75" customHeight="1" x14ac:dyDescent="0.2">
      <c r="A55" s="345" t="s">
        <v>3913</v>
      </c>
      <c r="B55" s="333">
        <v>29.3</v>
      </c>
      <c r="C55" s="323"/>
      <c r="D55" s="323"/>
      <c r="E55" s="323"/>
      <c r="F55" s="335">
        <v>29.3</v>
      </c>
      <c r="G55" s="334">
        <v>142.19999999999999</v>
      </c>
      <c r="H55" s="323"/>
      <c r="I55" s="336">
        <v>171.5</v>
      </c>
      <c r="J55" s="333">
        <v>25.3</v>
      </c>
      <c r="K55" s="323"/>
      <c r="L55" s="323"/>
      <c r="M55" s="323"/>
      <c r="N55" s="323">
        <v>25.3</v>
      </c>
      <c r="O55" s="323">
        <v>153.4</v>
      </c>
      <c r="P55" s="323"/>
      <c r="Q55" s="336">
        <v>178.70000000000002</v>
      </c>
      <c r="R55" s="337">
        <v>-4</v>
      </c>
      <c r="S55" s="335">
        <v>0</v>
      </c>
      <c r="T55" s="335">
        <v>0</v>
      </c>
      <c r="U55" s="335">
        <v>-4</v>
      </c>
      <c r="V55" s="335">
        <v>11.200000000000017</v>
      </c>
      <c r="W55" s="338">
        <v>7.2000000000000171</v>
      </c>
      <c r="X55" s="339">
        <v>86.348122866894201</v>
      </c>
      <c r="Y55" s="319"/>
      <c r="Z55" s="339"/>
      <c r="AA55" s="339">
        <v>86.348122866894201</v>
      </c>
      <c r="AB55" s="339">
        <v>107.87623066104079</v>
      </c>
      <c r="AC55" s="339">
        <v>104.19825072886297</v>
      </c>
      <c r="AD55" s="339">
        <v>0</v>
      </c>
      <c r="AE55" s="339">
        <v>0</v>
      </c>
      <c r="AF55" s="339">
        <v>0</v>
      </c>
      <c r="AG55" s="339">
        <v>0</v>
      </c>
      <c r="AH55" s="339">
        <v>5.6272927366104182E-2</v>
      </c>
      <c r="AI55" s="339">
        <v>6.5553925165077048E-2</v>
      </c>
    </row>
    <row r="56" spans="1:35" ht="15.75" customHeight="1" x14ac:dyDescent="0.2">
      <c r="A56" s="330" t="s">
        <v>3914</v>
      </c>
      <c r="B56" s="331">
        <v>1298.4000000000001</v>
      </c>
      <c r="C56" s="323">
        <v>0</v>
      </c>
      <c r="D56" s="323">
        <v>0</v>
      </c>
      <c r="E56" s="323"/>
      <c r="F56" s="348">
        <v>1298.4000000000001</v>
      </c>
      <c r="G56" s="323">
        <v>582.29999999999995</v>
      </c>
      <c r="H56" s="323"/>
      <c r="I56" s="349">
        <v>1880.7</v>
      </c>
      <c r="J56" s="331">
        <v>1347</v>
      </c>
      <c r="K56" s="323">
        <v>0.1</v>
      </c>
      <c r="L56" s="323">
        <v>0</v>
      </c>
      <c r="M56" s="323"/>
      <c r="N56" s="323">
        <v>1347.1</v>
      </c>
      <c r="O56" s="323">
        <v>622.59999999999991</v>
      </c>
      <c r="P56" s="323"/>
      <c r="Q56" s="349">
        <v>1969.6999999999998</v>
      </c>
      <c r="R56" s="350">
        <v>48.599999999999909</v>
      </c>
      <c r="S56" s="348">
        <v>0.1</v>
      </c>
      <c r="T56" s="348">
        <v>0</v>
      </c>
      <c r="U56" s="348">
        <v>48.699999999999818</v>
      </c>
      <c r="V56" s="348">
        <v>40.299999999999955</v>
      </c>
      <c r="W56" s="351">
        <v>88.999999999999773</v>
      </c>
      <c r="X56" s="352">
        <v>103.74306839186691</v>
      </c>
      <c r="Y56" s="319"/>
      <c r="Z56" s="352"/>
      <c r="AA56" s="352">
        <v>103.75077017868144</v>
      </c>
      <c r="AB56" s="352">
        <v>106.92083118667352</v>
      </c>
      <c r="AC56" s="352">
        <v>104.73228053384378</v>
      </c>
      <c r="AD56" s="373">
        <v>0.49413059427732942</v>
      </c>
      <c r="AE56" s="339">
        <v>0</v>
      </c>
      <c r="AF56" s="339">
        <v>0</v>
      </c>
      <c r="AG56" s="352">
        <v>0.49416727806309613</v>
      </c>
      <c r="AH56" s="352">
        <v>0.22839325018341891</v>
      </c>
      <c r="AI56" s="352">
        <v>0.72256052824651495</v>
      </c>
    </row>
    <row r="57" spans="1:35" ht="15.75" customHeight="1" x14ac:dyDescent="0.2">
      <c r="A57" s="345" t="s">
        <v>3915</v>
      </c>
      <c r="B57" s="333">
        <v>427</v>
      </c>
      <c r="C57" s="323"/>
      <c r="D57" s="323"/>
      <c r="E57" s="323"/>
      <c r="F57" s="348">
        <v>427</v>
      </c>
      <c r="G57" s="323">
        <v>127.6</v>
      </c>
      <c r="H57" s="323"/>
      <c r="I57" s="336">
        <v>554.6</v>
      </c>
      <c r="J57" s="333">
        <v>400</v>
      </c>
      <c r="K57" s="323">
        <v>0.1</v>
      </c>
      <c r="L57" s="323"/>
      <c r="M57" s="323"/>
      <c r="N57" s="323">
        <v>400.1</v>
      </c>
      <c r="O57" s="334">
        <v>182.7</v>
      </c>
      <c r="P57" s="323"/>
      <c r="Q57" s="336">
        <v>582.79999999999995</v>
      </c>
      <c r="R57" s="337">
        <v>-27</v>
      </c>
      <c r="S57" s="335">
        <v>0.1</v>
      </c>
      <c r="T57" s="335">
        <v>0</v>
      </c>
      <c r="U57" s="335">
        <v>-26.899999999999977</v>
      </c>
      <c r="V57" s="335">
        <v>55.099999999999994</v>
      </c>
      <c r="W57" s="338">
        <v>28.199999999999932</v>
      </c>
      <c r="X57" s="339">
        <v>93.676814988290403</v>
      </c>
      <c r="Y57" s="319"/>
      <c r="Z57" s="339"/>
      <c r="AA57" s="339">
        <v>93.700234192037485</v>
      </c>
      <c r="AB57" s="339">
        <v>143.18181818181819</v>
      </c>
      <c r="AC57" s="339">
        <v>105.08474576271185</v>
      </c>
      <c r="AD57" s="339">
        <v>0.1467351430667645</v>
      </c>
      <c r="AE57" s="339">
        <v>0</v>
      </c>
      <c r="AF57" s="339">
        <v>0</v>
      </c>
      <c r="AG57" s="339">
        <v>0.14677182685253118</v>
      </c>
      <c r="AH57" s="339">
        <v>6.702127659574468E-2</v>
      </c>
      <c r="AI57" s="339">
        <v>0.21379310344827582</v>
      </c>
    </row>
    <row r="58" spans="1:35" s="340" customFormat="1" ht="15.75" customHeight="1" x14ac:dyDescent="0.2">
      <c r="A58" s="345" t="s">
        <v>3916</v>
      </c>
      <c r="B58" s="333">
        <v>871.4</v>
      </c>
      <c r="C58" s="334"/>
      <c r="D58" s="334"/>
      <c r="E58" s="334"/>
      <c r="F58" s="348">
        <v>871.4</v>
      </c>
      <c r="G58" s="334">
        <v>454.7</v>
      </c>
      <c r="H58" s="334"/>
      <c r="I58" s="336">
        <v>1326.1</v>
      </c>
      <c r="J58" s="333">
        <v>947</v>
      </c>
      <c r="K58" s="334"/>
      <c r="L58" s="334"/>
      <c r="M58" s="334"/>
      <c r="N58" s="334">
        <v>947</v>
      </c>
      <c r="O58" s="334">
        <v>439.9</v>
      </c>
      <c r="P58" s="334"/>
      <c r="Q58" s="336">
        <v>1386.9</v>
      </c>
      <c r="R58" s="337">
        <v>75.600000000000023</v>
      </c>
      <c r="S58" s="335">
        <v>0</v>
      </c>
      <c r="T58" s="335">
        <v>0</v>
      </c>
      <c r="U58" s="335">
        <v>75.600000000000023</v>
      </c>
      <c r="V58" s="335">
        <v>-14.800000000000011</v>
      </c>
      <c r="W58" s="338">
        <v>60.800000000000182</v>
      </c>
      <c r="X58" s="339">
        <v>108.67569428505853</v>
      </c>
      <c r="Y58" s="319"/>
      <c r="Z58" s="339"/>
      <c r="AA58" s="339">
        <v>108.67569428505853</v>
      </c>
      <c r="AB58" s="339">
        <v>96.745106663734333</v>
      </c>
      <c r="AC58" s="339">
        <v>104.58487293567606</v>
      </c>
      <c r="AD58" s="339">
        <v>0.34739545121056492</v>
      </c>
      <c r="AE58" s="339">
        <v>0</v>
      </c>
      <c r="AF58" s="339">
        <v>0</v>
      </c>
      <c r="AG58" s="339">
        <v>0.34739545121056492</v>
      </c>
      <c r="AH58" s="339">
        <v>0.16137197358767424</v>
      </c>
      <c r="AI58" s="339">
        <v>0.50876742479823922</v>
      </c>
    </row>
    <row r="59" spans="1:35" ht="15.75" customHeight="1" x14ac:dyDescent="0.2">
      <c r="A59" s="347" t="s">
        <v>3917</v>
      </c>
      <c r="B59" s="331">
        <v>306.39999999999998</v>
      </c>
      <c r="C59" s="323">
        <v>2.9</v>
      </c>
      <c r="D59" s="323">
        <v>0.3</v>
      </c>
      <c r="E59" s="323"/>
      <c r="F59" s="348">
        <v>309.59999999999997</v>
      </c>
      <c r="G59" s="323">
        <v>3.3</v>
      </c>
      <c r="H59" s="323"/>
      <c r="I59" s="349">
        <v>312.89999999999998</v>
      </c>
      <c r="J59" s="331">
        <v>381.7</v>
      </c>
      <c r="K59" s="323">
        <v>0.9</v>
      </c>
      <c r="L59" s="323">
        <v>0.7</v>
      </c>
      <c r="M59" s="323"/>
      <c r="N59" s="323">
        <v>383.29999999999995</v>
      </c>
      <c r="O59" s="323">
        <v>3.7</v>
      </c>
      <c r="P59" s="323"/>
      <c r="Q59" s="349">
        <v>386.99999999999994</v>
      </c>
      <c r="R59" s="350">
        <v>75.300000000000011</v>
      </c>
      <c r="S59" s="348">
        <v>-2</v>
      </c>
      <c r="T59" s="348">
        <v>0.39999999999999997</v>
      </c>
      <c r="U59" s="348">
        <v>73.699999999999989</v>
      </c>
      <c r="V59" s="348">
        <v>0.40000000000000036</v>
      </c>
      <c r="W59" s="351">
        <v>74.099999999999966</v>
      </c>
      <c r="X59" s="352">
        <v>124.5757180156658</v>
      </c>
      <c r="Y59" s="352">
        <v>31.03448275862069</v>
      </c>
      <c r="Z59" s="352" t="s">
        <v>3909</v>
      </c>
      <c r="AA59" s="352">
        <v>123.80490956072352</v>
      </c>
      <c r="AB59" s="352">
        <v>112.12121212121214</v>
      </c>
      <c r="AC59" s="352">
        <v>123.68168744007669</v>
      </c>
      <c r="AD59" s="352">
        <v>0.14002201027146</v>
      </c>
      <c r="AE59" s="339">
        <v>0</v>
      </c>
      <c r="AF59" s="339">
        <v>0</v>
      </c>
      <c r="AG59" s="352">
        <v>0.14060895084372704</v>
      </c>
      <c r="AH59" s="352">
        <v>0</v>
      </c>
      <c r="AI59" s="352">
        <v>0.14196625091709461</v>
      </c>
    </row>
    <row r="60" spans="1:35" ht="15.75" customHeight="1" x14ac:dyDescent="0.2">
      <c r="A60" s="347" t="s">
        <v>3918</v>
      </c>
      <c r="B60" s="331">
        <v>266.7</v>
      </c>
      <c r="C60" s="323"/>
      <c r="D60" s="323">
        <v>22.8</v>
      </c>
      <c r="E60" s="323"/>
      <c r="F60" s="348">
        <v>289.5</v>
      </c>
      <c r="G60" s="323">
        <v>147.5</v>
      </c>
      <c r="H60" s="323"/>
      <c r="I60" s="349">
        <v>437</v>
      </c>
      <c r="J60" s="331">
        <v>317</v>
      </c>
      <c r="K60" s="323"/>
      <c r="L60" s="323">
        <v>14.5</v>
      </c>
      <c r="M60" s="323"/>
      <c r="N60" s="323">
        <v>331.5</v>
      </c>
      <c r="O60" s="323">
        <v>103</v>
      </c>
      <c r="P60" s="323"/>
      <c r="Q60" s="349">
        <v>434.5</v>
      </c>
      <c r="R60" s="350">
        <v>50.300000000000011</v>
      </c>
      <c r="S60" s="348">
        <v>0</v>
      </c>
      <c r="T60" s="348">
        <v>-8.3000000000000007</v>
      </c>
      <c r="U60" s="348">
        <v>42</v>
      </c>
      <c r="V60" s="348">
        <v>-44.5</v>
      </c>
      <c r="W60" s="351">
        <v>-2.5</v>
      </c>
      <c r="X60" s="352">
        <v>118.86014248218973</v>
      </c>
      <c r="Y60" s="352"/>
      <c r="Z60" s="352">
        <v>63.596491228070171</v>
      </c>
      <c r="AA60" s="352">
        <v>114.5077720207254</v>
      </c>
      <c r="AB60" s="352">
        <v>69.830508474576263</v>
      </c>
      <c r="AC60" s="352">
        <v>99.427917620137293</v>
      </c>
      <c r="AD60" s="352">
        <v>0.11628760088041087</v>
      </c>
      <c r="AE60" s="352">
        <v>0</v>
      </c>
      <c r="AF60" s="352">
        <v>0</v>
      </c>
      <c r="AG60" s="352">
        <v>0.12160674981658107</v>
      </c>
      <c r="AH60" s="352">
        <v>0</v>
      </c>
      <c r="AI60" s="339">
        <v>0.15939104915627295</v>
      </c>
    </row>
    <row r="61" spans="1:35" ht="15.75" customHeight="1" x14ac:dyDescent="0.2">
      <c r="A61" s="347" t="s">
        <v>3919</v>
      </c>
      <c r="B61" s="331">
        <v>353.7</v>
      </c>
      <c r="C61" s="323">
        <v>339.3</v>
      </c>
      <c r="D61" s="323">
        <v>126.6</v>
      </c>
      <c r="E61" s="323"/>
      <c r="F61" s="348">
        <v>819.6</v>
      </c>
      <c r="G61" s="323">
        <v>17.2</v>
      </c>
      <c r="H61" s="323"/>
      <c r="I61" s="349">
        <v>836.80000000000007</v>
      </c>
      <c r="J61" s="331">
        <v>326.3</v>
      </c>
      <c r="K61" s="323">
        <v>421.7</v>
      </c>
      <c r="L61" s="323">
        <v>154.6</v>
      </c>
      <c r="M61" s="323"/>
      <c r="N61" s="323">
        <v>902.6</v>
      </c>
      <c r="O61" s="323">
        <v>18.7</v>
      </c>
      <c r="P61" s="323"/>
      <c r="Q61" s="349">
        <v>921.30000000000007</v>
      </c>
      <c r="R61" s="350">
        <v>-27.399999999999977</v>
      </c>
      <c r="S61" s="348">
        <v>82.399999999999977</v>
      </c>
      <c r="T61" s="348">
        <v>28</v>
      </c>
      <c r="U61" s="348">
        <v>83</v>
      </c>
      <c r="V61" s="348">
        <v>1.5</v>
      </c>
      <c r="W61" s="351">
        <v>84.5</v>
      </c>
      <c r="X61" s="352">
        <v>92.2533220243144</v>
      </c>
      <c r="Y61" s="352">
        <v>124.28529325081048</v>
      </c>
      <c r="Z61" s="352">
        <v>122.1169036334913</v>
      </c>
      <c r="AA61" s="352">
        <v>110.12689116642265</v>
      </c>
      <c r="AB61" s="352">
        <v>108.72093023255813</v>
      </c>
      <c r="AC61" s="352">
        <v>110.09799235181646</v>
      </c>
      <c r="AD61" s="352">
        <v>0.11969919295671314</v>
      </c>
      <c r="AE61" s="352">
        <v>0.15469552457813646</v>
      </c>
      <c r="AF61" s="352">
        <v>5.6713132795304474E-2</v>
      </c>
      <c r="AG61" s="352">
        <v>0.33110785033015411</v>
      </c>
      <c r="AH61" s="352">
        <v>0</v>
      </c>
      <c r="AI61" s="352">
        <v>0.33796771826852534</v>
      </c>
    </row>
    <row r="62" spans="1:35" s="320" customFormat="1" ht="15.75" customHeight="1" x14ac:dyDescent="0.2">
      <c r="A62" s="374" t="s">
        <v>3920</v>
      </c>
      <c r="B62" s="375">
        <v>16.399999999999999</v>
      </c>
      <c r="C62" s="376">
        <v>15302.4</v>
      </c>
      <c r="D62" s="376">
        <v>6095.2</v>
      </c>
      <c r="E62" s="376">
        <v>-21397.599999999999</v>
      </c>
      <c r="F62" s="358">
        <v>16.400000000001455</v>
      </c>
      <c r="G62" s="376">
        <v>17873.099999999999</v>
      </c>
      <c r="H62" s="376">
        <v>-17889.5</v>
      </c>
      <c r="I62" s="326">
        <v>0</v>
      </c>
      <c r="J62" s="375">
        <v>6.4</v>
      </c>
      <c r="K62" s="376">
        <v>14794</v>
      </c>
      <c r="L62" s="376">
        <v>6095.2</v>
      </c>
      <c r="M62" s="376">
        <v>-20889.2</v>
      </c>
      <c r="N62" s="376">
        <v>6.3999999999978172</v>
      </c>
      <c r="O62" s="376">
        <v>17167.599999999999</v>
      </c>
      <c r="P62" s="376">
        <v>-17174</v>
      </c>
      <c r="Q62" s="326">
        <v>0</v>
      </c>
      <c r="R62" s="369">
        <v>-9.9999999999999982</v>
      </c>
      <c r="S62" s="358">
        <v>-508.39999999999964</v>
      </c>
      <c r="T62" s="358">
        <v>0</v>
      </c>
      <c r="U62" s="358">
        <v>-10.000000000003638</v>
      </c>
      <c r="V62" s="358">
        <v>-705.5</v>
      </c>
      <c r="W62" s="370">
        <v>0</v>
      </c>
      <c r="X62" s="361">
        <v>39.024390243902445</v>
      </c>
      <c r="Y62" s="319">
        <v>96.67764533667922</v>
      </c>
      <c r="Z62" s="361">
        <v>100</v>
      </c>
      <c r="AA62" s="361">
        <v>39.024390243885662</v>
      </c>
      <c r="AB62" s="361">
        <v>96.052727282899994</v>
      </c>
      <c r="AC62" s="361"/>
      <c r="AD62" s="319">
        <v>0</v>
      </c>
      <c r="AE62" s="319">
        <v>5.4269992663242848</v>
      </c>
      <c r="AF62" s="319">
        <v>2.2359501100513572</v>
      </c>
      <c r="AG62" s="352">
        <v>0</v>
      </c>
      <c r="AH62" s="352">
        <v>6.2977256052824639</v>
      </c>
      <c r="AI62" s="319">
        <v>0</v>
      </c>
    </row>
    <row r="63" spans="1:35" s="362" customFormat="1" ht="21.75" customHeight="1" x14ac:dyDescent="0.2">
      <c r="A63" s="363" t="s">
        <v>3921</v>
      </c>
      <c r="B63" s="331">
        <v>16.399999999999999</v>
      </c>
      <c r="C63" s="323"/>
      <c r="D63" s="323"/>
      <c r="E63" s="323"/>
      <c r="F63" s="348">
        <v>16.399999999999999</v>
      </c>
      <c r="G63" s="323">
        <v>17873.099999999999</v>
      </c>
      <c r="H63" s="323">
        <v>-17889.5</v>
      </c>
      <c r="I63" s="326">
        <v>0</v>
      </c>
      <c r="J63" s="331">
        <v>6.4</v>
      </c>
      <c r="K63" s="323"/>
      <c r="L63" s="323"/>
      <c r="M63" s="323"/>
      <c r="N63" s="323">
        <v>6.4</v>
      </c>
      <c r="O63" s="323">
        <v>17167.599999999999</v>
      </c>
      <c r="P63" s="323">
        <v>-17174</v>
      </c>
      <c r="Q63" s="326">
        <v>0</v>
      </c>
      <c r="R63" s="350">
        <v>-9.9999999999999982</v>
      </c>
      <c r="S63" s="348">
        <v>0</v>
      </c>
      <c r="T63" s="348">
        <v>0</v>
      </c>
      <c r="U63" s="348">
        <v>-9.9999999999999982</v>
      </c>
      <c r="V63" s="348">
        <v>-705.5</v>
      </c>
      <c r="W63" s="351">
        <v>0</v>
      </c>
      <c r="X63" s="352">
        <v>39.024390243902445</v>
      </c>
      <c r="Y63" s="319"/>
      <c r="Z63" s="352"/>
      <c r="AA63" s="352">
        <v>39.024390243902445</v>
      </c>
      <c r="AB63" s="352">
        <v>96.052727282899994</v>
      </c>
      <c r="AC63" s="352"/>
      <c r="AD63" s="319">
        <v>0</v>
      </c>
      <c r="AE63" s="319">
        <v>0</v>
      </c>
      <c r="AF63" s="319">
        <v>0</v>
      </c>
      <c r="AG63" s="352">
        <v>0</v>
      </c>
      <c r="AH63" s="352">
        <v>6.2977256052824639</v>
      </c>
      <c r="AI63" s="319">
        <v>0</v>
      </c>
    </row>
    <row r="64" spans="1:35" s="362" customFormat="1" hidden="1" x14ac:dyDescent="0.2">
      <c r="A64" s="363" t="s">
        <v>3922</v>
      </c>
      <c r="B64" s="331"/>
      <c r="C64" s="323"/>
      <c r="D64" s="323"/>
      <c r="E64" s="323"/>
      <c r="F64" s="324">
        <v>0</v>
      </c>
      <c r="G64" s="323"/>
      <c r="H64" s="323"/>
      <c r="I64" s="326">
        <v>0</v>
      </c>
      <c r="J64" s="331"/>
      <c r="K64" s="323"/>
      <c r="L64" s="323"/>
      <c r="M64" s="323"/>
      <c r="N64" s="323">
        <v>0</v>
      </c>
      <c r="O64" s="323"/>
      <c r="P64" s="323">
        <v>0</v>
      </c>
      <c r="Q64" s="326">
        <v>0</v>
      </c>
      <c r="R64" s="350">
        <v>0</v>
      </c>
      <c r="S64" s="348">
        <v>0</v>
      </c>
      <c r="T64" s="348">
        <v>0</v>
      </c>
      <c r="U64" s="348">
        <v>0</v>
      </c>
      <c r="V64" s="348">
        <v>0</v>
      </c>
      <c r="W64" s="351">
        <v>0</v>
      </c>
      <c r="X64" s="352" t="e">
        <v>#DIV/0!</v>
      </c>
      <c r="Y64" s="319" t="e">
        <v>#DIV/0!</v>
      </c>
      <c r="Z64" s="352"/>
      <c r="AA64" s="352" t="e">
        <v>#DIV/0!</v>
      </c>
      <c r="AB64" s="352" t="e">
        <v>#DIV/0!</v>
      </c>
      <c r="AC64" s="352"/>
      <c r="AD64" s="319">
        <v>0</v>
      </c>
      <c r="AE64" s="319">
        <v>0</v>
      </c>
      <c r="AF64" s="319">
        <v>0</v>
      </c>
      <c r="AG64" s="352">
        <v>0</v>
      </c>
      <c r="AH64" s="352">
        <v>0</v>
      </c>
      <c r="AI64" s="319">
        <v>0</v>
      </c>
    </row>
    <row r="65" spans="1:35" s="362" customFormat="1" ht="34.5" hidden="1" customHeight="1" x14ac:dyDescent="0.2">
      <c r="A65" s="363" t="s">
        <v>3923</v>
      </c>
      <c r="B65" s="331"/>
      <c r="C65" s="323"/>
      <c r="D65" s="323"/>
      <c r="E65" s="323"/>
      <c r="F65" s="324">
        <v>0</v>
      </c>
      <c r="G65" s="323"/>
      <c r="H65" s="323"/>
      <c r="I65" s="326">
        <v>0</v>
      </c>
      <c r="J65" s="331"/>
      <c r="K65" s="323"/>
      <c r="L65" s="323"/>
      <c r="M65" s="323"/>
      <c r="N65" s="323">
        <v>0</v>
      </c>
      <c r="O65" s="323"/>
      <c r="P65" s="323">
        <v>0</v>
      </c>
      <c r="Q65" s="326">
        <v>0</v>
      </c>
      <c r="R65" s="350">
        <v>0</v>
      </c>
      <c r="S65" s="348">
        <v>0</v>
      </c>
      <c r="T65" s="348">
        <v>0</v>
      </c>
      <c r="U65" s="348">
        <v>0</v>
      </c>
      <c r="V65" s="348">
        <v>0</v>
      </c>
      <c r="W65" s="351">
        <v>0</v>
      </c>
      <c r="X65" s="352" t="e">
        <v>#DIV/0!</v>
      </c>
      <c r="Y65" s="319" t="e">
        <v>#DIV/0!</v>
      </c>
      <c r="Z65" s="352"/>
      <c r="AA65" s="352" t="e">
        <v>#DIV/0!</v>
      </c>
      <c r="AB65" s="352" t="e">
        <v>#DIV/0!</v>
      </c>
      <c r="AC65" s="352"/>
      <c r="AD65" s="319">
        <v>0</v>
      </c>
      <c r="AE65" s="319">
        <v>0</v>
      </c>
      <c r="AF65" s="319">
        <v>0</v>
      </c>
      <c r="AG65" s="352">
        <v>0</v>
      </c>
      <c r="AH65" s="352">
        <v>0</v>
      </c>
      <c r="AI65" s="319">
        <v>0</v>
      </c>
    </row>
    <row r="66" spans="1:35" s="362" customFormat="1" ht="17.25" customHeight="1" x14ac:dyDescent="0.2">
      <c r="A66" s="363" t="s">
        <v>3924</v>
      </c>
      <c r="B66" s="331"/>
      <c r="C66" s="323">
        <v>15302.4</v>
      </c>
      <c r="D66" s="323"/>
      <c r="E66" s="323">
        <v>-15302.4</v>
      </c>
      <c r="F66" s="324">
        <v>0</v>
      </c>
      <c r="G66" s="323"/>
      <c r="H66" s="323"/>
      <c r="I66" s="326">
        <v>0</v>
      </c>
      <c r="J66" s="331"/>
      <c r="K66" s="323">
        <v>14794</v>
      </c>
      <c r="L66" s="323"/>
      <c r="M66" s="323">
        <v>-14794</v>
      </c>
      <c r="N66" s="323">
        <v>0</v>
      </c>
      <c r="O66" s="323"/>
      <c r="P66" s="323"/>
      <c r="Q66" s="326">
        <v>0</v>
      </c>
      <c r="R66" s="350">
        <v>0</v>
      </c>
      <c r="S66" s="348">
        <v>-508.39999999999964</v>
      </c>
      <c r="T66" s="348">
        <v>0</v>
      </c>
      <c r="U66" s="348">
        <v>0</v>
      </c>
      <c r="V66" s="348">
        <v>0</v>
      </c>
      <c r="W66" s="351">
        <v>0</v>
      </c>
      <c r="X66" s="352"/>
      <c r="Y66" s="352">
        <v>96.67764533667922</v>
      </c>
      <c r="Z66" s="352"/>
      <c r="AA66" s="352"/>
      <c r="AB66" s="352"/>
      <c r="AC66" s="352"/>
      <c r="AD66" s="319">
        <v>0</v>
      </c>
      <c r="AE66" s="352">
        <v>5.4269992663242848</v>
      </c>
      <c r="AF66" s="352">
        <v>0</v>
      </c>
      <c r="AG66" s="352">
        <v>0</v>
      </c>
      <c r="AH66" s="352">
        <v>0</v>
      </c>
      <c r="AI66" s="319">
        <v>0</v>
      </c>
    </row>
    <row r="67" spans="1:35" s="362" customFormat="1" ht="17.25" customHeight="1" thickBot="1" x14ac:dyDescent="0.25">
      <c r="A67" s="377" t="s">
        <v>3925</v>
      </c>
      <c r="B67" s="378"/>
      <c r="C67" s="379"/>
      <c r="D67" s="379">
        <v>6095.2</v>
      </c>
      <c r="E67" s="379">
        <v>-6095.2</v>
      </c>
      <c r="F67" s="380">
        <v>0</v>
      </c>
      <c r="G67" s="379"/>
      <c r="H67" s="379"/>
      <c r="I67" s="381">
        <v>0</v>
      </c>
      <c r="J67" s="378"/>
      <c r="K67" s="379"/>
      <c r="L67" s="379">
        <v>6095.2</v>
      </c>
      <c r="M67" s="379">
        <v>-6095.2</v>
      </c>
      <c r="N67" s="379">
        <v>0</v>
      </c>
      <c r="O67" s="379"/>
      <c r="P67" s="379"/>
      <c r="Q67" s="381">
        <v>0</v>
      </c>
      <c r="R67" s="382">
        <v>0</v>
      </c>
      <c r="S67" s="383">
        <v>0</v>
      </c>
      <c r="T67" s="383">
        <v>0</v>
      </c>
      <c r="U67" s="383">
        <v>0</v>
      </c>
      <c r="V67" s="383">
        <v>0</v>
      </c>
      <c r="W67" s="384">
        <v>0</v>
      </c>
      <c r="X67" s="352"/>
      <c r="Y67" s="319"/>
      <c r="Z67" s="385">
        <v>100</v>
      </c>
      <c r="AA67" s="385"/>
      <c r="AB67" s="385"/>
      <c r="AC67" s="385"/>
      <c r="AD67" s="319">
        <v>0</v>
      </c>
      <c r="AE67" s="339">
        <v>0</v>
      </c>
      <c r="AF67" s="352">
        <v>2.2359501100513572</v>
      </c>
      <c r="AG67" s="352">
        <v>0</v>
      </c>
      <c r="AH67" s="352">
        <v>0</v>
      </c>
      <c r="AI67" s="319">
        <v>0</v>
      </c>
    </row>
    <row r="68" spans="1:35" s="310" customFormat="1" ht="19.5" customHeight="1" thickBot="1" x14ac:dyDescent="0.25">
      <c r="A68" s="386" t="s">
        <v>3926</v>
      </c>
      <c r="B68" s="299">
        <v>73943</v>
      </c>
      <c r="C68" s="300">
        <v>34200.6</v>
      </c>
      <c r="D68" s="300">
        <v>12833.7</v>
      </c>
      <c r="E68" s="300">
        <v>-21397.599999999999</v>
      </c>
      <c r="F68" s="303">
        <v>99579.700000000012</v>
      </c>
      <c r="G68" s="300">
        <v>27040.899999999998</v>
      </c>
      <c r="H68" s="300">
        <v>-17893.7</v>
      </c>
      <c r="I68" s="387">
        <v>108726.90000000001</v>
      </c>
      <c r="J68" s="299">
        <v>68573.5</v>
      </c>
      <c r="K68" s="300">
        <v>33745.300000000003</v>
      </c>
      <c r="L68" s="300">
        <v>11963.3</v>
      </c>
      <c r="M68" s="300">
        <v>-20889.2</v>
      </c>
      <c r="N68" s="300">
        <v>93392.900000000009</v>
      </c>
      <c r="O68" s="300">
        <v>24159.599999999999</v>
      </c>
      <c r="P68" s="300">
        <v>-17178.300000000003</v>
      </c>
      <c r="Q68" s="302">
        <v>100374.2</v>
      </c>
      <c r="R68" s="388">
        <v>-5369.5</v>
      </c>
      <c r="S68" s="303">
        <v>-455.29999999999563</v>
      </c>
      <c r="T68" s="303">
        <v>-870.40000000000146</v>
      </c>
      <c r="U68" s="303">
        <v>-6186.8000000000029</v>
      </c>
      <c r="V68" s="303">
        <v>-2881.2999999999993</v>
      </c>
      <c r="W68" s="389">
        <v>-8352.7000000000116</v>
      </c>
      <c r="X68" s="390">
        <v>92.738325466913707</v>
      </c>
      <c r="Y68" s="391">
        <v>98.668736805787049</v>
      </c>
      <c r="Z68" s="390">
        <v>93.217856113201947</v>
      </c>
      <c r="AA68" s="390">
        <v>93.787087127195605</v>
      </c>
      <c r="AB68" s="390">
        <v>89.344659386337</v>
      </c>
      <c r="AC68" s="390">
        <v>92.317724500560573</v>
      </c>
      <c r="AD68" s="390">
        <v>25.155355832721938</v>
      </c>
      <c r="AE68" s="390">
        <v>12.37905355832722</v>
      </c>
      <c r="AF68" s="390">
        <v>4.388591342626559</v>
      </c>
      <c r="AG68" s="390">
        <v>34.260051357300078</v>
      </c>
      <c r="AH68" s="390">
        <v>8.8626559060895076</v>
      </c>
      <c r="AI68" s="390">
        <v>36.821056493030078</v>
      </c>
    </row>
    <row r="69" spans="1:35" s="291" customFormat="1" ht="15.75" customHeight="1" x14ac:dyDescent="0.2">
      <c r="A69" s="392" t="s">
        <v>3927</v>
      </c>
      <c r="B69" s="393">
        <v>9519.1</v>
      </c>
      <c r="C69" s="394"/>
      <c r="D69" s="394"/>
      <c r="E69" s="394"/>
      <c r="F69" s="395">
        <v>9519.1</v>
      </c>
      <c r="G69" s="396">
        <v>591.5</v>
      </c>
      <c r="H69" s="397">
        <v>-2329.5</v>
      </c>
      <c r="I69" s="398">
        <v>7781.1</v>
      </c>
      <c r="J69" s="393">
        <v>8708.1</v>
      </c>
      <c r="K69" s="394"/>
      <c r="L69" s="394"/>
      <c r="M69" s="394"/>
      <c r="N69" s="394">
        <v>8708.1</v>
      </c>
      <c r="O69" s="394">
        <v>1837.5</v>
      </c>
      <c r="P69" s="397">
        <v>-2312.3000000000002</v>
      </c>
      <c r="Q69" s="398">
        <v>8233.2999999999993</v>
      </c>
      <c r="R69" s="399">
        <v>-811</v>
      </c>
      <c r="S69" s="395">
        <v>0</v>
      </c>
      <c r="T69" s="395">
        <v>0</v>
      </c>
      <c r="U69" s="395">
        <v>-811</v>
      </c>
      <c r="V69" s="395">
        <v>1246</v>
      </c>
      <c r="W69" s="400">
        <v>452.19999999999891</v>
      </c>
      <c r="X69" s="401">
        <v>91.480287001922449</v>
      </c>
      <c r="Y69" s="402"/>
      <c r="Z69" s="401"/>
      <c r="AA69" s="401">
        <v>91.480287001922449</v>
      </c>
      <c r="AB69" s="401">
        <v>310.6508875739645</v>
      </c>
      <c r="AC69" s="401">
        <v>105.81151765174587</v>
      </c>
      <c r="AD69" s="401">
        <v>3.1944607483492296</v>
      </c>
      <c r="AE69" s="401">
        <v>0</v>
      </c>
      <c r="AF69" s="401">
        <v>0</v>
      </c>
      <c r="AG69" s="401">
        <v>3.1944607483492296</v>
      </c>
      <c r="AH69" s="401">
        <v>0.67406456346294941</v>
      </c>
      <c r="AI69" s="401">
        <v>3.0202861335289799</v>
      </c>
    </row>
    <row r="70" spans="1:35" s="291" customFormat="1" ht="19.5" customHeight="1" x14ac:dyDescent="0.2">
      <c r="A70" s="403" t="s">
        <v>3928</v>
      </c>
      <c r="B70" s="404">
        <v>2325.3000000000002</v>
      </c>
      <c r="C70" s="394"/>
      <c r="D70" s="394"/>
      <c r="E70" s="394"/>
      <c r="F70" s="335">
        <v>2325.3000000000002</v>
      </c>
      <c r="G70" s="397"/>
      <c r="H70" s="397">
        <v>-2325.3000000000002</v>
      </c>
      <c r="I70" s="405">
        <v>0</v>
      </c>
      <c r="J70" s="404">
        <v>2308</v>
      </c>
      <c r="K70" s="394"/>
      <c r="L70" s="394"/>
      <c r="M70" s="394"/>
      <c r="N70" s="397">
        <v>2308</v>
      </c>
      <c r="O70" s="397"/>
      <c r="P70" s="397">
        <v>-2308</v>
      </c>
      <c r="Q70" s="326">
        <v>0</v>
      </c>
      <c r="R70" s="337">
        <v>-17.300000000000182</v>
      </c>
      <c r="S70" s="335">
        <v>0</v>
      </c>
      <c r="T70" s="335">
        <v>0</v>
      </c>
      <c r="U70" s="335">
        <v>-17.300000000000182</v>
      </c>
      <c r="V70" s="335">
        <v>0</v>
      </c>
      <c r="W70" s="338">
        <v>0</v>
      </c>
      <c r="X70" s="339">
        <v>99.256009977207242</v>
      </c>
      <c r="Y70" s="406"/>
      <c r="Z70" s="339"/>
      <c r="AA70" s="339">
        <v>99.256009977207242</v>
      </c>
      <c r="AB70" s="407">
        <v>0</v>
      </c>
      <c r="AC70" s="401">
        <v>0</v>
      </c>
      <c r="AD70" s="339">
        <v>0.84666177549523114</v>
      </c>
      <c r="AE70" s="339">
        <v>0</v>
      </c>
      <c r="AF70" s="339">
        <v>0</v>
      </c>
      <c r="AG70" s="339">
        <v>0.84666177549523114</v>
      </c>
      <c r="AH70" s="352">
        <v>0</v>
      </c>
      <c r="AI70" s="339">
        <v>0</v>
      </c>
    </row>
    <row r="71" spans="1:35" s="291" customFormat="1" ht="16.5" customHeight="1" x14ac:dyDescent="0.2">
      <c r="A71" s="345" t="s">
        <v>3929</v>
      </c>
      <c r="B71" s="404"/>
      <c r="C71" s="394"/>
      <c r="D71" s="394"/>
      <c r="E71" s="394"/>
      <c r="F71" s="335"/>
      <c r="G71" s="408">
        <v>4.2</v>
      </c>
      <c r="H71" s="397">
        <v>-4.2</v>
      </c>
      <c r="I71" s="326">
        <v>0</v>
      </c>
      <c r="J71" s="404"/>
      <c r="K71" s="394"/>
      <c r="L71" s="394"/>
      <c r="M71" s="394"/>
      <c r="N71" s="397"/>
      <c r="O71" s="409">
        <v>4.3</v>
      </c>
      <c r="P71" s="397">
        <v>-4.3</v>
      </c>
      <c r="Q71" s="326"/>
      <c r="R71" s="337">
        <v>0</v>
      </c>
      <c r="S71" s="335">
        <v>0</v>
      </c>
      <c r="T71" s="335">
        <v>0</v>
      </c>
      <c r="U71" s="335">
        <v>0</v>
      </c>
      <c r="V71" s="335">
        <v>9.9999999999999645E-2</v>
      </c>
      <c r="W71" s="338">
        <v>0</v>
      </c>
      <c r="X71" s="339">
        <v>0</v>
      </c>
      <c r="Y71" s="406"/>
      <c r="Z71" s="339"/>
      <c r="AA71" s="339">
        <v>0</v>
      </c>
      <c r="AB71" s="410">
        <v>102.38095238095238</v>
      </c>
      <c r="AC71" s="410">
        <v>0</v>
      </c>
      <c r="AD71" s="339">
        <v>0</v>
      </c>
      <c r="AE71" s="339">
        <v>0</v>
      </c>
      <c r="AF71" s="339">
        <v>0</v>
      </c>
      <c r="AG71" s="339">
        <v>0</v>
      </c>
      <c r="AH71" s="352">
        <v>0</v>
      </c>
      <c r="AI71" s="339">
        <v>0</v>
      </c>
    </row>
    <row r="72" spans="1:35" s="291" customFormat="1" x14ac:dyDescent="0.2">
      <c r="A72" s="411" t="s">
        <v>3930</v>
      </c>
      <c r="B72" s="322">
        <v>948.5</v>
      </c>
      <c r="C72" s="325"/>
      <c r="D72" s="325"/>
      <c r="E72" s="325"/>
      <c r="F72" s="324">
        <v>948.5</v>
      </c>
      <c r="G72" s="412">
        <v>17.3</v>
      </c>
      <c r="H72" s="325"/>
      <c r="I72" s="326">
        <v>965.8</v>
      </c>
      <c r="J72" s="322">
        <v>879.8</v>
      </c>
      <c r="K72" s="325"/>
      <c r="L72" s="325"/>
      <c r="M72" s="325"/>
      <c r="N72" s="325">
        <v>879.8</v>
      </c>
      <c r="O72" s="325">
        <v>15.5</v>
      </c>
      <c r="P72" s="325"/>
      <c r="Q72" s="326">
        <v>895.3</v>
      </c>
      <c r="R72" s="327">
        <v>-68.700000000000045</v>
      </c>
      <c r="S72" s="324">
        <v>0</v>
      </c>
      <c r="T72" s="324">
        <v>0</v>
      </c>
      <c r="U72" s="324">
        <v>-68.700000000000045</v>
      </c>
      <c r="V72" s="324">
        <v>-1.8000000000000007</v>
      </c>
      <c r="W72" s="328">
        <v>-70.5</v>
      </c>
      <c r="X72" s="319">
        <v>92.756984712704266</v>
      </c>
      <c r="Y72" s="413"/>
      <c r="Z72" s="319"/>
      <c r="AA72" s="319">
        <v>92.756984712704266</v>
      </c>
      <c r="AB72" s="319">
        <v>89.595375722543352</v>
      </c>
      <c r="AC72" s="319">
        <v>92.700352039759778</v>
      </c>
      <c r="AD72" s="401">
        <v>0.32274394717534849</v>
      </c>
      <c r="AE72" s="401">
        <v>0</v>
      </c>
      <c r="AF72" s="401">
        <v>0</v>
      </c>
      <c r="AG72" s="401">
        <v>0.32274394717534849</v>
      </c>
      <c r="AH72" s="410">
        <v>0</v>
      </c>
      <c r="AI72" s="401">
        <v>0.32842993396918557</v>
      </c>
    </row>
    <row r="73" spans="1:35" s="291" customFormat="1" x14ac:dyDescent="0.2">
      <c r="A73" s="411" t="s">
        <v>3931</v>
      </c>
      <c r="B73" s="322">
        <v>6522.4</v>
      </c>
      <c r="C73" s="325"/>
      <c r="D73" s="325"/>
      <c r="E73" s="325"/>
      <c r="F73" s="324">
        <v>6522.4</v>
      </c>
      <c r="G73" s="325">
        <v>34.799999999999997</v>
      </c>
      <c r="H73" s="325"/>
      <c r="I73" s="326">
        <v>6557.2</v>
      </c>
      <c r="J73" s="322">
        <v>6245.4</v>
      </c>
      <c r="K73" s="325"/>
      <c r="L73" s="325"/>
      <c r="M73" s="325"/>
      <c r="N73" s="325">
        <v>6245.4</v>
      </c>
      <c r="O73" s="325">
        <v>28.7</v>
      </c>
      <c r="P73" s="325"/>
      <c r="Q73" s="326">
        <v>6274.0999999999995</v>
      </c>
      <c r="R73" s="327">
        <v>-277</v>
      </c>
      <c r="S73" s="324">
        <v>0</v>
      </c>
      <c r="T73" s="324">
        <v>0</v>
      </c>
      <c r="U73" s="324">
        <v>-277</v>
      </c>
      <c r="V73" s="324">
        <v>-6.0999999999999979</v>
      </c>
      <c r="W73" s="328">
        <v>-283.10000000000036</v>
      </c>
      <c r="X73" s="319">
        <v>95.753097019502022</v>
      </c>
      <c r="Y73" s="413"/>
      <c r="Z73" s="319"/>
      <c r="AA73" s="319">
        <v>95.753097019502022</v>
      </c>
      <c r="AB73" s="319">
        <v>82.471264367816104</v>
      </c>
      <c r="AC73" s="319">
        <v>95.682608430427621</v>
      </c>
      <c r="AD73" s="401">
        <v>2.2910491562729272</v>
      </c>
      <c r="AE73" s="401">
        <v>0</v>
      </c>
      <c r="AF73" s="401">
        <v>0</v>
      </c>
      <c r="AG73" s="401">
        <v>2.2910491562729272</v>
      </c>
      <c r="AH73" s="410">
        <v>0</v>
      </c>
      <c r="AI73" s="401">
        <v>2.3015774027879674</v>
      </c>
    </row>
    <row r="74" spans="1:35" s="291" customFormat="1" x14ac:dyDescent="0.2">
      <c r="A74" s="411" t="s">
        <v>3932</v>
      </c>
      <c r="B74" s="322">
        <v>11446.5</v>
      </c>
      <c r="C74" s="325"/>
      <c r="D74" s="325"/>
      <c r="E74" s="325"/>
      <c r="F74" s="324">
        <v>11446.5</v>
      </c>
      <c r="G74" s="325">
        <v>4277.1000000000004</v>
      </c>
      <c r="H74" s="334">
        <v>-1646.5</v>
      </c>
      <c r="I74" s="326">
        <v>14077.1</v>
      </c>
      <c r="J74" s="322">
        <v>9539.7999999999993</v>
      </c>
      <c r="K74" s="325"/>
      <c r="L74" s="325"/>
      <c r="M74" s="325"/>
      <c r="N74" s="325">
        <v>9539.7999999999993</v>
      </c>
      <c r="O74" s="325">
        <v>2856.8</v>
      </c>
      <c r="P74" s="334">
        <v>-1514.1000000000001</v>
      </c>
      <c r="Q74" s="326">
        <v>10882.499999999998</v>
      </c>
      <c r="R74" s="327">
        <v>-1906.7000000000007</v>
      </c>
      <c r="S74" s="324">
        <v>0</v>
      </c>
      <c r="T74" s="324">
        <v>0</v>
      </c>
      <c r="U74" s="324">
        <v>-1906.7000000000007</v>
      </c>
      <c r="V74" s="324">
        <v>-1420.3000000000002</v>
      </c>
      <c r="W74" s="328">
        <v>-3194.6000000000022</v>
      </c>
      <c r="X74" s="319">
        <v>83.342506443017498</v>
      </c>
      <c r="Y74" s="413"/>
      <c r="Z74" s="319"/>
      <c r="AA74" s="319">
        <v>83.342506443017498</v>
      </c>
      <c r="AB74" s="319">
        <v>66.792920436744524</v>
      </c>
      <c r="AC74" s="319">
        <v>77.306405438620146</v>
      </c>
      <c r="AD74" s="401">
        <v>3.4995597945707995</v>
      </c>
      <c r="AE74" s="401">
        <v>0</v>
      </c>
      <c r="AF74" s="401">
        <v>0</v>
      </c>
      <c r="AG74" s="401">
        <v>3.4995597945707995</v>
      </c>
      <c r="AH74" s="401">
        <v>1.0479823917828321</v>
      </c>
      <c r="AI74" s="401">
        <v>3.9921129860601612</v>
      </c>
    </row>
    <row r="75" spans="1:35" s="291" customFormat="1" x14ac:dyDescent="0.2">
      <c r="A75" s="403" t="s">
        <v>3928</v>
      </c>
      <c r="B75" s="333">
        <v>1643</v>
      </c>
      <c r="C75" s="325"/>
      <c r="D75" s="325"/>
      <c r="E75" s="325"/>
      <c r="F75" s="335">
        <v>1643</v>
      </c>
      <c r="G75" s="414">
        <v>3.5</v>
      </c>
      <c r="H75" s="334">
        <v>-1646.5</v>
      </c>
      <c r="I75" s="405">
        <v>0</v>
      </c>
      <c r="J75" s="333">
        <v>1513.9</v>
      </c>
      <c r="K75" s="325"/>
      <c r="L75" s="325"/>
      <c r="M75" s="325"/>
      <c r="N75" s="334">
        <v>1513.9</v>
      </c>
      <c r="O75" s="414">
        <v>0.2</v>
      </c>
      <c r="P75" s="334">
        <v>-1514.1000000000001</v>
      </c>
      <c r="Q75" s="405">
        <v>0</v>
      </c>
      <c r="R75" s="337">
        <v>-129.09999999999991</v>
      </c>
      <c r="S75" s="324">
        <v>0</v>
      </c>
      <c r="T75" s="324">
        <v>0</v>
      </c>
      <c r="U75" s="324">
        <v>-129.09999999999991</v>
      </c>
      <c r="V75" s="335">
        <v>-3.3</v>
      </c>
      <c r="W75" s="338">
        <v>0</v>
      </c>
      <c r="X75" s="339">
        <v>92.142422398052346</v>
      </c>
      <c r="Y75" s="415"/>
      <c r="Z75" s="339"/>
      <c r="AA75" s="339">
        <v>92.142422398052346</v>
      </c>
      <c r="AB75" s="339">
        <v>5.7142857142857144</v>
      </c>
      <c r="AC75" s="339"/>
      <c r="AD75" s="353">
        <v>0.555355832721937</v>
      </c>
      <c r="AE75" s="353">
        <v>0</v>
      </c>
      <c r="AF75" s="353">
        <v>0</v>
      </c>
      <c r="AG75" s="339">
        <v>0.555355832721937</v>
      </c>
      <c r="AH75" s="410">
        <v>0</v>
      </c>
      <c r="AI75" s="339">
        <v>0</v>
      </c>
    </row>
    <row r="76" spans="1:35" s="291" customFormat="1" ht="18.75" customHeight="1" x14ac:dyDescent="0.2">
      <c r="A76" s="411" t="s">
        <v>3933</v>
      </c>
      <c r="B76" s="322">
        <v>405.6</v>
      </c>
      <c r="C76" s="325"/>
      <c r="D76" s="325"/>
      <c r="E76" s="325"/>
      <c r="F76" s="324">
        <v>405.6</v>
      </c>
      <c r="G76" s="325">
        <v>71.900000000000006</v>
      </c>
      <c r="H76" s="416">
        <v>-32.5</v>
      </c>
      <c r="I76" s="326">
        <v>445</v>
      </c>
      <c r="J76" s="322">
        <v>345</v>
      </c>
      <c r="K76" s="325"/>
      <c r="L76" s="325"/>
      <c r="M76" s="325"/>
      <c r="N76" s="325">
        <v>345</v>
      </c>
      <c r="O76" s="325">
        <v>45.8</v>
      </c>
      <c r="P76" s="416">
        <v>-20</v>
      </c>
      <c r="Q76" s="326">
        <v>370.8</v>
      </c>
      <c r="R76" s="327">
        <v>-60.600000000000023</v>
      </c>
      <c r="S76" s="324">
        <v>0</v>
      </c>
      <c r="T76" s="324">
        <v>0</v>
      </c>
      <c r="U76" s="324">
        <v>-60.600000000000023</v>
      </c>
      <c r="V76" s="324">
        <v>-26.100000000000009</v>
      </c>
      <c r="W76" s="328">
        <v>-74.199999999999989</v>
      </c>
      <c r="X76" s="319">
        <v>85.059171597633139</v>
      </c>
      <c r="Y76" s="413"/>
      <c r="Z76" s="319"/>
      <c r="AA76" s="319">
        <v>85.059171597633139</v>
      </c>
      <c r="AB76" s="319">
        <v>63.699582753824743</v>
      </c>
      <c r="AC76" s="319">
        <v>83.325842696629209</v>
      </c>
      <c r="AD76" s="319">
        <v>0.12655906089508437</v>
      </c>
      <c r="AE76" s="319">
        <v>0</v>
      </c>
      <c r="AF76" s="319">
        <v>0</v>
      </c>
      <c r="AG76" s="401">
        <v>0.12655906089508437</v>
      </c>
      <c r="AH76" s="410">
        <v>0</v>
      </c>
      <c r="AI76" s="401">
        <v>0.13602347762289069</v>
      </c>
    </row>
    <row r="77" spans="1:35" s="419" customFormat="1" ht="15.75" customHeight="1" x14ac:dyDescent="0.2">
      <c r="A77" s="403" t="s">
        <v>3928</v>
      </c>
      <c r="B77" s="417">
        <v>32.5</v>
      </c>
      <c r="C77" s="416"/>
      <c r="D77" s="416"/>
      <c r="E77" s="416"/>
      <c r="F77" s="335">
        <v>32.5</v>
      </c>
      <c r="G77" s="416"/>
      <c r="H77" s="416">
        <v>-32.5</v>
      </c>
      <c r="I77" s="326">
        <v>0</v>
      </c>
      <c r="J77" s="417">
        <v>20</v>
      </c>
      <c r="K77" s="416"/>
      <c r="L77" s="416"/>
      <c r="M77" s="416"/>
      <c r="N77" s="416">
        <v>20</v>
      </c>
      <c r="O77" s="416"/>
      <c r="P77" s="416">
        <v>-20</v>
      </c>
      <c r="Q77" s="326">
        <v>0</v>
      </c>
      <c r="R77" s="337">
        <v>-12.5</v>
      </c>
      <c r="S77" s="335">
        <v>0</v>
      </c>
      <c r="T77" s="335">
        <v>0</v>
      </c>
      <c r="U77" s="335">
        <v>-12.5</v>
      </c>
      <c r="V77" s="335">
        <v>0</v>
      </c>
      <c r="W77" s="338">
        <v>0</v>
      </c>
      <c r="X77" s="339">
        <v>61.53846153846154</v>
      </c>
      <c r="Y77" s="418"/>
      <c r="Z77" s="339"/>
      <c r="AA77" s="339">
        <v>61.53846153846154</v>
      </c>
      <c r="AB77" s="339"/>
      <c r="AC77" s="339"/>
      <c r="AD77" s="339">
        <v>0</v>
      </c>
      <c r="AE77" s="339">
        <v>0</v>
      </c>
      <c r="AF77" s="339">
        <v>0</v>
      </c>
      <c r="AG77" s="339">
        <v>0</v>
      </c>
      <c r="AH77" s="339">
        <v>0</v>
      </c>
      <c r="AI77" s="339">
        <v>0</v>
      </c>
    </row>
    <row r="78" spans="1:35" s="291" customFormat="1" x14ac:dyDescent="0.2">
      <c r="A78" s="411" t="s">
        <v>3934</v>
      </c>
      <c r="B78" s="322">
        <v>994.6</v>
      </c>
      <c r="C78" s="325"/>
      <c r="D78" s="325"/>
      <c r="E78" s="325"/>
      <c r="F78" s="324">
        <v>994.6</v>
      </c>
      <c r="G78" s="325">
        <v>3950</v>
      </c>
      <c r="H78" s="334">
        <v>-608.9</v>
      </c>
      <c r="I78" s="326">
        <v>4335.7000000000007</v>
      </c>
      <c r="J78" s="322">
        <v>670.1</v>
      </c>
      <c r="K78" s="325"/>
      <c r="L78" s="325"/>
      <c r="M78" s="325"/>
      <c r="N78" s="325">
        <v>670.1</v>
      </c>
      <c r="O78" s="325">
        <v>2714.4</v>
      </c>
      <c r="P78" s="334">
        <v>-495.4</v>
      </c>
      <c r="Q78" s="326">
        <v>2889.1</v>
      </c>
      <c r="R78" s="327">
        <v>-324.5</v>
      </c>
      <c r="S78" s="324">
        <v>0</v>
      </c>
      <c r="T78" s="324">
        <v>0</v>
      </c>
      <c r="U78" s="324">
        <v>-324.5</v>
      </c>
      <c r="V78" s="324">
        <v>-1235.5999999999999</v>
      </c>
      <c r="W78" s="328">
        <v>-1446.6000000000008</v>
      </c>
      <c r="X78" s="319">
        <v>67.373818620550978</v>
      </c>
      <c r="Y78" s="413"/>
      <c r="Z78" s="319"/>
      <c r="AA78" s="319">
        <v>67.373818620550978</v>
      </c>
      <c r="AB78" s="319">
        <v>68.718987341772149</v>
      </c>
      <c r="AC78" s="319">
        <v>66.635145420577985</v>
      </c>
      <c r="AD78" s="319">
        <v>0.24581804842259722</v>
      </c>
      <c r="AE78" s="319">
        <v>0</v>
      </c>
      <c r="AF78" s="319">
        <v>0</v>
      </c>
      <c r="AG78" s="401">
        <v>0.24581804842259722</v>
      </c>
      <c r="AH78" s="401">
        <v>0.99574468085106382</v>
      </c>
      <c r="AI78" s="401">
        <v>1.0598312545854731</v>
      </c>
    </row>
    <row r="79" spans="1:35" ht="15.75" customHeight="1" x14ac:dyDescent="0.2">
      <c r="A79" s="403" t="s">
        <v>3928</v>
      </c>
      <c r="B79" s="333">
        <v>601.1</v>
      </c>
      <c r="C79" s="323"/>
      <c r="D79" s="323"/>
      <c r="E79" s="323"/>
      <c r="F79" s="335">
        <v>601.1</v>
      </c>
      <c r="G79" s="334">
        <v>7.8</v>
      </c>
      <c r="H79" s="334">
        <v>-608.9</v>
      </c>
      <c r="I79" s="405">
        <v>0</v>
      </c>
      <c r="J79" s="333">
        <v>490.2</v>
      </c>
      <c r="K79" s="323"/>
      <c r="L79" s="323"/>
      <c r="M79" s="323"/>
      <c r="N79" s="334">
        <v>490.2</v>
      </c>
      <c r="O79" s="334">
        <v>5.2</v>
      </c>
      <c r="P79" s="334">
        <v>-495.4</v>
      </c>
      <c r="Q79" s="405">
        <v>0</v>
      </c>
      <c r="R79" s="337">
        <v>-110.90000000000003</v>
      </c>
      <c r="S79" s="335">
        <v>0</v>
      </c>
      <c r="T79" s="335">
        <v>0</v>
      </c>
      <c r="U79" s="335">
        <v>-110.90000000000003</v>
      </c>
      <c r="V79" s="335">
        <v>-2.5999999999999996</v>
      </c>
      <c r="W79" s="338">
        <v>0</v>
      </c>
      <c r="X79" s="339">
        <v>81.550490766927297</v>
      </c>
      <c r="Y79" s="415"/>
      <c r="Z79" s="339"/>
      <c r="AA79" s="339">
        <v>81.550490766927297</v>
      </c>
      <c r="AB79" s="339">
        <v>66.666666666666671</v>
      </c>
      <c r="AC79" s="339"/>
      <c r="AD79" s="339">
        <v>0.17982391782831988</v>
      </c>
      <c r="AE79" s="339">
        <v>0</v>
      </c>
      <c r="AF79" s="339">
        <v>0</v>
      </c>
      <c r="AG79" s="339">
        <v>0.17982391782831988</v>
      </c>
      <c r="AH79" s="410">
        <v>0</v>
      </c>
      <c r="AI79" s="339">
        <v>0</v>
      </c>
    </row>
    <row r="80" spans="1:35" s="291" customFormat="1" ht="20.25" customHeight="1" x14ac:dyDescent="0.2">
      <c r="A80" s="392" t="s">
        <v>3935</v>
      </c>
      <c r="B80" s="393">
        <v>8224.7000000000007</v>
      </c>
      <c r="C80" s="394"/>
      <c r="D80" s="394">
        <v>12833.7</v>
      </c>
      <c r="E80" s="394">
        <v>-6095.2</v>
      </c>
      <c r="F80" s="395">
        <v>14963.2</v>
      </c>
      <c r="G80" s="394">
        <v>238.4</v>
      </c>
      <c r="H80" s="394"/>
      <c r="I80" s="398">
        <v>15201.6</v>
      </c>
      <c r="J80" s="393">
        <v>7635</v>
      </c>
      <c r="K80" s="394"/>
      <c r="L80" s="394">
        <v>11963.3</v>
      </c>
      <c r="M80" s="394">
        <v>-6095.2</v>
      </c>
      <c r="N80" s="394">
        <v>13503.099999999999</v>
      </c>
      <c r="O80" s="394">
        <v>152.69999999999999</v>
      </c>
      <c r="P80" s="394"/>
      <c r="Q80" s="398">
        <v>13655.8</v>
      </c>
      <c r="R80" s="399">
        <v>-589.70000000000073</v>
      </c>
      <c r="S80" s="395">
        <v>0</v>
      </c>
      <c r="T80" s="395">
        <v>-870.40000000000146</v>
      </c>
      <c r="U80" s="395">
        <v>-1460.1000000000022</v>
      </c>
      <c r="V80" s="395">
        <v>-85.700000000000017</v>
      </c>
      <c r="W80" s="400">
        <v>-1545.8000000000011</v>
      </c>
      <c r="X80" s="401">
        <v>92.830133621895015</v>
      </c>
      <c r="Y80" s="402"/>
      <c r="Z80" s="401">
        <v>93.217856113201947</v>
      </c>
      <c r="AA80" s="401">
        <v>90.242060521813499</v>
      </c>
      <c r="AB80" s="401">
        <v>64.052013422818789</v>
      </c>
      <c r="AC80" s="401">
        <v>89.831333543837488</v>
      </c>
      <c r="AD80" s="401">
        <v>2.8008070432868672</v>
      </c>
      <c r="AE80" s="401">
        <v>0</v>
      </c>
      <c r="AF80" s="401">
        <v>4.388591342626559</v>
      </c>
      <c r="AG80" s="401">
        <v>4.9534482758620682</v>
      </c>
      <c r="AH80" s="401">
        <v>5.6016140865737342E-2</v>
      </c>
      <c r="AI80" s="401">
        <v>5.0094644167278064</v>
      </c>
    </row>
    <row r="81" spans="1:35" s="291" customFormat="1" ht="20.25" customHeight="1" x14ac:dyDescent="0.2">
      <c r="A81" s="403" t="s">
        <v>3936</v>
      </c>
      <c r="B81" s="333">
        <v>6095.2</v>
      </c>
      <c r="C81" s="325"/>
      <c r="D81" s="325"/>
      <c r="E81" s="334">
        <v>-6095.2</v>
      </c>
      <c r="F81" s="324">
        <v>0</v>
      </c>
      <c r="G81" s="325"/>
      <c r="H81" s="325"/>
      <c r="I81" s="326">
        <v>0</v>
      </c>
      <c r="J81" s="333">
        <v>6095.2</v>
      </c>
      <c r="K81" s="325"/>
      <c r="L81" s="325"/>
      <c r="M81" s="414">
        <v>-6095.2</v>
      </c>
      <c r="N81" s="325">
        <v>0</v>
      </c>
      <c r="O81" s="325"/>
      <c r="P81" s="325"/>
      <c r="Q81" s="326">
        <v>0</v>
      </c>
      <c r="R81" s="327">
        <v>0</v>
      </c>
      <c r="S81" s="324">
        <v>0</v>
      </c>
      <c r="T81" s="324">
        <v>0</v>
      </c>
      <c r="U81" s="324">
        <v>0</v>
      </c>
      <c r="V81" s="324">
        <v>0</v>
      </c>
      <c r="W81" s="328">
        <v>0</v>
      </c>
      <c r="X81" s="339">
        <v>100</v>
      </c>
      <c r="Y81" s="415"/>
      <c r="Z81" s="339"/>
      <c r="AA81" s="339"/>
      <c r="AB81" s="339"/>
      <c r="AC81" s="401"/>
      <c r="AD81" s="339">
        <v>2.2359501100513572</v>
      </c>
      <c r="AE81" s="339">
        <v>0</v>
      </c>
      <c r="AF81" s="339">
        <v>0</v>
      </c>
      <c r="AG81" s="339">
        <v>0</v>
      </c>
      <c r="AH81" s="410">
        <v>0</v>
      </c>
      <c r="AI81" s="339">
        <v>0</v>
      </c>
    </row>
    <row r="82" spans="1:35" s="291" customFormat="1" ht="20.25" customHeight="1" x14ac:dyDescent="0.2">
      <c r="A82" s="403" t="s">
        <v>3937</v>
      </c>
      <c r="B82" s="417">
        <v>1.4</v>
      </c>
      <c r="C82" s="420"/>
      <c r="D82" s="420"/>
      <c r="E82" s="416"/>
      <c r="F82" s="421">
        <v>1.4</v>
      </c>
      <c r="G82" s="420"/>
      <c r="H82" s="420"/>
      <c r="I82" s="422">
        <v>1.4</v>
      </c>
      <c r="J82" s="333">
        <v>1.4</v>
      </c>
      <c r="K82" s="325"/>
      <c r="L82" s="325"/>
      <c r="M82" s="414"/>
      <c r="N82" s="334">
        <v>1.4</v>
      </c>
      <c r="O82" s="325"/>
      <c r="P82" s="325"/>
      <c r="Q82" s="336">
        <v>1.4</v>
      </c>
      <c r="R82" s="327"/>
      <c r="S82" s="324"/>
      <c r="T82" s="324"/>
      <c r="U82" s="324"/>
      <c r="V82" s="324"/>
      <c r="W82" s="328"/>
      <c r="X82" s="339">
        <v>100</v>
      </c>
      <c r="Y82" s="415"/>
      <c r="Z82" s="339"/>
      <c r="AA82" s="339"/>
      <c r="AB82" s="339"/>
      <c r="AC82" s="407">
        <v>100</v>
      </c>
      <c r="AD82" s="339"/>
      <c r="AE82" s="339"/>
      <c r="AF82" s="339"/>
      <c r="AG82" s="407"/>
      <c r="AH82" s="410"/>
      <c r="AI82" s="407"/>
    </row>
    <row r="83" spans="1:35" s="291" customFormat="1" ht="18" customHeight="1" x14ac:dyDescent="0.2">
      <c r="A83" s="411" t="s">
        <v>3938</v>
      </c>
      <c r="B83" s="322">
        <v>1141.3</v>
      </c>
      <c r="C83" s="325"/>
      <c r="D83" s="325"/>
      <c r="E83" s="325"/>
      <c r="F83" s="324">
        <v>1141.3</v>
      </c>
      <c r="G83" s="325">
        <v>1727.9</v>
      </c>
      <c r="H83" s="323">
        <v>-305.5</v>
      </c>
      <c r="I83" s="326">
        <v>2563.6999999999998</v>
      </c>
      <c r="J83" s="322">
        <v>1074.9000000000001</v>
      </c>
      <c r="K83" s="325"/>
      <c r="L83" s="325"/>
      <c r="M83" s="325"/>
      <c r="N83" s="325">
        <v>1074.9000000000001</v>
      </c>
      <c r="O83" s="325">
        <v>1550.1</v>
      </c>
      <c r="P83" s="334">
        <v>-296.60000000000002</v>
      </c>
      <c r="Q83" s="326">
        <v>2328.4</v>
      </c>
      <c r="R83" s="327">
        <v>-66.399999999999864</v>
      </c>
      <c r="S83" s="324">
        <v>0</v>
      </c>
      <c r="T83" s="324">
        <v>0</v>
      </c>
      <c r="U83" s="324">
        <v>-66.399999999999864</v>
      </c>
      <c r="V83" s="324">
        <v>-177.80000000000018</v>
      </c>
      <c r="W83" s="328">
        <v>-235.29999999999973</v>
      </c>
      <c r="X83" s="319">
        <v>94.182073074564116</v>
      </c>
      <c r="Y83" s="413"/>
      <c r="Z83" s="319"/>
      <c r="AA83" s="319">
        <v>94.182073074564116</v>
      </c>
      <c r="AB83" s="319">
        <v>89.710052665084774</v>
      </c>
      <c r="AC83" s="319">
        <v>90.821859031868016</v>
      </c>
      <c r="AD83" s="319">
        <v>0.39431401320616294</v>
      </c>
      <c r="AE83" s="319">
        <v>0</v>
      </c>
      <c r="AF83" s="319">
        <v>0</v>
      </c>
      <c r="AG83" s="401">
        <v>0.39431401320616294</v>
      </c>
      <c r="AH83" s="401">
        <v>0.56863536316947905</v>
      </c>
      <c r="AI83" s="401">
        <v>0.85414526779163613</v>
      </c>
    </row>
    <row r="84" spans="1:35" x14ac:dyDescent="0.2">
      <c r="A84" s="403" t="s">
        <v>3928</v>
      </c>
      <c r="B84" s="333">
        <v>305.5</v>
      </c>
      <c r="C84" s="323"/>
      <c r="D84" s="323"/>
      <c r="E84" s="323"/>
      <c r="F84" s="335">
        <v>305.5</v>
      </c>
      <c r="G84" s="323"/>
      <c r="H84" s="323">
        <v>-305.5</v>
      </c>
      <c r="I84" s="326">
        <v>0</v>
      </c>
      <c r="J84" s="333">
        <v>296.60000000000002</v>
      </c>
      <c r="K84" s="323"/>
      <c r="L84" s="323"/>
      <c r="M84" s="323"/>
      <c r="N84" s="334">
        <v>296.60000000000002</v>
      </c>
      <c r="O84" s="323"/>
      <c r="P84" s="334">
        <v>-296.60000000000002</v>
      </c>
      <c r="Q84" s="326">
        <v>0</v>
      </c>
      <c r="R84" s="337">
        <v>-8.8999999999999773</v>
      </c>
      <c r="S84" s="324">
        <v>0</v>
      </c>
      <c r="T84" s="324">
        <v>0</v>
      </c>
      <c r="U84" s="335">
        <v>-8.8999999999999773</v>
      </c>
      <c r="V84" s="324">
        <v>0</v>
      </c>
      <c r="W84" s="338">
        <v>0</v>
      </c>
      <c r="X84" s="339">
        <v>97.086743044189859</v>
      </c>
      <c r="Y84" s="415"/>
      <c r="Z84" s="339"/>
      <c r="AA84" s="339">
        <v>97.086743044189859</v>
      </c>
      <c r="AB84" s="339">
        <v>0</v>
      </c>
      <c r="AC84" s="339"/>
      <c r="AD84" s="339">
        <v>0.10880410858400587</v>
      </c>
      <c r="AE84" s="339">
        <v>0</v>
      </c>
      <c r="AF84" s="339">
        <v>0</v>
      </c>
      <c r="AG84" s="339">
        <v>0.10880410858400587</v>
      </c>
      <c r="AH84" s="410">
        <v>0</v>
      </c>
      <c r="AI84" s="339">
        <v>0</v>
      </c>
    </row>
    <row r="85" spans="1:35" s="291" customFormat="1" ht="20.25" customHeight="1" x14ac:dyDescent="0.2">
      <c r="A85" s="411" t="s">
        <v>3939</v>
      </c>
      <c r="B85" s="322">
        <v>15156.4</v>
      </c>
      <c r="C85" s="325"/>
      <c r="D85" s="325"/>
      <c r="E85" s="325"/>
      <c r="F85" s="324">
        <v>15156.4</v>
      </c>
      <c r="G85" s="325">
        <v>13848.4</v>
      </c>
      <c r="H85" s="334">
        <v>-12215.9</v>
      </c>
      <c r="I85" s="326">
        <v>16788.900000000001</v>
      </c>
      <c r="J85" s="322">
        <v>14669.8</v>
      </c>
      <c r="K85" s="325"/>
      <c r="L85" s="325"/>
      <c r="M85" s="325"/>
      <c r="N85" s="325">
        <v>14669.8</v>
      </c>
      <c r="O85" s="325">
        <v>13071.3</v>
      </c>
      <c r="P85" s="323">
        <v>-11883.2</v>
      </c>
      <c r="Q85" s="326">
        <v>15857.899999999998</v>
      </c>
      <c r="R85" s="327">
        <v>-486.60000000000036</v>
      </c>
      <c r="S85" s="324">
        <v>0</v>
      </c>
      <c r="T85" s="324">
        <v>0</v>
      </c>
      <c r="U85" s="324">
        <v>-486.60000000000036</v>
      </c>
      <c r="V85" s="324">
        <v>-777.10000000000036</v>
      </c>
      <c r="W85" s="328">
        <v>-931.00000000000364</v>
      </c>
      <c r="X85" s="319">
        <v>96.789475073236389</v>
      </c>
      <c r="Y85" s="413"/>
      <c r="Z85" s="319"/>
      <c r="AA85" s="319">
        <v>96.789475073236389</v>
      </c>
      <c r="AB85" s="319">
        <v>94.388521417636696</v>
      </c>
      <c r="AC85" s="319">
        <v>94.45466945422271</v>
      </c>
      <c r="AD85" s="319">
        <v>5.381438004402054</v>
      </c>
      <c r="AE85" s="319">
        <v>0</v>
      </c>
      <c r="AF85" s="319">
        <v>0</v>
      </c>
      <c r="AG85" s="401">
        <v>5.381438004402054</v>
      </c>
      <c r="AH85" s="401">
        <v>4.7950476889214961</v>
      </c>
      <c r="AI85" s="401">
        <v>5.8172780630961114</v>
      </c>
    </row>
    <row r="86" spans="1:35" ht="15.75" customHeight="1" x14ac:dyDescent="0.2">
      <c r="A86" s="403" t="s">
        <v>3928</v>
      </c>
      <c r="B86" s="333">
        <v>12210.8</v>
      </c>
      <c r="C86" s="323"/>
      <c r="D86" s="323"/>
      <c r="E86" s="323"/>
      <c r="F86" s="335">
        <v>12210.8</v>
      </c>
      <c r="G86" s="334">
        <v>5.0999999999999996</v>
      </c>
      <c r="H86" s="334">
        <v>-12215.9</v>
      </c>
      <c r="I86" s="405">
        <v>0</v>
      </c>
      <c r="J86" s="333">
        <v>11882.2</v>
      </c>
      <c r="K86" s="323"/>
      <c r="L86" s="323"/>
      <c r="M86" s="323"/>
      <c r="N86" s="334">
        <v>11882.2</v>
      </c>
      <c r="O86" s="334">
        <v>1</v>
      </c>
      <c r="P86" s="323">
        <v>-11883.2</v>
      </c>
      <c r="Q86" s="405">
        <v>0</v>
      </c>
      <c r="R86" s="337">
        <v>-328.59999999999854</v>
      </c>
      <c r="S86" s="335">
        <v>0</v>
      </c>
      <c r="T86" s="335">
        <v>0</v>
      </c>
      <c r="U86" s="335">
        <v>-328.59999999999854</v>
      </c>
      <c r="V86" s="335">
        <v>-4.0999999999999996</v>
      </c>
      <c r="W86" s="338">
        <v>0</v>
      </c>
      <c r="X86" s="339">
        <v>97.308939627215267</v>
      </c>
      <c r="Y86" s="415"/>
      <c r="Z86" s="339"/>
      <c r="AA86" s="339">
        <v>97.308939627215267</v>
      </c>
      <c r="AB86" s="339">
        <v>19.607843137254903</v>
      </c>
      <c r="AC86" s="339"/>
      <c r="AD86" s="339">
        <v>4.3588407923697723</v>
      </c>
      <c r="AE86" s="339">
        <v>0</v>
      </c>
      <c r="AF86" s="339">
        <v>0</v>
      </c>
      <c r="AG86" s="339">
        <v>4.3588407923697723</v>
      </c>
      <c r="AH86" s="410">
        <v>0</v>
      </c>
      <c r="AI86" s="339">
        <v>0</v>
      </c>
    </row>
    <row r="87" spans="1:35" s="291" customFormat="1" ht="20.25" customHeight="1" x14ac:dyDescent="0.2">
      <c r="A87" s="411" t="s">
        <v>3940</v>
      </c>
      <c r="B87" s="322">
        <v>19585.3</v>
      </c>
      <c r="C87" s="325">
        <v>34200.6</v>
      </c>
      <c r="D87" s="325"/>
      <c r="E87" s="325">
        <v>-15302.4</v>
      </c>
      <c r="F87" s="324">
        <v>38483.499999999993</v>
      </c>
      <c r="G87" s="325">
        <v>2283.6</v>
      </c>
      <c r="H87" s="334">
        <v>-754.9</v>
      </c>
      <c r="I87" s="326">
        <v>40012.19999999999</v>
      </c>
      <c r="J87" s="322">
        <v>18807</v>
      </c>
      <c r="K87" s="325">
        <v>33745.300000000003</v>
      </c>
      <c r="L87" s="325"/>
      <c r="M87" s="325">
        <v>-14794</v>
      </c>
      <c r="N87" s="325">
        <v>37758.300000000003</v>
      </c>
      <c r="O87" s="325">
        <v>1886.8</v>
      </c>
      <c r="P87" s="334">
        <v>-656.7</v>
      </c>
      <c r="Q87" s="326">
        <v>38988.400000000009</v>
      </c>
      <c r="R87" s="327">
        <v>-778.29999999999927</v>
      </c>
      <c r="S87" s="324">
        <v>-455.29999999999563</v>
      </c>
      <c r="T87" s="324">
        <v>0</v>
      </c>
      <c r="U87" s="324">
        <v>-725.19999999998981</v>
      </c>
      <c r="V87" s="324">
        <v>-396.79999999999995</v>
      </c>
      <c r="W87" s="328">
        <v>-1023.7999999999811</v>
      </c>
      <c r="X87" s="319">
        <v>96.026101208559496</v>
      </c>
      <c r="Y87" s="413">
        <v>98.668736805787049</v>
      </c>
      <c r="Z87" s="319"/>
      <c r="AA87" s="319">
        <v>98.115556017514024</v>
      </c>
      <c r="AB87" s="319">
        <v>82.623927132597657</v>
      </c>
      <c r="AC87" s="319">
        <v>97.441280409475155</v>
      </c>
      <c r="AD87" s="319">
        <v>6.8991195891415984</v>
      </c>
      <c r="AE87" s="319">
        <v>12.37905355832722</v>
      </c>
      <c r="AF87" s="319">
        <v>0</v>
      </c>
      <c r="AG87" s="401">
        <v>13.851173881144534</v>
      </c>
      <c r="AH87" s="401">
        <v>0.69214966984592807</v>
      </c>
      <c r="AI87" s="401">
        <v>14.302421129860605</v>
      </c>
    </row>
    <row r="88" spans="1:35" ht="18" customHeight="1" x14ac:dyDescent="0.2">
      <c r="A88" s="403" t="s">
        <v>3928</v>
      </c>
      <c r="B88" s="333">
        <v>754.9</v>
      </c>
      <c r="C88" s="323"/>
      <c r="D88" s="323"/>
      <c r="E88" s="323"/>
      <c r="F88" s="335">
        <v>754.9</v>
      </c>
      <c r="G88" s="323"/>
      <c r="H88" s="334">
        <v>-754.9</v>
      </c>
      <c r="I88" s="326">
        <v>0</v>
      </c>
      <c r="J88" s="333">
        <v>656.7</v>
      </c>
      <c r="K88" s="323"/>
      <c r="L88" s="323"/>
      <c r="M88" s="323"/>
      <c r="N88" s="334">
        <v>656.7</v>
      </c>
      <c r="O88" s="323"/>
      <c r="P88" s="334">
        <v>-656.7</v>
      </c>
      <c r="Q88" s="326">
        <v>0</v>
      </c>
      <c r="R88" s="337">
        <v>-98.199999999999932</v>
      </c>
      <c r="S88" s="335">
        <v>0</v>
      </c>
      <c r="T88" s="335">
        <v>0</v>
      </c>
      <c r="U88" s="335">
        <v>-98.199999999999932</v>
      </c>
      <c r="V88" s="335">
        <v>0</v>
      </c>
      <c r="W88" s="338">
        <v>0</v>
      </c>
      <c r="X88" s="339">
        <v>86.991654523777996</v>
      </c>
      <c r="Y88" s="415"/>
      <c r="Z88" s="339"/>
      <c r="AA88" s="339">
        <v>86.991654523777996</v>
      </c>
      <c r="AB88" s="339"/>
      <c r="AC88" s="339"/>
      <c r="AD88" s="339">
        <v>0.24090242112986063</v>
      </c>
      <c r="AE88" s="339">
        <v>0</v>
      </c>
      <c r="AF88" s="339">
        <v>0</v>
      </c>
      <c r="AG88" s="339">
        <v>0.24090242112986063</v>
      </c>
      <c r="AH88" s="410">
        <v>0</v>
      </c>
      <c r="AI88" s="339">
        <v>0</v>
      </c>
    </row>
    <row r="89" spans="1:35" s="419" customFormat="1" ht="20.25" customHeight="1" thickBot="1" x14ac:dyDescent="0.25">
      <c r="A89" s="423" t="s">
        <v>3941</v>
      </c>
      <c r="B89" s="424">
        <v>15302.4</v>
      </c>
      <c r="C89" s="425"/>
      <c r="D89" s="425"/>
      <c r="E89" s="425">
        <v>-15302.4</v>
      </c>
      <c r="F89" s="380">
        <v>0</v>
      </c>
      <c r="G89" s="425"/>
      <c r="H89" s="425"/>
      <c r="I89" s="381">
        <v>0</v>
      </c>
      <c r="J89" s="426">
        <v>14794</v>
      </c>
      <c r="K89" s="425"/>
      <c r="L89" s="425"/>
      <c r="M89" s="425">
        <v>-14794</v>
      </c>
      <c r="N89" s="425">
        <v>0</v>
      </c>
      <c r="O89" s="425"/>
      <c r="P89" s="425"/>
      <c r="Q89" s="381">
        <v>0</v>
      </c>
      <c r="R89" s="427">
        <v>-508.39999999999964</v>
      </c>
      <c r="S89" s="428">
        <v>0</v>
      </c>
      <c r="T89" s="428">
        <v>0</v>
      </c>
      <c r="U89" s="428">
        <v>0</v>
      </c>
      <c r="V89" s="428">
        <v>0</v>
      </c>
      <c r="W89" s="429">
        <v>0</v>
      </c>
      <c r="X89" s="430">
        <v>96.67764533667922</v>
      </c>
      <c r="Y89" s="431"/>
      <c r="Z89" s="430"/>
      <c r="AA89" s="430"/>
      <c r="AB89" s="430"/>
      <c r="AC89" s="430"/>
      <c r="AD89" s="339">
        <v>5.4269992663242848</v>
      </c>
      <c r="AE89" s="339">
        <v>0</v>
      </c>
      <c r="AF89" s="339">
        <v>0</v>
      </c>
      <c r="AG89" s="339">
        <v>0</v>
      </c>
      <c r="AH89" s="432">
        <v>0</v>
      </c>
      <c r="AI89" s="339">
        <v>0</v>
      </c>
    </row>
    <row r="90" spans="1:35" s="310" customFormat="1" ht="21.75" customHeight="1" thickBot="1" x14ac:dyDescent="0.25">
      <c r="A90" s="298" t="s">
        <v>3942</v>
      </c>
      <c r="B90" s="299">
        <v>-14595</v>
      </c>
      <c r="C90" s="300">
        <v>0</v>
      </c>
      <c r="D90" s="300">
        <v>-274</v>
      </c>
      <c r="E90" s="300"/>
      <c r="F90" s="303">
        <v>-14869</v>
      </c>
      <c r="G90" s="300">
        <v>-2760.2000000000007</v>
      </c>
      <c r="H90" s="300">
        <v>0</v>
      </c>
      <c r="I90" s="302">
        <v>-17629.2</v>
      </c>
      <c r="J90" s="299">
        <v>-9325.5</v>
      </c>
      <c r="K90" s="300">
        <v>50.80000000000291</v>
      </c>
      <c r="L90" s="300">
        <v>676.20000000000073</v>
      </c>
      <c r="M90" s="300">
        <v>0</v>
      </c>
      <c r="N90" s="300">
        <v>-8598.4999999999964</v>
      </c>
      <c r="O90" s="300">
        <v>-270.29999999999927</v>
      </c>
      <c r="P90" s="300"/>
      <c r="Q90" s="302">
        <v>-8868.7999999999956</v>
      </c>
      <c r="R90" s="388">
        <v>5269.5</v>
      </c>
      <c r="S90" s="303">
        <v>50.80000000000291</v>
      </c>
      <c r="T90" s="303">
        <v>950.20000000000073</v>
      </c>
      <c r="U90" s="303">
        <v>6270.5000000000036</v>
      </c>
      <c r="V90" s="303">
        <v>2489.9000000000015</v>
      </c>
      <c r="W90" s="304">
        <v>8760.4000000000051</v>
      </c>
      <c r="X90" s="307">
        <v>63.895169578622813</v>
      </c>
      <c r="Y90" s="308"/>
      <c r="Z90" s="307" t="s">
        <v>3909</v>
      </c>
      <c r="AA90" s="307">
        <v>57.828367744972745</v>
      </c>
      <c r="AB90" s="307">
        <v>9.7927686399535965</v>
      </c>
      <c r="AC90" s="307">
        <v>50.307444467134047</v>
      </c>
      <c r="AD90" s="307">
        <v>-3.4209464416727808</v>
      </c>
      <c r="AE90" s="307">
        <v>0</v>
      </c>
      <c r="AF90" s="307">
        <v>0.24805575935436563</v>
      </c>
      <c r="AG90" s="433">
        <v>-3.1542553191489344</v>
      </c>
      <c r="AH90" s="434">
        <v>0</v>
      </c>
      <c r="AI90" s="435">
        <v>-3.2534115920763012</v>
      </c>
    </row>
    <row r="91" spans="1:35" s="446" customFormat="1" ht="19.149999999999999" customHeight="1" thickBot="1" x14ac:dyDescent="0.25">
      <c r="A91" s="436" t="s">
        <v>3943</v>
      </c>
      <c r="B91" s="437">
        <v>14595</v>
      </c>
      <c r="C91" s="438">
        <v>0</v>
      </c>
      <c r="D91" s="438">
        <v>274</v>
      </c>
      <c r="E91" s="438"/>
      <c r="F91" s="439">
        <v>14869</v>
      </c>
      <c r="G91" s="438">
        <v>2760.2000000000007</v>
      </c>
      <c r="H91" s="438">
        <v>0</v>
      </c>
      <c r="I91" s="440">
        <v>17629.2</v>
      </c>
      <c r="J91" s="437">
        <v>9325.5</v>
      </c>
      <c r="K91" s="438">
        <v>-50.80000000000291</v>
      </c>
      <c r="L91" s="438">
        <v>-676.20000000000073</v>
      </c>
      <c r="M91" s="438"/>
      <c r="N91" s="438">
        <v>8598.4999999999964</v>
      </c>
      <c r="O91" s="438">
        <v>270.29999999999927</v>
      </c>
      <c r="P91" s="438"/>
      <c r="Q91" s="440">
        <v>8868.7999999999956</v>
      </c>
      <c r="R91" s="441">
        <v>-5269.5</v>
      </c>
      <c r="S91" s="439">
        <v>-50.80000000000291</v>
      </c>
      <c r="T91" s="439">
        <v>-950.20000000000073</v>
      </c>
      <c r="U91" s="439">
        <v>-6270.5000000000036</v>
      </c>
      <c r="V91" s="439">
        <v>-2489.9000000000015</v>
      </c>
      <c r="W91" s="442">
        <v>-8760.4000000000051</v>
      </c>
      <c r="X91" s="443">
        <v>63.895169578622813</v>
      </c>
      <c r="Y91" s="444"/>
      <c r="Z91" s="307" t="s">
        <v>3909</v>
      </c>
      <c r="AA91" s="443">
        <v>57.828367744972745</v>
      </c>
      <c r="AB91" s="443">
        <v>9.7927686399535965</v>
      </c>
      <c r="AC91" s="443">
        <v>50.307444467134047</v>
      </c>
      <c r="AD91" s="307">
        <v>3.4209464416727808</v>
      </c>
      <c r="AE91" s="307">
        <v>0</v>
      </c>
      <c r="AF91" s="307">
        <v>0</v>
      </c>
      <c r="AG91" s="307">
        <v>3.1542553191489344</v>
      </c>
      <c r="AH91" s="410">
        <v>9.9156272927365841E-2</v>
      </c>
      <c r="AI91" s="445">
        <v>3.2534115920763012</v>
      </c>
    </row>
    <row r="92" spans="1:35" s="452" customFormat="1" ht="20.25" customHeight="1" thickBot="1" x14ac:dyDescent="0.25">
      <c r="A92" s="447" t="s">
        <v>3944</v>
      </c>
      <c r="B92" s="448">
        <v>-11928.600000000002</v>
      </c>
      <c r="C92" s="449">
        <v>-60.4</v>
      </c>
      <c r="D92" s="449">
        <v>0</v>
      </c>
      <c r="E92" s="449"/>
      <c r="F92" s="303">
        <v>-11989.000000000002</v>
      </c>
      <c r="G92" s="449">
        <v>-13</v>
      </c>
      <c r="H92" s="449">
        <v>-55.8</v>
      </c>
      <c r="I92" s="302">
        <v>-12057.800000000001</v>
      </c>
      <c r="J92" s="448">
        <v>-9461.4</v>
      </c>
      <c r="K92" s="449">
        <v>-60.4</v>
      </c>
      <c r="L92" s="449">
        <v>0</v>
      </c>
      <c r="M92" s="449"/>
      <c r="N92" s="449">
        <v>-9521.7999999999993</v>
      </c>
      <c r="O92" s="449">
        <v>-6.0999999999999943</v>
      </c>
      <c r="P92" s="449">
        <v>-52.7</v>
      </c>
      <c r="Q92" s="450">
        <v>-9580.6</v>
      </c>
      <c r="R92" s="388">
        <v>2467.2000000000025</v>
      </c>
      <c r="S92" s="303">
        <v>0</v>
      </c>
      <c r="T92" s="303">
        <v>0</v>
      </c>
      <c r="U92" s="303">
        <v>2467.2000000000025</v>
      </c>
      <c r="V92" s="303">
        <v>6.9000000000000057</v>
      </c>
      <c r="W92" s="304">
        <v>2477.2000000000007</v>
      </c>
      <c r="X92" s="307">
        <v>79.316935767818492</v>
      </c>
      <c r="Y92" s="451">
        <v>100</v>
      </c>
      <c r="Z92" s="307"/>
      <c r="AA92" s="307">
        <v>79.421136041371241</v>
      </c>
      <c r="AB92" s="307">
        <v>46.923076923076877</v>
      </c>
      <c r="AC92" s="307">
        <v>79.455622086947869</v>
      </c>
      <c r="AD92" s="307">
        <v>-3.4707997065297138</v>
      </c>
      <c r="AE92" s="307">
        <v>0</v>
      </c>
      <c r="AF92" s="307">
        <v>0</v>
      </c>
      <c r="AG92" s="307">
        <v>-3.492956713132795</v>
      </c>
      <c r="AH92" s="307">
        <v>0</v>
      </c>
      <c r="AI92" s="445">
        <v>-3.5145267791636097</v>
      </c>
    </row>
    <row r="93" spans="1:35" s="460" customFormat="1" ht="15" customHeight="1" outlineLevel="1" thickBot="1" x14ac:dyDescent="0.25">
      <c r="A93" s="453" t="s">
        <v>3945</v>
      </c>
      <c r="B93" s="454">
        <v>-4964.8</v>
      </c>
      <c r="C93" s="455">
        <v>-60.4</v>
      </c>
      <c r="D93" s="455">
        <v>0</v>
      </c>
      <c r="E93" s="455"/>
      <c r="F93" s="314">
        <v>-5025.2</v>
      </c>
      <c r="G93" s="455">
        <v>-26.5</v>
      </c>
      <c r="H93" s="455"/>
      <c r="I93" s="315">
        <v>-5051.7</v>
      </c>
      <c r="J93" s="456">
        <v>-6116.4</v>
      </c>
      <c r="K93" s="455">
        <v>-60.4</v>
      </c>
      <c r="L93" s="455">
        <v>0</v>
      </c>
      <c r="M93" s="455"/>
      <c r="N93" s="455">
        <v>-6176.7999999999993</v>
      </c>
      <c r="O93" s="455">
        <v>-23.7</v>
      </c>
      <c r="P93" s="455"/>
      <c r="Q93" s="457">
        <v>-6200.4999999999991</v>
      </c>
      <c r="R93" s="316">
        <v>-1151.5999999999995</v>
      </c>
      <c r="S93" s="314">
        <v>0</v>
      </c>
      <c r="T93" s="314">
        <v>0</v>
      </c>
      <c r="U93" s="314">
        <v>-1151.5999999999995</v>
      </c>
      <c r="V93" s="314">
        <v>2.8000000000000007</v>
      </c>
      <c r="W93" s="317">
        <v>-1148.7999999999993</v>
      </c>
      <c r="X93" s="318">
        <v>123.19529487592651</v>
      </c>
      <c r="Y93" s="458">
        <v>100</v>
      </c>
      <c r="Z93" s="318"/>
      <c r="AA93" s="318">
        <v>122.91650083578762</v>
      </c>
      <c r="AB93" s="318">
        <v>89.433962264150949</v>
      </c>
      <c r="AC93" s="318">
        <v>122.74085951263929</v>
      </c>
      <c r="AD93" s="318">
        <v>-2.2437270726338956</v>
      </c>
      <c r="AE93" s="390">
        <v>0</v>
      </c>
      <c r="AF93" s="318">
        <v>0</v>
      </c>
      <c r="AG93" s="318">
        <v>-2.2658840792369772</v>
      </c>
      <c r="AH93" s="318">
        <v>0</v>
      </c>
      <c r="AI93" s="459">
        <v>-2.2745781364636826</v>
      </c>
    </row>
    <row r="94" spans="1:35" ht="15" customHeight="1" outlineLevel="1" x14ac:dyDescent="0.2">
      <c r="A94" s="461" t="s">
        <v>3946</v>
      </c>
      <c r="B94" s="331">
        <v>-6104.8</v>
      </c>
      <c r="C94" s="323"/>
      <c r="D94" s="323"/>
      <c r="E94" s="323"/>
      <c r="F94" s="348">
        <v>-6104.8</v>
      </c>
      <c r="G94" s="323">
        <v>-27.7</v>
      </c>
      <c r="H94" s="323"/>
      <c r="I94" s="349">
        <v>-6132.5</v>
      </c>
      <c r="J94" s="462">
        <v>-6305.5</v>
      </c>
      <c r="K94" s="323"/>
      <c r="L94" s="323"/>
      <c r="M94" s="323"/>
      <c r="N94" s="323">
        <v>-6305.5</v>
      </c>
      <c r="O94" s="323">
        <v>-26.8</v>
      </c>
      <c r="P94" s="323"/>
      <c r="Q94" s="349">
        <v>-6332.3</v>
      </c>
      <c r="R94" s="350">
        <v>-200.69999999999982</v>
      </c>
      <c r="S94" s="348">
        <v>0</v>
      </c>
      <c r="T94" s="348">
        <v>0</v>
      </c>
      <c r="U94" s="348">
        <v>-200.69999999999982</v>
      </c>
      <c r="V94" s="348">
        <v>0.89999999999999858</v>
      </c>
      <c r="W94" s="351">
        <v>-199.80000000000018</v>
      </c>
      <c r="X94" s="352">
        <v>103.28757698859914</v>
      </c>
      <c r="Y94" s="463"/>
      <c r="Z94" s="352"/>
      <c r="AA94" s="352">
        <v>103.28757698859914</v>
      </c>
      <c r="AB94" s="352">
        <v>96.750902527075823</v>
      </c>
      <c r="AC94" s="352">
        <v>103.2580513656747</v>
      </c>
      <c r="AD94" s="319">
        <v>-2.3130961115187088</v>
      </c>
      <c r="AE94" s="319">
        <v>0</v>
      </c>
      <c r="AF94" s="319">
        <v>0</v>
      </c>
      <c r="AG94" s="361">
        <v>0</v>
      </c>
      <c r="AH94" s="361">
        <v>0</v>
      </c>
      <c r="AI94" s="318">
        <v>0</v>
      </c>
    </row>
    <row r="95" spans="1:35" ht="16.149999999999999" customHeight="1" x14ac:dyDescent="0.2">
      <c r="A95" s="461" t="s">
        <v>3947</v>
      </c>
      <c r="B95" s="331">
        <v>1140</v>
      </c>
      <c r="C95" s="323">
        <v>-60.4</v>
      </c>
      <c r="D95" s="323"/>
      <c r="E95" s="323"/>
      <c r="F95" s="348">
        <v>1079.5999999999999</v>
      </c>
      <c r="G95" s="323">
        <v>1.2</v>
      </c>
      <c r="H95" s="323"/>
      <c r="I95" s="349">
        <v>1080.8</v>
      </c>
      <c r="J95" s="462">
        <v>189.1</v>
      </c>
      <c r="K95" s="323">
        <v>-60.4</v>
      </c>
      <c r="L95" s="323"/>
      <c r="M95" s="323"/>
      <c r="N95" s="323">
        <v>128.69999999999999</v>
      </c>
      <c r="O95" s="323">
        <v>3.1</v>
      </c>
      <c r="P95" s="323"/>
      <c r="Q95" s="349">
        <v>131.79999999999998</v>
      </c>
      <c r="R95" s="350">
        <v>-950.9</v>
      </c>
      <c r="S95" s="348">
        <v>0</v>
      </c>
      <c r="T95" s="348">
        <v>0</v>
      </c>
      <c r="U95" s="348">
        <v>-950.89999999999986</v>
      </c>
      <c r="V95" s="348">
        <v>1.9000000000000001</v>
      </c>
      <c r="W95" s="351">
        <v>-949</v>
      </c>
      <c r="X95" s="352">
        <v>16.587719298245613</v>
      </c>
      <c r="Y95" s="463">
        <v>100</v>
      </c>
      <c r="Z95" s="352"/>
      <c r="AA95" s="352">
        <v>11.921081882178584</v>
      </c>
      <c r="AB95" s="352" t="s">
        <v>3909</v>
      </c>
      <c r="AC95" s="352">
        <v>12.194670614359733</v>
      </c>
      <c r="AD95" s="352">
        <v>6.9369038884812911E-2</v>
      </c>
      <c r="AE95" s="319">
        <v>0</v>
      </c>
      <c r="AF95" s="352">
        <v>0</v>
      </c>
      <c r="AG95" s="361">
        <v>0</v>
      </c>
      <c r="AH95" s="361">
        <v>0</v>
      </c>
      <c r="AI95" s="318">
        <v>0</v>
      </c>
    </row>
    <row r="96" spans="1:35" s="468" customFormat="1" ht="16.5" customHeight="1" x14ac:dyDescent="0.2">
      <c r="A96" s="464" t="s">
        <v>3948</v>
      </c>
      <c r="B96" s="465">
        <v>0</v>
      </c>
      <c r="C96" s="343">
        <v>0</v>
      </c>
      <c r="D96" s="343">
        <v>0</v>
      </c>
      <c r="E96" s="343"/>
      <c r="F96" s="324">
        <v>0</v>
      </c>
      <c r="G96" s="343">
        <v>0</v>
      </c>
      <c r="H96" s="343"/>
      <c r="I96" s="326">
        <v>0</v>
      </c>
      <c r="J96" s="466">
        <v>83.699999999999818</v>
      </c>
      <c r="K96" s="343">
        <v>0</v>
      </c>
      <c r="L96" s="343">
        <v>0</v>
      </c>
      <c r="M96" s="343">
        <v>0</v>
      </c>
      <c r="N96" s="343">
        <v>83.699999999999818</v>
      </c>
      <c r="O96" s="343">
        <v>9.4000000000000057</v>
      </c>
      <c r="P96" s="343"/>
      <c r="Q96" s="360">
        <v>93.099999999999824</v>
      </c>
      <c r="R96" s="369">
        <v>83.699999999999818</v>
      </c>
      <c r="S96" s="358">
        <v>0</v>
      </c>
      <c r="T96" s="358">
        <v>0</v>
      </c>
      <c r="U96" s="358">
        <v>83.699999999999818</v>
      </c>
      <c r="V96" s="358">
        <v>9.4000000000000057</v>
      </c>
      <c r="W96" s="370">
        <v>93.099999999999824</v>
      </c>
      <c r="X96" s="319"/>
      <c r="Y96" s="467"/>
      <c r="Z96" s="319"/>
      <c r="AA96" s="319"/>
      <c r="AB96" s="319"/>
      <c r="AC96" s="319"/>
      <c r="AD96" s="319">
        <v>0</v>
      </c>
      <c r="AE96" s="319">
        <v>0</v>
      </c>
      <c r="AF96" s="319">
        <v>0</v>
      </c>
      <c r="AG96" s="361">
        <v>0</v>
      </c>
      <c r="AH96" s="361">
        <v>0</v>
      </c>
      <c r="AI96" s="318">
        <v>0</v>
      </c>
    </row>
    <row r="97" spans="1:35" ht="15" customHeight="1" x14ac:dyDescent="0.2">
      <c r="A97" s="461" t="s">
        <v>3949</v>
      </c>
      <c r="B97" s="331"/>
      <c r="C97" s="323"/>
      <c r="D97" s="323"/>
      <c r="E97" s="323"/>
      <c r="F97" s="324">
        <v>0</v>
      </c>
      <c r="G97" s="323"/>
      <c r="H97" s="323"/>
      <c r="I97" s="326">
        <v>0</v>
      </c>
      <c r="J97" s="462">
        <v>2648.6</v>
      </c>
      <c r="K97" s="323"/>
      <c r="L97" s="323"/>
      <c r="M97" s="323"/>
      <c r="N97" s="323">
        <v>2648.6</v>
      </c>
      <c r="O97" s="323">
        <v>102.4</v>
      </c>
      <c r="P97" s="323"/>
      <c r="Q97" s="349">
        <v>2751</v>
      </c>
      <c r="R97" s="350">
        <v>2648.6</v>
      </c>
      <c r="S97" s="348">
        <v>0</v>
      </c>
      <c r="T97" s="348">
        <v>0</v>
      </c>
      <c r="U97" s="348">
        <v>2648.6</v>
      </c>
      <c r="V97" s="348">
        <v>102.4</v>
      </c>
      <c r="W97" s="351">
        <v>2751</v>
      </c>
      <c r="X97" s="352"/>
      <c r="Y97" s="463"/>
      <c r="Z97" s="352"/>
      <c r="AA97" s="352"/>
      <c r="AB97" s="352"/>
      <c r="AC97" s="352"/>
      <c r="AD97" s="352">
        <v>0.97160674981658113</v>
      </c>
      <c r="AE97" s="352">
        <v>0</v>
      </c>
      <c r="AF97" s="352">
        <v>0</v>
      </c>
      <c r="AG97" s="352">
        <v>0.97160674981658113</v>
      </c>
      <c r="AH97" s="361">
        <v>0</v>
      </c>
      <c r="AI97" s="469">
        <v>1.0091709464416727</v>
      </c>
    </row>
    <row r="98" spans="1:35" ht="16.5" customHeight="1" x14ac:dyDescent="0.2">
      <c r="A98" s="461" t="s">
        <v>3950</v>
      </c>
      <c r="B98" s="331"/>
      <c r="C98" s="323"/>
      <c r="D98" s="323"/>
      <c r="E98" s="323"/>
      <c r="F98" s="324">
        <v>0</v>
      </c>
      <c r="G98" s="323"/>
      <c r="H98" s="323"/>
      <c r="I98" s="326">
        <v>0</v>
      </c>
      <c r="J98" s="462">
        <v>-2564.9</v>
      </c>
      <c r="K98" s="323"/>
      <c r="L98" s="323"/>
      <c r="M98" s="323"/>
      <c r="N98" s="323">
        <v>-2564.9</v>
      </c>
      <c r="O98" s="323">
        <v>-93</v>
      </c>
      <c r="P98" s="323"/>
      <c r="Q98" s="349">
        <v>-2657.9</v>
      </c>
      <c r="R98" s="350">
        <v>-2564.9</v>
      </c>
      <c r="S98" s="348">
        <v>0</v>
      </c>
      <c r="T98" s="348">
        <v>0</v>
      </c>
      <c r="U98" s="348">
        <v>-2564.9</v>
      </c>
      <c r="V98" s="348">
        <v>-93</v>
      </c>
      <c r="W98" s="351">
        <v>-2657.9</v>
      </c>
      <c r="X98" s="352"/>
      <c r="Y98" s="463"/>
      <c r="Z98" s="352"/>
      <c r="AA98" s="352"/>
      <c r="AB98" s="352"/>
      <c r="AC98" s="352"/>
      <c r="AD98" s="352">
        <v>-0.94090242112986056</v>
      </c>
      <c r="AE98" s="352">
        <v>0</v>
      </c>
      <c r="AF98" s="352">
        <v>0</v>
      </c>
      <c r="AG98" s="352">
        <v>-0.94090242112986056</v>
      </c>
      <c r="AH98" s="361">
        <v>0</v>
      </c>
      <c r="AI98" s="469">
        <v>-0.97501834189288339</v>
      </c>
    </row>
    <row r="99" spans="1:35" s="468" customFormat="1" x14ac:dyDescent="0.2">
      <c r="A99" s="464" t="s">
        <v>3951</v>
      </c>
      <c r="B99" s="465">
        <v>0</v>
      </c>
      <c r="C99" s="343">
        <v>0</v>
      </c>
      <c r="D99" s="343">
        <v>0</v>
      </c>
      <c r="E99" s="343"/>
      <c r="F99" s="358">
        <v>0</v>
      </c>
      <c r="G99" s="343">
        <v>0</v>
      </c>
      <c r="H99" s="343"/>
      <c r="I99" s="360">
        <v>0</v>
      </c>
      <c r="J99" s="466">
        <v>0</v>
      </c>
      <c r="K99" s="343">
        <v>0</v>
      </c>
      <c r="L99" s="343">
        <v>0</v>
      </c>
      <c r="M99" s="343"/>
      <c r="N99" s="325">
        <v>0</v>
      </c>
      <c r="O99" s="343">
        <v>0</v>
      </c>
      <c r="P99" s="343">
        <v>0</v>
      </c>
      <c r="Q99" s="349">
        <v>0</v>
      </c>
      <c r="R99" s="327">
        <v>0</v>
      </c>
      <c r="S99" s="358">
        <v>0</v>
      </c>
      <c r="T99" s="358">
        <v>0</v>
      </c>
      <c r="U99" s="324">
        <v>0</v>
      </c>
      <c r="V99" s="358">
        <v>0</v>
      </c>
      <c r="W99" s="370">
        <v>0</v>
      </c>
      <c r="X99" s="339">
        <v>0</v>
      </c>
      <c r="Y99" s="467"/>
      <c r="Z99" s="361"/>
      <c r="AA99" s="361">
        <v>0</v>
      </c>
      <c r="AB99" s="361"/>
      <c r="AC99" s="318">
        <v>0</v>
      </c>
      <c r="AD99" s="361">
        <v>0</v>
      </c>
      <c r="AE99" s="361">
        <v>0</v>
      </c>
      <c r="AF99" s="361">
        <v>0</v>
      </c>
      <c r="AG99" s="352">
        <v>0</v>
      </c>
      <c r="AH99" s="352">
        <v>0</v>
      </c>
      <c r="AI99" s="469">
        <v>0</v>
      </c>
    </row>
    <row r="100" spans="1:35" s="468" customFormat="1" x14ac:dyDescent="0.2">
      <c r="A100" s="470" t="s">
        <v>3952</v>
      </c>
      <c r="B100" s="465"/>
      <c r="C100" s="343"/>
      <c r="D100" s="343"/>
      <c r="E100" s="343"/>
      <c r="F100" s="358"/>
      <c r="G100" s="343"/>
      <c r="H100" s="343"/>
      <c r="I100" s="360"/>
      <c r="J100" s="462">
        <v>0</v>
      </c>
      <c r="K100" s="343"/>
      <c r="L100" s="343"/>
      <c r="M100" s="343"/>
      <c r="N100" s="323">
        <v>0</v>
      </c>
      <c r="O100" s="343"/>
      <c r="P100" s="351">
        <v>0</v>
      </c>
      <c r="Q100" s="349">
        <v>0</v>
      </c>
      <c r="R100" s="327">
        <v>0</v>
      </c>
      <c r="S100" s="358"/>
      <c r="T100" s="358"/>
      <c r="U100" s="324">
        <v>0</v>
      </c>
      <c r="V100" s="358"/>
      <c r="W100" s="370"/>
      <c r="X100" s="339"/>
      <c r="Y100" s="467"/>
      <c r="Z100" s="361"/>
      <c r="AA100" s="361"/>
      <c r="AB100" s="361"/>
      <c r="AC100" s="318"/>
      <c r="AD100" s="361">
        <v>0</v>
      </c>
      <c r="AE100" s="361">
        <v>0</v>
      </c>
      <c r="AF100" s="361">
        <v>0</v>
      </c>
      <c r="AG100" s="352">
        <v>0</v>
      </c>
      <c r="AH100" s="352">
        <v>0</v>
      </c>
      <c r="AI100" s="469">
        <v>0</v>
      </c>
    </row>
    <row r="101" spans="1:35" s="468" customFormat="1" x14ac:dyDescent="0.2">
      <c r="A101" s="471" t="s">
        <v>3953</v>
      </c>
      <c r="B101" s="465"/>
      <c r="C101" s="343"/>
      <c r="D101" s="343"/>
      <c r="E101" s="343"/>
      <c r="F101" s="358"/>
      <c r="G101" s="343"/>
      <c r="H101" s="343"/>
      <c r="I101" s="360"/>
      <c r="J101" s="472"/>
      <c r="K101" s="343"/>
      <c r="L101" s="343"/>
      <c r="M101" s="343"/>
      <c r="N101" s="473">
        <v>0</v>
      </c>
      <c r="O101" s="343"/>
      <c r="P101" s="334">
        <v>0</v>
      </c>
      <c r="Q101" s="474">
        <v>0</v>
      </c>
      <c r="R101" s="475">
        <v>0</v>
      </c>
      <c r="S101" s="358"/>
      <c r="T101" s="358"/>
      <c r="U101" s="339">
        <v>0</v>
      </c>
      <c r="V101" s="358"/>
      <c r="W101" s="370"/>
      <c r="X101" s="339"/>
      <c r="Y101" s="467"/>
      <c r="Z101" s="361"/>
      <c r="AA101" s="361"/>
      <c r="AB101" s="361"/>
      <c r="AC101" s="318"/>
      <c r="AD101" s="339">
        <v>0</v>
      </c>
      <c r="AE101" s="339">
        <v>0</v>
      </c>
      <c r="AF101" s="339">
        <v>0</v>
      </c>
      <c r="AG101" s="352">
        <v>0</v>
      </c>
      <c r="AH101" s="352">
        <v>0</v>
      </c>
      <c r="AI101" s="469">
        <v>0</v>
      </c>
    </row>
    <row r="102" spans="1:35" s="468" customFormat="1" x14ac:dyDescent="0.2">
      <c r="A102" s="471" t="s">
        <v>3954</v>
      </c>
      <c r="B102" s="465"/>
      <c r="C102" s="343"/>
      <c r="D102" s="343"/>
      <c r="E102" s="343"/>
      <c r="F102" s="358"/>
      <c r="G102" s="343"/>
      <c r="H102" s="343"/>
      <c r="I102" s="360"/>
      <c r="J102" s="472"/>
      <c r="K102" s="343"/>
      <c r="L102" s="343"/>
      <c r="M102" s="343"/>
      <c r="N102" s="473">
        <v>0</v>
      </c>
      <c r="O102" s="343"/>
      <c r="P102" s="334">
        <v>0</v>
      </c>
      <c r="Q102" s="474">
        <v>0</v>
      </c>
      <c r="R102" s="475">
        <v>0</v>
      </c>
      <c r="S102" s="358"/>
      <c r="T102" s="358"/>
      <c r="U102" s="339">
        <v>0</v>
      </c>
      <c r="V102" s="358"/>
      <c r="W102" s="370"/>
      <c r="X102" s="339"/>
      <c r="Y102" s="467"/>
      <c r="Z102" s="361"/>
      <c r="AA102" s="361"/>
      <c r="AB102" s="361"/>
      <c r="AC102" s="318"/>
      <c r="AD102" s="339">
        <v>0</v>
      </c>
      <c r="AE102" s="339">
        <v>0</v>
      </c>
      <c r="AF102" s="339">
        <v>0</v>
      </c>
      <c r="AG102" s="352">
        <v>0</v>
      </c>
      <c r="AH102" s="352">
        <v>0</v>
      </c>
      <c r="AI102" s="469">
        <v>0</v>
      </c>
    </row>
    <row r="103" spans="1:35" s="482" customFormat="1" hidden="1" x14ac:dyDescent="0.2">
      <c r="A103" s="476" t="s">
        <v>3955</v>
      </c>
      <c r="B103" s="477"/>
      <c r="C103" s="478"/>
      <c r="D103" s="478"/>
      <c r="E103" s="478"/>
      <c r="F103" s="361"/>
      <c r="G103" s="478"/>
      <c r="H103" s="478"/>
      <c r="I103" s="479"/>
      <c r="J103" s="480"/>
      <c r="K103" s="478"/>
      <c r="L103" s="478"/>
      <c r="M103" s="473"/>
      <c r="N103" s="473">
        <v>0</v>
      </c>
      <c r="O103" s="478"/>
      <c r="P103" s="473">
        <v>0</v>
      </c>
      <c r="Q103" s="474">
        <v>0</v>
      </c>
      <c r="R103" s="475">
        <v>0</v>
      </c>
      <c r="S103" s="361"/>
      <c r="T103" s="361"/>
      <c r="U103" s="339">
        <v>0</v>
      </c>
      <c r="V103" s="361"/>
      <c r="W103" s="478"/>
      <c r="X103" s="339"/>
      <c r="Y103" s="481"/>
      <c r="Z103" s="361"/>
      <c r="AA103" s="361"/>
      <c r="AB103" s="361"/>
      <c r="AC103" s="318"/>
      <c r="AD103" s="339">
        <v>0</v>
      </c>
      <c r="AE103" s="339">
        <v>0</v>
      </c>
      <c r="AF103" s="339">
        <v>0</v>
      </c>
      <c r="AG103" s="352">
        <v>0</v>
      </c>
      <c r="AH103" s="352">
        <v>0</v>
      </c>
      <c r="AI103" s="469">
        <v>0</v>
      </c>
    </row>
    <row r="104" spans="1:35" s="482" customFormat="1" hidden="1" x14ac:dyDescent="0.2">
      <c r="A104" s="476" t="s">
        <v>3956</v>
      </c>
      <c r="B104" s="477"/>
      <c r="C104" s="478"/>
      <c r="D104" s="478"/>
      <c r="E104" s="478"/>
      <c r="F104" s="361"/>
      <c r="G104" s="478"/>
      <c r="H104" s="478"/>
      <c r="I104" s="479"/>
      <c r="J104" s="480"/>
      <c r="K104" s="478"/>
      <c r="L104" s="478"/>
      <c r="M104" s="473"/>
      <c r="N104" s="473">
        <v>0</v>
      </c>
      <c r="O104" s="478"/>
      <c r="P104" s="473">
        <v>0</v>
      </c>
      <c r="Q104" s="474">
        <v>0</v>
      </c>
      <c r="R104" s="475">
        <v>0</v>
      </c>
      <c r="S104" s="361"/>
      <c r="T104" s="361"/>
      <c r="U104" s="339">
        <v>0</v>
      </c>
      <c r="V104" s="361"/>
      <c r="W104" s="478"/>
      <c r="X104" s="339"/>
      <c r="Y104" s="481"/>
      <c r="Z104" s="361"/>
      <c r="AA104" s="361"/>
      <c r="AB104" s="361"/>
      <c r="AC104" s="318"/>
      <c r="AD104" s="319">
        <v>0</v>
      </c>
      <c r="AE104" s="319">
        <v>0</v>
      </c>
      <c r="AF104" s="319">
        <v>0</v>
      </c>
      <c r="AG104" s="352">
        <v>0</v>
      </c>
      <c r="AH104" s="352">
        <v>0</v>
      </c>
      <c r="AI104" s="469">
        <v>0</v>
      </c>
    </row>
    <row r="105" spans="1:35" x14ac:dyDescent="0.2">
      <c r="A105" s="461" t="s">
        <v>3957</v>
      </c>
      <c r="B105" s="483"/>
      <c r="C105" s="323"/>
      <c r="D105" s="323"/>
      <c r="E105" s="323"/>
      <c r="F105" s="348">
        <v>0</v>
      </c>
      <c r="G105" s="323"/>
      <c r="H105" s="323"/>
      <c r="I105" s="349">
        <v>0</v>
      </c>
      <c r="J105" s="462">
        <v>0</v>
      </c>
      <c r="K105" s="323"/>
      <c r="L105" s="323"/>
      <c r="M105" s="323"/>
      <c r="N105" s="323">
        <v>0</v>
      </c>
      <c r="O105" s="323"/>
      <c r="P105" s="323"/>
      <c r="Q105" s="349">
        <v>0</v>
      </c>
      <c r="R105" s="327">
        <v>0</v>
      </c>
      <c r="S105" s="348">
        <v>0</v>
      </c>
      <c r="T105" s="348">
        <v>0</v>
      </c>
      <c r="U105" s="324">
        <v>0</v>
      </c>
      <c r="V105" s="348">
        <v>0</v>
      </c>
      <c r="W105" s="351">
        <v>0</v>
      </c>
      <c r="X105" s="339">
        <v>0</v>
      </c>
      <c r="Y105" s="463"/>
      <c r="Z105" s="352"/>
      <c r="AA105" s="352">
        <v>0</v>
      </c>
      <c r="AB105" s="352"/>
      <c r="AC105" s="484">
        <v>0</v>
      </c>
      <c r="AD105" s="361">
        <v>0</v>
      </c>
      <c r="AE105" s="361">
        <v>0</v>
      </c>
      <c r="AF105" s="361">
        <v>0</v>
      </c>
      <c r="AG105" s="352">
        <v>0</v>
      </c>
      <c r="AH105" s="352">
        <v>0</v>
      </c>
      <c r="AI105" s="469">
        <v>0</v>
      </c>
    </row>
    <row r="106" spans="1:35" ht="15" customHeight="1" x14ac:dyDescent="0.2">
      <c r="A106" s="485" t="s">
        <v>3958</v>
      </c>
      <c r="B106" s="331"/>
      <c r="C106" s="323"/>
      <c r="D106" s="323"/>
      <c r="E106" s="323"/>
      <c r="F106" s="348"/>
      <c r="G106" s="323"/>
      <c r="H106" s="323"/>
      <c r="I106" s="349"/>
      <c r="J106" s="472">
        <v>-690</v>
      </c>
      <c r="K106" s="323"/>
      <c r="L106" s="323"/>
      <c r="M106" s="334">
        <v>690</v>
      </c>
      <c r="N106" s="323">
        <v>0</v>
      </c>
      <c r="O106" s="323"/>
      <c r="P106" s="323"/>
      <c r="Q106" s="349">
        <v>0</v>
      </c>
      <c r="R106" s="337">
        <v>-690</v>
      </c>
      <c r="S106" s="348"/>
      <c r="T106" s="348"/>
      <c r="U106" s="324">
        <v>0</v>
      </c>
      <c r="V106" s="348">
        <v>0</v>
      </c>
      <c r="W106" s="351"/>
      <c r="X106" s="339"/>
      <c r="Y106" s="463"/>
      <c r="Z106" s="352"/>
      <c r="AA106" s="352"/>
      <c r="AB106" s="352"/>
      <c r="AC106" s="484"/>
      <c r="AD106" s="339">
        <v>-0.25311812179016874</v>
      </c>
      <c r="AE106" s="339">
        <v>0</v>
      </c>
      <c r="AF106" s="339">
        <v>0</v>
      </c>
      <c r="AG106" s="352">
        <v>0</v>
      </c>
      <c r="AH106" s="352">
        <v>0</v>
      </c>
      <c r="AI106" s="469">
        <v>0</v>
      </c>
    </row>
    <row r="107" spans="1:35" x14ac:dyDescent="0.2">
      <c r="A107" s="485" t="s">
        <v>3959</v>
      </c>
      <c r="B107" s="331"/>
      <c r="C107" s="323"/>
      <c r="D107" s="323"/>
      <c r="E107" s="323"/>
      <c r="F107" s="348"/>
      <c r="G107" s="323"/>
      <c r="H107" s="323"/>
      <c r="I107" s="349"/>
      <c r="J107" s="472">
        <v>690</v>
      </c>
      <c r="K107" s="323"/>
      <c r="L107" s="323"/>
      <c r="M107" s="334">
        <v>-690</v>
      </c>
      <c r="N107" s="323">
        <v>0</v>
      </c>
      <c r="O107" s="323"/>
      <c r="P107" s="323"/>
      <c r="Q107" s="349">
        <v>0</v>
      </c>
      <c r="R107" s="337">
        <v>690</v>
      </c>
      <c r="S107" s="348"/>
      <c r="T107" s="348"/>
      <c r="U107" s="324">
        <v>0</v>
      </c>
      <c r="V107" s="348">
        <v>0</v>
      </c>
      <c r="W107" s="351"/>
      <c r="X107" s="339"/>
      <c r="Y107" s="463"/>
      <c r="Z107" s="352"/>
      <c r="AA107" s="352"/>
      <c r="AB107" s="352"/>
      <c r="AC107" s="484"/>
      <c r="AD107" s="339">
        <v>0.25311812179016874</v>
      </c>
      <c r="AE107" s="339">
        <v>0</v>
      </c>
      <c r="AF107" s="339">
        <v>0</v>
      </c>
      <c r="AG107" s="352">
        <v>0</v>
      </c>
      <c r="AH107" s="352">
        <v>0</v>
      </c>
      <c r="AI107" s="469">
        <v>0</v>
      </c>
    </row>
    <row r="108" spans="1:35" s="468" customFormat="1" outlineLevel="1" x14ac:dyDescent="0.2">
      <c r="A108" s="464" t="s">
        <v>3960</v>
      </c>
      <c r="B108" s="465">
        <v>0</v>
      </c>
      <c r="C108" s="343">
        <v>0</v>
      </c>
      <c r="D108" s="343">
        <v>0</v>
      </c>
      <c r="E108" s="343"/>
      <c r="F108" s="348">
        <v>0</v>
      </c>
      <c r="G108" s="343">
        <v>0</v>
      </c>
      <c r="H108" s="343"/>
      <c r="I108" s="349">
        <v>0</v>
      </c>
      <c r="J108" s="466">
        <v>0</v>
      </c>
      <c r="K108" s="343">
        <v>0</v>
      </c>
      <c r="L108" s="343">
        <v>0</v>
      </c>
      <c r="M108" s="343">
        <v>0</v>
      </c>
      <c r="N108" s="323">
        <v>0</v>
      </c>
      <c r="O108" s="343">
        <v>0</v>
      </c>
      <c r="P108" s="343"/>
      <c r="Q108" s="349">
        <v>0</v>
      </c>
      <c r="R108" s="327">
        <v>0</v>
      </c>
      <c r="S108" s="324">
        <v>0</v>
      </c>
      <c r="T108" s="324">
        <v>0</v>
      </c>
      <c r="U108" s="324">
        <v>0</v>
      </c>
      <c r="V108" s="324">
        <v>0</v>
      </c>
      <c r="W108" s="328">
        <v>0</v>
      </c>
      <c r="X108" s="339">
        <v>0</v>
      </c>
      <c r="Y108" s="415"/>
      <c r="Z108" s="352"/>
      <c r="AA108" s="352"/>
      <c r="AB108" s="352"/>
      <c r="AC108" s="352"/>
      <c r="AD108" s="319">
        <v>0</v>
      </c>
      <c r="AE108" s="319">
        <v>0</v>
      </c>
      <c r="AF108" s="319">
        <v>0</v>
      </c>
      <c r="AG108" s="352">
        <v>0</v>
      </c>
      <c r="AH108" s="352">
        <v>0</v>
      </c>
      <c r="AI108" s="318">
        <v>0</v>
      </c>
    </row>
    <row r="109" spans="1:35" ht="16.5" customHeight="1" outlineLevel="1" x14ac:dyDescent="0.2">
      <c r="A109" s="461" t="s">
        <v>3568</v>
      </c>
      <c r="B109" s="331"/>
      <c r="C109" s="323"/>
      <c r="D109" s="323"/>
      <c r="E109" s="323"/>
      <c r="F109" s="348">
        <v>0</v>
      </c>
      <c r="G109" s="323"/>
      <c r="H109" s="323"/>
      <c r="I109" s="349">
        <v>0</v>
      </c>
      <c r="J109" s="331"/>
      <c r="K109" s="323"/>
      <c r="L109" s="323"/>
      <c r="M109" s="323"/>
      <c r="N109" s="323">
        <v>0</v>
      </c>
      <c r="O109" s="323"/>
      <c r="P109" s="323"/>
      <c r="Q109" s="349">
        <v>0</v>
      </c>
      <c r="R109" s="327">
        <v>0</v>
      </c>
      <c r="S109" s="324">
        <v>0</v>
      </c>
      <c r="T109" s="324">
        <v>0</v>
      </c>
      <c r="U109" s="348">
        <v>0</v>
      </c>
      <c r="V109" s="348">
        <v>0</v>
      </c>
      <c r="W109" s="351">
        <v>0</v>
      </c>
      <c r="X109" s="339">
        <v>0</v>
      </c>
      <c r="Y109" s="463"/>
      <c r="Z109" s="319"/>
      <c r="AA109" s="319"/>
      <c r="AB109" s="319"/>
      <c r="AC109" s="319"/>
      <c r="AD109" s="352">
        <v>0</v>
      </c>
      <c r="AE109" s="352">
        <v>0</v>
      </c>
      <c r="AF109" s="352">
        <v>0</v>
      </c>
      <c r="AG109" s="352">
        <v>0</v>
      </c>
      <c r="AH109" s="352">
        <v>0</v>
      </c>
      <c r="AI109" s="318">
        <v>0</v>
      </c>
    </row>
    <row r="110" spans="1:35" outlineLevel="1" x14ac:dyDescent="0.2">
      <c r="A110" s="461" t="s">
        <v>3961</v>
      </c>
      <c r="B110" s="331"/>
      <c r="C110" s="323"/>
      <c r="D110" s="323"/>
      <c r="E110" s="323"/>
      <c r="F110" s="348">
        <v>0</v>
      </c>
      <c r="G110" s="323"/>
      <c r="H110" s="323"/>
      <c r="I110" s="349">
        <v>0</v>
      </c>
      <c r="J110" s="331"/>
      <c r="K110" s="323"/>
      <c r="L110" s="323"/>
      <c r="M110" s="323"/>
      <c r="N110" s="323">
        <v>0</v>
      </c>
      <c r="O110" s="323"/>
      <c r="P110" s="323"/>
      <c r="Q110" s="349">
        <v>0</v>
      </c>
      <c r="R110" s="327">
        <v>0</v>
      </c>
      <c r="S110" s="324">
        <v>0</v>
      </c>
      <c r="T110" s="324">
        <v>0</v>
      </c>
      <c r="U110" s="324">
        <v>0</v>
      </c>
      <c r="V110" s="324">
        <v>0</v>
      </c>
      <c r="W110" s="328">
        <v>0</v>
      </c>
      <c r="X110" s="339">
        <v>0</v>
      </c>
      <c r="Y110" s="463"/>
      <c r="Z110" s="319"/>
      <c r="AA110" s="319"/>
      <c r="AB110" s="319"/>
      <c r="AC110" s="319"/>
      <c r="AD110" s="352">
        <v>0</v>
      </c>
      <c r="AE110" s="352">
        <v>0</v>
      </c>
      <c r="AF110" s="352">
        <v>0</v>
      </c>
      <c r="AG110" s="352">
        <v>0</v>
      </c>
      <c r="AH110" s="352">
        <v>0</v>
      </c>
      <c r="AI110" s="318">
        <v>0</v>
      </c>
    </row>
    <row r="111" spans="1:35" x14ac:dyDescent="0.2">
      <c r="A111" s="464" t="s">
        <v>3962</v>
      </c>
      <c r="B111" s="465">
        <v>55.8</v>
      </c>
      <c r="C111" s="323"/>
      <c r="D111" s="323"/>
      <c r="E111" s="323"/>
      <c r="F111" s="358">
        <v>55.8</v>
      </c>
      <c r="G111" s="323"/>
      <c r="H111" s="323">
        <v>-55.8</v>
      </c>
      <c r="I111" s="479">
        <v>0</v>
      </c>
      <c r="J111" s="465">
        <v>52.7</v>
      </c>
      <c r="K111" s="323"/>
      <c r="L111" s="323"/>
      <c r="M111" s="323"/>
      <c r="N111" s="343">
        <v>52.7</v>
      </c>
      <c r="O111" s="323"/>
      <c r="P111" s="486">
        <v>-52.7</v>
      </c>
      <c r="Q111" s="360">
        <v>0</v>
      </c>
      <c r="R111" s="327">
        <v>-3.0999999999999943</v>
      </c>
      <c r="S111" s="324"/>
      <c r="T111" s="324"/>
      <c r="U111" s="358">
        <v>-3.0999999999999943</v>
      </c>
      <c r="V111" s="324"/>
      <c r="W111" s="328"/>
      <c r="X111" s="361">
        <v>94.444444444444457</v>
      </c>
      <c r="Y111" s="463"/>
      <c r="Z111" s="319"/>
      <c r="AA111" s="361">
        <v>94.444444444444457</v>
      </c>
      <c r="AB111" s="319"/>
      <c r="AC111" s="319"/>
      <c r="AD111" s="319">
        <v>0</v>
      </c>
      <c r="AE111" s="319">
        <v>0</v>
      </c>
      <c r="AF111" s="319">
        <v>0</v>
      </c>
      <c r="AG111" s="352">
        <v>0</v>
      </c>
      <c r="AH111" s="352">
        <v>0</v>
      </c>
      <c r="AI111" s="318">
        <v>0</v>
      </c>
    </row>
    <row r="112" spans="1:35" x14ac:dyDescent="0.2">
      <c r="A112" s="461" t="s">
        <v>3576</v>
      </c>
      <c r="B112" s="331">
        <v>55.8</v>
      </c>
      <c r="C112" s="323"/>
      <c r="D112" s="323"/>
      <c r="E112" s="323"/>
      <c r="F112" s="348">
        <v>55.8</v>
      </c>
      <c r="G112" s="323"/>
      <c r="H112" s="323">
        <v>-55.8</v>
      </c>
      <c r="I112" s="469">
        <v>0</v>
      </c>
      <c r="J112" s="331">
        <v>52.7</v>
      </c>
      <c r="K112" s="323"/>
      <c r="L112" s="323"/>
      <c r="M112" s="323"/>
      <c r="N112" s="323">
        <v>52.7</v>
      </c>
      <c r="O112" s="323"/>
      <c r="P112" s="487">
        <v>-52.7</v>
      </c>
      <c r="Q112" s="360">
        <v>0</v>
      </c>
      <c r="R112" s="350">
        <v>-3.0999999999999943</v>
      </c>
      <c r="S112" s="324"/>
      <c r="T112" s="324"/>
      <c r="U112" s="348">
        <v>-3.0999999999999943</v>
      </c>
      <c r="V112" s="324"/>
      <c r="W112" s="328"/>
      <c r="X112" s="352">
        <v>94.444444444444457</v>
      </c>
      <c r="Y112" s="463"/>
      <c r="Z112" s="319"/>
      <c r="AA112" s="352">
        <v>94.444444444444457</v>
      </c>
      <c r="AB112" s="319"/>
      <c r="AC112" s="319"/>
      <c r="AD112" s="319">
        <v>0</v>
      </c>
      <c r="AE112" s="319">
        <v>0</v>
      </c>
      <c r="AF112" s="319">
        <v>0</v>
      </c>
      <c r="AG112" s="352">
        <v>0</v>
      </c>
      <c r="AH112" s="352">
        <v>0</v>
      </c>
      <c r="AI112" s="318">
        <v>0</v>
      </c>
    </row>
    <row r="113" spans="1:35" s="468" customFormat="1" x14ac:dyDescent="0.2">
      <c r="A113" s="464" t="s">
        <v>3963</v>
      </c>
      <c r="B113" s="465">
        <v>-7019.6</v>
      </c>
      <c r="C113" s="343">
        <v>0</v>
      </c>
      <c r="D113" s="343">
        <v>0</v>
      </c>
      <c r="E113" s="343"/>
      <c r="F113" s="358">
        <v>-7019.6</v>
      </c>
      <c r="G113" s="343">
        <v>13.5</v>
      </c>
      <c r="H113" s="343"/>
      <c r="I113" s="360">
        <v>-7006.1</v>
      </c>
      <c r="J113" s="465">
        <v>-3481.4</v>
      </c>
      <c r="K113" s="343">
        <v>0</v>
      </c>
      <c r="L113" s="343">
        <v>0</v>
      </c>
      <c r="M113" s="343">
        <v>0</v>
      </c>
      <c r="N113" s="343">
        <v>-3481.4</v>
      </c>
      <c r="O113" s="343">
        <v>8.1999999999999993</v>
      </c>
      <c r="P113" s="343"/>
      <c r="Q113" s="360">
        <v>-3473.2000000000003</v>
      </c>
      <c r="R113" s="369">
        <v>3538.2000000000003</v>
      </c>
      <c r="S113" s="358">
        <v>0</v>
      </c>
      <c r="T113" s="358">
        <v>0</v>
      </c>
      <c r="U113" s="358">
        <v>3538.2000000000003</v>
      </c>
      <c r="V113" s="358">
        <v>-5.3000000000000007</v>
      </c>
      <c r="W113" s="370">
        <v>3532.9</v>
      </c>
      <c r="X113" s="361">
        <v>49.595418542367085</v>
      </c>
      <c r="Y113" s="467"/>
      <c r="Z113" s="361"/>
      <c r="AA113" s="361">
        <v>49.595418542367085</v>
      </c>
      <c r="AB113" s="361">
        <v>60.74074074074074</v>
      </c>
      <c r="AC113" s="361">
        <v>49.573942707069556</v>
      </c>
      <c r="AD113" s="361">
        <v>-1.2771093176815846</v>
      </c>
      <c r="AE113" s="361">
        <v>0</v>
      </c>
      <c r="AF113" s="361">
        <v>0</v>
      </c>
      <c r="AG113" s="361">
        <v>-1.2771093176815846</v>
      </c>
      <c r="AH113" s="361">
        <v>0</v>
      </c>
      <c r="AI113" s="479">
        <v>-1.2741012472487161</v>
      </c>
    </row>
    <row r="114" spans="1:35" x14ac:dyDescent="0.2">
      <c r="A114" s="461" t="s">
        <v>3586</v>
      </c>
      <c r="B114" s="331">
        <v>-6881.8</v>
      </c>
      <c r="C114" s="323"/>
      <c r="D114" s="323"/>
      <c r="E114" s="323"/>
      <c r="F114" s="348">
        <v>-6881.8</v>
      </c>
      <c r="G114" s="323">
        <v>13.5</v>
      </c>
      <c r="H114" s="323"/>
      <c r="I114" s="349">
        <v>-6868.3</v>
      </c>
      <c r="J114" s="331">
        <v>-3447.5</v>
      </c>
      <c r="K114" s="323"/>
      <c r="L114" s="323"/>
      <c r="M114" s="323"/>
      <c r="N114" s="323">
        <v>-3447.5</v>
      </c>
      <c r="O114" s="323">
        <v>8.1999999999999993</v>
      </c>
      <c r="P114" s="323"/>
      <c r="Q114" s="349">
        <v>-3439.3</v>
      </c>
      <c r="R114" s="350">
        <v>3434.3</v>
      </c>
      <c r="S114" s="348">
        <v>0</v>
      </c>
      <c r="T114" s="348">
        <v>0</v>
      </c>
      <c r="U114" s="348">
        <v>3434.3</v>
      </c>
      <c r="V114" s="348">
        <v>-5.3000000000000007</v>
      </c>
      <c r="W114" s="351">
        <v>3429</v>
      </c>
      <c r="X114" s="352">
        <v>50.095905141096807</v>
      </c>
      <c r="Y114" s="463"/>
      <c r="Z114" s="352"/>
      <c r="AA114" s="352">
        <v>50.095905141096807</v>
      </c>
      <c r="AB114" s="352">
        <v>60.74074074074074</v>
      </c>
      <c r="AC114" s="352">
        <v>50.074982164436619</v>
      </c>
      <c r="AD114" s="352">
        <v>-1.2646735143066765</v>
      </c>
      <c r="AE114" s="352">
        <v>0</v>
      </c>
      <c r="AF114" s="352">
        <v>0</v>
      </c>
      <c r="AG114" s="352">
        <v>0</v>
      </c>
      <c r="AH114" s="352">
        <v>0</v>
      </c>
      <c r="AI114" s="318">
        <v>0</v>
      </c>
    </row>
    <row r="115" spans="1:35" x14ac:dyDescent="0.2">
      <c r="A115" s="461" t="s">
        <v>3964</v>
      </c>
      <c r="B115" s="331">
        <v>-137.80000000000001</v>
      </c>
      <c r="C115" s="323"/>
      <c r="D115" s="323"/>
      <c r="E115" s="323"/>
      <c r="F115" s="348">
        <v>-137.80000000000001</v>
      </c>
      <c r="G115" s="323"/>
      <c r="H115" s="323"/>
      <c r="I115" s="349">
        <v>-137.80000000000001</v>
      </c>
      <c r="J115" s="331">
        <v>-33.9</v>
      </c>
      <c r="K115" s="323"/>
      <c r="L115" s="323"/>
      <c r="M115" s="323"/>
      <c r="N115" s="323">
        <v>-33.9</v>
      </c>
      <c r="O115" s="323"/>
      <c r="P115" s="323"/>
      <c r="Q115" s="349">
        <v>-33.9</v>
      </c>
      <c r="R115" s="350">
        <v>103.9</v>
      </c>
      <c r="S115" s="348">
        <v>0</v>
      </c>
      <c r="T115" s="348">
        <v>0</v>
      </c>
      <c r="U115" s="348">
        <v>103.9</v>
      </c>
      <c r="V115" s="348">
        <v>0</v>
      </c>
      <c r="W115" s="351">
        <v>103.9</v>
      </c>
      <c r="X115" s="352">
        <v>24.600870827285917</v>
      </c>
      <c r="Y115" s="463"/>
      <c r="Z115" s="352"/>
      <c r="AA115" s="352">
        <v>24.600870827285917</v>
      </c>
      <c r="AB115" s="352"/>
      <c r="AC115" s="352">
        <v>24.600870827285917</v>
      </c>
      <c r="AD115" s="319">
        <v>0</v>
      </c>
      <c r="AE115" s="352">
        <v>0</v>
      </c>
      <c r="AF115" s="352">
        <v>0</v>
      </c>
      <c r="AG115" s="352">
        <v>0</v>
      </c>
      <c r="AH115" s="352">
        <v>0</v>
      </c>
      <c r="AI115" s="318">
        <v>0</v>
      </c>
    </row>
    <row r="116" spans="1:35" s="468" customFormat="1" ht="17.25" hidden="1" customHeight="1" x14ac:dyDescent="0.2">
      <c r="A116" s="488" t="s">
        <v>3965</v>
      </c>
      <c r="B116" s="465">
        <v>0</v>
      </c>
      <c r="C116" s="343">
        <v>0</v>
      </c>
      <c r="D116" s="343">
        <v>0</v>
      </c>
      <c r="E116" s="343"/>
      <c r="F116" s="358">
        <v>0</v>
      </c>
      <c r="G116" s="343">
        <v>0</v>
      </c>
      <c r="H116" s="343"/>
      <c r="I116" s="360">
        <v>0</v>
      </c>
      <c r="J116" s="465">
        <v>0</v>
      </c>
      <c r="K116" s="343">
        <v>0</v>
      </c>
      <c r="L116" s="343">
        <v>0</v>
      </c>
      <c r="M116" s="343"/>
      <c r="N116" s="343">
        <v>0</v>
      </c>
      <c r="O116" s="343">
        <v>0</v>
      </c>
      <c r="P116" s="343"/>
      <c r="Q116" s="360">
        <v>0</v>
      </c>
      <c r="R116" s="369">
        <v>0</v>
      </c>
      <c r="S116" s="358">
        <v>0</v>
      </c>
      <c r="T116" s="358">
        <v>0</v>
      </c>
      <c r="U116" s="358">
        <v>0</v>
      </c>
      <c r="V116" s="358">
        <v>0</v>
      </c>
      <c r="W116" s="370">
        <v>0</v>
      </c>
      <c r="X116" s="361" t="e">
        <v>#DIV/0!</v>
      </c>
      <c r="Y116" s="467"/>
      <c r="Z116" s="361"/>
      <c r="AA116" s="361" t="e">
        <v>#DIV/0!</v>
      </c>
      <c r="AB116" s="361"/>
      <c r="AC116" s="361" t="e">
        <v>#DIV/0!</v>
      </c>
      <c r="AD116" s="319">
        <v>0</v>
      </c>
      <c r="AE116" s="319">
        <v>0</v>
      </c>
      <c r="AF116" s="319">
        <v>0</v>
      </c>
      <c r="AG116" s="361">
        <v>0</v>
      </c>
      <c r="AH116" s="361">
        <v>0</v>
      </c>
      <c r="AI116" s="489">
        <v>0</v>
      </c>
    </row>
    <row r="117" spans="1:35" ht="16.5" hidden="1" customHeight="1" x14ac:dyDescent="0.2">
      <c r="A117" s="461" t="s">
        <v>3596</v>
      </c>
      <c r="B117" s="331"/>
      <c r="C117" s="323"/>
      <c r="D117" s="323"/>
      <c r="E117" s="323"/>
      <c r="F117" s="348">
        <v>0</v>
      </c>
      <c r="G117" s="323"/>
      <c r="H117" s="323"/>
      <c r="I117" s="349">
        <v>0</v>
      </c>
      <c r="J117" s="331"/>
      <c r="K117" s="323"/>
      <c r="L117" s="323"/>
      <c r="M117" s="323"/>
      <c r="N117" s="323">
        <v>0</v>
      </c>
      <c r="O117" s="323"/>
      <c r="P117" s="323"/>
      <c r="Q117" s="349">
        <v>0</v>
      </c>
      <c r="R117" s="350">
        <v>0</v>
      </c>
      <c r="S117" s="348">
        <v>0</v>
      </c>
      <c r="T117" s="348">
        <v>0</v>
      </c>
      <c r="U117" s="348">
        <v>0</v>
      </c>
      <c r="V117" s="348">
        <v>0</v>
      </c>
      <c r="W117" s="351">
        <v>0</v>
      </c>
      <c r="X117" s="352" t="e">
        <v>#DIV/0!</v>
      </c>
      <c r="Y117" s="463"/>
      <c r="Z117" s="352"/>
      <c r="AA117" s="352" t="e">
        <v>#DIV/0!</v>
      </c>
      <c r="AB117" s="352"/>
      <c r="AC117" s="352" t="e">
        <v>#DIV/0!</v>
      </c>
      <c r="AD117" s="339">
        <v>0</v>
      </c>
      <c r="AE117" s="339">
        <v>0</v>
      </c>
      <c r="AF117" s="339">
        <v>0</v>
      </c>
      <c r="AG117" s="352">
        <v>0</v>
      </c>
      <c r="AH117" s="361">
        <v>0</v>
      </c>
      <c r="AI117" s="489">
        <v>0</v>
      </c>
    </row>
    <row r="118" spans="1:35" s="468" customFormat="1" ht="21.75" customHeight="1" x14ac:dyDescent="0.2">
      <c r="A118" s="490" t="s">
        <v>3966</v>
      </c>
      <c r="B118" s="465">
        <v>19159.599999999999</v>
      </c>
      <c r="C118" s="343">
        <v>0</v>
      </c>
      <c r="D118" s="343">
        <v>0</v>
      </c>
      <c r="E118" s="343"/>
      <c r="F118" s="358">
        <v>19159.599999999999</v>
      </c>
      <c r="G118" s="343">
        <v>907.2</v>
      </c>
      <c r="H118" s="343">
        <v>55.8</v>
      </c>
      <c r="I118" s="479">
        <v>20122.599999999999</v>
      </c>
      <c r="J118" s="465">
        <v>12605.600000000002</v>
      </c>
      <c r="K118" s="343">
        <v>0.4</v>
      </c>
      <c r="L118" s="343">
        <v>0</v>
      </c>
      <c r="M118" s="343"/>
      <c r="N118" s="343">
        <v>12606.000000000002</v>
      </c>
      <c r="O118" s="343">
        <v>261.7</v>
      </c>
      <c r="P118" s="343">
        <v>52.7</v>
      </c>
      <c r="Q118" s="326">
        <v>12920.400000000003</v>
      </c>
      <c r="R118" s="327">
        <v>-6553.9999999999964</v>
      </c>
      <c r="S118" s="324">
        <v>0.4</v>
      </c>
      <c r="T118" s="324">
        <v>0</v>
      </c>
      <c r="U118" s="324">
        <v>-6553.5999999999967</v>
      </c>
      <c r="V118" s="324">
        <v>-645.5</v>
      </c>
      <c r="W118" s="328">
        <v>-7202.1999999999953</v>
      </c>
      <c r="X118" s="319">
        <v>65.792605273596536</v>
      </c>
      <c r="Y118" s="467"/>
      <c r="Z118" s="319"/>
      <c r="AA118" s="319">
        <v>65.794692999853879</v>
      </c>
      <c r="AB118" s="319">
        <v>28.847001763668427</v>
      </c>
      <c r="AC118" s="319">
        <v>64.208402492719657</v>
      </c>
      <c r="AD118" s="319">
        <v>4.6242112986060162</v>
      </c>
      <c r="AE118" s="319">
        <v>0</v>
      </c>
      <c r="AF118" s="319">
        <v>0</v>
      </c>
      <c r="AG118" s="319">
        <v>4.6243580337490835</v>
      </c>
      <c r="AH118" s="319">
        <v>9.6001467351430669E-2</v>
      </c>
      <c r="AI118" s="491">
        <v>4.7396918561995616</v>
      </c>
    </row>
    <row r="119" spans="1:35" s="468" customFormat="1" ht="16.5" customHeight="1" x14ac:dyDescent="0.2">
      <c r="A119" s="492" t="s">
        <v>48</v>
      </c>
      <c r="B119" s="465">
        <v>-300</v>
      </c>
      <c r="C119" s="343"/>
      <c r="D119" s="343"/>
      <c r="E119" s="343"/>
      <c r="F119" s="358">
        <v>-300</v>
      </c>
      <c r="G119" s="343">
        <v>65</v>
      </c>
      <c r="H119" s="343"/>
      <c r="I119" s="360">
        <v>-235</v>
      </c>
      <c r="J119" s="465">
        <v>-325.29999999999995</v>
      </c>
      <c r="K119" s="343">
        <v>0.4</v>
      </c>
      <c r="L119" s="343"/>
      <c r="M119" s="343"/>
      <c r="N119" s="343">
        <v>-324.89999999999998</v>
      </c>
      <c r="O119" s="343">
        <v>65</v>
      </c>
      <c r="P119" s="343"/>
      <c r="Q119" s="360">
        <v>-259.89999999999998</v>
      </c>
      <c r="R119" s="369">
        <v>-25.299999999999955</v>
      </c>
      <c r="S119" s="358">
        <v>0.4</v>
      </c>
      <c r="T119" s="358">
        <v>0</v>
      </c>
      <c r="U119" s="358">
        <v>-24.899999999999977</v>
      </c>
      <c r="V119" s="358">
        <v>0</v>
      </c>
      <c r="W119" s="370">
        <v>-24.899999999999977</v>
      </c>
      <c r="X119" s="361">
        <v>108.43333333333331</v>
      </c>
      <c r="Y119" s="467"/>
      <c r="Z119" s="361"/>
      <c r="AA119" s="361">
        <v>108.3</v>
      </c>
      <c r="AB119" s="361">
        <v>100</v>
      </c>
      <c r="AC119" s="361">
        <v>110.59574468085106</v>
      </c>
      <c r="AD119" s="361">
        <v>-0.1193323550990462</v>
      </c>
      <c r="AE119" s="319">
        <v>0</v>
      </c>
      <c r="AF119" s="319">
        <v>0</v>
      </c>
      <c r="AG119" s="361">
        <v>-0.11918561995597945</v>
      </c>
      <c r="AH119" s="318">
        <v>0</v>
      </c>
      <c r="AI119" s="479">
        <v>-9.5341159207630213E-2</v>
      </c>
    </row>
    <row r="120" spans="1:35" ht="15" customHeight="1" x14ac:dyDescent="0.2">
      <c r="A120" s="461" t="s">
        <v>3967</v>
      </c>
      <c r="B120" s="331">
        <v>-290</v>
      </c>
      <c r="C120" s="323"/>
      <c r="D120" s="323"/>
      <c r="E120" s="323"/>
      <c r="F120" s="348">
        <v>-290</v>
      </c>
      <c r="G120" s="323"/>
      <c r="H120" s="323"/>
      <c r="I120" s="349">
        <v>-290</v>
      </c>
      <c r="J120" s="331">
        <v>-433.4</v>
      </c>
      <c r="K120" s="323"/>
      <c r="L120" s="323"/>
      <c r="M120" s="323"/>
      <c r="N120" s="323">
        <v>-433.4</v>
      </c>
      <c r="O120" s="323"/>
      <c r="P120" s="323"/>
      <c r="Q120" s="349">
        <v>-433.4</v>
      </c>
      <c r="R120" s="350">
        <v>-143.39999999999998</v>
      </c>
      <c r="S120" s="348">
        <v>0</v>
      </c>
      <c r="T120" s="348">
        <v>0</v>
      </c>
      <c r="U120" s="348">
        <v>-143.39999999999998</v>
      </c>
      <c r="V120" s="348">
        <v>0</v>
      </c>
      <c r="W120" s="351">
        <v>-143.39999999999998</v>
      </c>
      <c r="X120" s="352">
        <v>149.44827586206895</v>
      </c>
      <c r="Y120" s="463"/>
      <c r="Z120" s="352"/>
      <c r="AA120" s="352">
        <v>149.44827586206895</v>
      </c>
      <c r="AB120" s="319"/>
      <c r="AC120" s="352">
        <v>149.44827586206895</v>
      </c>
      <c r="AD120" s="352">
        <v>-0.15898752751283932</v>
      </c>
      <c r="AE120" s="352">
        <v>0</v>
      </c>
      <c r="AF120" s="352">
        <v>0</v>
      </c>
      <c r="AG120" s="352">
        <v>-0.15898752751283932</v>
      </c>
      <c r="AH120" s="318">
        <v>0</v>
      </c>
      <c r="AI120" s="469">
        <v>-0.15898752751283932</v>
      </c>
    </row>
    <row r="121" spans="1:35" ht="15" customHeight="1" x14ac:dyDescent="0.2">
      <c r="A121" s="461" t="s">
        <v>3968</v>
      </c>
      <c r="B121" s="331">
        <v>-10</v>
      </c>
      <c r="C121" s="323"/>
      <c r="D121" s="323"/>
      <c r="E121" s="323"/>
      <c r="F121" s="348">
        <v>-10</v>
      </c>
      <c r="G121" s="323"/>
      <c r="H121" s="323"/>
      <c r="I121" s="349">
        <v>-10</v>
      </c>
      <c r="J121" s="331">
        <v>-0.4</v>
      </c>
      <c r="K121" s="323"/>
      <c r="L121" s="323"/>
      <c r="M121" s="323"/>
      <c r="N121" s="323">
        <v>-0.4</v>
      </c>
      <c r="O121" s="323"/>
      <c r="P121" s="323"/>
      <c r="Q121" s="349">
        <v>-0.4</v>
      </c>
      <c r="R121" s="350">
        <v>9.6</v>
      </c>
      <c r="S121" s="348"/>
      <c r="T121" s="348"/>
      <c r="U121" s="348">
        <v>9.6</v>
      </c>
      <c r="V121" s="348">
        <v>0</v>
      </c>
      <c r="W121" s="351">
        <v>9.6</v>
      </c>
      <c r="X121" s="352">
        <v>4</v>
      </c>
      <c r="Y121" s="463"/>
      <c r="Z121" s="352"/>
      <c r="AA121" s="352">
        <v>4</v>
      </c>
      <c r="AB121" s="319"/>
      <c r="AC121" s="352">
        <v>4</v>
      </c>
      <c r="AD121" s="352">
        <v>0</v>
      </c>
      <c r="AE121" s="352">
        <v>0</v>
      </c>
      <c r="AF121" s="352">
        <v>0</v>
      </c>
      <c r="AG121" s="352">
        <v>0</v>
      </c>
      <c r="AH121" s="352">
        <v>0</v>
      </c>
      <c r="AI121" s="489">
        <v>0</v>
      </c>
    </row>
    <row r="122" spans="1:35" ht="15" customHeight="1" x14ac:dyDescent="0.2">
      <c r="A122" s="461" t="s">
        <v>3969</v>
      </c>
      <c r="B122" s="331"/>
      <c r="C122" s="323"/>
      <c r="D122" s="323"/>
      <c r="E122" s="323"/>
      <c r="F122" s="348"/>
      <c r="G122" s="323">
        <v>65</v>
      </c>
      <c r="H122" s="323"/>
      <c r="I122" s="349">
        <v>65</v>
      </c>
      <c r="J122" s="331"/>
      <c r="K122" s="323"/>
      <c r="L122" s="323"/>
      <c r="M122" s="323"/>
      <c r="N122" s="323">
        <v>0</v>
      </c>
      <c r="O122" s="323">
        <v>65</v>
      </c>
      <c r="P122" s="323"/>
      <c r="Q122" s="349">
        <v>65</v>
      </c>
      <c r="R122" s="350"/>
      <c r="S122" s="348"/>
      <c r="T122" s="348"/>
      <c r="U122" s="348"/>
      <c r="V122" s="348">
        <v>0</v>
      </c>
      <c r="W122" s="351"/>
      <c r="X122" s="352"/>
      <c r="Y122" s="463"/>
      <c r="Z122" s="352"/>
      <c r="AA122" s="352"/>
      <c r="AB122" s="352">
        <v>100</v>
      </c>
      <c r="AC122" s="352">
        <v>100</v>
      </c>
      <c r="AD122" s="352">
        <v>0</v>
      </c>
      <c r="AE122" s="352">
        <v>0</v>
      </c>
      <c r="AF122" s="352">
        <v>0</v>
      </c>
      <c r="AG122" s="352">
        <v>0</v>
      </c>
      <c r="AH122" s="352">
        <v>0</v>
      </c>
      <c r="AI122" s="489">
        <v>0</v>
      </c>
    </row>
    <row r="123" spans="1:35" ht="15.75" customHeight="1" x14ac:dyDescent="0.2">
      <c r="A123" s="461" t="s">
        <v>219</v>
      </c>
      <c r="B123" s="483"/>
      <c r="C123" s="493"/>
      <c r="D123" s="493"/>
      <c r="E123" s="493"/>
      <c r="F123" s="324">
        <v>0</v>
      </c>
      <c r="G123" s="493"/>
      <c r="H123" s="493"/>
      <c r="I123" s="326">
        <v>0</v>
      </c>
      <c r="J123" s="483">
        <v>108.5</v>
      </c>
      <c r="K123" s="493">
        <v>0.4</v>
      </c>
      <c r="L123" s="493"/>
      <c r="M123" s="493"/>
      <c r="N123" s="493">
        <v>108.9</v>
      </c>
      <c r="O123" s="493"/>
      <c r="P123" s="493"/>
      <c r="Q123" s="349">
        <v>108.9</v>
      </c>
      <c r="R123" s="350">
        <v>108.5</v>
      </c>
      <c r="S123" s="348">
        <v>0.4</v>
      </c>
      <c r="T123" s="348">
        <v>0</v>
      </c>
      <c r="U123" s="348">
        <v>108.9</v>
      </c>
      <c r="V123" s="348">
        <v>0</v>
      </c>
      <c r="W123" s="351">
        <v>108.9</v>
      </c>
      <c r="X123" s="352"/>
      <c r="Y123" s="494"/>
      <c r="Z123" s="352"/>
      <c r="AA123" s="352"/>
      <c r="AB123" s="352"/>
      <c r="AC123" s="352"/>
      <c r="AD123" s="352">
        <v>0</v>
      </c>
      <c r="AE123" s="352">
        <v>0</v>
      </c>
      <c r="AF123" s="352">
        <v>0</v>
      </c>
      <c r="AG123" s="352">
        <v>0</v>
      </c>
      <c r="AH123" s="352">
        <v>0</v>
      </c>
      <c r="AI123" s="489">
        <v>0</v>
      </c>
    </row>
    <row r="124" spans="1:35" s="468" customFormat="1" x14ac:dyDescent="0.2">
      <c r="A124" s="495" t="s">
        <v>3970</v>
      </c>
      <c r="B124" s="456">
        <v>0</v>
      </c>
      <c r="C124" s="455"/>
      <c r="D124" s="455"/>
      <c r="E124" s="455"/>
      <c r="F124" s="358">
        <v>0</v>
      </c>
      <c r="G124" s="455">
        <v>0</v>
      </c>
      <c r="H124" s="455"/>
      <c r="I124" s="360">
        <v>0</v>
      </c>
      <c r="J124" s="456">
        <v>0</v>
      </c>
      <c r="K124" s="455"/>
      <c r="L124" s="455"/>
      <c r="M124" s="455"/>
      <c r="N124" s="455">
        <v>0</v>
      </c>
      <c r="O124" s="455">
        <v>0</v>
      </c>
      <c r="P124" s="455">
        <v>0</v>
      </c>
      <c r="Q124" s="360">
        <v>0</v>
      </c>
      <c r="R124" s="369">
        <v>0</v>
      </c>
      <c r="S124" s="358">
        <v>0</v>
      </c>
      <c r="T124" s="358">
        <v>0</v>
      </c>
      <c r="U124" s="358">
        <v>0</v>
      </c>
      <c r="V124" s="358">
        <v>0</v>
      </c>
      <c r="W124" s="370">
        <v>0</v>
      </c>
      <c r="X124" s="361">
        <v>0</v>
      </c>
      <c r="Y124" s="458"/>
      <c r="Z124" s="361"/>
      <c r="AA124" s="361">
        <v>0</v>
      </c>
      <c r="AB124" s="361"/>
      <c r="AC124" s="318">
        <v>0</v>
      </c>
      <c r="AD124" s="319">
        <v>0</v>
      </c>
      <c r="AE124" s="319">
        <v>0</v>
      </c>
      <c r="AF124" s="319">
        <v>0</v>
      </c>
      <c r="AG124" s="352">
        <v>0</v>
      </c>
      <c r="AH124" s="352">
        <v>0</v>
      </c>
      <c r="AI124" s="489">
        <v>0</v>
      </c>
    </row>
    <row r="125" spans="1:35" s="468" customFormat="1" hidden="1" x14ac:dyDescent="0.2">
      <c r="A125" s="461" t="s">
        <v>3971</v>
      </c>
      <c r="B125" s="456"/>
      <c r="C125" s="455"/>
      <c r="D125" s="455"/>
      <c r="E125" s="455"/>
      <c r="F125" s="358"/>
      <c r="G125" s="455"/>
      <c r="H125" s="455"/>
      <c r="I125" s="360"/>
      <c r="J125" s="456"/>
      <c r="K125" s="455"/>
      <c r="L125" s="455"/>
      <c r="M125" s="455"/>
      <c r="N125" s="455"/>
      <c r="O125" s="496">
        <v>0</v>
      </c>
      <c r="P125" s="496">
        <v>0</v>
      </c>
      <c r="Q125" s="360"/>
      <c r="R125" s="369"/>
      <c r="S125" s="358"/>
      <c r="T125" s="358"/>
      <c r="U125" s="358"/>
      <c r="V125" s="348">
        <v>0</v>
      </c>
      <c r="W125" s="370"/>
      <c r="X125" s="361"/>
      <c r="Y125" s="458"/>
      <c r="Z125" s="361"/>
      <c r="AA125" s="361"/>
      <c r="AB125" s="361"/>
      <c r="AC125" s="318"/>
      <c r="AD125" s="319">
        <v>0</v>
      </c>
      <c r="AE125" s="319">
        <v>0</v>
      </c>
      <c r="AF125" s="319">
        <v>0</v>
      </c>
      <c r="AG125" s="352">
        <v>0</v>
      </c>
      <c r="AH125" s="352">
        <v>0</v>
      </c>
      <c r="AI125" s="489">
        <v>0</v>
      </c>
    </row>
    <row r="126" spans="1:35" s="468" customFormat="1" hidden="1" x14ac:dyDescent="0.2">
      <c r="A126" s="485" t="s">
        <v>3972</v>
      </c>
      <c r="B126" s="456"/>
      <c r="C126" s="455"/>
      <c r="D126" s="455"/>
      <c r="E126" s="455"/>
      <c r="F126" s="358"/>
      <c r="G126" s="455"/>
      <c r="H126" s="455"/>
      <c r="I126" s="360"/>
      <c r="J126" s="456"/>
      <c r="K126" s="455"/>
      <c r="L126" s="455"/>
      <c r="M126" s="455"/>
      <c r="N126" s="455"/>
      <c r="O126" s="397"/>
      <c r="P126" s="397">
        <v>0</v>
      </c>
      <c r="Q126" s="360"/>
      <c r="R126" s="369"/>
      <c r="S126" s="358"/>
      <c r="T126" s="358"/>
      <c r="U126" s="358"/>
      <c r="V126" s="335">
        <v>0</v>
      </c>
      <c r="W126" s="370"/>
      <c r="X126" s="361"/>
      <c r="Y126" s="458"/>
      <c r="Z126" s="361"/>
      <c r="AA126" s="361"/>
      <c r="AB126" s="361"/>
      <c r="AC126" s="318"/>
      <c r="AD126" s="319">
        <v>0</v>
      </c>
      <c r="AE126" s="319">
        <v>0</v>
      </c>
      <c r="AF126" s="319">
        <v>0</v>
      </c>
      <c r="AG126" s="352">
        <v>0</v>
      </c>
      <c r="AH126" s="352">
        <v>0</v>
      </c>
      <c r="AI126" s="489">
        <v>0</v>
      </c>
    </row>
    <row r="127" spans="1:35" s="468" customFormat="1" hidden="1" x14ac:dyDescent="0.2">
      <c r="A127" s="485" t="s">
        <v>3973</v>
      </c>
      <c r="B127" s="456"/>
      <c r="C127" s="455"/>
      <c r="D127" s="455"/>
      <c r="E127" s="455"/>
      <c r="F127" s="358"/>
      <c r="G127" s="455"/>
      <c r="H127" s="455"/>
      <c r="I127" s="360"/>
      <c r="J127" s="456"/>
      <c r="K127" s="455"/>
      <c r="L127" s="455"/>
      <c r="M127" s="455"/>
      <c r="N127" s="455"/>
      <c r="O127" s="397"/>
      <c r="P127" s="397">
        <v>0</v>
      </c>
      <c r="Q127" s="360"/>
      <c r="R127" s="369"/>
      <c r="S127" s="358"/>
      <c r="T127" s="358"/>
      <c r="U127" s="358"/>
      <c r="V127" s="335">
        <v>0</v>
      </c>
      <c r="W127" s="370"/>
      <c r="X127" s="361"/>
      <c r="Y127" s="458"/>
      <c r="Z127" s="361"/>
      <c r="AA127" s="361"/>
      <c r="AB127" s="361"/>
      <c r="AC127" s="318"/>
      <c r="AD127" s="319">
        <v>0</v>
      </c>
      <c r="AE127" s="319">
        <v>0</v>
      </c>
      <c r="AF127" s="319">
        <v>0</v>
      </c>
      <c r="AG127" s="352">
        <v>0</v>
      </c>
      <c r="AH127" s="352">
        <v>0</v>
      </c>
      <c r="AI127" s="489">
        <v>0</v>
      </c>
    </row>
    <row r="128" spans="1:35" s="468" customFormat="1" hidden="1" x14ac:dyDescent="0.2">
      <c r="A128" s="485" t="s">
        <v>3974</v>
      </c>
      <c r="B128" s="456"/>
      <c r="C128" s="455"/>
      <c r="D128" s="455"/>
      <c r="E128" s="455"/>
      <c r="F128" s="358"/>
      <c r="G128" s="455"/>
      <c r="H128" s="455"/>
      <c r="I128" s="360"/>
      <c r="J128" s="456"/>
      <c r="K128" s="455"/>
      <c r="L128" s="455"/>
      <c r="M128" s="455"/>
      <c r="N128" s="455"/>
      <c r="O128" s="397"/>
      <c r="P128" s="397"/>
      <c r="Q128" s="326">
        <v>0</v>
      </c>
      <c r="R128" s="369"/>
      <c r="S128" s="358"/>
      <c r="T128" s="358"/>
      <c r="U128" s="358"/>
      <c r="V128" s="335">
        <v>0</v>
      </c>
      <c r="W128" s="370"/>
      <c r="X128" s="361"/>
      <c r="Y128" s="458"/>
      <c r="Z128" s="361"/>
      <c r="AA128" s="361"/>
      <c r="AB128" s="361"/>
      <c r="AC128" s="318"/>
      <c r="AD128" s="319">
        <v>0</v>
      </c>
      <c r="AE128" s="319">
        <v>0</v>
      </c>
      <c r="AF128" s="319">
        <v>0</v>
      </c>
      <c r="AG128" s="352">
        <v>0</v>
      </c>
      <c r="AH128" s="352">
        <v>0</v>
      </c>
      <c r="AI128" s="489">
        <v>0</v>
      </c>
    </row>
    <row r="129" spans="1:35" s="468" customFormat="1" hidden="1" x14ac:dyDescent="0.2">
      <c r="A129" s="485" t="s">
        <v>3975</v>
      </c>
      <c r="B129" s="456"/>
      <c r="C129" s="455"/>
      <c r="D129" s="455"/>
      <c r="E129" s="455"/>
      <c r="F129" s="358"/>
      <c r="G129" s="455"/>
      <c r="H129" s="455"/>
      <c r="I129" s="360"/>
      <c r="J129" s="456"/>
      <c r="K129" s="455"/>
      <c r="L129" s="455"/>
      <c r="M129" s="455"/>
      <c r="N129" s="455"/>
      <c r="O129" s="397"/>
      <c r="P129" s="397"/>
      <c r="Q129" s="326">
        <v>0</v>
      </c>
      <c r="R129" s="369"/>
      <c r="S129" s="358"/>
      <c r="T129" s="358"/>
      <c r="U129" s="358"/>
      <c r="V129" s="335">
        <v>0</v>
      </c>
      <c r="W129" s="370"/>
      <c r="X129" s="361"/>
      <c r="Y129" s="458"/>
      <c r="Z129" s="361"/>
      <c r="AA129" s="361"/>
      <c r="AB129" s="361"/>
      <c r="AC129" s="318"/>
      <c r="AD129" s="319">
        <v>0</v>
      </c>
      <c r="AE129" s="319">
        <v>0</v>
      </c>
      <c r="AF129" s="319">
        <v>0</v>
      </c>
      <c r="AG129" s="352">
        <v>0</v>
      </c>
      <c r="AH129" s="352">
        <v>0</v>
      </c>
      <c r="AI129" s="489">
        <v>0</v>
      </c>
    </row>
    <row r="130" spans="1:35" x14ac:dyDescent="0.2">
      <c r="A130" s="461" t="s">
        <v>3976</v>
      </c>
      <c r="B130" s="331"/>
      <c r="C130" s="323"/>
      <c r="D130" s="323"/>
      <c r="E130" s="323"/>
      <c r="F130" s="348">
        <v>0</v>
      </c>
      <c r="G130" s="323"/>
      <c r="H130" s="323"/>
      <c r="I130" s="349">
        <v>0</v>
      </c>
      <c r="J130" s="331"/>
      <c r="K130" s="323"/>
      <c r="L130" s="323"/>
      <c r="M130" s="323"/>
      <c r="N130" s="323">
        <v>0</v>
      </c>
      <c r="O130" s="323"/>
      <c r="P130" s="323"/>
      <c r="Q130" s="349">
        <v>0</v>
      </c>
      <c r="R130" s="350">
        <v>0</v>
      </c>
      <c r="S130" s="348">
        <v>0</v>
      </c>
      <c r="T130" s="348">
        <v>0</v>
      </c>
      <c r="U130" s="348">
        <v>0</v>
      </c>
      <c r="V130" s="348">
        <v>0</v>
      </c>
      <c r="W130" s="351">
        <v>0</v>
      </c>
      <c r="X130" s="339">
        <v>0</v>
      </c>
      <c r="Y130" s="463"/>
      <c r="Z130" s="352"/>
      <c r="AA130" s="352">
        <v>0</v>
      </c>
      <c r="AB130" s="352"/>
      <c r="AC130" s="484">
        <v>0</v>
      </c>
      <c r="AD130" s="319">
        <v>0</v>
      </c>
      <c r="AE130" s="319">
        <v>0</v>
      </c>
      <c r="AF130" s="319">
        <v>0</v>
      </c>
      <c r="AG130" s="352">
        <v>0</v>
      </c>
      <c r="AH130" s="352">
        <v>0</v>
      </c>
      <c r="AI130" s="489">
        <v>0</v>
      </c>
    </row>
    <row r="131" spans="1:35" ht="16.5" customHeight="1" x14ac:dyDescent="0.2">
      <c r="A131" s="485" t="s">
        <v>3977</v>
      </c>
      <c r="B131" s="331"/>
      <c r="C131" s="323"/>
      <c r="D131" s="323"/>
      <c r="E131" s="323"/>
      <c r="F131" s="348"/>
      <c r="G131" s="323"/>
      <c r="H131" s="323"/>
      <c r="I131" s="349"/>
      <c r="J131" s="333"/>
      <c r="K131" s="323">
        <v>690</v>
      </c>
      <c r="L131" s="323"/>
      <c r="M131" s="334">
        <v>-690</v>
      </c>
      <c r="N131" s="334">
        <v>0</v>
      </c>
      <c r="O131" s="323"/>
      <c r="P131" s="323"/>
      <c r="Q131" s="349"/>
      <c r="R131" s="337">
        <v>0</v>
      </c>
      <c r="S131" s="335">
        <v>690</v>
      </c>
      <c r="T131" s="348"/>
      <c r="U131" s="348">
        <v>0</v>
      </c>
      <c r="V131" s="348"/>
      <c r="W131" s="351"/>
      <c r="X131" s="339"/>
      <c r="Y131" s="463"/>
      <c r="Z131" s="352"/>
      <c r="AA131" s="352"/>
      <c r="AB131" s="352"/>
      <c r="AC131" s="484"/>
      <c r="AD131" s="339">
        <v>0</v>
      </c>
      <c r="AE131" s="339">
        <v>0.25311812179016874</v>
      </c>
      <c r="AF131" s="339">
        <v>0</v>
      </c>
      <c r="AG131" s="352">
        <v>0</v>
      </c>
      <c r="AH131" s="352">
        <v>0</v>
      </c>
      <c r="AI131" s="489">
        <v>0</v>
      </c>
    </row>
    <row r="132" spans="1:35" ht="16.5" customHeight="1" x14ac:dyDescent="0.2">
      <c r="A132" s="485" t="s">
        <v>3978</v>
      </c>
      <c r="B132" s="331"/>
      <c r="C132" s="323"/>
      <c r="D132" s="323"/>
      <c r="E132" s="323"/>
      <c r="F132" s="348"/>
      <c r="G132" s="323"/>
      <c r="H132" s="323"/>
      <c r="I132" s="349"/>
      <c r="J132" s="333"/>
      <c r="K132" s="323">
        <v>-690</v>
      </c>
      <c r="L132" s="323"/>
      <c r="M132" s="334">
        <v>690</v>
      </c>
      <c r="N132" s="334">
        <v>0</v>
      </c>
      <c r="O132" s="323"/>
      <c r="P132" s="323"/>
      <c r="Q132" s="349"/>
      <c r="R132" s="337">
        <v>0</v>
      </c>
      <c r="S132" s="335">
        <v>-690</v>
      </c>
      <c r="T132" s="348"/>
      <c r="U132" s="348">
        <v>0</v>
      </c>
      <c r="V132" s="348"/>
      <c r="W132" s="351"/>
      <c r="X132" s="339"/>
      <c r="Y132" s="463"/>
      <c r="Z132" s="352"/>
      <c r="AA132" s="352"/>
      <c r="AB132" s="352"/>
      <c r="AC132" s="484"/>
      <c r="AD132" s="339">
        <v>0</v>
      </c>
      <c r="AE132" s="339">
        <v>-0.25311812179016874</v>
      </c>
      <c r="AF132" s="339">
        <v>0</v>
      </c>
      <c r="AG132" s="352">
        <v>0</v>
      </c>
      <c r="AH132" s="352">
        <v>0</v>
      </c>
      <c r="AI132" s="489">
        <v>0</v>
      </c>
    </row>
    <row r="133" spans="1:35" s="468" customFormat="1" ht="18" customHeight="1" x14ac:dyDescent="0.2">
      <c r="A133" s="464" t="s">
        <v>3979</v>
      </c>
      <c r="B133" s="465">
        <v>0</v>
      </c>
      <c r="C133" s="343"/>
      <c r="D133" s="343"/>
      <c r="E133" s="343"/>
      <c r="F133" s="358">
        <v>0</v>
      </c>
      <c r="G133" s="343">
        <v>683.3</v>
      </c>
      <c r="H133" s="343"/>
      <c r="I133" s="360">
        <v>683.3</v>
      </c>
      <c r="J133" s="465">
        <v>0</v>
      </c>
      <c r="K133" s="343"/>
      <c r="L133" s="343"/>
      <c r="M133" s="343">
        <v>0</v>
      </c>
      <c r="N133" s="343">
        <v>0</v>
      </c>
      <c r="O133" s="343">
        <v>20.700000000000017</v>
      </c>
      <c r="P133" s="343"/>
      <c r="Q133" s="360">
        <v>20.700000000000017</v>
      </c>
      <c r="R133" s="369">
        <v>0</v>
      </c>
      <c r="S133" s="358">
        <v>0</v>
      </c>
      <c r="T133" s="358">
        <v>0</v>
      </c>
      <c r="U133" s="358">
        <v>0</v>
      </c>
      <c r="V133" s="358">
        <v>-662.59999999999991</v>
      </c>
      <c r="W133" s="370">
        <v>-662.59999999999991</v>
      </c>
      <c r="X133" s="361">
        <v>0</v>
      </c>
      <c r="Y133" s="467"/>
      <c r="Z133" s="361"/>
      <c r="AA133" s="339">
        <v>0</v>
      </c>
      <c r="AB133" s="361">
        <v>3.029416069076543</v>
      </c>
      <c r="AC133" s="361">
        <v>3.029416069076543</v>
      </c>
      <c r="AD133" s="361">
        <v>0</v>
      </c>
      <c r="AE133" s="361">
        <v>0</v>
      </c>
      <c r="AF133" s="361">
        <v>0</v>
      </c>
      <c r="AG133" s="352">
        <v>0</v>
      </c>
      <c r="AH133" s="319">
        <v>0</v>
      </c>
      <c r="AI133" s="479">
        <v>0</v>
      </c>
    </row>
    <row r="134" spans="1:35" ht="16.5" customHeight="1" x14ac:dyDescent="0.2">
      <c r="A134" s="497" t="s">
        <v>3980</v>
      </c>
      <c r="B134" s="331"/>
      <c r="C134" s="323"/>
      <c r="D134" s="323"/>
      <c r="E134" s="323"/>
      <c r="F134" s="348">
        <v>0</v>
      </c>
      <c r="G134" s="323"/>
      <c r="H134" s="323"/>
      <c r="I134" s="349">
        <v>0</v>
      </c>
      <c r="J134" s="331"/>
      <c r="K134" s="323"/>
      <c r="L134" s="323"/>
      <c r="M134" s="323"/>
      <c r="N134" s="323">
        <v>0</v>
      </c>
      <c r="O134" s="323"/>
      <c r="P134" s="323"/>
      <c r="Q134" s="349">
        <v>0</v>
      </c>
      <c r="R134" s="350">
        <v>0</v>
      </c>
      <c r="S134" s="348">
        <v>0</v>
      </c>
      <c r="T134" s="348">
        <v>0</v>
      </c>
      <c r="U134" s="348">
        <v>0</v>
      </c>
      <c r="V134" s="348">
        <v>0</v>
      </c>
      <c r="W134" s="351">
        <v>0</v>
      </c>
      <c r="X134" s="352">
        <v>0</v>
      </c>
      <c r="Y134" s="463"/>
      <c r="Z134" s="352"/>
      <c r="AA134" s="352">
        <v>0</v>
      </c>
      <c r="AB134" s="352"/>
      <c r="AC134" s="484">
        <v>0</v>
      </c>
      <c r="AD134" s="352">
        <v>0</v>
      </c>
      <c r="AE134" s="352">
        <v>0</v>
      </c>
      <c r="AF134" s="352">
        <v>0</v>
      </c>
      <c r="AG134" s="352">
        <v>0</v>
      </c>
      <c r="AH134" s="352">
        <v>0</v>
      </c>
      <c r="AI134" s="479">
        <v>0</v>
      </c>
    </row>
    <row r="135" spans="1:35" ht="16.5" customHeight="1" x14ac:dyDescent="0.2">
      <c r="A135" s="498" t="s">
        <v>3981</v>
      </c>
      <c r="B135" s="331"/>
      <c r="C135" s="323"/>
      <c r="D135" s="323"/>
      <c r="E135" s="323"/>
      <c r="F135" s="348"/>
      <c r="G135" s="323"/>
      <c r="H135" s="323"/>
      <c r="I135" s="349"/>
      <c r="J135" s="333">
        <v>5925</v>
      </c>
      <c r="K135" s="334"/>
      <c r="L135" s="334"/>
      <c r="M135" s="334"/>
      <c r="N135" s="334">
        <v>5925</v>
      </c>
      <c r="O135" s="334"/>
      <c r="P135" s="334"/>
      <c r="Q135" s="336">
        <v>5925</v>
      </c>
      <c r="R135" s="337">
        <v>5925</v>
      </c>
      <c r="S135" s="348"/>
      <c r="T135" s="348"/>
      <c r="U135" s="335">
        <v>5925</v>
      </c>
      <c r="V135" s="348">
        <v>0</v>
      </c>
      <c r="W135" s="338">
        <v>5925</v>
      </c>
      <c r="X135" s="352">
        <v>0</v>
      </c>
      <c r="Y135" s="463"/>
      <c r="Z135" s="352"/>
      <c r="AA135" s="352">
        <v>0</v>
      </c>
      <c r="AB135" s="352"/>
      <c r="AC135" s="484">
        <v>0</v>
      </c>
      <c r="AD135" s="339">
        <v>2.1735143066764491</v>
      </c>
      <c r="AE135" s="339">
        <v>0</v>
      </c>
      <c r="AF135" s="339">
        <v>0</v>
      </c>
      <c r="AG135" s="339">
        <v>2.1735143066764491</v>
      </c>
      <c r="AH135" s="352">
        <v>0</v>
      </c>
      <c r="AI135" s="474">
        <v>2.1735143066764491</v>
      </c>
    </row>
    <row r="136" spans="1:35" ht="16.5" customHeight="1" x14ac:dyDescent="0.2">
      <c r="A136" s="498" t="s">
        <v>3982</v>
      </c>
      <c r="B136" s="331"/>
      <c r="C136" s="323"/>
      <c r="D136" s="323"/>
      <c r="E136" s="323"/>
      <c r="F136" s="348"/>
      <c r="G136" s="323"/>
      <c r="H136" s="323"/>
      <c r="I136" s="349"/>
      <c r="J136" s="333">
        <v>-5926</v>
      </c>
      <c r="K136" s="334"/>
      <c r="L136" s="334"/>
      <c r="M136" s="334"/>
      <c r="N136" s="334">
        <v>-5926</v>
      </c>
      <c r="O136" s="334"/>
      <c r="P136" s="334"/>
      <c r="Q136" s="336">
        <v>-5926</v>
      </c>
      <c r="R136" s="337">
        <v>-5926</v>
      </c>
      <c r="S136" s="348"/>
      <c r="T136" s="348"/>
      <c r="U136" s="335">
        <v>-5926</v>
      </c>
      <c r="V136" s="348">
        <v>0</v>
      </c>
      <c r="W136" s="338">
        <v>-5926</v>
      </c>
      <c r="X136" s="352">
        <v>0</v>
      </c>
      <c r="Y136" s="463"/>
      <c r="Z136" s="352"/>
      <c r="AA136" s="352">
        <v>0</v>
      </c>
      <c r="AB136" s="352"/>
      <c r="AC136" s="484">
        <v>0</v>
      </c>
      <c r="AD136" s="339">
        <v>-2.173881144534116</v>
      </c>
      <c r="AE136" s="339">
        <v>0</v>
      </c>
      <c r="AF136" s="339">
        <v>0</v>
      </c>
      <c r="AG136" s="339">
        <v>-2.173881144534116</v>
      </c>
      <c r="AH136" s="352">
        <v>0</v>
      </c>
      <c r="AI136" s="474">
        <v>-2.173881144534116</v>
      </c>
    </row>
    <row r="137" spans="1:35" ht="15" customHeight="1" x14ac:dyDescent="0.2">
      <c r="A137" s="497" t="s">
        <v>3983</v>
      </c>
      <c r="B137" s="331"/>
      <c r="C137" s="323"/>
      <c r="D137" s="323"/>
      <c r="E137" s="323"/>
      <c r="F137" s="348">
        <v>0</v>
      </c>
      <c r="G137" s="323">
        <v>683.3</v>
      </c>
      <c r="H137" s="323"/>
      <c r="I137" s="349">
        <v>683.3</v>
      </c>
      <c r="J137" s="331"/>
      <c r="K137" s="323"/>
      <c r="L137" s="323"/>
      <c r="M137" s="323"/>
      <c r="N137" s="323">
        <v>0</v>
      </c>
      <c r="O137" s="323">
        <v>20.700000000000017</v>
      </c>
      <c r="P137" s="323"/>
      <c r="Q137" s="349">
        <v>20.700000000000017</v>
      </c>
      <c r="R137" s="350">
        <v>0</v>
      </c>
      <c r="S137" s="348">
        <v>0</v>
      </c>
      <c r="T137" s="348">
        <v>0</v>
      </c>
      <c r="U137" s="348">
        <v>0</v>
      </c>
      <c r="V137" s="348">
        <v>-662.59999999999991</v>
      </c>
      <c r="W137" s="351">
        <v>-662.59999999999991</v>
      </c>
      <c r="X137" s="352">
        <v>0</v>
      </c>
      <c r="Y137" s="463"/>
      <c r="Z137" s="352"/>
      <c r="AA137" s="352">
        <v>0</v>
      </c>
      <c r="AB137" s="352">
        <v>3.029416069076543</v>
      </c>
      <c r="AC137" s="352">
        <v>3.029416069076543</v>
      </c>
      <c r="AD137" s="352">
        <v>0</v>
      </c>
      <c r="AE137" s="352">
        <v>0</v>
      </c>
      <c r="AF137" s="352">
        <v>0</v>
      </c>
      <c r="AG137" s="339">
        <v>0</v>
      </c>
      <c r="AH137" s="352">
        <v>0</v>
      </c>
      <c r="AI137" s="469">
        <v>0</v>
      </c>
    </row>
    <row r="138" spans="1:35" ht="15" customHeight="1" x14ac:dyDescent="0.2">
      <c r="A138" s="498" t="s">
        <v>3984</v>
      </c>
      <c r="B138" s="331"/>
      <c r="C138" s="323"/>
      <c r="D138" s="323"/>
      <c r="E138" s="323"/>
      <c r="F138" s="348"/>
      <c r="G138" s="334">
        <v>850.4</v>
      </c>
      <c r="H138" s="323"/>
      <c r="I138" s="336">
        <v>850.4</v>
      </c>
      <c r="J138" s="331"/>
      <c r="K138" s="323"/>
      <c r="L138" s="323"/>
      <c r="M138" s="323"/>
      <c r="N138" s="323"/>
      <c r="O138" s="334">
        <v>180.4</v>
      </c>
      <c r="P138" s="323"/>
      <c r="Q138" s="336">
        <v>180.4</v>
      </c>
      <c r="R138" s="350"/>
      <c r="S138" s="348"/>
      <c r="T138" s="348"/>
      <c r="U138" s="348"/>
      <c r="V138" s="335">
        <v>-670</v>
      </c>
      <c r="W138" s="338">
        <v>-670</v>
      </c>
      <c r="X138" s="352">
        <v>0</v>
      </c>
      <c r="Y138" s="463"/>
      <c r="Z138" s="352"/>
      <c r="AA138" s="352"/>
      <c r="AB138" s="339">
        <v>21.213546566321732</v>
      </c>
      <c r="AC138" s="339">
        <v>21.213546566321732</v>
      </c>
      <c r="AD138" s="352">
        <v>0</v>
      </c>
      <c r="AE138" s="352">
        <v>0</v>
      </c>
      <c r="AF138" s="352">
        <v>0</v>
      </c>
      <c r="AG138" s="339">
        <v>0</v>
      </c>
      <c r="AH138" s="407">
        <v>6.6177549523110779E-2</v>
      </c>
      <c r="AI138" s="474">
        <v>6.6177549523110779E-2</v>
      </c>
    </row>
    <row r="139" spans="1:35" ht="15" customHeight="1" x14ac:dyDescent="0.2">
      <c r="A139" s="498" t="s">
        <v>3985</v>
      </c>
      <c r="B139" s="331"/>
      <c r="C139" s="323"/>
      <c r="D139" s="323"/>
      <c r="E139" s="323"/>
      <c r="F139" s="348"/>
      <c r="G139" s="334">
        <v>-167.1</v>
      </c>
      <c r="H139" s="323"/>
      <c r="I139" s="336">
        <v>-167.1</v>
      </c>
      <c r="J139" s="331"/>
      <c r="K139" s="323"/>
      <c r="L139" s="323"/>
      <c r="M139" s="323"/>
      <c r="N139" s="323"/>
      <c r="O139" s="334">
        <v>-159.69999999999999</v>
      </c>
      <c r="P139" s="323"/>
      <c r="Q139" s="336">
        <v>-159.69999999999999</v>
      </c>
      <c r="R139" s="350"/>
      <c r="S139" s="348"/>
      <c r="T139" s="348"/>
      <c r="U139" s="348"/>
      <c r="V139" s="335">
        <v>7.4000000000000057</v>
      </c>
      <c r="W139" s="338">
        <v>7.4000000000000057</v>
      </c>
      <c r="X139" s="352">
        <v>0</v>
      </c>
      <c r="Y139" s="463"/>
      <c r="Z139" s="352"/>
      <c r="AA139" s="352"/>
      <c r="AB139" s="339">
        <v>95.571514063435075</v>
      </c>
      <c r="AC139" s="339">
        <v>95.571514063435075</v>
      </c>
      <c r="AD139" s="352">
        <v>0</v>
      </c>
      <c r="AE139" s="352">
        <v>0</v>
      </c>
      <c r="AF139" s="352">
        <v>0</v>
      </c>
      <c r="AG139" s="339">
        <v>0</v>
      </c>
      <c r="AH139" s="407">
        <v>0</v>
      </c>
      <c r="AI139" s="474">
        <v>0</v>
      </c>
    </row>
    <row r="140" spans="1:35" ht="15" hidden="1" customHeight="1" x14ac:dyDescent="0.2">
      <c r="A140" s="497" t="s">
        <v>3986</v>
      </c>
      <c r="B140" s="331"/>
      <c r="C140" s="323"/>
      <c r="D140" s="323"/>
      <c r="E140" s="323"/>
      <c r="F140" s="324"/>
      <c r="G140" s="499"/>
      <c r="H140" s="323"/>
      <c r="I140" s="336">
        <v>0</v>
      </c>
      <c r="J140" s="331"/>
      <c r="K140" s="323"/>
      <c r="L140" s="323"/>
      <c r="M140" s="323"/>
      <c r="N140" s="323"/>
      <c r="O140" s="323"/>
      <c r="P140" s="323"/>
      <c r="Q140" s="349">
        <v>0</v>
      </c>
      <c r="R140" s="327"/>
      <c r="S140" s="324"/>
      <c r="T140" s="324"/>
      <c r="U140" s="324"/>
      <c r="V140" s="348">
        <v>0</v>
      </c>
      <c r="W140" s="338">
        <v>0</v>
      </c>
      <c r="X140" s="352">
        <v>0</v>
      </c>
      <c r="Y140" s="463"/>
      <c r="Z140" s="319"/>
      <c r="AA140" s="352"/>
      <c r="AB140" s="352" t="e">
        <v>#DIV/0!</v>
      </c>
      <c r="AC140" s="352" t="e">
        <v>#DIV/0!</v>
      </c>
      <c r="AD140" s="352">
        <v>0</v>
      </c>
      <c r="AE140" s="352">
        <v>0</v>
      </c>
      <c r="AF140" s="352">
        <v>0</v>
      </c>
      <c r="AG140" s="339">
        <v>0</v>
      </c>
      <c r="AH140" s="407">
        <v>0</v>
      </c>
      <c r="AI140" s="489">
        <v>0</v>
      </c>
    </row>
    <row r="141" spans="1:35" ht="15" customHeight="1" x14ac:dyDescent="0.2">
      <c r="A141" s="495" t="s">
        <v>3987</v>
      </c>
      <c r="B141" s="331"/>
      <c r="C141" s="323"/>
      <c r="D141" s="323"/>
      <c r="E141" s="323"/>
      <c r="F141" s="324"/>
      <c r="G141" s="478">
        <v>-55.8</v>
      </c>
      <c r="H141" s="323">
        <v>55.8</v>
      </c>
      <c r="I141" s="336"/>
      <c r="J141" s="331">
        <v>0</v>
      </c>
      <c r="K141" s="323"/>
      <c r="L141" s="323"/>
      <c r="M141" s="323"/>
      <c r="N141" s="323"/>
      <c r="O141" s="343">
        <v>-52.7</v>
      </c>
      <c r="P141" s="487">
        <v>52.7</v>
      </c>
      <c r="Q141" s="360">
        <v>0</v>
      </c>
      <c r="R141" s="327"/>
      <c r="S141" s="324"/>
      <c r="T141" s="324"/>
      <c r="U141" s="324"/>
      <c r="V141" s="358">
        <v>3.0999999999999943</v>
      </c>
      <c r="W141" s="338">
        <v>0</v>
      </c>
      <c r="X141" s="352">
        <v>0</v>
      </c>
      <c r="Y141" s="415"/>
      <c r="Z141" s="361"/>
      <c r="AA141" s="361"/>
      <c r="AB141" s="361">
        <v>94.444444444444457</v>
      </c>
      <c r="AC141" s="361"/>
      <c r="AD141" s="352">
        <v>0</v>
      </c>
      <c r="AE141" s="352">
        <v>0</v>
      </c>
      <c r="AF141" s="352">
        <v>0</v>
      </c>
      <c r="AG141" s="339">
        <v>0</v>
      </c>
      <c r="AH141" s="407">
        <v>0</v>
      </c>
      <c r="AI141" s="489">
        <v>0</v>
      </c>
    </row>
    <row r="142" spans="1:35" ht="15" customHeight="1" x14ac:dyDescent="0.2">
      <c r="A142" s="497" t="s">
        <v>3988</v>
      </c>
      <c r="B142" s="331"/>
      <c r="C142" s="323"/>
      <c r="D142" s="323"/>
      <c r="E142" s="323"/>
      <c r="F142" s="324"/>
      <c r="G142" s="323">
        <v>-55.8</v>
      </c>
      <c r="H142" s="323">
        <v>55.8</v>
      </c>
      <c r="I142" s="336"/>
      <c r="J142" s="331"/>
      <c r="K142" s="323"/>
      <c r="L142" s="323"/>
      <c r="M142" s="323"/>
      <c r="N142" s="323"/>
      <c r="O142" s="323">
        <v>-52.7</v>
      </c>
      <c r="P142" s="487">
        <v>52.7</v>
      </c>
      <c r="Q142" s="349">
        <v>0</v>
      </c>
      <c r="R142" s="327"/>
      <c r="S142" s="324"/>
      <c r="T142" s="324"/>
      <c r="U142" s="324"/>
      <c r="V142" s="348">
        <v>3.0999999999999943</v>
      </c>
      <c r="W142" s="338">
        <v>0</v>
      </c>
      <c r="X142" s="352">
        <v>0</v>
      </c>
      <c r="Y142" s="463"/>
      <c r="Z142" s="319"/>
      <c r="AA142" s="319"/>
      <c r="AB142" s="352">
        <v>94.444444444444457</v>
      </c>
      <c r="AC142" s="319"/>
      <c r="AD142" s="352">
        <v>0</v>
      </c>
      <c r="AE142" s="352">
        <v>0</v>
      </c>
      <c r="AF142" s="352">
        <v>0</v>
      </c>
      <c r="AG142" s="339">
        <v>0</v>
      </c>
      <c r="AH142" s="484">
        <v>0</v>
      </c>
      <c r="AI142" s="489">
        <v>0</v>
      </c>
    </row>
    <row r="143" spans="1:35" ht="15" customHeight="1" x14ac:dyDescent="0.2">
      <c r="A143" s="500" t="s">
        <v>3989</v>
      </c>
      <c r="B143" s="331"/>
      <c r="C143" s="323"/>
      <c r="D143" s="323"/>
      <c r="E143" s="323"/>
      <c r="F143" s="324"/>
      <c r="G143" s="343">
        <v>-60.5</v>
      </c>
      <c r="H143" s="323"/>
      <c r="I143" s="360">
        <v>-60.5</v>
      </c>
      <c r="J143" s="331"/>
      <c r="K143" s="323"/>
      <c r="L143" s="323"/>
      <c r="M143" s="323"/>
      <c r="N143" s="323"/>
      <c r="O143" s="323"/>
      <c r="P143" s="487"/>
      <c r="Q143" s="349"/>
      <c r="R143" s="327"/>
      <c r="S143" s="324"/>
      <c r="T143" s="324"/>
      <c r="U143" s="324"/>
      <c r="V143" s="358">
        <v>60.5</v>
      </c>
      <c r="W143" s="370">
        <v>60.5</v>
      </c>
      <c r="X143" s="352">
        <v>0</v>
      </c>
      <c r="Y143" s="463"/>
      <c r="Z143" s="319"/>
      <c r="AA143" s="319"/>
      <c r="AB143" s="352"/>
      <c r="AC143" s="319"/>
      <c r="AD143" s="352"/>
      <c r="AE143" s="352"/>
      <c r="AF143" s="352"/>
      <c r="AG143" s="339"/>
      <c r="AH143" s="484"/>
      <c r="AI143" s="489"/>
    </row>
    <row r="144" spans="1:35" ht="15" customHeight="1" x14ac:dyDescent="0.2">
      <c r="A144" s="497" t="s">
        <v>3990</v>
      </c>
      <c r="B144" s="331"/>
      <c r="C144" s="323"/>
      <c r="D144" s="323"/>
      <c r="E144" s="323"/>
      <c r="F144" s="324"/>
      <c r="G144" s="323">
        <v>-60.5</v>
      </c>
      <c r="H144" s="323"/>
      <c r="I144" s="336">
        <v>-60.5</v>
      </c>
      <c r="J144" s="331"/>
      <c r="K144" s="323"/>
      <c r="L144" s="323"/>
      <c r="M144" s="323"/>
      <c r="N144" s="323"/>
      <c r="O144" s="323"/>
      <c r="P144" s="487"/>
      <c r="Q144" s="349"/>
      <c r="R144" s="327"/>
      <c r="S144" s="324"/>
      <c r="T144" s="324"/>
      <c r="U144" s="324"/>
      <c r="V144" s="348">
        <v>60.5</v>
      </c>
      <c r="W144" s="351">
        <v>60.5</v>
      </c>
      <c r="X144" s="352">
        <v>0</v>
      </c>
      <c r="Y144" s="463"/>
      <c r="Z144" s="319"/>
      <c r="AA144" s="319"/>
      <c r="AB144" s="352"/>
      <c r="AC144" s="319"/>
      <c r="AD144" s="352"/>
      <c r="AE144" s="352"/>
      <c r="AF144" s="352"/>
      <c r="AG144" s="339"/>
      <c r="AH144" s="484"/>
      <c r="AI144" s="489"/>
    </row>
    <row r="145" spans="1:35" s="468" customFormat="1" ht="16.5" customHeight="1" x14ac:dyDescent="0.2">
      <c r="A145" s="495" t="s">
        <v>3991</v>
      </c>
      <c r="B145" s="465">
        <v>19459.599999999999</v>
      </c>
      <c r="C145" s="343"/>
      <c r="D145" s="343"/>
      <c r="E145" s="343"/>
      <c r="F145" s="358">
        <v>19459.599999999999</v>
      </c>
      <c r="G145" s="343">
        <v>275.2</v>
      </c>
      <c r="H145" s="343"/>
      <c r="I145" s="360">
        <v>19734.8</v>
      </c>
      <c r="J145" s="465">
        <v>12930.900000000001</v>
      </c>
      <c r="K145" s="343"/>
      <c r="L145" s="343"/>
      <c r="M145" s="343">
        <v>0</v>
      </c>
      <c r="N145" s="343">
        <v>12930.900000000001</v>
      </c>
      <c r="O145" s="343">
        <v>228.7</v>
      </c>
      <c r="P145" s="343"/>
      <c r="Q145" s="360">
        <v>13159.600000000002</v>
      </c>
      <c r="R145" s="369">
        <v>-6528.6999999999971</v>
      </c>
      <c r="S145" s="358">
        <v>0</v>
      </c>
      <c r="T145" s="358">
        <v>0</v>
      </c>
      <c r="U145" s="358">
        <v>-6528.6999999999971</v>
      </c>
      <c r="V145" s="358">
        <v>-46.5</v>
      </c>
      <c r="W145" s="370">
        <v>-6575.1999999999971</v>
      </c>
      <c r="X145" s="361">
        <v>66.449978416822546</v>
      </c>
      <c r="Y145" s="467"/>
      <c r="Z145" s="361"/>
      <c r="AA145" s="361">
        <v>66.449978416822546</v>
      </c>
      <c r="AB145" s="361">
        <v>83.10319767441861</v>
      </c>
      <c r="AC145" s="361">
        <v>66.682206052252894</v>
      </c>
      <c r="AD145" s="319">
        <v>4.7435436537050633</v>
      </c>
      <c r="AE145" s="319">
        <v>0</v>
      </c>
      <c r="AF145" s="319">
        <v>0</v>
      </c>
      <c r="AG145" s="361">
        <v>4.7435436537050633</v>
      </c>
      <c r="AH145" s="361">
        <v>8.3895818048422596E-2</v>
      </c>
      <c r="AI145" s="479">
        <v>4.8274394717534852</v>
      </c>
    </row>
    <row r="146" spans="1:35" ht="16.5" customHeight="1" x14ac:dyDescent="0.2">
      <c r="A146" s="497" t="s">
        <v>3992</v>
      </c>
      <c r="B146" s="331">
        <v>21950.6</v>
      </c>
      <c r="C146" s="323"/>
      <c r="D146" s="323"/>
      <c r="E146" s="323"/>
      <c r="F146" s="348">
        <v>21950.6</v>
      </c>
      <c r="G146" s="323">
        <v>455</v>
      </c>
      <c r="H146" s="323"/>
      <c r="I146" s="349">
        <v>22405.599999999999</v>
      </c>
      <c r="J146" s="331">
        <v>15058.6</v>
      </c>
      <c r="K146" s="323"/>
      <c r="L146" s="323"/>
      <c r="M146" s="323"/>
      <c r="N146" s="323">
        <v>15058.6</v>
      </c>
      <c r="O146" s="323">
        <v>290.39999999999998</v>
      </c>
      <c r="P146" s="323"/>
      <c r="Q146" s="349">
        <v>15349</v>
      </c>
      <c r="R146" s="350">
        <v>-6891.9999999999982</v>
      </c>
      <c r="S146" s="348">
        <v>0</v>
      </c>
      <c r="T146" s="348">
        <v>0</v>
      </c>
      <c r="U146" s="348">
        <v>-6891.9999999999982</v>
      </c>
      <c r="V146" s="348">
        <v>-164.60000000000002</v>
      </c>
      <c r="W146" s="351">
        <v>-7056.5999999999985</v>
      </c>
      <c r="X146" s="352">
        <v>68.602224996127674</v>
      </c>
      <c r="Y146" s="463"/>
      <c r="Z146" s="352"/>
      <c r="AA146" s="352">
        <v>68.602224996127674</v>
      </c>
      <c r="AB146" s="352">
        <v>63.824175824175825</v>
      </c>
      <c r="AC146" s="352">
        <v>68.505195129788987</v>
      </c>
      <c r="AD146" s="352">
        <v>5.5240645634629493</v>
      </c>
      <c r="AE146" s="352">
        <v>0</v>
      </c>
      <c r="AF146" s="352">
        <v>0</v>
      </c>
      <c r="AG146" s="352">
        <v>5.5240645634629493</v>
      </c>
      <c r="AH146" s="352">
        <v>0.10652971386647102</v>
      </c>
      <c r="AI146" s="469">
        <v>5.6305942773294202</v>
      </c>
    </row>
    <row r="147" spans="1:35" ht="18" customHeight="1" thickBot="1" x14ac:dyDescent="0.25">
      <c r="A147" s="501" t="s">
        <v>3993</v>
      </c>
      <c r="B147" s="331">
        <v>-2491</v>
      </c>
      <c r="C147" s="323"/>
      <c r="D147" s="323"/>
      <c r="E147" s="323"/>
      <c r="F147" s="348">
        <v>-2491</v>
      </c>
      <c r="G147" s="323">
        <v>-179.8</v>
      </c>
      <c r="H147" s="323"/>
      <c r="I147" s="349">
        <v>-2670.8</v>
      </c>
      <c r="J147" s="331">
        <v>-2127.6999999999998</v>
      </c>
      <c r="K147" s="323"/>
      <c r="L147" s="323"/>
      <c r="M147" s="323"/>
      <c r="N147" s="323">
        <v>-2127.6999999999998</v>
      </c>
      <c r="O147" s="323">
        <v>-61.7</v>
      </c>
      <c r="P147" s="323"/>
      <c r="Q147" s="349">
        <v>-2189.3999999999996</v>
      </c>
      <c r="R147" s="350">
        <v>363.30000000000018</v>
      </c>
      <c r="S147" s="348">
        <v>0</v>
      </c>
      <c r="T147" s="348">
        <v>0</v>
      </c>
      <c r="U147" s="348">
        <v>363.30000000000018</v>
      </c>
      <c r="V147" s="348">
        <v>118.10000000000001</v>
      </c>
      <c r="W147" s="351">
        <v>481.40000000000055</v>
      </c>
      <c r="X147" s="352">
        <v>85.415495784825367</v>
      </c>
      <c r="Y147" s="463"/>
      <c r="Z147" s="352"/>
      <c r="AA147" s="352">
        <v>85.415495784825367</v>
      </c>
      <c r="AB147" s="352">
        <v>34.315906562847609</v>
      </c>
      <c r="AC147" s="385">
        <v>81.975438070989952</v>
      </c>
      <c r="AD147" s="352">
        <v>-0.7805209097578869</v>
      </c>
      <c r="AE147" s="385">
        <v>0</v>
      </c>
      <c r="AF147" s="385">
        <v>0</v>
      </c>
      <c r="AG147" s="352">
        <v>-0.7805209097578869</v>
      </c>
      <c r="AH147" s="407">
        <v>0</v>
      </c>
      <c r="AI147" s="469">
        <v>-0.80315480557593533</v>
      </c>
    </row>
    <row r="148" spans="1:35" s="452" customFormat="1" ht="18.75" customHeight="1" thickBot="1" x14ac:dyDescent="0.25">
      <c r="A148" s="447" t="s">
        <v>3994</v>
      </c>
      <c r="B148" s="448">
        <v>7364.0000000000036</v>
      </c>
      <c r="C148" s="449">
        <v>60.4</v>
      </c>
      <c r="D148" s="449">
        <v>274</v>
      </c>
      <c r="E148" s="449"/>
      <c r="F148" s="303">
        <v>7698.4000000000033</v>
      </c>
      <c r="G148" s="449">
        <v>1866.0000000000007</v>
      </c>
      <c r="H148" s="449"/>
      <c r="I148" s="302">
        <v>9564.4000000000033</v>
      </c>
      <c r="J148" s="448">
        <v>6181.2999999999993</v>
      </c>
      <c r="K148" s="449">
        <v>9.1999999999970878</v>
      </c>
      <c r="L148" s="449">
        <v>-676.20000000000073</v>
      </c>
      <c r="M148" s="449"/>
      <c r="N148" s="449">
        <v>5514.2999999999956</v>
      </c>
      <c r="O148" s="449">
        <v>14.699999999999307</v>
      </c>
      <c r="P148" s="449"/>
      <c r="Q148" s="302">
        <v>5528.9999999999945</v>
      </c>
      <c r="R148" s="388">
        <v>-1182.7000000000044</v>
      </c>
      <c r="S148" s="303">
        <v>-51.200000000002909</v>
      </c>
      <c r="T148" s="303">
        <v>-950.20000000000073</v>
      </c>
      <c r="U148" s="303">
        <v>-2184.1000000000076</v>
      </c>
      <c r="V148" s="303">
        <v>-1851.3000000000013</v>
      </c>
      <c r="W148" s="304">
        <v>-4035.4000000000087</v>
      </c>
      <c r="X148" s="502" t="s">
        <v>3909</v>
      </c>
      <c r="Y148" s="307">
        <v>15.2</v>
      </c>
      <c r="Z148" s="307" t="s">
        <v>3909</v>
      </c>
      <c r="AA148" s="307">
        <v>71.629169697599409</v>
      </c>
      <c r="AB148" s="307">
        <v>0.7877813504822776</v>
      </c>
      <c r="AC148" s="503">
        <v>57.808121784952462</v>
      </c>
      <c r="AD148" s="504">
        <v>2.267534849596478</v>
      </c>
      <c r="AE148" s="505">
        <v>0</v>
      </c>
      <c r="AF148" s="503">
        <v>-0.24805575935436563</v>
      </c>
      <c r="AG148" s="504">
        <v>2.0228539985326468</v>
      </c>
      <c r="AH148" s="503">
        <v>0</v>
      </c>
      <c r="AI148" s="435">
        <v>2.0282465150403501</v>
      </c>
    </row>
    <row r="149" spans="1:35" s="515" customFormat="1" ht="20.25" customHeight="1" thickBot="1" x14ac:dyDescent="0.25">
      <c r="A149" s="506" t="s">
        <v>3995</v>
      </c>
      <c r="B149" s="507">
        <v>9057.7999999999993</v>
      </c>
      <c r="C149" s="508">
        <v>60.4</v>
      </c>
      <c r="D149" s="508">
        <v>674.7</v>
      </c>
      <c r="E149" s="508"/>
      <c r="F149" s="380">
        <v>9792.9</v>
      </c>
      <c r="G149" s="508">
        <v>2077.3000000000002</v>
      </c>
      <c r="H149" s="508"/>
      <c r="I149" s="509">
        <v>11870.2</v>
      </c>
      <c r="J149" s="507">
        <v>9056</v>
      </c>
      <c r="K149" s="508">
        <v>60.4</v>
      </c>
      <c r="L149" s="508">
        <v>674.7</v>
      </c>
      <c r="M149" s="508"/>
      <c r="N149" s="508">
        <v>9791.1</v>
      </c>
      <c r="O149" s="508">
        <v>2077.3000000000002</v>
      </c>
      <c r="P149" s="508"/>
      <c r="Q149" s="509">
        <v>11868.400000000001</v>
      </c>
      <c r="R149" s="510">
        <v>-1.7999999999992724</v>
      </c>
      <c r="S149" s="380">
        <v>0</v>
      </c>
      <c r="T149" s="380">
        <v>0</v>
      </c>
      <c r="U149" s="380">
        <v>-1.7999999999992724</v>
      </c>
      <c r="V149" s="380">
        <v>0</v>
      </c>
      <c r="W149" s="511">
        <v>-1.7999999999992724</v>
      </c>
      <c r="X149" s="502">
        <v>99.980127624809569</v>
      </c>
      <c r="Y149" s="512">
        <v>100</v>
      </c>
      <c r="Z149" s="512">
        <v>100</v>
      </c>
      <c r="AA149" s="513">
        <v>99.981619336458053</v>
      </c>
      <c r="AB149" s="503">
        <v>100</v>
      </c>
      <c r="AC149" s="514">
        <v>99.98483597580497</v>
      </c>
      <c r="AD149" s="502">
        <v>3.3220836390315478</v>
      </c>
      <c r="AE149" s="407">
        <v>0</v>
      </c>
      <c r="AF149" s="443">
        <v>0.24750550256786499</v>
      </c>
      <c r="AG149" s="502">
        <v>3.5917461482024944</v>
      </c>
      <c r="AH149" s="502">
        <v>0.76203228173147475</v>
      </c>
      <c r="AI149" s="509">
        <v>4.3537784299339695</v>
      </c>
    </row>
    <row r="150" spans="1:35" s="515" customFormat="1" ht="20.25" customHeight="1" thickBot="1" x14ac:dyDescent="0.25">
      <c r="A150" s="447" t="s">
        <v>3996</v>
      </c>
      <c r="B150" s="516">
        <v>-5.7</v>
      </c>
      <c r="C150" s="517"/>
      <c r="D150" s="517"/>
      <c r="E150" s="517"/>
      <c r="F150" s="303">
        <v>-5.7</v>
      </c>
      <c r="G150" s="517">
        <v>-0.7</v>
      </c>
      <c r="H150" s="517"/>
      <c r="I150" s="302">
        <v>-6.4</v>
      </c>
      <c r="J150" s="516">
        <v>-5.2</v>
      </c>
      <c r="K150" s="517"/>
      <c r="L150" s="517"/>
      <c r="M150" s="517"/>
      <c r="N150" s="517">
        <v>-5.2</v>
      </c>
      <c r="O150" s="517">
        <v>2.9</v>
      </c>
      <c r="P150" s="517"/>
      <c r="Q150" s="302">
        <v>-2.3000000000000003</v>
      </c>
      <c r="R150" s="388">
        <v>0.5</v>
      </c>
      <c r="S150" s="303">
        <v>0</v>
      </c>
      <c r="T150" s="303">
        <v>0</v>
      </c>
      <c r="U150" s="303">
        <v>0.5</v>
      </c>
      <c r="V150" s="303">
        <v>3.5999999999999996</v>
      </c>
      <c r="W150" s="304">
        <v>4.0999999999999996</v>
      </c>
      <c r="X150" s="502" t="s">
        <v>3909</v>
      </c>
      <c r="Y150" s="518"/>
      <c r="Z150" s="433"/>
      <c r="AA150" s="503">
        <v>91.228070175438589</v>
      </c>
      <c r="AB150" s="519" t="s">
        <v>3909</v>
      </c>
      <c r="AC150" s="503">
        <v>35.9375</v>
      </c>
      <c r="AD150" s="520">
        <v>0</v>
      </c>
      <c r="AE150" s="307">
        <v>0</v>
      </c>
      <c r="AF150" s="307">
        <v>0</v>
      </c>
      <c r="AG150" s="307">
        <v>0</v>
      </c>
      <c r="AH150" s="307">
        <v>0</v>
      </c>
      <c r="AI150" s="307">
        <v>0</v>
      </c>
    </row>
    <row r="151" spans="1:35" s="515" customFormat="1" ht="19.5" customHeight="1" thickBot="1" x14ac:dyDescent="0.25">
      <c r="A151" s="521" t="s">
        <v>3997</v>
      </c>
      <c r="B151" s="516">
        <v>-1688.0999999999956</v>
      </c>
      <c r="C151" s="517">
        <v>0</v>
      </c>
      <c r="D151" s="517">
        <v>-400.70000000000005</v>
      </c>
      <c r="E151" s="517"/>
      <c r="F151" s="303">
        <v>-2088.7999999999956</v>
      </c>
      <c r="G151" s="517">
        <v>-210.59999999999951</v>
      </c>
      <c r="H151" s="517"/>
      <c r="I151" s="445">
        <v>-2299.3999999999951</v>
      </c>
      <c r="J151" s="516">
        <v>-2869.5000000000009</v>
      </c>
      <c r="K151" s="517">
        <v>-51.200000000002909</v>
      </c>
      <c r="L151" s="517">
        <v>-1350.9000000000008</v>
      </c>
      <c r="M151" s="517"/>
      <c r="N151" s="517">
        <v>-4271.6000000000049</v>
      </c>
      <c r="O151" s="517">
        <v>-2065.5000000000009</v>
      </c>
      <c r="P151" s="517"/>
      <c r="Q151" s="302">
        <v>-6337.1000000000058</v>
      </c>
      <c r="R151" s="388">
        <v>-1181.4000000000053</v>
      </c>
      <c r="S151" s="303">
        <v>-51.200000000002909</v>
      </c>
      <c r="T151" s="303">
        <v>-950.20000000000073</v>
      </c>
      <c r="U151" s="303">
        <v>-2182.8000000000093</v>
      </c>
      <c r="V151" s="303">
        <v>-1854.9000000000015</v>
      </c>
      <c r="W151" s="304">
        <v>-4037.7000000000107</v>
      </c>
      <c r="X151" s="307" t="s">
        <v>3909</v>
      </c>
      <c r="Y151" s="307"/>
      <c r="Z151" s="503" t="s">
        <v>3909</v>
      </c>
      <c r="AA151" s="503" t="s">
        <v>3909</v>
      </c>
      <c r="AB151" s="503" t="s">
        <v>3909</v>
      </c>
      <c r="AC151" s="503" t="s">
        <v>3909</v>
      </c>
      <c r="AD151" s="307">
        <v>-1.0526412325752021</v>
      </c>
      <c r="AE151" s="307">
        <v>0</v>
      </c>
      <c r="AF151" s="307">
        <v>-0.49556126192223071</v>
      </c>
      <c r="AG151" s="307">
        <v>-1.5669845928099797</v>
      </c>
      <c r="AH151" s="307">
        <v>-0.75770359501100548</v>
      </c>
      <c r="AI151" s="445">
        <v>-2.3246881878209851</v>
      </c>
    </row>
    <row r="152" spans="1:35" s="362" customFormat="1" ht="6.75" customHeight="1" x14ac:dyDescent="0.2">
      <c r="B152" s="522"/>
      <c r="E152" s="278"/>
      <c r="F152" s="278"/>
      <c r="G152" s="278"/>
      <c r="H152" s="278"/>
      <c r="I152" s="278"/>
      <c r="J152" s="523"/>
      <c r="L152" s="278"/>
      <c r="M152" s="278"/>
      <c r="N152" s="278"/>
      <c r="O152" s="278"/>
      <c r="P152" s="278"/>
      <c r="Q152" s="278"/>
      <c r="R152" s="278"/>
      <c r="S152" s="278"/>
      <c r="T152" s="278"/>
      <c r="U152" s="278"/>
      <c r="V152" s="278"/>
      <c r="W152" s="278"/>
      <c r="X152" s="278"/>
      <c r="Y152" s="278"/>
      <c r="Z152" s="278"/>
      <c r="AA152" s="278"/>
      <c r="AB152" s="278"/>
      <c r="AC152" s="278"/>
      <c r="AD152" s="523"/>
      <c r="AE152" s="278"/>
      <c r="AF152" s="278"/>
      <c r="AG152" s="278"/>
      <c r="AH152" s="278"/>
      <c r="AI152" s="278"/>
    </row>
    <row r="153" spans="1:35" s="362" customFormat="1" ht="15.75" customHeight="1" x14ac:dyDescent="0.25">
      <c r="A153" s="737" t="s">
        <v>3998</v>
      </c>
      <c r="B153" s="737"/>
      <c r="C153" s="737"/>
      <c r="D153" s="737"/>
      <c r="E153" s="278"/>
      <c r="F153" s="278"/>
      <c r="G153" s="278"/>
      <c r="H153" s="278"/>
      <c r="I153" s="278"/>
      <c r="J153" s="278"/>
      <c r="K153" s="278"/>
      <c r="L153" s="278"/>
      <c r="M153" s="278"/>
      <c r="N153" s="278"/>
      <c r="O153" s="278"/>
      <c r="P153" s="278"/>
      <c r="Q153" s="278"/>
      <c r="R153" s="278"/>
      <c r="S153" s="278"/>
      <c r="T153" s="278"/>
      <c r="U153" s="278"/>
      <c r="V153" s="278"/>
      <c r="W153" s="278"/>
      <c r="X153" s="278"/>
      <c r="Y153" s="278"/>
      <c r="Z153" s="278"/>
      <c r="AA153" s="278"/>
      <c r="AB153" s="278"/>
      <c r="AC153" s="278"/>
      <c r="AD153" s="278"/>
      <c r="AE153" s="278"/>
      <c r="AF153" s="278"/>
      <c r="AG153" s="278"/>
      <c r="AH153" s="278"/>
      <c r="AI153" s="278"/>
    </row>
    <row r="154" spans="1:35" s="362" customFormat="1" ht="15.75" hidden="1" customHeight="1" outlineLevel="1" x14ac:dyDescent="0.25">
      <c r="A154" s="524"/>
      <c r="B154" s="282"/>
      <c r="C154" s="278"/>
      <c r="D154" s="278"/>
      <c r="E154" s="738"/>
      <c r="F154" s="738"/>
      <c r="G154" s="738"/>
      <c r="H154" s="278"/>
      <c r="I154" s="278"/>
      <c r="J154" s="278"/>
      <c r="K154" s="278"/>
      <c r="L154" s="278"/>
      <c r="M154" s="278"/>
      <c r="N154" s="278"/>
      <c r="O154" s="278"/>
      <c r="P154" s="278"/>
      <c r="Q154" s="278"/>
      <c r="R154" s="278"/>
      <c r="S154" s="278"/>
      <c r="T154" s="278"/>
      <c r="AB154" s="278"/>
      <c r="AC154" s="278"/>
      <c r="AD154" s="278"/>
      <c r="AE154" s="278"/>
      <c r="AF154" s="278"/>
      <c r="AG154" s="278"/>
      <c r="AH154" s="278"/>
      <c r="AI154" s="278"/>
    </row>
    <row r="155" spans="1:35" s="362" customFormat="1" ht="15.75" hidden="1" customHeight="1" outlineLevel="1" x14ac:dyDescent="0.25">
      <c r="A155" s="524"/>
      <c r="B155" s="282"/>
      <c r="C155" s="278"/>
      <c r="D155" s="278"/>
      <c r="E155" s="278"/>
      <c r="F155" s="278"/>
      <c r="G155" s="278"/>
      <c r="H155" s="278"/>
      <c r="I155" s="278"/>
      <c r="J155" s="278"/>
      <c r="K155" s="278"/>
      <c r="L155" s="278"/>
      <c r="M155" s="278"/>
      <c r="N155" s="278"/>
      <c r="O155" s="278"/>
      <c r="P155" s="278"/>
      <c r="Q155" s="278"/>
      <c r="R155" s="278"/>
      <c r="S155" s="278"/>
      <c r="T155" s="278"/>
      <c r="AB155" s="278"/>
      <c r="AC155" s="278"/>
      <c r="AD155" s="278"/>
      <c r="AE155" s="278"/>
      <c r="AF155" s="278"/>
      <c r="AG155" s="278"/>
      <c r="AH155" s="278"/>
      <c r="AI155" s="278"/>
    </row>
    <row r="156" spans="1:35" s="362" customFormat="1" ht="15.75" hidden="1" customHeight="1" outlineLevel="1" x14ac:dyDescent="0.25">
      <c r="A156" s="524"/>
      <c r="B156" s="282"/>
      <c r="C156" s="278"/>
      <c r="D156" s="278"/>
      <c r="E156" s="278"/>
      <c r="F156" s="278"/>
      <c r="G156" s="278"/>
      <c r="H156" s="278"/>
      <c r="I156" s="278"/>
      <c r="J156" s="278"/>
      <c r="K156" s="278"/>
      <c r="L156" s="278"/>
      <c r="M156" s="278"/>
      <c r="N156" s="278"/>
      <c r="O156" s="278"/>
      <c r="P156" s="278"/>
      <c r="Q156" s="278"/>
      <c r="R156" s="278"/>
      <c r="S156" s="278"/>
      <c r="T156" s="278"/>
      <c r="AB156" s="278"/>
      <c r="AC156" s="278"/>
      <c r="AD156" s="278"/>
      <c r="AE156" s="278"/>
      <c r="AF156" s="278"/>
      <c r="AG156" s="278"/>
      <c r="AH156" s="278"/>
      <c r="AI156" s="278"/>
    </row>
    <row r="157" spans="1:35" s="362" customFormat="1" ht="15.75" customHeight="1" outlineLevel="1" x14ac:dyDescent="0.25">
      <c r="A157" s="524"/>
      <c r="B157" s="282"/>
      <c r="C157" s="278"/>
      <c r="D157" s="278"/>
      <c r="E157" s="278"/>
      <c r="F157" s="278"/>
      <c r="G157" s="278"/>
      <c r="H157" s="278"/>
      <c r="I157" s="278"/>
      <c r="J157" s="278"/>
      <c r="K157" s="278"/>
      <c r="L157" s="278"/>
      <c r="M157" s="278"/>
      <c r="N157" s="278"/>
      <c r="O157" s="278"/>
      <c r="P157" s="278"/>
      <c r="Q157" s="278"/>
      <c r="R157" s="278"/>
      <c r="S157" s="278"/>
      <c r="T157" s="278"/>
      <c r="AB157" s="278"/>
      <c r="AC157" s="278"/>
      <c r="AD157" s="278"/>
      <c r="AE157" s="278"/>
      <c r="AF157" s="278"/>
      <c r="AG157" s="278"/>
      <c r="AH157" s="278"/>
      <c r="AI157" s="278"/>
    </row>
    <row r="158" spans="1:35" s="362" customFormat="1" ht="15.75" customHeight="1" outlineLevel="1" x14ac:dyDescent="0.25">
      <c r="A158" s="524"/>
      <c r="B158" s="282"/>
      <c r="C158" s="278"/>
      <c r="D158" s="278"/>
      <c r="E158" s="278"/>
      <c r="F158" s="278"/>
      <c r="G158" s="278"/>
      <c r="H158" s="278"/>
      <c r="I158" s="278"/>
      <c r="J158" s="278"/>
      <c r="K158" s="278"/>
      <c r="L158" s="278"/>
      <c r="M158" s="278"/>
      <c r="N158" s="278"/>
      <c r="O158" s="278"/>
      <c r="P158" s="278"/>
      <c r="Q158" s="278"/>
      <c r="R158" s="278"/>
      <c r="S158" s="278"/>
      <c r="T158" s="278"/>
      <c r="AB158" s="278"/>
      <c r="AC158" s="278"/>
      <c r="AD158" s="278"/>
      <c r="AE158" s="278"/>
      <c r="AF158" s="278"/>
      <c r="AG158" s="278"/>
      <c r="AH158" s="278"/>
      <c r="AI158" s="278"/>
    </row>
    <row r="159" spans="1:35" s="362" customFormat="1" ht="50.1" customHeight="1" x14ac:dyDescent="0.25">
      <c r="A159" s="524"/>
      <c r="B159" s="522"/>
      <c r="L159" s="278"/>
      <c r="R159" s="525" t="s">
        <v>3999</v>
      </c>
      <c r="S159" s="525"/>
      <c r="T159" s="526"/>
      <c r="U159" s="526"/>
      <c r="V159" s="526"/>
      <c r="W159" s="732"/>
      <c r="X159" s="732"/>
      <c r="Y159" s="527" t="s">
        <v>4000</v>
      </c>
      <c r="Z159" s="527"/>
      <c r="AA159" s="527"/>
      <c r="AB159" s="525" t="s">
        <v>84</v>
      </c>
      <c r="AC159" s="528"/>
      <c r="AD159" s="529"/>
      <c r="AE159" s="529"/>
      <c r="AF159" s="529"/>
      <c r="AI159" s="278"/>
    </row>
    <row r="160" spans="1:35" s="362" customFormat="1" ht="50.1" customHeight="1" x14ac:dyDescent="0.25">
      <c r="A160" s="524"/>
      <c r="B160" s="522"/>
      <c r="L160" s="278"/>
      <c r="R160" s="525" t="s">
        <v>4001</v>
      </c>
      <c r="S160" s="530"/>
      <c r="T160" s="525"/>
      <c r="U160" s="525"/>
      <c r="V160" s="525"/>
      <c r="W160" s="531"/>
      <c r="X160" s="532"/>
      <c r="Y160" s="527"/>
      <c r="Z160" s="527"/>
      <c r="AA160" s="527"/>
      <c r="AB160" s="527" t="s">
        <v>86</v>
      </c>
      <c r="AC160" s="526"/>
      <c r="AD160" s="526"/>
    </row>
    <row r="161" spans="1:35" s="362" customFormat="1" ht="50.1" customHeight="1" x14ac:dyDescent="0.25">
      <c r="A161" s="524"/>
      <c r="B161" s="522"/>
      <c r="L161" s="278"/>
      <c r="R161" s="525" t="s">
        <v>4002</v>
      </c>
      <c r="S161" s="530"/>
      <c r="T161" s="525"/>
      <c r="U161" s="525"/>
      <c r="V161" s="525"/>
      <c r="W161" s="531"/>
      <c r="X161" s="532"/>
      <c r="Y161" s="527"/>
      <c r="Z161" s="527"/>
      <c r="AA161" s="527"/>
      <c r="AB161" s="527" t="s">
        <v>881</v>
      </c>
      <c r="AC161" s="526"/>
      <c r="AD161" s="526"/>
    </row>
    <row r="162" spans="1:35" s="362" customFormat="1" ht="50.1" customHeight="1" x14ac:dyDescent="0.25">
      <c r="A162" s="524"/>
      <c r="B162" s="522"/>
      <c r="L162" s="278"/>
      <c r="R162" s="525" t="s">
        <v>4003</v>
      </c>
      <c r="S162" s="530"/>
      <c r="T162" s="525"/>
      <c r="U162" s="525"/>
      <c r="V162" s="525"/>
      <c r="W162" s="531"/>
      <c r="X162" s="532"/>
      <c r="Y162" s="527" t="s">
        <v>4000</v>
      </c>
      <c r="Z162" s="527"/>
      <c r="AA162" s="527"/>
      <c r="AB162" s="527" t="s">
        <v>81</v>
      </c>
      <c r="AC162" s="526"/>
      <c r="AD162" s="526"/>
    </row>
    <row r="163" spans="1:35" s="362" customFormat="1" ht="50.1" customHeight="1" x14ac:dyDescent="0.25">
      <c r="A163" s="524"/>
      <c r="B163" s="732"/>
      <c r="C163" s="732"/>
      <c r="D163" s="732"/>
      <c r="E163" s="732"/>
      <c r="F163" s="732"/>
      <c r="G163" s="732"/>
      <c r="H163" s="533"/>
      <c r="I163" s="533"/>
      <c r="J163" s="533"/>
      <c r="M163" s="732"/>
      <c r="N163" s="732"/>
      <c r="O163" s="278"/>
      <c r="P163" s="533"/>
      <c r="Q163" s="278"/>
      <c r="R163" s="525" t="s">
        <v>4004</v>
      </c>
      <c r="S163" s="534"/>
      <c r="T163" s="534"/>
      <c r="U163" s="535"/>
      <c r="V163" s="535"/>
      <c r="W163" s="535"/>
      <c r="X163" s="535"/>
      <c r="Y163" s="535"/>
      <c r="Z163" s="535"/>
      <c r="AA163" s="535"/>
      <c r="AB163" s="525" t="s">
        <v>82</v>
      </c>
      <c r="AC163" s="534"/>
      <c r="AD163" s="278"/>
      <c r="AE163" s="278"/>
      <c r="AF163" s="278"/>
      <c r="AG163" s="278"/>
      <c r="AH163" s="278"/>
      <c r="AI163" s="278"/>
    </row>
    <row r="164" spans="1:35" x14ac:dyDescent="0.2">
      <c r="B164" s="536"/>
      <c r="C164" s="292"/>
      <c r="D164" s="292"/>
      <c r="E164" s="292"/>
      <c r="F164" s="292"/>
      <c r="G164" s="292"/>
      <c r="H164" s="292"/>
      <c r="I164" s="292"/>
      <c r="J164" s="292"/>
      <c r="K164" s="292"/>
      <c r="L164" s="292"/>
      <c r="M164" s="292"/>
      <c r="N164" s="292"/>
      <c r="O164" s="292"/>
      <c r="P164" s="292"/>
      <c r="Q164" s="292"/>
      <c r="R164" s="292"/>
      <c r="S164" s="292"/>
      <c r="T164" s="292"/>
      <c r="U164" s="292"/>
      <c r="V164" s="292"/>
      <c r="W164" s="292"/>
      <c r="X164" s="292"/>
      <c r="Y164" s="292"/>
      <c r="Z164" s="292"/>
      <c r="AA164" s="292"/>
      <c r="AB164" s="292"/>
      <c r="AC164" s="292"/>
      <c r="AD164" s="292"/>
      <c r="AE164" s="292"/>
      <c r="AF164" s="292"/>
      <c r="AG164" s="292"/>
      <c r="AH164" s="292"/>
      <c r="AI164" s="292"/>
    </row>
    <row r="165" spans="1:35" x14ac:dyDescent="0.2">
      <c r="B165" s="536"/>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292"/>
      <c r="AE165" s="292"/>
      <c r="AF165" s="292"/>
      <c r="AG165" s="292"/>
      <c r="AH165" s="292"/>
      <c r="AI165" s="292"/>
    </row>
    <row r="166" spans="1:35" x14ac:dyDescent="0.2">
      <c r="B166" s="536"/>
      <c r="C166" s="292"/>
      <c r="D166" s="292"/>
      <c r="E166" s="292"/>
      <c r="F166" s="292"/>
      <c r="G166" s="292"/>
      <c r="H166" s="292"/>
      <c r="I166" s="292"/>
      <c r="J166" s="292"/>
      <c r="K166" s="292"/>
      <c r="L166" s="292"/>
      <c r="M166" s="292"/>
      <c r="N166" s="292"/>
      <c r="O166" s="292"/>
      <c r="P166" s="292"/>
      <c r="Q166" s="292"/>
      <c r="R166" s="292"/>
      <c r="S166" s="292"/>
      <c r="T166" s="292"/>
      <c r="U166" s="292"/>
      <c r="V166" s="292"/>
      <c r="W166" s="292"/>
      <c r="X166" s="292"/>
      <c r="Y166" s="292"/>
      <c r="Z166" s="292"/>
      <c r="AA166" s="292"/>
      <c r="AB166" s="292"/>
      <c r="AC166" s="292"/>
      <c r="AD166" s="292"/>
      <c r="AE166" s="292"/>
      <c r="AF166" s="292"/>
      <c r="AG166" s="292"/>
      <c r="AH166" s="292"/>
      <c r="AI166" s="292"/>
    </row>
  </sheetData>
  <mergeCells count="51">
    <mergeCell ref="S8:AB8"/>
    <mergeCell ref="P1:Q1"/>
    <mergeCell ref="P2:Q2"/>
    <mergeCell ref="P3:Q3"/>
    <mergeCell ref="P4:Q4"/>
    <mergeCell ref="A5:W5"/>
    <mergeCell ref="X9:AC9"/>
    <mergeCell ref="AD9:AI9"/>
    <mergeCell ref="B10:B13"/>
    <mergeCell ref="C10:C13"/>
    <mergeCell ref="D10:D13"/>
    <mergeCell ref="E10:E13"/>
    <mergeCell ref="K10:K13"/>
    <mergeCell ref="R10:R13"/>
    <mergeCell ref="S10:S13"/>
    <mergeCell ref="T10:T13"/>
    <mergeCell ref="U10:U13"/>
    <mergeCell ref="V10:V13"/>
    <mergeCell ref="AI10:AI13"/>
    <mergeCell ref="X10:X13"/>
    <mergeCell ref="Y10:Y13"/>
    <mergeCell ref="Z10:Z13"/>
    <mergeCell ref="AH10:AH13"/>
    <mergeCell ref="A153:D153"/>
    <mergeCell ref="E154:G154"/>
    <mergeCell ref="AA10:AA13"/>
    <mergeCell ref="AB10:AB13"/>
    <mergeCell ref="AC10:AC13"/>
    <mergeCell ref="AD10:AD13"/>
    <mergeCell ref="AE10:AE13"/>
    <mergeCell ref="A9:A13"/>
    <mergeCell ref="B9:I9"/>
    <mergeCell ref="J9:Q9"/>
    <mergeCell ref="R9:W9"/>
    <mergeCell ref="F10:F13"/>
    <mergeCell ref="G10:G13"/>
    <mergeCell ref="H10:H13"/>
    <mergeCell ref="I10:I13"/>
    <mergeCell ref="W159:X159"/>
    <mergeCell ref="B163:G163"/>
    <mergeCell ref="M163:N163"/>
    <mergeCell ref="AF10:AF13"/>
    <mergeCell ref="AG10:AG13"/>
    <mergeCell ref="J10:J13"/>
    <mergeCell ref="W10:W13"/>
    <mergeCell ref="L10:L13"/>
    <mergeCell ref="M10:M13"/>
    <mergeCell ref="N10:N13"/>
    <mergeCell ref="O10:O13"/>
    <mergeCell ref="P10:P13"/>
    <mergeCell ref="Q10:Q13"/>
  </mergeCells>
  <pageMargins left="0.7" right="0.7" top="0.75" bottom="0.75" header="0.3" footer="0.3"/>
  <extLst>
    <ext xmlns:x14="http://schemas.microsoft.com/office/spreadsheetml/2009/9/main" uri="{CCE6A557-97BC-4b89-ADB6-D9C93CAAB3DF}">
      <x14:dataValidations xmlns:xm="http://schemas.microsoft.com/office/excel/2006/main" count="1">
        <x14:dataValidation errorStyle="warning" operator="equal" allowBlank="1" showInputMessage="1" showErrorMessage="1" errorTitle="                 ESTI SIGUR?" error="Daca da selecteaza YES">
          <xm:sqref>B154:D158 IX154:IZ158 ST154:SV158 ACP154:ACR158 AML154:AMN158 AWH154:AWJ158 BGD154:BGF158 BPZ154:BQB158 BZV154:BZX158 CJR154:CJT158 CTN154:CTP158 DDJ154:DDL158 DNF154:DNH158 DXB154:DXD158 EGX154:EGZ158 EQT154:EQV158 FAP154:FAR158 FKL154:FKN158 FUH154:FUJ158 GED154:GEF158 GNZ154:GOB158 GXV154:GXX158 HHR154:HHT158 HRN154:HRP158 IBJ154:IBL158 ILF154:ILH158 IVB154:IVD158 JEX154:JEZ158 JOT154:JOV158 JYP154:JYR158 KIL154:KIN158 KSH154:KSJ158 LCD154:LCF158 LLZ154:LMB158 LVV154:LVX158 MFR154:MFT158 MPN154:MPP158 MZJ154:MZL158 NJF154:NJH158 NTB154:NTD158 OCX154:OCZ158 OMT154:OMV158 OWP154:OWR158 PGL154:PGN158 PQH154:PQJ158 QAD154:QAF158 QJZ154:QKB158 QTV154:QTX158 RDR154:RDT158 RNN154:RNP158 RXJ154:RXL158 SHF154:SHH158 SRB154:SRD158 TAX154:TAZ158 TKT154:TKV158 TUP154:TUR158 UEL154:UEN158 UOH154:UOJ158 UYD154:UYF158 VHZ154:VIB158 VRV154:VRX158 WBR154:WBT158 WLN154:WLP158 WVJ154:WVL158 B65690:D65694 IX65690:IZ65694 ST65690:SV65694 ACP65690:ACR65694 AML65690:AMN65694 AWH65690:AWJ65694 BGD65690:BGF65694 BPZ65690:BQB65694 BZV65690:BZX65694 CJR65690:CJT65694 CTN65690:CTP65694 DDJ65690:DDL65694 DNF65690:DNH65694 DXB65690:DXD65694 EGX65690:EGZ65694 EQT65690:EQV65694 FAP65690:FAR65694 FKL65690:FKN65694 FUH65690:FUJ65694 GED65690:GEF65694 GNZ65690:GOB65694 GXV65690:GXX65694 HHR65690:HHT65694 HRN65690:HRP65694 IBJ65690:IBL65694 ILF65690:ILH65694 IVB65690:IVD65694 JEX65690:JEZ65694 JOT65690:JOV65694 JYP65690:JYR65694 KIL65690:KIN65694 KSH65690:KSJ65694 LCD65690:LCF65694 LLZ65690:LMB65694 LVV65690:LVX65694 MFR65690:MFT65694 MPN65690:MPP65694 MZJ65690:MZL65694 NJF65690:NJH65694 NTB65690:NTD65694 OCX65690:OCZ65694 OMT65690:OMV65694 OWP65690:OWR65694 PGL65690:PGN65694 PQH65690:PQJ65694 QAD65690:QAF65694 QJZ65690:QKB65694 QTV65690:QTX65694 RDR65690:RDT65694 RNN65690:RNP65694 RXJ65690:RXL65694 SHF65690:SHH65694 SRB65690:SRD65694 TAX65690:TAZ65694 TKT65690:TKV65694 TUP65690:TUR65694 UEL65690:UEN65694 UOH65690:UOJ65694 UYD65690:UYF65694 VHZ65690:VIB65694 VRV65690:VRX65694 WBR65690:WBT65694 WLN65690:WLP65694 WVJ65690:WVL65694 B131226:D131230 IX131226:IZ131230 ST131226:SV131230 ACP131226:ACR131230 AML131226:AMN131230 AWH131226:AWJ131230 BGD131226:BGF131230 BPZ131226:BQB131230 BZV131226:BZX131230 CJR131226:CJT131230 CTN131226:CTP131230 DDJ131226:DDL131230 DNF131226:DNH131230 DXB131226:DXD131230 EGX131226:EGZ131230 EQT131226:EQV131230 FAP131226:FAR131230 FKL131226:FKN131230 FUH131226:FUJ131230 GED131226:GEF131230 GNZ131226:GOB131230 GXV131226:GXX131230 HHR131226:HHT131230 HRN131226:HRP131230 IBJ131226:IBL131230 ILF131226:ILH131230 IVB131226:IVD131230 JEX131226:JEZ131230 JOT131226:JOV131230 JYP131226:JYR131230 KIL131226:KIN131230 KSH131226:KSJ131230 LCD131226:LCF131230 LLZ131226:LMB131230 LVV131226:LVX131230 MFR131226:MFT131230 MPN131226:MPP131230 MZJ131226:MZL131230 NJF131226:NJH131230 NTB131226:NTD131230 OCX131226:OCZ131230 OMT131226:OMV131230 OWP131226:OWR131230 PGL131226:PGN131230 PQH131226:PQJ131230 QAD131226:QAF131230 QJZ131226:QKB131230 QTV131226:QTX131230 RDR131226:RDT131230 RNN131226:RNP131230 RXJ131226:RXL131230 SHF131226:SHH131230 SRB131226:SRD131230 TAX131226:TAZ131230 TKT131226:TKV131230 TUP131226:TUR131230 UEL131226:UEN131230 UOH131226:UOJ131230 UYD131226:UYF131230 VHZ131226:VIB131230 VRV131226:VRX131230 WBR131226:WBT131230 WLN131226:WLP131230 WVJ131226:WVL131230 B196762:D196766 IX196762:IZ196766 ST196762:SV196766 ACP196762:ACR196766 AML196762:AMN196766 AWH196762:AWJ196766 BGD196762:BGF196766 BPZ196762:BQB196766 BZV196762:BZX196766 CJR196762:CJT196766 CTN196762:CTP196766 DDJ196762:DDL196766 DNF196762:DNH196766 DXB196762:DXD196766 EGX196762:EGZ196766 EQT196762:EQV196766 FAP196762:FAR196766 FKL196762:FKN196766 FUH196762:FUJ196766 GED196762:GEF196766 GNZ196762:GOB196766 GXV196762:GXX196766 HHR196762:HHT196766 HRN196762:HRP196766 IBJ196762:IBL196766 ILF196762:ILH196766 IVB196762:IVD196766 JEX196762:JEZ196766 JOT196762:JOV196766 JYP196762:JYR196766 KIL196762:KIN196766 KSH196762:KSJ196766 LCD196762:LCF196766 LLZ196762:LMB196766 LVV196762:LVX196766 MFR196762:MFT196766 MPN196762:MPP196766 MZJ196762:MZL196766 NJF196762:NJH196766 NTB196762:NTD196766 OCX196762:OCZ196766 OMT196762:OMV196766 OWP196762:OWR196766 PGL196762:PGN196766 PQH196762:PQJ196766 QAD196762:QAF196766 QJZ196762:QKB196766 QTV196762:QTX196766 RDR196762:RDT196766 RNN196762:RNP196766 RXJ196762:RXL196766 SHF196762:SHH196766 SRB196762:SRD196766 TAX196762:TAZ196766 TKT196762:TKV196766 TUP196762:TUR196766 UEL196762:UEN196766 UOH196762:UOJ196766 UYD196762:UYF196766 VHZ196762:VIB196766 VRV196762:VRX196766 WBR196762:WBT196766 WLN196762:WLP196766 WVJ196762:WVL196766 B262298:D262302 IX262298:IZ262302 ST262298:SV262302 ACP262298:ACR262302 AML262298:AMN262302 AWH262298:AWJ262302 BGD262298:BGF262302 BPZ262298:BQB262302 BZV262298:BZX262302 CJR262298:CJT262302 CTN262298:CTP262302 DDJ262298:DDL262302 DNF262298:DNH262302 DXB262298:DXD262302 EGX262298:EGZ262302 EQT262298:EQV262302 FAP262298:FAR262302 FKL262298:FKN262302 FUH262298:FUJ262302 GED262298:GEF262302 GNZ262298:GOB262302 GXV262298:GXX262302 HHR262298:HHT262302 HRN262298:HRP262302 IBJ262298:IBL262302 ILF262298:ILH262302 IVB262298:IVD262302 JEX262298:JEZ262302 JOT262298:JOV262302 JYP262298:JYR262302 KIL262298:KIN262302 KSH262298:KSJ262302 LCD262298:LCF262302 LLZ262298:LMB262302 LVV262298:LVX262302 MFR262298:MFT262302 MPN262298:MPP262302 MZJ262298:MZL262302 NJF262298:NJH262302 NTB262298:NTD262302 OCX262298:OCZ262302 OMT262298:OMV262302 OWP262298:OWR262302 PGL262298:PGN262302 PQH262298:PQJ262302 QAD262298:QAF262302 QJZ262298:QKB262302 QTV262298:QTX262302 RDR262298:RDT262302 RNN262298:RNP262302 RXJ262298:RXL262302 SHF262298:SHH262302 SRB262298:SRD262302 TAX262298:TAZ262302 TKT262298:TKV262302 TUP262298:TUR262302 UEL262298:UEN262302 UOH262298:UOJ262302 UYD262298:UYF262302 VHZ262298:VIB262302 VRV262298:VRX262302 WBR262298:WBT262302 WLN262298:WLP262302 WVJ262298:WVL262302 B327834:D327838 IX327834:IZ327838 ST327834:SV327838 ACP327834:ACR327838 AML327834:AMN327838 AWH327834:AWJ327838 BGD327834:BGF327838 BPZ327834:BQB327838 BZV327834:BZX327838 CJR327834:CJT327838 CTN327834:CTP327838 DDJ327834:DDL327838 DNF327834:DNH327838 DXB327834:DXD327838 EGX327834:EGZ327838 EQT327834:EQV327838 FAP327834:FAR327838 FKL327834:FKN327838 FUH327834:FUJ327838 GED327834:GEF327838 GNZ327834:GOB327838 GXV327834:GXX327838 HHR327834:HHT327838 HRN327834:HRP327838 IBJ327834:IBL327838 ILF327834:ILH327838 IVB327834:IVD327838 JEX327834:JEZ327838 JOT327834:JOV327838 JYP327834:JYR327838 KIL327834:KIN327838 KSH327834:KSJ327838 LCD327834:LCF327838 LLZ327834:LMB327838 LVV327834:LVX327838 MFR327834:MFT327838 MPN327834:MPP327838 MZJ327834:MZL327838 NJF327834:NJH327838 NTB327834:NTD327838 OCX327834:OCZ327838 OMT327834:OMV327838 OWP327834:OWR327838 PGL327834:PGN327838 PQH327834:PQJ327838 QAD327834:QAF327838 QJZ327834:QKB327838 QTV327834:QTX327838 RDR327834:RDT327838 RNN327834:RNP327838 RXJ327834:RXL327838 SHF327834:SHH327838 SRB327834:SRD327838 TAX327834:TAZ327838 TKT327834:TKV327838 TUP327834:TUR327838 UEL327834:UEN327838 UOH327834:UOJ327838 UYD327834:UYF327838 VHZ327834:VIB327838 VRV327834:VRX327838 WBR327834:WBT327838 WLN327834:WLP327838 WVJ327834:WVL327838 B393370:D393374 IX393370:IZ393374 ST393370:SV393374 ACP393370:ACR393374 AML393370:AMN393374 AWH393370:AWJ393374 BGD393370:BGF393374 BPZ393370:BQB393374 BZV393370:BZX393374 CJR393370:CJT393374 CTN393370:CTP393374 DDJ393370:DDL393374 DNF393370:DNH393374 DXB393370:DXD393374 EGX393370:EGZ393374 EQT393370:EQV393374 FAP393370:FAR393374 FKL393370:FKN393374 FUH393370:FUJ393374 GED393370:GEF393374 GNZ393370:GOB393374 GXV393370:GXX393374 HHR393370:HHT393374 HRN393370:HRP393374 IBJ393370:IBL393374 ILF393370:ILH393374 IVB393370:IVD393374 JEX393370:JEZ393374 JOT393370:JOV393374 JYP393370:JYR393374 KIL393370:KIN393374 KSH393370:KSJ393374 LCD393370:LCF393374 LLZ393370:LMB393374 LVV393370:LVX393374 MFR393370:MFT393374 MPN393370:MPP393374 MZJ393370:MZL393374 NJF393370:NJH393374 NTB393370:NTD393374 OCX393370:OCZ393374 OMT393370:OMV393374 OWP393370:OWR393374 PGL393370:PGN393374 PQH393370:PQJ393374 QAD393370:QAF393374 QJZ393370:QKB393374 QTV393370:QTX393374 RDR393370:RDT393374 RNN393370:RNP393374 RXJ393370:RXL393374 SHF393370:SHH393374 SRB393370:SRD393374 TAX393370:TAZ393374 TKT393370:TKV393374 TUP393370:TUR393374 UEL393370:UEN393374 UOH393370:UOJ393374 UYD393370:UYF393374 VHZ393370:VIB393374 VRV393370:VRX393374 WBR393370:WBT393374 WLN393370:WLP393374 WVJ393370:WVL393374 B458906:D458910 IX458906:IZ458910 ST458906:SV458910 ACP458906:ACR458910 AML458906:AMN458910 AWH458906:AWJ458910 BGD458906:BGF458910 BPZ458906:BQB458910 BZV458906:BZX458910 CJR458906:CJT458910 CTN458906:CTP458910 DDJ458906:DDL458910 DNF458906:DNH458910 DXB458906:DXD458910 EGX458906:EGZ458910 EQT458906:EQV458910 FAP458906:FAR458910 FKL458906:FKN458910 FUH458906:FUJ458910 GED458906:GEF458910 GNZ458906:GOB458910 GXV458906:GXX458910 HHR458906:HHT458910 HRN458906:HRP458910 IBJ458906:IBL458910 ILF458906:ILH458910 IVB458906:IVD458910 JEX458906:JEZ458910 JOT458906:JOV458910 JYP458906:JYR458910 KIL458906:KIN458910 KSH458906:KSJ458910 LCD458906:LCF458910 LLZ458906:LMB458910 LVV458906:LVX458910 MFR458906:MFT458910 MPN458906:MPP458910 MZJ458906:MZL458910 NJF458906:NJH458910 NTB458906:NTD458910 OCX458906:OCZ458910 OMT458906:OMV458910 OWP458906:OWR458910 PGL458906:PGN458910 PQH458906:PQJ458910 QAD458906:QAF458910 QJZ458906:QKB458910 QTV458906:QTX458910 RDR458906:RDT458910 RNN458906:RNP458910 RXJ458906:RXL458910 SHF458906:SHH458910 SRB458906:SRD458910 TAX458906:TAZ458910 TKT458906:TKV458910 TUP458906:TUR458910 UEL458906:UEN458910 UOH458906:UOJ458910 UYD458906:UYF458910 VHZ458906:VIB458910 VRV458906:VRX458910 WBR458906:WBT458910 WLN458906:WLP458910 WVJ458906:WVL458910 B524442:D524446 IX524442:IZ524446 ST524442:SV524446 ACP524442:ACR524446 AML524442:AMN524446 AWH524442:AWJ524446 BGD524442:BGF524446 BPZ524442:BQB524446 BZV524442:BZX524446 CJR524442:CJT524446 CTN524442:CTP524446 DDJ524442:DDL524446 DNF524442:DNH524446 DXB524442:DXD524446 EGX524442:EGZ524446 EQT524442:EQV524446 FAP524442:FAR524446 FKL524442:FKN524446 FUH524442:FUJ524446 GED524442:GEF524446 GNZ524442:GOB524446 GXV524442:GXX524446 HHR524442:HHT524446 HRN524442:HRP524446 IBJ524442:IBL524446 ILF524442:ILH524446 IVB524442:IVD524446 JEX524442:JEZ524446 JOT524442:JOV524446 JYP524442:JYR524446 KIL524442:KIN524446 KSH524442:KSJ524446 LCD524442:LCF524446 LLZ524442:LMB524446 LVV524442:LVX524446 MFR524442:MFT524446 MPN524442:MPP524446 MZJ524442:MZL524446 NJF524442:NJH524446 NTB524442:NTD524446 OCX524442:OCZ524446 OMT524442:OMV524446 OWP524442:OWR524446 PGL524442:PGN524446 PQH524442:PQJ524446 QAD524442:QAF524446 QJZ524442:QKB524446 QTV524442:QTX524446 RDR524442:RDT524446 RNN524442:RNP524446 RXJ524442:RXL524446 SHF524442:SHH524446 SRB524442:SRD524446 TAX524442:TAZ524446 TKT524442:TKV524446 TUP524442:TUR524446 UEL524442:UEN524446 UOH524442:UOJ524446 UYD524442:UYF524446 VHZ524442:VIB524446 VRV524442:VRX524446 WBR524442:WBT524446 WLN524442:WLP524446 WVJ524442:WVL524446 B589978:D589982 IX589978:IZ589982 ST589978:SV589982 ACP589978:ACR589982 AML589978:AMN589982 AWH589978:AWJ589982 BGD589978:BGF589982 BPZ589978:BQB589982 BZV589978:BZX589982 CJR589978:CJT589982 CTN589978:CTP589982 DDJ589978:DDL589982 DNF589978:DNH589982 DXB589978:DXD589982 EGX589978:EGZ589982 EQT589978:EQV589982 FAP589978:FAR589982 FKL589978:FKN589982 FUH589978:FUJ589982 GED589978:GEF589982 GNZ589978:GOB589982 GXV589978:GXX589982 HHR589978:HHT589982 HRN589978:HRP589982 IBJ589978:IBL589982 ILF589978:ILH589982 IVB589978:IVD589982 JEX589978:JEZ589982 JOT589978:JOV589982 JYP589978:JYR589982 KIL589978:KIN589982 KSH589978:KSJ589982 LCD589978:LCF589982 LLZ589978:LMB589982 LVV589978:LVX589982 MFR589978:MFT589982 MPN589978:MPP589982 MZJ589978:MZL589982 NJF589978:NJH589982 NTB589978:NTD589982 OCX589978:OCZ589982 OMT589978:OMV589982 OWP589978:OWR589982 PGL589978:PGN589982 PQH589978:PQJ589982 QAD589978:QAF589982 QJZ589978:QKB589982 QTV589978:QTX589982 RDR589978:RDT589982 RNN589978:RNP589982 RXJ589978:RXL589982 SHF589978:SHH589982 SRB589978:SRD589982 TAX589978:TAZ589982 TKT589978:TKV589982 TUP589978:TUR589982 UEL589978:UEN589982 UOH589978:UOJ589982 UYD589978:UYF589982 VHZ589978:VIB589982 VRV589978:VRX589982 WBR589978:WBT589982 WLN589978:WLP589982 WVJ589978:WVL589982 B655514:D655518 IX655514:IZ655518 ST655514:SV655518 ACP655514:ACR655518 AML655514:AMN655518 AWH655514:AWJ655518 BGD655514:BGF655518 BPZ655514:BQB655518 BZV655514:BZX655518 CJR655514:CJT655518 CTN655514:CTP655518 DDJ655514:DDL655518 DNF655514:DNH655518 DXB655514:DXD655518 EGX655514:EGZ655518 EQT655514:EQV655518 FAP655514:FAR655518 FKL655514:FKN655518 FUH655514:FUJ655518 GED655514:GEF655518 GNZ655514:GOB655518 GXV655514:GXX655518 HHR655514:HHT655518 HRN655514:HRP655518 IBJ655514:IBL655518 ILF655514:ILH655518 IVB655514:IVD655518 JEX655514:JEZ655518 JOT655514:JOV655518 JYP655514:JYR655518 KIL655514:KIN655518 KSH655514:KSJ655518 LCD655514:LCF655518 LLZ655514:LMB655518 LVV655514:LVX655518 MFR655514:MFT655518 MPN655514:MPP655518 MZJ655514:MZL655518 NJF655514:NJH655518 NTB655514:NTD655518 OCX655514:OCZ655518 OMT655514:OMV655518 OWP655514:OWR655518 PGL655514:PGN655518 PQH655514:PQJ655518 QAD655514:QAF655518 QJZ655514:QKB655518 QTV655514:QTX655518 RDR655514:RDT655518 RNN655514:RNP655518 RXJ655514:RXL655518 SHF655514:SHH655518 SRB655514:SRD655518 TAX655514:TAZ655518 TKT655514:TKV655518 TUP655514:TUR655518 UEL655514:UEN655518 UOH655514:UOJ655518 UYD655514:UYF655518 VHZ655514:VIB655518 VRV655514:VRX655518 WBR655514:WBT655518 WLN655514:WLP655518 WVJ655514:WVL655518 B721050:D721054 IX721050:IZ721054 ST721050:SV721054 ACP721050:ACR721054 AML721050:AMN721054 AWH721050:AWJ721054 BGD721050:BGF721054 BPZ721050:BQB721054 BZV721050:BZX721054 CJR721050:CJT721054 CTN721050:CTP721054 DDJ721050:DDL721054 DNF721050:DNH721054 DXB721050:DXD721054 EGX721050:EGZ721054 EQT721050:EQV721054 FAP721050:FAR721054 FKL721050:FKN721054 FUH721050:FUJ721054 GED721050:GEF721054 GNZ721050:GOB721054 GXV721050:GXX721054 HHR721050:HHT721054 HRN721050:HRP721054 IBJ721050:IBL721054 ILF721050:ILH721054 IVB721050:IVD721054 JEX721050:JEZ721054 JOT721050:JOV721054 JYP721050:JYR721054 KIL721050:KIN721054 KSH721050:KSJ721054 LCD721050:LCF721054 LLZ721050:LMB721054 LVV721050:LVX721054 MFR721050:MFT721054 MPN721050:MPP721054 MZJ721050:MZL721054 NJF721050:NJH721054 NTB721050:NTD721054 OCX721050:OCZ721054 OMT721050:OMV721054 OWP721050:OWR721054 PGL721050:PGN721054 PQH721050:PQJ721054 QAD721050:QAF721054 QJZ721050:QKB721054 QTV721050:QTX721054 RDR721050:RDT721054 RNN721050:RNP721054 RXJ721050:RXL721054 SHF721050:SHH721054 SRB721050:SRD721054 TAX721050:TAZ721054 TKT721050:TKV721054 TUP721050:TUR721054 UEL721050:UEN721054 UOH721050:UOJ721054 UYD721050:UYF721054 VHZ721050:VIB721054 VRV721050:VRX721054 WBR721050:WBT721054 WLN721050:WLP721054 WVJ721050:WVL721054 B786586:D786590 IX786586:IZ786590 ST786586:SV786590 ACP786586:ACR786590 AML786586:AMN786590 AWH786586:AWJ786590 BGD786586:BGF786590 BPZ786586:BQB786590 BZV786586:BZX786590 CJR786586:CJT786590 CTN786586:CTP786590 DDJ786586:DDL786590 DNF786586:DNH786590 DXB786586:DXD786590 EGX786586:EGZ786590 EQT786586:EQV786590 FAP786586:FAR786590 FKL786586:FKN786590 FUH786586:FUJ786590 GED786586:GEF786590 GNZ786586:GOB786590 GXV786586:GXX786590 HHR786586:HHT786590 HRN786586:HRP786590 IBJ786586:IBL786590 ILF786586:ILH786590 IVB786586:IVD786590 JEX786586:JEZ786590 JOT786586:JOV786590 JYP786586:JYR786590 KIL786586:KIN786590 KSH786586:KSJ786590 LCD786586:LCF786590 LLZ786586:LMB786590 LVV786586:LVX786590 MFR786586:MFT786590 MPN786586:MPP786590 MZJ786586:MZL786590 NJF786586:NJH786590 NTB786586:NTD786590 OCX786586:OCZ786590 OMT786586:OMV786590 OWP786586:OWR786590 PGL786586:PGN786590 PQH786586:PQJ786590 QAD786586:QAF786590 QJZ786586:QKB786590 QTV786586:QTX786590 RDR786586:RDT786590 RNN786586:RNP786590 RXJ786586:RXL786590 SHF786586:SHH786590 SRB786586:SRD786590 TAX786586:TAZ786590 TKT786586:TKV786590 TUP786586:TUR786590 UEL786586:UEN786590 UOH786586:UOJ786590 UYD786586:UYF786590 VHZ786586:VIB786590 VRV786586:VRX786590 WBR786586:WBT786590 WLN786586:WLP786590 WVJ786586:WVL786590 B852122:D852126 IX852122:IZ852126 ST852122:SV852126 ACP852122:ACR852126 AML852122:AMN852126 AWH852122:AWJ852126 BGD852122:BGF852126 BPZ852122:BQB852126 BZV852122:BZX852126 CJR852122:CJT852126 CTN852122:CTP852126 DDJ852122:DDL852126 DNF852122:DNH852126 DXB852122:DXD852126 EGX852122:EGZ852126 EQT852122:EQV852126 FAP852122:FAR852126 FKL852122:FKN852126 FUH852122:FUJ852126 GED852122:GEF852126 GNZ852122:GOB852126 GXV852122:GXX852126 HHR852122:HHT852126 HRN852122:HRP852126 IBJ852122:IBL852126 ILF852122:ILH852126 IVB852122:IVD852126 JEX852122:JEZ852126 JOT852122:JOV852126 JYP852122:JYR852126 KIL852122:KIN852126 KSH852122:KSJ852126 LCD852122:LCF852126 LLZ852122:LMB852126 LVV852122:LVX852126 MFR852122:MFT852126 MPN852122:MPP852126 MZJ852122:MZL852126 NJF852122:NJH852126 NTB852122:NTD852126 OCX852122:OCZ852126 OMT852122:OMV852126 OWP852122:OWR852126 PGL852122:PGN852126 PQH852122:PQJ852126 QAD852122:QAF852126 QJZ852122:QKB852126 QTV852122:QTX852126 RDR852122:RDT852126 RNN852122:RNP852126 RXJ852122:RXL852126 SHF852122:SHH852126 SRB852122:SRD852126 TAX852122:TAZ852126 TKT852122:TKV852126 TUP852122:TUR852126 UEL852122:UEN852126 UOH852122:UOJ852126 UYD852122:UYF852126 VHZ852122:VIB852126 VRV852122:VRX852126 WBR852122:WBT852126 WLN852122:WLP852126 WVJ852122:WVL852126 B917658:D917662 IX917658:IZ917662 ST917658:SV917662 ACP917658:ACR917662 AML917658:AMN917662 AWH917658:AWJ917662 BGD917658:BGF917662 BPZ917658:BQB917662 BZV917658:BZX917662 CJR917658:CJT917662 CTN917658:CTP917662 DDJ917658:DDL917662 DNF917658:DNH917662 DXB917658:DXD917662 EGX917658:EGZ917662 EQT917658:EQV917662 FAP917658:FAR917662 FKL917658:FKN917662 FUH917658:FUJ917662 GED917658:GEF917662 GNZ917658:GOB917662 GXV917658:GXX917662 HHR917658:HHT917662 HRN917658:HRP917662 IBJ917658:IBL917662 ILF917658:ILH917662 IVB917658:IVD917662 JEX917658:JEZ917662 JOT917658:JOV917662 JYP917658:JYR917662 KIL917658:KIN917662 KSH917658:KSJ917662 LCD917658:LCF917662 LLZ917658:LMB917662 LVV917658:LVX917662 MFR917658:MFT917662 MPN917658:MPP917662 MZJ917658:MZL917662 NJF917658:NJH917662 NTB917658:NTD917662 OCX917658:OCZ917662 OMT917658:OMV917662 OWP917658:OWR917662 PGL917658:PGN917662 PQH917658:PQJ917662 QAD917658:QAF917662 QJZ917658:QKB917662 QTV917658:QTX917662 RDR917658:RDT917662 RNN917658:RNP917662 RXJ917658:RXL917662 SHF917658:SHH917662 SRB917658:SRD917662 TAX917658:TAZ917662 TKT917658:TKV917662 TUP917658:TUR917662 UEL917658:UEN917662 UOH917658:UOJ917662 UYD917658:UYF917662 VHZ917658:VIB917662 VRV917658:VRX917662 WBR917658:WBT917662 WLN917658:WLP917662 WVJ917658:WVL917662 B983194:D983198 IX983194:IZ983198 ST983194:SV983198 ACP983194:ACR983198 AML983194:AMN983198 AWH983194:AWJ983198 BGD983194:BGF983198 BPZ983194:BQB983198 BZV983194:BZX983198 CJR983194:CJT983198 CTN983194:CTP983198 DDJ983194:DDL983198 DNF983194:DNH983198 DXB983194:DXD983198 EGX983194:EGZ983198 EQT983194:EQV983198 FAP983194:FAR983198 FKL983194:FKN983198 FUH983194:FUJ983198 GED983194:GEF983198 GNZ983194:GOB983198 GXV983194:GXX983198 HHR983194:HHT983198 HRN983194:HRP983198 IBJ983194:IBL983198 ILF983194:ILH983198 IVB983194:IVD983198 JEX983194:JEZ983198 JOT983194:JOV983198 JYP983194:JYR983198 KIL983194:KIN983198 KSH983194:KSJ983198 LCD983194:LCF983198 LLZ983194:LMB983198 LVV983194:LVX983198 MFR983194:MFT983198 MPN983194:MPP983198 MZJ983194:MZL983198 NJF983194:NJH983198 NTB983194:NTD983198 OCX983194:OCZ983198 OMT983194:OMV983198 OWP983194:OWR983198 PGL983194:PGN983198 PQH983194:PQJ983198 QAD983194:QAF983198 QJZ983194:QKB983198 QTV983194:QTX983198 RDR983194:RDT983198 RNN983194:RNP983198 RXJ983194:RXL983198 SHF983194:SHH983198 SRB983194:SRD983198 TAX983194:TAZ983198 TKT983194:TKV983198 TUP983194:TUR983198 UEL983194:UEN983198 UOH983194:UOJ983198 UYD983194:UYF983198 VHZ983194:VIB983198 VRV983194:VRX983198 WBR983194:WBT983198 WLN983194:WLP983198 WVJ983194:WVL983198 R159:S159 JN159:JO159 TJ159:TK159 ADF159:ADG159 ANB159:ANC159 AWX159:AWY159 BGT159:BGU159 BQP159:BQQ159 CAL159:CAM159 CKH159:CKI159 CUD159:CUE159 DDZ159:DEA159 DNV159:DNW159 DXR159:DXS159 EHN159:EHO159 ERJ159:ERK159 FBF159:FBG159 FLB159:FLC159 FUX159:FUY159 GET159:GEU159 GOP159:GOQ159 GYL159:GYM159 HIH159:HII159 HSD159:HSE159 IBZ159:ICA159 ILV159:ILW159 IVR159:IVS159 JFN159:JFO159 JPJ159:JPK159 JZF159:JZG159 KJB159:KJC159 KSX159:KSY159 LCT159:LCU159 LMP159:LMQ159 LWL159:LWM159 MGH159:MGI159 MQD159:MQE159 MZZ159:NAA159 NJV159:NJW159 NTR159:NTS159 ODN159:ODO159 ONJ159:ONK159 OXF159:OXG159 PHB159:PHC159 PQX159:PQY159 QAT159:QAU159 QKP159:QKQ159 QUL159:QUM159 REH159:REI159 ROD159:ROE159 RXZ159:RYA159 SHV159:SHW159 SRR159:SRS159 TBN159:TBO159 TLJ159:TLK159 TVF159:TVG159 UFB159:UFC159 UOX159:UOY159 UYT159:UYU159 VIP159:VIQ159 VSL159:VSM159 WCH159:WCI159 WMD159:WME159 WVZ159:WWA159 R65695:S65695 JN65695:JO65695 TJ65695:TK65695 ADF65695:ADG65695 ANB65695:ANC65695 AWX65695:AWY65695 BGT65695:BGU65695 BQP65695:BQQ65695 CAL65695:CAM65695 CKH65695:CKI65695 CUD65695:CUE65695 DDZ65695:DEA65695 DNV65695:DNW65695 DXR65695:DXS65695 EHN65695:EHO65695 ERJ65695:ERK65695 FBF65695:FBG65695 FLB65695:FLC65695 FUX65695:FUY65695 GET65695:GEU65695 GOP65695:GOQ65695 GYL65695:GYM65695 HIH65695:HII65695 HSD65695:HSE65695 IBZ65695:ICA65695 ILV65695:ILW65695 IVR65695:IVS65695 JFN65695:JFO65695 JPJ65695:JPK65695 JZF65695:JZG65695 KJB65695:KJC65695 KSX65695:KSY65695 LCT65695:LCU65695 LMP65695:LMQ65695 LWL65695:LWM65695 MGH65695:MGI65695 MQD65695:MQE65695 MZZ65695:NAA65695 NJV65695:NJW65695 NTR65695:NTS65695 ODN65695:ODO65695 ONJ65695:ONK65695 OXF65695:OXG65695 PHB65695:PHC65695 PQX65695:PQY65695 QAT65695:QAU65695 QKP65695:QKQ65695 QUL65695:QUM65695 REH65695:REI65695 ROD65695:ROE65695 RXZ65695:RYA65695 SHV65695:SHW65695 SRR65695:SRS65695 TBN65695:TBO65695 TLJ65695:TLK65695 TVF65695:TVG65695 UFB65695:UFC65695 UOX65695:UOY65695 UYT65695:UYU65695 VIP65695:VIQ65695 VSL65695:VSM65695 WCH65695:WCI65695 WMD65695:WME65695 WVZ65695:WWA65695 R131231:S131231 JN131231:JO131231 TJ131231:TK131231 ADF131231:ADG131231 ANB131231:ANC131231 AWX131231:AWY131231 BGT131231:BGU131231 BQP131231:BQQ131231 CAL131231:CAM131231 CKH131231:CKI131231 CUD131231:CUE131231 DDZ131231:DEA131231 DNV131231:DNW131231 DXR131231:DXS131231 EHN131231:EHO131231 ERJ131231:ERK131231 FBF131231:FBG131231 FLB131231:FLC131231 FUX131231:FUY131231 GET131231:GEU131231 GOP131231:GOQ131231 GYL131231:GYM131231 HIH131231:HII131231 HSD131231:HSE131231 IBZ131231:ICA131231 ILV131231:ILW131231 IVR131231:IVS131231 JFN131231:JFO131231 JPJ131231:JPK131231 JZF131231:JZG131231 KJB131231:KJC131231 KSX131231:KSY131231 LCT131231:LCU131231 LMP131231:LMQ131231 LWL131231:LWM131231 MGH131231:MGI131231 MQD131231:MQE131231 MZZ131231:NAA131231 NJV131231:NJW131231 NTR131231:NTS131231 ODN131231:ODO131231 ONJ131231:ONK131231 OXF131231:OXG131231 PHB131231:PHC131231 PQX131231:PQY131231 QAT131231:QAU131231 QKP131231:QKQ131231 QUL131231:QUM131231 REH131231:REI131231 ROD131231:ROE131231 RXZ131231:RYA131231 SHV131231:SHW131231 SRR131231:SRS131231 TBN131231:TBO131231 TLJ131231:TLK131231 TVF131231:TVG131231 UFB131231:UFC131231 UOX131231:UOY131231 UYT131231:UYU131231 VIP131231:VIQ131231 VSL131231:VSM131231 WCH131231:WCI131231 WMD131231:WME131231 WVZ131231:WWA131231 R196767:S196767 JN196767:JO196767 TJ196767:TK196767 ADF196767:ADG196767 ANB196767:ANC196767 AWX196767:AWY196767 BGT196767:BGU196767 BQP196767:BQQ196767 CAL196767:CAM196767 CKH196767:CKI196767 CUD196767:CUE196767 DDZ196767:DEA196767 DNV196767:DNW196767 DXR196767:DXS196767 EHN196767:EHO196767 ERJ196767:ERK196767 FBF196767:FBG196767 FLB196767:FLC196767 FUX196767:FUY196767 GET196767:GEU196767 GOP196767:GOQ196767 GYL196767:GYM196767 HIH196767:HII196767 HSD196767:HSE196767 IBZ196767:ICA196767 ILV196767:ILW196767 IVR196767:IVS196767 JFN196767:JFO196767 JPJ196767:JPK196767 JZF196767:JZG196767 KJB196767:KJC196767 KSX196767:KSY196767 LCT196767:LCU196767 LMP196767:LMQ196767 LWL196767:LWM196767 MGH196767:MGI196767 MQD196767:MQE196767 MZZ196767:NAA196767 NJV196767:NJW196767 NTR196767:NTS196767 ODN196767:ODO196767 ONJ196767:ONK196767 OXF196767:OXG196767 PHB196767:PHC196767 PQX196767:PQY196767 QAT196767:QAU196767 QKP196767:QKQ196767 QUL196767:QUM196767 REH196767:REI196767 ROD196767:ROE196767 RXZ196767:RYA196767 SHV196767:SHW196767 SRR196767:SRS196767 TBN196767:TBO196767 TLJ196767:TLK196767 TVF196767:TVG196767 UFB196767:UFC196767 UOX196767:UOY196767 UYT196767:UYU196767 VIP196767:VIQ196767 VSL196767:VSM196767 WCH196767:WCI196767 WMD196767:WME196767 WVZ196767:WWA196767 R262303:S262303 JN262303:JO262303 TJ262303:TK262303 ADF262303:ADG262303 ANB262303:ANC262303 AWX262303:AWY262303 BGT262303:BGU262303 BQP262303:BQQ262303 CAL262303:CAM262303 CKH262303:CKI262303 CUD262303:CUE262303 DDZ262303:DEA262303 DNV262303:DNW262303 DXR262303:DXS262303 EHN262303:EHO262303 ERJ262303:ERK262303 FBF262303:FBG262303 FLB262303:FLC262303 FUX262303:FUY262303 GET262303:GEU262303 GOP262303:GOQ262303 GYL262303:GYM262303 HIH262303:HII262303 HSD262303:HSE262303 IBZ262303:ICA262303 ILV262303:ILW262303 IVR262303:IVS262303 JFN262303:JFO262303 JPJ262303:JPK262303 JZF262303:JZG262303 KJB262303:KJC262303 KSX262303:KSY262303 LCT262303:LCU262303 LMP262303:LMQ262303 LWL262303:LWM262303 MGH262303:MGI262303 MQD262303:MQE262303 MZZ262303:NAA262303 NJV262303:NJW262303 NTR262303:NTS262303 ODN262303:ODO262303 ONJ262303:ONK262303 OXF262303:OXG262303 PHB262303:PHC262303 PQX262303:PQY262303 QAT262303:QAU262303 QKP262303:QKQ262303 QUL262303:QUM262303 REH262303:REI262303 ROD262303:ROE262303 RXZ262303:RYA262303 SHV262303:SHW262303 SRR262303:SRS262303 TBN262303:TBO262303 TLJ262303:TLK262303 TVF262303:TVG262303 UFB262303:UFC262303 UOX262303:UOY262303 UYT262303:UYU262303 VIP262303:VIQ262303 VSL262303:VSM262303 WCH262303:WCI262303 WMD262303:WME262303 WVZ262303:WWA262303 R327839:S327839 JN327839:JO327839 TJ327839:TK327839 ADF327839:ADG327839 ANB327839:ANC327839 AWX327839:AWY327839 BGT327839:BGU327839 BQP327839:BQQ327839 CAL327839:CAM327839 CKH327839:CKI327839 CUD327839:CUE327839 DDZ327839:DEA327839 DNV327839:DNW327839 DXR327839:DXS327839 EHN327839:EHO327839 ERJ327839:ERK327839 FBF327839:FBG327839 FLB327839:FLC327839 FUX327839:FUY327839 GET327839:GEU327839 GOP327839:GOQ327839 GYL327839:GYM327839 HIH327839:HII327839 HSD327839:HSE327839 IBZ327839:ICA327839 ILV327839:ILW327839 IVR327839:IVS327839 JFN327839:JFO327839 JPJ327839:JPK327839 JZF327839:JZG327839 KJB327839:KJC327839 KSX327839:KSY327839 LCT327839:LCU327839 LMP327839:LMQ327839 LWL327839:LWM327839 MGH327839:MGI327839 MQD327839:MQE327839 MZZ327839:NAA327839 NJV327839:NJW327839 NTR327839:NTS327839 ODN327839:ODO327839 ONJ327839:ONK327839 OXF327839:OXG327839 PHB327839:PHC327839 PQX327839:PQY327839 QAT327839:QAU327839 QKP327839:QKQ327839 QUL327839:QUM327839 REH327839:REI327839 ROD327839:ROE327839 RXZ327839:RYA327839 SHV327839:SHW327839 SRR327839:SRS327839 TBN327839:TBO327839 TLJ327839:TLK327839 TVF327839:TVG327839 UFB327839:UFC327839 UOX327839:UOY327839 UYT327839:UYU327839 VIP327839:VIQ327839 VSL327839:VSM327839 WCH327839:WCI327839 WMD327839:WME327839 WVZ327839:WWA327839 R393375:S393375 JN393375:JO393375 TJ393375:TK393375 ADF393375:ADG393375 ANB393375:ANC393375 AWX393375:AWY393375 BGT393375:BGU393375 BQP393375:BQQ393375 CAL393375:CAM393375 CKH393375:CKI393375 CUD393375:CUE393375 DDZ393375:DEA393375 DNV393375:DNW393375 DXR393375:DXS393375 EHN393375:EHO393375 ERJ393375:ERK393375 FBF393375:FBG393375 FLB393375:FLC393375 FUX393375:FUY393375 GET393375:GEU393375 GOP393375:GOQ393375 GYL393375:GYM393375 HIH393375:HII393375 HSD393375:HSE393375 IBZ393375:ICA393375 ILV393375:ILW393375 IVR393375:IVS393375 JFN393375:JFO393375 JPJ393375:JPK393375 JZF393375:JZG393375 KJB393375:KJC393375 KSX393375:KSY393375 LCT393375:LCU393375 LMP393375:LMQ393375 LWL393375:LWM393375 MGH393375:MGI393375 MQD393375:MQE393375 MZZ393375:NAA393375 NJV393375:NJW393375 NTR393375:NTS393375 ODN393375:ODO393375 ONJ393375:ONK393375 OXF393375:OXG393375 PHB393375:PHC393375 PQX393375:PQY393375 QAT393375:QAU393375 QKP393375:QKQ393375 QUL393375:QUM393375 REH393375:REI393375 ROD393375:ROE393375 RXZ393375:RYA393375 SHV393375:SHW393375 SRR393375:SRS393375 TBN393375:TBO393375 TLJ393375:TLK393375 TVF393375:TVG393375 UFB393375:UFC393375 UOX393375:UOY393375 UYT393375:UYU393375 VIP393375:VIQ393375 VSL393375:VSM393375 WCH393375:WCI393375 WMD393375:WME393375 WVZ393375:WWA393375 R458911:S458911 JN458911:JO458911 TJ458911:TK458911 ADF458911:ADG458911 ANB458911:ANC458911 AWX458911:AWY458911 BGT458911:BGU458911 BQP458911:BQQ458911 CAL458911:CAM458911 CKH458911:CKI458911 CUD458911:CUE458911 DDZ458911:DEA458911 DNV458911:DNW458911 DXR458911:DXS458911 EHN458911:EHO458911 ERJ458911:ERK458911 FBF458911:FBG458911 FLB458911:FLC458911 FUX458911:FUY458911 GET458911:GEU458911 GOP458911:GOQ458911 GYL458911:GYM458911 HIH458911:HII458911 HSD458911:HSE458911 IBZ458911:ICA458911 ILV458911:ILW458911 IVR458911:IVS458911 JFN458911:JFO458911 JPJ458911:JPK458911 JZF458911:JZG458911 KJB458911:KJC458911 KSX458911:KSY458911 LCT458911:LCU458911 LMP458911:LMQ458911 LWL458911:LWM458911 MGH458911:MGI458911 MQD458911:MQE458911 MZZ458911:NAA458911 NJV458911:NJW458911 NTR458911:NTS458911 ODN458911:ODO458911 ONJ458911:ONK458911 OXF458911:OXG458911 PHB458911:PHC458911 PQX458911:PQY458911 QAT458911:QAU458911 QKP458911:QKQ458911 QUL458911:QUM458911 REH458911:REI458911 ROD458911:ROE458911 RXZ458911:RYA458911 SHV458911:SHW458911 SRR458911:SRS458911 TBN458911:TBO458911 TLJ458911:TLK458911 TVF458911:TVG458911 UFB458911:UFC458911 UOX458911:UOY458911 UYT458911:UYU458911 VIP458911:VIQ458911 VSL458911:VSM458911 WCH458911:WCI458911 WMD458911:WME458911 WVZ458911:WWA458911 R524447:S524447 JN524447:JO524447 TJ524447:TK524447 ADF524447:ADG524447 ANB524447:ANC524447 AWX524447:AWY524447 BGT524447:BGU524447 BQP524447:BQQ524447 CAL524447:CAM524447 CKH524447:CKI524447 CUD524447:CUE524447 DDZ524447:DEA524447 DNV524447:DNW524447 DXR524447:DXS524447 EHN524447:EHO524447 ERJ524447:ERK524447 FBF524447:FBG524447 FLB524447:FLC524447 FUX524447:FUY524447 GET524447:GEU524447 GOP524447:GOQ524447 GYL524447:GYM524447 HIH524447:HII524447 HSD524447:HSE524447 IBZ524447:ICA524447 ILV524447:ILW524447 IVR524447:IVS524447 JFN524447:JFO524447 JPJ524447:JPK524447 JZF524447:JZG524447 KJB524447:KJC524447 KSX524447:KSY524447 LCT524447:LCU524447 LMP524447:LMQ524447 LWL524447:LWM524447 MGH524447:MGI524447 MQD524447:MQE524447 MZZ524447:NAA524447 NJV524447:NJW524447 NTR524447:NTS524447 ODN524447:ODO524447 ONJ524447:ONK524447 OXF524447:OXG524447 PHB524447:PHC524447 PQX524447:PQY524447 QAT524447:QAU524447 QKP524447:QKQ524447 QUL524447:QUM524447 REH524447:REI524447 ROD524447:ROE524447 RXZ524447:RYA524447 SHV524447:SHW524447 SRR524447:SRS524447 TBN524447:TBO524447 TLJ524447:TLK524447 TVF524447:TVG524447 UFB524447:UFC524447 UOX524447:UOY524447 UYT524447:UYU524447 VIP524447:VIQ524447 VSL524447:VSM524447 WCH524447:WCI524447 WMD524447:WME524447 WVZ524447:WWA524447 R589983:S589983 JN589983:JO589983 TJ589983:TK589983 ADF589983:ADG589983 ANB589983:ANC589983 AWX589983:AWY589983 BGT589983:BGU589983 BQP589983:BQQ589983 CAL589983:CAM589983 CKH589983:CKI589983 CUD589983:CUE589983 DDZ589983:DEA589983 DNV589983:DNW589983 DXR589983:DXS589983 EHN589983:EHO589983 ERJ589983:ERK589983 FBF589983:FBG589983 FLB589983:FLC589983 FUX589983:FUY589983 GET589983:GEU589983 GOP589983:GOQ589983 GYL589983:GYM589983 HIH589983:HII589983 HSD589983:HSE589983 IBZ589983:ICA589983 ILV589983:ILW589983 IVR589983:IVS589983 JFN589983:JFO589983 JPJ589983:JPK589983 JZF589983:JZG589983 KJB589983:KJC589983 KSX589983:KSY589983 LCT589983:LCU589983 LMP589983:LMQ589983 LWL589983:LWM589983 MGH589983:MGI589983 MQD589983:MQE589983 MZZ589983:NAA589983 NJV589983:NJW589983 NTR589983:NTS589983 ODN589983:ODO589983 ONJ589983:ONK589983 OXF589983:OXG589983 PHB589983:PHC589983 PQX589983:PQY589983 QAT589983:QAU589983 QKP589983:QKQ589983 QUL589983:QUM589983 REH589983:REI589983 ROD589983:ROE589983 RXZ589983:RYA589983 SHV589983:SHW589983 SRR589983:SRS589983 TBN589983:TBO589983 TLJ589983:TLK589983 TVF589983:TVG589983 UFB589983:UFC589983 UOX589983:UOY589983 UYT589983:UYU589983 VIP589983:VIQ589983 VSL589983:VSM589983 WCH589983:WCI589983 WMD589983:WME589983 WVZ589983:WWA589983 R655519:S655519 JN655519:JO655519 TJ655519:TK655519 ADF655519:ADG655519 ANB655519:ANC655519 AWX655519:AWY655519 BGT655519:BGU655519 BQP655519:BQQ655519 CAL655519:CAM655519 CKH655519:CKI655519 CUD655519:CUE655519 DDZ655519:DEA655519 DNV655519:DNW655519 DXR655519:DXS655519 EHN655519:EHO655519 ERJ655519:ERK655519 FBF655519:FBG655519 FLB655519:FLC655519 FUX655519:FUY655519 GET655519:GEU655519 GOP655519:GOQ655519 GYL655519:GYM655519 HIH655519:HII655519 HSD655519:HSE655519 IBZ655519:ICA655519 ILV655519:ILW655519 IVR655519:IVS655519 JFN655519:JFO655519 JPJ655519:JPK655519 JZF655519:JZG655519 KJB655519:KJC655519 KSX655519:KSY655519 LCT655519:LCU655519 LMP655519:LMQ655519 LWL655519:LWM655519 MGH655519:MGI655519 MQD655519:MQE655519 MZZ655519:NAA655519 NJV655519:NJW655519 NTR655519:NTS655519 ODN655519:ODO655519 ONJ655519:ONK655519 OXF655519:OXG655519 PHB655519:PHC655519 PQX655519:PQY655519 QAT655519:QAU655519 QKP655519:QKQ655519 QUL655519:QUM655519 REH655519:REI655519 ROD655519:ROE655519 RXZ655519:RYA655519 SHV655519:SHW655519 SRR655519:SRS655519 TBN655519:TBO655519 TLJ655519:TLK655519 TVF655519:TVG655519 UFB655519:UFC655519 UOX655519:UOY655519 UYT655519:UYU655519 VIP655519:VIQ655519 VSL655519:VSM655519 WCH655519:WCI655519 WMD655519:WME655519 WVZ655519:WWA655519 R721055:S721055 JN721055:JO721055 TJ721055:TK721055 ADF721055:ADG721055 ANB721055:ANC721055 AWX721055:AWY721055 BGT721055:BGU721055 BQP721055:BQQ721055 CAL721055:CAM721055 CKH721055:CKI721055 CUD721055:CUE721055 DDZ721055:DEA721055 DNV721055:DNW721055 DXR721055:DXS721055 EHN721055:EHO721055 ERJ721055:ERK721055 FBF721055:FBG721055 FLB721055:FLC721055 FUX721055:FUY721055 GET721055:GEU721055 GOP721055:GOQ721055 GYL721055:GYM721055 HIH721055:HII721055 HSD721055:HSE721055 IBZ721055:ICA721055 ILV721055:ILW721055 IVR721055:IVS721055 JFN721055:JFO721055 JPJ721055:JPK721055 JZF721055:JZG721055 KJB721055:KJC721055 KSX721055:KSY721055 LCT721055:LCU721055 LMP721055:LMQ721055 LWL721055:LWM721055 MGH721055:MGI721055 MQD721055:MQE721055 MZZ721055:NAA721055 NJV721055:NJW721055 NTR721055:NTS721055 ODN721055:ODO721055 ONJ721055:ONK721055 OXF721055:OXG721055 PHB721055:PHC721055 PQX721055:PQY721055 QAT721055:QAU721055 QKP721055:QKQ721055 QUL721055:QUM721055 REH721055:REI721055 ROD721055:ROE721055 RXZ721055:RYA721055 SHV721055:SHW721055 SRR721055:SRS721055 TBN721055:TBO721055 TLJ721055:TLK721055 TVF721055:TVG721055 UFB721055:UFC721055 UOX721055:UOY721055 UYT721055:UYU721055 VIP721055:VIQ721055 VSL721055:VSM721055 WCH721055:WCI721055 WMD721055:WME721055 WVZ721055:WWA721055 R786591:S786591 JN786591:JO786591 TJ786591:TK786591 ADF786591:ADG786591 ANB786591:ANC786591 AWX786591:AWY786591 BGT786591:BGU786591 BQP786591:BQQ786591 CAL786591:CAM786591 CKH786591:CKI786591 CUD786591:CUE786591 DDZ786591:DEA786591 DNV786591:DNW786591 DXR786591:DXS786591 EHN786591:EHO786591 ERJ786591:ERK786591 FBF786591:FBG786591 FLB786591:FLC786591 FUX786591:FUY786591 GET786591:GEU786591 GOP786591:GOQ786591 GYL786591:GYM786591 HIH786591:HII786591 HSD786591:HSE786591 IBZ786591:ICA786591 ILV786591:ILW786591 IVR786591:IVS786591 JFN786591:JFO786591 JPJ786591:JPK786591 JZF786591:JZG786591 KJB786591:KJC786591 KSX786591:KSY786591 LCT786591:LCU786591 LMP786591:LMQ786591 LWL786591:LWM786591 MGH786591:MGI786591 MQD786591:MQE786591 MZZ786591:NAA786591 NJV786591:NJW786591 NTR786591:NTS786591 ODN786591:ODO786591 ONJ786591:ONK786591 OXF786591:OXG786591 PHB786591:PHC786591 PQX786591:PQY786591 QAT786591:QAU786591 QKP786591:QKQ786591 QUL786591:QUM786591 REH786591:REI786591 ROD786591:ROE786591 RXZ786591:RYA786591 SHV786591:SHW786591 SRR786591:SRS786591 TBN786591:TBO786591 TLJ786591:TLK786591 TVF786591:TVG786591 UFB786591:UFC786591 UOX786591:UOY786591 UYT786591:UYU786591 VIP786591:VIQ786591 VSL786591:VSM786591 WCH786591:WCI786591 WMD786591:WME786591 WVZ786591:WWA786591 R852127:S852127 JN852127:JO852127 TJ852127:TK852127 ADF852127:ADG852127 ANB852127:ANC852127 AWX852127:AWY852127 BGT852127:BGU852127 BQP852127:BQQ852127 CAL852127:CAM852127 CKH852127:CKI852127 CUD852127:CUE852127 DDZ852127:DEA852127 DNV852127:DNW852127 DXR852127:DXS852127 EHN852127:EHO852127 ERJ852127:ERK852127 FBF852127:FBG852127 FLB852127:FLC852127 FUX852127:FUY852127 GET852127:GEU852127 GOP852127:GOQ852127 GYL852127:GYM852127 HIH852127:HII852127 HSD852127:HSE852127 IBZ852127:ICA852127 ILV852127:ILW852127 IVR852127:IVS852127 JFN852127:JFO852127 JPJ852127:JPK852127 JZF852127:JZG852127 KJB852127:KJC852127 KSX852127:KSY852127 LCT852127:LCU852127 LMP852127:LMQ852127 LWL852127:LWM852127 MGH852127:MGI852127 MQD852127:MQE852127 MZZ852127:NAA852127 NJV852127:NJW852127 NTR852127:NTS852127 ODN852127:ODO852127 ONJ852127:ONK852127 OXF852127:OXG852127 PHB852127:PHC852127 PQX852127:PQY852127 QAT852127:QAU852127 QKP852127:QKQ852127 QUL852127:QUM852127 REH852127:REI852127 ROD852127:ROE852127 RXZ852127:RYA852127 SHV852127:SHW852127 SRR852127:SRS852127 TBN852127:TBO852127 TLJ852127:TLK852127 TVF852127:TVG852127 UFB852127:UFC852127 UOX852127:UOY852127 UYT852127:UYU852127 VIP852127:VIQ852127 VSL852127:VSM852127 WCH852127:WCI852127 WMD852127:WME852127 WVZ852127:WWA852127 R917663:S917663 JN917663:JO917663 TJ917663:TK917663 ADF917663:ADG917663 ANB917663:ANC917663 AWX917663:AWY917663 BGT917663:BGU917663 BQP917663:BQQ917663 CAL917663:CAM917663 CKH917663:CKI917663 CUD917663:CUE917663 DDZ917663:DEA917663 DNV917663:DNW917663 DXR917663:DXS917663 EHN917663:EHO917663 ERJ917663:ERK917663 FBF917663:FBG917663 FLB917663:FLC917663 FUX917663:FUY917663 GET917663:GEU917663 GOP917663:GOQ917663 GYL917663:GYM917663 HIH917663:HII917663 HSD917663:HSE917663 IBZ917663:ICA917663 ILV917663:ILW917663 IVR917663:IVS917663 JFN917663:JFO917663 JPJ917663:JPK917663 JZF917663:JZG917663 KJB917663:KJC917663 KSX917663:KSY917663 LCT917663:LCU917663 LMP917663:LMQ917663 LWL917663:LWM917663 MGH917663:MGI917663 MQD917663:MQE917663 MZZ917663:NAA917663 NJV917663:NJW917663 NTR917663:NTS917663 ODN917663:ODO917663 ONJ917663:ONK917663 OXF917663:OXG917663 PHB917663:PHC917663 PQX917663:PQY917663 QAT917663:QAU917663 QKP917663:QKQ917663 QUL917663:QUM917663 REH917663:REI917663 ROD917663:ROE917663 RXZ917663:RYA917663 SHV917663:SHW917663 SRR917663:SRS917663 TBN917663:TBO917663 TLJ917663:TLK917663 TVF917663:TVG917663 UFB917663:UFC917663 UOX917663:UOY917663 UYT917663:UYU917663 VIP917663:VIQ917663 VSL917663:VSM917663 WCH917663:WCI917663 WMD917663:WME917663 WVZ917663:WWA917663 R983199:S983199 JN983199:JO983199 TJ983199:TK983199 ADF983199:ADG983199 ANB983199:ANC983199 AWX983199:AWY983199 BGT983199:BGU983199 BQP983199:BQQ983199 CAL983199:CAM983199 CKH983199:CKI983199 CUD983199:CUE983199 DDZ983199:DEA983199 DNV983199:DNW983199 DXR983199:DXS983199 EHN983199:EHO983199 ERJ983199:ERK983199 FBF983199:FBG983199 FLB983199:FLC983199 FUX983199:FUY983199 GET983199:GEU983199 GOP983199:GOQ983199 GYL983199:GYM983199 HIH983199:HII983199 HSD983199:HSE983199 IBZ983199:ICA983199 ILV983199:ILW983199 IVR983199:IVS983199 JFN983199:JFO983199 JPJ983199:JPK983199 JZF983199:JZG983199 KJB983199:KJC983199 KSX983199:KSY983199 LCT983199:LCU983199 LMP983199:LMQ983199 LWL983199:LWM983199 MGH983199:MGI983199 MQD983199:MQE983199 MZZ983199:NAA983199 NJV983199:NJW983199 NTR983199:NTS983199 ODN983199:ODO983199 ONJ983199:ONK983199 OXF983199:OXG983199 PHB983199:PHC983199 PQX983199:PQY983199 QAT983199:QAU983199 QKP983199:QKQ983199 QUL983199:QUM983199 REH983199:REI983199 ROD983199:ROE983199 RXZ983199:RYA983199 SHV983199:SHW983199 SRR983199:SRS983199 TBN983199:TBO983199 TLJ983199:TLK983199 TVF983199:TVG983199 UFB983199:UFC983199 UOX983199:UOY983199 UYT983199:UYU983199 VIP983199:VIQ983199 VSL983199:VSM983199 WCH983199:WCI983199 WMD983199:WME983199 WVZ983199:WWA983199 K149:K151 JG149:JG151 TC149:TC151 ACY149:ACY151 AMU149:AMU151 AWQ149:AWQ151 BGM149:BGM151 BQI149:BQI151 CAE149:CAE151 CKA149:CKA151 CTW149:CTW151 DDS149:DDS151 DNO149:DNO151 DXK149:DXK151 EHG149:EHG151 ERC149:ERC151 FAY149:FAY151 FKU149:FKU151 FUQ149:FUQ151 GEM149:GEM151 GOI149:GOI151 GYE149:GYE151 HIA149:HIA151 HRW149:HRW151 IBS149:IBS151 ILO149:ILO151 IVK149:IVK151 JFG149:JFG151 JPC149:JPC151 JYY149:JYY151 KIU149:KIU151 KSQ149:KSQ151 LCM149:LCM151 LMI149:LMI151 LWE149:LWE151 MGA149:MGA151 MPW149:MPW151 MZS149:MZS151 NJO149:NJO151 NTK149:NTK151 ODG149:ODG151 ONC149:ONC151 OWY149:OWY151 PGU149:PGU151 PQQ149:PQQ151 QAM149:QAM151 QKI149:QKI151 QUE149:QUE151 REA149:REA151 RNW149:RNW151 RXS149:RXS151 SHO149:SHO151 SRK149:SRK151 TBG149:TBG151 TLC149:TLC151 TUY149:TUY151 UEU149:UEU151 UOQ149:UOQ151 UYM149:UYM151 VII149:VII151 VSE149:VSE151 WCA149:WCA151 WLW149:WLW151 WVS149:WVS151 K65685:K65687 JG65685:JG65687 TC65685:TC65687 ACY65685:ACY65687 AMU65685:AMU65687 AWQ65685:AWQ65687 BGM65685:BGM65687 BQI65685:BQI65687 CAE65685:CAE65687 CKA65685:CKA65687 CTW65685:CTW65687 DDS65685:DDS65687 DNO65685:DNO65687 DXK65685:DXK65687 EHG65685:EHG65687 ERC65685:ERC65687 FAY65685:FAY65687 FKU65685:FKU65687 FUQ65685:FUQ65687 GEM65685:GEM65687 GOI65685:GOI65687 GYE65685:GYE65687 HIA65685:HIA65687 HRW65685:HRW65687 IBS65685:IBS65687 ILO65685:ILO65687 IVK65685:IVK65687 JFG65685:JFG65687 JPC65685:JPC65687 JYY65685:JYY65687 KIU65685:KIU65687 KSQ65685:KSQ65687 LCM65685:LCM65687 LMI65685:LMI65687 LWE65685:LWE65687 MGA65685:MGA65687 MPW65685:MPW65687 MZS65685:MZS65687 NJO65685:NJO65687 NTK65685:NTK65687 ODG65685:ODG65687 ONC65685:ONC65687 OWY65685:OWY65687 PGU65685:PGU65687 PQQ65685:PQQ65687 QAM65685:QAM65687 QKI65685:QKI65687 QUE65685:QUE65687 REA65685:REA65687 RNW65685:RNW65687 RXS65685:RXS65687 SHO65685:SHO65687 SRK65685:SRK65687 TBG65685:TBG65687 TLC65685:TLC65687 TUY65685:TUY65687 UEU65685:UEU65687 UOQ65685:UOQ65687 UYM65685:UYM65687 VII65685:VII65687 VSE65685:VSE65687 WCA65685:WCA65687 WLW65685:WLW65687 WVS65685:WVS65687 K131221:K131223 JG131221:JG131223 TC131221:TC131223 ACY131221:ACY131223 AMU131221:AMU131223 AWQ131221:AWQ131223 BGM131221:BGM131223 BQI131221:BQI131223 CAE131221:CAE131223 CKA131221:CKA131223 CTW131221:CTW131223 DDS131221:DDS131223 DNO131221:DNO131223 DXK131221:DXK131223 EHG131221:EHG131223 ERC131221:ERC131223 FAY131221:FAY131223 FKU131221:FKU131223 FUQ131221:FUQ131223 GEM131221:GEM131223 GOI131221:GOI131223 GYE131221:GYE131223 HIA131221:HIA131223 HRW131221:HRW131223 IBS131221:IBS131223 ILO131221:ILO131223 IVK131221:IVK131223 JFG131221:JFG131223 JPC131221:JPC131223 JYY131221:JYY131223 KIU131221:KIU131223 KSQ131221:KSQ131223 LCM131221:LCM131223 LMI131221:LMI131223 LWE131221:LWE131223 MGA131221:MGA131223 MPW131221:MPW131223 MZS131221:MZS131223 NJO131221:NJO131223 NTK131221:NTK131223 ODG131221:ODG131223 ONC131221:ONC131223 OWY131221:OWY131223 PGU131221:PGU131223 PQQ131221:PQQ131223 QAM131221:QAM131223 QKI131221:QKI131223 QUE131221:QUE131223 REA131221:REA131223 RNW131221:RNW131223 RXS131221:RXS131223 SHO131221:SHO131223 SRK131221:SRK131223 TBG131221:TBG131223 TLC131221:TLC131223 TUY131221:TUY131223 UEU131221:UEU131223 UOQ131221:UOQ131223 UYM131221:UYM131223 VII131221:VII131223 VSE131221:VSE131223 WCA131221:WCA131223 WLW131221:WLW131223 WVS131221:WVS131223 K196757:K196759 JG196757:JG196759 TC196757:TC196759 ACY196757:ACY196759 AMU196757:AMU196759 AWQ196757:AWQ196759 BGM196757:BGM196759 BQI196757:BQI196759 CAE196757:CAE196759 CKA196757:CKA196759 CTW196757:CTW196759 DDS196757:DDS196759 DNO196757:DNO196759 DXK196757:DXK196759 EHG196757:EHG196759 ERC196757:ERC196759 FAY196757:FAY196759 FKU196757:FKU196759 FUQ196757:FUQ196759 GEM196757:GEM196759 GOI196757:GOI196759 GYE196757:GYE196759 HIA196757:HIA196759 HRW196757:HRW196759 IBS196757:IBS196759 ILO196757:ILO196759 IVK196757:IVK196759 JFG196757:JFG196759 JPC196757:JPC196759 JYY196757:JYY196759 KIU196757:KIU196759 KSQ196757:KSQ196759 LCM196757:LCM196759 LMI196757:LMI196759 LWE196757:LWE196759 MGA196757:MGA196759 MPW196757:MPW196759 MZS196757:MZS196759 NJO196757:NJO196759 NTK196757:NTK196759 ODG196757:ODG196759 ONC196757:ONC196759 OWY196757:OWY196759 PGU196757:PGU196759 PQQ196757:PQQ196759 QAM196757:QAM196759 QKI196757:QKI196759 QUE196757:QUE196759 REA196757:REA196759 RNW196757:RNW196759 RXS196757:RXS196759 SHO196757:SHO196759 SRK196757:SRK196759 TBG196757:TBG196759 TLC196757:TLC196759 TUY196757:TUY196759 UEU196757:UEU196759 UOQ196757:UOQ196759 UYM196757:UYM196759 VII196757:VII196759 VSE196757:VSE196759 WCA196757:WCA196759 WLW196757:WLW196759 WVS196757:WVS196759 K262293:K262295 JG262293:JG262295 TC262293:TC262295 ACY262293:ACY262295 AMU262293:AMU262295 AWQ262293:AWQ262295 BGM262293:BGM262295 BQI262293:BQI262295 CAE262293:CAE262295 CKA262293:CKA262295 CTW262293:CTW262295 DDS262293:DDS262295 DNO262293:DNO262295 DXK262293:DXK262295 EHG262293:EHG262295 ERC262293:ERC262295 FAY262293:FAY262295 FKU262293:FKU262295 FUQ262293:FUQ262295 GEM262293:GEM262295 GOI262293:GOI262295 GYE262293:GYE262295 HIA262293:HIA262295 HRW262293:HRW262295 IBS262293:IBS262295 ILO262293:ILO262295 IVK262293:IVK262295 JFG262293:JFG262295 JPC262293:JPC262295 JYY262293:JYY262295 KIU262293:KIU262295 KSQ262293:KSQ262295 LCM262293:LCM262295 LMI262293:LMI262295 LWE262293:LWE262295 MGA262293:MGA262295 MPW262293:MPW262295 MZS262293:MZS262295 NJO262293:NJO262295 NTK262293:NTK262295 ODG262293:ODG262295 ONC262293:ONC262295 OWY262293:OWY262295 PGU262293:PGU262295 PQQ262293:PQQ262295 QAM262293:QAM262295 QKI262293:QKI262295 QUE262293:QUE262295 REA262293:REA262295 RNW262293:RNW262295 RXS262293:RXS262295 SHO262293:SHO262295 SRK262293:SRK262295 TBG262293:TBG262295 TLC262293:TLC262295 TUY262293:TUY262295 UEU262293:UEU262295 UOQ262293:UOQ262295 UYM262293:UYM262295 VII262293:VII262295 VSE262293:VSE262295 WCA262293:WCA262295 WLW262293:WLW262295 WVS262293:WVS262295 K327829:K327831 JG327829:JG327831 TC327829:TC327831 ACY327829:ACY327831 AMU327829:AMU327831 AWQ327829:AWQ327831 BGM327829:BGM327831 BQI327829:BQI327831 CAE327829:CAE327831 CKA327829:CKA327831 CTW327829:CTW327831 DDS327829:DDS327831 DNO327829:DNO327831 DXK327829:DXK327831 EHG327829:EHG327831 ERC327829:ERC327831 FAY327829:FAY327831 FKU327829:FKU327831 FUQ327829:FUQ327831 GEM327829:GEM327831 GOI327829:GOI327831 GYE327829:GYE327831 HIA327829:HIA327831 HRW327829:HRW327831 IBS327829:IBS327831 ILO327829:ILO327831 IVK327829:IVK327831 JFG327829:JFG327831 JPC327829:JPC327831 JYY327829:JYY327831 KIU327829:KIU327831 KSQ327829:KSQ327831 LCM327829:LCM327831 LMI327829:LMI327831 LWE327829:LWE327831 MGA327829:MGA327831 MPW327829:MPW327831 MZS327829:MZS327831 NJO327829:NJO327831 NTK327829:NTK327831 ODG327829:ODG327831 ONC327829:ONC327831 OWY327829:OWY327831 PGU327829:PGU327831 PQQ327829:PQQ327831 QAM327829:QAM327831 QKI327829:QKI327831 QUE327829:QUE327831 REA327829:REA327831 RNW327829:RNW327831 RXS327829:RXS327831 SHO327829:SHO327831 SRK327829:SRK327831 TBG327829:TBG327831 TLC327829:TLC327831 TUY327829:TUY327831 UEU327829:UEU327831 UOQ327829:UOQ327831 UYM327829:UYM327831 VII327829:VII327831 VSE327829:VSE327831 WCA327829:WCA327831 WLW327829:WLW327831 WVS327829:WVS327831 K393365:K393367 JG393365:JG393367 TC393365:TC393367 ACY393365:ACY393367 AMU393365:AMU393367 AWQ393365:AWQ393367 BGM393365:BGM393367 BQI393365:BQI393367 CAE393365:CAE393367 CKA393365:CKA393367 CTW393365:CTW393367 DDS393365:DDS393367 DNO393365:DNO393367 DXK393365:DXK393367 EHG393365:EHG393367 ERC393365:ERC393367 FAY393365:FAY393367 FKU393365:FKU393367 FUQ393365:FUQ393367 GEM393365:GEM393367 GOI393365:GOI393367 GYE393365:GYE393367 HIA393365:HIA393367 HRW393365:HRW393367 IBS393365:IBS393367 ILO393365:ILO393367 IVK393365:IVK393367 JFG393365:JFG393367 JPC393365:JPC393367 JYY393365:JYY393367 KIU393365:KIU393367 KSQ393365:KSQ393367 LCM393365:LCM393367 LMI393365:LMI393367 LWE393365:LWE393367 MGA393365:MGA393367 MPW393365:MPW393367 MZS393365:MZS393367 NJO393365:NJO393367 NTK393365:NTK393367 ODG393365:ODG393367 ONC393365:ONC393367 OWY393365:OWY393367 PGU393365:PGU393367 PQQ393365:PQQ393367 QAM393365:QAM393367 QKI393365:QKI393367 QUE393365:QUE393367 REA393365:REA393367 RNW393365:RNW393367 RXS393365:RXS393367 SHO393365:SHO393367 SRK393365:SRK393367 TBG393365:TBG393367 TLC393365:TLC393367 TUY393365:TUY393367 UEU393365:UEU393367 UOQ393365:UOQ393367 UYM393365:UYM393367 VII393365:VII393367 VSE393365:VSE393367 WCA393365:WCA393367 WLW393365:WLW393367 WVS393365:WVS393367 K458901:K458903 JG458901:JG458903 TC458901:TC458903 ACY458901:ACY458903 AMU458901:AMU458903 AWQ458901:AWQ458903 BGM458901:BGM458903 BQI458901:BQI458903 CAE458901:CAE458903 CKA458901:CKA458903 CTW458901:CTW458903 DDS458901:DDS458903 DNO458901:DNO458903 DXK458901:DXK458903 EHG458901:EHG458903 ERC458901:ERC458903 FAY458901:FAY458903 FKU458901:FKU458903 FUQ458901:FUQ458903 GEM458901:GEM458903 GOI458901:GOI458903 GYE458901:GYE458903 HIA458901:HIA458903 HRW458901:HRW458903 IBS458901:IBS458903 ILO458901:ILO458903 IVK458901:IVK458903 JFG458901:JFG458903 JPC458901:JPC458903 JYY458901:JYY458903 KIU458901:KIU458903 KSQ458901:KSQ458903 LCM458901:LCM458903 LMI458901:LMI458903 LWE458901:LWE458903 MGA458901:MGA458903 MPW458901:MPW458903 MZS458901:MZS458903 NJO458901:NJO458903 NTK458901:NTK458903 ODG458901:ODG458903 ONC458901:ONC458903 OWY458901:OWY458903 PGU458901:PGU458903 PQQ458901:PQQ458903 QAM458901:QAM458903 QKI458901:QKI458903 QUE458901:QUE458903 REA458901:REA458903 RNW458901:RNW458903 RXS458901:RXS458903 SHO458901:SHO458903 SRK458901:SRK458903 TBG458901:TBG458903 TLC458901:TLC458903 TUY458901:TUY458903 UEU458901:UEU458903 UOQ458901:UOQ458903 UYM458901:UYM458903 VII458901:VII458903 VSE458901:VSE458903 WCA458901:WCA458903 WLW458901:WLW458903 WVS458901:WVS458903 K524437:K524439 JG524437:JG524439 TC524437:TC524439 ACY524437:ACY524439 AMU524437:AMU524439 AWQ524437:AWQ524439 BGM524437:BGM524439 BQI524437:BQI524439 CAE524437:CAE524439 CKA524437:CKA524439 CTW524437:CTW524439 DDS524437:DDS524439 DNO524437:DNO524439 DXK524437:DXK524439 EHG524437:EHG524439 ERC524437:ERC524439 FAY524437:FAY524439 FKU524437:FKU524439 FUQ524437:FUQ524439 GEM524437:GEM524439 GOI524437:GOI524439 GYE524437:GYE524439 HIA524437:HIA524439 HRW524437:HRW524439 IBS524437:IBS524439 ILO524437:ILO524439 IVK524437:IVK524439 JFG524437:JFG524439 JPC524437:JPC524439 JYY524437:JYY524439 KIU524437:KIU524439 KSQ524437:KSQ524439 LCM524437:LCM524439 LMI524437:LMI524439 LWE524437:LWE524439 MGA524437:MGA524439 MPW524437:MPW524439 MZS524437:MZS524439 NJO524437:NJO524439 NTK524437:NTK524439 ODG524437:ODG524439 ONC524437:ONC524439 OWY524437:OWY524439 PGU524437:PGU524439 PQQ524437:PQQ524439 QAM524437:QAM524439 QKI524437:QKI524439 QUE524437:QUE524439 REA524437:REA524439 RNW524437:RNW524439 RXS524437:RXS524439 SHO524437:SHO524439 SRK524437:SRK524439 TBG524437:TBG524439 TLC524437:TLC524439 TUY524437:TUY524439 UEU524437:UEU524439 UOQ524437:UOQ524439 UYM524437:UYM524439 VII524437:VII524439 VSE524437:VSE524439 WCA524437:WCA524439 WLW524437:WLW524439 WVS524437:WVS524439 K589973:K589975 JG589973:JG589975 TC589973:TC589975 ACY589973:ACY589975 AMU589973:AMU589975 AWQ589973:AWQ589975 BGM589973:BGM589975 BQI589973:BQI589975 CAE589973:CAE589975 CKA589973:CKA589975 CTW589973:CTW589975 DDS589973:DDS589975 DNO589973:DNO589975 DXK589973:DXK589975 EHG589973:EHG589975 ERC589973:ERC589975 FAY589973:FAY589975 FKU589973:FKU589975 FUQ589973:FUQ589975 GEM589973:GEM589975 GOI589973:GOI589975 GYE589973:GYE589975 HIA589973:HIA589975 HRW589973:HRW589975 IBS589973:IBS589975 ILO589973:ILO589975 IVK589973:IVK589975 JFG589973:JFG589975 JPC589973:JPC589975 JYY589973:JYY589975 KIU589973:KIU589975 KSQ589973:KSQ589975 LCM589973:LCM589975 LMI589973:LMI589975 LWE589973:LWE589975 MGA589973:MGA589975 MPW589973:MPW589975 MZS589973:MZS589975 NJO589973:NJO589975 NTK589973:NTK589975 ODG589973:ODG589975 ONC589973:ONC589975 OWY589973:OWY589975 PGU589973:PGU589975 PQQ589973:PQQ589975 QAM589973:QAM589975 QKI589973:QKI589975 QUE589973:QUE589975 REA589973:REA589975 RNW589973:RNW589975 RXS589973:RXS589975 SHO589973:SHO589975 SRK589973:SRK589975 TBG589973:TBG589975 TLC589973:TLC589975 TUY589973:TUY589975 UEU589973:UEU589975 UOQ589973:UOQ589975 UYM589973:UYM589975 VII589973:VII589975 VSE589973:VSE589975 WCA589973:WCA589975 WLW589973:WLW589975 WVS589973:WVS589975 K655509:K655511 JG655509:JG655511 TC655509:TC655511 ACY655509:ACY655511 AMU655509:AMU655511 AWQ655509:AWQ655511 BGM655509:BGM655511 BQI655509:BQI655511 CAE655509:CAE655511 CKA655509:CKA655511 CTW655509:CTW655511 DDS655509:DDS655511 DNO655509:DNO655511 DXK655509:DXK655511 EHG655509:EHG655511 ERC655509:ERC655511 FAY655509:FAY655511 FKU655509:FKU655511 FUQ655509:FUQ655511 GEM655509:GEM655511 GOI655509:GOI655511 GYE655509:GYE655511 HIA655509:HIA655511 HRW655509:HRW655511 IBS655509:IBS655511 ILO655509:ILO655511 IVK655509:IVK655511 JFG655509:JFG655511 JPC655509:JPC655511 JYY655509:JYY655511 KIU655509:KIU655511 KSQ655509:KSQ655511 LCM655509:LCM655511 LMI655509:LMI655511 LWE655509:LWE655511 MGA655509:MGA655511 MPW655509:MPW655511 MZS655509:MZS655511 NJO655509:NJO655511 NTK655509:NTK655511 ODG655509:ODG655511 ONC655509:ONC655511 OWY655509:OWY655511 PGU655509:PGU655511 PQQ655509:PQQ655511 QAM655509:QAM655511 QKI655509:QKI655511 QUE655509:QUE655511 REA655509:REA655511 RNW655509:RNW655511 RXS655509:RXS655511 SHO655509:SHO655511 SRK655509:SRK655511 TBG655509:TBG655511 TLC655509:TLC655511 TUY655509:TUY655511 UEU655509:UEU655511 UOQ655509:UOQ655511 UYM655509:UYM655511 VII655509:VII655511 VSE655509:VSE655511 WCA655509:WCA655511 WLW655509:WLW655511 WVS655509:WVS655511 K721045:K721047 JG721045:JG721047 TC721045:TC721047 ACY721045:ACY721047 AMU721045:AMU721047 AWQ721045:AWQ721047 BGM721045:BGM721047 BQI721045:BQI721047 CAE721045:CAE721047 CKA721045:CKA721047 CTW721045:CTW721047 DDS721045:DDS721047 DNO721045:DNO721047 DXK721045:DXK721047 EHG721045:EHG721047 ERC721045:ERC721047 FAY721045:FAY721047 FKU721045:FKU721047 FUQ721045:FUQ721047 GEM721045:GEM721047 GOI721045:GOI721047 GYE721045:GYE721047 HIA721045:HIA721047 HRW721045:HRW721047 IBS721045:IBS721047 ILO721045:ILO721047 IVK721045:IVK721047 JFG721045:JFG721047 JPC721045:JPC721047 JYY721045:JYY721047 KIU721045:KIU721047 KSQ721045:KSQ721047 LCM721045:LCM721047 LMI721045:LMI721047 LWE721045:LWE721047 MGA721045:MGA721047 MPW721045:MPW721047 MZS721045:MZS721047 NJO721045:NJO721047 NTK721045:NTK721047 ODG721045:ODG721047 ONC721045:ONC721047 OWY721045:OWY721047 PGU721045:PGU721047 PQQ721045:PQQ721047 QAM721045:QAM721047 QKI721045:QKI721047 QUE721045:QUE721047 REA721045:REA721047 RNW721045:RNW721047 RXS721045:RXS721047 SHO721045:SHO721047 SRK721045:SRK721047 TBG721045:TBG721047 TLC721045:TLC721047 TUY721045:TUY721047 UEU721045:UEU721047 UOQ721045:UOQ721047 UYM721045:UYM721047 VII721045:VII721047 VSE721045:VSE721047 WCA721045:WCA721047 WLW721045:WLW721047 WVS721045:WVS721047 K786581:K786583 JG786581:JG786583 TC786581:TC786583 ACY786581:ACY786583 AMU786581:AMU786583 AWQ786581:AWQ786583 BGM786581:BGM786583 BQI786581:BQI786583 CAE786581:CAE786583 CKA786581:CKA786583 CTW786581:CTW786583 DDS786581:DDS786583 DNO786581:DNO786583 DXK786581:DXK786583 EHG786581:EHG786583 ERC786581:ERC786583 FAY786581:FAY786583 FKU786581:FKU786583 FUQ786581:FUQ786583 GEM786581:GEM786583 GOI786581:GOI786583 GYE786581:GYE786583 HIA786581:HIA786583 HRW786581:HRW786583 IBS786581:IBS786583 ILO786581:ILO786583 IVK786581:IVK786583 JFG786581:JFG786583 JPC786581:JPC786583 JYY786581:JYY786583 KIU786581:KIU786583 KSQ786581:KSQ786583 LCM786581:LCM786583 LMI786581:LMI786583 LWE786581:LWE786583 MGA786581:MGA786583 MPW786581:MPW786583 MZS786581:MZS786583 NJO786581:NJO786583 NTK786581:NTK786583 ODG786581:ODG786583 ONC786581:ONC786583 OWY786581:OWY786583 PGU786581:PGU786583 PQQ786581:PQQ786583 QAM786581:QAM786583 QKI786581:QKI786583 QUE786581:QUE786583 REA786581:REA786583 RNW786581:RNW786583 RXS786581:RXS786583 SHO786581:SHO786583 SRK786581:SRK786583 TBG786581:TBG786583 TLC786581:TLC786583 TUY786581:TUY786583 UEU786581:UEU786583 UOQ786581:UOQ786583 UYM786581:UYM786583 VII786581:VII786583 VSE786581:VSE786583 WCA786581:WCA786583 WLW786581:WLW786583 WVS786581:WVS786583 K852117:K852119 JG852117:JG852119 TC852117:TC852119 ACY852117:ACY852119 AMU852117:AMU852119 AWQ852117:AWQ852119 BGM852117:BGM852119 BQI852117:BQI852119 CAE852117:CAE852119 CKA852117:CKA852119 CTW852117:CTW852119 DDS852117:DDS852119 DNO852117:DNO852119 DXK852117:DXK852119 EHG852117:EHG852119 ERC852117:ERC852119 FAY852117:FAY852119 FKU852117:FKU852119 FUQ852117:FUQ852119 GEM852117:GEM852119 GOI852117:GOI852119 GYE852117:GYE852119 HIA852117:HIA852119 HRW852117:HRW852119 IBS852117:IBS852119 ILO852117:ILO852119 IVK852117:IVK852119 JFG852117:JFG852119 JPC852117:JPC852119 JYY852117:JYY852119 KIU852117:KIU852119 KSQ852117:KSQ852119 LCM852117:LCM852119 LMI852117:LMI852119 LWE852117:LWE852119 MGA852117:MGA852119 MPW852117:MPW852119 MZS852117:MZS852119 NJO852117:NJO852119 NTK852117:NTK852119 ODG852117:ODG852119 ONC852117:ONC852119 OWY852117:OWY852119 PGU852117:PGU852119 PQQ852117:PQQ852119 QAM852117:QAM852119 QKI852117:QKI852119 QUE852117:QUE852119 REA852117:REA852119 RNW852117:RNW852119 RXS852117:RXS852119 SHO852117:SHO852119 SRK852117:SRK852119 TBG852117:TBG852119 TLC852117:TLC852119 TUY852117:TUY852119 UEU852117:UEU852119 UOQ852117:UOQ852119 UYM852117:UYM852119 VII852117:VII852119 VSE852117:VSE852119 WCA852117:WCA852119 WLW852117:WLW852119 WVS852117:WVS852119 K917653:K917655 JG917653:JG917655 TC917653:TC917655 ACY917653:ACY917655 AMU917653:AMU917655 AWQ917653:AWQ917655 BGM917653:BGM917655 BQI917653:BQI917655 CAE917653:CAE917655 CKA917653:CKA917655 CTW917653:CTW917655 DDS917653:DDS917655 DNO917653:DNO917655 DXK917653:DXK917655 EHG917653:EHG917655 ERC917653:ERC917655 FAY917653:FAY917655 FKU917653:FKU917655 FUQ917653:FUQ917655 GEM917653:GEM917655 GOI917653:GOI917655 GYE917653:GYE917655 HIA917653:HIA917655 HRW917653:HRW917655 IBS917653:IBS917655 ILO917653:ILO917655 IVK917653:IVK917655 JFG917653:JFG917655 JPC917653:JPC917655 JYY917653:JYY917655 KIU917653:KIU917655 KSQ917653:KSQ917655 LCM917653:LCM917655 LMI917653:LMI917655 LWE917653:LWE917655 MGA917653:MGA917655 MPW917653:MPW917655 MZS917653:MZS917655 NJO917653:NJO917655 NTK917653:NTK917655 ODG917653:ODG917655 ONC917653:ONC917655 OWY917653:OWY917655 PGU917653:PGU917655 PQQ917653:PQQ917655 QAM917653:QAM917655 QKI917653:QKI917655 QUE917653:QUE917655 REA917653:REA917655 RNW917653:RNW917655 RXS917653:RXS917655 SHO917653:SHO917655 SRK917653:SRK917655 TBG917653:TBG917655 TLC917653:TLC917655 TUY917653:TUY917655 UEU917653:UEU917655 UOQ917653:UOQ917655 UYM917653:UYM917655 VII917653:VII917655 VSE917653:VSE917655 WCA917653:WCA917655 WLW917653:WLW917655 WVS917653:WVS917655 K983189:K983191 JG983189:JG983191 TC983189:TC983191 ACY983189:ACY983191 AMU983189:AMU983191 AWQ983189:AWQ983191 BGM983189:BGM983191 BQI983189:BQI983191 CAE983189:CAE983191 CKA983189:CKA983191 CTW983189:CTW983191 DDS983189:DDS983191 DNO983189:DNO983191 DXK983189:DXK983191 EHG983189:EHG983191 ERC983189:ERC983191 FAY983189:FAY983191 FKU983189:FKU983191 FUQ983189:FUQ983191 GEM983189:GEM983191 GOI983189:GOI983191 GYE983189:GYE983191 HIA983189:HIA983191 HRW983189:HRW983191 IBS983189:IBS983191 ILO983189:ILO983191 IVK983189:IVK983191 JFG983189:JFG983191 JPC983189:JPC983191 JYY983189:JYY983191 KIU983189:KIU983191 KSQ983189:KSQ983191 LCM983189:LCM983191 LMI983189:LMI983191 LWE983189:LWE983191 MGA983189:MGA983191 MPW983189:MPW983191 MZS983189:MZS983191 NJO983189:NJO983191 NTK983189:NTK983191 ODG983189:ODG983191 ONC983189:ONC983191 OWY983189:OWY983191 PGU983189:PGU983191 PQQ983189:PQQ983191 QAM983189:QAM983191 QKI983189:QKI983191 QUE983189:QUE983191 REA983189:REA983191 RNW983189:RNW983191 RXS983189:RXS983191 SHO983189:SHO983191 SRK983189:SRK983191 TBG983189:TBG983191 TLC983189:TLC983191 TUY983189:TUY983191 UEU983189:UEU983191 UOQ983189:UOQ983191 UYM983189:UYM983191 VII983189:VII983191 VSE983189:VSE983191 WCA983189:WCA983191 WLW983189:WLW983191 WVS983189:WVS983191 B90:B92 IX90:IX92 ST90:ST92 ACP90:ACP92 AML90:AML92 AWH90:AWH92 BGD90:BGD92 BPZ90:BPZ92 BZV90:BZV92 CJR90:CJR92 CTN90:CTN92 DDJ90:DDJ92 DNF90:DNF92 DXB90:DXB92 EGX90:EGX92 EQT90:EQT92 FAP90:FAP92 FKL90:FKL92 FUH90:FUH92 GED90:GED92 GNZ90:GNZ92 GXV90:GXV92 HHR90:HHR92 HRN90:HRN92 IBJ90:IBJ92 ILF90:ILF92 IVB90:IVB92 JEX90:JEX92 JOT90:JOT92 JYP90:JYP92 KIL90:KIL92 KSH90:KSH92 LCD90:LCD92 LLZ90:LLZ92 LVV90:LVV92 MFR90:MFR92 MPN90:MPN92 MZJ90:MZJ92 NJF90:NJF92 NTB90:NTB92 OCX90:OCX92 OMT90:OMT92 OWP90:OWP92 PGL90:PGL92 PQH90:PQH92 QAD90:QAD92 QJZ90:QJZ92 QTV90:QTV92 RDR90:RDR92 RNN90:RNN92 RXJ90:RXJ92 SHF90:SHF92 SRB90:SRB92 TAX90:TAX92 TKT90:TKT92 TUP90:TUP92 UEL90:UEL92 UOH90:UOH92 UYD90:UYD92 VHZ90:VHZ92 VRV90:VRV92 WBR90:WBR92 WLN90:WLN92 WVJ90:WVJ92 B65626:B65628 IX65626:IX65628 ST65626:ST65628 ACP65626:ACP65628 AML65626:AML65628 AWH65626:AWH65628 BGD65626:BGD65628 BPZ65626:BPZ65628 BZV65626:BZV65628 CJR65626:CJR65628 CTN65626:CTN65628 DDJ65626:DDJ65628 DNF65626:DNF65628 DXB65626:DXB65628 EGX65626:EGX65628 EQT65626:EQT65628 FAP65626:FAP65628 FKL65626:FKL65628 FUH65626:FUH65628 GED65626:GED65628 GNZ65626:GNZ65628 GXV65626:GXV65628 HHR65626:HHR65628 HRN65626:HRN65628 IBJ65626:IBJ65628 ILF65626:ILF65628 IVB65626:IVB65628 JEX65626:JEX65628 JOT65626:JOT65628 JYP65626:JYP65628 KIL65626:KIL65628 KSH65626:KSH65628 LCD65626:LCD65628 LLZ65626:LLZ65628 LVV65626:LVV65628 MFR65626:MFR65628 MPN65626:MPN65628 MZJ65626:MZJ65628 NJF65626:NJF65628 NTB65626:NTB65628 OCX65626:OCX65628 OMT65626:OMT65628 OWP65626:OWP65628 PGL65626:PGL65628 PQH65626:PQH65628 QAD65626:QAD65628 QJZ65626:QJZ65628 QTV65626:QTV65628 RDR65626:RDR65628 RNN65626:RNN65628 RXJ65626:RXJ65628 SHF65626:SHF65628 SRB65626:SRB65628 TAX65626:TAX65628 TKT65626:TKT65628 TUP65626:TUP65628 UEL65626:UEL65628 UOH65626:UOH65628 UYD65626:UYD65628 VHZ65626:VHZ65628 VRV65626:VRV65628 WBR65626:WBR65628 WLN65626:WLN65628 WVJ65626:WVJ65628 B131162:B131164 IX131162:IX131164 ST131162:ST131164 ACP131162:ACP131164 AML131162:AML131164 AWH131162:AWH131164 BGD131162:BGD131164 BPZ131162:BPZ131164 BZV131162:BZV131164 CJR131162:CJR131164 CTN131162:CTN131164 DDJ131162:DDJ131164 DNF131162:DNF131164 DXB131162:DXB131164 EGX131162:EGX131164 EQT131162:EQT131164 FAP131162:FAP131164 FKL131162:FKL131164 FUH131162:FUH131164 GED131162:GED131164 GNZ131162:GNZ131164 GXV131162:GXV131164 HHR131162:HHR131164 HRN131162:HRN131164 IBJ131162:IBJ131164 ILF131162:ILF131164 IVB131162:IVB131164 JEX131162:JEX131164 JOT131162:JOT131164 JYP131162:JYP131164 KIL131162:KIL131164 KSH131162:KSH131164 LCD131162:LCD131164 LLZ131162:LLZ131164 LVV131162:LVV131164 MFR131162:MFR131164 MPN131162:MPN131164 MZJ131162:MZJ131164 NJF131162:NJF131164 NTB131162:NTB131164 OCX131162:OCX131164 OMT131162:OMT131164 OWP131162:OWP131164 PGL131162:PGL131164 PQH131162:PQH131164 QAD131162:QAD131164 QJZ131162:QJZ131164 QTV131162:QTV131164 RDR131162:RDR131164 RNN131162:RNN131164 RXJ131162:RXJ131164 SHF131162:SHF131164 SRB131162:SRB131164 TAX131162:TAX131164 TKT131162:TKT131164 TUP131162:TUP131164 UEL131162:UEL131164 UOH131162:UOH131164 UYD131162:UYD131164 VHZ131162:VHZ131164 VRV131162:VRV131164 WBR131162:WBR131164 WLN131162:WLN131164 WVJ131162:WVJ131164 B196698:B196700 IX196698:IX196700 ST196698:ST196700 ACP196698:ACP196700 AML196698:AML196700 AWH196698:AWH196700 BGD196698:BGD196700 BPZ196698:BPZ196700 BZV196698:BZV196700 CJR196698:CJR196700 CTN196698:CTN196700 DDJ196698:DDJ196700 DNF196698:DNF196700 DXB196698:DXB196700 EGX196698:EGX196700 EQT196698:EQT196700 FAP196698:FAP196700 FKL196698:FKL196700 FUH196698:FUH196700 GED196698:GED196700 GNZ196698:GNZ196700 GXV196698:GXV196700 HHR196698:HHR196700 HRN196698:HRN196700 IBJ196698:IBJ196700 ILF196698:ILF196700 IVB196698:IVB196700 JEX196698:JEX196700 JOT196698:JOT196700 JYP196698:JYP196700 KIL196698:KIL196700 KSH196698:KSH196700 LCD196698:LCD196700 LLZ196698:LLZ196700 LVV196698:LVV196700 MFR196698:MFR196700 MPN196698:MPN196700 MZJ196698:MZJ196700 NJF196698:NJF196700 NTB196698:NTB196700 OCX196698:OCX196700 OMT196698:OMT196700 OWP196698:OWP196700 PGL196698:PGL196700 PQH196698:PQH196700 QAD196698:QAD196700 QJZ196698:QJZ196700 QTV196698:QTV196700 RDR196698:RDR196700 RNN196698:RNN196700 RXJ196698:RXJ196700 SHF196698:SHF196700 SRB196698:SRB196700 TAX196698:TAX196700 TKT196698:TKT196700 TUP196698:TUP196700 UEL196698:UEL196700 UOH196698:UOH196700 UYD196698:UYD196700 VHZ196698:VHZ196700 VRV196698:VRV196700 WBR196698:WBR196700 WLN196698:WLN196700 WVJ196698:WVJ196700 B262234:B262236 IX262234:IX262236 ST262234:ST262236 ACP262234:ACP262236 AML262234:AML262236 AWH262234:AWH262236 BGD262234:BGD262236 BPZ262234:BPZ262236 BZV262234:BZV262236 CJR262234:CJR262236 CTN262234:CTN262236 DDJ262234:DDJ262236 DNF262234:DNF262236 DXB262234:DXB262236 EGX262234:EGX262236 EQT262234:EQT262236 FAP262234:FAP262236 FKL262234:FKL262236 FUH262234:FUH262236 GED262234:GED262236 GNZ262234:GNZ262236 GXV262234:GXV262236 HHR262234:HHR262236 HRN262234:HRN262236 IBJ262234:IBJ262236 ILF262234:ILF262236 IVB262234:IVB262236 JEX262234:JEX262236 JOT262234:JOT262236 JYP262234:JYP262236 KIL262234:KIL262236 KSH262234:KSH262236 LCD262234:LCD262236 LLZ262234:LLZ262236 LVV262234:LVV262236 MFR262234:MFR262236 MPN262234:MPN262236 MZJ262234:MZJ262236 NJF262234:NJF262236 NTB262234:NTB262236 OCX262234:OCX262236 OMT262234:OMT262236 OWP262234:OWP262236 PGL262234:PGL262236 PQH262234:PQH262236 QAD262234:QAD262236 QJZ262234:QJZ262236 QTV262234:QTV262236 RDR262234:RDR262236 RNN262234:RNN262236 RXJ262234:RXJ262236 SHF262234:SHF262236 SRB262234:SRB262236 TAX262234:TAX262236 TKT262234:TKT262236 TUP262234:TUP262236 UEL262234:UEL262236 UOH262234:UOH262236 UYD262234:UYD262236 VHZ262234:VHZ262236 VRV262234:VRV262236 WBR262234:WBR262236 WLN262234:WLN262236 WVJ262234:WVJ262236 B327770:B327772 IX327770:IX327772 ST327770:ST327772 ACP327770:ACP327772 AML327770:AML327772 AWH327770:AWH327772 BGD327770:BGD327772 BPZ327770:BPZ327772 BZV327770:BZV327772 CJR327770:CJR327772 CTN327770:CTN327772 DDJ327770:DDJ327772 DNF327770:DNF327772 DXB327770:DXB327772 EGX327770:EGX327772 EQT327770:EQT327772 FAP327770:FAP327772 FKL327770:FKL327772 FUH327770:FUH327772 GED327770:GED327772 GNZ327770:GNZ327772 GXV327770:GXV327772 HHR327770:HHR327772 HRN327770:HRN327772 IBJ327770:IBJ327772 ILF327770:ILF327772 IVB327770:IVB327772 JEX327770:JEX327772 JOT327770:JOT327772 JYP327770:JYP327772 KIL327770:KIL327772 KSH327770:KSH327772 LCD327770:LCD327772 LLZ327770:LLZ327772 LVV327770:LVV327772 MFR327770:MFR327772 MPN327770:MPN327772 MZJ327770:MZJ327772 NJF327770:NJF327772 NTB327770:NTB327772 OCX327770:OCX327772 OMT327770:OMT327772 OWP327770:OWP327772 PGL327770:PGL327772 PQH327770:PQH327772 QAD327770:QAD327772 QJZ327770:QJZ327772 QTV327770:QTV327772 RDR327770:RDR327772 RNN327770:RNN327772 RXJ327770:RXJ327772 SHF327770:SHF327772 SRB327770:SRB327772 TAX327770:TAX327772 TKT327770:TKT327772 TUP327770:TUP327772 UEL327770:UEL327772 UOH327770:UOH327772 UYD327770:UYD327772 VHZ327770:VHZ327772 VRV327770:VRV327772 WBR327770:WBR327772 WLN327770:WLN327772 WVJ327770:WVJ327772 B393306:B393308 IX393306:IX393308 ST393306:ST393308 ACP393306:ACP393308 AML393306:AML393308 AWH393306:AWH393308 BGD393306:BGD393308 BPZ393306:BPZ393308 BZV393306:BZV393308 CJR393306:CJR393308 CTN393306:CTN393308 DDJ393306:DDJ393308 DNF393306:DNF393308 DXB393306:DXB393308 EGX393306:EGX393308 EQT393306:EQT393308 FAP393306:FAP393308 FKL393306:FKL393308 FUH393306:FUH393308 GED393306:GED393308 GNZ393306:GNZ393308 GXV393306:GXV393308 HHR393306:HHR393308 HRN393306:HRN393308 IBJ393306:IBJ393308 ILF393306:ILF393308 IVB393306:IVB393308 JEX393306:JEX393308 JOT393306:JOT393308 JYP393306:JYP393308 KIL393306:KIL393308 KSH393306:KSH393308 LCD393306:LCD393308 LLZ393306:LLZ393308 LVV393306:LVV393308 MFR393306:MFR393308 MPN393306:MPN393308 MZJ393306:MZJ393308 NJF393306:NJF393308 NTB393306:NTB393308 OCX393306:OCX393308 OMT393306:OMT393308 OWP393306:OWP393308 PGL393306:PGL393308 PQH393306:PQH393308 QAD393306:QAD393308 QJZ393306:QJZ393308 QTV393306:QTV393308 RDR393306:RDR393308 RNN393306:RNN393308 RXJ393306:RXJ393308 SHF393306:SHF393308 SRB393306:SRB393308 TAX393306:TAX393308 TKT393306:TKT393308 TUP393306:TUP393308 UEL393306:UEL393308 UOH393306:UOH393308 UYD393306:UYD393308 VHZ393306:VHZ393308 VRV393306:VRV393308 WBR393306:WBR393308 WLN393306:WLN393308 WVJ393306:WVJ393308 B458842:B458844 IX458842:IX458844 ST458842:ST458844 ACP458842:ACP458844 AML458842:AML458844 AWH458842:AWH458844 BGD458842:BGD458844 BPZ458842:BPZ458844 BZV458842:BZV458844 CJR458842:CJR458844 CTN458842:CTN458844 DDJ458842:DDJ458844 DNF458842:DNF458844 DXB458842:DXB458844 EGX458842:EGX458844 EQT458842:EQT458844 FAP458842:FAP458844 FKL458842:FKL458844 FUH458842:FUH458844 GED458842:GED458844 GNZ458842:GNZ458844 GXV458842:GXV458844 HHR458842:HHR458844 HRN458842:HRN458844 IBJ458842:IBJ458844 ILF458842:ILF458844 IVB458842:IVB458844 JEX458842:JEX458844 JOT458842:JOT458844 JYP458842:JYP458844 KIL458842:KIL458844 KSH458842:KSH458844 LCD458842:LCD458844 LLZ458842:LLZ458844 LVV458842:LVV458844 MFR458842:MFR458844 MPN458842:MPN458844 MZJ458842:MZJ458844 NJF458842:NJF458844 NTB458842:NTB458844 OCX458842:OCX458844 OMT458842:OMT458844 OWP458842:OWP458844 PGL458842:PGL458844 PQH458842:PQH458844 QAD458842:QAD458844 QJZ458842:QJZ458844 QTV458842:QTV458844 RDR458842:RDR458844 RNN458842:RNN458844 RXJ458842:RXJ458844 SHF458842:SHF458844 SRB458842:SRB458844 TAX458842:TAX458844 TKT458842:TKT458844 TUP458842:TUP458844 UEL458842:UEL458844 UOH458842:UOH458844 UYD458842:UYD458844 VHZ458842:VHZ458844 VRV458842:VRV458844 WBR458842:WBR458844 WLN458842:WLN458844 WVJ458842:WVJ458844 B524378:B524380 IX524378:IX524380 ST524378:ST524380 ACP524378:ACP524380 AML524378:AML524380 AWH524378:AWH524380 BGD524378:BGD524380 BPZ524378:BPZ524380 BZV524378:BZV524380 CJR524378:CJR524380 CTN524378:CTN524380 DDJ524378:DDJ524380 DNF524378:DNF524380 DXB524378:DXB524380 EGX524378:EGX524380 EQT524378:EQT524380 FAP524378:FAP524380 FKL524378:FKL524380 FUH524378:FUH524380 GED524378:GED524380 GNZ524378:GNZ524380 GXV524378:GXV524380 HHR524378:HHR524380 HRN524378:HRN524380 IBJ524378:IBJ524380 ILF524378:ILF524380 IVB524378:IVB524380 JEX524378:JEX524380 JOT524378:JOT524380 JYP524378:JYP524380 KIL524378:KIL524380 KSH524378:KSH524380 LCD524378:LCD524380 LLZ524378:LLZ524380 LVV524378:LVV524380 MFR524378:MFR524380 MPN524378:MPN524380 MZJ524378:MZJ524380 NJF524378:NJF524380 NTB524378:NTB524380 OCX524378:OCX524380 OMT524378:OMT524380 OWP524378:OWP524380 PGL524378:PGL524380 PQH524378:PQH524380 QAD524378:QAD524380 QJZ524378:QJZ524380 QTV524378:QTV524380 RDR524378:RDR524380 RNN524378:RNN524380 RXJ524378:RXJ524380 SHF524378:SHF524380 SRB524378:SRB524380 TAX524378:TAX524380 TKT524378:TKT524380 TUP524378:TUP524380 UEL524378:UEL524380 UOH524378:UOH524380 UYD524378:UYD524380 VHZ524378:VHZ524380 VRV524378:VRV524380 WBR524378:WBR524380 WLN524378:WLN524380 WVJ524378:WVJ524380 B589914:B589916 IX589914:IX589916 ST589914:ST589916 ACP589914:ACP589916 AML589914:AML589916 AWH589914:AWH589916 BGD589914:BGD589916 BPZ589914:BPZ589916 BZV589914:BZV589916 CJR589914:CJR589916 CTN589914:CTN589916 DDJ589914:DDJ589916 DNF589914:DNF589916 DXB589914:DXB589916 EGX589914:EGX589916 EQT589914:EQT589916 FAP589914:FAP589916 FKL589914:FKL589916 FUH589914:FUH589916 GED589914:GED589916 GNZ589914:GNZ589916 GXV589914:GXV589916 HHR589914:HHR589916 HRN589914:HRN589916 IBJ589914:IBJ589916 ILF589914:ILF589916 IVB589914:IVB589916 JEX589914:JEX589916 JOT589914:JOT589916 JYP589914:JYP589916 KIL589914:KIL589916 KSH589914:KSH589916 LCD589914:LCD589916 LLZ589914:LLZ589916 LVV589914:LVV589916 MFR589914:MFR589916 MPN589914:MPN589916 MZJ589914:MZJ589916 NJF589914:NJF589916 NTB589914:NTB589916 OCX589914:OCX589916 OMT589914:OMT589916 OWP589914:OWP589916 PGL589914:PGL589916 PQH589914:PQH589916 QAD589914:QAD589916 QJZ589914:QJZ589916 QTV589914:QTV589916 RDR589914:RDR589916 RNN589914:RNN589916 RXJ589914:RXJ589916 SHF589914:SHF589916 SRB589914:SRB589916 TAX589914:TAX589916 TKT589914:TKT589916 TUP589914:TUP589916 UEL589914:UEL589916 UOH589914:UOH589916 UYD589914:UYD589916 VHZ589914:VHZ589916 VRV589914:VRV589916 WBR589914:WBR589916 WLN589914:WLN589916 WVJ589914:WVJ589916 B655450:B655452 IX655450:IX655452 ST655450:ST655452 ACP655450:ACP655452 AML655450:AML655452 AWH655450:AWH655452 BGD655450:BGD655452 BPZ655450:BPZ655452 BZV655450:BZV655452 CJR655450:CJR655452 CTN655450:CTN655452 DDJ655450:DDJ655452 DNF655450:DNF655452 DXB655450:DXB655452 EGX655450:EGX655452 EQT655450:EQT655452 FAP655450:FAP655452 FKL655450:FKL655452 FUH655450:FUH655452 GED655450:GED655452 GNZ655450:GNZ655452 GXV655450:GXV655452 HHR655450:HHR655452 HRN655450:HRN655452 IBJ655450:IBJ655452 ILF655450:ILF655452 IVB655450:IVB655452 JEX655450:JEX655452 JOT655450:JOT655452 JYP655450:JYP655452 KIL655450:KIL655452 KSH655450:KSH655452 LCD655450:LCD655452 LLZ655450:LLZ655452 LVV655450:LVV655452 MFR655450:MFR655452 MPN655450:MPN655452 MZJ655450:MZJ655452 NJF655450:NJF655452 NTB655450:NTB655452 OCX655450:OCX655452 OMT655450:OMT655452 OWP655450:OWP655452 PGL655450:PGL655452 PQH655450:PQH655452 QAD655450:QAD655452 QJZ655450:QJZ655452 QTV655450:QTV655452 RDR655450:RDR655452 RNN655450:RNN655452 RXJ655450:RXJ655452 SHF655450:SHF655452 SRB655450:SRB655452 TAX655450:TAX655452 TKT655450:TKT655452 TUP655450:TUP655452 UEL655450:UEL655452 UOH655450:UOH655452 UYD655450:UYD655452 VHZ655450:VHZ655452 VRV655450:VRV655452 WBR655450:WBR655452 WLN655450:WLN655452 WVJ655450:WVJ655452 B720986:B720988 IX720986:IX720988 ST720986:ST720988 ACP720986:ACP720988 AML720986:AML720988 AWH720986:AWH720988 BGD720986:BGD720988 BPZ720986:BPZ720988 BZV720986:BZV720988 CJR720986:CJR720988 CTN720986:CTN720988 DDJ720986:DDJ720988 DNF720986:DNF720988 DXB720986:DXB720988 EGX720986:EGX720988 EQT720986:EQT720988 FAP720986:FAP720988 FKL720986:FKL720988 FUH720986:FUH720988 GED720986:GED720988 GNZ720986:GNZ720988 GXV720986:GXV720988 HHR720986:HHR720988 HRN720986:HRN720988 IBJ720986:IBJ720988 ILF720986:ILF720988 IVB720986:IVB720988 JEX720986:JEX720988 JOT720986:JOT720988 JYP720986:JYP720988 KIL720986:KIL720988 KSH720986:KSH720988 LCD720986:LCD720988 LLZ720986:LLZ720988 LVV720986:LVV720988 MFR720986:MFR720988 MPN720986:MPN720988 MZJ720986:MZJ720988 NJF720986:NJF720988 NTB720986:NTB720988 OCX720986:OCX720988 OMT720986:OMT720988 OWP720986:OWP720988 PGL720986:PGL720988 PQH720986:PQH720988 QAD720986:QAD720988 QJZ720986:QJZ720988 QTV720986:QTV720988 RDR720986:RDR720988 RNN720986:RNN720988 RXJ720986:RXJ720988 SHF720986:SHF720988 SRB720986:SRB720988 TAX720986:TAX720988 TKT720986:TKT720988 TUP720986:TUP720988 UEL720986:UEL720988 UOH720986:UOH720988 UYD720986:UYD720988 VHZ720986:VHZ720988 VRV720986:VRV720988 WBR720986:WBR720988 WLN720986:WLN720988 WVJ720986:WVJ720988 B786522:B786524 IX786522:IX786524 ST786522:ST786524 ACP786522:ACP786524 AML786522:AML786524 AWH786522:AWH786524 BGD786522:BGD786524 BPZ786522:BPZ786524 BZV786522:BZV786524 CJR786522:CJR786524 CTN786522:CTN786524 DDJ786522:DDJ786524 DNF786522:DNF786524 DXB786522:DXB786524 EGX786522:EGX786524 EQT786522:EQT786524 FAP786522:FAP786524 FKL786522:FKL786524 FUH786522:FUH786524 GED786522:GED786524 GNZ786522:GNZ786524 GXV786522:GXV786524 HHR786522:HHR786524 HRN786522:HRN786524 IBJ786522:IBJ786524 ILF786522:ILF786524 IVB786522:IVB786524 JEX786522:JEX786524 JOT786522:JOT786524 JYP786522:JYP786524 KIL786522:KIL786524 KSH786522:KSH786524 LCD786522:LCD786524 LLZ786522:LLZ786524 LVV786522:LVV786524 MFR786522:MFR786524 MPN786522:MPN786524 MZJ786522:MZJ786524 NJF786522:NJF786524 NTB786522:NTB786524 OCX786522:OCX786524 OMT786522:OMT786524 OWP786522:OWP786524 PGL786522:PGL786524 PQH786522:PQH786524 QAD786522:QAD786524 QJZ786522:QJZ786524 QTV786522:QTV786524 RDR786522:RDR786524 RNN786522:RNN786524 RXJ786522:RXJ786524 SHF786522:SHF786524 SRB786522:SRB786524 TAX786522:TAX786524 TKT786522:TKT786524 TUP786522:TUP786524 UEL786522:UEL786524 UOH786522:UOH786524 UYD786522:UYD786524 VHZ786522:VHZ786524 VRV786522:VRV786524 WBR786522:WBR786524 WLN786522:WLN786524 WVJ786522:WVJ786524 B852058:B852060 IX852058:IX852060 ST852058:ST852060 ACP852058:ACP852060 AML852058:AML852060 AWH852058:AWH852060 BGD852058:BGD852060 BPZ852058:BPZ852060 BZV852058:BZV852060 CJR852058:CJR852060 CTN852058:CTN852060 DDJ852058:DDJ852060 DNF852058:DNF852060 DXB852058:DXB852060 EGX852058:EGX852060 EQT852058:EQT852060 FAP852058:FAP852060 FKL852058:FKL852060 FUH852058:FUH852060 GED852058:GED852060 GNZ852058:GNZ852060 GXV852058:GXV852060 HHR852058:HHR852060 HRN852058:HRN852060 IBJ852058:IBJ852060 ILF852058:ILF852060 IVB852058:IVB852060 JEX852058:JEX852060 JOT852058:JOT852060 JYP852058:JYP852060 KIL852058:KIL852060 KSH852058:KSH852060 LCD852058:LCD852060 LLZ852058:LLZ852060 LVV852058:LVV852060 MFR852058:MFR852060 MPN852058:MPN852060 MZJ852058:MZJ852060 NJF852058:NJF852060 NTB852058:NTB852060 OCX852058:OCX852060 OMT852058:OMT852060 OWP852058:OWP852060 PGL852058:PGL852060 PQH852058:PQH852060 QAD852058:QAD852060 QJZ852058:QJZ852060 QTV852058:QTV852060 RDR852058:RDR852060 RNN852058:RNN852060 RXJ852058:RXJ852060 SHF852058:SHF852060 SRB852058:SRB852060 TAX852058:TAX852060 TKT852058:TKT852060 TUP852058:TUP852060 UEL852058:UEL852060 UOH852058:UOH852060 UYD852058:UYD852060 VHZ852058:VHZ852060 VRV852058:VRV852060 WBR852058:WBR852060 WLN852058:WLN852060 WVJ852058:WVJ852060 B917594:B917596 IX917594:IX917596 ST917594:ST917596 ACP917594:ACP917596 AML917594:AML917596 AWH917594:AWH917596 BGD917594:BGD917596 BPZ917594:BPZ917596 BZV917594:BZV917596 CJR917594:CJR917596 CTN917594:CTN917596 DDJ917594:DDJ917596 DNF917594:DNF917596 DXB917594:DXB917596 EGX917594:EGX917596 EQT917594:EQT917596 FAP917594:FAP917596 FKL917594:FKL917596 FUH917594:FUH917596 GED917594:GED917596 GNZ917594:GNZ917596 GXV917594:GXV917596 HHR917594:HHR917596 HRN917594:HRN917596 IBJ917594:IBJ917596 ILF917594:ILF917596 IVB917594:IVB917596 JEX917594:JEX917596 JOT917594:JOT917596 JYP917594:JYP917596 KIL917594:KIL917596 KSH917594:KSH917596 LCD917594:LCD917596 LLZ917594:LLZ917596 LVV917594:LVV917596 MFR917594:MFR917596 MPN917594:MPN917596 MZJ917594:MZJ917596 NJF917594:NJF917596 NTB917594:NTB917596 OCX917594:OCX917596 OMT917594:OMT917596 OWP917594:OWP917596 PGL917594:PGL917596 PQH917594:PQH917596 QAD917594:QAD917596 QJZ917594:QJZ917596 QTV917594:QTV917596 RDR917594:RDR917596 RNN917594:RNN917596 RXJ917594:RXJ917596 SHF917594:SHF917596 SRB917594:SRB917596 TAX917594:TAX917596 TKT917594:TKT917596 TUP917594:TUP917596 UEL917594:UEL917596 UOH917594:UOH917596 UYD917594:UYD917596 VHZ917594:VHZ917596 VRV917594:VRV917596 WBR917594:WBR917596 WLN917594:WLN917596 WVJ917594:WVJ917596 B983130:B983132 IX983130:IX983132 ST983130:ST983132 ACP983130:ACP983132 AML983130:AML983132 AWH983130:AWH983132 BGD983130:BGD983132 BPZ983130:BPZ983132 BZV983130:BZV983132 CJR983130:CJR983132 CTN983130:CTN983132 DDJ983130:DDJ983132 DNF983130:DNF983132 DXB983130:DXB983132 EGX983130:EGX983132 EQT983130:EQT983132 FAP983130:FAP983132 FKL983130:FKL983132 FUH983130:FUH983132 GED983130:GED983132 GNZ983130:GNZ983132 GXV983130:GXV983132 HHR983130:HHR983132 HRN983130:HRN983132 IBJ983130:IBJ983132 ILF983130:ILF983132 IVB983130:IVB983132 JEX983130:JEX983132 JOT983130:JOT983132 JYP983130:JYP983132 KIL983130:KIL983132 KSH983130:KSH983132 LCD983130:LCD983132 LLZ983130:LLZ983132 LVV983130:LVV983132 MFR983130:MFR983132 MPN983130:MPN983132 MZJ983130:MZJ983132 NJF983130:NJF983132 NTB983130:NTB983132 OCX983130:OCX983132 OMT983130:OMT983132 OWP983130:OWP983132 PGL983130:PGL983132 PQH983130:PQH983132 QAD983130:QAD983132 QJZ983130:QJZ983132 QTV983130:QTV983132 RDR983130:RDR983132 RNN983130:RNN983132 RXJ983130:RXJ983132 SHF983130:SHF983132 SRB983130:SRB983132 TAX983130:TAX983132 TKT983130:TKT983132 TUP983130:TUP983132 UEL983130:UEL983132 UOH983130:UOH983132 UYD983130:UYD983132 VHZ983130:VHZ983132 VRV983130:VRV983132 WBR983130:WBR983132 WLN983130:WLN983132 WVJ983130:WVJ983132 K154:K158 JG154:JG158 TC154:TC158 ACY154:ACY158 AMU154:AMU158 AWQ154:AWQ158 BGM154:BGM158 BQI154:BQI158 CAE154:CAE158 CKA154:CKA158 CTW154:CTW158 DDS154:DDS158 DNO154:DNO158 DXK154:DXK158 EHG154:EHG158 ERC154:ERC158 FAY154:FAY158 FKU154:FKU158 FUQ154:FUQ158 GEM154:GEM158 GOI154:GOI158 GYE154:GYE158 HIA154:HIA158 HRW154:HRW158 IBS154:IBS158 ILO154:ILO158 IVK154:IVK158 JFG154:JFG158 JPC154:JPC158 JYY154:JYY158 KIU154:KIU158 KSQ154:KSQ158 LCM154:LCM158 LMI154:LMI158 LWE154:LWE158 MGA154:MGA158 MPW154:MPW158 MZS154:MZS158 NJO154:NJO158 NTK154:NTK158 ODG154:ODG158 ONC154:ONC158 OWY154:OWY158 PGU154:PGU158 PQQ154:PQQ158 QAM154:QAM158 QKI154:QKI158 QUE154:QUE158 REA154:REA158 RNW154:RNW158 RXS154:RXS158 SHO154:SHO158 SRK154:SRK158 TBG154:TBG158 TLC154:TLC158 TUY154:TUY158 UEU154:UEU158 UOQ154:UOQ158 UYM154:UYM158 VII154:VII158 VSE154:VSE158 WCA154:WCA158 WLW154:WLW158 WVS154:WVS158 K65690:K65694 JG65690:JG65694 TC65690:TC65694 ACY65690:ACY65694 AMU65690:AMU65694 AWQ65690:AWQ65694 BGM65690:BGM65694 BQI65690:BQI65694 CAE65690:CAE65694 CKA65690:CKA65694 CTW65690:CTW65694 DDS65690:DDS65694 DNO65690:DNO65694 DXK65690:DXK65694 EHG65690:EHG65694 ERC65690:ERC65694 FAY65690:FAY65694 FKU65690:FKU65694 FUQ65690:FUQ65694 GEM65690:GEM65694 GOI65690:GOI65694 GYE65690:GYE65694 HIA65690:HIA65694 HRW65690:HRW65694 IBS65690:IBS65694 ILO65690:ILO65694 IVK65690:IVK65694 JFG65690:JFG65694 JPC65690:JPC65694 JYY65690:JYY65694 KIU65690:KIU65694 KSQ65690:KSQ65694 LCM65690:LCM65694 LMI65690:LMI65694 LWE65690:LWE65694 MGA65690:MGA65694 MPW65690:MPW65694 MZS65690:MZS65694 NJO65690:NJO65694 NTK65690:NTK65694 ODG65690:ODG65694 ONC65690:ONC65694 OWY65690:OWY65694 PGU65690:PGU65694 PQQ65690:PQQ65694 QAM65690:QAM65694 QKI65690:QKI65694 QUE65690:QUE65694 REA65690:REA65694 RNW65690:RNW65694 RXS65690:RXS65694 SHO65690:SHO65694 SRK65690:SRK65694 TBG65690:TBG65694 TLC65690:TLC65694 TUY65690:TUY65694 UEU65690:UEU65694 UOQ65690:UOQ65694 UYM65690:UYM65694 VII65690:VII65694 VSE65690:VSE65694 WCA65690:WCA65694 WLW65690:WLW65694 WVS65690:WVS65694 K131226:K131230 JG131226:JG131230 TC131226:TC131230 ACY131226:ACY131230 AMU131226:AMU131230 AWQ131226:AWQ131230 BGM131226:BGM131230 BQI131226:BQI131230 CAE131226:CAE131230 CKA131226:CKA131230 CTW131226:CTW131230 DDS131226:DDS131230 DNO131226:DNO131230 DXK131226:DXK131230 EHG131226:EHG131230 ERC131226:ERC131230 FAY131226:FAY131230 FKU131226:FKU131230 FUQ131226:FUQ131230 GEM131226:GEM131230 GOI131226:GOI131230 GYE131226:GYE131230 HIA131226:HIA131230 HRW131226:HRW131230 IBS131226:IBS131230 ILO131226:ILO131230 IVK131226:IVK131230 JFG131226:JFG131230 JPC131226:JPC131230 JYY131226:JYY131230 KIU131226:KIU131230 KSQ131226:KSQ131230 LCM131226:LCM131230 LMI131226:LMI131230 LWE131226:LWE131230 MGA131226:MGA131230 MPW131226:MPW131230 MZS131226:MZS131230 NJO131226:NJO131230 NTK131226:NTK131230 ODG131226:ODG131230 ONC131226:ONC131230 OWY131226:OWY131230 PGU131226:PGU131230 PQQ131226:PQQ131230 QAM131226:QAM131230 QKI131226:QKI131230 QUE131226:QUE131230 REA131226:REA131230 RNW131226:RNW131230 RXS131226:RXS131230 SHO131226:SHO131230 SRK131226:SRK131230 TBG131226:TBG131230 TLC131226:TLC131230 TUY131226:TUY131230 UEU131226:UEU131230 UOQ131226:UOQ131230 UYM131226:UYM131230 VII131226:VII131230 VSE131226:VSE131230 WCA131226:WCA131230 WLW131226:WLW131230 WVS131226:WVS131230 K196762:K196766 JG196762:JG196766 TC196762:TC196766 ACY196762:ACY196766 AMU196762:AMU196766 AWQ196762:AWQ196766 BGM196762:BGM196766 BQI196762:BQI196766 CAE196762:CAE196766 CKA196762:CKA196766 CTW196762:CTW196766 DDS196762:DDS196766 DNO196762:DNO196766 DXK196762:DXK196766 EHG196762:EHG196766 ERC196762:ERC196766 FAY196762:FAY196766 FKU196762:FKU196766 FUQ196762:FUQ196766 GEM196762:GEM196766 GOI196762:GOI196766 GYE196762:GYE196766 HIA196762:HIA196766 HRW196762:HRW196766 IBS196762:IBS196766 ILO196762:ILO196766 IVK196762:IVK196766 JFG196762:JFG196766 JPC196762:JPC196766 JYY196762:JYY196766 KIU196762:KIU196766 KSQ196762:KSQ196766 LCM196762:LCM196766 LMI196762:LMI196766 LWE196762:LWE196766 MGA196762:MGA196766 MPW196762:MPW196766 MZS196762:MZS196766 NJO196762:NJO196766 NTK196762:NTK196766 ODG196762:ODG196766 ONC196762:ONC196766 OWY196762:OWY196766 PGU196762:PGU196766 PQQ196762:PQQ196766 QAM196762:QAM196766 QKI196762:QKI196766 QUE196762:QUE196766 REA196762:REA196766 RNW196762:RNW196766 RXS196762:RXS196766 SHO196762:SHO196766 SRK196762:SRK196766 TBG196762:TBG196766 TLC196762:TLC196766 TUY196762:TUY196766 UEU196762:UEU196766 UOQ196762:UOQ196766 UYM196762:UYM196766 VII196762:VII196766 VSE196762:VSE196766 WCA196762:WCA196766 WLW196762:WLW196766 WVS196762:WVS196766 K262298:K262302 JG262298:JG262302 TC262298:TC262302 ACY262298:ACY262302 AMU262298:AMU262302 AWQ262298:AWQ262302 BGM262298:BGM262302 BQI262298:BQI262302 CAE262298:CAE262302 CKA262298:CKA262302 CTW262298:CTW262302 DDS262298:DDS262302 DNO262298:DNO262302 DXK262298:DXK262302 EHG262298:EHG262302 ERC262298:ERC262302 FAY262298:FAY262302 FKU262298:FKU262302 FUQ262298:FUQ262302 GEM262298:GEM262302 GOI262298:GOI262302 GYE262298:GYE262302 HIA262298:HIA262302 HRW262298:HRW262302 IBS262298:IBS262302 ILO262298:ILO262302 IVK262298:IVK262302 JFG262298:JFG262302 JPC262298:JPC262302 JYY262298:JYY262302 KIU262298:KIU262302 KSQ262298:KSQ262302 LCM262298:LCM262302 LMI262298:LMI262302 LWE262298:LWE262302 MGA262298:MGA262302 MPW262298:MPW262302 MZS262298:MZS262302 NJO262298:NJO262302 NTK262298:NTK262302 ODG262298:ODG262302 ONC262298:ONC262302 OWY262298:OWY262302 PGU262298:PGU262302 PQQ262298:PQQ262302 QAM262298:QAM262302 QKI262298:QKI262302 QUE262298:QUE262302 REA262298:REA262302 RNW262298:RNW262302 RXS262298:RXS262302 SHO262298:SHO262302 SRK262298:SRK262302 TBG262298:TBG262302 TLC262298:TLC262302 TUY262298:TUY262302 UEU262298:UEU262302 UOQ262298:UOQ262302 UYM262298:UYM262302 VII262298:VII262302 VSE262298:VSE262302 WCA262298:WCA262302 WLW262298:WLW262302 WVS262298:WVS262302 K327834:K327838 JG327834:JG327838 TC327834:TC327838 ACY327834:ACY327838 AMU327834:AMU327838 AWQ327834:AWQ327838 BGM327834:BGM327838 BQI327834:BQI327838 CAE327834:CAE327838 CKA327834:CKA327838 CTW327834:CTW327838 DDS327834:DDS327838 DNO327834:DNO327838 DXK327834:DXK327838 EHG327834:EHG327838 ERC327834:ERC327838 FAY327834:FAY327838 FKU327834:FKU327838 FUQ327834:FUQ327838 GEM327834:GEM327838 GOI327834:GOI327838 GYE327834:GYE327838 HIA327834:HIA327838 HRW327834:HRW327838 IBS327834:IBS327838 ILO327834:ILO327838 IVK327834:IVK327838 JFG327834:JFG327838 JPC327834:JPC327838 JYY327834:JYY327838 KIU327834:KIU327838 KSQ327834:KSQ327838 LCM327834:LCM327838 LMI327834:LMI327838 LWE327834:LWE327838 MGA327834:MGA327838 MPW327834:MPW327838 MZS327834:MZS327838 NJO327834:NJO327838 NTK327834:NTK327838 ODG327834:ODG327838 ONC327834:ONC327838 OWY327834:OWY327838 PGU327834:PGU327838 PQQ327834:PQQ327838 QAM327834:QAM327838 QKI327834:QKI327838 QUE327834:QUE327838 REA327834:REA327838 RNW327834:RNW327838 RXS327834:RXS327838 SHO327834:SHO327838 SRK327834:SRK327838 TBG327834:TBG327838 TLC327834:TLC327838 TUY327834:TUY327838 UEU327834:UEU327838 UOQ327834:UOQ327838 UYM327834:UYM327838 VII327834:VII327838 VSE327834:VSE327838 WCA327834:WCA327838 WLW327834:WLW327838 WVS327834:WVS327838 K393370:K393374 JG393370:JG393374 TC393370:TC393374 ACY393370:ACY393374 AMU393370:AMU393374 AWQ393370:AWQ393374 BGM393370:BGM393374 BQI393370:BQI393374 CAE393370:CAE393374 CKA393370:CKA393374 CTW393370:CTW393374 DDS393370:DDS393374 DNO393370:DNO393374 DXK393370:DXK393374 EHG393370:EHG393374 ERC393370:ERC393374 FAY393370:FAY393374 FKU393370:FKU393374 FUQ393370:FUQ393374 GEM393370:GEM393374 GOI393370:GOI393374 GYE393370:GYE393374 HIA393370:HIA393374 HRW393370:HRW393374 IBS393370:IBS393374 ILO393370:ILO393374 IVK393370:IVK393374 JFG393370:JFG393374 JPC393370:JPC393374 JYY393370:JYY393374 KIU393370:KIU393374 KSQ393370:KSQ393374 LCM393370:LCM393374 LMI393370:LMI393374 LWE393370:LWE393374 MGA393370:MGA393374 MPW393370:MPW393374 MZS393370:MZS393374 NJO393370:NJO393374 NTK393370:NTK393374 ODG393370:ODG393374 ONC393370:ONC393374 OWY393370:OWY393374 PGU393370:PGU393374 PQQ393370:PQQ393374 QAM393370:QAM393374 QKI393370:QKI393374 QUE393370:QUE393374 REA393370:REA393374 RNW393370:RNW393374 RXS393370:RXS393374 SHO393370:SHO393374 SRK393370:SRK393374 TBG393370:TBG393374 TLC393370:TLC393374 TUY393370:TUY393374 UEU393370:UEU393374 UOQ393370:UOQ393374 UYM393370:UYM393374 VII393370:VII393374 VSE393370:VSE393374 WCA393370:WCA393374 WLW393370:WLW393374 WVS393370:WVS393374 K458906:K458910 JG458906:JG458910 TC458906:TC458910 ACY458906:ACY458910 AMU458906:AMU458910 AWQ458906:AWQ458910 BGM458906:BGM458910 BQI458906:BQI458910 CAE458906:CAE458910 CKA458906:CKA458910 CTW458906:CTW458910 DDS458906:DDS458910 DNO458906:DNO458910 DXK458906:DXK458910 EHG458906:EHG458910 ERC458906:ERC458910 FAY458906:FAY458910 FKU458906:FKU458910 FUQ458906:FUQ458910 GEM458906:GEM458910 GOI458906:GOI458910 GYE458906:GYE458910 HIA458906:HIA458910 HRW458906:HRW458910 IBS458906:IBS458910 ILO458906:ILO458910 IVK458906:IVK458910 JFG458906:JFG458910 JPC458906:JPC458910 JYY458906:JYY458910 KIU458906:KIU458910 KSQ458906:KSQ458910 LCM458906:LCM458910 LMI458906:LMI458910 LWE458906:LWE458910 MGA458906:MGA458910 MPW458906:MPW458910 MZS458906:MZS458910 NJO458906:NJO458910 NTK458906:NTK458910 ODG458906:ODG458910 ONC458906:ONC458910 OWY458906:OWY458910 PGU458906:PGU458910 PQQ458906:PQQ458910 QAM458906:QAM458910 QKI458906:QKI458910 QUE458906:QUE458910 REA458906:REA458910 RNW458906:RNW458910 RXS458906:RXS458910 SHO458906:SHO458910 SRK458906:SRK458910 TBG458906:TBG458910 TLC458906:TLC458910 TUY458906:TUY458910 UEU458906:UEU458910 UOQ458906:UOQ458910 UYM458906:UYM458910 VII458906:VII458910 VSE458906:VSE458910 WCA458906:WCA458910 WLW458906:WLW458910 WVS458906:WVS458910 K524442:K524446 JG524442:JG524446 TC524442:TC524446 ACY524442:ACY524446 AMU524442:AMU524446 AWQ524442:AWQ524446 BGM524442:BGM524446 BQI524442:BQI524446 CAE524442:CAE524446 CKA524442:CKA524446 CTW524442:CTW524446 DDS524442:DDS524446 DNO524442:DNO524446 DXK524442:DXK524446 EHG524442:EHG524446 ERC524442:ERC524446 FAY524442:FAY524446 FKU524442:FKU524446 FUQ524442:FUQ524446 GEM524442:GEM524446 GOI524442:GOI524446 GYE524442:GYE524446 HIA524442:HIA524446 HRW524442:HRW524446 IBS524442:IBS524446 ILO524442:ILO524446 IVK524442:IVK524446 JFG524442:JFG524446 JPC524442:JPC524446 JYY524442:JYY524446 KIU524442:KIU524446 KSQ524442:KSQ524446 LCM524442:LCM524446 LMI524442:LMI524446 LWE524442:LWE524446 MGA524442:MGA524446 MPW524442:MPW524446 MZS524442:MZS524446 NJO524442:NJO524446 NTK524442:NTK524446 ODG524442:ODG524446 ONC524442:ONC524446 OWY524442:OWY524446 PGU524442:PGU524446 PQQ524442:PQQ524446 QAM524442:QAM524446 QKI524442:QKI524446 QUE524442:QUE524446 REA524442:REA524446 RNW524442:RNW524446 RXS524442:RXS524446 SHO524442:SHO524446 SRK524442:SRK524446 TBG524442:TBG524446 TLC524442:TLC524446 TUY524442:TUY524446 UEU524442:UEU524446 UOQ524442:UOQ524446 UYM524442:UYM524446 VII524442:VII524446 VSE524442:VSE524446 WCA524442:WCA524446 WLW524442:WLW524446 WVS524442:WVS524446 K589978:K589982 JG589978:JG589982 TC589978:TC589982 ACY589978:ACY589982 AMU589978:AMU589982 AWQ589978:AWQ589982 BGM589978:BGM589982 BQI589978:BQI589982 CAE589978:CAE589982 CKA589978:CKA589982 CTW589978:CTW589982 DDS589978:DDS589982 DNO589978:DNO589982 DXK589978:DXK589982 EHG589978:EHG589982 ERC589978:ERC589982 FAY589978:FAY589982 FKU589978:FKU589982 FUQ589978:FUQ589982 GEM589978:GEM589982 GOI589978:GOI589982 GYE589978:GYE589982 HIA589978:HIA589982 HRW589978:HRW589982 IBS589978:IBS589982 ILO589978:ILO589982 IVK589978:IVK589982 JFG589978:JFG589982 JPC589978:JPC589982 JYY589978:JYY589982 KIU589978:KIU589982 KSQ589978:KSQ589982 LCM589978:LCM589982 LMI589978:LMI589982 LWE589978:LWE589982 MGA589978:MGA589982 MPW589978:MPW589982 MZS589978:MZS589982 NJO589978:NJO589982 NTK589978:NTK589982 ODG589978:ODG589982 ONC589978:ONC589982 OWY589978:OWY589982 PGU589978:PGU589982 PQQ589978:PQQ589982 QAM589978:QAM589982 QKI589978:QKI589982 QUE589978:QUE589982 REA589978:REA589982 RNW589978:RNW589982 RXS589978:RXS589982 SHO589978:SHO589982 SRK589978:SRK589982 TBG589978:TBG589982 TLC589978:TLC589982 TUY589978:TUY589982 UEU589978:UEU589982 UOQ589978:UOQ589982 UYM589978:UYM589982 VII589978:VII589982 VSE589978:VSE589982 WCA589978:WCA589982 WLW589978:WLW589982 WVS589978:WVS589982 K655514:K655518 JG655514:JG655518 TC655514:TC655518 ACY655514:ACY655518 AMU655514:AMU655518 AWQ655514:AWQ655518 BGM655514:BGM655518 BQI655514:BQI655518 CAE655514:CAE655518 CKA655514:CKA655518 CTW655514:CTW655518 DDS655514:DDS655518 DNO655514:DNO655518 DXK655514:DXK655518 EHG655514:EHG655518 ERC655514:ERC655518 FAY655514:FAY655518 FKU655514:FKU655518 FUQ655514:FUQ655518 GEM655514:GEM655518 GOI655514:GOI655518 GYE655514:GYE655518 HIA655514:HIA655518 HRW655514:HRW655518 IBS655514:IBS655518 ILO655514:ILO655518 IVK655514:IVK655518 JFG655514:JFG655518 JPC655514:JPC655518 JYY655514:JYY655518 KIU655514:KIU655518 KSQ655514:KSQ655518 LCM655514:LCM655518 LMI655514:LMI655518 LWE655514:LWE655518 MGA655514:MGA655518 MPW655514:MPW655518 MZS655514:MZS655518 NJO655514:NJO655518 NTK655514:NTK655518 ODG655514:ODG655518 ONC655514:ONC655518 OWY655514:OWY655518 PGU655514:PGU655518 PQQ655514:PQQ655518 QAM655514:QAM655518 QKI655514:QKI655518 QUE655514:QUE655518 REA655514:REA655518 RNW655514:RNW655518 RXS655514:RXS655518 SHO655514:SHO655518 SRK655514:SRK655518 TBG655514:TBG655518 TLC655514:TLC655518 TUY655514:TUY655518 UEU655514:UEU655518 UOQ655514:UOQ655518 UYM655514:UYM655518 VII655514:VII655518 VSE655514:VSE655518 WCA655514:WCA655518 WLW655514:WLW655518 WVS655514:WVS655518 K721050:K721054 JG721050:JG721054 TC721050:TC721054 ACY721050:ACY721054 AMU721050:AMU721054 AWQ721050:AWQ721054 BGM721050:BGM721054 BQI721050:BQI721054 CAE721050:CAE721054 CKA721050:CKA721054 CTW721050:CTW721054 DDS721050:DDS721054 DNO721050:DNO721054 DXK721050:DXK721054 EHG721050:EHG721054 ERC721050:ERC721054 FAY721050:FAY721054 FKU721050:FKU721054 FUQ721050:FUQ721054 GEM721050:GEM721054 GOI721050:GOI721054 GYE721050:GYE721054 HIA721050:HIA721054 HRW721050:HRW721054 IBS721050:IBS721054 ILO721050:ILO721054 IVK721050:IVK721054 JFG721050:JFG721054 JPC721050:JPC721054 JYY721050:JYY721054 KIU721050:KIU721054 KSQ721050:KSQ721054 LCM721050:LCM721054 LMI721050:LMI721054 LWE721050:LWE721054 MGA721050:MGA721054 MPW721050:MPW721054 MZS721050:MZS721054 NJO721050:NJO721054 NTK721050:NTK721054 ODG721050:ODG721054 ONC721050:ONC721054 OWY721050:OWY721054 PGU721050:PGU721054 PQQ721050:PQQ721054 QAM721050:QAM721054 QKI721050:QKI721054 QUE721050:QUE721054 REA721050:REA721054 RNW721050:RNW721054 RXS721050:RXS721054 SHO721050:SHO721054 SRK721050:SRK721054 TBG721050:TBG721054 TLC721050:TLC721054 TUY721050:TUY721054 UEU721050:UEU721054 UOQ721050:UOQ721054 UYM721050:UYM721054 VII721050:VII721054 VSE721050:VSE721054 WCA721050:WCA721054 WLW721050:WLW721054 WVS721050:WVS721054 K786586:K786590 JG786586:JG786590 TC786586:TC786590 ACY786586:ACY786590 AMU786586:AMU786590 AWQ786586:AWQ786590 BGM786586:BGM786590 BQI786586:BQI786590 CAE786586:CAE786590 CKA786586:CKA786590 CTW786586:CTW786590 DDS786586:DDS786590 DNO786586:DNO786590 DXK786586:DXK786590 EHG786586:EHG786590 ERC786586:ERC786590 FAY786586:FAY786590 FKU786586:FKU786590 FUQ786586:FUQ786590 GEM786586:GEM786590 GOI786586:GOI786590 GYE786586:GYE786590 HIA786586:HIA786590 HRW786586:HRW786590 IBS786586:IBS786590 ILO786586:ILO786590 IVK786586:IVK786590 JFG786586:JFG786590 JPC786586:JPC786590 JYY786586:JYY786590 KIU786586:KIU786590 KSQ786586:KSQ786590 LCM786586:LCM786590 LMI786586:LMI786590 LWE786586:LWE786590 MGA786586:MGA786590 MPW786586:MPW786590 MZS786586:MZS786590 NJO786586:NJO786590 NTK786586:NTK786590 ODG786586:ODG786590 ONC786586:ONC786590 OWY786586:OWY786590 PGU786586:PGU786590 PQQ786586:PQQ786590 QAM786586:QAM786590 QKI786586:QKI786590 QUE786586:QUE786590 REA786586:REA786590 RNW786586:RNW786590 RXS786586:RXS786590 SHO786586:SHO786590 SRK786586:SRK786590 TBG786586:TBG786590 TLC786586:TLC786590 TUY786586:TUY786590 UEU786586:UEU786590 UOQ786586:UOQ786590 UYM786586:UYM786590 VII786586:VII786590 VSE786586:VSE786590 WCA786586:WCA786590 WLW786586:WLW786590 WVS786586:WVS786590 K852122:K852126 JG852122:JG852126 TC852122:TC852126 ACY852122:ACY852126 AMU852122:AMU852126 AWQ852122:AWQ852126 BGM852122:BGM852126 BQI852122:BQI852126 CAE852122:CAE852126 CKA852122:CKA852126 CTW852122:CTW852126 DDS852122:DDS852126 DNO852122:DNO852126 DXK852122:DXK852126 EHG852122:EHG852126 ERC852122:ERC852126 FAY852122:FAY852126 FKU852122:FKU852126 FUQ852122:FUQ852126 GEM852122:GEM852126 GOI852122:GOI852126 GYE852122:GYE852126 HIA852122:HIA852126 HRW852122:HRW852126 IBS852122:IBS852126 ILO852122:ILO852126 IVK852122:IVK852126 JFG852122:JFG852126 JPC852122:JPC852126 JYY852122:JYY852126 KIU852122:KIU852126 KSQ852122:KSQ852126 LCM852122:LCM852126 LMI852122:LMI852126 LWE852122:LWE852126 MGA852122:MGA852126 MPW852122:MPW852126 MZS852122:MZS852126 NJO852122:NJO852126 NTK852122:NTK852126 ODG852122:ODG852126 ONC852122:ONC852126 OWY852122:OWY852126 PGU852122:PGU852126 PQQ852122:PQQ852126 QAM852122:QAM852126 QKI852122:QKI852126 QUE852122:QUE852126 REA852122:REA852126 RNW852122:RNW852126 RXS852122:RXS852126 SHO852122:SHO852126 SRK852122:SRK852126 TBG852122:TBG852126 TLC852122:TLC852126 TUY852122:TUY852126 UEU852122:UEU852126 UOQ852122:UOQ852126 UYM852122:UYM852126 VII852122:VII852126 VSE852122:VSE852126 WCA852122:WCA852126 WLW852122:WLW852126 WVS852122:WVS852126 K917658:K917662 JG917658:JG917662 TC917658:TC917662 ACY917658:ACY917662 AMU917658:AMU917662 AWQ917658:AWQ917662 BGM917658:BGM917662 BQI917658:BQI917662 CAE917658:CAE917662 CKA917658:CKA917662 CTW917658:CTW917662 DDS917658:DDS917662 DNO917658:DNO917662 DXK917658:DXK917662 EHG917658:EHG917662 ERC917658:ERC917662 FAY917658:FAY917662 FKU917658:FKU917662 FUQ917658:FUQ917662 GEM917658:GEM917662 GOI917658:GOI917662 GYE917658:GYE917662 HIA917658:HIA917662 HRW917658:HRW917662 IBS917658:IBS917662 ILO917658:ILO917662 IVK917658:IVK917662 JFG917658:JFG917662 JPC917658:JPC917662 JYY917658:JYY917662 KIU917658:KIU917662 KSQ917658:KSQ917662 LCM917658:LCM917662 LMI917658:LMI917662 LWE917658:LWE917662 MGA917658:MGA917662 MPW917658:MPW917662 MZS917658:MZS917662 NJO917658:NJO917662 NTK917658:NTK917662 ODG917658:ODG917662 ONC917658:ONC917662 OWY917658:OWY917662 PGU917658:PGU917662 PQQ917658:PQQ917662 QAM917658:QAM917662 QKI917658:QKI917662 QUE917658:QUE917662 REA917658:REA917662 RNW917658:RNW917662 RXS917658:RXS917662 SHO917658:SHO917662 SRK917658:SRK917662 TBG917658:TBG917662 TLC917658:TLC917662 TUY917658:TUY917662 UEU917658:UEU917662 UOQ917658:UOQ917662 UYM917658:UYM917662 VII917658:VII917662 VSE917658:VSE917662 WCA917658:WCA917662 WLW917658:WLW917662 WVS917658:WVS917662 K983194:K983198 JG983194:JG983198 TC983194:TC983198 ACY983194:ACY983198 AMU983194:AMU983198 AWQ983194:AWQ983198 BGM983194:BGM983198 BQI983194:BQI983198 CAE983194:CAE983198 CKA983194:CKA983198 CTW983194:CTW983198 DDS983194:DDS983198 DNO983194:DNO983198 DXK983194:DXK983198 EHG983194:EHG983198 ERC983194:ERC983198 FAY983194:FAY983198 FKU983194:FKU983198 FUQ983194:FUQ983198 GEM983194:GEM983198 GOI983194:GOI983198 GYE983194:GYE983198 HIA983194:HIA983198 HRW983194:HRW983198 IBS983194:IBS983198 ILO983194:ILO983198 IVK983194:IVK983198 JFG983194:JFG983198 JPC983194:JPC983198 JYY983194:JYY983198 KIU983194:KIU983198 KSQ983194:KSQ983198 LCM983194:LCM983198 LMI983194:LMI983198 LWE983194:LWE983198 MGA983194:MGA983198 MPW983194:MPW983198 MZS983194:MZS983198 NJO983194:NJO983198 NTK983194:NTK983198 ODG983194:ODG983198 ONC983194:ONC983198 OWY983194:OWY983198 PGU983194:PGU983198 PQQ983194:PQQ983198 QAM983194:QAM983198 QKI983194:QKI983198 QUE983194:QUE983198 REA983194:REA983198 RNW983194:RNW983198 RXS983194:RXS983198 SHO983194:SHO983198 SRK983194:SRK983198 TBG983194:TBG983198 TLC983194:TLC983198 TUY983194:TUY983198 UEU983194:UEU983198 UOQ983194:UOQ983198 UYM983194:UYM983198 VII983194:VII983198 VSE983194:VSE983198 WCA983194:WCA983198 WLW983194:WLW983198 WVS983194:WVS983198 B94:B104 IX94:IX104 ST94:ST104 ACP94:ACP104 AML94:AML104 AWH94:AWH104 BGD94:BGD104 BPZ94:BPZ104 BZV94:BZV104 CJR94:CJR104 CTN94:CTN104 DDJ94:DDJ104 DNF94:DNF104 DXB94:DXB104 EGX94:EGX104 EQT94:EQT104 FAP94:FAP104 FKL94:FKL104 FUH94:FUH104 GED94:GED104 GNZ94:GNZ104 GXV94:GXV104 HHR94:HHR104 HRN94:HRN104 IBJ94:IBJ104 ILF94:ILF104 IVB94:IVB104 JEX94:JEX104 JOT94:JOT104 JYP94:JYP104 KIL94:KIL104 KSH94:KSH104 LCD94:LCD104 LLZ94:LLZ104 LVV94:LVV104 MFR94:MFR104 MPN94:MPN104 MZJ94:MZJ104 NJF94:NJF104 NTB94:NTB104 OCX94:OCX104 OMT94:OMT104 OWP94:OWP104 PGL94:PGL104 PQH94:PQH104 QAD94:QAD104 QJZ94:QJZ104 QTV94:QTV104 RDR94:RDR104 RNN94:RNN104 RXJ94:RXJ104 SHF94:SHF104 SRB94:SRB104 TAX94:TAX104 TKT94:TKT104 TUP94:TUP104 UEL94:UEL104 UOH94:UOH104 UYD94:UYD104 VHZ94:VHZ104 VRV94:VRV104 WBR94:WBR104 WLN94:WLN104 WVJ94:WVJ104 B65630:B65640 IX65630:IX65640 ST65630:ST65640 ACP65630:ACP65640 AML65630:AML65640 AWH65630:AWH65640 BGD65630:BGD65640 BPZ65630:BPZ65640 BZV65630:BZV65640 CJR65630:CJR65640 CTN65630:CTN65640 DDJ65630:DDJ65640 DNF65630:DNF65640 DXB65630:DXB65640 EGX65630:EGX65640 EQT65630:EQT65640 FAP65630:FAP65640 FKL65630:FKL65640 FUH65630:FUH65640 GED65630:GED65640 GNZ65630:GNZ65640 GXV65630:GXV65640 HHR65630:HHR65640 HRN65630:HRN65640 IBJ65630:IBJ65640 ILF65630:ILF65640 IVB65630:IVB65640 JEX65630:JEX65640 JOT65630:JOT65640 JYP65630:JYP65640 KIL65630:KIL65640 KSH65630:KSH65640 LCD65630:LCD65640 LLZ65630:LLZ65640 LVV65630:LVV65640 MFR65630:MFR65640 MPN65630:MPN65640 MZJ65630:MZJ65640 NJF65630:NJF65640 NTB65630:NTB65640 OCX65630:OCX65640 OMT65630:OMT65640 OWP65630:OWP65640 PGL65630:PGL65640 PQH65630:PQH65640 QAD65630:QAD65640 QJZ65630:QJZ65640 QTV65630:QTV65640 RDR65630:RDR65640 RNN65630:RNN65640 RXJ65630:RXJ65640 SHF65630:SHF65640 SRB65630:SRB65640 TAX65630:TAX65640 TKT65630:TKT65640 TUP65630:TUP65640 UEL65630:UEL65640 UOH65630:UOH65640 UYD65630:UYD65640 VHZ65630:VHZ65640 VRV65630:VRV65640 WBR65630:WBR65640 WLN65630:WLN65640 WVJ65630:WVJ65640 B131166:B131176 IX131166:IX131176 ST131166:ST131176 ACP131166:ACP131176 AML131166:AML131176 AWH131166:AWH131176 BGD131166:BGD131176 BPZ131166:BPZ131176 BZV131166:BZV131176 CJR131166:CJR131176 CTN131166:CTN131176 DDJ131166:DDJ131176 DNF131166:DNF131176 DXB131166:DXB131176 EGX131166:EGX131176 EQT131166:EQT131176 FAP131166:FAP131176 FKL131166:FKL131176 FUH131166:FUH131176 GED131166:GED131176 GNZ131166:GNZ131176 GXV131166:GXV131176 HHR131166:HHR131176 HRN131166:HRN131176 IBJ131166:IBJ131176 ILF131166:ILF131176 IVB131166:IVB131176 JEX131166:JEX131176 JOT131166:JOT131176 JYP131166:JYP131176 KIL131166:KIL131176 KSH131166:KSH131176 LCD131166:LCD131176 LLZ131166:LLZ131176 LVV131166:LVV131176 MFR131166:MFR131176 MPN131166:MPN131176 MZJ131166:MZJ131176 NJF131166:NJF131176 NTB131166:NTB131176 OCX131166:OCX131176 OMT131166:OMT131176 OWP131166:OWP131176 PGL131166:PGL131176 PQH131166:PQH131176 QAD131166:QAD131176 QJZ131166:QJZ131176 QTV131166:QTV131176 RDR131166:RDR131176 RNN131166:RNN131176 RXJ131166:RXJ131176 SHF131166:SHF131176 SRB131166:SRB131176 TAX131166:TAX131176 TKT131166:TKT131176 TUP131166:TUP131176 UEL131166:UEL131176 UOH131166:UOH131176 UYD131166:UYD131176 VHZ131166:VHZ131176 VRV131166:VRV131176 WBR131166:WBR131176 WLN131166:WLN131176 WVJ131166:WVJ131176 B196702:B196712 IX196702:IX196712 ST196702:ST196712 ACP196702:ACP196712 AML196702:AML196712 AWH196702:AWH196712 BGD196702:BGD196712 BPZ196702:BPZ196712 BZV196702:BZV196712 CJR196702:CJR196712 CTN196702:CTN196712 DDJ196702:DDJ196712 DNF196702:DNF196712 DXB196702:DXB196712 EGX196702:EGX196712 EQT196702:EQT196712 FAP196702:FAP196712 FKL196702:FKL196712 FUH196702:FUH196712 GED196702:GED196712 GNZ196702:GNZ196712 GXV196702:GXV196712 HHR196702:HHR196712 HRN196702:HRN196712 IBJ196702:IBJ196712 ILF196702:ILF196712 IVB196702:IVB196712 JEX196702:JEX196712 JOT196702:JOT196712 JYP196702:JYP196712 KIL196702:KIL196712 KSH196702:KSH196712 LCD196702:LCD196712 LLZ196702:LLZ196712 LVV196702:LVV196712 MFR196702:MFR196712 MPN196702:MPN196712 MZJ196702:MZJ196712 NJF196702:NJF196712 NTB196702:NTB196712 OCX196702:OCX196712 OMT196702:OMT196712 OWP196702:OWP196712 PGL196702:PGL196712 PQH196702:PQH196712 QAD196702:QAD196712 QJZ196702:QJZ196712 QTV196702:QTV196712 RDR196702:RDR196712 RNN196702:RNN196712 RXJ196702:RXJ196712 SHF196702:SHF196712 SRB196702:SRB196712 TAX196702:TAX196712 TKT196702:TKT196712 TUP196702:TUP196712 UEL196702:UEL196712 UOH196702:UOH196712 UYD196702:UYD196712 VHZ196702:VHZ196712 VRV196702:VRV196712 WBR196702:WBR196712 WLN196702:WLN196712 WVJ196702:WVJ196712 B262238:B262248 IX262238:IX262248 ST262238:ST262248 ACP262238:ACP262248 AML262238:AML262248 AWH262238:AWH262248 BGD262238:BGD262248 BPZ262238:BPZ262248 BZV262238:BZV262248 CJR262238:CJR262248 CTN262238:CTN262248 DDJ262238:DDJ262248 DNF262238:DNF262248 DXB262238:DXB262248 EGX262238:EGX262248 EQT262238:EQT262248 FAP262238:FAP262248 FKL262238:FKL262248 FUH262238:FUH262248 GED262238:GED262248 GNZ262238:GNZ262248 GXV262238:GXV262248 HHR262238:HHR262248 HRN262238:HRN262248 IBJ262238:IBJ262248 ILF262238:ILF262248 IVB262238:IVB262248 JEX262238:JEX262248 JOT262238:JOT262248 JYP262238:JYP262248 KIL262238:KIL262248 KSH262238:KSH262248 LCD262238:LCD262248 LLZ262238:LLZ262248 LVV262238:LVV262248 MFR262238:MFR262248 MPN262238:MPN262248 MZJ262238:MZJ262248 NJF262238:NJF262248 NTB262238:NTB262248 OCX262238:OCX262248 OMT262238:OMT262248 OWP262238:OWP262248 PGL262238:PGL262248 PQH262238:PQH262248 QAD262238:QAD262248 QJZ262238:QJZ262248 QTV262238:QTV262248 RDR262238:RDR262248 RNN262238:RNN262248 RXJ262238:RXJ262248 SHF262238:SHF262248 SRB262238:SRB262248 TAX262238:TAX262248 TKT262238:TKT262248 TUP262238:TUP262248 UEL262238:UEL262248 UOH262238:UOH262248 UYD262238:UYD262248 VHZ262238:VHZ262248 VRV262238:VRV262248 WBR262238:WBR262248 WLN262238:WLN262248 WVJ262238:WVJ262248 B327774:B327784 IX327774:IX327784 ST327774:ST327784 ACP327774:ACP327784 AML327774:AML327784 AWH327774:AWH327784 BGD327774:BGD327784 BPZ327774:BPZ327784 BZV327774:BZV327784 CJR327774:CJR327784 CTN327774:CTN327784 DDJ327774:DDJ327784 DNF327774:DNF327784 DXB327774:DXB327784 EGX327774:EGX327784 EQT327774:EQT327784 FAP327774:FAP327784 FKL327774:FKL327784 FUH327774:FUH327784 GED327774:GED327784 GNZ327774:GNZ327784 GXV327774:GXV327784 HHR327774:HHR327784 HRN327774:HRN327784 IBJ327774:IBJ327784 ILF327774:ILF327784 IVB327774:IVB327784 JEX327774:JEX327784 JOT327774:JOT327784 JYP327774:JYP327784 KIL327774:KIL327784 KSH327774:KSH327784 LCD327774:LCD327784 LLZ327774:LLZ327784 LVV327774:LVV327784 MFR327774:MFR327784 MPN327774:MPN327784 MZJ327774:MZJ327784 NJF327774:NJF327784 NTB327774:NTB327784 OCX327774:OCX327784 OMT327774:OMT327784 OWP327774:OWP327784 PGL327774:PGL327784 PQH327774:PQH327784 QAD327774:QAD327784 QJZ327774:QJZ327784 QTV327774:QTV327784 RDR327774:RDR327784 RNN327774:RNN327784 RXJ327774:RXJ327784 SHF327774:SHF327784 SRB327774:SRB327784 TAX327774:TAX327784 TKT327774:TKT327784 TUP327774:TUP327784 UEL327774:UEL327784 UOH327774:UOH327784 UYD327774:UYD327784 VHZ327774:VHZ327784 VRV327774:VRV327784 WBR327774:WBR327784 WLN327774:WLN327784 WVJ327774:WVJ327784 B393310:B393320 IX393310:IX393320 ST393310:ST393320 ACP393310:ACP393320 AML393310:AML393320 AWH393310:AWH393320 BGD393310:BGD393320 BPZ393310:BPZ393320 BZV393310:BZV393320 CJR393310:CJR393320 CTN393310:CTN393320 DDJ393310:DDJ393320 DNF393310:DNF393320 DXB393310:DXB393320 EGX393310:EGX393320 EQT393310:EQT393320 FAP393310:FAP393320 FKL393310:FKL393320 FUH393310:FUH393320 GED393310:GED393320 GNZ393310:GNZ393320 GXV393310:GXV393320 HHR393310:HHR393320 HRN393310:HRN393320 IBJ393310:IBJ393320 ILF393310:ILF393320 IVB393310:IVB393320 JEX393310:JEX393320 JOT393310:JOT393320 JYP393310:JYP393320 KIL393310:KIL393320 KSH393310:KSH393320 LCD393310:LCD393320 LLZ393310:LLZ393320 LVV393310:LVV393320 MFR393310:MFR393320 MPN393310:MPN393320 MZJ393310:MZJ393320 NJF393310:NJF393320 NTB393310:NTB393320 OCX393310:OCX393320 OMT393310:OMT393320 OWP393310:OWP393320 PGL393310:PGL393320 PQH393310:PQH393320 QAD393310:QAD393320 QJZ393310:QJZ393320 QTV393310:QTV393320 RDR393310:RDR393320 RNN393310:RNN393320 RXJ393310:RXJ393320 SHF393310:SHF393320 SRB393310:SRB393320 TAX393310:TAX393320 TKT393310:TKT393320 TUP393310:TUP393320 UEL393310:UEL393320 UOH393310:UOH393320 UYD393310:UYD393320 VHZ393310:VHZ393320 VRV393310:VRV393320 WBR393310:WBR393320 WLN393310:WLN393320 WVJ393310:WVJ393320 B458846:B458856 IX458846:IX458856 ST458846:ST458856 ACP458846:ACP458856 AML458846:AML458856 AWH458846:AWH458856 BGD458846:BGD458856 BPZ458846:BPZ458856 BZV458846:BZV458856 CJR458846:CJR458856 CTN458846:CTN458856 DDJ458846:DDJ458856 DNF458846:DNF458856 DXB458846:DXB458856 EGX458846:EGX458856 EQT458846:EQT458856 FAP458846:FAP458856 FKL458846:FKL458856 FUH458846:FUH458856 GED458846:GED458856 GNZ458846:GNZ458856 GXV458846:GXV458856 HHR458846:HHR458856 HRN458846:HRN458856 IBJ458846:IBJ458856 ILF458846:ILF458856 IVB458846:IVB458856 JEX458846:JEX458856 JOT458846:JOT458856 JYP458846:JYP458856 KIL458846:KIL458856 KSH458846:KSH458856 LCD458846:LCD458856 LLZ458846:LLZ458856 LVV458846:LVV458856 MFR458846:MFR458856 MPN458846:MPN458856 MZJ458846:MZJ458856 NJF458846:NJF458856 NTB458846:NTB458856 OCX458846:OCX458856 OMT458846:OMT458856 OWP458846:OWP458856 PGL458846:PGL458856 PQH458846:PQH458856 QAD458846:QAD458856 QJZ458846:QJZ458856 QTV458846:QTV458856 RDR458846:RDR458856 RNN458846:RNN458856 RXJ458846:RXJ458856 SHF458846:SHF458856 SRB458846:SRB458856 TAX458846:TAX458856 TKT458846:TKT458856 TUP458846:TUP458856 UEL458846:UEL458856 UOH458846:UOH458856 UYD458846:UYD458856 VHZ458846:VHZ458856 VRV458846:VRV458856 WBR458846:WBR458856 WLN458846:WLN458856 WVJ458846:WVJ458856 B524382:B524392 IX524382:IX524392 ST524382:ST524392 ACP524382:ACP524392 AML524382:AML524392 AWH524382:AWH524392 BGD524382:BGD524392 BPZ524382:BPZ524392 BZV524382:BZV524392 CJR524382:CJR524392 CTN524382:CTN524392 DDJ524382:DDJ524392 DNF524382:DNF524392 DXB524382:DXB524392 EGX524382:EGX524392 EQT524382:EQT524392 FAP524382:FAP524392 FKL524382:FKL524392 FUH524382:FUH524392 GED524382:GED524392 GNZ524382:GNZ524392 GXV524382:GXV524392 HHR524382:HHR524392 HRN524382:HRN524392 IBJ524382:IBJ524392 ILF524382:ILF524392 IVB524382:IVB524392 JEX524382:JEX524392 JOT524382:JOT524392 JYP524382:JYP524392 KIL524382:KIL524392 KSH524382:KSH524392 LCD524382:LCD524392 LLZ524382:LLZ524392 LVV524382:LVV524392 MFR524382:MFR524392 MPN524382:MPN524392 MZJ524382:MZJ524392 NJF524382:NJF524392 NTB524382:NTB524392 OCX524382:OCX524392 OMT524382:OMT524392 OWP524382:OWP524392 PGL524382:PGL524392 PQH524382:PQH524392 QAD524382:QAD524392 QJZ524382:QJZ524392 QTV524382:QTV524392 RDR524382:RDR524392 RNN524382:RNN524392 RXJ524382:RXJ524392 SHF524382:SHF524392 SRB524382:SRB524392 TAX524382:TAX524392 TKT524382:TKT524392 TUP524382:TUP524392 UEL524382:UEL524392 UOH524382:UOH524392 UYD524382:UYD524392 VHZ524382:VHZ524392 VRV524382:VRV524392 WBR524382:WBR524392 WLN524382:WLN524392 WVJ524382:WVJ524392 B589918:B589928 IX589918:IX589928 ST589918:ST589928 ACP589918:ACP589928 AML589918:AML589928 AWH589918:AWH589928 BGD589918:BGD589928 BPZ589918:BPZ589928 BZV589918:BZV589928 CJR589918:CJR589928 CTN589918:CTN589928 DDJ589918:DDJ589928 DNF589918:DNF589928 DXB589918:DXB589928 EGX589918:EGX589928 EQT589918:EQT589928 FAP589918:FAP589928 FKL589918:FKL589928 FUH589918:FUH589928 GED589918:GED589928 GNZ589918:GNZ589928 GXV589918:GXV589928 HHR589918:HHR589928 HRN589918:HRN589928 IBJ589918:IBJ589928 ILF589918:ILF589928 IVB589918:IVB589928 JEX589918:JEX589928 JOT589918:JOT589928 JYP589918:JYP589928 KIL589918:KIL589928 KSH589918:KSH589928 LCD589918:LCD589928 LLZ589918:LLZ589928 LVV589918:LVV589928 MFR589918:MFR589928 MPN589918:MPN589928 MZJ589918:MZJ589928 NJF589918:NJF589928 NTB589918:NTB589928 OCX589918:OCX589928 OMT589918:OMT589928 OWP589918:OWP589928 PGL589918:PGL589928 PQH589918:PQH589928 QAD589918:QAD589928 QJZ589918:QJZ589928 QTV589918:QTV589928 RDR589918:RDR589928 RNN589918:RNN589928 RXJ589918:RXJ589928 SHF589918:SHF589928 SRB589918:SRB589928 TAX589918:TAX589928 TKT589918:TKT589928 TUP589918:TUP589928 UEL589918:UEL589928 UOH589918:UOH589928 UYD589918:UYD589928 VHZ589918:VHZ589928 VRV589918:VRV589928 WBR589918:WBR589928 WLN589918:WLN589928 WVJ589918:WVJ589928 B655454:B655464 IX655454:IX655464 ST655454:ST655464 ACP655454:ACP655464 AML655454:AML655464 AWH655454:AWH655464 BGD655454:BGD655464 BPZ655454:BPZ655464 BZV655454:BZV655464 CJR655454:CJR655464 CTN655454:CTN655464 DDJ655454:DDJ655464 DNF655454:DNF655464 DXB655454:DXB655464 EGX655454:EGX655464 EQT655454:EQT655464 FAP655454:FAP655464 FKL655454:FKL655464 FUH655454:FUH655464 GED655454:GED655464 GNZ655454:GNZ655464 GXV655454:GXV655464 HHR655454:HHR655464 HRN655454:HRN655464 IBJ655454:IBJ655464 ILF655454:ILF655464 IVB655454:IVB655464 JEX655454:JEX655464 JOT655454:JOT655464 JYP655454:JYP655464 KIL655454:KIL655464 KSH655454:KSH655464 LCD655454:LCD655464 LLZ655454:LLZ655464 LVV655454:LVV655464 MFR655454:MFR655464 MPN655454:MPN655464 MZJ655454:MZJ655464 NJF655454:NJF655464 NTB655454:NTB655464 OCX655454:OCX655464 OMT655454:OMT655464 OWP655454:OWP655464 PGL655454:PGL655464 PQH655454:PQH655464 QAD655454:QAD655464 QJZ655454:QJZ655464 QTV655454:QTV655464 RDR655454:RDR655464 RNN655454:RNN655464 RXJ655454:RXJ655464 SHF655454:SHF655464 SRB655454:SRB655464 TAX655454:TAX655464 TKT655454:TKT655464 TUP655454:TUP655464 UEL655454:UEL655464 UOH655454:UOH655464 UYD655454:UYD655464 VHZ655454:VHZ655464 VRV655454:VRV655464 WBR655454:WBR655464 WLN655454:WLN655464 WVJ655454:WVJ655464 B720990:B721000 IX720990:IX721000 ST720990:ST721000 ACP720990:ACP721000 AML720990:AML721000 AWH720990:AWH721000 BGD720990:BGD721000 BPZ720990:BPZ721000 BZV720990:BZV721000 CJR720990:CJR721000 CTN720990:CTN721000 DDJ720990:DDJ721000 DNF720990:DNF721000 DXB720990:DXB721000 EGX720990:EGX721000 EQT720990:EQT721000 FAP720990:FAP721000 FKL720990:FKL721000 FUH720990:FUH721000 GED720990:GED721000 GNZ720990:GNZ721000 GXV720990:GXV721000 HHR720990:HHR721000 HRN720990:HRN721000 IBJ720990:IBJ721000 ILF720990:ILF721000 IVB720990:IVB721000 JEX720990:JEX721000 JOT720990:JOT721000 JYP720990:JYP721000 KIL720990:KIL721000 KSH720990:KSH721000 LCD720990:LCD721000 LLZ720990:LLZ721000 LVV720990:LVV721000 MFR720990:MFR721000 MPN720990:MPN721000 MZJ720990:MZJ721000 NJF720990:NJF721000 NTB720990:NTB721000 OCX720990:OCX721000 OMT720990:OMT721000 OWP720990:OWP721000 PGL720990:PGL721000 PQH720990:PQH721000 QAD720990:QAD721000 QJZ720990:QJZ721000 QTV720990:QTV721000 RDR720990:RDR721000 RNN720990:RNN721000 RXJ720990:RXJ721000 SHF720990:SHF721000 SRB720990:SRB721000 TAX720990:TAX721000 TKT720990:TKT721000 TUP720990:TUP721000 UEL720990:UEL721000 UOH720990:UOH721000 UYD720990:UYD721000 VHZ720990:VHZ721000 VRV720990:VRV721000 WBR720990:WBR721000 WLN720990:WLN721000 WVJ720990:WVJ721000 B786526:B786536 IX786526:IX786536 ST786526:ST786536 ACP786526:ACP786536 AML786526:AML786536 AWH786526:AWH786536 BGD786526:BGD786536 BPZ786526:BPZ786536 BZV786526:BZV786536 CJR786526:CJR786536 CTN786526:CTN786536 DDJ786526:DDJ786536 DNF786526:DNF786536 DXB786526:DXB786536 EGX786526:EGX786536 EQT786526:EQT786536 FAP786526:FAP786536 FKL786526:FKL786536 FUH786526:FUH786536 GED786526:GED786536 GNZ786526:GNZ786536 GXV786526:GXV786536 HHR786526:HHR786536 HRN786526:HRN786536 IBJ786526:IBJ786536 ILF786526:ILF786536 IVB786526:IVB786536 JEX786526:JEX786536 JOT786526:JOT786536 JYP786526:JYP786536 KIL786526:KIL786536 KSH786526:KSH786536 LCD786526:LCD786536 LLZ786526:LLZ786536 LVV786526:LVV786536 MFR786526:MFR786536 MPN786526:MPN786536 MZJ786526:MZJ786536 NJF786526:NJF786536 NTB786526:NTB786536 OCX786526:OCX786536 OMT786526:OMT786536 OWP786526:OWP786536 PGL786526:PGL786536 PQH786526:PQH786536 QAD786526:QAD786536 QJZ786526:QJZ786536 QTV786526:QTV786536 RDR786526:RDR786536 RNN786526:RNN786536 RXJ786526:RXJ786536 SHF786526:SHF786536 SRB786526:SRB786536 TAX786526:TAX786536 TKT786526:TKT786536 TUP786526:TUP786536 UEL786526:UEL786536 UOH786526:UOH786536 UYD786526:UYD786536 VHZ786526:VHZ786536 VRV786526:VRV786536 WBR786526:WBR786536 WLN786526:WLN786536 WVJ786526:WVJ786536 B852062:B852072 IX852062:IX852072 ST852062:ST852072 ACP852062:ACP852072 AML852062:AML852072 AWH852062:AWH852072 BGD852062:BGD852072 BPZ852062:BPZ852072 BZV852062:BZV852072 CJR852062:CJR852072 CTN852062:CTN852072 DDJ852062:DDJ852072 DNF852062:DNF852072 DXB852062:DXB852072 EGX852062:EGX852072 EQT852062:EQT852072 FAP852062:FAP852072 FKL852062:FKL852072 FUH852062:FUH852072 GED852062:GED852072 GNZ852062:GNZ852072 GXV852062:GXV852072 HHR852062:HHR852072 HRN852062:HRN852072 IBJ852062:IBJ852072 ILF852062:ILF852072 IVB852062:IVB852072 JEX852062:JEX852072 JOT852062:JOT852072 JYP852062:JYP852072 KIL852062:KIL852072 KSH852062:KSH852072 LCD852062:LCD852072 LLZ852062:LLZ852072 LVV852062:LVV852072 MFR852062:MFR852072 MPN852062:MPN852072 MZJ852062:MZJ852072 NJF852062:NJF852072 NTB852062:NTB852072 OCX852062:OCX852072 OMT852062:OMT852072 OWP852062:OWP852072 PGL852062:PGL852072 PQH852062:PQH852072 QAD852062:QAD852072 QJZ852062:QJZ852072 QTV852062:QTV852072 RDR852062:RDR852072 RNN852062:RNN852072 RXJ852062:RXJ852072 SHF852062:SHF852072 SRB852062:SRB852072 TAX852062:TAX852072 TKT852062:TKT852072 TUP852062:TUP852072 UEL852062:UEL852072 UOH852062:UOH852072 UYD852062:UYD852072 VHZ852062:VHZ852072 VRV852062:VRV852072 WBR852062:WBR852072 WLN852062:WLN852072 WVJ852062:WVJ852072 B917598:B917608 IX917598:IX917608 ST917598:ST917608 ACP917598:ACP917608 AML917598:AML917608 AWH917598:AWH917608 BGD917598:BGD917608 BPZ917598:BPZ917608 BZV917598:BZV917608 CJR917598:CJR917608 CTN917598:CTN917608 DDJ917598:DDJ917608 DNF917598:DNF917608 DXB917598:DXB917608 EGX917598:EGX917608 EQT917598:EQT917608 FAP917598:FAP917608 FKL917598:FKL917608 FUH917598:FUH917608 GED917598:GED917608 GNZ917598:GNZ917608 GXV917598:GXV917608 HHR917598:HHR917608 HRN917598:HRN917608 IBJ917598:IBJ917608 ILF917598:ILF917608 IVB917598:IVB917608 JEX917598:JEX917608 JOT917598:JOT917608 JYP917598:JYP917608 KIL917598:KIL917608 KSH917598:KSH917608 LCD917598:LCD917608 LLZ917598:LLZ917608 LVV917598:LVV917608 MFR917598:MFR917608 MPN917598:MPN917608 MZJ917598:MZJ917608 NJF917598:NJF917608 NTB917598:NTB917608 OCX917598:OCX917608 OMT917598:OMT917608 OWP917598:OWP917608 PGL917598:PGL917608 PQH917598:PQH917608 QAD917598:QAD917608 QJZ917598:QJZ917608 QTV917598:QTV917608 RDR917598:RDR917608 RNN917598:RNN917608 RXJ917598:RXJ917608 SHF917598:SHF917608 SRB917598:SRB917608 TAX917598:TAX917608 TKT917598:TKT917608 TUP917598:TUP917608 UEL917598:UEL917608 UOH917598:UOH917608 UYD917598:UYD917608 VHZ917598:VHZ917608 VRV917598:VRV917608 WBR917598:WBR917608 WLN917598:WLN917608 WVJ917598:WVJ917608 B983134:B983144 IX983134:IX983144 ST983134:ST983144 ACP983134:ACP983144 AML983134:AML983144 AWH983134:AWH983144 BGD983134:BGD983144 BPZ983134:BPZ983144 BZV983134:BZV983144 CJR983134:CJR983144 CTN983134:CTN983144 DDJ983134:DDJ983144 DNF983134:DNF983144 DXB983134:DXB983144 EGX983134:EGX983144 EQT983134:EQT983144 FAP983134:FAP983144 FKL983134:FKL983144 FUH983134:FUH983144 GED983134:GED983144 GNZ983134:GNZ983144 GXV983134:GXV983144 HHR983134:HHR983144 HRN983134:HRN983144 IBJ983134:IBJ983144 ILF983134:ILF983144 IVB983134:IVB983144 JEX983134:JEX983144 JOT983134:JOT983144 JYP983134:JYP983144 KIL983134:KIL983144 KSH983134:KSH983144 LCD983134:LCD983144 LLZ983134:LLZ983144 LVV983134:LVV983144 MFR983134:MFR983144 MPN983134:MPN983144 MZJ983134:MZJ983144 NJF983134:NJF983144 NTB983134:NTB983144 OCX983134:OCX983144 OMT983134:OMT983144 OWP983134:OWP983144 PGL983134:PGL983144 PQH983134:PQH983144 QAD983134:QAD983144 QJZ983134:QJZ983144 QTV983134:QTV983144 RDR983134:RDR983144 RNN983134:RNN983144 RXJ983134:RXJ983144 SHF983134:SHF983144 SRB983134:SRB983144 TAX983134:TAX983144 TKT983134:TKT983144 TUP983134:TUP983144 UEL983134:UEL983144 UOH983134:UOH983144 UYD983134:UYD983144 VHZ983134:VHZ983144 VRV983134:VRV983144 WBR983134:WBR983144 WLN983134:WLN983144 WVJ983134:WVJ983144 A151 IW151 SS151 ACO151 AMK151 AWG151 BGC151 BPY151 BZU151 CJQ151 CTM151 DDI151 DNE151 DXA151 EGW151 EQS151 FAO151 FKK151 FUG151 GEC151 GNY151 GXU151 HHQ151 HRM151 IBI151 ILE151 IVA151 JEW151 JOS151 JYO151 KIK151 KSG151 LCC151 LLY151 LVU151 MFQ151 MPM151 MZI151 NJE151 NTA151 OCW151 OMS151 OWO151 PGK151 PQG151 QAC151 QJY151 QTU151 RDQ151 RNM151 RXI151 SHE151 SRA151 TAW151 TKS151 TUO151 UEK151 UOG151 UYC151 VHY151 VRU151 WBQ151 WLM151 WVI151 A65687 IW65687 SS65687 ACO65687 AMK65687 AWG65687 BGC65687 BPY65687 BZU65687 CJQ65687 CTM65687 DDI65687 DNE65687 DXA65687 EGW65687 EQS65687 FAO65687 FKK65687 FUG65687 GEC65687 GNY65687 GXU65687 HHQ65687 HRM65687 IBI65687 ILE65687 IVA65687 JEW65687 JOS65687 JYO65687 KIK65687 KSG65687 LCC65687 LLY65687 LVU65687 MFQ65687 MPM65687 MZI65687 NJE65687 NTA65687 OCW65687 OMS65687 OWO65687 PGK65687 PQG65687 QAC65687 QJY65687 QTU65687 RDQ65687 RNM65687 RXI65687 SHE65687 SRA65687 TAW65687 TKS65687 TUO65687 UEK65687 UOG65687 UYC65687 VHY65687 VRU65687 WBQ65687 WLM65687 WVI65687 A131223 IW131223 SS131223 ACO131223 AMK131223 AWG131223 BGC131223 BPY131223 BZU131223 CJQ131223 CTM131223 DDI131223 DNE131223 DXA131223 EGW131223 EQS131223 FAO131223 FKK131223 FUG131223 GEC131223 GNY131223 GXU131223 HHQ131223 HRM131223 IBI131223 ILE131223 IVA131223 JEW131223 JOS131223 JYO131223 KIK131223 KSG131223 LCC131223 LLY131223 LVU131223 MFQ131223 MPM131223 MZI131223 NJE131223 NTA131223 OCW131223 OMS131223 OWO131223 PGK131223 PQG131223 QAC131223 QJY131223 QTU131223 RDQ131223 RNM131223 RXI131223 SHE131223 SRA131223 TAW131223 TKS131223 TUO131223 UEK131223 UOG131223 UYC131223 VHY131223 VRU131223 WBQ131223 WLM131223 WVI131223 A196759 IW196759 SS196759 ACO196759 AMK196759 AWG196759 BGC196759 BPY196759 BZU196759 CJQ196759 CTM196759 DDI196759 DNE196759 DXA196759 EGW196759 EQS196759 FAO196759 FKK196759 FUG196759 GEC196759 GNY196759 GXU196759 HHQ196759 HRM196759 IBI196759 ILE196759 IVA196759 JEW196759 JOS196759 JYO196759 KIK196759 KSG196759 LCC196759 LLY196759 LVU196759 MFQ196759 MPM196759 MZI196759 NJE196759 NTA196759 OCW196759 OMS196759 OWO196759 PGK196759 PQG196759 QAC196759 QJY196759 QTU196759 RDQ196759 RNM196759 RXI196759 SHE196759 SRA196759 TAW196759 TKS196759 TUO196759 UEK196759 UOG196759 UYC196759 VHY196759 VRU196759 WBQ196759 WLM196759 WVI196759 A262295 IW262295 SS262295 ACO262295 AMK262295 AWG262295 BGC262295 BPY262295 BZU262295 CJQ262295 CTM262295 DDI262295 DNE262295 DXA262295 EGW262295 EQS262295 FAO262295 FKK262295 FUG262295 GEC262295 GNY262295 GXU262295 HHQ262295 HRM262295 IBI262295 ILE262295 IVA262295 JEW262295 JOS262295 JYO262295 KIK262295 KSG262295 LCC262295 LLY262295 LVU262295 MFQ262295 MPM262295 MZI262295 NJE262295 NTA262295 OCW262295 OMS262295 OWO262295 PGK262295 PQG262295 QAC262295 QJY262295 QTU262295 RDQ262295 RNM262295 RXI262295 SHE262295 SRA262295 TAW262295 TKS262295 TUO262295 UEK262295 UOG262295 UYC262295 VHY262295 VRU262295 WBQ262295 WLM262295 WVI262295 A327831 IW327831 SS327831 ACO327831 AMK327831 AWG327831 BGC327831 BPY327831 BZU327831 CJQ327831 CTM327831 DDI327831 DNE327831 DXA327831 EGW327831 EQS327831 FAO327831 FKK327831 FUG327831 GEC327831 GNY327831 GXU327831 HHQ327831 HRM327831 IBI327831 ILE327831 IVA327831 JEW327831 JOS327831 JYO327831 KIK327831 KSG327831 LCC327831 LLY327831 LVU327831 MFQ327831 MPM327831 MZI327831 NJE327831 NTA327831 OCW327831 OMS327831 OWO327831 PGK327831 PQG327831 QAC327831 QJY327831 QTU327831 RDQ327831 RNM327831 RXI327831 SHE327831 SRA327831 TAW327831 TKS327831 TUO327831 UEK327831 UOG327831 UYC327831 VHY327831 VRU327831 WBQ327831 WLM327831 WVI327831 A393367 IW393367 SS393367 ACO393367 AMK393367 AWG393367 BGC393367 BPY393367 BZU393367 CJQ393367 CTM393367 DDI393367 DNE393367 DXA393367 EGW393367 EQS393367 FAO393367 FKK393367 FUG393367 GEC393367 GNY393367 GXU393367 HHQ393367 HRM393367 IBI393367 ILE393367 IVA393367 JEW393367 JOS393367 JYO393367 KIK393367 KSG393367 LCC393367 LLY393367 LVU393367 MFQ393367 MPM393367 MZI393367 NJE393367 NTA393367 OCW393367 OMS393367 OWO393367 PGK393367 PQG393367 QAC393367 QJY393367 QTU393367 RDQ393367 RNM393367 RXI393367 SHE393367 SRA393367 TAW393367 TKS393367 TUO393367 UEK393367 UOG393367 UYC393367 VHY393367 VRU393367 WBQ393367 WLM393367 WVI393367 A458903 IW458903 SS458903 ACO458903 AMK458903 AWG458903 BGC458903 BPY458903 BZU458903 CJQ458903 CTM458903 DDI458903 DNE458903 DXA458903 EGW458903 EQS458903 FAO458903 FKK458903 FUG458903 GEC458903 GNY458903 GXU458903 HHQ458903 HRM458903 IBI458903 ILE458903 IVA458903 JEW458903 JOS458903 JYO458903 KIK458903 KSG458903 LCC458903 LLY458903 LVU458903 MFQ458903 MPM458903 MZI458903 NJE458903 NTA458903 OCW458903 OMS458903 OWO458903 PGK458903 PQG458903 QAC458903 QJY458903 QTU458903 RDQ458903 RNM458903 RXI458903 SHE458903 SRA458903 TAW458903 TKS458903 TUO458903 UEK458903 UOG458903 UYC458903 VHY458903 VRU458903 WBQ458903 WLM458903 WVI458903 A524439 IW524439 SS524439 ACO524439 AMK524439 AWG524439 BGC524439 BPY524439 BZU524439 CJQ524439 CTM524439 DDI524439 DNE524439 DXA524439 EGW524439 EQS524439 FAO524439 FKK524439 FUG524439 GEC524439 GNY524439 GXU524439 HHQ524439 HRM524439 IBI524439 ILE524439 IVA524439 JEW524439 JOS524439 JYO524439 KIK524439 KSG524439 LCC524439 LLY524439 LVU524439 MFQ524439 MPM524439 MZI524439 NJE524439 NTA524439 OCW524439 OMS524439 OWO524439 PGK524439 PQG524439 QAC524439 QJY524439 QTU524439 RDQ524439 RNM524439 RXI524439 SHE524439 SRA524439 TAW524439 TKS524439 TUO524439 UEK524439 UOG524439 UYC524439 VHY524439 VRU524439 WBQ524439 WLM524439 WVI524439 A589975 IW589975 SS589975 ACO589975 AMK589975 AWG589975 BGC589975 BPY589975 BZU589975 CJQ589975 CTM589975 DDI589975 DNE589975 DXA589975 EGW589975 EQS589975 FAO589975 FKK589975 FUG589975 GEC589975 GNY589975 GXU589975 HHQ589975 HRM589975 IBI589975 ILE589975 IVA589975 JEW589975 JOS589975 JYO589975 KIK589975 KSG589975 LCC589975 LLY589975 LVU589975 MFQ589975 MPM589975 MZI589975 NJE589975 NTA589975 OCW589975 OMS589975 OWO589975 PGK589975 PQG589975 QAC589975 QJY589975 QTU589975 RDQ589975 RNM589975 RXI589975 SHE589975 SRA589975 TAW589975 TKS589975 TUO589975 UEK589975 UOG589975 UYC589975 VHY589975 VRU589975 WBQ589975 WLM589975 WVI589975 A655511 IW655511 SS655511 ACO655511 AMK655511 AWG655511 BGC655511 BPY655511 BZU655511 CJQ655511 CTM655511 DDI655511 DNE655511 DXA655511 EGW655511 EQS655511 FAO655511 FKK655511 FUG655511 GEC655511 GNY655511 GXU655511 HHQ655511 HRM655511 IBI655511 ILE655511 IVA655511 JEW655511 JOS655511 JYO655511 KIK655511 KSG655511 LCC655511 LLY655511 LVU655511 MFQ655511 MPM655511 MZI655511 NJE655511 NTA655511 OCW655511 OMS655511 OWO655511 PGK655511 PQG655511 QAC655511 QJY655511 QTU655511 RDQ655511 RNM655511 RXI655511 SHE655511 SRA655511 TAW655511 TKS655511 TUO655511 UEK655511 UOG655511 UYC655511 VHY655511 VRU655511 WBQ655511 WLM655511 WVI655511 A721047 IW721047 SS721047 ACO721047 AMK721047 AWG721047 BGC721047 BPY721047 BZU721047 CJQ721047 CTM721047 DDI721047 DNE721047 DXA721047 EGW721047 EQS721047 FAO721047 FKK721047 FUG721047 GEC721047 GNY721047 GXU721047 HHQ721047 HRM721047 IBI721047 ILE721047 IVA721047 JEW721047 JOS721047 JYO721047 KIK721047 KSG721047 LCC721047 LLY721047 LVU721047 MFQ721047 MPM721047 MZI721047 NJE721047 NTA721047 OCW721047 OMS721047 OWO721047 PGK721047 PQG721047 QAC721047 QJY721047 QTU721047 RDQ721047 RNM721047 RXI721047 SHE721047 SRA721047 TAW721047 TKS721047 TUO721047 UEK721047 UOG721047 UYC721047 VHY721047 VRU721047 WBQ721047 WLM721047 WVI721047 A786583 IW786583 SS786583 ACO786583 AMK786583 AWG786583 BGC786583 BPY786583 BZU786583 CJQ786583 CTM786583 DDI786583 DNE786583 DXA786583 EGW786583 EQS786583 FAO786583 FKK786583 FUG786583 GEC786583 GNY786583 GXU786583 HHQ786583 HRM786583 IBI786583 ILE786583 IVA786583 JEW786583 JOS786583 JYO786583 KIK786583 KSG786583 LCC786583 LLY786583 LVU786583 MFQ786583 MPM786583 MZI786583 NJE786583 NTA786583 OCW786583 OMS786583 OWO786583 PGK786583 PQG786583 QAC786583 QJY786583 QTU786583 RDQ786583 RNM786583 RXI786583 SHE786583 SRA786583 TAW786583 TKS786583 TUO786583 UEK786583 UOG786583 UYC786583 VHY786583 VRU786583 WBQ786583 WLM786583 WVI786583 A852119 IW852119 SS852119 ACO852119 AMK852119 AWG852119 BGC852119 BPY852119 BZU852119 CJQ852119 CTM852119 DDI852119 DNE852119 DXA852119 EGW852119 EQS852119 FAO852119 FKK852119 FUG852119 GEC852119 GNY852119 GXU852119 HHQ852119 HRM852119 IBI852119 ILE852119 IVA852119 JEW852119 JOS852119 JYO852119 KIK852119 KSG852119 LCC852119 LLY852119 LVU852119 MFQ852119 MPM852119 MZI852119 NJE852119 NTA852119 OCW852119 OMS852119 OWO852119 PGK852119 PQG852119 QAC852119 QJY852119 QTU852119 RDQ852119 RNM852119 RXI852119 SHE852119 SRA852119 TAW852119 TKS852119 TUO852119 UEK852119 UOG852119 UYC852119 VHY852119 VRU852119 WBQ852119 WLM852119 WVI852119 A917655 IW917655 SS917655 ACO917655 AMK917655 AWG917655 BGC917655 BPY917655 BZU917655 CJQ917655 CTM917655 DDI917655 DNE917655 DXA917655 EGW917655 EQS917655 FAO917655 FKK917655 FUG917655 GEC917655 GNY917655 GXU917655 HHQ917655 HRM917655 IBI917655 ILE917655 IVA917655 JEW917655 JOS917655 JYO917655 KIK917655 KSG917655 LCC917655 LLY917655 LVU917655 MFQ917655 MPM917655 MZI917655 NJE917655 NTA917655 OCW917655 OMS917655 OWO917655 PGK917655 PQG917655 QAC917655 QJY917655 QTU917655 RDQ917655 RNM917655 RXI917655 SHE917655 SRA917655 TAW917655 TKS917655 TUO917655 UEK917655 UOG917655 UYC917655 VHY917655 VRU917655 WBQ917655 WLM917655 WVI917655 A983191 IW983191 SS983191 ACO983191 AMK983191 AWG983191 BGC983191 BPY983191 BZU983191 CJQ983191 CTM983191 DDI983191 DNE983191 DXA983191 EGW983191 EQS983191 FAO983191 FKK983191 FUG983191 GEC983191 GNY983191 GXU983191 HHQ983191 HRM983191 IBI983191 ILE983191 IVA983191 JEW983191 JOS983191 JYO983191 KIK983191 KSG983191 LCC983191 LLY983191 LVU983191 MFQ983191 MPM983191 MZI983191 NJE983191 NTA983191 OCW983191 OMS983191 OWO983191 PGK983191 PQG983191 QAC983191 QJY983191 QTU983191 RDQ983191 RNM983191 RXI983191 SHE983191 SRA983191 TAW983191 TKS983191 TUO983191 UEK983191 UOG983191 UYC983191 VHY983191 VRU983191 WBQ983191 WLM983191 WVI983191 B149:D151 IX149:IZ151 ST149:SV151 ACP149:ACR151 AML149:AMN151 AWH149:AWJ151 BGD149:BGF151 BPZ149:BQB151 BZV149:BZX151 CJR149:CJT151 CTN149:CTP151 DDJ149:DDL151 DNF149:DNH151 DXB149:DXD151 EGX149:EGZ151 EQT149:EQV151 FAP149:FAR151 FKL149:FKN151 FUH149:FUJ151 GED149:GEF151 GNZ149:GOB151 GXV149:GXX151 HHR149:HHT151 HRN149:HRP151 IBJ149:IBL151 ILF149:ILH151 IVB149:IVD151 JEX149:JEZ151 JOT149:JOV151 JYP149:JYR151 KIL149:KIN151 KSH149:KSJ151 LCD149:LCF151 LLZ149:LMB151 LVV149:LVX151 MFR149:MFT151 MPN149:MPP151 MZJ149:MZL151 NJF149:NJH151 NTB149:NTD151 OCX149:OCZ151 OMT149:OMV151 OWP149:OWR151 PGL149:PGN151 PQH149:PQJ151 QAD149:QAF151 QJZ149:QKB151 QTV149:QTX151 RDR149:RDT151 RNN149:RNP151 RXJ149:RXL151 SHF149:SHH151 SRB149:SRD151 TAX149:TAZ151 TKT149:TKV151 TUP149:TUR151 UEL149:UEN151 UOH149:UOJ151 UYD149:UYF151 VHZ149:VIB151 VRV149:VRX151 WBR149:WBT151 WLN149:WLP151 WVJ149:WVL151 B65685:D65687 IX65685:IZ65687 ST65685:SV65687 ACP65685:ACR65687 AML65685:AMN65687 AWH65685:AWJ65687 BGD65685:BGF65687 BPZ65685:BQB65687 BZV65685:BZX65687 CJR65685:CJT65687 CTN65685:CTP65687 DDJ65685:DDL65687 DNF65685:DNH65687 DXB65685:DXD65687 EGX65685:EGZ65687 EQT65685:EQV65687 FAP65685:FAR65687 FKL65685:FKN65687 FUH65685:FUJ65687 GED65685:GEF65687 GNZ65685:GOB65687 GXV65685:GXX65687 HHR65685:HHT65687 HRN65685:HRP65687 IBJ65685:IBL65687 ILF65685:ILH65687 IVB65685:IVD65687 JEX65685:JEZ65687 JOT65685:JOV65687 JYP65685:JYR65687 KIL65685:KIN65687 KSH65685:KSJ65687 LCD65685:LCF65687 LLZ65685:LMB65687 LVV65685:LVX65687 MFR65685:MFT65687 MPN65685:MPP65687 MZJ65685:MZL65687 NJF65685:NJH65687 NTB65685:NTD65687 OCX65685:OCZ65687 OMT65685:OMV65687 OWP65685:OWR65687 PGL65685:PGN65687 PQH65685:PQJ65687 QAD65685:QAF65687 QJZ65685:QKB65687 QTV65685:QTX65687 RDR65685:RDT65687 RNN65685:RNP65687 RXJ65685:RXL65687 SHF65685:SHH65687 SRB65685:SRD65687 TAX65685:TAZ65687 TKT65685:TKV65687 TUP65685:TUR65687 UEL65685:UEN65687 UOH65685:UOJ65687 UYD65685:UYF65687 VHZ65685:VIB65687 VRV65685:VRX65687 WBR65685:WBT65687 WLN65685:WLP65687 WVJ65685:WVL65687 B131221:D131223 IX131221:IZ131223 ST131221:SV131223 ACP131221:ACR131223 AML131221:AMN131223 AWH131221:AWJ131223 BGD131221:BGF131223 BPZ131221:BQB131223 BZV131221:BZX131223 CJR131221:CJT131223 CTN131221:CTP131223 DDJ131221:DDL131223 DNF131221:DNH131223 DXB131221:DXD131223 EGX131221:EGZ131223 EQT131221:EQV131223 FAP131221:FAR131223 FKL131221:FKN131223 FUH131221:FUJ131223 GED131221:GEF131223 GNZ131221:GOB131223 GXV131221:GXX131223 HHR131221:HHT131223 HRN131221:HRP131223 IBJ131221:IBL131223 ILF131221:ILH131223 IVB131221:IVD131223 JEX131221:JEZ131223 JOT131221:JOV131223 JYP131221:JYR131223 KIL131221:KIN131223 KSH131221:KSJ131223 LCD131221:LCF131223 LLZ131221:LMB131223 LVV131221:LVX131223 MFR131221:MFT131223 MPN131221:MPP131223 MZJ131221:MZL131223 NJF131221:NJH131223 NTB131221:NTD131223 OCX131221:OCZ131223 OMT131221:OMV131223 OWP131221:OWR131223 PGL131221:PGN131223 PQH131221:PQJ131223 QAD131221:QAF131223 QJZ131221:QKB131223 QTV131221:QTX131223 RDR131221:RDT131223 RNN131221:RNP131223 RXJ131221:RXL131223 SHF131221:SHH131223 SRB131221:SRD131223 TAX131221:TAZ131223 TKT131221:TKV131223 TUP131221:TUR131223 UEL131221:UEN131223 UOH131221:UOJ131223 UYD131221:UYF131223 VHZ131221:VIB131223 VRV131221:VRX131223 WBR131221:WBT131223 WLN131221:WLP131223 WVJ131221:WVL131223 B196757:D196759 IX196757:IZ196759 ST196757:SV196759 ACP196757:ACR196759 AML196757:AMN196759 AWH196757:AWJ196759 BGD196757:BGF196759 BPZ196757:BQB196759 BZV196757:BZX196759 CJR196757:CJT196759 CTN196757:CTP196759 DDJ196757:DDL196759 DNF196757:DNH196759 DXB196757:DXD196759 EGX196757:EGZ196759 EQT196757:EQV196759 FAP196757:FAR196759 FKL196757:FKN196759 FUH196757:FUJ196759 GED196757:GEF196759 GNZ196757:GOB196759 GXV196757:GXX196759 HHR196757:HHT196759 HRN196757:HRP196759 IBJ196757:IBL196759 ILF196757:ILH196759 IVB196757:IVD196759 JEX196757:JEZ196759 JOT196757:JOV196759 JYP196757:JYR196759 KIL196757:KIN196759 KSH196757:KSJ196759 LCD196757:LCF196759 LLZ196757:LMB196759 LVV196757:LVX196759 MFR196757:MFT196759 MPN196757:MPP196759 MZJ196757:MZL196759 NJF196757:NJH196759 NTB196757:NTD196759 OCX196757:OCZ196759 OMT196757:OMV196759 OWP196757:OWR196759 PGL196757:PGN196759 PQH196757:PQJ196759 QAD196757:QAF196759 QJZ196757:QKB196759 QTV196757:QTX196759 RDR196757:RDT196759 RNN196757:RNP196759 RXJ196757:RXL196759 SHF196757:SHH196759 SRB196757:SRD196759 TAX196757:TAZ196759 TKT196757:TKV196759 TUP196757:TUR196759 UEL196757:UEN196759 UOH196757:UOJ196759 UYD196757:UYF196759 VHZ196757:VIB196759 VRV196757:VRX196759 WBR196757:WBT196759 WLN196757:WLP196759 WVJ196757:WVL196759 B262293:D262295 IX262293:IZ262295 ST262293:SV262295 ACP262293:ACR262295 AML262293:AMN262295 AWH262293:AWJ262295 BGD262293:BGF262295 BPZ262293:BQB262295 BZV262293:BZX262295 CJR262293:CJT262295 CTN262293:CTP262295 DDJ262293:DDL262295 DNF262293:DNH262295 DXB262293:DXD262295 EGX262293:EGZ262295 EQT262293:EQV262295 FAP262293:FAR262295 FKL262293:FKN262295 FUH262293:FUJ262295 GED262293:GEF262295 GNZ262293:GOB262295 GXV262293:GXX262295 HHR262293:HHT262295 HRN262293:HRP262295 IBJ262293:IBL262295 ILF262293:ILH262295 IVB262293:IVD262295 JEX262293:JEZ262295 JOT262293:JOV262295 JYP262293:JYR262295 KIL262293:KIN262295 KSH262293:KSJ262295 LCD262293:LCF262295 LLZ262293:LMB262295 LVV262293:LVX262295 MFR262293:MFT262295 MPN262293:MPP262295 MZJ262293:MZL262295 NJF262293:NJH262295 NTB262293:NTD262295 OCX262293:OCZ262295 OMT262293:OMV262295 OWP262293:OWR262295 PGL262293:PGN262295 PQH262293:PQJ262295 QAD262293:QAF262295 QJZ262293:QKB262295 QTV262293:QTX262295 RDR262293:RDT262295 RNN262293:RNP262295 RXJ262293:RXL262295 SHF262293:SHH262295 SRB262293:SRD262295 TAX262293:TAZ262295 TKT262293:TKV262295 TUP262293:TUR262295 UEL262293:UEN262295 UOH262293:UOJ262295 UYD262293:UYF262295 VHZ262293:VIB262295 VRV262293:VRX262295 WBR262293:WBT262295 WLN262293:WLP262295 WVJ262293:WVL262295 B327829:D327831 IX327829:IZ327831 ST327829:SV327831 ACP327829:ACR327831 AML327829:AMN327831 AWH327829:AWJ327831 BGD327829:BGF327831 BPZ327829:BQB327831 BZV327829:BZX327831 CJR327829:CJT327831 CTN327829:CTP327831 DDJ327829:DDL327831 DNF327829:DNH327831 DXB327829:DXD327831 EGX327829:EGZ327831 EQT327829:EQV327831 FAP327829:FAR327831 FKL327829:FKN327831 FUH327829:FUJ327831 GED327829:GEF327831 GNZ327829:GOB327831 GXV327829:GXX327831 HHR327829:HHT327831 HRN327829:HRP327831 IBJ327829:IBL327831 ILF327829:ILH327831 IVB327829:IVD327831 JEX327829:JEZ327831 JOT327829:JOV327831 JYP327829:JYR327831 KIL327829:KIN327831 KSH327829:KSJ327831 LCD327829:LCF327831 LLZ327829:LMB327831 LVV327829:LVX327831 MFR327829:MFT327831 MPN327829:MPP327831 MZJ327829:MZL327831 NJF327829:NJH327831 NTB327829:NTD327831 OCX327829:OCZ327831 OMT327829:OMV327831 OWP327829:OWR327831 PGL327829:PGN327831 PQH327829:PQJ327831 QAD327829:QAF327831 QJZ327829:QKB327831 QTV327829:QTX327831 RDR327829:RDT327831 RNN327829:RNP327831 RXJ327829:RXL327831 SHF327829:SHH327831 SRB327829:SRD327831 TAX327829:TAZ327831 TKT327829:TKV327831 TUP327829:TUR327831 UEL327829:UEN327831 UOH327829:UOJ327831 UYD327829:UYF327831 VHZ327829:VIB327831 VRV327829:VRX327831 WBR327829:WBT327831 WLN327829:WLP327831 WVJ327829:WVL327831 B393365:D393367 IX393365:IZ393367 ST393365:SV393367 ACP393365:ACR393367 AML393365:AMN393367 AWH393365:AWJ393367 BGD393365:BGF393367 BPZ393365:BQB393367 BZV393365:BZX393367 CJR393365:CJT393367 CTN393365:CTP393367 DDJ393365:DDL393367 DNF393365:DNH393367 DXB393365:DXD393367 EGX393365:EGZ393367 EQT393365:EQV393367 FAP393365:FAR393367 FKL393365:FKN393367 FUH393365:FUJ393367 GED393365:GEF393367 GNZ393365:GOB393367 GXV393365:GXX393367 HHR393365:HHT393367 HRN393365:HRP393367 IBJ393365:IBL393367 ILF393365:ILH393367 IVB393365:IVD393367 JEX393365:JEZ393367 JOT393365:JOV393367 JYP393365:JYR393367 KIL393365:KIN393367 KSH393365:KSJ393367 LCD393365:LCF393367 LLZ393365:LMB393367 LVV393365:LVX393367 MFR393365:MFT393367 MPN393365:MPP393367 MZJ393365:MZL393367 NJF393365:NJH393367 NTB393365:NTD393367 OCX393365:OCZ393367 OMT393365:OMV393367 OWP393365:OWR393367 PGL393365:PGN393367 PQH393365:PQJ393367 QAD393365:QAF393367 QJZ393365:QKB393367 QTV393365:QTX393367 RDR393365:RDT393367 RNN393365:RNP393367 RXJ393365:RXL393367 SHF393365:SHH393367 SRB393365:SRD393367 TAX393365:TAZ393367 TKT393365:TKV393367 TUP393365:TUR393367 UEL393365:UEN393367 UOH393365:UOJ393367 UYD393365:UYF393367 VHZ393365:VIB393367 VRV393365:VRX393367 WBR393365:WBT393367 WLN393365:WLP393367 WVJ393365:WVL393367 B458901:D458903 IX458901:IZ458903 ST458901:SV458903 ACP458901:ACR458903 AML458901:AMN458903 AWH458901:AWJ458903 BGD458901:BGF458903 BPZ458901:BQB458903 BZV458901:BZX458903 CJR458901:CJT458903 CTN458901:CTP458903 DDJ458901:DDL458903 DNF458901:DNH458903 DXB458901:DXD458903 EGX458901:EGZ458903 EQT458901:EQV458903 FAP458901:FAR458903 FKL458901:FKN458903 FUH458901:FUJ458903 GED458901:GEF458903 GNZ458901:GOB458903 GXV458901:GXX458903 HHR458901:HHT458903 HRN458901:HRP458903 IBJ458901:IBL458903 ILF458901:ILH458903 IVB458901:IVD458903 JEX458901:JEZ458903 JOT458901:JOV458903 JYP458901:JYR458903 KIL458901:KIN458903 KSH458901:KSJ458903 LCD458901:LCF458903 LLZ458901:LMB458903 LVV458901:LVX458903 MFR458901:MFT458903 MPN458901:MPP458903 MZJ458901:MZL458903 NJF458901:NJH458903 NTB458901:NTD458903 OCX458901:OCZ458903 OMT458901:OMV458903 OWP458901:OWR458903 PGL458901:PGN458903 PQH458901:PQJ458903 QAD458901:QAF458903 QJZ458901:QKB458903 QTV458901:QTX458903 RDR458901:RDT458903 RNN458901:RNP458903 RXJ458901:RXL458903 SHF458901:SHH458903 SRB458901:SRD458903 TAX458901:TAZ458903 TKT458901:TKV458903 TUP458901:TUR458903 UEL458901:UEN458903 UOH458901:UOJ458903 UYD458901:UYF458903 VHZ458901:VIB458903 VRV458901:VRX458903 WBR458901:WBT458903 WLN458901:WLP458903 WVJ458901:WVL458903 B524437:D524439 IX524437:IZ524439 ST524437:SV524439 ACP524437:ACR524439 AML524437:AMN524439 AWH524437:AWJ524439 BGD524437:BGF524439 BPZ524437:BQB524439 BZV524437:BZX524439 CJR524437:CJT524439 CTN524437:CTP524439 DDJ524437:DDL524439 DNF524437:DNH524439 DXB524437:DXD524439 EGX524437:EGZ524439 EQT524437:EQV524439 FAP524437:FAR524439 FKL524437:FKN524439 FUH524437:FUJ524439 GED524437:GEF524439 GNZ524437:GOB524439 GXV524437:GXX524439 HHR524437:HHT524439 HRN524437:HRP524439 IBJ524437:IBL524439 ILF524437:ILH524439 IVB524437:IVD524439 JEX524437:JEZ524439 JOT524437:JOV524439 JYP524437:JYR524439 KIL524437:KIN524439 KSH524437:KSJ524439 LCD524437:LCF524439 LLZ524437:LMB524439 LVV524437:LVX524439 MFR524437:MFT524439 MPN524437:MPP524439 MZJ524437:MZL524439 NJF524437:NJH524439 NTB524437:NTD524439 OCX524437:OCZ524439 OMT524437:OMV524439 OWP524437:OWR524439 PGL524437:PGN524439 PQH524437:PQJ524439 QAD524437:QAF524439 QJZ524437:QKB524439 QTV524437:QTX524439 RDR524437:RDT524439 RNN524437:RNP524439 RXJ524437:RXL524439 SHF524437:SHH524439 SRB524437:SRD524439 TAX524437:TAZ524439 TKT524437:TKV524439 TUP524437:TUR524439 UEL524437:UEN524439 UOH524437:UOJ524439 UYD524437:UYF524439 VHZ524437:VIB524439 VRV524437:VRX524439 WBR524437:WBT524439 WLN524437:WLP524439 WVJ524437:WVL524439 B589973:D589975 IX589973:IZ589975 ST589973:SV589975 ACP589973:ACR589975 AML589973:AMN589975 AWH589973:AWJ589975 BGD589973:BGF589975 BPZ589973:BQB589975 BZV589973:BZX589975 CJR589973:CJT589975 CTN589973:CTP589975 DDJ589973:DDL589975 DNF589973:DNH589975 DXB589973:DXD589975 EGX589973:EGZ589975 EQT589973:EQV589975 FAP589973:FAR589975 FKL589973:FKN589975 FUH589973:FUJ589975 GED589973:GEF589975 GNZ589973:GOB589975 GXV589973:GXX589975 HHR589973:HHT589975 HRN589973:HRP589975 IBJ589973:IBL589975 ILF589973:ILH589975 IVB589973:IVD589975 JEX589973:JEZ589975 JOT589973:JOV589975 JYP589973:JYR589975 KIL589973:KIN589975 KSH589973:KSJ589975 LCD589973:LCF589975 LLZ589973:LMB589975 LVV589973:LVX589975 MFR589973:MFT589975 MPN589973:MPP589975 MZJ589973:MZL589975 NJF589973:NJH589975 NTB589973:NTD589975 OCX589973:OCZ589975 OMT589973:OMV589975 OWP589973:OWR589975 PGL589973:PGN589975 PQH589973:PQJ589975 QAD589973:QAF589975 QJZ589973:QKB589975 QTV589973:QTX589975 RDR589973:RDT589975 RNN589973:RNP589975 RXJ589973:RXL589975 SHF589973:SHH589975 SRB589973:SRD589975 TAX589973:TAZ589975 TKT589973:TKV589975 TUP589973:TUR589975 UEL589973:UEN589975 UOH589973:UOJ589975 UYD589973:UYF589975 VHZ589973:VIB589975 VRV589973:VRX589975 WBR589973:WBT589975 WLN589973:WLP589975 WVJ589973:WVL589975 B655509:D655511 IX655509:IZ655511 ST655509:SV655511 ACP655509:ACR655511 AML655509:AMN655511 AWH655509:AWJ655511 BGD655509:BGF655511 BPZ655509:BQB655511 BZV655509:BZX655511 CJR655509:CJT655511 CTN655509:CTP655511 DDJ655509:DDL655511 DNF655509:DNH655511 DXB655509:DXD655511 EGX655509:EGZ655511 EQT655509:EQV655511 FAP655509:FAR655511 FKL655509:FKN655511 FUH655509:FUJ655511 GED655509:GEF655511 GNZ655509:GOB655511 GXV655509:GXX655511 HHR655509:HHT655511 HRN655509:HRP655511 IBJ655509:IBL655511 ILF655509:ILH655511 IVB655509:IVD655511 JEX655509:JEZ655511 JOT655509:JOV655511 JYP655509:JYR655511 KIL655509:KIN655511 KSH655509:KSJ655511 LCD655509:LCF655511 LLZ655509:LMB655511 LVV655509:LVX655511 MFR655509:MFT655511 MPN655509:MPP655511 MZJ655509:MZL655511 NJF655509:NJH655511 NTB655509:NTD655511 OCX655509:OCZ655511 OMT655509:OMV655511 OWP655509:OWR655511 PGL655509:PGN655511 PQH655509:PQJ655511 QAD655509:QAF655511 QJZ655509:QKB655511 QTV655509:QTX655511 RDR655509:RDT655511 RNN655509:RNP655511 RXJ655509:RXL655511 SHF655509:SHH655511 SRB655509:SRD655511 TAX655509:TAZ655511 TKT655509:TKV655511 TUP655509:TUR655511 UEL655509:UEN655511 UOH655509:UOJ655511 UYD655509:UYF655511 VHZ655509:VIB655511 VRV655509:VRX655511 WBR655509:WBT655511 WLN655509:WLP655511 WVJ655509:WVL655511 B721045:D721047 IX721045:IZ721047 ST721045:SV721047 ACP721045:ACR721047 AML721045:AMN721047 AWH721045:AWJ721047 BGD721045:BGF721047 BPZ721045:BQB721047 BZV721045:BZX721047 CJR721045:CJT721047 CTN721045:CTP721047 DDJ721045:DDL721047 DNF721045:DNH721047 DXB721045:DXD721047 EGX721045:EGZ721047 EQT721045:EQV721047 FAP721045:FAR721047 FKL721045:FKN721047 FUH721045:FUJ721047 GED721045:GEF721047 GNZ721045:GOB721047 GXV721045:GXX721047 HHR721045:HHT721047 HRN721045:HRP721047 IBJ721045:IBL721047 ILF721045:ILH721047 IVB721045:IVD721047 JEX721045:JEZ721047 JOT721045:JOV721047 JYP721045:JYR721047 KIL721045:KIN721047 KSH721045:KSJ721047 LCD721045:LCF721047 LLZ721045:LMB721047 LVV721045:LVX721047 MFR721045:MFT721047 MPN721045:MPP721047 MZJ721045:MZL721047 NJF721045:NJH721047 NTB721045:NTD721047 OCX721045:OCZ721047 OMT721045:OMV721047 OWP721045:OWR721047 PGL721045:PGN721047 PQH721045:PQJ721047 QAD721045:QAF721047 QJZ721045:QKB721047 QTV721045:QTX721047 RDR721045:RDT721047 RNN721045:RNP721047 RXJ721045:RXL721047 SHF721045:SHH721047 SRB721045:SRD721047 TAX721045:TAZ721047 TKT721045:TKV721047 TUP721045:TUR721047 UEL721045:UEN721047 UOH721045:UOJ721047 UYD721045:UYF721047 VHZ721045:VIB721047 VRV721045:VRX721047 WBR721045:WBT721047 WLN721045:WLP721047 WVJ721045:WVL721047 B786581:D786583 IX786581:IZ786583 ST786581:SV786583 ACP786581:ACR786583 AML786581:AMN786583 AWH786581:AWJ786583 BGD786581:BGF786583 BPZ786581:BQB786583 BZV786581:BZX786583 CJR786581:CJT786583 CTN786581:CTP786583 DDJ786581:DDL786583 DNF786581:DNH786583 DXB786581:DXD786583 EGX786581:EGZ786583 EQT786581:EQV786583 FAP786581:FAR786583 FKL786581:FKN786583 FUH786581:FUJ786583 GED786581:GEF786583 GNZ786581:GOB786583 GXV786581:GXX786583 HHR786581:HHT786583 HRN786581:HRP786583 IBJ786581:IBL786583 ILF786581:ILH786583 IVB786581:IVD786583 JEX786581:JEZ786583 JOT786581:JOV786583 JYP786581:JYR786583 KIL786581:KIN786583 KSH786581:KSJ786583 LCD786581:LCF786583 LLZ786581:LMB786583 LVV786581:LVX786583 MFR786581:MFT786583 MPN786581:MPP786583 MZJ786581:MZL786583 NJF786581:NJH786583 NTB786581:NTD786583 OCX786581:OCZ786583 OMT786581:OMV786583 OWP786581:OWR786583 PGL786581:PGN786583 PQH786581:PQJ786583 QAD786581:QAF786583 QJZ786581:QKB786583 QTV786581:QTX786583 RDR786581:RDT786583 RNN786581:RNP786583 RXJ786581:RXL786583 SHF786581:SHH786583 SRB786581:SRD786583 TAX786581:TAZ786583 TKT786581:TKV786583 TUP786581:TUR786583 UEL786581:UEN786583 UOH786581:UOJ786583 UYD786581:UYF786583 VHZ786581:VIB786583 VRV786581:VRX786583 WBR786581:WBT786583 WLN786581:WLP786583 WVJ786581:WVL786583 B852117:D852119 IX852117:IZ852119 ST852117:SV852119 ACP852117:ACR852119 AML852117:AMN852119 AWH852117:AWJ852119 BGD852117:BGF852119 BPZ852117:BQB852119 BZV852117:BZX852119 CJR852117:CJT852119 CTN852117:CTP852119 DDJ852117:DDL852119 DNF852117:DNH852119 DXB852117:DXD852119 EGX852117:EGZ852119 EQT852117:EQV852119 FAP852117:FAR852119 FKL852117:FKN852119 FUH852117:FUJ852119 GED852117:GEF852119 GNZ852117:GOB852119 GXV852117:GXX852119 HHR852117:HHT852119 HRN852117:HRP852119 IBJ852117:IBL852119 ILF852117:ILH852119 IVB852117:IVD852119 JEX852117:JEZ852119 JOT852117:JOV852119 JYP852117:JYR852119 KIL852117:KIN852119 KSH852117:KSJ852119 LCD852117:LCF852119 LLZ852117:LMB852119 LVV852117:LVX852119 MFR852117:MFT852119 MPN852117:MPP852119 MZJ852117:MZL852119 NJF852117:NJH852119 NTB852117:NTD852119 OCX852117:OCZ852119 OMT852117:OMV852119 OWP852117:OWR852119 PGL852117:PGN852119 PQH852117:PQJ852119 QAD852117:QAF852119 QJZ852117:QKB852119 QTV852117:QTX852119 RDR852117:RDT852119 RNN852117:RNP852119 RXJ852117:RXL852119 SHF852117:SHH852119 SRB852117:SRD852119 TAX852117:TAZ852119 TKT852117:TKV852119 TUP852117:TUR852119 UEL852117:UEN852119 UOH852117:UOJ852119 UYD852117:UYF852119 VHZ852117:VIB852119 VRV852117:VRX852119 WBR852117:WBT852119 WLN852117:WLP852119 WVJ852117:WVL852119 B917653:D917655 IX917653:IZ917655 ST917653:SV917655 ACP917653:ACR917655 AML917653:AMN917655 AWH917653:AWJ917655 BGD917653:BGF917655 BPZ917653:BQB917655 BZV917653:BZX917655 CJR917653:CJT917655 CTN917653:CTP917655 DDJ917653:DDL917655 DNF917653:DNH917655 DXB917653:DXD917655 EGX917653:EGZ917655 EQT917653:EQV917655 FAP917653:FAR917655 FKL917653:FKN917655 FUH917653:FUJ917655 GED917653:GEF917655 GNZ917653:GOB917655 GXV917653:GXX917655 HHR917653:HHT917655 HRN917653:HRP917655 IBJ917653:IBL917655 ILF917653:ILH917655 IVB917653:IVD917655 JEX917653:JEZ917655 JOT917653:JOV917655 JYP917653:JYR917655 KIL917653:KIN917655 KSH917653:KSJ917655 LCD917653:LCF917655 LLZ917653:LMB917655 LVV917653:LVX917655 MFR917653:MFT917655 MPN917653:MPP917655 MZJ917653:MZL917655 NJF917653:NJH917655 NTB917653:NTD917655 OCX917653:OCZ917655 OMT917653:OMV917655 OWP917653:OWR917655 PGL917653:PGN917655 PQH917653:PQJ917655 QAD917653:QAF917655 QJZ917653:QKB917655 QTV917653:QTX917655 RDR917653:RDT917655 RNN917653:RNP917655 RXJ917653:RXL917655 SHF917653:SHH917655 SRB917653:SRD917655 TAX917653:TAZ917655 TKT917653:TKV917655 TUP917653:TUR917655 UEL917653:UEN917655 UOH917653:UOJ917655 UYD917653:UYF917655 VHZ917653:VIB917655 VRV917653:VRX917655 WBR917653:WBT917655 WLN917653:WLP917655 WVJ917653:WVL917655 B983189:D983191 IX983189:IZ983191 ST983189:SV983191 ACP983189:ACR983191 AML983189:AMN983191 AWH983189:AWJ983191 BGD983189:BGF983191 BPZ983189:BQB983191 BZV983189:BZX983191 CJR983189:CJT983191 CTN983189:CTP983191 DDJ983189:DDL983191 DNF983189:DNH983191 DXB983189:DXD983191 EGX983189:EGZ983191 EQT983189:EQV983191 FAP983189:FAR983191 FKL983189:FKN983191 FUH983189:FUJ983191 GED983189:GEF983191 GNZ983189:GOB983191 GXV983189:GXX983191 HHR983189:HHT983191 HRN983189:HRP983191 IBJ983189:IBL983191 ILF983189:ILH983191 IVB983189:IVD983191 JEX983189:JEZ983191 JOT983189:JOV983191 JYP983189:JYR983191 KIL983189:KIN983191 KSH983189:KSJ983191 LCD983189:LCF983191 LLZ983189:LMB983191 LVV983189:LVX983191 MFR983189:MFT983191 MPN983189:MPP983191 MZJ983189:MZL983191 NJF983189:NJH983191 NTB983189:NTD983191 OCX983189:OCZ983191 OMT983189:OMV983191 OWP983189:OWR983191 PGL983189:PGN983191 PQH983189:PQJ983191 QAD983189:QAF983191 QJZ983189:QKB983191 QTV983189:QTX983191 RDR983189:RDT983191 RNN983189:RNP983191 RXJ983189:RXL983191 SHF983189:SHH983191 SRB983189:SRD983191 TAX983189:TAZ983191 TKT983189:TKV983191 TUP983189:TUR983191 UEL983189:UEN983191 UOH983189:UOJ983191 UYD983189:UYF983191 VHZ983189:VIB983191 VRV983189:VRX983191 WBR983189:WBT983191 WLN983189:WLP983191 WVJ983189:WVL983191 A149 IW149 SS149 ACO149 AMK149 AWG149 BGC149 BPY149 BZU149 CJQ149 CTM149 DDI149 DNE149 DXA149 EGW149 EQS149 FAO149 FKK149 FUG149 GEC149 GNY149 GXU149 HHQ149 HRM149 IBI149 ILE149 IVA149 JEW149 JOS149 JYO149 KIK149 KSG149 LCC149 LLY149 LVU149 MFQ149 MPM149 MZI149 NJE149 NTA149 OCW149 OMS149 OWO149 PGK149 PQG149 QAC149 QJY149 QTU149 RDQ149 RNM149 RXI149 SHE149 SRA149 TAW149 TKS149 TUO149 UEK149 UOG149 UYC149 VHY149 VRU149 WBQ149 WLM149 WVI149 A65685 IW65685 SS65685 ACO65685 AMK65685 AWG65685 BGC65685 BPY65685 BZU65685 CJQ65685 CTM65685 DDI65685 DNE65685 DXA65685 EGW65685 EQS65685 FAO65685 FKK65685 FUG65685 GEC65685 GNY65685 GXU65685 HHQ65685 HRM65685 IBI65685 ILE65685 IVA65685 JEW65685 JOS65685 JYO65685 KIK65685 KSG65685 LCC65685 LLY65685 LVU65685 MFQ65685 MPM65685 MZI65685 NJE65685 NTA65685 OCW65685 OMS65685 OWO65685 PGK65685 PQG65685 QAC65685 QJY65685 QTU65685 RDQ65685 RNM65685 RXI65685 SHE65685 SRA65685 TAW65685 TKS65685 TUO65685 UEK65685 UOG65685 UYC65685 VHY65685 VRU65685 WBQ65685 WLM65685 WVI65685 A131221 IW131221 SS131221 ACO131221 AMK131221 AWG131221 BGC131221 BPY131221 BZU131221 CJQ131221 CTM131221 DDI131221 DNE131221 DXA131221 EGW131221 EQS131221 FAO131221 FKK131221 FUG131221 GEC131221 GNY131221 GXU131221 HHQ131221 HRM131221 IBI131221 ILE131221 IVA131221 JEW131221 JOS131221 JYO131221 KIK131221 KSG131221 LCC131221 LLY131221 LVU131221 MFQ131221 MPM131221 MZI131221 NJE131221 NTA131221 OCW131221 OMS131221 OWO131221 PGK131221 PQG131221 QAC131221 QJY131221 QTU131221 RDQ131221 RNM131221 RXI131221 SHE131221 SRA131221 TAW131221 TKS131221 TUO131221 UEK131221 UOG131221 UYC131221 VHY131221 VRU131221 WBQ131221 WLM131221 WVI131221 A196757 IW196757 SS196757 ACO196757 AMK196757 AWG196757 BGC196757 BPY196757 BZU196757 CJQ196757 CTM196757 DDI196757 DNE196757 DXA196757 EGW196757 EQS196757 FAO196757 FKK196757 FUG196757 GEC196757 GNY196757 GXU196757 HHQ196757 HRM196757 IBI196757 ILE196757 IVA196757 JEW196757 JOS196757 JYO196757 KIK196757 KSG196757 LCC196757 LLY196757 LVU196757 MFQ196757 MPM196757 MZI196757 NJE196757 NTA196757 OCW196757 OMS196757 OWO196757 PGK196757 PQG196757 QAC196757 QJY196757 QTU196757 RDQ196757 RNM196757 RXI196757 SHE196757 SRA196757 TAW196757 TKS196757 TUO196757 UEK196757 UOG196757 UYC196757 VHY196757 VRU196757 WBQ196757 WLM196757 WVI196757 A262293 IW262293 SS262293 ACO262293 AMK262293 AWG262293 BGC262293 BPY262293 BZU262293 CJQ262293 CTM262293 DDI262293 DNE262293 DXA262293 EGW262293 EQS262293 FAO262293 FKK262293 FUG262293 GEC262293 GNY262293 GXU262293 HHQ262293 HRM262293 IBI262293 ILE262293 IVA262293 JEW262293 JOS262293 JYO262293 KIK262293 KSG262293 LCC262293 LLY262293 LVU262293 MFQ262293 MPM262293 MZI262293 NJE262293 NTA262293 OCW262293 OMS262293 OWO262293 PGK262293 PQG262293 QAC262293 QJY262293 QTU262293 RDQ262293 RNM262293 RXI262293 SHE262293 SRA262293 TAW262293 TKS262293 TUO262293 UEK262293 UOG262293 UYC262293 VHY262293 VRU262293 WBQ262293 WLM262293 WVI262293 A327829 IW327829 SS327829 ACO327829 AMK327829 AWG327829 BGC327829 BPY327829 BZU327829 CJQ327829 CTM327829 DDI327829 DNE327829 DXA327829 EGW327829 EQS327829 FAO327829 FKK327829 FUG327829 GEC327829 GNY327829 GXU327829 HHQ327829 HRM327829 IBI327829 ILE327829 IVA327829 JEW327829 JOS327829 JYO327829 KIK327829 KSG327829 LCC327829 LLY327829 LVU327829 MFQ327829 MPM327829 MZI327829 NJE327829 NTA327829 OCW327829 OMS327829 OWO327829 PGK327829 PQG327829 QAC327829 QJY327829 QTU327829 RDQ327829 RNM327829 RXI327829 SHE327829 SRA327829 TAW327829 TKS327829 TUO327829 UEK327829 UOG327829 UYC327829 VHY327829 VRU327829 WBQ327829 WLM327829 WVI327829 A393365 IW393365 SS393365 ACO393365 AMK393365 AWG393365 BGC393365 BPY393365 BZU393365 CJQ393365 CTM393365 DDI393365 DNE393365 DXA393365 EGW393365 EQS393365 FAO393365 FKK393365 FUG393365 GEC393365 GNY393365 GXU393365 HHQ393365 HRM393365 IBI393365 ILE393365 IVA393365 JEW393365 JOS393365 JYO393365 KIK393365 KSG393365 LCC393365 LLY393365 LVU393365 MFQ393365 MPM393365 MZI393365 NJE393365 NTA393365 OCW393365 OMS393365 OWO393365 PGK393365 PQG393365 QAC393365 QJY393365 QTU393365 RDQ393365 RNM393365 RXI393365 SHE393365 SRA393365 TAW393365 TKS393365 TUO393365 UEK393365 UOG393365 UYC393365 VHY393365 VRU393365 WBQ393365 WLM393365 WVI393365 A458901 IW458901 SS458901 ACO458901 AMK458901 AWG458901 BGC458901 BPY458901 BZU458901 CJQ458901 CTM458901 DDI458901 DNE458901 DXA458901 EGW458901 EQS458901 FAO458901 FKK458901 FUG458901 GEC458901 GNY458901 GXU458901 HHQ458901 HRM458901 IBI458901 ILE458901 IVA458901 JEW458901 JOS458901 JYO458901 KIK458901 KSG458901 LCC458901 LLY458901 LVU458901 MFQ458901 MPM458901 MZI458901 NJE458901 NTA458901 OCW458901 OMS458901 OWO458901 PGK458901 PQG458901 QAC458901 QJY458901 QTU458901 RDQ458901 RNM458901 RXI458901 SHE458901 SRA458901 TAW458901 TKS458901 TUO458901 UEK458901 UOG458901 UYC458901 VHY458901 VRU458901 WBQ458901 WLM458901 WVI458901 A524437 IW524437 SS524437 ACO524437 AMK524437 AWG524437 BGC524437 BPY524437 BZU524437 CJQ524437 CTM524437 DDI524437 DNE524437 DXA524437 EGW524437 EQS524437 FAO524437 FKK524437 FUG524437 GEC524437 GNY524437 GXU524437 HHQ524437 HRM524437 IBI524437 ILE524437 IVA524437 JEW524437 JOS524437 JYO524437 KIK524437 KSG524437 LCC524437 LLY524437 LVU524437 MFQ524437 MPM524437 MZI524437 NJE524437 NTA524437 OCW524437 OMS524437 OWO524437 PGK524437 PQG524437 QAC524437 QJY524437 QTU524437 RDQ524437 RNM524437 RXI524437 SHE524437 SRA524437 TAW524437 TKS524437 TUO524437 UEK524437 UOG524437 UYC524437 VHY524437 VRU524437 WBQ524437 WLM524437 WVI524437 A589973 IW589973 SS589973 ACO589973 AMK589973 AWG589973 BGC589973 BPY589973 BZU589973 CJQ589973 CTM589973 DDI589973 DNE589973 DXA589973 EGW589973 EQS589973 FAO589973 FKK589973 FUG589973 GEC589973 GNY589973 GXU589973 HHQ589973 HRM589973 IBI589973 ILE589973 IVA589973 JEW589973 JOS589973 JYO589973 KIK589973 KSG589973 LCC589973 LLY589973 LVU589973 MFQ589973 MPM589973 MZI589973 NJE589973 NTA589973 OCW589973 OMS589973 OWO589973 PGK589973 PQG589973 QAC589973 QJY589973 QTU589973 RDQ589973 RNM589973 RXI589973 SHE589973 SRA589973 TAW589973 TKS589973 TUO589973 UEK589973 UOG589973 UYC589973 VHY589973 VRU589973 WBQ589973 WLM589973 WVI589973 A655509 IW655509 SS655509 ACO655509 AMK655509 AWG655509 BGC655509 BPY655509 BZU655509 CJQ655509 CTM655509 DDI655509 DNE655509 DXA655509 EGW655509 EQS655509 FAO655509 FKK655509 FUG655509 GEC655509 GNY655509 GXU655509 HHQ655509 HRM655509 IBI655509 ILE655509 IVA655509 JEW655509 JOS655509 JYO655509 KIK655509 KSG655509 LCC655509 LLY655509 LVU655509 MFQ655509 MPM655509 MZI655509 NJE655509 NTA655509 OCW655509 OMS655509 OWO655509 PGK655509 PQG655509 QAC655509 QJY655509 QTU655509 RDQ655509 RNM655509 RXI655509 SHE655509 SRA655509 TAW655509 TKS655509 TUO655509 UEK655509 UOG655509 UYC655509 VHY655509 VRU655509 WBQ655509 WLM655509 WVI655509 A721045 IW721045 SS721045 ACO721045 AMK721045 AWG721045 BGC721045 BPY721045 BZU721045 CJQ721045 CTM721045 DDI721045 DNE721045 DXA721045 EGW721045 EQS721045 FAO721045 FKK721045 FUG721045 GEC721045 GNY721045 GXU721045 HHQ721045 HRM721045 IBI721045 ILE721045 IVA721045 JEW721045 JOS721045 JYO721045 KIK721045 KSG721045 LCC721045 LLY721045 LVU721045 MFQ721045 MPM721045 MZI721045 NJE721045 NTA721045 OCW721045 OMS721045 OWO721045 PGK721045 PQG721045 QAC721045 QJY721045 QTU721045 RDQ721045 RNM721045 RXI721045 SHE721045 SRA721045 TAW721045 TKS721045 TUO721045 UEK721045 UOG721045 UYC721045 VHY721045 VRU721045 WBQ721045 WLM721045 WVI721045 A786581 IW786581 SS786581 ACO786581 AMK786581 AWG786581 BGC786581 BPY786581 BZU786581 CJQ786581 CTM786581 DDI786581 DNE786581 DXA786581 EGW786581 EQS786581 FAO786581 FKK786581 FUG786581 GEC786581 GNY786581 GXU786581 HHQ786581 HRM786581 IBI786581 ILE786581 IVA786581 JEW786581 JOS786581 JYO786581 KIK786581 KSG786581 LCC786581 LLY786581 LVU786581 MFQ786581 MPM786581 MZI786581 NJE786581 NTA786581 OCW786581 OMS786581 OWO786581 PGK786581 PQG786581 QAC786581 QJY786581 QTU786581 RDQ786581 RNM786581 RXI786581 SHE786581 SRA786581 TAW786581 TKS786581 TUO786581 UEK786581 UOG786581 UYC786581 VHY786581 VRU786581 WBQ786581 WLM786581 WVI786581 A852117 IW852117 SS852117 ACO852117 AMK852117 AWG852117 BGC852117 BPY852117 BZU852117 CJQ852117 CTM852117 DDI852117 DNE852117 DXA852117 EGW852117 EQS852117 FAO852117 FKK852117 FUG852117 GEC852117 GNY852117 GXU852117 HHQ852117 HRM852117 IBI852117 ILE852117 IVA852117 JEW852117 JOS852117 JYO852117 KIK852117 KSG852117 LCC852117 LLY852117 LVU852117 MFQ852117 MPM852117 MZI852117 NJE852117 NTA852117 OCW852117 OMS852117 OWO852117 PGK852117 PQG852117 QAC852117 QJY852117 QTU852117 RDQ852117 RNM852117 RXI852117 SHE852117 SRA852117 TAW852117 TKS852117 TUO852117 UEK852117 UOG852117 UYC852117 VHY852117 VRU852117 WBQ852117 WLM852117 WVI852117 A917653 IW917653 SS917653 ACO917653 AMK917653 AWG917653 BGC917653 BPY917653 BZU917653 CJQ917653 CTM917653 DDI917653 DNE917653 DXA917653 EGW917653 EQS917653 FAO917653 FKK917653 FUG917653 GEC917653 GNY917653 GXU917653 HHQ917653 HRM917653 IBI917653 ILE917653 IVA917653 JEW917653 JOS917653 JYO917653 KIK917653 KSG917653 LCC917653 LLY917653 LVU917653 MFQ917653 MPM917653 MZI917653 NJE917653 NTA917653 OCW917653 OMS917653 OWO917653 PGK917653 PQG917653 QAC917653 QJY917653 QTU917653 RDQ917653 RNM917653 RXI917653 SHE917653 SRA917653 TAW917653 TKS917653 TUO917653 UEK917653 UOG917653 UYC917653 VHY917653 VRU917653 WBQ917653 WLM917653 WVI917653 A983189 IW983189 SS983189 ACO983189 AMK983189 AWG983189 BGC983189 BPY983189 BZU983189 CJQ983189 CTM983189 DDI983189 DNE983189 DXA983189 EGW983189 EQS983189 FAO983189 FKK983189 FUG983189 GEC983189 GNY983189 GXU983189 HHQ983189 HRM983189 IBI983189 ILE983189 IVA983189 JEW983189 JOS983189 JYO983189 KIK983189 KSG983189 LCC983189 LLY983189 LVU983189 MFQ983189 MPM983189 MZI983189 NJE983189 NTA983189 OCW983189 OMS983189 OWO983189 PGK983189 PQG983189 QAC983189 QJY983189 QTU983189 RDQ983189 RNM983189 RXI983189 SHE983189 SRA983189 TAW983189 TKS983189 TUO983189 UEK983189 UOG983189 UYC983189 VHY983189 VRU983189 WBQ983189 WLM983189 WVI983189 J149:J158 JF149:JF158 TB149:TB158 ACX149:ACX158 AMT149:AMT158 AWP149:AWP158 BGL149:BGL158 BQH149:BQH158 CAD149:CAD158 CJZ149:CJZ158 CTV149:CTV158 DDR149:DDR158 DNN149:DNN158 DXJ149:DXJ158 EHF149:EHF158 ERB149:ERB158 FAX149:FAX158 FKT149:FKT158 FUP149:FUP158 GEL149:GEL158 GOH149:GOH158 GYD149:GYD158 HHZ149:HHZ158 HRV149:HRV158 IBR149:IBR158 ILN149:ILN158 IVJ149:IVJ158 JFF149:JFF158 JPB149:JPB158 JYX149:JYX158 KIT149:KIT158 KSP149:KSP158 LCL149:LCL158 LMH149:LMH158 LWD149:LWD158 MFZ149:MFZ158 MPV149:MPV158 MZR149:MZR158 NJN149:NJN158 NTJ149:NTJ158 ODF149:ODF158 ONB149:ONB158 OWX149:OWX158 PGT149:PGT158 PQP149:PQP158 QAL149:QAL158 QKH149:QKH158 QUD149:QUD158 RDZ149:RDZ158 RNV149:RNV158 RXR149:RXR158 SHN149:SHN158 SRJ149:SRJ158 TBF149:TBF158 TLB149:TLB158 TUX149:TUX158 UET149:UET158 UOP149:UOP158 UYL149:UYL158 VIH149:VIH158 VSD149:VSD158 WBZ149:WBZ158 WLV149:WLV158 WVR149:WVR158 J65685:J65694 JF65685:JF65694 TB65685:TB65694 ACX65685:ACX65694 AMT65685:AMT65694 AWP65685:AWP65694 BGL65685:BGL65694 BQH65685:BQH65694 CAD65685:CAD65694 CJZ65685:CJZ65694 CTV65685:CTV65694 DDR65685:DDR65694 DNN65685:DNN65694 DXJ65685:DXJ65694 EHF65685:EHF65694 ERB65685:ERB65694 FAX65685:FAX65694 FKT65685:FKT65694 FUP65685:FUP65694 GEL65685:GEL65694 GOH65685:GOH65694 GYD65685:GYD65694 HHZ65685:HHZ65694 HRV65685:HRV65694 IBR65685:IBR65694 ILN65685:ILN65694 IVJ65685:IVJ65694 JFF65685:JFF65694 JPB65685:JPB65694 JYX65685:JYX65694 KIT65685:KIT65694 KSP65685:KSP65694 LCL65685:LCL65694 LMH65685:LMH65694 LWD65685:LWD65694 MFZ65685:MFZ65694 MPV65685:MPV65694 MZR65685:MZR65694 NJN65685:NJN65694 NTJ65685:NTJ65694 ODF65685:ODF65694 ONB65685:ONB65694 OWX65685:OWX65694 PGT65685:PGT65694 PQP65685:PQP65694 QAL65685:QAL65694 QKH65685:QKH65694 QUD65685:QUD65694 RDZ65685:RDZ65694 RNV65685:RNV65694 RXR65685:RXR65694 SHN65685:SHN65694 SRJ65685:SRJ65694 TBF65685:TBF65694 TLB65685:TLB65694 TUX65685:TUX65694 UET65685:UET65694 UOP65685:UOP65694 UYL65685:UYL65694 VIH65685:VIH65694 VSD65685:VSD65694 WBZ65685:WBZ65694 WLV65685:WLV65694 WVR65685:WVR65694 J131221:J131230 JF131221:JF131230 TB131221:TB131230 ACX131221:ACX131230 AMT131221:AMT131230 AWP131221:AWP131230 BGL131221:BGL131230 BQH131221:BQH131230 CAD131221:CAD131230 CJZ131221:CJZ131230 CTV131221:CTV131230 DDR131221:DDR131230 DNN131221:DNN131230 DXJ131221:DXJ131230 EHF131221:EHF131230 ERB131221:ERB131230 FAX131221:FAX131230 FKT131221:FKT131230 FUP131221:FUP131230 GEL131221:GEL131230 GOH131221:GOH131230 GYD131221:GYD131230 HHZ131221:HHZ131230 HRV131221:HRV131230 IBR131221:IBR131230 ILN131221:ILN131230 IVJ131221:IVJ131230 JFF131221:JFF131230 JPB131221:JPB131230 JYX131221:JYX131230 KIT131221:KIT131230 KSP131221:KSP131230 LCL131221:LCL131230 LMH131221:LMH131230 LWD131221:LWD131230 MFZ131221:MFZ131230 MPV131221:MPV131230 MZR131221:MZR131230 NJN131221:NJN131230 NTJ131221:NTJ131230 ODF131221:ODF131230 ONB131221:ONB131230 OWX131221:OWX131230 PGT131221:PGT131230 PQP131221:PQP131230 QAL131221:QAL131230 QKH131221:QKH131230 QUD131221:QUD131230 RDZ131221:RDZ131230 RNV131221:RNV131230 RXR131221:RXR131230 SHN131221:SHN131230 SRJ131221:SRJ131230 TBF131221:TBF131230 TLB131221:TLB131230 TUX131221:TUX131230 UET131221:UET131230 UOP131221:UOP131230 UYL131221:UYL131230 VIH131221:VIH131230 VSD131221:VSD131230 WBZ131221:WBZ131230 WLV131221:WLV131230 WVR131221:WVR131230 J196757:J196766 JF196757:JF196766 TB196757:TB196766 ACX196757:ACX196766 AMT196757:AMT196766 AWP196757:AWP196766 BGL196757:BGL196766 BQH196757:BQH196766 CAD196757:CAD196766 CJZ196757:CJZ196766 CTV196757:CTV196766 DDR196757:DDR196766 DNN196757:DNN196766 DXJ196757:DXJ196766 EHF196757:EHF196766 ERB196757:ERB196766 FAX196757:FAX196766 FKT196757:FKT196766 FUP196757:FUP196766 GEL196757:GEL196766 GOH196757:GOH196766 GYD196757:GYD196766 HHZ196757:HHZ196766 HRV196757:HRV196766 IBR196757:IBR196766 ILN196757:ILN196766 IVJ196757:IVJ196766 JFF196757:JFF196766 JPB196757:JPB196766 JYX196757:JYX196766 KIT196757:KIT196766 KSP196757:KSP196766 LCL196757:LCL196766 LMH196757:LMH196766 LWD196757:LWD196766 MFZ196757:MFZ196766 MPV196757:MPV196766 MZR196757:MZR196766 NJN196757:NJN196766 NTJ196757:NTJ196766 ODF196757:ODF196766 ONB196757:ONB196766 OWX196757:OWX196766 PGT196757:PGT196766 PQP196757:PQP196766 QAL196757:QAL196766 QKH196757:QKH196766 QUD196757:QUD196766 RDZ196757:RDZ196766 RNV196757:RNV196766 RXR196757:RXR196766 SHN196757:SHN196766 SRJ196757:SRJ196766 TBF196757:TBF196766 TLB196757:TLB196766 TUX196757:TUX196766 UET196757:UET196766 UOP196757:UOP196766 UYL196757:UYL196766 VIH196757:VIH196766 VSD196757:VSD196766 WBZ196757:WBZ196766 WLV196757:WLV196766 WVR196757:WVR196766 J262293:J262302 JF262293:JF262302 TB262293:TB262302 ACX262293:ACX262302 AMT262293:AMT262302 AWP262293:AWP262302 BGL262293:BGL262302 BQH262293:BQH262302 CAD262293:CAD262302 CJZ262293:CJZ262302 CTV262293:CTV262302 DDR262293:DDR262302 DNN262293:DNN262302 DXJ262293:DXJ262302 EHF262293:EHF262302 ERB262293:ERB262302 FAX262293:FAX262302 FKT262293:FKT262302 FUP262293:FUP262302 GEL262293:GEL262302 GOH262293:GOH262302 GYD262293:GYD262302 HHZ262293:HHZ262302 HRV262293:HRV262302 IBR262293:IBR262302 ILN262293:ILN262302 IVJ262293:IVJ262302 JFF262293:JFF262302 JPB262293:JPB262302 JYX262293:JYX262302 KIT262293:KIT262302 KSP262293:KSP262302 LCL262293:LCL262302 LMH262293:LMH262302 LWD262293:LWD262302 MFZ262293:MFZ262302 MPV262293:MPV262302 MZR262293:MZR262302 NJN262293:NJN262302 NTJ262293:NTJ262302 ODF262293:ODF262302 ONB262293:ONB262302 OWX262293:OWX262302 PGT262293:PGT262302 PQP262293:PQP262302 QAL262293:QAL262302 QKH262293:QKH262302 QUD262293:QUD262302 RDZ262293:RDZ262302 RNV262293:RNV262302 RXR262293:RXR262302 SHN262293:SHN262302 SRJ262293:SRJ262302 TBF262293:TBF262302 TLB262293:TLB262302 TUX262293:TUX262302 UET262293:UET262302 UOP262293:UOP262302 UYL262293:UYL262302 VIH262293:VIH262302 VSD262293:VSD262302 WBZ262293:WBZ262302 WLV262293:WLV262302 WVR262293:WVR262302 J327829:J327838 JF327829:JF327838 TB327829:TB327838 ACX327829:ACX327838 AMT327829:AMT327838 AWP327829:AWP327838 BGL327829:BGL327838 BQH327829:BQH327838 CAD327829:CAD327838 CJZ327829:CJZ327838 CTV327829:CTV327838 DDR327829:DDR327838 DNN327829:DNN327838 DXJ327829:DXJ327838 EHF327829:EHF327838 ERB327829:ERB327838 FAX327829:FAX327838 FKT327829:FKT327838 FUP327829:FUP327838 GEL327829:GEL327838 GOH327829:GOH327838 GYD327829:GYD327838 HHZ327829:HHZ327838 HRV327829:HRV327838 IBR327829:IBR327838 ILN327829:ILN327838 IVJ327829:IVJ327838 JFF327829:JFF327838 JPB327829:JPB327838 JYX327829:JYX327838 KIT327829:KIT327838 KSP327829:KSP327838 LCL327829:LCL327838 LMH327829:LMH327838 LWD327829:LWD327838 MFZ327829:MFZ327838 MPV327829:MPV327838 MZR327829:MZR327838 NJN327829:NJN327838 NTJ327829:NTJ327838 ODF327829:ODF327838 ONB327829:ONB327838 OWX327829:OWX327838 PGT327829:PGT327838 PQP327829:PQP327838 QAL327829:QAL327838 QKH327829:QKH327838 QUD327829:QUD327838 RDZ327829:RDZ327838 RNV327829:RNV327838 RXR327829:RXR327838 SHN327829:SHN327838 SRJ327829:SRJ327838 TBF327829:TBF327838 TLB327829:TLB327838 TUX327829:TUX327838 UET327829:UET327838 UOP327829:UOP327838 UYL327829:UYL327838 VIH327829:VIH327838 VSD327829:VSD327838 WBZ327829:WBZ327838 WLV327829:WLV327838 WVR327829:WVR327838 J393365:J393374 JF393365:JF393374 TB393365:TB393374 ACX393365:ACX393374 AMT393365:AMT393374 AWP393365:AWP393374 BGL393365:BGL393374 BQH393365:BQH393374 CAD393365:CAD393374 CJZ393365:CJZ393374 CTV393365:CTV393374 DDR393365:DDR393374 DNN393365:DNN393374 DXJ393365:DXJ393374 EHF393365:EHF393374 ERB393365:ERB393374 FAX393365:FAX393374 FKT393365:FKT393374 FUP393365:FUP393374 GEL393365:GEL393374 GOH393365:GOH393374 GYD393365:GYD393374 HHZ393365:HHZ393374 HRV393365:HRV393374 IBR393365:IBR393374 ILN393365:ILN393374 IVJ393365:IVJ393374 JFF393365:JFF393374 JPB393365:JPB393374 JYX393365:JYX393374 KIT393365:KIT393374 KSP393365:KSP393374 LCL393365:LCL393374 LMH393365:LMH393374 LWD393365:LWD393374 MFZ393365:MFZ393374 MPV393365:MPV393374 MZR393365:MZR393374 NJN393365:NJN393374 NTJ393365:NTJ393374 ODF393365:ODF393374 ONB393365:ONB393374 OWX393365:OWX393374 PGT393365:PGT393374 PQP393365:PQP393374 QAL393365:QAL393374 QKH393365:QKH393374 QUD393365:QUD393374 RDZ393365:RDZ393374 RNV393365:RNV393374 RXR393365:RXR393374 SHN393365:SHN393374 SRJ393365:SRJ393374 TBF393365:TBF393374 TLB393365:TLB393374 TUX393365:TUX393374 UET393365:UET393374 UOP393365:UOP393374 UYL393365:UYL393374 VIH393365:VIH393374 VSD393365:VSD393374 WBZ393365:WBZ393374 WLV393365:WLV393374 WVR393365:WVR393374 J458901:J458910 JF458901:JF458910 TB458901:TB458910 ACX458901:ACX458910 AMT458901:AMT458910 AWP458901:AWP458910 BGL458901:BGL458910 BQH458901:BQH458910 CAD458901:CAD458910 CJZ458901:CJZ458910 CTV458901:CTV458910 DDR458901:DDR458910 DNN458901:DNN458910 DXJ458901:DXJ458910 EHF458901:EHF458910 ERB458901:ERB458910 FAX458901:FAX458910 FKT458901:FKT458910 FUP458901:FUP458910 GEL458901:GEL458910 GOH458901:GOH458910 GYD458901:GYD458910 HHZ458901:HHZ458910 HRV458901:HRV458910 IBR458901:IBR458910 ILN458901:ILN458910 IVJ458901:IVJ458910 JFF458901:JFF458910 JPB458901:JPB458910 JYX458901:JYX458910 KIT458901:KIT458910 KSP458901:KSP458910 LCL458901:LCL458910 LMH458901:LMH458910 LWD458901:LWD458910 MFZ458901:MFZ458910 MPV458901:MPV458910 MZR458901:MZR458910 NJN458901:NJN458910 NTJ458901:NTJ458910 ODF458901:ODF458910 ONB458901:ONB458910 OWX458901:OWX458910 PGT458901:PGT458910 PQP458901:PQP458910 QAL458901:QAL458910 QKH458901:QKH458910 QUD458901:QUD458910 RDZ458901:RDZ458910 RNV458901:RNV458910 RXR458901:RXR458910 SHN458901:SHN458910 SRJ458901:SRJ458910 TBF458901:TBF458910 TLB458901:TLB458910 TUX458901:TUX458910 UET458901:UET458910 UOP458901:UOP458910 UYL458901:UYL458910 VIH458901:VIH458910 VSD458901:VSD458910 WBZ458901:WBZ458910 WLV458901:WLV458910 WVR458901:WVR458910 J524437:J524446 JF524437:JF524446 TB524437:TB524446 ACX524437:ACX524446 AMT524437:AMT524446 AWP524437:AWP524446 BGL524437:BGL524446 BQH524437:BQH524446 CAD524437:CAD524446 CJZ524437:CJZ524446 CTV524437:CTV524446 DDR524437:DDR524446 DNN524437:DNN524446 DXJ524437:DXJ524446 EHF524437:EHF524446 ERB524437:ERB524446 FAX524437:FAX524446 FKT524437:FKT524446 FUP524437:FUP524446 GEL524437:GEL524446 GOH524437:GOH524446 GYD524437:GYD524446 HHZ524437:HHZ524446 HRV524437:HRV524446 IBR524437:IBR524446 ILN524437:ILN524446 IVJ524437:IVJ524446 JFF524437:JFF524446 JPB524437:JPB524446 JYX524437:JYX524446 KIT524437:KIT524446 KSP524437:KSP524446 LCL524437:LCL524446 LMH524437:LMH524446 LWD524437:LWD524446 MFZ524437:MFZ524446 MPV524437:MPV524446 MZR524437:MZR524446 NJN524437:NJN524446 NTJ524437:NTJ524446 ODF524437:ODF524446 ONB524437:ONB524446 OWX524437:OWX524446 PGT524437:PGT524446 PQP524437:PQP524446 QAL524437:QAL524446 QKH524437:QKH524446 QUD524437:QUD524446 RDZ524437:RDZ524446 RNV524437:RNV524446 RXR524437:RXR524446 SHN524437:SHN524446 SRJ524437:SRJ524446 TBF524437:TBF524446 TLB524437:TLB524446 TUX524437:TUX524446 UET524437:UET524446 UOP524437:UOP524446 UYL524437:UYL524446 VIH524437:VIH524446 VSD524437:VSD524446 WBZ524437:WBZ524446 WLV524437:WLV524446 WVR524437:WVR524446 J589973:J589982 JF589973:JF589982 TB589973:TB589982 ACX589973:ACX589982 AMT589973:AMT589982 AWP589973:AWP589982 BGL589973:BGL589982 BQH589973:BQH589982 CAD589973:CAD589982 CJZ589973:CJZ589982 CTV589973:CTV589982 DDR589973:DDR589982 DNN589973:DNN589982 DXJ589973:DXJ589982 EHF589973:EHF589982 ERB589973:ERB589982 FAX589973:FAX589982 FKT589973:FKT589982 FUP589973:FUP589982 GEL589973:GEL589982 GOH589973:GOH589982 GYD589973:GYD589982 HHZ589973:HHZ589982 HRV589973:HRV589982 IBR589973:IBR589982 ILN589973:ILN589982 IVJ589973:IVJ589982 JFF589973:JFF589982 JPB589973:JPB589982 JYX589973:JYX589982 KIT589973:KIT589982 KSP589973:KSP589982 LCL589973:LCL589982 LMH589973:LMH589982 LWD589973:LWD589982 MFZ589973:MFZ589982 MPV589973:MPV589982 MZR589973:MZR589982 NJN589973:NJN589982 NTJ589973:NTJ589982 ODF589973:ODF589982 ONB589973:ONB589982 OWX589973:OWX589982 PGT589973:PGT589982 PQP589973:PQP589982 QAL589973:QAL589982 QKH589973:QKH589982 QUD589973:QUD589982 RDZ589973:RDZ589982 RNV589973:RNV589982 RXR589973:RXR589982 SHN589973:SHN589982 SRJ589973:SRJ589982 TBF589973:TBF589982 TLB589973:TLB589982 TUX589973:TUX589982 UET589973:UET589982 UOP589973:UOP589982 UYL589973:UYL589982 VIH589973:VIH589982 VSD589973:VSD589982 WBZ589973:WBZ589982 WLV589973:WLV589982 WVR589973:WVR589982 J655509:J655518 JF655509:JF655518 TB655509:TB655518 ACX655509:ACX655518 AMT655509:AMT655518 AWP655509:AWP655518 BGL655509:BGL655518 BQH655509:BQH655518 CAD655509:CAD655518 CJZ655509:CJZ655518 CTV655509:CTV655518 DDR655509:DDR655518 DNN655509:DNN655518 DXJ655509:DXJ655518 EHF655509:EHF655518 ERB655509:ERB655518 FAX655509:FAX655518 FKT655509:FKT655518 FUP655509:FUP655518 GEL655509:GEL655518 GOH655509:GOH655518 GYD655509:GYD655518 HHZ655509:HHZ655518 HRV655509:HRV655518 IBR655509:IBR655518 ILN655509:ILN655518 IVJ655509:IVJ655518 JFF655509:JFF655518 JPB655509:JPB655518 JYX655509:JYX655518 KIT655509:KIT655518 KSP655509:KSP655518 LCL655509:LCL655518 LMH655509:LMH655518 LWD655509:LWD655518 MFZ655509:MFZ655518 MPV655509:MPV655518 MZR655509:MZR655518 NJN655509:NJN655518 NTJ655509:NTJ655518 ODF655509:ODF655518 ONB655509:ONB655518 OWX655509:OWX655518 PGT655509:PGT655518 PQP655509:PQP655518 QAL655509:QAL655518 QKH655509:QKH655518 QUD655509:QUD655518 RDZ655509:RDZ655518 RNV655509:RNV655518 RXR655509:RXR655518 SHN655509:SHN655518 SRJ655509:SRJ655518 TBF655509:TBF655518 TLB655509:TLB655518 TUX655509:TUX655518 UET655509:UET655518 UOP655509:UOP655518 UYL655509:UYL655518 VIH655509:VIH655518 VSD655509:VSD655518 WBZ655509:WBZ655518 WLV655509:WLV655518 WVR655509:WVR655518 J721045:J721054 JF721045:JF721054 TB721045:TB721054 ACX721045:ACX721054 AMT721045:AMT721054 AWP721045:AWP721054 BGL721045:BGL721054 BQH721045:BQH721054 CAD721045:CAD721054 CJZ721045:CJZ721054 CTV721045:CTV721054 DDR721045:DDR721054 DNN721045:DNN721054 DXJ721045:DXJ721054 EHF721045:EHF721054 ERB721045:ERB721054 FAX721045:FAX721054 FKT721045:FKT721054 FUP721045:FUP721054 GEL721045:GEL721054 GOH721045:GOH721054 GYD721045:GYD721054 HHZ721045:HHZ721054 HRV721045:HRV721054 IBR721045:IBR721054 ILN721045:ILN721054 IVJ721045:IVJ721054 JFF721045:JFF721054 JPB721045:JPB721054 JYX721045:JYX721054 KIT721045:KIT721054 KSP721045:KSP721054 LCL721045:LCL721054 LMH721045:LMH721054 LWD721045:LWD721054 MFZ721045:MFZ721054 MPV721045:MPV721054 MZR721045:MZR721054 NJN721045:NJN721054 NTJ721045:NTJ721054 ODF721045:ODF721054 ONB721045:ONB721054 OWX721045:OWX721054 PGT721045:PGT721054 PQP721045:PQP721054 QAL721045:QAL721054 QKH721045:QKH721054 QUD721045:QUD721054 RDZ721045:RDZ721054 RNV721045:RNV721054 RXR721045:RXR721054 SHN721045:SHN721054 SRJ721045:SRJ721054 TBF721045:TBF721054 TLB721045:TLB721054 TUX721045:TUX721054 UET721045:UET721054 UOP721045:UOP721054 UYL721045:UYL721054 VIH721045:VIH721054 VSD721045:VSD721054 WBZ721045:WBZ721054 WLV721045:WLV721054 WVR721045:WVR721054 J786581:J786590 JF786581:JF786590 TB786581:TB786590 ACX786581:ACX786590 AMT786581:AMT786590 AWP786581:AWP786590 BGL786581:BGL786590 BQH786581:BQH786590 CAD786581:CAD786590 CJZ786581:CJZ786590 CTV786581:CTV786590 DDR786581:DDR786590 DNN786581:DNN786590 DXJ786581:DXJ786590 EHF786581:EHF786590 ERB786581:ERB786590 FAX786581:FAX786590 FKT786581:FKT786590 FUP786581:FUP786590 GEL786581:GEL786590 GOH786581:GOH786590 GYD786581:GYD786590 HHZ786581:HHZ786590 HRV786581:HRV786590 IBR786581:IBR786590 ILN786581:ILN786590 IVJ786581:IVJ786590 JFF786581:JFF786590 JPB786581:JPB786590 JYX786581:JYX786590 KIT786581:KIT786590 KSP786581:KSP786590 LCL786581:LCL786590 LMH786581:LMH786590 LWD786581:LWD786590 MFZ786581:MFZ786590 MPV786581:MPV786590 MZR786581:MZR786590 NJN786581:NJN786590 NTJ786581:NTJ786590 ODF786581:ODF786590 ONB786581:ONB786590 OWX786581:OWX786590 PGT786581:PGT786590 PQP786581:PQP786590 QAL786581:QAL786590 QKH786581:QKH786590 QUD786581:QUD786590 RDZ786581:RDZ786590 RNV786581:RNV786590 RXR786581:RXR786590 SHN786581:SHN786590 SRJ786581:SRJ786590 TBF786581:TBF786590 TLB786581:TLB786590 TUX786581:TUX786590 UET786581:UET786590 UOP786581:UOP786590 UYL786581:UYL786590 VIH786581:VIH786590 VSD786581:VSD786590 WBZ786581:WBZ786590 WLV786581:WLV786590 WVR786581:WVR786590 J852117:J852126 JF852117:JF852126 TB852117:TB852126 ACX852117:ACX852126 AMT852117:AMT852126 AWP852117:AWP852126 BGL852117:BGL852126 BQH852117:BQH852126 CAD852117:CAD852126 CJZ852117:CJZ852126 CTV852117:CTV852126 DDR852117:DDR852126 DNN852117:DNN852126 DXJ852117:DXJ852126 EHF852117:EHF852126 ERB852117:ERB852126 FAX852117:FAX852126 FKT852117:FKT852126 FUP852117:FUP852126 GEL852117:GEL852126 GOH852117:GOH852126 GYD852117:GYD852126 HHZ852117:HHZ852126 HRV852117:HRV852126 IBR852117:IBR852126 ILN852117:ILN852126 IVJ852117:IVJ852126 JFF852117:JFF852126 JPB852117:JPB852126 JYX852117:JYX852126 KIT852117:KIT852126 KSP852117:KSP852126 LCL852117:LCL852126 LMH852117:LMH852126 LWD852117:LWD852126 MFZ852117:MFZ852126 MPV852117:MPV852126 MZR852117:MZR852126 NJN852117:NJN852126 NTJ852117:NTJ852126 ODF852117:ODF852126 ONB852117:ONB852126 OWX852117:OWX852126 PGT852117:PGT852126 PQP852117:PQP852126 QAL852117:QAL852126 QKH852117:QKH852126 QUD852117:QUD852126 RDZ852117:RDZ852126 RNV852117:RNV852126 RXR852117:RXR852126 SHN852117:SHN852126 SRJ852117:SRJ852126 TBF852117:TBF852126 TLB852117:TLB852126 TUX852117:TUX852126 UET852117:UET852126 UOP852117:UOP852126 UYL852117:UYL852126 VIH852117:VIH852126 VSD852117:VSD852126 WBZ852117:WBZ852126 WLV852117:WLV852126 WVR852117:WVR852126 J917653:J917662 JF917653:JF917662 TB917653:TB917662 ACX917653:ACX917662 AMT917653:AMT917662 AWP917653:AWP917662 BGL917653:BGL917662 BQH917653:BQH917662 CAD917653:CAD917662 CJZ917653:CJZ917662 CTV917653:CTV917662 DDR917653:DDR917662 DNN917653:DNN917662 DXJ917653:DXJ917662 EHF917653:EHF917662 ERB917653:ERB917662 FAX917653:FAX917662 FKT917653:FKT917662 FUP917653:FUP917662 GEL917653:GEL917662 GOH917653:GOH917662 GYD917653:GYD917662 HHZ917653:HHZ917662 HRV917653:HRV917662 IBR917653:IBR917662 ILN917653:ILN917662 IVJ917653:IVJ917662 JFF917653:JFF917662 JPB917653:JPB917662 JYX917653:JYX917662 KIT917653:KIT917662 KSP917653:KSP917662 LCL917653:LCL917662 LMH917653:LMH917662 LWD917653:LWD917662 MFZ917653:MFZ917662 MPV917653:MPV917662 MZR917653:MZR917662 NJN917653:NJN917662 NTJ917653:NTJ917662 ODF917653:ODF917662 ONB917653:ONB917662 OWX917653:OWX917662 PGT917653:PGT917662 PQP917653:PQP917662 QAL917653:QAL917662 QKH917653:QKH917662 QUD917653:QUD917662 RDZ917653:RDZ917662 RNV917653:RNV917662 RXR917653:RXR917662 SHN917653:SHN917662 SRJ917653:SRJ917662 TBF917653:TBF917662 TLB917653:TLB917662 TUX917653:TUX917662 UET917653:UET917662 UOP917653:UOP917662 UYL917653:UYL917662 VIH917653:VIH917662 VSD917653:VSD917662 WBZ917653:WBZ917662 WLV917653:WLV917662 WVR917653:WVR917662 J983189:J983198 JF983189:JF983198 TB983189:TB983198 ACX983189:ACX983198 AMT983189:AMT983198 AWP983189:AWP983198 BGL983189:BGL983198 BQH983189:BQH983198 CAD983189:CAD983198 CJZ983189:CJZ983198 CTV983189:CTV983198 DDR983189:DDR983198 DNN983189:DNN983198 DXJ983189:DXJ983198 EHF983189:EHF983198 ERB983189:ERB983198 FAX983189:FAX983198 FKT983189:FKT983198 FUP983189:FUP983198 GEL983189:GEL983198 GOH983189:GOH983198 GYD983189:GYD983198 HHZ983189:HHZ983198 HRV983189:HRV983198 IBR983189:IBR983198 ILN983189:ILN983198 IVJ983189:IVJ983198 JFF983189:JFF983198 JPB983189:JPB983198 JYX983189:JYX983198 KIT983189:KIT983198 KSP983189:KSP983198 LCL983189:LCL983198 LMH983189:LMH983198 LWD983189:LWD983198 MFZ983189:MFZ983198 MPV983189:MPV983198 MZR983189:MZR983198 NJN983189:NJN983198 NTJ983189:NTJ983198 ODF983189:ODF983198 ONB983189:ONB983198 OWX983189:OWX983198 PGT983189:PGT983198 PQP983189:PQP983198 QAL983189:QAL983198 QKH983189:QKH983198 QUD983189:QUD983198 RDZ983189:RDZ983198 RNV983189:RNV983198 RXR983189:RXR983198 SHN983189:SHN983198 SRJ983189:SRJ983198 TBF983189:TBF983198 TLB983189:TLB983198 TUX983189:TUX983198 UET983189:UET983198 UOP983189:UOP983198 UYL983189:UYL983198 VIH983189:VIH983198 VSD983189:VSD983198 WBZ983189:WBZ983198 WLV983189:WLV983198 WVR983189:WVR983198 B87:E89 IX87:JA89 ST87:SW89 ACP87:ACS89 AML87:AMO89 AWH87:AWK89 BGD87:BGG89 BPZ87:BQC89 BZV87:BZY89 CJR87:CJU89 CTN87:CTQ89 DDJ87:DDM89 DNF87:DNI89 DXB87:DXE89 EGX87:EHA89 EQT87:EQW89 FAP87:FAS89 FKL87:FKO89 FUH87:FUK89 GED87:GEG89 GNZ87:GOC89 GXV87:GXY89 HHR87:HHU89 HRN87:HRQ89 IBJ87:IBM89 ILF87:ILI89 IVB87:IVE89 JEX87:JFA89 JOT87:JOW89 JYP87:JYS89 KIL87:KIO89 KSH87:KSK89 LCD87:LCG89 LLZ87:LMC89 LVV87:LVY89 MFR87:MFU89 MPN87:MPQ89 MZJ87:MZM89 NJF87:NJI89 NTB87:NTE89 OCX87:ODA89 OMT87:OMW89 OWP87:OWS89 PGL87:PGO89 PQH87:PQK89 QAD87:QAG89 QJZ87:QKC89 QTV87:QTY89 RDR87:RDU89 RNN87:RNQ89 RXJ87:RXM89 SHF87:SHI89 SRB87:SRE89 TAX87:TBA89 TKT87:TKW89 TUP87:TUS89 UEL87:UEO89 UOH87:UOK89 UYD87:UYG89 VHZ87:VIC89 VRV87:VRY89 WBR87:WBU89 WLN87:WLQ89 WVJ87:WVM89 B65623:E65625 IX65623:JA65625 ST65623:SW65625 ACP65623:ACS65625 AML65623:AMO65625 AWH65623:AWK65625 BGD65623:BGG65625 BPZ65623:BQC65625 BZV65623:BZY65625 CJR65623:CJU65625 CTN65623:CTQ65625 DDJ65623:DDM65625 DNF65623:DNI65625 DXB65623:DXE65625 EGX65623:EHA65625 EQT65623:EQW65625 FAP65623:FAS65625 FKL65623:FKO65625 FUH65623:FUK65625 GED65623:GEG65625 GNZ65623:GOC65625 GXV65623:GXY65625 HHR65623:HHU65625 HRN65623:HRQ65625 IBJ65623:IBM65625 ILF65623:ILI65625 IVB65623:IVE65625 JEX65623:JFA65625 JOT65623:JOW65625 JYP65623:JYS65625 KIL65623:KIO65625 KSH65623:KSK65625 LCD65623:LCG65625 LLZ65623:LMC65625 LVV65623:LVY65625 MFR65623:MFU65625 MPN65623:MPQ65625 MZJ65623:MZM65625 NJF65623:NJI65625 NTB65623:NTE65625 OCX65623:ODA65625 OMT65623:OMW65625 OWP65623:OWS65625 PGL65623:PGO65625 PQH65623:PQK65625 QAD65623:QAG65625 QJZ65623:QKC65625 QTV65623:QTY65625 RDR65623:RDU65625 RNN65623:RNQ65625 RXJ65623:RXM65625 SHF65623:SHI65625 SRB65623:SRE65625 TAX65623:TBA65625 TKT65623:TKW65625 TUP65623:TUS65625 UEL65623:UEO65625 UOH65623:UOK65625 UYD65623:UYG65625 VHZ65623:VIC65625 VRV65623:VRY65625 WBR65623:WBU65625 WLN65623:WLQ65625 WVJ65623:WVM65625 B131159:E131161 IX131159:JA131161 ST131159:SW131161 ACP131159:ACS131161 AML131159:AMO131161 AWH131159:AWK131161 BGD131159:BGG131161 BPZ131159:BQC131161 BZV131159:BZY131161 CJR131159:CJU131161 CTN131159:CTQ131161 DDJ131159:DDM131161 DNF131159:DNI131161 DXB131159:DXE131161 EGX131159:EHA131161 EQT131159:EQW131161 FAP131159:FAS131161 FKL131159:FKO131161 FUH131159:FUK131161 GED131159:GEG131161 GNZ131159:GOC131161 GXV131159:GXY131161 HHR131159:HHU131161 HRN131159:HRQ131161 IBJ131159:IBM131161 ILF131159:ILI131161 IVB131159:IVE131161 JEX131159:JFA131161 JOT131159:JOW131161 JYP131159:JYS131161 KIL131159:KIO131161 KSH131159:KSK131161 LCD131159:LCG131161 LLZ131159:LMC131161 LVV131159:LVY131161 MFR131159:MFU131161 MPN131159:MPQ131161 MZJ131159:MZM131161 NJF131159:NJI131161 NTB131159:NTE131161 OCX131159:ODA131161 OMT131159:OMW131161 OWP131159:OWS131161 PGL131159:PGO131161 PQH131159:PQK131161 QAD131159:QAG131161 QJZ131159:QKC131161 QTV131159:QTY131161 RDR131159:RDU131161 RNN131159:RNQ131161 RXJ131159:RXM131161 SHF131159:SHI131161 SRB131159:SRE131161 TAX131159:TBA131161 TKT131159:TKW131161 TUP131159:TUS131161 UEL131159:UEO131161 UOH131159:UOK131161 UYD131159:UYG131161 VHZ131159:VIC131161 VRV131159:VRY131161 WBR131159:WBU131161 WLN131159:WLQ131161 WVJ131159:WVM131161 B196695:E196697 IX196695:JA196697 ST196695:SW196697 ACP196695:ACS196697 AML196695:AMO196697 AWH196695:AWK196697 BGD196695:BGG196697 BPZ196695:BQC196697 BZV196695:BZY196697 CJR196695:CJU196697 CTN196695:CTQ196697 DDJ196695:DDM196697 DNF196695:DNI196697 DXB196695:DXE196697 EGX196695:EHA196697 EQT196695:EQW196697 FAP196695:FAS196697 FKL196695:FKO196697 FUH196695:FUK196697 GED196695:GEG196697 GNZ196695:GOC196697 GXV196695:GXY196697 HHR196695:HHU196697 HRN196695:HRQ196697 IBJ196695:IBM196697 ILF196695:ILI196697 IVB196695:IVE196697 JEX196695:JFA196697 JOT196695:JOW196697 JYP196695:JYS196697 KIL196695:KIO196697 KSH196695:KSK196697 LCD196695:LCG196697 LLZ196695:LMC196697 LVV196695:LVY196697 MFR196695:MFU196697 MPN196695:MPQ196697 MZJ196695:MZM196697 NJF196695:NJI196697 NTB196695:NTE196697 OCX196695:ODA196697 OMT196695:OMW196697 OWP196695:OWS196697 PGL196695:PGO196697 PQH196695:PQK196697 QAD196695:QAG196697 QJZ196695:QKC196697 QTV196695:QTY196697 RDR196695:RDU196697 RNN196695:RNQ196697 RXJ196695:RXM196697 SHF196695:SHI196697 SRB196695:SRE196697 TAX196695:TBA196697 TKT196695:TKW196697 TUP196695:TUS196697 UEL196695:UEO196697 UOH196695:UOK196697 UYD196695:UYG196697 VHZ196695:VIC196697 VRV196695:VRY196697 WBR196695:WBU196697 WLN196695:WLQ196697 WVJ196695:WVM196697 B262231:E262233 IX262231:JA262233 ST262231:SW262233 ACP262231:ACS262233 AML262231:AMO262233 AWH262231:AWK262233 BGD262231:BGG262233 BPZ262231:BQC262233 BZV262231:BZY262233 CJR262231:CJU262233 CTN262231:CTQ262233 DDJ262231:DDM262233 DNF262231:DNI262233 DXB262231:DXE262233 EGX262231:EHA262233 EQT262231:EQW262233 FAP262231:FAS262233 FKL262231:FKO262233 FUH262231:FUK262233 GED262231:GEG262233 GNZ262231:GOC262233 GXV262231:GXY262233 HHR262231:HHU262233 HRN262231:HRQ262233 IBJ262231:IBM262233 ILF262231:ILI262233 IVB262231:IVE262233 JEX262231:JFA262233 JOT262231:JOW262233 JYP262231:JYS262233 KIL262231:KIO262233 KSH262231:KSK262233 LCD262231:LCG262233 LLZ262231:LMC262233 LVV262231:LVY262233 MFR262231:MFU262233 MPN262231:MPQ262233 MZJ262231:MZM262233 NJF262231:NJI262233 NTB262231:NTE262233 OCX262231:ODA262233 OMT262231:OMW262233 OWP262231:OWS262233 PGL262231:PGO262233 PQH262231:PQK262233 QAD262231:QAG262233 QJZ262231:QKC262233 QTV262231:QTY262233 RDR262231:RDU262233 RNN262231:RNQ262233 RXJ262231:RXM262233 SHF262231:SHI262233 SRB262231:SRE262233 TAX262231:TBA262233 TKT262231:TKW262233 TUP262231:TUS262233 UEL262231:UEO262233 UOH262231:UOK262233 UYD262231:UYG262233 VHZ262231:VIC262233 VRV262231:VRY262233 WBR262231:WBU262233 WLN262231:WLQ262233 WVJ262231:WVM262233 B327767:E327769 IX327767:JA327769 ST327767:SW327769 ACP327767:ACS327769 AML327767:AMO327769 AWH327767:AWK327769 BGD327767:BGG327769 BPZ327767:BQC327769 BZV327767:BZY327769 CJR327767:CJU327769 CTN327767:CTQ327769 DDJ327767:DDM327769 DNF327767:DNI327769 DXB327767:DXE327769 EGX327767:EHA327769 EQT327767:EQW327769 FAP327767:FAS327769 FKL327767:FKO327769 FUH327767:FUK327769 GED327767:GEG327769 GNZ327767:GOC327769 GXV327767:GXY327769 HHR327767:HHU327769 HRN327767:HRQ327769 IBJ327767:IBM327769 ILF327767:ILI327769 IVB327767:IVE327769 JEX327767:JFA327769 JOT327767:JOW327769 JYP327767:JYS327769 KIL327767:KIO327769 KSH327767:KSK327769 LCD327767:LCG327769 LLZ327767:LMC327769 LVV327767:LVY327769 MFR327767:MFU327769 MPN327767:MPQ327769 MZJ327767:MZM327769 NJF327767:NJI327769 NTB327767:NTE327769 OCX327767:ODA327769 OMT327767:OMW327769 OWP327767:OWS327769 PGL327767:PGO327769 PQH327767:PQK327769 QAD327767:QAG327769 QJZ327767:QKC327769 QTV327767:QTY327769 RDR327767:RDU327769 RNN327767:RNQ327769 RXJ327767:RXM327769 SHF327767:SHI327769 SRB327767:SRE327769 TAX327767:TBA327769 TKT327767:TKW327769 TUP327767:TUS327769 UEL327767:UEO327769 UOH327767:UOK327769 UYD327767:UYG327769 VHZ327767:VIC327769 VRV327767:VRY327769 WBR327767:WBU327769 WLN327767:WLQ327769 WVJ327767:WVM327769 B393303:E393305 IX393303:JA393305 ST393303:SW393305 ACP393303:ACS393305 AML393303:AMO393305 AWH393303:AWK393305 BGD393303:BGG393305 BPZ393303:BQC393305 BZV393303:BZY393305 CJR393303:CJU393305 CTN393303:CTQ393305 DDJ393303:DDM393305 DNF393303:DNI393305 DXB393303:DXE393305 EGX393303:EHA393305 EQT393303:EQW393305 FAP393303:FAS393305 FKL393303:FKO393305 FUH393303:FUK393305 GED393303:GEG393305 GNZ393303:GOC393305 GXV393303:GXY393305 HHR393303:HHU393305 HRN393303:HRQ393305 IBJ393303:IBM393305 ILF393303:ILI393305 IVB393303:IVE393305 JEX393303:JFA393305 JOT393303:JOW393305 JYP393303:JYS393305 KIL393303:KIO393305 KSH393303:KSK393305 LCD393303:LCG393305 LLZ393303:LMC393305 LVV393303:LVY393305 MFR393303:MFU393305 MPN393303:MPQ393305 MZJ393303:MZM393305 NJF393303:NJI393305 NTB393303:NTE393305 OCX393303:ODA393305 OMT393303:OMW393305 OWP393303:OWS393305 PGL393303:PGO393305 PQH393303:PQK393305 QAD393303:QAG393305 QJZ393303:QKC393305 QTV393303:QTY393305 RDR393303:RDU393305 RNN393303:RNQ393305 RXJ393303:RXM393305 SHF393303:SHI393305 SRB393303:SRE393305 TAX393303:TBA393305 TKT393303:TKW393305 TUP393303:TUS393305 UEL393303:UEO393305 UOH393303:UOK393305 UYD393303:UYG393305 VHZ393303:VIC393305 VRV393303:VRY393305 WBR393303:WBU393305 WLN393303:WLQ393305 WVJ393303:WVM393305 B458839:E458841 IX458839:JA458841 ST458839:SW458841 ACP458839:ACS458841 AML458839:AMO458841 AWH458839:AWK458841 BGD458839:BGG458841 BPZ458839:BQC458841 BZV458839:BZY458841 CJR458839:CJU458841 CTN458839:CTQ458841 DDJ458839:DDM458841 DNF458839:DNI458841 DXB458839:DXE458841 EGX458839:EHA458841 EQT458839:EQW458841 FAP458839:FAS458841 FKL458839:FKO458841 FUH458839:FUK458841 GED458839:GEG458841 GNZ458839:GOC458841 GXV458839:GXY458841 HHR458839:HHU458841 HRN458839:HRQ458841 IBJ458839:IBM458841 ILF458839:ILI458841 IVB458839:IVE458841 JEX458839:JFA458841 JOT458839:JOW458841 JYP458839:JYS458841 KIL458839:KIO458841 KSH458839:KSK458841 LCD458839:LCG458841 LLZ458839:LMC458841 LVV458839:LVY458841 MFR458839:MFU458841 MPN458839:MPQ458841 MZJ458839:MZM458841 NJF458839:NJI458841 NTB458839:NTE458841 OCX458839:ODA458841 OMT458839:OMW458841 OWP458839:OWS458841 PGL458839:PGO458841 PQH458839:PQK458841 QAD458839:QAG458841 QJZ458839:QKC458841 QTV458839:QTY458841 RDR458839:RDU458841 RNN458839:RNQ458841 RXJ458839:RXM458841 SHF458839:SHI458841 SRB458839:SRE458841 TAX458839:TBA458841 TKT458839:TKW458841 TUP458839:TUS458841 UEL458839:UEO458841 UOH458839:UOK458841 UYD458839:UYG458841 VHZ458839:VIC458841 VRV458839:VRY458841 WBR458839:WBU458841 WLN458839:WLQ458841 WVJ458839:WVM458841 B524375:E524377 IX524375:JA524377 ST524375:SW524377 ACP524375:ACS524377 AML524375:AMO524377 AWH524375:AWK524377 BGD524375:BGG524377 BPZ524375:BQC524377 BZV524375:BZY524377 CJR524375:CJU524377 CTN524375:CTQ524377 DDJ524375:DDM524377 DNF524375:DNI524377 DXB524375:DXE524377 EGX524375:EHA524377 EQT524375:EQW524377 FAP524375:FAS524377 FKL524375:FKO524377 FUH524375:FUK524377 GED524375:GEG524377 GNZ524375:GOC524377 GXV524375:GXY524377 HHR524375:HHU524377 HRN524375:HRQ524377 IBJ524375:IBM524377 ILF524375:ILI524377 IVB524375:IVE524377 JEX524375:JFA524377 JOT524375:JOW524377 JYP524375:JYS524377 KIL524375:KIO524377 KSH524375:KSK524377 LCD524375:LCG524377 LLZ524375:LMC524377 LVV524375:LVY524377 MFR524375:MFU524377 MPN524375:MPQ524377 MZJ524375:MZM524377 NJF524375:NJI524377 NTB524375:NTE524377 OCX524375:ODA524377 OMT524375:OMW524377 OWP524375:OWS524377 PGL524375:PGO524377 PQH524375:PQK524377 QAD524375:QAG524377 QJZ524375:QKC524377 QTV524375:QTY524377 RDR524375:RDU524377 RNN524375:RNQ524377 RXJ524375:RXM524377 SHF524375:SHI524377 SRB524375:SRE524377 TAX524375:TBA524377 TKT524375:TKW524377 TUP524375:TUS524377 UEL524375:UEO524377 UOH524375:UOK524377 UYD524375:UYG524377 VHZ524375:VIC524377 VRV524375:VRY524377 WBR524375:WBU524377 WLN524375:WLQ524377 WVJ524375:WVM524377 B589911:E589913 IX589911:JA589913 ST589911:SW589913 ACP589911:ACS589913 AML589911:AMO589913 AWH589911:AWK589913 BGD589911:BGG589913 BPZ589911:BQC589913 BZV589911:BZY589913 CJR589911:CJU589913 CTN589911:CTQ589913 DDJ589911:DDM589913 DNF589911:DNI589913 DXB589911:DXE589913 EGX589911:EHA589913 EQT589911:EQW589913 FAP589911:FAS589913 FKL589911:FKO589913 FUH589911:FUK589913 GED589911:GEG589913 GNZ589911:GOC589913 GXV589911:GXY589913 HHR589911:HHU589913 HRN589911:HRQ589913 IBJ589911:IBM589913 ILF589911:ILI589913 IVB589911:IVE589913 JEX589911:JFA589913 JOT589911:JOW589913 JYP589911:JYS589913 KIL589911:KIO589913 KSH589911:KSK589913 LCD589911:LCG589913 LLZ589911:LMC589913 LVV589911:LVY589913 MFR589911:MFU589913 MPN589911:MPQ589913 MZJ589911:MZM589913 NJF589911:NJI589913 NTB589911:NTE589913 OCX589911:ODA589913 OMT589911:OMW589913 OWP589911:OWS589913 PGL589911:PGO589913 PQH589911:PQK589913 QAD589911:QAG589913 QJZ589911:QKC589913 QTV589911:QTY589913 RDR589911:RDU589913 RNN589911:RNQ589913 RXJ589911:RXM589913 SHF589911:SHI589913 SRB589911:SRE589913 TAX589911:TBA589913 TKT589911:TKW589913 TUP589911:TUS589913 UEL589911:UEO589913 UOH589911:UOK589913 UYD589911:UYG589913 VHZ589911:VIC589913 VRV589911:VRY589913 WBR589911:WBU589913 WLN589911:WLQ589913 WVJ589911:WVM589913 B655447:E655449 IX655447:JA655449 ST655447:SW655449 ACP655447:ACS655449 AML655447:AMO655449 AWH655447:AWK655449 BGD655447:BGG655449 BPZ655447:BQC655449 BZV655447:BZY655449 CJR655447:CJU655449 CTN655447:CTQ655449 DDJ655447:DDM655449 DNF655447:DNI655449 DXB655447:DXE655449 EGX655447:EHA655449 EQT655447:EQW655449 FAP655447:FAS655449 FKL655447:FKO655449 FUH655447:FUK655449 GED655447:GEG655449 GNZ655447:GOC655449 GXV655447:GXY655449 HHR655447:HHU655449 HRN655447:HRQ655449 IBJ655447:IBM655449 ILF655447:ILI655449 IVB655447:IVE655449 JEX655447:JFA655449 JOT655447:JOW655449 JYP655447:JYS655449 KIL655447:KIO655449 KSH655447:KSK655449 LCD655447:LCG655449 LLZ655447:LMC655449 LVV655447:LVY655449 MFR655447:MFU655449 MPN655447:MPQ655449 MZJ655447:MZM655449 NJF655447:NJI655449 NTB655447:NTE655449 OCX655447:ODA655449 OMT655447:OMW655449 OWP655447:OWS655449 PGL655447:PGO655449 PQH655447:PQK655449 QAD655447:QAG655449 QJZ655447:QKC655449 QTV655447:QTY655449 RDR655447:RDU655449 RNN655447:RNQ655449 RXJ655447:RXM655449 SHF655447:SHI655449 SRB655447:SRE655449 TAX655447:TBA655449 TKT655447:TKW655449 TUP655447:TUS655449 UEL655447:UEO655449 UOH655447:UOK655449 UYD655447:UYG655449 VHZ655447:VIC655449 VRV655447:VRY655449 WBR655447:WBU655449 WLN655447:WLQ655449 WVJ655447:WVM655449 B720983:E720985 IX720983:JA720985 ST720983:SW720985 ACP720983:ACS720985 AML720983:AMO720985 AWH720983:AWK720985 BGD720983:BGG720985 BPZ720983:BQC720985 BZV720983:BZY720985 CJR720983:CJU720985 CTN720983:CTQ720985 DDJ720983:DDM720985 DNF720983:DNI720985 DXB720983:DXE720985 EGX720983:EHA720985 EQT720983:EQW720985 FAP720983:FAS720985 FKL720983:FKO720985 FUH720983:FUK720985 GED720983:GEG720985 GNZ720983:GOC720985 GXV720983:GXY720985 HHR720983:HHU720985 HRN720983:HRQ720985 IBJ720983:IBM720985 ILF720983:ILI720985 IVB720983:IVE720985 JEX720983:JFA720985 JOT720983:JOW720985 JYP720983:JYS720985 KIL720983:KIO720985 KSH720983:KSK720985 LCD720983:LCG720985 LLZ720983:LMC720985 LVV720983:LVY720985 MFR720983:MFU720985 MPN720983:MPQ720985 MZJ720983:MZM720985 NJF720983:NJI720985 NTB720983:NTE720985 OCX720983:ODA720985 OMT720983:OMW720985 OWP720983:OWS720985 PGL720983:PGO720985 PQH720983:PQK720985 QAD720983:QAG720985 QJZ720983:QKC720985 QTV720983:QTY720985 RDR720983:RDU720985 RNN720983:RNQ720985 RXJ720983:RXM720985 SHF720983:SHI720985 SRB720983:SRE720985 TAX720983:TBA720985 TKT720983:TKW720985 TUP720983:TUS720985 UEL720983:UEO720985 UOH720983:UOK720985 UYD720983:UYG720985 VHZ720983:VIC720985 VRV720983:VRY720985 WBR720983:WBU720985 WLN720983:WLQ720985 WVJ720983:WVM720985 B786519:E786521 IX786519:JA786521 ST786519:SW786521 ACP786519:ACS786521 AML786519:AMO786521 AWH786519:AWK786521 BGD786519:BGG786521 BPZ786519:BQC786521 BZV786519:BZY786521 CJR786519:CJU786521 CTN786519:CTQ786521 DDJ786519:DDM786521 DNF786519:DNI786521 DXB786519:DXE786521 EGX786519:EHA786521 EQT786519:EQW786521 FAP786519:FAS786521 FKL786519:FKO786521 FUH786519:FUK786521 GED786519:GEG786521 GNZ786519:GOC786521 GXV786519:GXY786521 HHR786519:HHU786521 HRN786519:HRQ786521 IBJ786519:IBM786521 ILF786519:ILI786521 IVB786519:IVE786521 JEX786519:JFA786521 JOT786519:JOW786521 JYP786519:JYS786521 KIL786519:KIO786521 KSH786519:KSK786521 LCD786519:LCG786521 LLZ786519:LMC786521 LVV786519:LVY786521 MFR786519:MFU786521 MPN786519:MPQ786521 MZJ786519:MZM786521 NJF786519:NJI786521 NTB786519:NTE786521 OCX786519:ODA786521 OMT786519:OMW786521 OWP786519:OWS786521 PGL786519:PGO786521 PQH786519:PQK786521 QAD786519:QAG786521 QJZ786519:QKC786521 QTV786519:QTY786521 RDR786519:RDU786521 RNN786519:RNQ786521 RXJ786519:RXM786521 SHF786519:SHI786521 SRB786519:SRE786521 TAX786519:TBA786521 TKT786519:TKW786521 TUP786519:TUS786521 UEL786519:UEO786521 UOH786519:UOK786521 UYD786519:UYG786521 VHZ786519:VIC786521 VRV786519:VRY786521 WBR786519:WBU786521 WLN786519:WLQ786521 WVJ786519:WVM786521 B852055:E852057 IX852055:JA852057 ST852055:SW852057 ACP852055:ACS852057 AML852055:AMO852057 AWH852055:AWK852057 BGD852055:BGG852057 BPZ852055:BQC852057 BZV852055:BZY852057 CJR852055:CJU852057 CTN852055:CTQ852057 DDJ852055:DDM852057 DNF852055:DNI852057 DXB852055:DXE852057 EGX852055:EHA852057 EQT852055:EQW852057 FAP852055:FAS852057 FKL852055:FKO852057 FUH852055:FUK852057 GED852055:GEG852057 GNZ852055:GOC852057 GXV852055:GXY852057 HHR852055:HHU852057 HRN852055:HRQ852057 IBJ852055:IBM852057 ILF852055:ILI852057 IVB852055:IVE852057 JEX852055:JFA852057 JOT852055:JOW852057 JYP852055:JYS852057 KIL852055:KIO852057 KSH852055:KSK852057 LCD852055:LCG852057 LLZ852055:LMC852057 LVV852055:LVY852057 MFR852055:MFU852057 MPN852055:MPQ852057 MZJ852055:MZM852057 NJF852055:NJI852057 NTB852055:NTE852057 OCX852055:ODA852057 OMT852055:OMW852057 OWP852055:OWS852057 PGL852055:PGO852057 PQH852055:PQK852057 QAD852055:QAG852057 QJZ852055:QKC852057 QTV852055:QTY852057 RDR852055:RDU852057 RNN852055:RNQ852057 RXJ852055:RXM852057 SHF852055:SHI852057 SRB852055:SRE852057 TAX852055:TBA852057 TKT852055:TKW852057 TUP852055:TUS852057 UEL852055:UEO852057 UOH852055:UOK852057 UYD852055:UYG852057 VHZ852055:VIC852057 VRV852055:VRY852057 WBR852055:WBU852057 WLN852055:WLQ852057 WVJ852055:WVM852057 B917591:E917593 IX917591:JA917593 ST917591:SW917593 ACP917591:ACS917593 AML917591:AMO917593 AWH917591:AWK917593 BGD917591:BGG917593 BPZ917591:BQC917593 BZV917591:BZY917593 CJR917591:CJU917593 CTN917591:CTQ917593 DDJ917591:DDM917593 DNF917591:DNI917593 DXB917591:DXE917593 EGX917591:EHA917593 EQT917591:EQW917593 FAP917591:FAS917593 FKL917591:FKO917593 FUH917591:FUK917593 GED917591:GEG917593 GNZ917591:GOC917593 GXV917591:GXY917593 HHR917591:HHU917593 HRN917591:HRQ917593 IBJ917591:IBM917593 ILF917591:ILI917593 IVB917591:IVE917593 JEX917591:JFA917593 JOT917591:JOW917593 JYP917591:JYS917593 KIL917591:KIO917593 KSH917591:KSK917593 LCD917591:LCG917593 LLZ917591:LMC917593 LVV917591:LVY917593 MFR917591:MFU917593 MPN917591:MPQ917593 MZJ917591:MZM917593 NJF917591:NJI917593 NTB917591:NTE917593 OCX917591:ODA917593 OMT917591:OMW917593 OWP917591:OWS917593 PGL917591:PGO917593 PQH917591:PQK917593 QAD917591:QAG917593 QJZ917591:QKC917593 QTV917591:QTY917593 RDR917591:RDU917593 RNN917591:RNQ917593 RXJ917591:RXM917593 SHF917591:SHI917593 SRB917591:SRE917593 TAX917591:TBA917593 TKT917591:TKW917593 TUP917591:TUS917593 UEL917591:UEO917593 UOH917591:UOK917593 UYD917591:UYG917593 VHZ917591:VIC917593 VRV917591:VRY917593 WBR917591:WBU917593 WLN917591:WLQ917593 WVJ917591:WVM917593 B983127:E983129 IX983127:JA983129 ST983127:SW983129 ACP983127:ACS983129 AML983127:AMO983129 AWH983127:AWK983129 BGD983127:BGG983129 BPZ983127:BQC983129 BZV983127:BZY983129 CJR983127:CJU983129 CTN983127:CTQ983129 DDJ983127:DDM983129 DNF983127:DNI983129 DXB983127:DXE983129 EGX983127:EHA983129 EQT983127:EQW983129 FAP983127:FAS983129 FKL983127:FKO983129 FUH983127:FUK983129 GED983127:GEG983129 GNZ983127:GOC983129 GXV983127:GXY983129 HHR983127:HHU983129 HRN983127:HRQ983129 IBJ983127:IBM983129 ILF983127:ILI983129 IVB983127:IVE983129 JEX983127:JFA983129 JOT983127:JOW983129 JYP983127:JYS983129 KIL983127:KIO983129 KSH983127:KSK983129 LCD983127:LCG983129 LLZ983127:LMC983129 LVV983127:LVY983129 MFR983127:MFU983129 MPN983127:MPQ983129 MZJ983127:MZM983129 NJF983127:NJI983129 NTB983127:NTE983129 OCX983127:ODA983129 OMT983127:OMW983129 OWP983127:OWS983129 PGL983127:PGO983129 PQH983127:PQK983129 QAD983127:QAG983129 QJZ983127:QKC983129 QTV983127:QTY983129 RDR983127:RDU983129 RNN983127:RNQ983129 RXJ983127:RXM983129 SHF983127:SHI983129 SRB983127:SRE983129 TAX983127:TBA983129 TKT983127:TKW983129 TUP983127:TUS983129 UEL983127:UEO983129 UOH983127:UOK983129 UYD983127:UYG983129 VHZ983127:VIC983129 VRV983127:VRY983129 WBR983127:WBU983129 WLN983127:WLQ983129 WVJ983127:WVM983129 E149:E158 JA149:JA158 SW149:SW158 ACS149:ACS158 AMO149:AMO158 AWK149:AWK158 BGG149:BGG158 BQC149:BQC158 BZY149:BZY158 CJU149:CJU158 CTQ149:CTQ158 DDM149:DDM158 DNI149:DNI158 DXE149:DXE158 EHA149:EHA158 EQW149:EQW158 FAS149:FAS158 FKO149:FKO158 FUK149:FUK158 GEG149:GEG158 GOC149:GOC158 GXY149:GXY158 HHU149:HHU158 HRQ149:HRQ158 IBM149:IBM158 ILI149:ILI158 IVE149:IVE158 JFA149:JFA158 JOW149:JOW158 JYS149:JYS158 KIO149:KIO158 KSK149:KSK158 LCG149:LCG158 LMC149:LMC158 LVY149:LVY158 MFU149:MFU158 MPQ149:MPQ158 MZM149:MZM158 NJI149:NJI158 NTE149:NTE158 ODA149:ODA158 OMW149:OMW158 OWS149:OWS158 PGO149:PGO158 PQK149:PQK158 QAG149:QAG158 QKC149:QKC158 QTY149:QTY158 RDU149:RDU158 RNQ149:RNQ158 RXM149:RXM158 SHI149:SHI158 SRE149:SRE158 TBA149:TBA158 TKW149:TKW158 TUS149:TUS158 UEO149:UEO158 UOK149:UOK158 UYG149:UYG158 VIC149:VIC158 VRY149:VRY158 WBU149:WBU158 WLQ149:WLQ158 WVM149:WVM158 E65685:E65694 JA65685:JA65694 SW65685:SW65694 ACS65685:ACS65694 AMO65685:AMO65694 AWK65685:AWK65694 BGG65685:BGG65694 BQC65685:BQC65694 BZY65685:BZY65694 CJU65685:CJU65694 CTQ65685:CTQ65694 DDM65685:DDM65694 DNI65685:DNI65694 DXE65685:DXE65694 EHA65685:EHA65694 EQW65685:EQW65694 FAS65685:FAS65694 FKO65685:FKO65694 FUK65685:FUK65694 GEG65685:GEG65694 GOC65685:GOC65694 GXY65685:GXY65694 HHU65685:HHU65694 HRQ65685:HRQ65694 IBM65685:IBM65694 ILI65685:ILI65694 IVE65685:IVE65694 JFA65685:JFA65694 JOW65685:JOW65694 JYS65685:JYS65694 KIO65685:KIO65694 KSK65685:KSK65694 LCG65685:LCG65694 LMC65685:LMC65694 LVY65685:LVY65694 MFU65685:MFU65694 MPQ65685:MPQ65694 MZM65685:MZM65694 NJI65685:NJI65694 NTE65685:NTE65694 ODA65685:ODA65694 OMW65685:OMW65694 OWS65685:OWS65694 PGO65685:PGO65694 PQK65685:PQK65694 QAG65685:QAG65694 QKC65685:QKC65694 QTY65685:QTY65694 RDU65685:RDU65694 RNQ65685:RNQ65694 RXM65685:RXM65694 SHI65685:SHI65694 SRE65685:SRE65694 TBA65685:TBA65694 TKW65685:TKW65694 TUS65685:TUS65694 UEO65685:UEO65694 UOK65685:UOK65694 UYG65685:UYG65694 VIC65685:VIC65694 VRY65685:VRY65694 WBU65685:WBU65694 WLQ65685:WLQ65694 WVM65685:WVM65694 E131221:E131230 JA131221:JA131230 SW131221:SW131230 ACS131221:ACS131230 AMO131221:AMO131230 AWK131221:AWK131230 BGG131221:BGG131230 BQC131221:BQC131230 BZY131221:BZY131230 CJU131221:CJU131230 CTQ131221:CTQ131230 DDM131221:DDM131230 DNI131221:DNI131230 DXE131221:DXE131230 EHA131221:EHA131230 EQW131221:EQW131230 FAS131221:FAS131230 FKO131221:FKO131230 FUK131221:FUK131230 GEG131221:GEG131230 GOC131221:GOC131230 GXY131221:GXY131230 HHU131221:HHU131230 HRQ131221:HRQ131230 IBM131221:IBM131230 ILI131221:ILI131230 IVE131221:IVE131230 JFA131221:JFA131230 JOW131221:JOW131230 JYS131221:JYS131230 KIO131221:KIO131230 KSK131221:KSK131230 LCG131221:LCG131230 LMC131221:LMC131230 LVY131221:LVY131230 MFU131221:MFU131230 MPQ131221:MPQ131230 MZM131221:MZM131230 NJI131221:NJI131230 NTE131221:NTE131230 ODA131221:ODA131230 OMW131221:OMW131230 OWS131221:OWS131230 PGO131221:PGO131230 PQK131221:PQK131230 QAG131221:QAG131230 QKC131221:QKC131230 QTY131221:QTY131230 RDU131221:RDU131230 RNQ131221:RNQ131230 RXM131221:RXM131230 SHI131221:SHI131230 SRE131221:SRE131230 TBA131221:TBA131230 TKW131221:TKW131230 TUS131221:TUS131230 UEO131221:UEO131230 UOK131221:UOK131230 UYG131221:UYG131230 VIC131221:VIC131230 VRY131221:VRY131230 WBU131221:WBU131230 WLQ131221:WLQ131230 WVM131221:WVM131230 E196757:E196766 JA196757:JA196766 SW196757:SW196766 ACS196757:ACS196766 AMO196757:AMO196766 AWK196757:AWK196766 BGG196757:BGG196766 BQC196757:BQC196766 BZY196757:BZY196766 CJU196757:CJU196766 CTQ196757:CTQ196766 DDM196757:DDM196766 DNI196757:DNI196766 DXE196757:DXE196766 EHA196757:EHA196766 EQW196757:EQW196766 FAS196757:FAS196766 FKO196757:FKO196766 FUK196757:FUK196766 GEG196757:GEG196766 GOC196757:GOC196766 GXY196757:GXY196766 HHU196757:HHU196766 HRQ196757:HRQ196766 IBM196757:IBM196766 ILI196757:ILI196766 IVE196757:IVE196766 JFA196757:JFA196766 JOW196757:JOW196766 JYS196757:JYS196766 KIO196757:KIO196766 KSK196757:KSK196766 LCG196757:LCG196766 LMC196757:LMC196766 LVY196757:LVY196766 MFU196757:MFU196766 MPQ196757:MPQ196766 MZM196757:MZM196766 NJI196757:NJI196766 NTE196757:NTE196766 ODA196757:ODA196766 OMW196757:OMW196766 OWS196757:OWS196766 PGO196757:PGO196766 PQK196757:PQK196766 QAG196757:QAG196766 QKC196757:QKC196766 QTY196757:QTY196766 RDU196757:RDU196766 RNQ196757:RNQ196766 RXM196757:RXM196766 SHI196757:SHI196766 SRE196757:SRE196766 TBA196757:TBA196766 TKW196757:TKW196766 TUS196757:TUS196766 UEO196757:UEO196766 UOK196757:UOK196766 UYG196757:UYG196766 VIC196757:VIC196766 VRY196757:VRY196766 WBU196757:WBU196766 WLQ196757:WLQ196766 WVM196757:WVM196766 E262293:E262302 JA262293:JA262302 SW262293:SW262302 ACS262293:ACS262302 AMO262293:AMO262302 AWK262293:AWK262302 BGG262293:BGG262302 BQC262293:BQC262302 BZY262293:BZY262302 CJU262293:CJU262302 CTQ262293:CTQ262302 DDM262293:DDM262302 DNI262293:DNI262302 DXE262293:DXE262302 EHA262293:EHA262302 EQW262293:EQW262302 FAS262293:FAS262302 FKO262293:FKO262302 FUK262293:FUK262302 GEG262293:GEG262302 GOC262293:GOC262302 GXY262293:GXY262302 HHU262293:HHU262302 HRQ262293:HRQ262302 IBM262293:IBM262302 ILI262293:ILI262302 IVE262293:IVE262302 JFA262293:JFA262302 JOW262293:JOW262302 JYS262293:JYS262302 KIO262293:KIO262302 KSK262293:KSK262302 LCG262293:LCG262302 LMC262293:LMC262302 LVY262293:LVY262302 MFU262293:MFU262302 MPQ262293:MPQ262302 MZM262293:MZM262302 NJI262293:NJI262302 NTE262293:NTE262302 ODA262293:ODA262302 OMW262293:OMW262302 OWS262293:OWS262302 PGO262293:PGO262302 PQK262293:PQK262302 QAG262293:QAG262302 QKC262293:QKC262302 QTY262293:QTY262302 RDU262293:RDU262302 RNQ262293:RNQ262302 RXM262293:RXM262302 SHI262293:SHI262302 SRE262293:SRE262302 TBA262293:TBA262302 TKW262293:TKW262302 TUS262293:TUS262302 UEO262293:UEO262302 UOK262293:UOK262302 UYG262293:UYG262302 VIC262293:VIC262302 VRY262293:VRY262302 WBU262293:WBU262302 WLQ262293:WLQ262302 WVM262293:WVM262302 E327829:E327838 JA327829:JA327838 SW327829:SW327838 ACS327829:ACS327838 AMO327829:AMO327838 AWK327829:AWK327838 BGG327829:BGG327838 BQC327829:BQC327838 BZY327829:BZY327838 CJU327829:CJU327838 CTQ327829:CTQ327838 DDM327829:DDM327838 DNI327829:DNI327838 DXE327829:DXE327838 EHA327829:EHA327838 EQW327829:EQW327838 FAS327829:FAS327838 FKO327829:FKO327838 FUK327829:FUK327838 GEG327829:GEG327838 GOC327829:GOC327838 GXY327829:GXY327838 HHU327829:HHU327838 HRQ327829:HRQ327838 IBM327829:IBM327838 ILI327829:ILI327838 IVE327829:IVE327838 JFA327829:JFA327838 JOW327829:JOW327838 JYS327829:JYS327838 KIO327829:KIO327838 KSK327829:KSK327838 LCG327829:LCG327838 LMC327829:LMC327838 LVY327829:LVY327838 MFU327829:MFU327838 MPQ327829:MPQ327838 MZM327829:MZM327838 NJI327829:NJI327838 NTE327829:NTE327838 ODA327829:ODA327838 OMW327829:OMW327838 OWS327829:OWS327838 PGO327829:PGO327838 PQK327829:PQK327838 QAG327829:QAG327838 QKC327829:QKC327838 QTY327829:QTY327838 RDU327829:RDU327838 RNQ327829:RNQ327838 RXM327829:RXM327838 SHI327829:SHI327838 SRE327829:SRE327838 TBA327829:TBA327838 TKW327829:TKW327838 TUS327829:TUS327838 UEO327829:UEO327838 UOK327829:UOK327838 UYG327829:UYG327838 VIC327829:VIC327838 VRY327829:VRY327838 WBU327829:WBU327838 WLQ327829:WLQ327838 WVM327829:WVM327838 E393365:E393374 JA393365:JA393374 SW393365:SW393374 ACS393365:ACS393374 AMO393365:AMO393374 AWK393365:AWK393374 BGG393365:BGG393374 BQC393365:BQC393374 BZY393365:BZY393374 CJU393365:CJU393374 CTQ393365:CTQ393374 DDM393365:DDM393374 DNI393365:DNI393374 DXE393365:DXE393374 EHA393365:EHA393374 EQW393365:EQW393374 FAS393365:FAS393374 FKO393365:FKO393374 FUK393365:FUK393374 GEG393365:GEG393374 GOC393365:GOC393374 GXY393365:GXY393374 HHU393365:HHU393374 HRQ393365:HRQ393374 IBM393365:IBM393374 ILI393365:ILI393374 IVE393365:IVE393374 JFA393365:JFA393374 JOW393365:JOW393374 JYS393365:JYS393374 KIO393365:KIO393374 KSK393365:KSK393374 LCG393365:LCG393374 LMC393365:LMC393374 LVY393365:LVY393374 MFU393365:MFU393374 MPQ393365:MPQ393374 MZM393365:MZM393374 NJI393365:NJI393374 NTE393365:NTE393374 ODA393365:ODA393374 OMW393365:OMW393374 OWS393365:OWS393374 PGO393365:PGO393374 PQK393365:PQK393374 QAG393365:QAG393374 QKC393365:QKC393374 QTY393365:QTY393374 RDU393365:RDU393374 RNQ393365:RNQ393374 RXM393365:RXM393374 SHI393365:SHI393374 SRE393365:SRE393374 TBA393365:TBA393374 TKW393365:TKW393374 TUS393365:TUS393374 UEO393365:UEO393374 UOK393365:UOK393374 UYG393365:UYG393374 VIC393365:VIC393374 VRY393365:VRY393374 WBU393365:WBU393374 WLQ393365:WLQ393374 WVM393365:WVM393374 E458901:E458910 JA458901:JA458910 SW458901:SW458910 ACS458901:ACS458910 AMO458901:AMO458910 AWK458901:AWK458910 BGG458901:BGG458910 BQC458901:BQC458910 BZY458901:BZY458910 CJU458901:CJU458910 CTQ458901:CTQ458910 DDM458901:DDM458910 DNI458901:DNI458910 DXE458901:DXE458910 EHA458901:EHA458910 EQW458901:EQW458910 FAS458901:FAS458910 FKO458901:FKO458910 FUK458901:FUK458910 GEG458901:GEG458910 GOC458901:GOC458910 GXY458901:GXY458910 HHU458901:HHU458910 HRQ458901:HRQ458910 IBM458901:IBM458910 ILI458901:ILI458910 IVE458901:IVE458910 JFA458901:JFA458910 JOW458901:JOW458910 JYS458901:JYS458910 KIO458901:KIO458910 KSK458901:KSK458910 LCG458901:LCG458910 LMC458901:LMC458910 LVY458901:LVY458910 MFU458901:MFU458910 MPQ458901:MPQ458910 MZM458901:MZM458910 NJI458901:NJI458910 NTE458901:NTE458910 ODA458901:ODA458910 OMW458901:OMW458910 OWS458901:OWS458910 PGO458901:PGO458910 PQK458901:PQK458910 QAG458901:QAG458910 QKC458901:QKC458910 QTY458901:QTY458910 RDU458901:RDU458910 RNQ458901:RNQ458910 RXM458901:RXM458910 SHI458901:SHI458910 SRE458901:SRE458910 TBA458901:TBA458910 TKW458901:TKW458910 TUS458901:TUS458910 UEO458901:UEO458910 UOK458901:UOK458910 UYG458901:UYG458910 VIC458901:VIC458910 VRY458901:VRY458910 WBU458901:WBU458910 WLQ458901:WLQ458910 WVM458901:WVM458910 E524437:E524446 JA524437:JA524446 SW524437:SW524446 ACS524437:ACS524446 AMO524437:AMO524446 AWK524437:AWK524446 BGG524437:BGG524446 BQC524437:BQC524446 BZY524437:BZY524446 CJU524437:CJU524446 CTQ524437:CTQ524446 DDM524437:DDM524446 DNI524437:DNI524446 DXE524437:DXE524446 EHA524437:EHA524446 EQW524437:EQW524446 FAS524437:FAS524446 FKO524437:FKO524446 FUK524437:FUK524446 GEG524437:GEG524446 GOC524437:GOC524446 GXY524437:GXY524446 HHU524437:HHU524446 HRQ524437:HRQ524446 IBM524437:IBM524446 ILI524437:ILI524446 IVE524437:IVE524446 JFA524437:JFA524446 JOW524437:JOW524446 JYS524437:JYS524446 KIO524437:KIO524446 KSK524437:KSK524446 LCG524437:LCG524446 LMC524437:LMC524446 LVY524437:LVY524446 MFU524437:MFU524446 MPQ524437:MPQ524446 MZM524437:MZM524446 NJI524437:NJI524446 NTE524437:NTE524446 ODA524437:ODA524446 OMW524437:OMW524446 OWS524437:OWS524446 PGO524437:PGO524446 PQK524437:PQK524446 QAG524437:QAG524446 QKC524437:QKC524446 QTY524437:QTY524446 RDU524437:RDU524446 RNQ524437:RNQ524446 RXM524437:RXM524446 SHI524437:SHI524446 SRE524437:SRE524446 TBA524437:TBA524446 TKW524437:TKW524446 TUS524437:TUS524446 UEO524437:UEO524446 UOK524437:UOK524446 UYG524437:UYG524446 VIC524437:VIC524446 VRY524437:VRY524446 WBU524437:WBU524446 WLQ524437:WLQ524446 WVM524437:WVM524446 E589973:E589982 JA589973:JA589982 SW589973:SW589982 ACS589973:ACS589982 AMO589973:AMO589982 AWK589973:AWK589982 BGG589973:BGG589982 BQC589973:BQC589982 BZY589973:BZY589982 CJU589973:CJU589982 CTQ589973:CTQ589982 DDM589973:DDM589982 DNI589973:DNI589982 DXE589973:DXE589982 EHA589973:EHA589982 EQW589973:EQW589982 FAS589973:FAS589982 FKO589973:FKO589982 FUK589973:FUK589982 GEG589973:GEG589982 GOC589973:GOC589982 GXY589973:GXY589982 HHU589973:HHU589982 HRQ589973:HRQ589982 IBM589973:IBM589982 ILI589973:ILI589982 IVE589973:IVE589982 JFA589973:JFA589982 JOW589973:JOW589982 JYS589973:JYS589982 KIO589973:KIO589982 KSK589973:KSK589982 LCG589973:LCG589982 LMC589973:LMC589982 LVY589973:LVY589982 MFU589973:MFU589982 MPQ589973:MPQ589982 MZM589973:MZM589982 NJI589973:NJI589982 NTE589973:NTE589982 ODA589973:ODA589982 OMW589973:OMW589982 OWS589973:OWS589982 PGO589973:PGO589982 PQK589973:PQK589982 QAG589973:QAG589982 QKC589973:QKC589982 QTY589973:QTY589982 RDU589973:RDU589982 RNQ589973:RNQ589982 RXM589973:RXM589982 SHI589973:SHI589982 SRE589973:SRE589982 TBA589973:TBA589982 TKW589973:TKW589982 TUS589973:TUS589982 UEO589973:UEO589982 UOK589973:UOK589982 UYG589973:UYG589982 VIC589973:VIC589982 VRY589973:VRY589982 WBU589973:WBU589982 WLQ589973:WLQ589982 WVM589973:WVM589982 E655509:E655518 JA655509:JA655518 SW655509:SW655518 ACS655509:ACS655518 AMO655509:AMO655518 AWK655509:AWK655518 BGG655509:BGG655518 BQC655509:BQC655518 BZY655509:BZY655518 CJU655509:CJU655518 CTQ655509:CTQ655518 DDM655509:DDM655518 DNI655509:DNI655518 DXE655509:DXE655518 EHA655509:EHA655518 EQW655509:EQW655518 FAS655509:FAS655518 FKO655509:FKO655518 FUK655509:FUK655518 GEG655509:GEG655518 GOC655509:GOC655518 GXY655509:GXY655518 HHU655509:HHU655518 HRQ655509:HRQ655518 IBM655509:IBM655518 ILI655509:ILI655518 IVE655509:IVE655518 JFA655509:JFA655518 JOW655509:JOW655518 JYS655509:JYS655518 KIO655509:KIO655518 KSK655509:KSK655518 LCG655509:LCG655518 LMC655509:LMC655518 LVY655509:LVY655518 MFU655509:MFU655518 MPQ655509:MPQ655518 MZM655509:MZM655518 NJI655509:NJI655518 NTE655509:NTE655518 ODA655509:ODA655518 OMW655509:OMW655518 OWS655509:OWS655518 PGO655509:PGO655518 PQK655509:PQK655518 QAG655509:QAG655518 QKC655509:QKC655518 QTY655509:QTY655518 RDU655509:RDU655518 RNQ655509:RNQ655518 RXM655509:RXM655518 SHI655509:SHI655518 SRE655509:SRE655518 TBA655509:TBA655518 TKW655509:TKW655518 TUS655509:TUS655518 UEO655509:UEO655518 UOK655509:UOK655518 UYG655509:UYG655518 VIC655509:VIC655518 VRY655509:VRY655518 WBU655509:WBU655518 WLQ655509:WLQ655518 WVM655509:WVM655518 E721045:E721054 JA721045:JA721054 SW721045:SW721054 ACS721045:ACS721054 AMO721045:AMO721054 AWK721045:AWK721054 BGG721045:BGG721054 BQC721045:BQC721054 BZY721045:BZY721054 CJU721045:CJU721054 CTQ721045:CTQ721054 DDM721045:DDM721054 DNI721045:DNI721054 DXE721045:DXE721054 EHA721045:EHA721054 EQW721045:EQW721054 FAS721045:FAS721054 FKO721045:FKO721054 FUK721045:FUK721054 GEG721045:GEG721054 GOC721045:GOC721054 GXY721045:GXY721054 HHU721045:HHU721054 HRQ721045:HRQ721054 IBM721045:IBM721054 ILI721045:ILI721054 IVE721045:IVE721054 JFA721045:JFA721054 JOW721045:JOW721054 JYS721045:JYS721054 KIO721045:KIO721054 KSK721045:KSK721054 LCG721045:LCG721054 LMC721045:LMC721054 LVY721045:LVY721054 MFU721045:MFU721054 MPQ721045:MPQ721054 MZM721045:MZM721054 NJI721045:NJI721054 NTE721045:NTE721054 ODA721045:ODA721054 OMW721045:OMW721054 OWS721045:OWS721054 PGO721045:PGO721054 PQK721045:PQK721054 QAG721045:QAG721054 QKC721045:QKC721054 QTY721045:QTY721054 RDU721045:RDU721054 RNQ721045:RNQ721054 RXM721045:RXM721054 SHI721045:SHI721054 SRE721045:SRE721054 TBA721045:TBA721054 TKW721045:TKW721054 TUS721045:TUS721054 UEO721045:UEO721054 UOK721045:UOK721054 UYG721045:UYG721054 VIC721045:VIC721054 VRY721045:VRY721054 WBU721045:WBU721054 WLQ721045:WLQ721054 WVM721045:WVM721054 E786581:E786590 JA786581:JA786590 SW786581:SW786590 ACS786581:ACS786590 AMO786581:AMO786590 AWK786581:AWK786590 BGG786581:BGG786590 BQC786581:BQC786590 BZY786581:BZY786590 CJU786581:CJU786590 CTQ786581:CTQ786590 DDM786581:DDM786590 DNI786581:DNI786590 DXE786581:DXE786590 EHA786581:EHA786590 EQW786581:EQW786590 FAS786581:FAS786590 FKO786581:FKO786590 FUK786581:FUK786590 GEG786581:GEG786590 GOC786581:GOC786590 GXY786581:GXY786590 HHU786581:HHU786590 HRQ786581:HRQ786590 IBM786581:IBM786590 ILI786581:ILI786590 IVE786581:IVE786590 JFA786581:JFA786590 JOW786581:JOW786590 JYS786581:JYS786590 KIO786581:KIO786590 KSK786581:KSK786590 LCG786581:LCG786590 LMC786581:LMC786590 LVY786581:LVY786590 MFU786581:MFU786590 MPQ786581:MPQ786590 MZM786581:MZM786590 NJI786581:NJI786590 NTE786581:NTE786590 ODA786581:ODA786590 OMW786581:OMW786590 OWS786581:OWS786590 PGO786581:PGO786590 PQK786581:PQK786590 QAG786581:QAG786590 QKC786581:QKC786590 QTY786581:QTY786590 RDU786581:RDU786590 RNQ786581:RNQ786590 RXM786581:RXM786590 SHI786581:SHI786590 SRE786581:SRE786590 TBA786581:TBA786590 TKW786581:TKW786590 TUS786581:TUS786590 UEO786581:UEO786590 UOK786581:UOK786590 UYG786581:UYG786590 VIC786581:VIC786590 VRY786581:VRY786590 WBU786581:WBU786590 WLQ786581:WLQ786590 WVM786581:WVM786590 E852117:E852126 JA852117:JA852126 SW852117:SW852126 ACS852117:ACS852126 AMO852117:AMO852126 AWK852117:AWK852126 BGG852117:BGG852126 BQC852117:BQC852126 BZY852117:BZY852126 CJU852117:CJU852126 CTQ852117:CTQ852126 DDM852117:DDM852126 DNI852117:DNI852126 DXE852117:DXE852126 EHA852117:EHA852126 EQW852117:EQW852126 FAS852117:FAS852126 FKO852117:FKO852126 FUK852117:FUK852126 GEG852117:GEG852126 GOC852117:GOC852126 GXY852117:GXY852126 HHU852117:HHU852126 HRQ852117:HRQ852126 IBM852117:IBM852126 ILI852117:ILI852126 IVE852117:IVE852126 JFA852117:JFA852126 JOW852117:JOW852126 JYS852117:JYS852126 KIO852117:KIO852126 KSK852117:KSK852126 LCG852117:LCG852126 LMC852117:LMC852126 LVY852117:LVY852126 MFU852117:MFU852126 MPQ852117:MPQ852126 MZM852117:MZM852126 NJI852117:NJI852126 NTE852117:NTE852126 ODA852117:ODA852126 OMW852117:OMW852126 OWS852117:OWS852126 PGO852117:PGO852126 PQK852117:PQK852126 QAG852117:QAG852126 QKC852117:QKC852126 QTY852117:QTY852126 RDU852117:RDU852126 RNQ852117:RNQ852126 RXM852117:RXM852126 SHI852117:SHI852126 SRE852117:SRE852126 TBA852117:TBA852126 TKW852117:TKW852126 TUS852117:TUS852126 UEO852117:UEO852126 UOK852117:UOK852126 UYG852117:UYG852126 VIC852117:VIC852126 VRY852117:VRY852126 WBU852117:WBU852126 WLQ852117:WLQ852126 WVM852117:WVM852126 E917653:E917662 JA917653:JA917662 SW917653:SW917662 ACS917653:ACS917662 AMO917653:AMO917662 AWK917653:AWK917662 BGG917653:BGG917662 BQC917653:BQC917662 BZY917653:BZY917662 CJU917653:CJU917662 CTQ917653:CTQ917662 DDM917653:DDM917662 DNI917653:DNI917662 DXE917653:DXE917662 EHA917653:EHA917662 EQW917653:EQW917662 FAS917653:FAS917662 FKO917653:FKO917662 FUK917653:FUK917662 GEG917653:GEG917662 GOC917653:GOC917662 GXY917653:GXY917662 HHU917653:HHU917662 HRQ917653:HRQ917662 IBM917653:IBM917662 ILI917653:ILI917662 IVE917653:IVE917662 JFA917653:JFA917662 JOW917653:JOW917662 JYS917653:JYS917662 KIO917653:KIO917662 KSK917653:KSK917662 LCG917653:LCG917662 LMC917653:LMC917662 LVY917653:LVY917662 MFU917653:MFU917662 MPQ917653:MPQ917662 MZM917653:MZM917662 NJI917653:NJI917662 NTE917653:NTE917662 ODA917653:ODA917662 OMW917653:OMW917662 OWS917653:OWS917662 PGO917653:PGO917662 PQK917653:PQK917662 QAG917653:QAG917662 QKC917653:QKC917662 QTY917653:QTY917662 RDU917653:RDU917662 RNQ917653:RNQ917662 RXM917653:RXM917662 SHI917653:SHI917662 SRE917653:SRE917662 TBA917653:TBA917662 TKW917653:TKW917662 TUS917653:TUS917662 UEO917653:UEO917662 UOK917653:UOK917662 UYG917653:UYG917662 VIC917653:VIC917662 VRY917653:VRY917662 WBU917653:WBU917662 WLQ917653:WLQ917662 WVM917653:WVM917662 E983189:E983198 JA983189:JA983198 SW983189:SW983198 ACS983189:ACS983198 AMO983189:AMO983198 AWK983189:AWK983198 BGG983189:BGG983198 BQC983189:BQC983198 BZY983189:BZY983198 CJU983189:CJU983198 CTQ983189:CTQ983198 DDM983189:DDM983198 DNI983189:DNI983198 DXE983189:DXE983198 EHA983189:EHA983198 EQW983189:EQW983198 FAS983189:FAS983198 FKO983189:FKO983198 FUK983189:FUK983198 GEG983189:GEG983198 GOC983189:GOC983198 GXY983189:GXY983198 HHU983189:HHU983198 HRQ983189:HRQ983198 IBM983189:IBM983198 ILI983189:ILI983198 IVE983189:IVE983198 JFA983189:JFA983198 JOW983189:JOW983198 JYS983189:JYS983198 KIO983189:KIO983198 KSK983189:KSK983198 LCG983189:LCG983198 LMC983189:LMC983198 LVY983189:LVY983198 MFU983189:MFU983198 MPQ983189:MPQ983198 MZM983189:MZM983198 NJI983189:NJI983198 NTE983189:NTE983198 ODA983189:ODA983198 OMW983189:OMW983198 OWS983189:OWS983198 PGO983189:PGO983198 PQK983189:PQK983198 QAG983189:QAG983198 QKC983189:QKC983198 QTY983189:QTY983198 RDU983189:RDU983198 RNQ983189:RNQ983198 RXM983189:RXM983198 SHI983189:SHI983198 SRE983189:SRE983198 TBA983189:TBA983198 TKW983189:TKW983198 TUS983189:TUS983198 UEO983189:UEO983198 UOK983189:UOK983198 UYG983189:UYG983198 VIC983189:VIC983198 VRY983189:VRY983198 WBU983189:WBU983198 WLQ983189:WLQ983198 WVM983189:WVM983198 M163 JI163 TE163 ADA163 AMW163 AWS163 BGO163 BQK163 CAG163 CKC163 CTY163 DDU163 DNQ163 DXM163 EHI163 ERE163 FBA163 FKW163 FUS163 GEO163 GOK163 GYG163 HIC163 HRY163 IBU163 ILQ163 IVM163 JFI163 JPE163 JZA163 KIW163 KSS163 LCO163 LMK163 LWG163 MGC163 MPY163 MZU163 NJQ163 NTM163 ODI163 ONE163 OXA163 PGW163 PQS163 QAO163 QKK163 QUG163 REC163 RNY163 RXU163 SHQ163 SRM163 TBI163 TLE163 TVA163 UEW163 UOS163 UYO163 VIK163 VSG163 WCC163 WLY163 WVU163 M65699 JI65699 TE65699 ADA65699 AMW65699 AWS65699 BGO65699 BQK65699 CAG65699 CKC65699 CTY65699 DDU65699 DNQ65699 DXM65699 EHI65699 ERE65699 FBA65699 FKW65699 FUS65699 GEO65699 GOK65699 GYG65699 HIC65699 HRY65699 IBU65699 ILQ65699 IVM65699 JFI65699 JPE65699 JZA65699 KIW65699 KSS65699 LCO65699 LMK65699 LWG65699 MGC65699 MPY65699 MZU65699 NJQ65699 NTM65699 ODI65699 ONE65699 OXA65699 PGW65699 PQS65699 QAO65699 QKK65699 QUG65699 REC65699 RNY65699 RXU65699 SHQ65699 SRM65699 TBI65699 TLE65699 TVA65699 UEW65699 UOS65699 UYO65699 VIK65699 VSG65699 WCC65699 WLY65699 WVU65699 M131235 JI131235 TE131235 ADA131235 AMW131235 AWS131235 BGO131235 BQK131235 CAG131235 CKC131235 CTY131235 DDU131235 DNQ131235 DXM131235 EHI131235 ERE131235 FBA131235 FKW131235 FUS131235 GEO131235 GOK131235 GYG131235 HIC131235 HRY131235 IBU131235 ILQ131235 IVM131235 JFI131235 JPE131235 JZA131235 KIW131235 KSS131235 LCO131235 LMK131235 LWG131235 MGC131235 MPY131235 MZU131235 NJQ131235 NTM131235 ODI131235 ONE131235 OXA131235 PGW131235 PQS131235 QAO131235 QKK131235 QUG131235 REC131235 RNY131235 RXU131235 SHQ131235 SRM131235 TBI131235 TLE131235 TVA131235 UEW131235 UOS131235 UYO131235 VIK131235 VSG131235 WCC131235 WLY131235 WVU131235 M196771 JI196771 TE196771 ADA196771 AMW196771 AWS196771 BGO196771 BQK196771 CAG196771 CKC196771 CTY196771 DDU196771 DNQ196771 DXM196771 EHI196771 ERE196771 FBA196771 FKW196771 FUS196771 GEO196771 GOK196771 GYG196771 HIC196771 HRY196771 IBU196771 ILQ196771 IVM196771 JFI196771 JPE196771 JZA196771 KIW196771 KSS196771 LCO196771 LMK196771 LWG196771 MGC196771 MPY196771 MZU196771 NJQ196771 NTM196771 ODI196771 ONE196771 OXA196771 PGW196771 PQS196771 QAO196771 QKK196771 QUG196771 REC196771 RNY196771 RXU196771 SHQ196771 SRM196771 TBI196771 TLE196771 TVA196771 UEW196771 UOS196771 UYO196771 VIK196771 VSG196771 WCC196771 WLY196771 WVU196771 M262307 JI262307 TE262307 ADA262307 AMW262307 AWS262307 BGO262307 BQK262307 CAG262307 CKC262307 CTY262307 DDU262307 DNQ262307 DXM262307 EHI262307 ERE262307 FBA262307 FKW262307 FUS262307 GEO262307 GOK262307 GYG262307 HIC262307 HRY262307 IBU262307 ILQ262307 IVM262307 JFI262307 JPE262307 JZA262307 KIW262307 KSS262307 LCO262307 LMK262307 LWG262307 MGC262307 MPY262307 MZU262307 NJQ262307 NTM262307 ODI262307 ONE262307 OXA262307 PGW262307 PQS262307 QAO262307 QKK262307 QUG262307 REC262307 RNY262307 RXU262307 SHQ262307 SRM262307 TBI262307 TLE262307 TVA262307 UEW262307 UOS262307 UYO262307 VIK262307 VSG262307 WCC262307 WLY262307 WVU262307 M327843 JI327843 TE327843 ADA327843 AMW327843 AWS327843 BGO327843 BQK327843 CAG327843 CKC327843 CTY327843 DDU327843 DNQ327843 DXM327843 EHI327843 ERE327843 FBA327843 FKW327843 FUS327843 GEO327843 GOK327843 GYG327843 HIC327843 HRY327843 IBU327843 ILQ327843 IVM327843 JFI327843 JPE327843 JZA327843 KIW327843 KSS327843 LCO327843 LMK327843 LWG327843 MGC327843 MPY327843 MZU327843 NJQ327843 NTM327843 ODI327843 ONE327843 OXA327843 PGW327843 PQS327843 QAO327843 QKK327843 QUG327843 REC327843 RNY327843 RXU327843 SHQ327843 SRM327843 TBI327843 TLE327843 TVA327843 UEW327843 UOS327843 UYO327843 VIK327843 VSG327843 WCC327843 WLY327843 WVU327843 M393379 JI393379 TE393379 ADA393379 AMW393379 AWS393379 BGO393379 BQK393379 CAG393379 CKC393379 CTY393379 DDU393379 DNQ393379 DXM393379 EHI393379 ERE393379 FBA393379 FKW393379 FUS393379 GEO393379 GOK393379 GYG393379 HIC393379 HRY393379 IBU393379 ILQ393379 IVM393379 JFI393379 JPE393379 JZA393379 KIW393379 KSS393379 LCO393379 LMK393379 LWG393379 MGC393379 MPY393379 MZU393379 NJQ393379 NTM393379 ODI393379 ONE393379 OXA393379 PGW393379 PQS393379 QAO393379 QKK393379 QUG393379 REC393379 RNY393379 RXU393379 SHQ393379 SRM393379 TBI393379 TLE393379 TVA393379 UEW393379 UOS393379 UYO393379 VIK393379 VSG393379 WCC393379 WLY393379 WVU393379 M458915 JI458915 TE458915 ADA458915 AMW458915 AWS458915 BGO458915 BQK458915 CAG458915 CKC458915 CTY458915 DDU458915 DNQ458915 DXM458915 EHI458915 ERE458915 FBA458915 FKW458915 FUS458915 GEO458915 GOK458915 GYG458915 HIC458915 HRY458915 IBU458915 ILQ458915 IVM458915 JFI458915 JPE458915 JZA458915 KIW458915 KSS458915 LCO458915 LMK458915 LWG458915 MGC458915 MPY458915 MZU458915 NJQ458915 NTM458915 ODI458915 ONE458915 OXA458915 PGW458915 PQS458915 QAO458915 QKK458915 QUG458915 REC458915 RNY458915 RXU458915 SHQ458915 SRM458915 TBI458915 TLE458915 TVA458915 UEW458915 UOS458915 UYO458915 VIK458915 VSG458915 WCC458915 WLY458915 WVU458915 M524451 JI524451 TE524451 ADA524451 AMW524451 AWS524451 BGO524451 BQK524451 CAG524451 CKC524451 CTY524451 DDU524451 DNQ524451 DXM524451 EHI524451 ERE524451 FBA524451 FKW524451 FUS524451 GEO524451 GOK524451 GYG524451 HIC524451 HRY524451 IBU524451 ILQ524451 IVM524451 JFI524451 JPE524451 JZA524451 KIW524451 KSS524451 LCO524451 LMK524451 LWG524451 MGC524451 MPY524451 MZU524451 NJQ524451 NTM524451 ODI524451 ONE524451 OXA524451 PGW524451 PQS524451 QAO524451 QKK524451 QUG524451 REC524451 RNY524451 RXU524451 SHQ524451 SRM524451 TBI524451 TLE524451 TVA524451 UEW524451 UOS524451 UYO524451 VIK524451 VSG524451 WCC524451 WLY524451 WVU524451 M589987 JI589987 TE589987 ADA589987 AMW589987 AWS589987 BGO589987 BQK589987 CAG589987 CKC589987 CTY589987 DDU589987 DNQ589987 DXM589987 EHI589987 ERE589987 FBA589987 FKW589987 FUS589987 GEO589987 GOK589987 GYG589987 HIC589987 HRY589987 IBU589987 ILQ589987 IVM589987 JFI589987 JPE589987 JZA589987 KIW589987 KSS589987 LCO589987 LMK589987 LWG589987 MGC589987 MPY589987 MZU589987 NJQ589987 NTM589987 ODI589987 ONE589987 OXA589987 PGW589987 PQS589987 QAO589987 QKK589987 QUG589987 REC589987 RNY589987 RXU589987 SHQ589987 SRM589987 TBI589987 TLE589987 TVA589987 UEW589987 UOS589987 UYO589987 VIK589987 VSG589987 WCC589987 WLY589987 WVU589987 M655523 JI655523 TE655523 ADA655523 AMW655523 AWS655523 BGO655523 BQK655523 CAG655523 CKC655523 CTY655523 DDU655523 DNQ655523 DXM655523 EHI655523 ERE655523 FBA655523 FKW655523 FUS655523 GEO655523 GOK655523 GYG655523 HIC655523 HRY655523 IBU655523 ILQ655523 IVM655523 JFI655523 JPE655523 JZA655523 KIW655523 KSS655523 LCO655523 LMK655523 LWG655523 MGC655523 MPY655523 MZU655523 NJQ655523 NTM655523 ODI655523 ONE655523 OXA655523 PGW655523 PQS655523 QAO655523 QKK655523 QUG655523 REC655523 RNY655523 RXU655523 SHQ655523 SRM655523 TBI655523 TLE655523 TVA655523 UEW655523 UOS655523 UYO655523 VIK655523 VSG655523 WCC655523 WLY655523 WVU655523 M721059 JI721059 TE721059 ADA721059 AMW721059 AWS721059 BGO721059 BQK721059 CAG721059 CKC721059 CTY721059 DDU721059 DNQ721059 DXM721059 EHI721059 ERE721059 FBA721059 FKW721059 FUS721059 GEO721059 GOK721059 GYG721059 HIC721059 HRY721059 IBU721059 ILQ721059 IVM721059 JFI721059 JPE721059 JZA721059 KIW721059 KSS721059 LCO721059 LMK721059 LWG721059 MGC721059 MPY721059 MZU721059 NJQ721059 NTM721059 ODI721059 ONE721059 OXA721059 PGW721059 PQS721059 QAO721059 QKK721059 QUG721059 REC721059 RNY721059 RXU721059 SHQ721059 SRM721059 TBI721059 TLE721059 TVA721059 UEW721059 UOS721059 UYO721059 VIK721059 VSG721059 WCC721059 WLY721059 WVU721059 M786595 JI786595 TE786595 ADA786595 AMW786595 AWS786595 BGO786595 BQK786595 CAG786595 CKC786595 CTY786595 DDU786595 DNQ786595 DXM786595 EHI786595 ERE786595 FBA786595 FKW786595 FUS786595 GEO786595 GOK786595 GYG786595 HIC786595 HRY786595 IBU786595 ILQ786595 IVM786595 JFI786595 JPE786595 JZA786595 KIW786595 KSS786595 LCO786595 LMK786595 LWG786595 MGC786595 MPY786595 MZU786595 NJQ786595 NTM786595 ODI786595 ONE786595 OXA786595 PGW786595 PQS786595 QAO786595 QKK786595 QUG786595 REC786595 RNY786595 RXU786595 SHQ786595 SRM786595 TBI786595 TLE786595 TVA786595 UEW786595 UOS786595 UYO786595 VIK786595 VSG786595 WCC786595 WLY786595 WVU786595 M852131 JI852131 TE852131 ADA852131 AMW852131 AWS852131 BGO852131 BQK852131 CAG852131 CKC852131 CTY852131 DDU852131 DNQ852131 DXM852131 EHI852131 ERE852131 FBA852131 FKW852131 FUS852131 GEO852131 GOK852131 GYG852131 HIC852131 HRY852131 IBU852131 ILQ852131 IVM852131 JFI852131 JPE852131 JZA852131 KIW852131 KSS852131 LCO852131 LMK852131 LWG852131 MGC852131 MPY852131 MZU852131 NJQ852131 NTM852131 ODI852131 ONE852131 OXA852131 PGW852131 PQS852131 QAO852131 QKK852131 QUG852131 REC852131 RNY852131 RXU852131 SHQ852131 SRM852131 TBI852131 TLE852131 TVA852131 UEW852131 UOS852131 UYO852131 VIK852131 VSG852131 WCC852131 WLY852131 WVU852131 M917667 JI917667 TE917667 ADA917667 AMW917667 AWS917667 BGO917667 BQK917667 CAG917667 CKC917667 CTY917667 DDU917667 DNQ917667 DXM917667 EHI917667 ERE917667 FBA917667 FKW917667 FUS917667 GEO917667 GOK917667 GYG917667 HIC917667 HRY917667 IBU917667 ILQ917667 IVM917667 JFI917667 JPE917667 JZA917667 KIW917667 KSS917667 LCO917667 LMK917667 LWG917667 MGC917667 MPY917667 MZU917667 NJQ917667 NTM917667 ODI917667 ONE917667 OXA917667 PGW917667 PQS917667 QAO917667 QKK917667 QUG917667 REC917667 RNY917667 RXU917667 SHQ917667 SRM917667 TBI917667 TLE917667 TVA917667 UEW917667 UOS917667 UYO917667 VIK917667 VSG917667 WCC917667 WLY917667 WVU917667 M983203 JI983203 TE983203 ADA983203 AMW983203 AWS983203 BGO983203 BQK983203 CAG983203 CKC983203 CTY983203 DDU983203 DNQ983203 DXM983203 EHI983203 ERE983203 FBA983203 FKW983203 FUS983203 GEO983203 GOK983203 GYG983203 HIC983203 HRY983203 IBU983203 ILQ983203 IVM983203 JFI983203 JPE983203 JZA983203 KIW983203 KSS983203 LCO983203 LMK983203 LWG983203 MGC983203 MPY983203 MZU983203 NJQ983203 NTM983203 ODI983203 ONE983203 OXA983203 PGW983203 PQS983203 QAO983203 QKK983203 QUG983203 REC983203 RNY983203 RXU983203 SHQ983203 SRM983203 TBI983203 TLE983203 TVA983203 UEW983203 UOS983203 UYO983203 VIK983203 VSG983203 WCC983203 WLY983203 WVU983203 B163 IX163 ST163 ACP163 AML163 AWH163 BGD163 BPZ163 BZV163 CJR163 CTN163 DDJ163 DNF163 DXB163 EGX163 EQT163 FAP163 FKL163 FUH163 GED163 GNZ163 GXV163 HHR163 HRN163 IBJ163 ILF163 IVB163 JEX163 JOT163 JYP163 KIL163 KSH163 LCD163 LLZ163 LVV163 MFR163 MPN163 MZJ163 NJF163 NTB163 OCX163 OMT163 OWP163 PGL163 PQH163 QAD163 QJZ163 QTV163 RDR163 RNN163 RXJ163 SHF163 SRB163 TAX163 TKT163 TUP163 UEL163 UOH163 UYD163 VHZ163 VRV163 WBR163 WLN163 WVJ163 B65699 IX65699 ST65699 ACP65699 AML65699 AWH65699 BGD65699 BPZ65699 BZV65699 CJR65699 CTN65699 DDJ65699 DNF65699 DXB65699 EGX65699 EQT65699 FAP65699 FKL65699 FUH65699 GED65699 GNZ65699 GXV65699 HHR65699 HRN65699 IBJ65699 ILF65699 IVB65699 JEX65699 JOT65699 JYP65699 KIL65699 KSH65699 LCD65699 LLZ65699 LVV65699 MFR65699 MPN65699 MZJ65699 NJF65699 NTB65699 OCX65699 OMT65699 OWP65699 PGL65699 PQH65699 QAD65699 QJZ65699 QTV65699 RDR65699 RNN65699 RXJ65699 SHF65699 SRB65699 TAX65699 TKT65699 TUP65699 UEL65699 UOH65699 UYD65699 VHZ65699 VRV65699 WBR65699 WLN65699 WVJ65699 B131235 IX131235 ST131235 ACP131235 AML131235 AWH131235 BGD131235 BPZ131235 BZV131235 CJR131235 CTN131235 DDJ131235 DNF131235 DXB131235 EGX131235 EQT131235 FAP131235 FKL131235 FUH131235 GED131235 GNZ131235 GXV131235 HHR131235 HRN131235 IBJ131235 ILF131235 IVB131235 JEX131235 JOT131235 JYP131235 KIL131235 KSH131235 LCD131235 LLZ131235 LVV131235 MFR131235 MPN131235 MZJ131235 NJF131235 NTB131235 OCX131235 OMT131235 OWP131235 PGL131235 PQH131235 QAD131235 QJZ131235 QTV131235 RDR131235 RNN131235 RXJ131235 SHF131235 SRB131235 TAX131235 TKT131235 TUP131235 UEL131235 UOH131235 UYD131235 VHZ131235 VRV131235 WBR131235 WLN131235 WVJ131235 B196771 IX196771 ST196771 ACP196771 AML196771 AWH196771 BGD196771 BPZ196771 BZV196771 CJR196771 CTN196771 DDJ196771 DNF196771 DXB196771 EGX196771 EQT196771 FAP196771 FKL196771 FUH196771 GED196771 GNZ196771 GXV196771 HHR196771 HRN196771 IBJ196771 ILF196771 IVB196771 JEX196771 JOT196771 JYP196771 KIL196771 KSH196771 LCD196771 LLZ196771 LVV196771 MFR196771 MPN196771 MZJ196771 NJF196771 NTB196771 OCX196771 OMT196771 OWP196771 PGL196771 PQH196771 QAD196771 QJZ196771 QTV196771 RDR196771 RNN196771 RXJ196771 SHF196771 SRB196771 TAX196771 TKT196771 TUP196771 UEL196771 UOH196771 UYD196771 VHZ196771 VRV196771 WBR196771 WLN196771 WVJ196771 B262307 IX262307 ST262307 ACP262307 AML262307 AWH262307 BGD262307 BPZ262307 BZV262307 CJR262307 CTN262307 DDJ262307 DNF262307 DXB262307 EGX262307 EQT262307 FAP262307 FKL262307 FUH262307 GED262307 GNZ262307 GXV262307 HHR262307 HRN262307 IBJ262307 ILF262307 IVB262307 JEX262307 JOT262307 JYP262307 KIL262307 KSH262307 LCD262307 LLZ262307 LVV262307 MFR262307 MPN262307 MZJ262307 NJF262307 NTB262307 OCX262307 OMT262307 OWP262307 PGL262307 PQH262307 QAD262307 QJZ262307 QTV262307 RDR262307 RNN262307 RXJ262307 SHF262307 SRB262307 TAX262307 TKT262307 TUP262307 UEL262307 UOH262307 UYD262307 VHZ262307 VRV262307 WBR262307 WLN262307 WVJ262307 B327843 IX327843 ST327843 ACP327843 AML327843 AWH327843 BGD327843 BPZ327843 BZV327843 CJR327843 CTN327843 DDJ327843 DNF327843 DXB327843 EGX327843 EQT327843 FAP327843 FKL327843 FUH327843 GED327843 GNZ327843 GXV327843 HHR327843 HRN327843 IBJ327843 ILF327843 IVB327843 JEX327843 JOT327843 JYP327843 KIL327843 KSH327843 LCD327843 LLZ327843 LVV327843 MFR327843 MPN327843 MZJ327843 NJF327843 NTB327843 OCX327843 OMT327843 OWP327843 PGL327843 PQH327843 QAD327843 QJZ327843 QTV327843 RDR327843 RNN327843 RXJ327843 SHF327843 SRB327843 TAX327843 TKT327843 TUP327843 UEL327843 UOH327843 UYD327843 VHZ327843 VRV327843 WBR327843 WLN327843 WVJ327843 B393379 IX393379 ST393379 ACP393379 AML393379 AWH393379 BGD393379 BPZ393379 BZV393379 CJR393379 CTN393379 DDJ393379 DNF393379 DXB393379 EGX393379 EQT393379 FAP393379 FKL393379 FUH393379 GED393379 GNZ393379 GXV393379 HHR393379 HRN393379 IBJ393379 ILF393379 IVB393379 JEX393379 JOT393379 JYP393379 KIL393379 KSH393379 LCD393379 LLZ393379 LVV393379 MFR393379 MPN393379 MZJ393379 NJF393379 NTB393379 OCX393379 OMT393379 OWP393379 PGL393379 PQH393379 QAD393379 QJZ393379 QTV393379 RDR393379 RNN393379 RXJ393379 SHF393379 SRB393379 TAX393379 TKT393379 TUP393379 UEL393379 UOH393379 UYD393379 VHZ393379 VRV393379 WBR393379 WLN393379 WVJ393379 B458915 IX458915 ST458915 ACP458915 AML458915 AWH458915 BGD458915 BPZ458915 BZV458915 CJR458915 CTN458915 DDJ458915 DNF458915 DXB458915 EGX458915 EQT458915 FAP458915 FKL458915 FUH458915 GED458915 GNZ458915 GXV458915 HHR458915 HRN458915 IBJ458915 ILF458915 IVB458915 JEX458915 JOT458915 JYP458915 KIL458915 KSH458915 LCD458915 LLZ458915 LVV458915 MFR458915 MPN458915 MZJ458915 NJF458915 NTB458915 OCX458915 OMT458915 OWP458915 PGL458915 PQH458915 QAD458915 QJZ458915 QTV458915 RDR458915 RNN458915 RXJ458915 SHF458915 SRB458915 TAX458915 TKT458915 TUP458915 UEL458915 UOH458915 UYD458915 VHZ458915 VRV458915 WBR458915 WLN458915 WVJ458915 B524451 IX524451 ST524451 ACP524451 AML524451 AWH524451 BGD524451 BPZ524451 BZV524451 CJR524451 CTN524451 DDJ524451 DNF524451 DXB524451 EGX524451 EQT524451 FAP524451 FKL524451 FUH524451 GED524451 GNZ524451 GXV524451 HHR524451 HRN524451 IBJ524451 ILF524451 IVB524451 JEX524451 JOT524451 JYP524451 KIL524451 KSH524451 LCD524451 LLZ524451 LVV524451 MFR524451 MPN524451 MZJ524451 NJF524451 NTB524451 OCX524451 OMT524451 OWP524451 PGL524451 PQH524451 QAD524451 QJZ524451 QTV524451 RDR524451 RNN524451 RXJ524451 SHF524451 SRB524451 TAX524451 TKT524451 TUP524451 UEL524451 UOH524451 UYD524451 VHZ524451 VRV524451 WBR524451 WLN524451 WVJ524451 B589987 IX589987 ST589987 ACP589987 AML589987 AWH589987 BGD589987 BPZ589987 BZV589987 CJR589987 CTN589987 DDJ589987 DNF589987 DXB589987 EGX589987 EQT589987 FAP589987 FKL589987 FUH589987 GED589987 GNZ589987 GXV589987 HHR589987 HRN589987 IBJ589987 ILF589987 IVB589987 JEX589987 JOT589987 JYP589987 KIL589987 KSH589987 LCD589987 LLZ589987 LVV589987 MFR589987 MPN589987 MZJ589987 NJF589987 NTB589987 OCX589987 OMT589987 OWP589987 PGL589987 PQH589987 QAD589987 QJZ589987 QTV589987 RDR589987 RNN589987 RXJ589987 SHF589987 SRB589987 TAX589987 TKT589987 TUP589987 UEL589987 UOH589987 UYD589987 VHZ589987 VRV589987 WBR589987 WLN589987 WVJ589987 B655523 IX655523 ST655523 ACP655523 AML655523 AWH655523 BGD655523 BPZ655523 BZV655523 CJR655523 CTN655523 DDJ655523 DNF655523 DXB655523 EGX655523 EQT655523 FAP655523 FKL655523 FUH655523 GED655523 GNZ655523 GXV655523 HHR655523 HRN655523 IBJ655523 ILF655523 IVB655523 JEX655523 JOT655523 JYP655523 KIL655523 KSH655523 LCD655523 LLZ655523 LVV655523 MFR655523 MPN655523 MZJ655523 NJF655523 NTB655523 OCX655523 OMT655523 OWP655523 PGL655523 PQH655523 QAD655523 QJZ655523 QTV655523 RDR655523 RNN655523 RXJ655523 SHF655523 SRB655523 TAX655523 TKT655523 TUP655523 UEL655523 UOH655523 UYD655523 VHZ655523 VRV655523 WBR655523 WLN655523 WVJ655523 B721059 IX721059 ST721059 ACP721059 AML721059 AWH721059 BGD721059 BPZ721059 BZV721059 CJR721059 CTN721059 DDJ721059 DNF721059 DXB721059 EGX721059 EQT721059 FAP721059 FKL721059 FUH721059 GED721059 GNZ721059 GXV721059 HHR721059 HRN721059 IBJ721059 ILF721059 IVB721059 JEX721059 JOT721059 JYP721059 KIL721059 KSH721059 LCD721059 LLZ721059 LVV721059 MFR721059 MPN721059 MZJ721059 NJF721059 NTB721059 OCX721059 OMT721059 OWP721059 PGL721059 PQH721059 QAD721059 QJZ721059 QTV721059 RDR721059 RNN721059 RXJ721059 SHF721059 SRB721059 TAX721059 TKT721059 TUP721059 UEL721059 UOH721059 UYD721059 VHZ721059 VRV721059 WBR721059 WLN721059 WVJ721059 B786595 IX786595 ST786595 ACP786595 AML786595 AWH786595 BGD786595 BPZ786595 BZV786595 CJR786595 CTN786595 DDJ786595 DNF786595 DXB786595 EGX786595 EQT786595 FAP786595 FKL786595 FUH786595 GED786595 GNZ786595 GXV786595 HHR786595 HRN786595 IBJ786595 ILF786595 IVB786595 JEX786595 JOT786595 JYP786595 KIL786595 KSH786595 LCD786595 LLZ786595 LVV786595 MFR786595 MPN786595 MZJ786595 NJF786595 NTB786595 OCX786595 OMT786595 OWP786595 PGL786595 PQH786595 QAD786595 QJZ786595 QTV786595 RDR786595 RNN786595 RXJ786595 SHF786595 SRB786595 TAX786595 TKT786595 TUP786595 UEL786595 UOH786595 UYD786595 VHZ786595 VRV786595 WBR786595 WLN786595 WVJ786595 B852131 IX852131 ST852131 ACP852131 AML852131 AWH852131 BGD852131 BPZ852131 BZV852131 CJR852131 CTN852131 DDJ852131 DNF852131 DXB852131 EGX852131 EQT852131 FAP852131 FKL852131 FUH852131 GED852131 GNZ852131 GXV852131 HHR852131 HRN852131 IBJ852131 ILF852131 IVB852131 JEX852131 JOT852131 JYP852131 KIL852131 KSH852131 LCD852131 LLZ852131 LVV852131 MFR852131 MPN852131 MZJ852131 NJF852131 NTB852131 OCX852131 OMT852131 OWP852131 PGL852131 PQH852131 QAD852131 QJZ852131 QTV852131 RDR852131 RNN852131 RXJ852131 SHF852131 SRB852131 TAX852131 TKT852131 TUP852131 UEL852131 UOH852131 UYD852131 VHZ852131 VRV852131 WBR852131 WLN852131 WVJ852131 B917667 IX917667 ST917667 ACP917667 AML917667 AWH917667 BGD917667 BPZ917667 BZV917667 CJR917667 CTN917667 DDJ917667 DNF917667 DXB917667 EGX917667 EQT917667 FAP917667 FKL917667 FUH917667 GED917667 GNZ917667 GXV917667 HHR917667 HRN917667 IBJ917667 ILF917667 IVB917667 JEX917667 JOT917667 JYP917667 KIL917667 KSH917667 LCD917667 LLZ917667 LVV917667 MFR917667 MPN917667 MZJ917667 NJF917667 NTB917667 OCX917667 OMT917667 OWP917667 PGL917667 PQH917667 QAD917667 QJZ917667 QTV917667 RDR917667 RNN917667 RXJ917667 SHF917667 SRB917667 TAX917667 TKT917667 TUP917667 UEL917667 UOH917667 UYD917667 VHZ917667 VRV917667 WBR917667 WLN917667 WVJ917667 B983203 IX983203 ST983203 ACP983203 AML983203 AWH983203 BGD983203 BPZ983203 BZV983203 CJR983203 CTN983203 DDJ983203 DNF983203 DXB983203 EGX983203 EQT983203 FAP983203 FKL983203 FUH983203 GED983203 GNZ983203 GXV983203 HHR983203 HRN983203 IBJ983203 ILF983203 IVB983203 JEX983203 JOT983203 JYP983203 KIL983203 KSH983203 LCD983203 LLZ983203 LVV983203 MFR983203 MPN983203 MZJ983203 NJF983203 NTB983203 OCX983203 OMT983203 OWP983203 PGL983203 PQH983203 QAD983203 QJZ983203 QTV983203 RDR983203 RNN983203 RXJ983203 SHF983203 SRB983203 TAX983203 TKT983203 TUP983203 UEL983203 UOH983203 UYD983203 VHZ983203 VRV983203 WBR983203 WLN983203 WVJ983203 I10:J10 JE10:JF10 TA10:TB10 ACW10:ACX10 AMS10:AMT10 AWO10:AWP10 BGK10:BGL10 BQG10:BQH10 CAC10:CAD10 CJY10:CJZ10 CTU10:CTV10 DDQ10:DDR10 DNM10:DNN10 DXI10:DXJ10 EHE10:EHF10 ERA10:ERB10 FAW10:FAX10 FKS10:FKT10 FUO10:FUP10 GEK10:GEL10 GOG10:GOH10 GYC10:GYD10 HHY10:HHZ10 HRU10:HRV10 IBQ10:IBR10 ILM10:ILN10 IVI10:IVJ10 JFE10:JFF10 JPA10:JPB10 JYW10:JYX10 KIS10:KIT10 KSO10:KSP10 LCK10:LCL10 LMG10:LMH10 LWC10:LWD10 MFY10:MFZ10 MPU10:MPV10 MZQ10:MZR10 NJM10:NJN10 NTI10:NTJ10 ODE10:ODF10 ONA10:ONB10 OWW10:OWX10 PGS10:PGT10 PQO10:PQP10 QAK10:QAL10 QKG10:QKH10 QUC10:QUD10 RDY10:RDZ10 RNU10:RNV10 RXQ10:RXR10 SHM10:SHN10 SRI10:SRJ10 TBE10:TBF10 TLA10:TLB10 TUW10:TUX10 UES10:UET10 UOO10:UOP10 UYK10:UYL10 VIG10:VIH10 VSC10:VSD10 WBY10:WBZ10 WLU10:WLV10 WVQ10:WVR10 I65546:J65546 JE65546:JF65546 TA65546:TB65546 ACW65546:ACX65546 AMS65546:AMT65546 AWO65546:AWP65546 BGK65546:BGL65546 BQG65546:BQH65546 CAC65546:CAD65546 CJY65546:CJZ65546 CTU65546:CTV65546 DDQ65546:DDR65546 DNM65546:DNN65546 DXI65546:DXJ65546 EHE65546:EHF65546 ERA65546:ERB65546 FAW65546:FAX65546 FKS65546:FKT65546 FUO65546:FUP65546 GEK65546:GEL65546 GOG65546:GOH65546 GYC65546:GYD65546 HHY65546:HHZ65546 HRU65546:HRV65546 IBQ65546:IBR65546 ILM65546:ILN65546 IVI65546:IVJ65546 JFE65546:JFF65546 JPA65546:JPB65546 JYW65546:JYX65546 KIS65546:KIT65546 KSO65546:KSP65546 LCK65546:LCL65546 LMG65546:LMH65546 LWC65546:LWD65546 MFY65546:MFZ65546 MPU65546:MPV65546 MZQ65546:MZR65546 NJM65546:NJN65546 NTI65546:NTJ65546 ODE65546:ODF65546 ONA65546:ONB65546 OWW65546:OWX65546 PGS65546:PGT65546 PQO65546:PQP65546 QAK65546:QAL65546 QKG65546:QKH65546 QUC65546:QUD65546 RDY65546:RDZ65546 RNU65546:RNV65546 RXQ65546:RXR65546 SHM65546:SHN65546 SRI65546:SRJ65546 TBE65546:TBF65546 TLA65546:TLB65546 TUW65546:TUX65546 UES65546:UET65546 UOO65546:UOP65546 UYK65546:UYL65546 VIG65546:VIH65546 VSC65546:VSD65546 WBY65546:WBZ65546 WLU65546:WLV65546 WVQ65546:WVR65546 I131082:J131082 JE131082:JF131082 TA131082:TB131082 ACW131082:ACX131082 AMS131082:AMT131082 AWO131082:AWP131082 BGK131082:BGL131082 BQG131082:BQH131082 CAC131082:CAD131082 CJY131082:CJZ131082 CTU131082:CTV131082 DDQ131082:DDR131082 DNM131082:DNN131082 DXI131082:DXJ131082 EHE131082:EHF131082 ERA131082:ERB131082 FAW131082:FAX131082 FKS131082:FKT131082 FUO131082:FUP131082 GEK131082:GEL131082 GOG131082:GOH131082 GYC131082:GYD131082 HHY131082:HHZ131082 HRU131082:HRV131082 IBQ131082:IBR131082 ILM131082:ILN131082 IVI131082:IVJ131082 JFE131082:JFF131082 JPA131082:JPB131082 JYW131082:JYX131082 KIS131082:KIT131082 KSO131082:KSP131082 LCK131082:LCL131082 LMG131082:LMH131082 LWC131082:LWD131082 MFY131082:MFZ131082 MPU131082:MPV131082 MZQ131082:MZR131082 NJM131082:NJN131082 NTI131082:NTJ131082 ODE131082:ODF131082 ONA131082:ONB131082 OWW131082:OWX131082 PGS131082:PGT131082 PQO131082:PQP131082 QAK131082:QAL131082 QKG131082:QKH131082 QUC131082:QUD131082 RDY131082:RDZ131082 RNU131082:RNV131082 RXQ131082:RXR131082 SHM131082:SHN131082 SRI131082:SRJ131082 TBE131082:TBF131082 TLA131082:TLB131082 TUW131082:TUX131082 UES131082:UET131082 UOO131082:UOP131082 UYK131082:UYL131082 VIG131082:VIH131082 VSC131082:VSD131082 WBY131082:WBZ131082 WLU131082:WLV131082 WVQ131082:WVR131082 I196618:J196618 JE196618:JF196618 TA196618:TB196618 ACW196618:ACX196618 AMS196618:AMT196618 AWO196618:AWP196618 BGK196618:BGL196618 BQG196618:BQH196618 CAC196618:CAD196618 CJY196618:CJZ196618 CTU196618:CTV196618 DDQ196618:DDR196618 DNM196618:DNN196618 DXI196618:DXJ196618 EHE196618:EHF196618 ERA196618:ERB196618 FAW196618:FAX196618 FKS196618:FKT196618 FUO196618:FUP196618 GEK196618:GEL196618 GOG196618:GOH196618 GYC196618:GYD196618 HHY196618:HHZ196618 HRU196618:HRV196618 IBQ196618:IBR196618 ILM196618:ILN196618 IVI196618:IVJ196618 JFE196618:JFF196618 JPA196618:JPB196618 JYW196618:JYX196618 KIS196618:KIT196618 KSO196618:KSP196618 LCK196618:LCL196618 LMG196618:LMH196618 LWC196618:LWD196618 MFY196618:MFZ196618 MPU196618:MPV196618 MZQ196618:MZR196618 NJM196618:NJN196618 NTI196618:NTJ196618 ODE196618:ODF196618 ONA196618:ONB196618 OWW196618:OWX196618 PGS196618:PGT196618 PQO196618:PQP196618 QAK196618:QAL196618 QKG196618:QKH196618 QUC196618:QUD196618 RDY196618:RDZ196618 RNU196618:RNV196618 RXQ196618:RXR196618 SHM196618:SHN196618 SRI196618:SRJ196618 TBE196618:TBF196618 TLA196618:TLB196618 TUW196618:TUX196618 UES196618:UET196618 UOO196618:UOP196618 UYK196618:UYL196618 VIG196618:VIH196618 VSC196618:VSD196618 WBY196618:WBZ196618 WLU196618:WLV196618 WVQ196618:WVR196618 I262154:J262154 JE262154:JF262154 TA262154:TB262154 ACW262154:ACX262154 AMS262154:AMT262154 AWO262154:AWP262154 BGK262154:BGL262154 BQG262154:BQH262154 CAC262154:CAD262154 CJY262154:CJZ262154 CTU262154:CTV262154 DDQ262154:DDR262154 DNM262154:DNN262154 DXI262154:DXJ262154 EHE262154:EHF262154 ERA262154:ERB262154 FAW262154:FAX262154 FKS262154:FKT262154 FUO262154:FUP262154 GEK262154:GEL262154 GOG262154:GOH262154 GYC262154:GYD262154 HHY262154:HHZ262154 HRU262154:HRV262154 IBQ262154:IBR262154 ILM262154:ILN262154 IVI262154:IVJ262154 JFE262154:JFF262154 JPA262154:JPB262154 JYW262154:JYX262154 KIS262154:KIT262154 KSO262154:KSP262154 LCK262154:LCL262154 LMG262154:LMH262154 LWC262154:LWD262154 MFY262154:MFZ262154 MPU262154:MPV262154 MZQ262154:MZR262154 NJM262154:NJN262154 NTI262154:NTJ262154 ODE262154:ODF262154 ONA262154:ONB262154 OWW262154:OWX262154 PGS262154:PGT262154 PQO262154:PQP262154 QAK262154:QAL262154 QKG262154:QKH262154 QUC262154:QUD262154 RDY262154:RDZ262154 RNU262154:RNV262154 RXQ262154:RXR262154 SHM262154:SHN262154 SRI262154:SRJ262154 TBE262154:TBF262154 TLA262154:TLB262154 TUW262154:TUX262154 UES262154:UET262154 UOO262154:UOP262154 UYK262154:UYL262154 VIG262154:VIH262154 VSC262154:VSD262154 WBY262154:WBZ262154 WLU262154:WLV262154 WVQ262154:WVR262154 I327690:J327690 JE327690:JF327690 TA327690:TB327690 ACW327690:ACX327690 AMS327690:AMT327690 AWO327690:AWP327690 BGK327690:BGL327690 BQG327690:BQH327690 CAC327690:CAD327690 CJY327690:CJZ327690 CTU327690:CTV327690 DDQ327690:DDR327690 DNM327690:DNN327690 DXI327690:DXJ327690 EHE327690:EHF327690 ERA327690:ERB327690 FAW327690:FAX327690 FKS327690:FKT327690 FUO327690:FUP327690 GEK327690:GEL327690 GOG327690:GOH327690 GYC327690:GYD327690 HHY327690:HHZ327690 HRU327690:HRV327690 IBQ327690:IBR327690 ILM327690:ILN327690 IVI327690:IVJ327690 JFE327690:JFF327690 JPA327690:JPB327690 JYW327690:JYX327690 KIS327690:KIT327690 KSO327690:KSP327690 LCK327690:LCL327690 LMG327690:LMH327690 LWC327690:LWD327690 MFY327690:MFZ327690 MPU327690:MPV327690 MZQ327690:MZR327690 NJM327690:NJN327690 NTI327690:NTJ327690 ODE327690:ODF327690 ONA327690:ONB327690 OWW327690:OWX327690 PGS327690:PGT327690 PQO327690:PQP327690 QAK327690:QAL327690 QKG327690:QKH327690 QUC327690:QUD327690 RDY327690:RDZ327690 RNU327690:RNV327690 RXQ327690:RXR327690 SHM327690:SHN327690 SRI327690:SRJ327690 TBE327690:TBF327690 TLA327690:TLB327690 TUW327690:TUX327690 UES327690:UET327690 UOO327690:UOP327690 UYK327690:UYL327690 VIG327690:VIH327690 VSC327690:VSD327690 WBY327690:WBZ327690 WLU327690:WLV327690 WVQ327690:WVR327690 I393226:J393226 JE393226:JF393226 TA393226:TB393226 ACW393226:ACX393226 AMS393226:AMT393226 AWO393226:AWP393226 BGK393226:BGL393226 BQG393226:BQH393226 CAC393226:CAD393226 CJY393226:CJZ393226 CTU393226:CTV393226 DDQ393226:DDR393226 DNM393226:DNN393226 DXI393226:DXJ393226 EHE393226:EHF393226 ERA393226:ERB393226 FAW393226:FAX393226 FKS393226:FKT393226 FUO393226:FUP393226 GEK393226:GEL393226 GOG393226:GOH393226 GYC393226:GYD393226 HHY393226:HHZ393226 HRU393226:HRV393226 IBQ393226:IBR393226 ILM393226:ILN393226 IVI393226:IVJ393226 JFE393226:JFF393226 JPA393226:JPB393226 JYW393226:JYX393226 KIS393226:KIT393226 KSO393226:KSP393226 LCK393226:LCL393226 LMG393226:LMH393226 LWC393226:LWD393226 MFY393226:MFZ393226 MPU393226:MPV393226 MZQ393226:MZR393226 NJM393226:NJN393226 NTI393226:NTJ393226 ODE393226:ODF393226 ONA393226:ONB393226 OWW393226:OWX393226 PGS393226:PGT393226 PQO393226:PQP393226 QAK393226:QAL393226 QKG393226:QKH393226 QUC393226:QUD393226 RDY393226:RDZ393226 RNU393226:RNV393226 RXQ393226:RXR393226 SHM393226:SHN393226 SRI393226:SRJ393226 TBE393226:TBF393226 TLA393226:TLB393226 TUW393226:TUX393226 UES393226:UET393226 UOO393226:UOP393226 UYK393226:UYL393226 VIG393226:VIH393226 VSC393226:VSD393226 WBY393226:WBZ393226 WLU393226:WLV393226 WVQ393226:WVR393226 I458762:J458762 JE458762:JF458762 TA458762:TB458762 ACW458762:ACX458762 AMS458762:AMT458762 AWO458762:AWP458762 BGK458762:BGL458762 BQG458762:BQH458762 CAC458762:CAD458762 CJY458762:CJZ458762 CTU458762:CTV458762 DDQ458762:DDR458762 DNM458762:DNN458762 DXI458762:DXJ458762 EHE458762:EHF458762 ERA458762:ERB458762 FAW458762:FAX458762 FKS458762:FKT458762 FUO458762:FUP458762 GEK458762:GEL458762 GOG458762:GOH458762 GYC458762:GYD458762 HHY458762:HHZ458762 HRU458762:HRV458762 IBQ458762:IBR458762 ILM458762:ILN458762 IVI458762:IVJ458762 JFE458762:JFF458762 JPA458762:JPB458762 JYW458762:JYX458762 KIS458762:KIT458762 KSO458762:KSP458762 LCK458762:LCL458762 LMG458762:LMH458762 LWC458762:LWD458762 MFY458762:MFZ458762 MPU458762:MPV458762 MZQ458762:MZR458762 NJM458762:NJN458762 NTI458762:NTJ458762 ODE458762:ODF458762 ONA458762:ONB458762 OWW458762:OWX458762 PGS458762:PGT458762 PQO458762:PQP458762 QAK458762:QAL458762 QKG458762:QKH458762 QUC458762:QUD458762 RDY458762:RDZ458762 RNU458762:RNV458762 RXQ458762:RXR458762 SHM458762:SHN458762 SRI458762:SRJ458762 TBE458762:TBF458762 TLA458762:TLB458762 TUW458762:TUX458762 UES458762:UET458762 UOO458762:UOP458762 UYK458762:UYL458762 VIG458762:VIH458762 VSC458762:VSD458762 WBY458762:WBZ458762 WLU458762:WLV458762 WVQ458762:WVR458762 I524298:J524298 JE524298:JF524298 TA524298:TB524298 ACW524298:ACX524298 AMS524298:AMT524298 AWO524298:AWP524298 BGK524298:BGL524298 BQG524298:BQH524298 CAC524298:CAD524298 CJY524298:CJZ524298 CTU524298:CTV524298 DDQ524298:DDR524298 DNM524298:DNN524298 DXI524298:DXJ524298 EHE524298:EHF524298 ERA524298:ERB524298 FAW524298:FAX524298 FKS524298:FKT524298 FUO524298:FUP524298 GEK524298:GEL524298 GOG524298:GOH524298 GYC524298:GYD524298 HHY524298:HHZ524298 HRU524298:HRV524298 IBQ524298:IBR524298 ILM524298:ILN524298 IVI524298:IVJ524298 JFE524298:JFF524298 JPA524298:JPB524298 JYW524298:JYX524298 KIS524298:KIT524298 KSO524298:KSP524298 LCK524298:LCL524298 LMG524298:LMH524298 LWC524298:LWD524298 MFY524298:MFZ524298 MPU524298:MPV524298 MZQ524298:MZR524298 NJM524298:NJN524298 NTI524298:NTJ524298 ODE524298:ODF524298 ONA524298:ONB524298 OWW524298:OWX524298 PGS524298:PGT524298 PQO524298:PQP524298 QAK524298:QAL524298 QKG524298:QKH524298 QUC524298:QUD524298 RDY524298:RDZ524298 RNU524298:RNV524298 RXQ524298:RXR524298 SHM524298:SHN524298 SRI524298:SRJ524298 TBE524298:TBF524298 TLA524298:TLB524298 TUW524298:TUX524298 UES524298:UET524298 UOO524298:UOP524298 UYK524298:UYL524298 VIG524298:VIH524298 VSC524298:VSD524298 WBY524298:WBZ524298 WLU524298:WLV524298 WVQ524298:WVR524298 I589834:J589834 JE589834:JF589834 TA589834:TB589834 ACW589834:ACX589834 AMS589834:AMT589834 AWO589834:AWP589834 BGK589834:BGL589834 BQG589834:BQH589834 CAC589834:CAD589834 CJY589834:CJZ589834 CTU589834:CTV589834 DDQ589834:DDR589834 DNM589834:DNN589834 DXI589834:DXJ589834 EHE589834:EHF589834 ERA589834:ERB589834 FAW589834:FAX589834 FKS589834:FKT589834 FUO589834:FUP589834 GEK589834:GEL589834 GOG589834:GOH589834 GYC589834:GYD589834 HHY589834:HHZ589834 HRU589834:HRV589834 IBQ589834:IBR589834 ILM589834:ILN589834 IVI589834:IVJ589834 JFE589834:JFF589834 JPA589834:JPB589834 JYW589834:JYX589834 KIS589834:KIT589834 KSO589834:KSP589834 LCK589834:LCL589834 LMG589834:LMH589834 LWC589834:LWD589834 MFY589834:MFZ589834 MPU589834:MPV589834 MZQ589834:MZR589834 NJM589834:NJN589834 NTI589834:NTJ589834 ODE589834:ODF589834 ONA589834:ONB589834 OWW589834:OWX589834 PGS589834:PGT589834 PQO589834:PQP589834 QAK589834:QAL589834 QKG589834:QKH589834 QUC589834:QUD589834 RDY589834:RDZ589834 RNU589834:RNV589834 RXQ589834:RXR589834 SHM589834:SHN589834 SRI589834:SRJ589834 TBE589834:TBF589834 TLA589834:TLB589834 TUW589834:TUX589834 UES589834:UET589834 UOO589834:UOP589834 UYK589834:UYL589834 VIG589834:VIH589834 VSC589834:VSD589834 WBY589834:WBZ589834 WLU589834:WLV589834 WVQ589834:WVR589834 I655370:J655370 JE655370:JF655370 TA655370:TB655370 ACW655370:ACX655370 AMS655370:AMT655370 AWO655370:AWP655370 BGK655370:BGL655370 BQG655370:BQH655370 CAC655370:CAD655370 CJY655370:CJZ655370 CTU655370:CTV655370 DDQ655370:DDR655370 DNM655370:DNN655370 DXI655370:DXJ655370 EHE655370:EHF655370 ERA655370:ERB655370 FAW655370:FAX655370 FKS655370:FKT655370 FUO655370:FUP655370 GEK655370:GEL655370 GOG655370:GOH655370 GYC655370:GYD655370 HHY655370:HHZ655370 HRU655370:HRV655370 IBQ655370:IBR655370 ILM655370:ILN655370 IVI655370:IVJ655370 JFE655370:JFF655370 JPA655370:JPB655370 JYW655370:JYX655370 KIS655370:KIT655370 KSO655370:KSP655370 LCK655370:LCL655370 LMG655370:LMH655370 LWC655370:LWD655370 MFY655370:MFZ655370 MPU655370:MPV655370 MZQ655370:MZR655370 NJM655370:NJN655370 NTI655370:NTJ655370 ODE655370:ODF655370 ONA655370:ONB655370 OWW655370:OWX655370 PGS655370:PGT655370 PQO655370:PQP655370 QAK655370:QAL655370 QKG655370:QKH655370 QUC655370:QUD655370 RDY655370:RDZ655370 RNU655370:RNV655370 RXQ655370:RXR655370 SHM655370:SHN655370 SRI655370:SRJ655370 TBE655370:TBF655370 TLA655370:TLB655370 TUW655370:TUX655370 UES655370:UET655370 UOO655370:UOP655370 UYK655370:UYL655370 VIG655370:VIH655370 VSC655370:VSD655370 WBY655370:WBZ655370 WLU655370:WLV655370 WVQ655370:WVR655370 I720906:J720906 JE720906:JF720906 TA720906:TB720906 ACW720906:ACX720906 AMS720906:AMT720906 AWO720906:AWP720906 BGK720906:BGL720906 BQG720906:BQH720906 CAC720906:CAD720906 CJY720906:CJZ720906 CTU720906:CTV720906 DDQ720906:DDR720906 DNM720906:DNN720906 DXI720906:DXJ720906 EHE720906:EHF720906 ERA720906:ERB720906 FAW720906:FAX720906 FKS720906:FKT720906 FUO720906:FUP720906 GEK720906:GEL720906 GOG720906:GOH720906 GYC720906:GYD720906 HHY720906:HHZ720906 HRU720906:HRV720906 IBQ720906:IBR720906 ILM720906:ILN720906 IVI720906:IVJ720906 JFE720906:JFF720906 JPA720906:JPB720906 JYW720906:JYX720906 KIS720906:KIT720906 KSO720906:KSP720906 LCK720906:LCL720906 LMG720906:LMH720906 LWC720906:LWD720906 MFY720906:MFZ720906 MPU720906:MPV720906 MZQ720906:MZR720906 NJM720906:NJN720906 NTI720906:NTJ720906 ODE720906:ODF720906 ONA720906:ONB720906 OWW720906:OWX720906 PGS720906:PGT720906 PQO720906:PQP720906 QAK720906:QAL720906 QKG720906:QKH720906 QUC720906:QUD720906 RDY720906:RDZ720906 RNU720906:RNV720906 RXQ720906:RXR720906 SHM720906:SHN720906 SRI720906:SRJ720906 TBE720906:TBF720906 TLA720906:TLB720906 TUW720906:TUX720906 UES720906:UET720906 UOO720906:UOP720906 UYK720906:UYL720906 VIG720906:VIH720906 VSC720906:VSD720906 WBY720906:WBZ720906 WLU720906:WLV720906 WVQ720906:WVR720906 I786442:J786442 JE786442:JF786442 TA786442:TB786442 ACW786442:ACX786442 AMS786442:AMT786442 AWO786442:AWP786442 BGK786442:BGL786442 BQG786442:BQH786442 CAC786442:CAD786442 CJY786442:CJZ786442 CTU786442:CTV786442 DDQ786442:DDR786442 DNM786442:DNN786442 DXI786442:DXJ786442 EHE786442:EHF786442 ERA786442:ERB786442 FAW786442:FAX786442 FKS786442:FKT786442 FUO786442:FUP786442 GEK786442:GEL786442 GOG786442:GOH786442 GYC786442:GYD786442 HHY786442:HHZ786442 HRU786442:HRV786442 IBQ786442:IBR786442 ILM786442:ILN786442 IVI786442:IVJ786442 JFE786442:JFF786442 JPA786442:JPB786442 JYW786442:JYX786442 KIS786442:KIT786442 KSO786442:KSP786442 LCK786442:LCL786442 LMG786442:LMH786442 LWC786442:LWD786442 MFY786442:MFZ786442 MPU786442:MPV786442 MZQ786442:MZR786442 NJM786442:NJN786442 NTI786442:NTJ786442 ODE786442:ODF786442 ONA786442:ONB786442 OWW786442:OWX786442 PGS786442:PGT786442 PQO786442:PQP786442 QAK786442:QAL786442 QKG786442:QKH786442 QUC786442:QUD786442 RDY786442:RDZ786442 RNU786442:RNV786442 RXQ786442:RXR786442 SHM786442:SHN786442 SRI786442:SRJ786442 TBE786442:TBF786442 TLA786442:TLB786442 TUW786442:TUX786442 UES786442:UET786442 UOO786442:UOP786442 UYK786442:UYL786442 VIG786442:VIH786442 VSC786442:VSD786442 WBY786442:WBZ786442 WLU786442:WLV786442 WVQ786442:WVR786442 I851978:J851978 JE851978:JF851978 TA851978:TB851978 ACW851978:ACX851978 AMS851978:AMT851978 AWO851978:AWP851978 BGK851978:BGL851978 BQG851978:BQH851978 CAC851978:CAD851978 CJY851978:CJZ851978 CTU851978:CTV851978 DDQ851978:DDR851978 DNM851978:DNN851978 DXI851978:DXJ851978 EHE851978:EHF851978 ERA851978:ERB851978 FAW851978:FAX851978 FKS851978:FKT851978 FUO851978:FUP851978 GEK851978:GEL851978 GOG851978:GOH851978 GYC851978:GYD851978 HHY851978:HHZ851978 HRU851978:HRV851978 IBQ851978:IBR851978 ILM851978:ILN851978 IVI851978:IVJ851978 JFE851978:JFF851978 JPA851978:JPB851978 JYW851978:JYX851978 KIS851978:KIT851978 KSO851978:KSP851978 LCK851978:LCL851978 LMG851978:LMH851978 LWC851978:LWD851978 MFY851978:MFZ851978 MPU851978:MPV851978 MZQ851978:MZR851978 NJM851978:NJN851978 NTI851978:NTJ851978 ODE851978:ODF851978 ONA851978:ONB851978 OWW851978:OWX851978 PGS851978:PGT851978 PQO851978:PQP851978 QAK851978:QAL851978 QKG851978:QKH851978 QUC851978:QUD851978 RDY851978:RDZ851978 RNU851978:RNV851978 RXQ851978:RXR851978 SHM851978:SHN851978 SRI851978:SRJ851978 TBE851978:TBF851978 TLA851978:TLB851978 TUW851978:TUX851978 UES851978:UET851978 UOO851978:UOP851978 UYK851978:UYL851978 VIG851978:VIH851978 VSC851978:VSD851978 WBY851978:WBZ851978 WLU851978:WLV851978 WVQ851978:WVR851978 I917514:J917514 JE917514:JF917514 TA917514:TB917514 ACW917514:ACX917514 AMS917514:AMT917514 AWO917514:AWP917514 BGK917514:BGL917514 BQG917514:BQH917514 CAC917514:CAD917514 CJY917514:CJZ917514 CTU917514:CTV917514 DDQ917514:DDR917514 DNM917514:DNN917514 DXI917514:DXJ917514 EHE917514:EHF917514 ERA917514:ERB917514 FAW917514:FAX917514 FKS917514:FKT917514 FUO917514:FUP917514 GEK917514:GEL917514 GOG917514:GOH917514 GYC917514:GYD917514 HHY917514:HHZ917514 HRU917514:HRV917514 IBQ917514:IBR917514 ILM917514:ILN917514 IVI917514:IVJ917514 JFE917514:JFF917514 JPA917514:JPB917514 JYW917514:JYX917514 KIS917514:KIT917514 KSO917514:KSP917514 LCK917514:LCL917514 LMG917514:LMH917514 LWC917514:LWD917514 MFY917514:MFZ917514 MPU917514:MPV917514 MZQ917514:MZR917514 NJM917514:NJN917514 NTI917514:NTJ917514 ODE917514:ODF917514 ONA917514:ONB917514 OWW917514:OWX917514 PGS917514:PGT917514 PQO917514:PQP917514 QAK917514:QAL917514 QKG917514:QKH917514 QUC917514:QUD917514 RDY917514:RDZ917514 RNU917514:RNV917514 RXQ917514:RXR917514 SHM917514:SHN917514 SRI917514:SRJ917514 TBE917514:TBF917514 TLA917514:TLB917514 TUW917514:TUX917514 UES917514:UET917514 UOO917514:UOP917514 UYK917514:UYL917514 VIG917514:VIH917514 VSC917514:VSD917514 WBY917514:WBZ917514 WLU917514:WLV917514 WVQ917514:WVR917514 I983050:J983050 JE983050:JF983050 TA983050:TB983050 ACW983050:ACX983050 AMS983050:AMT983050 AWO983050:AWP983050 BGK983050:BGL983050 BQG983050:BQH983050 CAC983050:CAD983050 CJY983050:CJZ983050 CTU983050:CTV983050 DDQ983050:DDR983050 DNM983050:DNN983050 DXI983050:DXJ983050 EHE983050:EHF983050 ERA983050:ERB983050 FAW983050:FAX983050 FKS983050:FKT983050 FUO983050:FUP983050 GEK983050:GEL983050 GOG983050:GOH983050 GYC983050:GYD983050 HHY983050:HHZ983050 HRU983050:HRV983050 IBQ983050:IBR983050 ILM983050:ILN983050 IVI983050:IVJ983050 JFE983050:JFF983050 JPA983050:JPB983050 JYW983050:JYX983050 KIS983050:KIT983050 KSO983050:KSP983050 LCK983050:LCL983050 LMG983050:LMH983050 LWC983050:LWD983050 MFY983050:MFZ983050 MPU983050:MPV983050 MZQ983050:MZR983050 NJM983050:NJN983050 NTI983050:NTJ983050 ODE983050:ODF983050 ONA983050:ONB983050 OWW983050:OWX983050 PGS983050:PGT983050 PQO983050:PQP983050 QAK983050:QAL983050 QKG983050:QKH983050 QUC983050:QUD983050 RDY983050:RDZ983050 RNU983050:RNV983050 RXQ983050:RXR983050 SHM983050:SHN983050 SRI983050:SRJ983050 TBE983050:TBF983050 TLA983050:TLB983050 TUW983050:TUX983050 UES983050:UET983050 UOO983050:UOP983050 UYK983050:UYL983050 VIG983050:VIH983050 VSC983050:VSD983050 WBY983050:WBZ983050 WLU983050:WLV983050 WVQ983050:WVR983050 H10:H13 JD10:JD13 SZ10:SZ13 ACV10:ACV13 AMR10:AMR13 AWN10:AWN13 BGJ10:BGJ13 BQF10:BQF13 CAB10:CAB13 CJX10:CJX13 CTT10:CTT13 DDP10:DDP13 DNL10:DNL13 DXH10:DXH13 EHD10:EHD13 EQZ10:EQZ13 FAV10:FAV13 FKR10:FKR13 FUN10:FUN13 GEJ10:GEJ13 GOF10:GOF13 GYB10:GYB13 HHX10:HHX13 HRT10:HRT13 IBP10:IBP13 ILL10:ILL13 IVH10:IVH13 JFD10:JFD13 JOZ10:JOZ13 JYV10:JYV13 KIR10:KIR13 KSN10:KSN13 LCJ10:LCJ13 LMF10:LMF13 LWB10:LWB13 MFX10:MFX13 MPT10:MPT13 MZP10:MZP13 NJL10:NJL13 NTH10:NTH13 ODD10:ODD13 OMZ10:OMZ13 OWV10:OWV13 PGR10:PGR13 PQN10:PQN13 QAJ10:QAJ13 QKF10:QKF13 QUB10:QUB13 RDX10:RDX13 RNT10:RNT13 RXP10:RXP13 SHL10:SHL13 SRH10:SRH13 TBD10:TBD13 TKZ10:TKZ13 TUV10:TUV13 UER10:UER13 UON10:UON13 UYJ10:UYJ13 VIF10:VIF13 VSB10:VSB13 WBX10:WBX13 WLT10:WLT13 WVP10:WVP13 H65546:H65549 JD65546:JD65549 SZ65546:SZ65549 ACV65546:ACV65549 AMR65546:AMR65549 AWN65546:AWN65549 BGJ65546:BGJ65549 BQF65546:BQF65549 CAB65546:CAB65549 CJX65546:CJX65549 CTT65546:CTT65549 DDP65546:DDP65549 DNL65546:DNL65549 DXH65546:DXH65549 EHD65546:EHD65549 EQZ65546:EQZ65549 FAV65546:FAV65549 FKR65546:FKR65549 FUN65546:FUN65549 GEJ65546:GEJ65549 GOF65546:GOF65549 GYB65546:GYB65549 HHX65546:HHX65549 HRT65546:HRT65549 IBP65546:IBP65549 ILL65546:ILL65549 IVH65546:IVH65549 JFD65546:JFD65549 JOZ65546:JOZ65549 JYV65546:JYV65549 KIR65546:KIR65549 KSN65546:KSN65549 LCJ65546:LCJ65549 LMF65546:LMF65549 LWB65546:LWB65549 MFX65546:MFX65549 MPT65546:MPT65549 MZP65546:MZP65549 NJL65546:NJL65549 NTH65546:NTH65549 ODD65546:ODD65549 OMZ65546:OMZ65549 OWV65546:OWV65549 PGR65546:PGR65549 PQN65546:PQN65549 QAJ65546:QAJ65549 QKF65546:QKF65549 QUB65546:QUB65549 RDX65546:RDX65549 RNT65546:RNT65549 RXP65546:RXP65549 SHL65546:SHL65549 SRH65546:SRH65549 TBD65546:TBD65549 TKZ65546:TKZ65549 TUV65546:TUV65549 UER65546:UER65549 UON65546:UON65549 UYJ65546:UYJ65549 VIF65546:VIF65549 VSB65546:VSB65549 WBX65546:WBX65549 WLT65546:WLT65549 WVP65546:WVP65549 H131082:H131085 JD131082:JD131085 SZ131082:SZ131085 ACV131082:ACV131085 AMR131082:AMR131085 AWN131082:AWN131085 BGJ131082:BGJ131085 BQF131082:BQF131085 CAB131082:CAB131085 CJX131082:CJX131085 CTT131082:CTT131085 DDP131082:DDP131085 DNL131082:DNL131085 DXH131082:DXH131085 EHD131082:EHD131085 EQZ131082:EQZ131085 FAV131082:FAV131085 FKR131082:FKR131085 FUN131082:FUN131085 GEJ131082:GEJ131085 GOF131082:GOF131085 GYB131082:GYB131085 HHX131082:HHX131085 HRT131082:HRT131085 IBP131082:IBP131085 ILL131082:ILL131085 IVH131082:IVH131085 JFD131082:JFD131085 JOZ131082:JOZ131085 JYV131082:JYV131085 KIR131082:KIR131085 KSN131082:KSN131085 LCJ131082:LCJ131085 LMF131082:LMF131085 LWB131082:LWB131085 MFX131082:MFX131085 MPT131082:MPT131085 MZP131082:MZP131085 NJL131082:NJL131085 NTH131082:NTH131085 ODD131082:ODD131085 OMZ131082:OMZ131085 OWV131082:OWV131085 PGR131082:PGR131085 PQN131082:PQN131085 QAJ131082:QAJ131085 QKF131082:QKF131085 QUB131082:QUB131085 RDX131082:RDX131085 RNT131082:RNT131085 RXP131082:RXP131085 SHL131082:SHL131085 SRH131082:SRH131085 TBD131082:TBD131085 TKZ131082:TKZ131085 TUV131082:TUV131085 UER131082:UER131085 UON131082:UON131085 UYJ131082:UYJ131085 VIF131082:VIF131085 VSB131082:VSB131085 WBX131082:WBX131085 WLT131082:WLT131085 WVP131082:WVP131085 H196618:H196621 JD196618:JD196621 SZ196618:SZ196621 ACV196618:ACV196621 AMR196618:AMR196621 AWN196618:AWN196621 BGJ196618:BGJ196621 BQF196618:BQF196621 CAB196618:CAB196621 CJX196618:CJX196621 CTT196618:CTT196621 DDP196618:DDP196621 DNL196618:DNL196621 DXH196618:DXH196621 EHD196618:EHD196621 EQZ196618:EQZ196621 FAV196618:FAV196621 FKR196618:FKR196621 FUN196618:FUN196621 GEJ196618:GEJ196621 GOF196618:GOF196621 GYB196618:GYB196621 HHX196618:HHX196621 HRT196618:HRT196621 IBP196618:IBP196621 ILL196618:ILL196621 IVH196618:IVH196621 JFD196618:JFD196621 JOZ196618:JOZ196621 JYV196618:JYV196621 KIR196618:KIR196621 KSN196618:KSN196621 LCJ196618:LCJ196621 LMF196618:LMF196621 LWB196618:LWB196621 MFX196618:MFX196621 MPT196618:MPT196621 MZP196618:MZP196621 NJL196618:NJL196621 NTH196618:NTH196621 ODD196618:ODD196621 OMZ196618:OMZ196621 OWV196618:OWV196621 PGR196618:PGR196621 PQN196618:PQN196621 QAJ196618:QAJ196621 QKF196618:QKF196621 QUB196618:QUB196621 RDX196618:RDX196621 RNT196618:RNT196621 RXP196618:RXP196621 SHL196618:SHL196621 SRH196618:SRH196621 TBD196618:TBD196621 TKZ196618:TKZ196621 TUV196618:TUV196621 UER196618:UER196621 UON196618:UON196621 UYJ196618:UYJ196621 VIF196618:VIF196621 VSB196618:VSB196621 WBX196618:WBX196621 WLT196618:WLT196621 WVP196618:WVP196621 H262154:H262157 JD262154:JD262157 SZ262154:SZ262157 ACV262154:ACV262157 AMR262154:AMR262157 AWN262154:AWN262157 BGJ262154:BGJ262157 BQF262154:BQF262157 CAB262154:CAB262157 CJX262154:CJX262157 CTT262154:CTT262157 DDP262154:DDP262157 DNL262154:DNL262157 DXH262154:DXH262157 EHD262154:EHD262157 EQZ262154:EQZ262157 FAV262154:FAV262157 FKR262154:FKR262157 FUN262154:FUN262157 GEJ262154:GEJ262157 GOF262154:GOF262157 GYB262154:GYB262157 HHX262154:HHX262157 HRT262154:HRT262157 IBP262154:IBP262157 ILL262154:ILL262157 IVH262154:IVH262157 JFD262154:JFD262157 JOZ262154:JOZ262157 JYV262154:JYV262157 KIR262154:KIR262157 KSN262154:KSN262157 LCJ262154:LCJ262157 LMF262154:LMF262157 LWB262154:LWB262157 MFX262154:MFX262157 MPT262154:MPT262157 MZP262154:MZP262157 NJL262154:NJL262157 NTH262154:NTH262157 ODD262154:ODD262157 OMZ262154:OMZ262157 OWV262154:OWV262157 PGR262154:PGR262157 PQN262154:PQN262157 QAJ262154:QAJ262157 QKF262154:QKF262157 QUB262154:QUB262157 RDX262154:RDX262157 RNT262154:RNT262157 RXP262154:RXP262157 SHL262154:SHL262157 SRH262154:SRH262157 TBD262154:TBD262157 TKZ262154:TKZ262157 TUV262154:TUV262157 UER262154:UER262157 UON262154:UON262157 UYJ262154:UYJ262157 VIF262154:VIF262157 VSB262154:VSB262157 WBX262154:WBX262157 WLT262154:WLT262157 WVP262154:WVP262157 H327690:H327693 JD327690:JD327693 SZ327690:SZ327693 ACV327690:ACV327693 AMR327690:AMR327693 AWN327690:AWN327693 BGJ327690:BGJ327693 BQF327690:BQF327693 CAB327690:CAB327693 CJX327690:CJX327693 CTT327690:CTT327693 DDP327690:DDP327693 DNL327690:DNL327693 DXH327690:DXH327693 EHD327690:EHD327693 EQZ327690:EQZ327693 FAV327690:FAV327693 FKR327690:FKR327693 FUN327690:FUN327693 GEJ327690:GEJ327693 GOF327690:GOF327693 GYB327690:GYB327693 HHX327690:HHX327693 HRT327690:HRT327693 IBP327690:IBP327693 ILL327690:ILL327693 IVH327690:IVH327693 JFD327690:JFD327693 JOZ327690:JOZ327693 JYV327690:JYV327693 KIR327690:KIR327693 KSN327690:KSN327693 LCJ327690:LCJ327693 LMF327690:LMF327693 LWB327690:LWB327693 MFX327690:MFX327693 MPT327690:MPT327693 MZP327690:MZP327693 NJL327690:NJL327693 NTH327690:NTH327693 ODD327690:ODD327693 OMZ327690:OMZ327693 OWV327690:OWV327693 PGR327690:PGR327693 PQN327690:PQN327693 QAJ327690:QAJ327693 QKF327690:QKF327693 QUB327690:QUB327693 RDX327690:RDX327693 RNT327690:RNT327693 RXP327690:RXP327693 SHL327690:SHL327693 SRH327690:SRH327693 TBD327690:TBD327693 TKZ327690:TKZ327693 TUV327690:TUV327693 UER327690:UER327693 UON327690:UON327693 UYJ327690:UYJ327693 VIF327690:VIF327693 VSB327690:VSB327693 WBX327690:WBX327693 WLT327690:WLT327693 WVP327690:WVP327693 H393226:H393229 JD393226:JD393229 SZ393226:SZ393229 ACV393226:ACV393229 AMR393226:AMR393229 AWN393226:AWN393229 BGJ393226:BGJ393229 BQF393226:BQF393229 CAB393226:CAB393229 CJX393226:CJX393229 CTT393226:CTT393229 DDP393226:DDP393229 DNL393226:DNL393229 DXH393226:DXH393229 EHD393226:EHD393229 EQZ393226:EQZ393229 FAV393226:FAV393229 FKR393226:FKR393229 FUN393226:FUN393229 GEJ393226:GEJ393229 GOF393226:GOF393229 GYB393226:GYB393229 HHX393226:HHX393229 HRT393226:HRT393229 IBP393226:IBP393229 ILL393226:ILL393229 IVH393226:IVH393229 JFD393226:JFD393229 JOZ393226:JOZ393229 JYV393226:JYV393229 KIR393226:KIR393229 KSN393226:KSN393229 LCJ393226:LCJ393229 LMF393226:LMF393229 LWB393226:LWB393229 MFX393226:MFX393229 MPT393226:MPT393229 MZP393226:MZP393229 NJL393226:NJL393229 NTH393226:NTH393229 ODD393226:ODD393229 OMZ393226:OMZ393229 OWV393226:OWV393229 PGR393226:PGR393229 PQN393226:PQN393229 QAJ393226:QAJ393229 QKF393226:QKF393229 QUB393226:QUB393229 RDX393226:RDX393229 RNT393226:RNT393229 RXP393226:RXP393229 SHL393226:SHL393229 SRH393226:SRH393229 TBD393226:TBD393229 TKZ393226:TKZ393229 TUV393226:TUV393229 UER393226:UER393229 UON393226:UON393229 UYJ393226:UYJ393229 VIF393226:VIF393229 VSB393226:VSB393229 WBX393226:WBX393229 WLT393226:WLT393229 WVP393226:WVP393229 H458762:H458765 JD458762:JD458765 SZ458762:SZ458765 ACV458762:ACV458765 AMR458762:AMR458765 AWN458762:AWN458765 BGJ458762:BGJ458765 BQF458762:BQF458765 CAB458762:CAB458765 CJX458762:CJX458765 CTT458762:CTT458765 DDP458762:DDP458765 DNL458762:DNL458765 DXH458762:DXH458765 EHD458762:EHD458765 EQZ458762:EQZ458765 FAV458762:FAV458765 FKR458762:FKR458765 FUN458762:FUN458765 GEJ458762:GEJ458765 GOF458762:GOF458765 GYB458762:GYB458765 HHX458762:HHX458765 HRT458762:HRT458765 IBP458762:IBP458765 ILL458762:ILL458765 IVH458762:IVH458765 JFD458762:JFD458765 JOZ458762:JOZ458765 JYV458762:JYV458765 KIR458762:KIR458765 KSN458762:KSN458765 LCJ458762:LCJ458765 LMF458762:LMF458765 LWB458762:LWB458765 MFX458762:MFX458765 MPT458762:MPT458765 MZP458762:MZP458765 NJL458762:NJL458765 NTH458762:NTH458765 ODD458762:ODD458765 OMZ458762:OMZ458765 OWV458762:OWV458765 PGR458762:PGR458765 PQN458762:PQN458765 QAJ458762:QAJ458765 QKF458762:QKF458765 QUB458762:QUB458765 RDX458762:RDX458765 RNT458762:RNT458765 RXP458762:RXP458765 SHL458762:SHL458765 SRH458762:SRH458765 TBD458762:TBD458765 TKZ458762:TKZ458765 TUV458762:TUV458765 UER458762:UER458765 UON458762:UON458765 UYJ458762:UYJ458765 VIF458762:VIF458765 VSB458762:VSB458765 WBX458762:WBX458765 WLT458762:WLT458765 WVP458762:WVP458765 H524298:H524301 JD524298:JD524301 SZ524298:SZ524301 ACV524298:ACV524301 AMR524298:AMR524301 AWN524298:AWN524301 BGJ524298:BGJ524301 BQF524298:BQF524301 CAB524298:CAB524301 CJX524298:CJX524301 CTT524298:CTT524301 DDP524298:DDP524301 DNL524298:DNL524301 DXH524298:DXH524301 EHD524298:EHD524301 EQZ524298:EQZ524301 FAV524298:FAV524301 FKR524298:FKR524301 FUN524298:FUN524301 GEJ524298:GEJ524301 GOF524298:GOF524301 GYB524298:GYB524301 HHX524298:HHX524301 HRT524298:HRT524301 IBP524298:IBP524301 ILL524298:ILL524301 IVH524298:IVH524301 JFD524298:JFD524301 JOZ524298:JOZ524301 JYV524298:JYV524301 KIR524298:KIR524301 KSN524298:KSN524301 LCJ524298:LCJ524301 LMF524298:LMF524301 LWB524298:LWB524301 MFX524298:MFX524301 MPT524298:MPT524301 MZP524298:MZP524301 NJL524298:NJL524301 NTH524298:NTH524301 ODD524298:ODD524301 OMZ524298:OMZ524301 OWV524298:OWV524301 PGR524298:PGR524301 PQN524298:PQN524301 QAJ524298:QAJ524301 QKF524298:QKF524301 QUB524298:QUB524301 RDX524298:RDX524301 RNT524298:RNT524301 RXP524298:RXP524301 SHL524298:SHL524301 SRH524298:SRH524301 TBD524298:TBD524301 TKZ524298:TKZ524301 TUV524298:TUV524301 UER524298:UER524301 UON524298:UON524301 UYJ524298:UYJ524301 VIF524298:VIF524301 VSB524298:VSB524301 WBX524298:WBX524301 WLT524298:WLT524301 WVP524298:WVP524301 H589834:H589837 JD589834:JD589837 SZ589834:SZ589837 ACV589834:ACV589837 AMR589834:AMR589837 AWN589834:AWN589837 BGJ589834:BGJ589837 BQF589834:BQF589837 CAB589834:CAB589837 CJX589834:CJX589837 CTT589834:CTT589837 DDP589834:DDP589837 DNL589834:DNL589837 DXH589834:DXH589837 EHD589834:EHD589837 EQZ589834:EQZ589837 FAV589834:FAV589837 FKR589834:FKR589837 FUN589834:FUN589837 GEJ589834:GEJ589837 GOF589834:GOF589837 GYB589834:GYB589837 HHX589834:HHX589837 HRT589834:HRT589837 IBP589834:IBP589837 ILL589834:ILL589837 IVH589834:IVH589837 JFD589834:JFD589837 JOZ589834:JOZ589837 JYV589834:JYV589837 KIR589834:KIR589837 KSN589834:KSN589837 LCJ589834:LCJ589837 LMF589834:LMF589837 LWB589834:LWB589837 MFX589834:MFX589837 MPT589834:MPT589837 MZP589834:MZP589837 NJL589834:NJL589837 NTH589834:NTH589837 ODD589834:ODD589837 OMZ589834:OMZ589837 OWV589834:OWV589837 PGR589834:PGR589837 PQN589834:PQN589837 QAJ589834:QAJ589837 QKF589834:QKF589837 QUB589834:QUB589837 RDX589834:RDX589837 RNT589834:RNT589837 RXP589834:RXP589837 SHL589834:SHL589837 SRH589834:SRH589837 TBD589834:TBD589837 TKZ589834:TKZ589837 TUV589834:TUV589837 UER589834:UER589837 UON589834:UON589837 UYJ589834:UYJ589837 VIF589834:VIF589837 VSB589834:VSB589837 WBX589834:WBX589837 WLT589834:WLT589837 WVP589834:WVP589837 H655370:H655373 JD655370:JD655373 SZ655370:SZ655373 ACV655370:ACV655373 AMR655370:AMR655373 AWN655370:AWN655373 BGJ655370:BGJ655373 BQF655370:BQF655373 CAB655370:CAB655373 CJX655370:CJX655373 CTT655370:CTT655373 DDP655370:DDP655373 DNL655370:DNL655373 DXH655370:DXH655373 EHD655370:EHD655373 EQZ655370:EQZ655373 FAV655370:FAV655373 FKR655370:FKR655373 FUN655370:FUN655373 GEJ655370:GEJ655373 GOF655370:GOF655373 GYB655370:GYB655373 HHX655370:HHX655373 HRT655370:HRT655373 IBP655370:IBP655373 ILL655370:ILL655373 IVH655370:IVH655373 JFD655370:JFD655373 JOZ655370:JOZ655373 JYV655370:JYV655373 KIR655370:KIR655373 KSN655370:KSN655373 LCJ655370:LCJ655373 LMF655370:LMF655373 LWB655370:LWB655373 MFX655370:MFX655373 MPT655370:MPT655373 MZP655370:MZP655373 NJL655370:NJL655373 NTH655370:NTH655373 ODD655370:ODD655373 OMZ655370:OMZ655373 OWV655370:OWV655373 PGR655370:PGR655373 PQN655370:PQN655373 QAJ655370:QAJ655373 QKF655370:QKF655373 QUB655370:QUB655373 RDX655370:RDX655373 RNT655370:RNT655373 RXP655370:RXP655373 SHL655370:SHL655373 SRH655370:SRH655373 TBD655370:TBD655373 TKZ655370:TKZ655373 TUV655370:TUV655373 UER655370:UER655373 UON655370:UON655373 UYJ655370:UYJ655373 VIF655370:VIF655373 VSB655370:VSB655373 WBX655370:WBX655373 WLT655370:WLT655373 WVP655370:WVP655373 H720906:H720909 JD720906:JD720909 SZ720906:SZ720909 ACV720906:ACV720909 AMR720906:AMR720909 AWN720906:AWN720909 BGJ720906:BGJ720909 BQF720906:BQF720909 CAB720906:CAB720909 CJX720906:CJX720909 CTT720906:CTT720909 DDP720906:DDP720909 DNL720906:DNL720909 DXH720906:DXH720909 EHD720906:EHD720909 EQZ720906:EQZ720909 FAV720906:FAV720909 FKR720906:FKR720909 FUN720906:FUN720909 GEJ720906:GEJ720909 GOF720906:GOF720909 GYB720906:GYB720909 HHX720906:HHX720909 HRT720906:HRT720909 IBP720906:IBP720909 ILL720906:ILL720909 IVH720906:IVH720909 JFD720906:JFD720909 JOZ720906:JOZ720909 JYV720906:JYV720909 KIR720906:KIR720909 KSN720906:KSN720909 LCJ720906:LCJ720909 LMF720906:LMF720909 LWB720906:LWB720909 MFX720906:MFX720909 MPT720906:MPT720909 MZP720906:MZP720909 NJL720906:NJL720909 NTH720906:NTH720909 ODD720906:ODD720909 OMZ720906:OMZ720909 OWV720906:OWV720909 PGR720906:PGR720909 PQN720906:PQN720909 QAJ720906:QAJ720909 QKF720906:QKF720909 QUB720906:QUB720909 RDX720906:RDX720909 RNT720906:RNT720909 RXP720906:RXP720909 SHL720906:SHL720909 SRH720906:SRH720909 TBD720906:TBD720909 TKZ720906:TKZ720909 TUV720906:TUV720909 UER720906:UER720909 UON720906:UON720909 UYJ720906:UYJ720909 VIF720906:VIF720909 VSB720906:VSB720909 WBX720906:WBX720909 WLT720906:WLT720909 WVP720906:WVP720909 H786442:H786445 JD786442:JD786445 SZ786442:SZ786445 ACV786442:ACV786445 AMR786442:AMR786445 AWN786442:AWN786445 BGJ786442:BGJ786445 BQF786442:BQF786445 CAB786442:CAB786445 CJX786442:CJX786445 CTT786442:CTT786445 DDP786442:DDP786445 DNL786442:DNL786445 DXH786442:DXH786445 EHD786442:EHD786445 EQZ786442:EQZ786445 FAV786442:FAV786445 FKR786442:FKR786445 FUN786442:FUN786445 GEJ786442:GEJ786445 GOF786442:GOF786445 GYB786442:GYB786445 HHX786442:HHX786445 HRT786442:HRT786445 IBP786442:IBP786445 ILL786442:ILL786445 IVH786442:IVH786445 JFD786442:JFD786445 JOZ786442:JOZ786445 JYV786442:JYV786445 KIR786442:KIR786445 KSN786442:KSN786445 LCJ786442:LCJ786445 LMF786442:LMF786445 LWB786442:LWB786445 MFX786442:MFX786445 MPT786442:MPT786445 MZP786442:MZP786445 NJL786442:NJL786445 NTH786442:NTH786445 ODD786442:ODD786445 OMZ786442:OMZ786445 OWV786442:OWV786445 PGR786442:PGR786445 PQN786442:PQN786445 QAJ786442:QAJ786445 QKF786442:QKF786445 QUB786442:QUB786445 RDX786442:RDX786445 RNT786442:RNT786445 RXP786442:RXP786445 SHL786442:SHL786445 SRH786442:SRH786445 TBD786442:TBD786445 TKZ786442:TKZ786445 TUV786442:TUV786445 UER786442:UER786445 UON786442:UON786445 UYJ786442:UYJ786445 VIF786442:VIF786445 VSB786442:VSB786445 WBX786442:WBX786445 WLT786442:WLT786445 WVP786442:WVP786445 H851978:H851981 JD851978:JD851981 SZ851978:SZ851981 ACV851978:ACV851981 AMR851978:AMR851981 AWN851978:AWN851981 BGJ851978:BGJ851981 BQF851978:BQF851981 CAB851978:CAB851981 CJX851978:CJX851981 CTT851978:CTT851981 DDP851978:DDP851981 DNL851978:DNL851981 DXH851978:DXH851981 EHD851978:EHD851981 EQZ851978:EQZ851981 FAV851978:FAV851981 FKR851978:FKR851981 FUN851978:FUN851981 GEJ851978:GEJ851981 GOF851978:GOF851981 GYB851978:GYB851981 HHX851978:HHX851981 HRT851978:HRT851981 IBP851978:IBP851981 ILL851978:ILL851981 IVH851978:IVH851981 JFD851978:JFD851981 JOZ851978:JOZ851981 JYV851978:JYV851981 KIR851978:KIR851981 KSN851978:KSN851981 LCJ851978:LCJ851981 LMF851978:LMF851981 LWB851978:LWB851981 MFX851978:MFX851981 MPT851978:MPT851981 MZP851978:MZP851981 NJL851978:NJL851981 NTH851978:NTH851981 ODD851978:ODD851981 OMZ851978:OMZ851981 OWV851978:OWV851981 PGR851978:PGR851981 PQN851978:PQN851981 QAJ851978:QAJ851981 QKF851978:QKF851981 QUB851978:QUB851981 RDX851978:RDX851981 RNT851978:RNT851981 RXP851978:RXP851981 SHL851978:SHL851981 SRH851978:SRH851981 TBD851978:TBD851981 TKZ851978:TKZ851981 TUV851978:TUV851981 UER851978:UER851981 UON851978:UON851981 UYJ851978:UYJ851981 VIF851978:VIF851981 VSB851978:VSB851981 WBX851978:WBX851981 WLT851978:WLT851981 WVP851978:WVP851981 H917514:H917517 JD917514:JD917517 SZ917514:SZ917517 ACV917514:ACV917517 AMR917514:AMR917517 AWN917514:AWN917517 BGJ917514:BGJ917517 BQF917514:BQF917517 CAB917514:CAB917517 CJX917514:CJX917517 CTT917514:CTT917517 DDP917514:DDP917517 DNL917514:DNL917517 DXH917514:DXH917517 EHD917514:EHD917517 EQZ917514:EQZ917517 FAV917514:FAV917517 FKR917514:FKR917517 FUN917514:FUN917517 GEJ917514:GEJ917517 GOF917514:GOF917517 GYB917514:GYB917517 HHX917514:HHX917517 HRT917514:HRT917517 IBP917514:IBP917517 ILL917514:ILL917517 IVH917514:IVH917517 JFD917514:JFD917517 JOZ917514:JOZ917517 JYV917514:JYV917517 KIR917514:KIR917517 KSN917514:KSN917517 LCJ917514:LCJ917517 LMF917514:LMF917517 LWB917514:LWB917517 MFX917514:MFX917517 MPT917514:MPT917517 MZP917514:MZP917517 NJL917514:NJL917517 NTH917514:NTH917517 ODD917514:ODD917517 OMZ917514:OMZ917517 OWV917514:OWV917517 PGR917514:PGR917517 PQN917514:PQN917517 QAJ917514:QAJ917517 QKF917514:QKF917517 QUB917514:QUB917517 RDX917514:RDX917517 RNT917514:RNT917517 RXP917514:RXP917517 SHL917514:SHL917517 SRH917514:SRH917517 TBD917514:TBD917517 TKZ917514:TKZ917517 TUV917514:TUV917517 UER917514:UER917517 UON917514:UON917517 UYJ917514:UYJ917517 VIF917514:VIF917517 VSB917514:VSB917517 WBX917514:WBX917517 WLT917514:WLT917517 WVP917514:WVP917517 H983050:H983053 JD983050:JD983053 SZ983050:SZ983053 ACV983050:ACV983053 AMR983050:AMR983053 AWN983050:AWN983053 BGJ983050:BGJ983053 BQF983050:BQF983053 CAB983050:CAB983053 CJX983050:CJX983053 CTT983050:CTT983053 DDP983050:DDP983053 DNL983050:DNL983053 DXH983050:DXH983053 EHD983050:EHD983053 EQZ983050:EQZ983053 FAV983050:FAV983053 FKR983050:FKR983053 FUN983050:FUN983053 GEJ983050:GEJ983053 GOF983050:GOF983053 GYB983050:GYB983053 HHX983050:HHX983053 HRT983050:HRT983053 IBP983050:IBP983053 ILL983050:ILL983053 IVH983050:IVH983053 JFD983050:JFD983053 JOZ983050:JOZ983053 JYV983050:JYV983053 KIR983050:KIR983053 KSN983050:KSN983053 LCJ983050:LCJ983053 LMF983050:LMF983053 LWB983050:LWB983053 MFX983050:MFX983053 MPT983050:MPT983053 MZP983050:MZP983053 NJL983050:NJL983053 NTH983050:NTH983053 ODD983050:ODD983053 OMZ983050:OMZ983053 OWV983050:OWV983053 PGR983050:PGR983053 PQN983050:PQN983053 QAJ983050:QAJ983053 QKF983050:QKF983053 QUB983050:QUB983053 RDX983050:RDX983053 RNT983050:RNT983053 RXP983050:RXP983053 SHL983050:SHL983053 SRH983050:SRH983053 TBD983050:TBD983053 TKZ983050:TKZ983053 TUV983050:TUV983053 UER983050:UER983053 UON983050:UON983053 UYJ983050:UYJ983053 VIF983050:VIF983053 VSB983050:VSB983053 WBX983050:WBX983053 WLT983050:WLT983053 WVP983050:WVP983053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B10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A5:A14 IW5:IW14 SS5:SS14 ACO5:ACO14 AMK5:AMK14 AWG5:AWG14 BGC5:BGC14 BPY5:BPY14 BZU5:BZU14 CJQ5:CJQ14 CTM5:CTM14 DDI5:DDI14 DNE5:DNE14 DXA5:DXA14 EGW5:EGW14 EQS5:EQS14 FAO5:FAO14 FKK5:FKK14 FUG5:FUG14 GEC5:GEC14 GNY5:GNY14 GXU5:GXU14 HHQ5:HHQ14 HRM5:HRM14 IBI5:IBI14 ILE5:ILE14 IVA5:IVA14 JEW5:JEW14 JOS5:JOS14 JYO5:JYO14 KIK5:KIK14 KSG5:KSG14 LCC5:LCC14 LLY5:LLY14 LVU5:LVU14 MFQ5:MFQ14 MPM5:MPM14 MZI5:MZI14 NJE5:NJE14 NTA5:NTA14 OCW5:OCW14 OMS5:OMS14 OWO5:OWO14 PGK5:PGK14 PQG5:PQG14 QAC5:QAC14 QJY5:QJY14 QTU5:QTU14 RDQ5:RDQ14 RNM5:RNM14 RXI5:RXI14 SHE5:SHE14 SRA5:SRA14 TAW5:TAW14 TKS5:TKS14 TUO5:TUO14 UEK5:UEK14 UOG5:UOG14 UYC5:UYC14 VHY5:VHY14 VRU5:VRU14 WBQ5:WBQ14 WLM5:WLM14 WVI5:WVI14 A65541:A65550 IW65541:IW65550 SS65541:SS65550 ACO65541:ACO65550 AMK65541:AMK65550 AWG65541:AWG65550 BGC65541:BGC65550 BPY65541:BPY65550 BZU65541:BZU65550 CJQ65541:CJQ65550 CTM65541:CTM65550 DDI65541:DDI65550 DNE65541:DNE65550 DXA65541:DXA65550 EGW65541:EGW65550 EQS65541:EQS65550 FAO65541:FAO65550 FKK65541:FKK65550 FUG65541:FUG65550 GEC65541:GEC65550 GNY65541:GNY65550 GXU65541:GXU65550 HHQ65541:HHQ65550 HRM65541:HRM65550 IBI65541:IBI65550 ILE65541:ILE65550 IVA65541:IVA65550 JEW65541:JEW65550 JOS65541:JOS65550 JYO65541:JYO65550 KIK65541:KIK65550 KSG65541:KSG65550 LCC65541:LCC65550 LLY65541:LLY65550 LVU65541:LVU65550 MFQ65541:MFQ65550 MPM65541:MPM65550 MZI65541:MZI65550 NJE65541:NJE65550 NTA65541:NTA65550 OCW65541:OCW65550 OMS65541:OMS65550 OWO65541:OWO65550 PGK65541:PGK65550 PQG65541:PQG65550 QAC65541:QAC65550 QJY65541:QJY65550 QTU65541:QTU65550 RDQ65541:RDQ65550 RNM65541:RNM65550 RXI65541:RXI65550 SHE65541:SHE65550 SRA65541:SRA65550 TAW65541:TAW65550 TKS65541:TKS65550 TUO65541:TUO65550 UEK65541:UEK65550 UOG65541:UOG65550 UYC65541:UYC65550 VHY65541:VHY65550 VRU65541:VRU65550 WBQ65541:WBQ65550 WLM65541:WLM65550 WVI65541:WVI65550 A131077:A131086 IW131077:IW131086 SS131077:SS131086 ACO131077:ACO131086 AMK131077:AMK131086 AWG131077:AWG131086 BGC131077:BGC131086 BPY131077:BPY131086 BZU131077:BZU131086 CJQ131077:CJQ131086 CTM131077:CTM131086 DDI131077:DDI131086 DNE131077:DNE131086 DXA131077:DXA131086 EGW131077:EGW131086 EQS131077:EQS131086 FAO131077:FAO131086 FKK131077:FKK131086 FUG131077:FUG131086 GEC131077:GEC131086 GNY131077:GNY131086 GXU131077:GXU131086 HHQ131077:HHQ131086 HRM131077:HRM131086 IBI131077:IBI131086 ILE131077:ILE131086 IVA131077:IVA131086 JEW131077:JEW131086 JOS131077:JOS131086 JYO131077:JYO131086 KIK131077:KIK131086 KSG131077:KSG131086 LCC131077:LCC131086 LLY131077:LLY131086 LVU131077:LVU131086 MFQ131077:MFQ131086 MPM131077:MPM131086 MZI131077:MZI131086 NJE131077:NJE131086 NTA131077:NTA131086 OCW131077:OCW131086 OMS131077:OMS131086 OWO131077:OWO131086 PGK131077:PGK131086 PQG131077:PQG131086 QAC131077:QAC131086 QJY131077:QJY131086 QTU131077:QTU131086 RDQ131077:RDQ131086 RNM131077:RNM131086 RXI131077:RXI131086 SHE131077:SHE131086 SRA131077:SRA131086 TAW131077:TAW131086 TKS131077:TKS131086 TUO131077:TUO131086 UEK131077:UEK131086 UOG131077:UOG131086 UYC131077:UYC131086 VHY131077:VHY131086 VRU131077:VRU131086 WBQ131077:WBQ131086 WLM131077:WLM131086 WVI131077:WVI131086 A196613:A196622 IW196613:IW196622 SS196613:SS196622 ACO196613:ACO196622 AMK196613:AMK196622 AWG196613:AWG196622 BGC196613:BGC196622 BPY196613:BPY196622 BZU196613:BZU196622 CJQ196613:CJQ196622 CTM196613:CTM196622 DDI196613:DDI196622 DNE196613:DNE196622 DXA196613:DXA196622 EGW196613:EGW196622 EQS196613:EQS196622 FAO196613:FAO196622 FKK196613:FKK196622 FUG196613:FUG196622 GEC196613:GEC196622 GNY196613:GNY196622 GXU196613:GXU196622 HHQ196613:HHQ196622 HRM196613:HRM196622 IBI196613:IBI196622 ILE196613:ILE196622 IVA196613:IVA196622 JEW196613:JEW196622 JOS196613:JOS196622 JYO196613:JYO196622 KIK196613:KIK196622 KSG196613:KSG196622 LCC196613:LCC196622 LLY196613:LLY196622 LVU196613:LVU196622 MFQ196613:MFQ196622 MPM196613:MPM196622 MZI196613:MZI196622 NJE196613:NJE196622 NTA196613:NTA196622 OCW196613:OCW196622 OMS196613:OMS196622 OWO196613:OWO196622 PGK196613:PGK196622 PQG196613:PQG196622 QAC196613:QAC196622 QJY196613:QJY196622 QTU196613:QTU196622 RDQ196613:RDQ196622 RNM196613:RNM196622 RXI196613:RXI196622 SHE196613:SHE196622 SRA196613:SRA196622 TAW196613:TAW196622 TKS196613:TKS196622 TUO196613:TUO196622 UEK196613:UEK196622 UOG196613:UOG196622 UYC196613:UYC196622 VHY196613:VHY196622 VRU196613:VRU196622 WBQ196613:WBQ196622 WLM196613:WLM196622 WVI196613:WVI196622 A262149:A262158 IW262149:IW262158 SS262149:SS262158 ACO262149:ACO262158 AMK262149:AMK262158 AWG262149:AWG262158 BGC262149:BGC262158 BPY262149:BPY262158 BZU262149:BZU262158 CJQ262149:CJQ262158 CTM262149:CTM262158 DDI262149:DDI262158 DNE262149:DNE262158 DXA262149:DXA262158 EGW262149:EGW262158 EQS262149:EQS262158 FAO262149:FAO262158 FKK262149:FKK262158 FUG262149:FUG262158 GEC262149:GEC262158 GNY262149:GNY262158 GXU262149:GXU262158 HHQ262149:HHQ262158 HRM262149:HRM262158 IBI262149:IBI262158 ILE262149:ILE262158 IVA262149:IVA262158 JEW262149:JEW262158 JOS262149:JOS262158 JYO262149:JYO262158 KIK262149:KIK262158 KSG262149:KSG262158 LCC262149:LCC262158 LLY262149:LLY262158 LVU262149:LVU262158 MFQ262149:MFQ262158 MPM262149:MPM262158 MZI262149:MZI262158 NJE262149:NJE262158 NTA262149:NTA262158 OCW262149:OCW262158 OMS262149:OMS262158 OWO262149:OWO262158 PGK262149:PGK262158 PQG262149:PQG262158 QAC262149:QAC262158 QJY262149:QJY262158 QTU262149:QTU262158 RDQ262149:RDQ262158 RNM262149:RNM262158 RXI262149:RXI262158 SHE262149:SHE262158 SRA262149:SRA262158 TAW262149:TAW262158 TKS262149:TKS262158 TUO262149:TUO262158 UEK262149:UEK262158 UOG262149:UOG262158 UYC262149:UYC262158 VHY262149:VHY262158 VRU262149:VRU262158 WBQ262149:WBQ262158 WLM262149:WLM262158 WVI262149:WVI262158 A327685:A327694 IW327685:IW327694 SS327685:SS327694 ACO327685:ACO327694 AMK327685:AMK327694 AWG327685:AWG327694 BGC327685:BGC327694 BPY327685:BPY327694 BZU327685:BZU327694 CJQ327685:CJQ327694 CTM327685:CTM327694 DDI327685:DDI327694 DNE327685:DNE327694 DXA327685:DXA327694 EGW327685:EGW327694 EQS327685:EQS327694 FAO327685:FAO327694 FKK327685:FKK327694 FUG327685:FUG327694 GEC327685:GEC327694 GNY327685:GNY327694 GXU327685:GXU327694 HHQ327685:HHQ327694 HRM327685:HRM327694 IBI327685:IBI327694 ILE327685:ILE327694 IVA327685:IVA327694 JEW327685:JEW327694 JOS327685:JOS327694 JYO327685:JYO327694 KIK327685:KIK327694 KSG327685:KSG327694 LCC327685:LCC327694 LLY327685:LLY327694 LVU327685:LVU327694 MFQ327685:MFQ327694 MPM327685:MPM327694 MZI327685:MZI327694 NJE327685:NJE327694 NTA327685:NTA327694 OCW327685:OCW327694 OMS327685:OMS327694 OWO327685:OWO327694 PGK327685:PGK327694 PQG327685:PQG327694 QAC327685:QAC327694 QJY327685:QJY327694 QTU327685:QTU327694 RDQ327685:RDQ327694 RNM327685:RNM327694 RXI327685:RXI327694 SHE327685:SHE327694 SRA327685:SRA327694 TAW327685:TAW327694 TKS327685:TKS327694 TUO327685:TUO327694 UEK327685:UEK327694 UOG327685:UOG327694 UYC327685:UYC327694 VHY327685:VHY327694 VRU327685:VRU327694 WBQ327685:WBQ327694 WLM327685:WLM327694 WVI327685:WVI327694 A393221:A393230 IW393221:IW393230 SS393221:SS393230 ACO393221:ACO393230 AMK393221:AMK393230 AWG393221:AWG393230 BGC393221:BGC393230 BPY393221:BPY393230 BZU393221:BZU393230 CJQ393221:CJQ393230 CTM393221:CTM393230 DDI393221:DDI393230 DNE393221:DNE393230 DXA393221:DXA393230 EGW393221:EGW393230 EQS393221:EQS393230 FAO393221:FAO393230 FKK393221:FKK393230 FUG393221:FUG393230 GEC393221:GEC393230 GNY393221:GNY393230 GXU393221:GXU393230 HHQ393221:HHQ393230 HRM393221:HRM393230 IBI393221:IBI393230 ILE393221:ILE393230 IVA393221:IVA393230 JEW393221:JEW393230 JOS393221:JOS393230 JYO393221:JYO393230 KIK393221:KIK393230 KSG393221:KSG393230 LCC393221:LCC393230 LLY393221:LLY393230 LVU393221:LVU393230 MFQ393221:MFQ393230 MPM393221:MPM393230 MZI393221:MZI393230 NJE393221:NJE393230 NTA393221:NTA393230 OCW393221:OCW393230 OMS393221:OMS393230 OWO393221:OWO393230 PGK393221:PGK393230 PQG393221:PQG393230 QAC393221:QAC393230 QJY393221:QJY393230 QTU393221:QTU393230 RDQ393221:RDQ393230 RNM393221:RNM393230 RXI393221:RXI393230 SHE393221:SHE393230 SRA393221:SRA393230 TAW393221:TAW393230 TKS393221:TKS393230 TUO393221:TUO393230 UEK393221:UEK393230 UOG393221:UOG393230 UYC393221:UYC393230 VHY393221:VHY393230 VRU393221:VRU393230 WBQ393221:WBQ393230 WLM393221:WLM393230 WVI393221:WVI393230 A458757:A458766 IW458757:IW458766 SS458757:SS458766 ACO458757:ACO458766 AMK458757:AMK458766 AWG458757:AWG458766 BGC458757:BGC458766 BPY458757:BPY458766 BZU458757:BZU458766 CJQ458757:CJQ458766 CTM458757:CTM458766 DDI458757:DDI458766 DNE458757:DNE458766 DXA458757:DXA458766 EGW458757:EGW458766 EQS458757:EQS458766 FAO458757:FAO458766 FKK458757:FKK458766 FUG458757:FUG458766 GEC458757:GEC458766 GNY458757:GNY458766 GXU458757:GXU458766 HHQ458757:HHQ458766 HRM458757:HRM458766 IBI458757:IBI458766 ILE458757:ILE458766 IVA458757:IVA458766 JEW458757:JEW458766 JOS458757:JOS458766 JYO458757:JYO458766 KIK458757:KIK458766 KSG458757:KSG458766 LCC458757:LCC458766 LLY458757:LLY458766 LVU458757:LVU458766 MFQ458757:MFQ458766 MPM458757:MPM458766 MZI458757:MZI458766 NJE458757:NJE458766 NTA458757:NTA458766 OCW458757:OCW458766 OMS458757:OMS458766 OWO458757:OWO458766 PGK458757:PGK458766 PQG458757:PQG458766 QAC458757:QAC458766 QJY458757:QJY458766 QTU458757:QTU458766 RDQ458757:RDQ458766 RNM458757:RNM458766 RXI458757:RXI458766 SHE458757:SHE458766 SRA458757:SRA458766 TAW458757:TAW458766 TKS458757:TKS458766 TUO458757:TUO458766 UEK458757:UEK458766 UOG458757:UOG458766 UYC458757:UYC458766 VHY458757:VHY458766 VRU458757:VRU458766 WBQ458757:WBQ458766 WLM458757:WLM458766 WVI458757:WVI458766 A524293:A524302 IW524293:IW524302 SS524293:SS524302 ACO524293:ACO524302 AMK524293:AMK524302 AWG524293:AWG524302 BGC524293:BGC524302 BPY524293:BPY524302 BZU524293:BZU524302 CJQ524293:CJQ524302 CTM524293:CTM524302 DDI524293:DDI524302 DNE524293:DNE524302 DXA524293:DXA524302 EGW524293:EGW524302 EQS524293:EQS524302 FAO524293:FAO524302 FKK524293:FKK524302 FUG524293:FUG524302 GEC524293:GEC524302 GNY524293:GNY524302 GXU524293:GXU524302 HHQ524293:HHQ524302 HRM524293:HRM524302 IBI524293:IBI524302 ILE524293:ILE524302 IVA524293:IVA524302 JEW524293:JEW524302 JOS524293:JOS524302 JYO524293:JYO524302 KIK524293:KIK524302 KSG524293:KSG524302 LCC524293:LCC524302 LLY524293:LLY524302 LVU524293:LVU524302 MFQ524293:MFQ524302 MPM524293:MPM524302 MZI524293:MZI524302 NJE524293:NJE524302 NTA524293:NTA524302 OCW524293:OCW524302 OMS524293:OMS524302 OWO524293:OWO524302 PGK524293:PGK524302 PQG524293:PQG524302 QAC524293:QAC524302 QJY524293:QJY524302 QTU524293:QTU524302 RDQ524293:RDQ524302 RNM524293:RNM524302 RXI524293:RXI524302 SHE524293:SHE524302 SRA524293:SRA524302 TAW524293:TAW524302 TKS524293:TKS524302 TUO524293:TUO524302 UEK524293:UEK524302 UOG524293:UOG524302 UYC524293:UYC524302 VHY524293:VHY524302 VRU524293:VRU524302 WBQ524293:WBQ524302 WLM524293:WLM524302 WVI524293:WVI524302 A589829:A589838 IW589829:IW589838 SS589829:SS589838 ACO589829:ACO589838 AMK589829:AMK589838 AWG589829:AWG589838 BGC589829:BGC589838 BPY589829:BPY589838 BZU589829:BZU589838 CJQ589829:CJQ589838 CTM589829:CTM589838 DDI589829:DDI589838 DNE589829:DNE589838 DXA589829:DXA589838 EGW589829:EGW589838 EQS589829:EQS589838 FAO589829:FAO589838 FKK589829:FKK589838 FUG589829:FUG589838 GEC589829:GEC589838 GNY589829:GNY589838 GXU589829:GXU589838 HHQ589829:HHQ589838 HRM589829:HRM589838 IBI589829:IBI589838 ILE589829:ILE589838 IVA589829:IVA589838 JEW589829:JEW589838 JOS589829:JOS589838 JYO589829:JYO589838 KIK589829:KIK589838 KSG589829:KSG589838 LCC589829:LCC589838 LLY589829:LLY589838 LVU589829:LVU589838 MFQ589829:MFQ589838 MPM589829:MPM589838 MZI589829:MZI589838 NJE589829:NJE589838 NTA589829:NTA589838 OCW589829:OCW589838 OMS589829:OMS589838 OWO589829:OWO589838 PGK589829:PGK589838 PQG589829:PQG589838 QAC589829:QAC589838 QJY589829:QJY589838 QTU589829:QTU589838 RDQ589829:RDQ589838 RNM589829:RNM589838 RXI589829:RXI589838 SHE589829:SHE589838 SRA589829:SRA589838 TAW589829:TAW589838 TKS589829:TKS589838 TUO589829:TUO589838 UEK589829:UEK589838 UOG589829:UOG589838 UYC589829:UYC589838 VHY589829:VHY589838 VRU589829:VRU589838 WBQ589829:WBQ589838 WLM589829:WLM589838 WVI589829:WVI589838 A655365:A655374 IW655365:IW655374 SS655365:SS655374 ACO655365:ACO655374 AMK655365:AMK655374 AWG655365:AWG655374 BGC655365:BGC655374 BPY655365:BPY655374 BZU655365:BZU655374 CJQ655365:CJQ655374 CTM655365:CTM655374 DDI655365:DDI655374 DNE655365:DNE655374 DXA655365:DXA655374 EGW655365:EGW655374 EQS655365:EQS655374 FAO655365:FAO655374 FKK655365:FKK655374 FUG655365:FUG655374 GEC655365:GEC655374 GNY655365:GNY655374 GXU655365:GXU655374 HHQ655365:HHQ655374 HRM655365:HRM655374 IBI655365:IBI655374 ILE655365:ILE655374 IVA655365:IVA655374 JEW655365:JEW655374 JOS655365:JOS655374 JYO655365:JYO655374 KIK655365:KIK655374 KSG655365:KSG655374 LCC655365:LCC655374 LLY655365:LLY655374 LVU655365:LVU655374 MFQ655365:MFQ655374 MPM655365:MPM655374 MZI655365:MZI655374 NJE655365:NJE655374 NTA655365:NTA655374 OCW655365:OCW655374 OMS655365:OMS655374 OWO655365:OWO655374 PGK655365:PGK655374 PQG655365:PQG655374 QAC655365:QAC655374 QJY655365:QJY655374 QTU655365:QTU655374 RDQ655365:RDQ655374 RNM655365:RNM655374 RXI655365:RXI655374 SHE655365:SHE655374 SRA655365:SRA655374 TAW655365:TAW655374 TKS655365:TKS655374 TUO655365:TUO655374 UEK655365:UEK655374 UOG655365:UOG655374 UYC655365:UYC655374 VHY655365:VHY655374 VRU655365:VRU655374 WBQ655365:WBQ655374 WLM655365:WLM655374 WVI655365:WVI655374 A720901:A720910 IW720901:IW720910 SS720901:SS720910 ACO720901:ACO720910 AMK720901:AMK720910 AWG720901:AWG720910 BGC720901:BGC720910 BPY720901:BPY720910 BZU720901:BZU720910 CJQ720901:CJQ720910 CTM720901:CTM720910 DDI720901:DDI720910 DNE720901:DNE720910 DXA720901:DXA720910 EGW720901:EGW720910 EQS720901:EQS720910 FAO720901:FAO720910 FKK720901:FKK720910 FUG720901:FUG720910 GEC720901:GEC720910 GNY720901:GNY720910 GXU720901:GXU720910 HHQ720901:HHQ720910 HRM720901:HRM720910 IBI720901:IBI720910 ILE720901:ILE720910 IVA720901:IVA720910 JEW720901:JEW720910 JOS720901:JOS720910 JYO720901:JYO720910 KIK720901:KIK720910 KSG720901:KSG720910 LCC720901:LCC720910 LLY720901:LLY720910 LVU720901:LVU720910 MFQ720901:MFQ720910 MPM720901:MPM720910 MZI720901:MZI720910 NJE720901:NJE720910 NTA720901:NTA720910 OCW720901:OCW720910 OMS720901:OMS720910 OWO720901:OWO720910 PGK720901:PGK720910 PQG720901:PQG720910 QAC720901:QAC720910 QJY720901:QJY720910 QTU720901:QTU720910 RDQ720901:RDQ720910 RNM720901:RNM720910 RXI720901:RXI720910 SHE720901:SHE720910 SRA720901:SRA720910 TAW720901:TAW720910 TKS720901:TKS720910 TUO720901:TUO720910 UEK720901:UEK720910 UOG720901:UOG720910 UYC720901:UYC720910 VHY720901:VHY720910 VRU720901:VRU720910 WBQ720901:WBQ720910 WLM720901:WLM720910 WVI720901:WVI720910 A786437:A786446 IW786437:IW786446 SS786437:SS786446 ACO786437:ACO786446 AMK786437:AMK786446 AWG786437:AWG786446 BGC786437:BGC786446 BPY786437:BPY786446 BZU786437:BZU786446 CJQ786437:CJQ786446 CTM786437:CTM786446 DDI786437:DDI786446 DNE786437:DNE786446 DXA786437:DXA786446 EGW786437:EGW786446 EQS786437:EQS786446 FAO786437:FAO786446 FKK786437:FKK786446 FUG786437:FUG786446 GEC786437:GEC786446 GNY786437:GNY786446 GXU786437:GXU786446 HHQ786437:HHQ786446 HRM786437:HRM786446 IBI786437:IBI786446 ILE786437:ILE786446 IVA786437:IVA786446 JEW786437:JEW786446 JOS786437:JOS786446 JYO786437:JYO786446 KIK786437:KIK786446 KSG786437:KSG786446 LCC786437:LCC786446 LLY786437:LLY786446 LVU786437:LVU786446 MFQ786437:MFQ786446 MPM786437:MPM786446 MZI786437:MZI786446 NJE786437:NJE786446 NTA786437:NTA786446 OCW786437:OCW786446 OMS786437:OMS786446 OWO786437:OWO786446 PGK786437:PGK786446 PQG786437:PQG786446 QAC786437:QAC786446 QJY786437:QJY786446 QTU786437:QTU786446 RDQ786437:RDQ786446 RNM786437:RNM786446 RXI786437:RXI786446 SHE786437:SHE786446 SRA786437:SRA786446 TAW786437:TAW786446 TKS786437:TKS786446 TUO786437:TUO786446 UEK786437:UEK786446 UOG786437:UOG786446 UYC786437:UYC786446 VHY786437:VHY786446 VRU786437:VRU786446 WBQ786437:WBQ786446 WLM786437:WLM786446 WVI786437:WVI786446 A851973:A851982 IW851973:IW851982 SS851973:SS851982 ACO851973:ACO851982 AMK851973:AMK851982 AWG851973:AWG851982 BGC851973:BGC851982 BPY851973:BPY851982 BZU851973:BZU851982 CJQ851973:CJQ851982 CTM851973:CTM851982 DDI851973:DDI851982 DNE851973:DNE851982 DXA851973:DXA851982 EGW851973:EGW851982 EQS851973:EQS851982 FAO851973:FAO851982 FKK851973:FKK851982 FUG851973:FUG851982 GEC851973:GEC851982 GNY851973:GNY851982 GXU851973:GXU851982 HHQ851973:HHQ851982 HRM851973:HRM851982 IBI851973:IBI851982 ILE851973:ILE851982 IVA851973:IVA851982 JEW851973:JEW851982 JOS851973:JOS851982 JYO851973:JYO851982 KIK851973:KIK851982 KSG851973:KSG851982 LCC851973:LCC851982 LLY851973:LLY851982 LVU851973:LVU851982 MFQ851973:MFQ851982 MPM851973:MPM851982 MZI851973:MZI851982 NJE851973:NJE851982 NTA851973:NTA851982 OCW851973:OCW851982 OMS851973:OMS851982 OWO851973:OWO851982 PGK851973:PGK851982 PQG851973:PQG851982 QAC851973:QAC851982 QJY851973:QJY851982 QTU851973:QTU851982 RDQ851973:RDQ851982 RNM851973:RNM851982 RXI851973:RXI851982 SHE851973:SHE851982 SRA851973:SRA851982 TAW851973:TAW851982 TKS851973:TKS851982 TUO851973:TUO851982 UEK851973:UEK851982 UOG851973:UOG851982 UYC851973:UYC851982 VHY851973:VHY851982 VRU851973:VRU851982 WBQ851973:WBQ851982 WLM851973:WLM851982 WVI851973:WVI851982 A917509:A917518 IW917509:IW917518 SS917509:SS917518 ACO917509:ACO917518 AMK917509:AMK917518 AWG917509:AWG917518 BGC917509:BGC917518 BPY917509:BPY917518 BZU917509:BZU917518 CJQ917509:CJQ917518 CTM917509:CTM917518 DDI917509:DDI917518 DNE917509:DNE917518 DXA917509:DXA917518 EGW917509:EGW917518 EQS917509:EQS917518 FAO917509:FAO917518 FKK917509:FKK917518 FUG917509:FUG917518 GEC917509:GEC917518 GNY917509:GNY917518 GXU917509:GXU917518 HHQ917509:HHQ917518 HRM917509:HRM917518 IBI917509:IBI917518 ILE917509:ILE917518 IVA917509:IVA917518 JEW917509:JEW917518 JOS917509:JOS917518 JYO917509:JYO917518 KIK917509:KIK917518 KSG917509:KSG917518 LCC917509:LCC917518 LLY917509:LLY917518 LVU917509:LVU917518 MFQ917509:MFQ917518 MPM917509:MPM917518 MZI917509:MZI917518 NJE917509:NJE917518 NTA917509:NTA917518 OCW917509:OCW917518 OMS917509:OMS917518 OWO917509:OWO917518 PGK917509:PGK917518 PQG917509:PQG917518 QAC917509:QAC917518 QJY917509:QJY917518 QTU917509:QTU917518 RDQ917509:RDQ917518 RNM917509:RNM917518 RXI917509:RXI917518 SHE917509:SHE917518 SRA917509:SRA917518 TAW917509:TAW917518 TKS917509:TKS917518 TUO917509:TUO917518 UEK917509:UEK917518 UOG917509:UOG917518 UYC917509:UYC917518 VHY917509:VHY917518 VRU917509:VRU917518 WBQ917509:WBQ917518 WLM917509:WLM917518 WVI917509:WVI917518 A983045:A983054 IW983045:IW983054 SS983045:SS983054 ACO983045:ACO983054 AMK983045:AMK983054 AWG983045:AWG983054 BGC983045:BGC983054 BPY983045:BPY983054 BZU983045:BZU983054 CJQ983045:CJQ983054 CTM983045:CTM983054 DDI983045:DDI983054 DNE983045:DNE983054 DXA983045:DXA983054 EGW983045:EGW983054 EQS983045:EQS983054 FAO983045:FAO983054 FKK983045:FKK983054 FUG983045:FUG983054 GEC983045:GEC983054 GNY983045:GNY983054 GXU983045:GXU983054 HHQ983045:HHQ983054 HRM983045:HRM983054 IBI983045:IBI983054 ILE983045:ILE983054 IVA983045:IVA983054 JEW983045:JEW983054 JOS983045:JOS983054 JYO983045:JYO983054 KIK983045:KIK983054 KSG983045:KSG983054 LCC983045:LCC983054 LLY983045:LLY983054 LVU983045:LVU983054 MFQ983045:MFQ983054 MPM983045:MPM983054 MZI983045:MZI983054 NJE983045:NJE983054 NTA983045:NTA983054 OCW983045:OCW983054 OMS983045:OMS983054 OWO983045:OWO983054 PGK983045:PGK983054 PQG983045:PQG983054 QAC983045:QAC983054 QJY983045:QJY983054 QTU983045:QTU983054 RDQ983045:RDQ983054 RNM983045:RNM983054 RXI983045:RXI983054 SHE983045:SHE983054 SRA983045:SRA983054 TAW983045:TAW983054 TKS983045:TKS983054 TUO983045:TUO983054 UEK983045:UEK983054 UOG983045:UOG983054 UYC983045:UYC983054 VHY983045:VHY983054 VRU983045:VRU983054 WBQ983045:WBQ983054 WLM983045:WLM983054 WVI983045:WVI983054 O10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O65546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O131082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O196618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O262154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O327690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O393226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O458762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O524298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O589834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O655370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O720906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O786442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O851978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O917514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O983050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WVW983050 Q10:R10 JM10:JN10 TI10:TJ10 ADE10:ADF10 ANA10:ANB10 AWW10:AWX10 BGS10:BGT10 BQO10:BQP10 CAK10:CAL10 CKG10:CKH10 CUC10:CUD10 DDY10:DDZ10 DNU10:DNV10 DXQ10:DXR10 EHM10:EHN10 ERI10:ERJ10 FBE10:FBF10 FLA10:FLB10 FUW10:FUX10 GES10:GET10 GOO10:GOP10 GYK10:GYL10 HIG10:HIH10 HSC10:HSD10 IBY10:IBZ10 ILU10:ILV10 IVQ10:IVR10 JFM10:JFN10 JPI10:JPJ10 JZE10:JZF10 KJA10:KJB10 KSW10:KSX10 LCS10:LCT10 LMO10:LMP10 LWK10:LWL10 MGG10:MGH10 MQC10:MQD10 MZY10:MZZ10 NJU10:NJV10 NTQ10:NTR10 ODM10:ODN10 ONI10:ONJ10 OXE10:OXF10 PHA10:PHB10 PQW10:PQX10 QAS10:QAT10 QKO10:QKP10 QUK10:QUL10 REG10:REH10 ROC10:ROD10 RXY10:RXZ10 SHU10:SHV10 SRQ10:SRR10 TBM10:TBN10 TLI10:TLJ10 TVE10:TVF10 UFA10:UFB10 UOW10:UOX10 UYS10:UYT10 VIO10:VIP10 VSK10:VSL10 WCG10:WCH10 WMC10:WMD10 WVY10:WVZ10 Q65546:R65546 JM65546:JN65546 TI65546:TJ65546 ADE65546:ADF65546 ANA65546:ANB65546 AWW65546:AWX65546 BGS65546:BGT65546 BQO65546:BQP65546 CAK65546:CAL65546 CKG65546:CKH65546 CUC65546:CUD65546 DDY65546:DDZ65546 DNU65546:DNV65546 DXQ65546:DXR65546 EHM65546:EHN65546 ERI65546:ERJ65546 FBE65546:FBF65546 FLA65546:FLB65546 FUW65546:FUX65546 GES65546:GET65546 GOO65546:GOP65546 GYK65546:GYL65546 HIG65546:HIH65546 HSC65546:HSD65546 IBY65546:IBZ65546 ILU65546:ILV65546 IVQ65546:IVR65546 JFM65546:JFN65546 JPI65546:JPJ65546 JZE65546:JZF65546 KJA65546:KJB65546 KSW65546:KSX65546 LCS65546:LCT65546 LMO65546:LMP65546 LWK65546:LWL65546 MGG65546:MGH65546 MQC65546:MQD65546 MZY65546:MZZ65546 NJU65546:NJV65546 NTQ65546:NTR65546 ODM65546:ODN65546 ONI65546:ONJ65546 OXE65546:OXF65546 PHA65546:PHB65546 PQW65546:PQX65546 QAS65546:QAT65546 QKO65546:QKP65546 QUK65546:QUL65546 REG65546:REH65546 ROC65546:ROD65546 RXY65546:RXZ65546 SHU65546:SHV65546 SRQ65546:SRR65546 TBM65546:TBN65546 TLI65546:TLJ65546 TVE65546:TVF65546 UFA65546:UFB65546 UOW65546:UOX65546 UYS65546:UYT65546 VIO65546:VIP65546 VSK65546:VSL65546 WCG65546:WCH65546 WMC65546:WMD65546 WVY65546:WVZ65546 Q131082:R131082 JM131082:JN131082 TI131082:TJ131082 ADE131082:ADF131082 ANA131082:ANB131082 AWW131082:AWX131082 BGS131082:BGT131082 BQO131082:BQP131082 CAK131082:CAL131082 CKG131082:CKH131082 CUC131082:CUD131082 DDY131082:DDZ131082 DNU131082:DNV131082 DXQ131082:DXR131082 EHM131082:EHN131082 ERI131082:ERJ131082 FBE131082:FBF131082 FLA131082:FLB131082 FUW131082:FUX131082 GES131082:GET131082 GOO131082:GOP131082 GYK131082:GYL131082 HIG131082:HIH131082 HSC131082:HSD131082 IBY131082:IBZ131082 ILU131082:ILV131082 IVQ131082:IVR131082 JFM131082:JFN131082 JPI131082:JPJ131082 JZE131082:JZF131082 KJA131082:KJB131082 KSW131082:KSX131082 LCS131082:LCT131082 LMO131082:LMP131082 LWK131082:LWL131082 MGG131082:MGH131082 MQC131082:MQD131082 MZY131082:MZZ131082 NJU131082:NJV131082 NTQ131082:NTR131082 ODM131082:ODN131082 ONI131082:ONJ131082 OXE131082:OXF131082 PHA131082:PHB131082 PQW131082:PQX131082 QAS131082:QAT131082 QKO131082:QKP131082 QUK131082:QUL131082 REG131082:REH131082 ROC131082:ROD131082 RXY131082:RXZ131082 SHU131082:SHV131082 SRQ131082:SRR131082 TBM131082:TBN131082 TLI131082:TLJ131082 TVE131082:TVF131082 UFA131082:UFB131082 UOW131082:UOX131082 UYS131082:UYT131082 VIO131082:VIP131082 VSK131082:VSL131082 WCG131082:WCH131082 WMC131082:WMD131082 WVY131082:WVZ131082 Q196618:R196618 JM196618:JN196618 TI196618:TJ196618 ADE196618:ADF196618 ANA196618:ANB196618 AWW196618:AWX196618 BGS196618:BGT196618 BQO196618:BQP196618 CAK196618:CAL196618 CKG196618:CKH196618 CUC196618:CUD196618 DDY196618:DDZ196618 DNU196618:DNV196618 DXQ196618:DXR196618 EHM196618:EHN196618 ERI196618:ERJ196618 FBE196618:FBF196618 FLA196618:FLB196618 FUW196618:FUX196618 GES196618:GET196618 GOO196618:GOP196618 GYK196618:GYL196618 HIG196618:HIH196618 HSC196618:HSD196618 IBY196618:IBZ196618 ILU196618:ILV196618 IVQ196618:IVR196618 JFM196618:JFN196618 JPI196618:JPJ196618 JZE196618:JZF196618 KJA196618:KJB196618 KSW196618:KSX196618 LCS196618:LCT196618 LMO196618:LMP196618 LWK196618:LWL196618 MGG196618:MGH196618 MQC196618:MQD196618 MZY196618:MZZ196618 NJU196618:NJV196618 NTQ196618:NTR196618 ODM196618:ODN196618 ONI196618:ONJ196618 OXE196618:OXF196618 PHA196618:PHB196618 PQW196618:PQX196618 QAS196618:QAT196618 QKO196618:QKP196618 QUK196618:QUL196618 REG196618:REH196618 ROC196618:ROD196618 RXY196618:RXZ196618 SHU196618:SHV196618 SRQ196618:SRR196618 TBM196618:TBN196618 TLI196618:TLJ196618 TVE196618:TVF196618 UFA196618:UFB196618 UOW196618:UOX196618 UYS196618:UYT196618 VIO196618:VIP196618 VSK196618:VSL196618 WCG196618:WCH196618 WMC196618:WMD196618 WVY196618:WVZ196618 Q262154:R262154 JM262154:JN262154 TI262154:TJ262154 ADE262154:ADF262154 ANA262154:ANB262154 AWW262154:AWX262154 BGS262154:BGT262154 BQO262154:BQP262154 CAK262154:CAL262154 CKG262154:CKH262154 CUC262154:CUD262154 DDY262154:DDZ262154 DNU262154:DNV262154 DXQ262154:DXR262154 EHM262154:EHN262154 ERI262154:ERJ262154 FBE262154:FBF262154 FLA262154:FLB262154 FUW262154:FUX262154 GES262154:GET262154 GOO262154:GOP262154 GYK262154:GYL262154 HIG262154:HIH262154 HSC262154:HSD262154 IBY262154:IBZ262154 ILU262154:ILV262154 IVQ262154:IVR262154 JFM262154:JFN262154 JPI262154:JPJ262154 JZE262154:JZF262154 KJA262154:KJB262154 KSW262154:KSX262154 LCS262154:LCT262154 LMO262154:LMP262154 LWK262154:LWL262154 MGG262154:MGH262154 MQC262154:MQD262154 MZY262154:MZZ262154 NJU262154:NJV262154 NTQ262154:NTR262154 ODM262154:ODN262154 ONI262154:ONJ262154 OXE262154:OXF262154 PHA262154:PHB262154 PQW262154:PQX262154 QAS262154:QAT262154 QKO262154:QKP262154 QUK262154:QUL262154 REG262154:REH262154 ROC262154:ROD262154 RXY262154:RXZ262154 SHU262154:SHV262154 SRQ262154:SRR262154 TBM262154:TBN262154 TLI262154:TLJ262154 TVE262154:TVF262154 UFA262154:UFB262154 UOW262154:UOX262154 UYS262154:UYT262154 VIO262154:VIP262154 VSK262154:VSL262154 WCG262154:WCH262154 WMC262154:WMD262154 WVY262154:WVZ262154 Q327690:R327690 JM327690:JN327690 TI327690:TJ327690 ADE327690:ADF327690 ANA327690:ANB327690 AWW327690:AWX327690 BGS327690:BGT327690 BQO327690:BQP327690 CAK327690:CAL327690 CKG327690:CKH327690 CUC327690:CUD327690 DDY327690:DDZ327690 DNU327690:DNV327690 DXQ327690:DXR327690 EHM327690:EHN327690 ERI327690:ERJ327690 FBE327690:FBF327690 FLA327690:FLB327690 FUW327690:FUX327690 GES327690:GET327690 GOO327690:GOP327690 GYK327690:GYL327690 HIG327690:HIH327690 HSC327690:HSD327690 IBY327690:IBZ327690 ILU327690:ILV327690 IVQ327690:IVR327690 JFM327690:JFN327690 JPI327690:JPJ327690 JZE327690:JZF327690 KJA327690:KJB327690 KSW327690:KSX327690 LCS327690:LCT327690 LMO327690:LMP327690 LWK327690:LWL327690 MGG327690:MGH327690 MQC327690:MQD327690 MZY327690:MZZ327690 NJU327690:NJV327690 NTQ327690:NTR327690 ODM327690:ODN327690 ONI327690:ONJ327690 OXE327690:OXF327690 PHA327690:PHB327690 PQW327690:PQX327690 QAS327690:QAT327690 QKO327690:QKP327690 QUK327690:QUL327690 REG327690:REH327690 ROC327690:ROD327690 RXY327690:RXZ327690 SHU327690:SHV327690 SRQ327690:SRR327690 TBM327690:TBN327690 TLI327690:TLJ327690 TVE327690:TVF327690 UFA327690:UFB327690 UOW327690:UOX327690 UYS327690:UYT327690 VIO327690:VIP327690 VSK327690:VSL327690 WCG327690:WCH327690 WMC327690:WMD327690 WVY327690:WVZ327690 Q393226:R393226 JM393226:JN393226 TI393226:TJ393226 ADE393226:ADF393226 ANA393226:ANB393226 AWW393226:AWX393226 BGS393226:BGT393226 BQO393226:BQP393226 CAK393226:CAL393226 CKG393226:CKH393226 CUC393226:CUD393226 DDY393226:DDZ393226 DNU393226:DNV393226 DXQ393226:DXR393226 EHM393226:EHN393226 ERI393226:ERJ393226 FBE393226:FBF393226 FLA393226:FLB393226 FUW393226:FUX393226 GES393226:GET393226 GOO393226:GOP393226 GYK393226:GYL393226 HIG393226:HIH393226 HSC393226:HSD393226 IBY393226:IBZ393226 ILU393226:ILV393226 IVQ393226:IVR393226 JFM393226:JFN393226 JPI393226:JPJ393226 JZE393226:JZF393226 KJA393226:KJB393226 KSW393226:KSX393226 LCS393226:LCT393226 LMO393226:LMP393226 LWK393226:LWL393226 MGG393226:MGH393226 MQC393226:MQD393226 MZY393226:MZZ393226 NJU393226:NJV393226 NTQ393226:NTR393226 ODM393226:ODN393226 ONI393226:ONJ393226 OXE393226:OXF393226 PHA393226:PHB393226 PQW393226:PQX393226 QAS393226:QAT393226 QKO393226:QKP393226 QUK393226:QUL393226 REG393226:REH393226 ROC393226:ROD393226 RXY393226:RXZ393226 SHU393226:SHV393226 SRQ393226:SRR393226 TBM393226:TBN393226 TLI393226:TLJ393226 TVE393226:TVF393226 UFA393226:UFB393226 UOW393226:UOX393226 UYS393226:UYT393226 VIO393226:VIP393226 VSK393226:VSL393226 WCG393226:WCH393226 WMC393226:WMD393226 WVY393226:WVZ393226 Q458762:R458762 JM458762:JN458762 TI458762:TJ458762 ADE458762:ADF458762 ANA458762:ANB458762 AWW458762:AWX458762 BGS458762:BGT458762 BQO458762:BQP458762 CAK458762:CAL458762 CKG458762:CKH458762 CUC458762:CUD458762 DDY458762:DDZ458762 DNU458762:DNV458762 DXQ458762:DXR458762 EHM458762:EHN458762 ERI458762:ERJ458762 FBE458762:FBF458762 FLA458762:FLB458762 FUW458762:FUX458762 GES458762:GET458762 GOO458762:GOP458762 GYK458762:GYL458762 HIG458762:HIH458762 HSC458762:HSD458762 IBY458762:IBZ458762 ILU458762:ILV458762 IVQ458762:IVR458762 JFM458762:JFN458762 JPI458762:JPJ458762 JZE458762:JZF458762 KJA458762:KJB458762 KSW458762:KSX458762 LCS458762:LCT458762 LMO458762:LMP458762 LWK458762:LWL458762 MGG458762:MGH458762 MQC458762:MQD458762 MZY458762:MZZ458762 NJU458762:NJV458762 NTQ458762:NTR458762 ODM458762:ODN458762 ONI458762:ONJ458762 OXE458762:OXF458762 PHA458762:PHB458762 PQW458762:PQX458762 QAS458762:QAT458762 QKO458762:QKP458762 QUK458762:QUL458762 REG458762:REH458762 ROC458762:ROD458762 RXY458762:RXZ458762 SHU458762:SHV458762 SRQ458762:SRR458762 TBM458762:TBN458762 TLI458762:TLJ458762 TVE458762:TVF458762 UFA458762:UFB458762 UOW458762:UOX458762 UYS458762:UYT458762 VIO458762:VIP458762 VSK458762:VSL458762 WCG458762:WCH458762 WMC458762:WMD458762 WVY458762:WVZ458762 Q524298:R524298 JM524298:JN524298 TI524298:TJ524298 ADE524298:ADF524298 ANA524298:ANB524298 AWW524298:AWX524298 BGS524298:BGT524298 BQO524298:BQP524298 CAK524298:CAL524298 CKG524298:CKH524298 CUC524298:CUD524298 DDY524298:DDZ524298 DNU524298:DNV524298 DXQ524298:DXR524298 EHM524298:EHN524298 ERI524298:ERJ524298 FBE524298:FBF524298 FLA524298:FLB524298 FUW524298:FUX524298 GES524298:GET524298 GOO524298:GOP524298 GYK524298:GYL524298 HIG524298:HIH524298 HSC524298:HSD524298 IBY524298:IBZ524298 ILU524298:ILV524298 IVQ524298:IVR524298 JFM524298:JFN524298 JPI524298:JPJ524298 JZE524298:JZF524298 KJA524298:KJB524298 KSW524298:KSX524298 LCS524298:LCT524298 LMO524298:LMP524298 LWK524298:LWL524298 MGG524298:MGH524298 MQC524298:MQD524298 MZY524298:MZZ524298 NJU524298:NJV524298 NTQ524298:NTR524298 ODM524298:ODN524298 ONI524298:ONJ524298 OXE524298:OXF524298 PHA524298:PHB524298 PQW524298:PQX524298 QAS524298:QAT524298 QKO524298:QKP524298 QUK524298:QUL524298 REG524298:REH524298 ROC524298:ROD524298 RXY524298:RXZ524298 SHU524298:SHV524298 SRQ524298:SRR524298 TBM524298:TBN524298 TLI524298:TLJ524298 TVE524298:TVF524298 UFA524298:UFB524298 UOW524298:UOX524298 UYS524298:UYT524298 VIO524298:VIP524298 VSK524298:VSL524298 WCG524298:WCH524298 WMC524298:WMD524298 WVY524298:WVZ524298 Q589834:R589834 JM589834:JN589834 TI589834:TJ589834 ADE589834:ADF589834 ANA589834:ANB589834 AWW589834:AWX589834 BGS589834:BGT589834 BQO589834:BQP589834 CAK589834:CAL589834 CKG589834:CKH589834 CUC589834:CUD589834 DDY589834:DDZ589834 DNU589834:DNV589834 DXQ589834:DXR589834 EHM589834:EHN589834 ERI589834:ERJ589834 FBE589834:FBF589834 FLA589834:FLB589834 FUW589834:FUX589834 GES589834:GET589834 GOO589834:GOP589834 GYK589834:GYL589834 HIG589834:HIH589834 HSC589834:HSD589834 IBY589834:IBZ589834 ILU589834:ILV589834 IVQ589834:IVR589834 JFM589834:JFN589834 JPI589834:JPJ589834 JZE589834:JZF589834 KJA589834:KJB589834 KSW589834:KSX589834 LCS589834:LCT589834 LMO589834:LMP589834 LWK589834:LWL589834 MGG589834:MGH589834 MQC589834:MQD589834 MZY589834:MZZ589834 NJU589834:NJV589834 NTQ589834:NTR589834 ODM589834:ODN589834 ONI589834:ONJ589834 OXE589834:OXF589834 PHA589834:PHB589834 PQW589834:PQX589834 QAS589834:QAT589834 QKO589834:QKP589834 QUK589834:QUL589834 REG589834:REH589834 ROC589834:ROD589834 RXY589834:RXZ589834 SHU589834:SHV589834 SRQ589834:SRR589834 TBM589834:TBN589834 TLI589834:TLJ589834 TVE589834:TVF589834 UFA589834:UFB589834 UOW589834:UOX589834 UYS589834:UYT589834 VIO589834:VIP589834 VSK589834:VSL589834 WCG589834:WCH589834 WMC589834:WMD589834 WVY589834:WVZ589834 Q655370:R655370 JM655370:JN655370 TI655370:TJ655370 ADE655370:ADF655370 ANA655370:ANB655370 AWW655370:AWX655370 BGS655370:BGT655370 BQO655370:BQP655370 CAK655370:CAL655370 CKG655370:CKH655370 CUC655370:CUD655370 DDY655370:DDZ655370 DNU655370:DNV655370 DXQ655370:DXR655370 EHM655370:EHN655370 ERI655370:ERJ655370 FBE655370:FBF655370 FLA655370:FLB655370 FUW655370:FUX655370 GES655370:GET655370 GOO655370:GOP655370 GYK655370:GYL655370 HIG655370:HIH655370 HSC655370:HSD655370 IBY655370:IBZ655370 ILU655370:ILV655370 IVQ655370:IVR655370 JFM655370:JFN655370 JPI655370:JPJ655370 JZE655370:JZF655370 KJA655370:KJB655370 KSW655370:KSX655370 LCS655370:LCT655370 LMO655370:LMP655370 LWK655370:LWL655370 MGG655370:MGH655370 MQC655370:MQD655370 MZY655370:MZZ655370 NJU655370:NJV655370 NTQ655370:NTR655370 ODM655370:ODN655370 ONI655370:ONJ655370 OXE655370:OXF655370 PHA655370:PHB655370 PQW655370:PQX655370 QAS655370:QAT655370 QKO655370:QKP655370 QUK655370:QUL655370 REG655370:REH655370 ROC655370:ROD655370 RXY655370:RXZ655370 SHU655370:SHV655370 SRQ655370:SRR655370 TBM655370:TBN655370 TLI655370:TLJ655370 TVE655370:TVF655370 UFA655370:UFB655370 UOW655370:UOX655370 UYS655370:UYT655370 VIO655370:VIP655370 VSK655370:VSL655370 WCG655370:WCH655370 WMC655370:WMD655370 WVY655370:WVZ655370 Q720906:R720906 JM720906:JN720906 TI720906:TJ720906 ADE720906:ADF720906 ANA720906:ANB720906 AWW720906:AWX720906 BGS720906:BGT720906 BQO720906:BQP720906 CAK720906:CAL720906 CKG720906:CKH720906 CUC720906:CUD720906 DDY720906:DDZ720906 DNU720906:DNV720906 DXQ720906:DXR720906 EHM720906:EHN720906 ERI720906:ERJ720906 FBE720906:FBF720906 FLA720906:FLB720906 FUW720906:FUX720906 GES720906:GET720906 GOO720906:GOP720906 GYK720906:GYL720906 HIG720906:HIH720906 HSC720906:HSD720906 IBY720906:IBZ720906 ILU720906:ILV720906 IVQ720906:IVR720906 JFM720906:JFN720906 JPI720906:JPJ720906 JZE720906:JZF720906 KJA720906:KJB720906 KSW720906:KSX720906 LCS720906:LCT720906 LMO720906:LMP720906 LWK720906:LWL720906 MGG720906:MGH720906 MQC720906:MQD720906 MZY720906:MZZ720906 NJU720906:NJV720906 NTQ720906:NTR720906 ODM720906:ODN720906 ONI720906:ONJ720906 OXE720906:OXF720906 PHA720906:PHB720906 PQW720906:PQX720906 QAS720906:QAT720906 QKO720906:QKP720906 QUK720906:QUL720906 REG720906:REH720906 ROC720906:ROD720906 RXY720906:RXZ720906 SHU720906:SHV720906 SRQ720906:SRR720906 TBM720906:TBN720906 TLI720906:TLJ720906 TVE720906:TVF720906 UFA720906:UFB720906 UOW720906:UOX720906 UYS720906:UYT720906 VIO720906:VIP720906 VSK720906:VSL720906 WCG720906:WCH720906 WMC720906:WMD720906 WVY720906:WVZ720906 Q786442:R786442 JM786442:JN786442 TI786442:TJ786442 ADE786442:ADF786442 ANA786442:ANB786442 AWW786442:AWX786442 BGS786442:BGT786442 BQO786442:BQP786442 CAK786442:CAL786442 CKG786442:CKH786442 CUC786442:CUD786442 DDY786442:DDZ786442 DNU786442:DNV786442 DXQ786442:DXR786442 EHM786442:EHN786442 ERI786442:ERJ786442 FBE786442:FBF786442 FLA786442:FLB786442 FUW786442:FUX786442 GES786442:GET786442 GOO786442:GOP786442 GYK786442:GYL786442 HIG786442:HIH786442 HSC786442:HSD786442 IBY786442:IBZ786442 ILU786442:ILV786442 IVQ786442:IVR786442 JFM786442:JFN786442 JPI786442:JPJ786442 JZE786442:JZF786442 KJA786442:KJB786442 KSW786442:KSX786442 LCS786442:LCT786442 LMO786442:LMP786442 LWK786442:LWL786442 MGG786442:MGH786442 MQC786442:MQD786442 MZY786442:MZZ786442 NJU786442:NJV786442 NTQ786442:NTR786442 ODM786442:ODN786442 ONI786442:ONJ786442 OXE786442:OXF786442 PHA786442:PHB786442 PQW786442:PQX786442 QAS786442:QAT786442 QKO786442:QKP786442 QUK786442:QUL786442 REG786442:REH786442 ROC786442:ROD786442 RXY786442:RXZ786442 SHU786442:SHV786442 SRQ786442:SRR786442 TBM786442:TBN786442 TLI786442:TLJ786442 TVE786442:TVF786442 UFA786442:UFB786442 UOW786442:UOX786442 UYS786442:UYT786442 VIO786442:VIP786442 VSK786442:VSL786442 WCG786442:WCH786442 WMC786442:WMD786442 WVY786442:WVZ786442 Q851978:R851978 JM851978:JN851978 TI851978:TJ851978 ADE851978:ADF851978 ANA851978:ANB851978 AWW851978:AWX851978 BGS851978:BGT851978 BQO851978:BQP851978 CAK851978:CAL851978 CKG851978:CKH851978 CUC851978:CUD851978 DDY851978:DDZ851978 DNU851978:DNV851978 DXQ851978:DXR851978 EHM851978:EHN851978 ERI851978:ERJ851978 FBE851978:FBF851978 FLA851978:FLB851978 FUW851978:FUX851978 GES851978:GET851978 GOO851978:GOP851978 GYK851978:GYL851978 HIG851978:HIH851978 HSC851978:HSD851978 IBY851978:IBZ851978 ILU851978:ILV851978 IVQ851978:IVR851978 JFM851978:JFN851978 JPI851978:JPJ851978 JZE851978:JZF851978 KJA851978:KJB851978 KSW851978:KSX851978 LCS851978:LCT851978 LMO851978:LMP851978 LWK851978:LWL851978 MGG851978:MGH851978 MQC851978:MQD851978 MZY851978:MZZ851978 NJU851978:NJV851978 NTQ851978:NTR851978 ODM851978:ODN851978 ONI851978:ONJ851978 OXE851978:OXF851978 PHA851978:PHB851978 PQW851978:PQX851978 QAS851978:QAT851978 QKO851978:QKP851978 QUK851978:QUL851978 REG851978:REH851978 ROC851978:ROD851978 RXY851978:RXZ851978 SHU851978:SHV851978 SRQ851978:SRR851978 TBM851978:TBN851978 TLI851978:TLJ851978 TVE851978:TVF851978 UFA851978:UFB851978 UOW851978:UOX851978 UYS851978:UYT851978 VIO851978:VIP851978 VSK851978:VSL851978 WCG851978:WCH851978 WMC851978:WMD851978 WVY851978:WVZ851978 Q917514:R917514 JM917514:JN917514 TI917514:TJ917514 ADE917514:ADF917514 ANA917514:ANB917514 AWW917514:AWX917514 BGS917514:BGT917514 BQO917514:BQP917514 CAK917514:CAL917514 CKG917514:CKH917514 CUC917514:CUD917514 DDY917514:DDZ917514 DNU917514:DNV917514 DXQ917514:DXR917514 EHM917514:EHN917514 ERI917514:ERJ917514 FBE917514:FBF917514 FLA917514:FLB917514 FUW917514:FUX917514 GES917514:GET917514 GOO917514:GOP917514 GYK917514:GYL917514 HIG917514:HIH917514 HSC917514:HSD917514 IBY917514:IBZ917514 ILU917514:ILV917514 IVQ917514:IVR917514 JFM917514:JFN917514 JPI917514:JPJ917514 JZE917514:JZF917514 KJA917514:KJB917514 KSW917514:KSX917514 LCS917514:LCT917514 LMO917514:LMP917514 LWK917514:LWL917514 MGG917514:MGH917514 MQC917514:MQD917514 MZY917514:MZZ917514 NJU917514:NJV917514 NTQ917514:NTR917514 ODM917514:ODN917514 ONI917514:ONJ917514 OXE917514:OXF917514 PHA917514:PHB917514 PQW917514:PQX917514 QAS917514:QAT917514 QKO917514:QKP917514 QUK917514:QUL917514 REG917514:REH917514 ROC917514:ROD917514 RXY917514:RXZ917514 SHU917514:SHV917514 SRQ917514:SRR917514 TBM917514:TBN917514 TLI917514:TLJ917514 TVE917514:TVF917514 UFA917514:UFB917514 UOW917514:UOX917514 UYS917514:UYT917514 VIO917514:VIP917514 VSK917514:VSL917514 WCG917514:WCH917514 WMC917514:WMD917514 WVY917514:WVZ917514 Q983050:R983050 JM983050:JN983050 TI983050:TJ983050 ADE983050:ADF983050 ANA983050:ANB983050 AWW983050:AWX983050 BGS983050:BGT983050 BQO983050:BQP983050 CAK983050:CAL983050 CKG983050:CKH983050 CUC983050:CUD983050 DDY983050:DDZ983050 DNU983050:DNV983050 DXQ983050:DXR983050 EHM983050:EHN983050 ERI983050:ERJ983050 FBE983050:FBF983050 FLA983050:FLB983050 FUW983050:FUX983050 GES983050:GET983050 GOO983050:GOP983050 GYK983050:GYL983050 HIG983050:HIH983050 HSC983050:HSD983050 IBY983050:IBZ983050 ILU983050:ILV983050 IVQ983050:IVR983050 JFM983050:JFN983050 JPI983050:JPJ983050 JZE983050:JZF983050 KJA983050:KJB983050 KSW983050:KSX983050 LCS983050:LCT983050 LMO983050:LMP983050 LWK983050:LWL983050 MGG983050:MGH983050 MQC983050:MQD983050 MZY983050:MZZ983050 NJU983050:NJV983050 NTQ983050:NTR983050 ODM983050:ODN983050 ONI983050:ONJ983050 OXE983050:OXF983050 PHA983050:PHB983050 PQW983050:PQX983050 QAS983050:QAT983050 QKO983050:QKP983050 QUK983050:QUL983050 REG983050:REH983050 ROC983050:ROD983050 RXY983050:RXZ983050 SHU983050:SHV983050 SRQ983050:SRR983050 TBM983050:TBN983050 TLI983050:TLJ983050 TVE983050:TVF983050 UFA983050:UFB983050 UOW983050:UOX983050 UYS983050:UYT983050 VIO983050:VIP983050 VSK983050:VSL983050 WCG983050:WCH983050 WMC983050:WMD983050 WVY983050:WVZ983050 AE10:AF13 KA10:KB13 TW10:TX13 ADS10:ADT13 ANO10:ANP13 AXK10:AXL13 BHG10:BHH13 BRC10:BRD13 CAY10:CAZ13 CKU10:CKV13 CUQ10:CUR13 DEM10:DEN13 DOI10:DOJ13 DYE10:DYF13 EIA10:EIB13 ERW10:ERX13 FBS10:FBT13 FLO10:FLP13 FVK10:FVL13 GFG10:GFH13 GPC10:GPD13 GYY10:GYZ13 HIU10:HIV13 HSQ10:HSR13 ICM10:ICN13 IMI10:IMJ13 IWE10:IWF13 JGA10:JGB13 JPW10:JPX13 JZS10:JZT13 KJO10:KJP13 KTK10:KTL13 LDG10:LDH13 LNC10:LND13 LWY10:LWZ13 MGU10:MGV13 MQQ10:MQR13 NAM10:NAN13 NKI10:NKJ13 NUE10:NUF13 OEA10:OEB13 ONW10:ONX13 OXS10:OXT13 PHO10:PHP13 PRK10:PRL13 QBG10:QBH13 QLC10:QLD13 QUY10:QUZ13 REU10:REV13 ROQ10:ROR13 RYM10:RYN13 SII10:SIJ13 SSE10:SSF13 TCA10:TCB13 TLW10:TLX13 TVS10:TVT13 UFO10:UFP13 UPK10:UPL13 UZG10:UZH13 VJC10:VJD13 VSY10:VSZ13 WCU10:WCV13 WMQ10:WMR13 WWM10:WWN13 AE65546:AF65549 KA65546:KB65549 TW65546:TX65549 ADS65546:ADT65549 ANO65546:ANP65549 AXK65546:AXL65549 BHG65546:BHH65549 BRC65546:BRD65549 CAY65546:CAZ65549 CKU65546:CKV65549 CUQ65546:CUR65549 DEM65546:DEN65549 DOI65546:DOJ65549 DYE65546:DYF65549 EIA65546:EIB65549 ERW65546:ERX65549 FBS65546:FBT65549 FLO65546:FLP65549 FVK65546:FVL65549 GFG65546:GFH65549 GPC65546:GPD65549 GYY65546:GYZ65549 HIU65546:HIV65549 HSQ65546:HSR65549 ICM65546:ICN65549 IMI65546:IMJ65549 IWE65546:IWF65549 JGA65546:JGB65549 JPW65546:JPX65549 JZS65546:JZT65549 KJO65546:KJP65549 KTK65546:KTL65549 LDG65546:LDH65549 LNC65546:LND65549 LWY65546:LWZ65549 MGU65546:MGV65549 MQQ65546:MQR65549 NAM65546:NAN65549 NKI65546:NKJ65549 NUE65546:NUF65549 OEA65546:OEB65549 ONW65546:ONX65549 OXS65546:OXT65549 PHO65546:PHP65549 PRK65546:PRL65549 QBG65546:QBH65549 QLC65546:QLD65549 QUY65546:QUZ65549 REU65546:REV65549 ROQ65546:ROR65549 RYM65546:RYN65549 SII65546:SIJ65549 SSE65546:SSF65549 TCA65546:TCB65549 TLW65546:TLX65549 TVS65546:TVT65549 UFO65546:UFP65549 UPK65546:UPL65549 UZG65546:UZH65549 VJC65546:VJD65549 VSY65546:VSZ65549 WCU65546:WCV65549 WMQ65546:WMR65549 WWM65546:WWN65549 AE131082:AF131085 KA131082:KB131085 TW131082:TX131085 ADS131082:ADT131085 ANO131082:ANP131085 AXK131082:AXL131085 BHG131082:BHH131085 BRC131082:BRD131085 CAY131082:CAZ131085 CKU131082:CKV131085 CUQ131082:CUR131085 DEM131082:DEN131085 DOI131082:DOJ131085 DYE131082:DYF131085 EIA131082:EIB131085 ERW131082:ERX131085 FBS131082:FBT131085 FLO131082:FLP131085 FVK131082:FVL131085 GFG131082:GFH131085 GPC131082:GPD131085 GYY131082:GYZ131085 HIU131082:HIV131085 HSQ131082:HSR131085 ICM131082:ICN131085 IMI131082:IMJ131085 IWE131082:IWF131085 JGA131082:JGB131085 JPW131082:JPX131085 JZS131082:JZT131085 KJO131082:KJP131085 KTK131082:KTL131085 LDG131082:LDH131085 LNC131082:LND131085 LWY131082:LWZ131085 MGU131082:MGV131085 MQQ131082:MQR131085 NAM131082:NAN131085 NKI131082:NKJ131085 NUE131082:NUF131085 OEA131082:OEB131085 ONW131082:ONX131085 OXS131082:OXT131085 PHO131082:PHP131085 PRK131082:PRL131085 QBG131082:QBH131085 QLC131082:QLD131085 QUY131082:QUZ131085 REU131082:REV131085 ROQ131082:ROR131085 RYM131082:RYN131085 SII131082:SIJ131085 SSE131082:SSF131085 TCA131082:TCB131085 TLW131082:TLX131085 TVS131082:TVT131085 UFO131082:UFP131085 UPK131082:UPL131085 UZG131082:UZH131085 VJC131082:VJD131085 VSY131082:VSZ131085 WCU131082:WCV131085 WMQ131082:WMR131085 WWM131082:WWN131085 AE196618:AF196621 KA196618:KB196621 TW196618:TX196621 ADS196618:ADT196621 ANO196618:ANP196621 AXK196618:AXL196621 BHG196618:BHH196621 BRC196618:BRD196621 CAY196618:CAZ196621 CKU196618:CKV196621 CUQ196618:CUR196621 DEM196618:DEN196621 DOI196618:DOJ196621 DYE196618:DYF196621 EIA196618:EIB196621 ERW196618:ERX196621 FBS196618:FBT196621 FLO196618:FLP196621 FVK196618:FVL196621 GFG196618:GFH196621 GPC196618:GPD196621 GYY196618:GYZ196621 HIU196618:HIV196621 HSQ196618:HSR196621 ICM196618:ICN196621 IMI196618:IMJ196621 IWE196618:IWF196621 JGA196618:JGB196621 JPW196618:JPX196621 JZS196618:JZT196621 KJO196618:KJP196621 KTK196618:KTL196621 LDG196618:LDH196621 LNC196618:LND196621 LWY196618:LWZ196621 MGU196618:MGV196621 MQQ196618:MQR196621 NAM196618:NAN196621 NKI196618:NKJ196621 NUE196618:NUF196621 OEA196618:OEB196621 ONW196618:ONX196621 OXS196618:OXT196621 PHO196618:PHP196621 PRK196618:PRL196621 QBG196618:QBH196621 QLC196618:QLD196621 QUY196618:QUZ196621 REU196618:REV196621 ROQ196618:ROR196621 RYM196618:RYN196621 SII196618:SIJ196621 SSE196618:SSF196621 TCA196618:TCB196621 TLW196618:TLX196621 TVS196618:TVT196621 UFO196618:UFP196621 UPK196618:UPL196621 UZG196618:UZH196621 VJC196618:VJD196621 VSY196618:VSZ196621 WCU196618:WCV196621 WMQ196618:WMR196621 WWM196618:WWN196621 AE262154:AF262157 KA262154:KB262157 TW262154:TX262157 ADS262154:ADT262157 ANO262154:ANP262157 AXK262154:AXL262157 BHG262154:BHH262157 BRC262154:BRD262157 CAY262154:CAZ262157 CKU262154:CKV262157 CUQ262154:CUR262157 DEM262154:DEN262157 DOI262154:DOJ262157 DYE262154:DYF262157 EIA262154:EIB262157 ERW262154:ERX262157 FBS262154:FBT262157 FLO262154:FLP262157 FVK262154:FVL262157 GFG262154:GFH262157 GPC262154:GPD262157 GYY262154:GYZ262157 HIU262154:HIV262157 HSQ262154:HSR262157 ICM262154:ICN262157 IMI262154:IMJ262157 IWE262154:IWF262157 JGA262154:JGB262157 JPW262154:JPX262157 JZS262154:JZT262157 KJO262154:KJP262157 KTK262154:KTL262157 LDG262154:LDH262157 LNC262154:LND262157 LWY262154:LWZ262157 MGU262154:MGV262157 MQQ262154:MQR262157 NAM262154:NAN262157 NKI262154:NKJ262157 NUE262154:NUF262157 OEA262154:OEB262157 ONW262154:ONX262157 OXS262154:OXT262157 PHO262154:PHP262157 PRK262154:PRL262157 QBG262154:QBH262157 QLC262154:QLD262157 QUY262154:QUZ262157 REU262154:REV262157 ROQ262154:ROR262157 RYM262154:RYN262157 SII262154:SIJ262157 SSE262154:SSF262157 TCA262154:TCB262157 TLW262154:TLX262157 TVS262154:TVT262157 UFO262154:UFP262157 UPK262154:UPL262157 UZG262154:UZH262157 VJC262154:VJD262157 VSY262154:VSZ262157 WCU262154:WCV262157 WMQ262154:WMR262157 WWM262154:WWN262157 AE327690:AF327693 KA327690:KB327693 TW327690:TX327693 ADS327690:ADT327693 ANO327690:ANP327693 AXK327690:AXL327693 BHG327690:BHH327693 BRC327690:BRD327693 CAY327690:CAZ327693 CKU327690:CKV327693 CUQ327690:CUR327693 DEM327690:DEN327693 DOI327690:DOJ327693 DYE327690:DYF327693 EIA327690:EIB327693 ERW327690:ERX327693 FBS327690:FBT327693 FLO327690:FLP327693 FVK327690:FVL327693 GFG327690:GFH327693 GPC327690:GPD327693 GYY327690:GYZ327693 HIU327690:HIV327693 HSQ327690:HSR327693 ICM327690:ICN327693 IMI327690:IMJ327693 IWE327690:IWF327693 JGA327690:JGB327693 JPW327690:JPX327693 JZS327690:JZT327693 KJO327690:KJP327693 KTK327690:KTL327693 LDG327690:LDH327693 LNC327690:LND327693 LWY327690:LWZ327693 MGU327690:MGV327693 MQQ327690:MQR327693 NAM327690:NAN327693 NKI327690:NKJ327693 NUE327690:NUF327693 OEA327690:OEB327693 ONW327690:ONX327693 OXS327690:OXT327693 PHO327690:PHP327693 PRK327690:PRL327693 QBG327690:QBH327693 QLC327690:QLD327693 QUY327690:QUZ327693 REU327690:REV327693 ROQ327690:ROR327693 RYM327690:RYN327693 SII327690:SIJ327693 SSE327690:SSF327693 TCA327690:TCB327693 TLW327690:TLX327693 TVS327690:TVT327693 UFO327690:UFP327693 UPK327690:UPL327693 UZG327690:UZH327693 VJC327690:VJD327693 VSY327690:VSZ327693 WCU327690:WCV327693 WMQ327690:WMR327693 WWM327690:WWN327693 AE393226:AF393229 KA393226:KB393229 TW393226:TX393229 ADS393226:ADT393229 ANO393226:ANP393229 AXK393226:AXL393229 BHG393226:BHH393229 BRC393226:BRD393229 CAY393226:CAZ393229 CKU393226:CKV393229 CUQ393226:CUR393229 DEM393226:DEN393229 DOI393226:DOJ393229 DYE393226:DYF393229 EIA393226:EIB393229 ERW393226:ERX393229 FBS393226:FBT393229 FLO393226:FLP393229 FVK393226:FVL393229 GFG393226:GFH393229 GPC393226:GPD393229 GYY393226:GYZ393229 HIU393226:HIV393229 HSQ393226:HSR393229 ICM393226:ICN393229 IMI393226:IMJ393229 IWE393226:IWF393229 JGA393226:JGB393229 JPW393226:JPX393229 JZS393226:JZT393229 KJO393226:KJP393229 KTK393226:KTL393229 LDG393226:LDH393229 LNC393226:LND393229 LWY393226:LWZ393229 MGU393226:MGV393229 MQQ393226:MQR393229 NAM393226:NAN393229 NKI393226:NKJ393229 NUE393226:NUF393229 OEA393226:OEB393229 ONW393226:ONX393229 OXS393226:OXT393229 PHO393226:PHP393229 PRK393226:PRL393229 QBG393226:QBH393229 QLC393226:QLD393229 QUY393226:QUZ393229 REU393226:REV393229 ROQ393226:ROR393229 RYM393226:RYN393229 SII393226:SIJ393229 SSE393226:SSF393229 TCA393226:TCB393229 TLW393226:TLX393229 TVS393226:TVT393229 UFO393226:UFP393229 UPK393226:UPL393229 UZG393226:UZH393229 VJC393226:VJD393229 VSY393226:VSZ393229 WCU393226:WCV393229 WMQ393226:WMR393229 WWM393226:WWN393229 AE458762:AF458765 KA458762:KB458765 TW458762:TX458765 ADS458762:ADT458765 ANO458762:ANP458765 AXK458762:AXL458765 BHG458762:BHH458765 BRC458762:BRD458765 CAY458762:CAZ458765 CKU458762:CKV458765 CUQ458762:CUR458765 DEM458762:DEN458765 DOI458762:DOJ458765 DYE458762:DYF458765 EIA458762:EIB458765 ERW458762:ERX458765 FBS458762:FBT458765 FLO458762:FLP458765 FVK458762:FVL458765 GFG458762:GFH458765 GPC458762:GPD458765 GYY458762:GYZ458765 HIU458762:HIV458765 HSQ458762:HSR458765 ICM458762:ICN458765 IMI458762:IMJ458765 IWE458762:IWF458765 JGA458762:JGB458765 JPW458762:JPX458765 JZS458762:JZT458765 KJO458762:KJP458765 KTK458762:KTL458765 LDG458762:LDH458765 LNC458762:LND458765 LWY458762:LWZ458765 MGU458762:MGV458765 MQQ458762:MQR458765 NAM458762:NAN458765 NKI458762:NKJ458765 NUE458762:NUF458765 OEA458762:OEB458765 ONW458762:ONX458765 OXS458762:OXT458765 PHO458762:PHP458765 PRK458762:PRL458765 QBG458762:QBH458765 QLC458762:QLD458765 QUY458762:QUZ458765 REU458762:REV458765 ROQ458762:ROR458765 RYM458762:RYN458765 SII458762:SIJ458765 SSE458762:SSF458765 TCA458762:TCB458765 TLW458762:TLX458765 TVS458762:TVT458765 UFO458762:UFP458765 UPK458762:UPL458765 UZG458762:UZH458765 VJC458762:VJD458765 VSY458762:VSZ458765 WCU458762:WCV458765 WMQ458762:WMR458765 WWM458762:WWN458765 AE524298:AF524301 KA524298:KB524301 TW524298:TX524301 ADS524298:ADT524301 ANO524298:ANP524301 AXK524298:AXL524301 BHG524298:BHH524301 BRC524298:BRD524301 CAY524298:CAZ524301 CKU524298:CKV524301 CUQ524298:CUR524301 DEM524298:DEN524301 DOI524298:DOJ524301 DYE524298:DYF524301 EIA524298:EIB524301 ERW524298:ERX524301 FBS524298:FBT524301 FLO524298:FLP524301 FVK524298:FVL524301 GFG524298:GFH524301 GPC524298:GPD524301 GYY524298:GYZ524301 HIU524298:HIV524301 HSQ524298:HSR524301 ICM524298:ICN524301 IMI524298:IMJ524301 IWE524298:IWF524301 JGA524298:JGB524301 JPW524298:JPX524301 JZS524298:JZT524301 KJO524298:KJP524301 KTK524298:KTL524301 LDG524298:LDH524301 LNC524298:LND524301 LWY524298:LWZ524301 MGU524298:MGV524301 MQQ524298:MQR524301 NAM524298:NAN524301 NKI524298:NKJ524301 NUE524298:NUF524301 OEA524298:OEB524301 ONW524298:ONX524301 OXS524298:OXT524301 PHO524298:PHP524301 PRK524298:PRL524301 QBG524298:QBH524301 QLC524298:QLD524301 QUY524298:QUZ524301 REU524298:REV524301 ROQ524298:ROR524301 RYM524298:RYN524301 SII524298:SIJ524301 SSE524298:SSF524301 TCA524298:TCB524301 TLW524298:TLX524301 TVS524298:TVT524301 UFO524298:UFP524301 UPK524298:UPL524301 UZG524298:UZH524301 VJC524298:VJD524301 VSY524298:VSZ524301 WCU524298:WCV524301 WMQ524298:WMR524301 WWM524298:WWN524301 AE589834:AF589837 KA589834:KB589837 TW589834:TX589837 ADS589834:ADT589837 ANO589834:ANP589837 AXK589834:AXL589837 BHG589834:BHH589837 BRC589834:BRD589837 CAY589834:CAZ589837 CKU589834:CKV589837 CUQ589834:CUR589837 DEM589834:DEN589837 DOI589834:DOJ589837 DYE589834:DYF589837 EIA589834:EIB589837 ERW589834:ERX589837 FBS589834:FBT589837 FLO589834:FLP589837 FVK589834:FVL589837 GFG589834:GFH589837 GPC589834:GPD589837 GYY589834:GYZ589837 HIU589834:HIV589837 HSQ589834:HSR589837 ICM589834:ICN589837 IMI589834:IMJ589837 IWE589834:IWF589837 JGA589834:JGB589837 JPW589834:JPX589837 JZS589834:JZT589837 KJO589834:KJP589837 KTK589834:KTL589837 LDG589834:LDH589837 LNC589834:LND589837 LWY589834:LWZ589837 MGU589834:MGV589837 MQQ589834:MQR589837 NAM589834:NAN589837 NKI589834:NKJ589837 NUE589834:NUF589837 OEA589834:OEB589837 ONW589834:ONX589837 OXS589834:OXT589837 PHO589834:PHP589837 PRK589834:PRL589837 QBG589834:QBH589837 QLC589834:QLD589837 QUY589834:QUZ589837 REU589834:REV589837 ROQ589834:ROR589837 RYM589834:RYN589837 SII589834:SIJ589837 SSE589834:SSF589837 TCA589834:TCB589837 TLW589834:TLX589837 TVS589834:TVT589837 UFO589834:UFP589837 UPK589834:UPL589837 UZG589834:UZH589837 VJC589834:VJD589837 VSY589834:VSZ589837 WCU589834:WCV589837 WMQ589834:WMR589837 WWM589834:WWN589837 AE655370:AF655373 KA655370:KB655373 TW655370:TX655373 ADS655370:ADT655373 ANO655370:ANP655373 AXK655370:AXL655373 BHG655370:BHH655373 BRC655370:BRD655373 CAY655370:CAZ655373 CKU655370:CKV655373 CUQ655370:CUR655373 DEM655370:DEN655373 DOI655370:DOJ655373 DYE655370:DYF655373 EIA655370:EIB655373 ERW655370:ERX655373 FBS655370:FBT655373 FLO655370:FLP655373 FVK655370:FVL655373 GFG655370:GFH655373 GPC655370:GPD655373 GYY655370:GYZ655373 HIU655370:HIV655373 HSQ655370:HSR655373 ICM655370:ICN655373 IMI655370:IMJ655373 IWE655370:IWF655373 JGA655370:JGB655373 JPW655370:JPX655373 JZS655370:JZT655373 KJO655370:KJP655373 KTK655370:KTL655373 LDG655370:LDH655373 LNC655370:LND655373 LWY655370:LWZ655373 MGU655370:MGV655373 MQQ655370:MQR655373 NAM655370:NAN655373 NKI655370:NKJ655373 NUE655370:NUF655373 OEA655370:OEB655373 ONW655370:ONX655373 OXS655370:OXT655373 PHO655370:PHP655373 PRK655370:PRL655373 QBG655370:QBH655373 QLC655370:QLD655373 QUY655370:QUZ655373 REU655370:REV655373 ROQ655370:ROR655373 RYM655370:RYN655373 SII655370:SIJ655373 SSE655370:SSF655373 TCA655370:TCB655373 TLW655370:TLX655373 TVS655370:TVT655373 UFO655370:UFP655373 UPK655370:UPL655373 UZG655370:UZH655373 VJC655370:VJD655373 VSY655370:VSZ655373 WCU655370:WCV655373 WMQ655370:WMR655373 WWM655370:WWN655373 AE720906:AF720909 KA720906:KB720909 TW720906:TX720909 ADS720906:ADT720909 ANO720906:ANP720909 AXK720906:AXL720909 BHG720906:BHH720909 BRC720906:BRD720909 CAY720906:CAZ720909 CKU720906:CKV720909 CUQ720906:CUR720909 DEM720906:DEN720909 DOI720906:DOJ720909 DYE720906:DYF720909 EIA720906:EIB720909 ERW720906:ERX720909 FBS720906:FBT720909 FLO720906:FLP720909 FVK720906:FVL720909 GFG720906:GFH720909 GPC720906:GPD720909 GYY720906:GYZ720909 HIU720906:HIV720909 HSQ720906:HSR720909 ICM720906:ICN720909 IMI720906:IMJ720909 IWE720906:IWF720909 JGA720906:JGB720909 JPW720906:JPX720909 JZS720906:JZT720909 KJO720906:KJP720909 KTK720906:KTL720909 LDG720906:LDH720909 LNC720906:LND720909 LWY720906:LWZ720909 MGU720906:MGV720909 MQQ720906:MQR720909 NAM720906:NAN720909 NKI720906:NKJ720909 NUE720906:NUF720909 OEA720906:OEB720909 ONW720906:ONX720909 OXS720906:OXT720909 PHO720906:PHP720909 PRK720906:PRL720909 QBG720906:QBH720909 QLC720906:QLD720909 QUY720906:QUZ720909 REU720906:REV720909 ROQ720906:ROR720909 RYM720906:RYN720909 SII720906:SIJ720909 SSE720906:SSF720909 TCA720906:TCB720909 TLW720906:TLX720909 TVS720906:TVT720909 UFO720906:UFP720909 UPK720906:UPL720909 UZG720906:UZH720909 VJC720906:VJD720909 VSY720906:VSZ720909 WCU720906:WCV720909 WMQ720906:WMR720909 WWM720906:WWN720909 AE786442:AF786445 KA786442:KB786445 TW786442:TX786445 ADS786442:ADT786445 ANO786442:ANP786445 AXK786442:AXL786445 BHG786442:BHH786445 BRC786442:BRD786445 CAY786442:CAZ786445 CKU786442:CKV786445 CUQ786442:CUR786445 DEM786442:DEN786445 DOI786442:DOJ786445 DYE786442:DYF786445 EIA786442:EIB786445 ERW786442:ERX786445 FBS786442:FBT786445 FLO786442:FLP786445 FVK786442:FVL786445 GFG786442:GFH786445 GPC786442:GPD786445 GYY786442:GYZ786445 HIU786442:HIV786445 HSQ786442:HSR786445 ICM786442:ICN786445 IMI786442:IMJ786445 IWE786442:IWF786445 JGA786442:JGB786445 JPW786442:JPX786445 JZS786442:JZT786445 KJO786442:KJP786445 KTK786442:KTL786445 LDG786442:LDH786445 LNC786442:LND786445 LWY786442:LWZ786445 MGU786442:MGV786445 MQQ786442:MQR786445 NAM786442:NAN786445 NKI786442:NKJ786445 NUE786442:NUF786445 OEA786442:OEB786445 ONW786442:ONX786445 OXS786442:OXT786445 PHO786442:PHP786445 PRK786442:PRL786445 QBG786442:QBH786445 QLC786442:QLD786445 QUY786442:QUZ786445 REU786442:REV786445 ROQ786442:ROR786445 RYM786442:RYN786445 SII786442:SIJ786445 SSE786442:SSF786445 TCA786442:TCB786445 TLW786442:TLX786445 TVS786442:TVT786445 UFO786442:UFP786445 UPK786442:UPL786445 UZG786442:UZH786445 VJC786442:VJD786445 VSY786442:VSZ786445 WCU786442:WCV786445 WMQ786442:WMR786445 WWM786442:WWN786445 AE851978:AF851981 KA851978:KB851981 TW851978:TX851981 ADS851978:ADT851981 ANO851978:ANP851981 AXK851978:AXL851981 BHG851978:BHH851981 BRC851978:BRD851981 CAY851978:CAZ851981 CKU851978:CKV851981 CUQ851978:CUR851981 DEM851978:DEN851981 DOI851978:DOJ851981 DYE851978:DYF851981 EIA851978:EIB851981 ERW851978:ERX851981 FBS851978:FBT851981 FLO851978:FLP851981 FVK851978:FVL851981 GFG851978:GFH851981 GPC851978:GPD851981 GYY851978:GYZ851981 HIU851978:HIV851981 HSQ851978:HSR851981 ICM851978:ICN851981 IMI851978:IMJ851981 IWE851978:IWF851981 JGA851978:JGB851981 JPW851978:JPX851981 JZS851978:JZT851981 KJO851978:KJP851981 KTK851978:KTL851981 LDG851978:LDH851981 LNC851978:LND851981 LWY851978:LWZ851981 MGU851978:MGV851981 MQQ851978:MQR851981 NAM851978:NAN851981 NKI851978:NKJ851981 NUE851978:NUF851981 OEA851978:OEB851981 ONW851978:ONX851981 OXS851978:OXT851981 PHO851978:PHP851981 PRK851978:PRL851981 QBG851978:QBH851981 QLC851978:QLD851981 QUY851978:QUZ851981 REU851978:REV851981 ROQ851978:ROR851981 RYM851978:RYN851981 SII851978:SIJ851981 SSE851978:SSF851981 TCA851978:TCB851981 TLW851978:TLX851981 TVS851978:TVT851981 UFO851978:UFP851981 UPK851978:UPL851981 UZG851978:UZH851981 VJC851978:VJD851981 VSY851978:VSZ851981 WCU851978:WCV851981 WMQ851978:WMR851981 WWM851978:WWN851981 AE917514:AF917517 KA917514:KB917517 TW917514:TX917517 ADS917514:ADT917517 ANO917514:ANP917517 AXK917514:AXL917517 BHG917514:BHH917517 BRC917514:BRD917517 CAY917514:CAZ917517 CKU917514:CKV917517 CUQ917514:CUR917517 DEM917514:DEN917517 DOI917514:DOJ917517 DYE917514:DYF917517 EIA917514:EIB917517 ERW917514:ERX917517 FBS917514:FBT917517 FLO917514:FLP917517 FVK917514:FVL917517 GFG917514:GFH917517 GPC917514:GPD917517 GYY917514:GYZ917517 HIU917514:HIV917517 HSQ917514:HSR917517 ICM917514:ICN917517 IMI917514:IMJ917517 IWE917514:IWF917517 JGA917514:JGB917517 JPW917514:JPX917517 JZS917514:JZT917517 KJO917514:KJP917517 KTK917514:KTL917517 LDG917514:LDH917517 LNC917514:LND917517 LWY917514:LWZ917517 MGU917514:MGV917517 MQQ917514:MQR917517 NAM917514:NAN917517 NKI917514:NKJ917517 NUE917514:NUF917517 OEA917514:OEB917517 ONW917514:ONX917517 OXS917514:OXT917517 PHO917514:PHP917517 PRK917514:PRL917517 QBG917514:QBH917517 QLC917514:QLD917517 QUY917514:QUZ917517 REU917514:REV917517 ROQ917514:ROR917517 RYM917514:RYN917517 SII917514:SIJ917517 SSE917514:SSF917517 TCA917514:TCB917517 TLW917514:TLX917517 TVS917514:TVT917517 UFO917514:UFP917517 UPK917514:UPL917517 UZG917514:UZH917517 VJC917514:VJD917517 VSY917514:VSZ917517 WCU917514:WCV917517 WMQ917514:WMR917517 WWM917514:WWN917517 AE983050:AF983053 KA983050:KB983053 TW983050:TX983053 ADS983050:ADT983053 ANO983050:ANP983053 AXK983050:AXL983053 BHG983050:BHH983053 BRC983050:BRD983053 CAY983050:CAZ983053 CKU983050:CKV983053 CUQ983050:CUR983053 DEM983050:DEN983053 DOI983050:DOJ983053 DYE983050:DYF983053 EIA983050:EIB983053 ERW983050:ERX983053 FBS983050:FBT983053 FLO983050:FLP983053 FVK983050:FVL983053 GFG983050:GFH983053 GPC983050:GPD983053 GYY983050:GYZ983053 HIU983050:HIV983053 HSQ983050:HSR983053 ICM983050:ICN983053 IMI983050:IMJ983053 IWE983050:IWF983053 JGA983050:JGB983053 JPW983050:JPX983053 JZS983050:JZT983053 KJO983050:KJP983053 KTK983050:KTL983053 LDG983050:LDH983053 LNC983050:LND983053 LWY983050:LWZ983053 MGU983050:MGV983053 MQQ983050:MQR983053 NAM983050:NAN983053 NKI983050:NKJ983053 NUE983050:NUF983053 OEA983050:OEB983053 ONW983050:ONX983053 OXS983050:OXT983053 PHO983050:PHP983053 PRK983050:PRL983053 QBG983050:QBH983053 QLC983050:QLD983053 QUY983050:QUZ983053 REU983050:REV983053 ROQ983050:ROR983053 RYM983050:RYN983053 SII983050:SIJ983053 SSE983050:SSF983053 TCA983050:TCB983053 TLW983050:TLX983053 TVS983050:TVT983053 UFO983050:UFP983053 UPK983050:UPL983053 UZG983050:UZH983053 VJC983050:VJD983053 VSY983050:VSZ983053 WCU983050:WCV983053 WMQ983050:WMR983053 WWM983050:WWN983053 AH10:AI10 KD10:KE10 TZ10:UA10 ADV10:ADW10 ANR10:ANS10 AXN10:AXO10 BHJ10:BHK10 BRF10:BRG10 CBB10:CBC10 CKX10:CKY10 CUT10:CUU10 DEP10:DEQ10 DOL10:DOM10 DYH10:DYI10 EID10:EIE10 ERZ10:ESA10 FBV10:FBW10 FLR10:FLS10 FVN10:FVO10 GFJ10:GFK10 GPF10:GPG10 GZB10:GZC10 HIX10:HIY10 HST10:HSU10 ICP10:ICQ10 IML10:IMM10 IWH10:IWI10 JGD10:JGE10 JPZ10:JQA10 JZV10:JZW10 KJR10:KJS10 KTN10:KTO10 LDJ10:LDK10 LNF10:LNG10 LXB10:LXC10 MGX10:MGY10 MQT10:MQU10 NAP10:NAQ10 NKL10:NKM10 NUH10:NUI10 OED10:OEE10 ONZ10:OOA10 OXV10:OXW10 PHR10:PHS10 PRN10:PRO10 QBJ10:QBK10 QLF10:QLG10 QVB10:QVC10 REX10:REY10 ROT10:ROU10 RYP10:RYQ10 SIL10:SIM10 SSH10:SSI10 TCD10:TCE10 TLZ10:TMA10 TVV10:TVW10 UFR10:UFS10 UPN10:UPO10 UZJ10:UZK10 VJF10:VJG10 VTB10:VTC10 WCX10:WCY10 WMT10:WMU10 WWP10:WWQ10 AH65546:AI65546 KD65546:KE65546 TZ65546:UA65546 ADV65546:ADW65546 ANR65546:ANS65546 AXN65546:AXO65546 BHJ65546:BHK65546 BRF65546:BRG65546 CBB65546:CBC65546 CKX65546:CKY65546 CUT65546:CUU65546 DEP65546:DEQ65546 DOL65546:DOM65546 DYH65546:DYI65546 EID65546:EIE65546 ERZ65546:ESA65546 FBV65546:FBW65546 FLR65546:FLS65546 FVN65546:FVO65546 GFJ65546:GFK65546 GPF65546:GPG65546 GZB65546:GZC65546 HIX65546:HIY65546 HST65546:HSU65546 ICP65546:ICQ65546 IML65546:IMM65546 IWH65546:IWI65546 JGD65546:JGE65546 JPZ65546:JQA65546 JZV65546:JZW65546 KJR65546:KJS65546 KTN65546:KTO65546 LDJ65546:LDK65546 LNF65546:LNG65546 LXB65546:LXC65546 MGX65546:MGY65546 MQT65546:MQU65546 NAP65546:NAQ65546 NKL65546:NKM65546 NUH65546:NUI65546 OED65546:OEE65546 ONZ65546:OOA65546 OXV65546:OXW65546 PHR65546:PHS65546 PRN65546:PRO65546 QBJ65546:QBK65546 QLF65546:QLG65546 QVB65546:QVC65546 REX65546:REY65546 ROT65546:ROU65546 RYP65546:RYQ65546 SIL65546:SIM65546 SSH65546:SSI65546 TCD65546:TCE65546 TLZ65546:TMA65546 TVV65546:TVW65546 UFR65546:UFS65546 UPN65546:UPO65546 UZJ65546:UZK65546 VJF65546:VJG65546 VTB65546:VTC65546 WCX65546:WCY65546 WMT65546:WMU65546 WWP65546:WWQ65546 AH131082:AI131082 KD131082:KE131082 TZ131082:UA131082 ADV131082:ADW131082 ANR131082:ANS131082 AXN131082:AXO131082 BHJ131082:BHK131082 BRF131082:BRG131082 CBB131082:CBC131082 CKX131082:CKY131082 CUT131082:CUU131082 DEP131082:DEQ131082 DOL131082:DOM131082 DYH131082:DYI131082 EID131082:EIE131082 ERZ131082:ESA131082 FBV131082:FBW131082 FLR131082:FLS131082 FVN131082:FVO131082 GFJ131082:GFK131082 GPF131082:GPG131082 GZB131082:GZC131082 HIX131082:HIY131082 HST131082:HSU131082 ICP131082:ICQ131082 IML131082:IMM131082 IWH131082:IWI131082 JGD131082:JGE131082 JPZ131082:JQA131082 JZV131082:JZW131082 KJR131082:KJS131082 KTN131082:KTO131082 LDJ131082:LDK131082 LNF131082:LNG131082 LXB131082:LXC131082 MGX131082:MGY131082 MQT131082:MQU131082 NAP131082:NAQ131082 NKL131082:NKM131082 NUH131082:NUI131082 OED131082:OEE131082 ONZ131082:OOA131082 OXV131082:OXW131082 PHR131082:PHS131082 PRN131082:PRO131082 QBJ131082:QBK131082 QLF131082:QLG131082 QVB131082:QVC131082 REX131082:REY131082 ROT131082:ROU131082 RYP131082:RYQ131082 SIL131082:SIM131082 SSH131082:SSI131082 TCD131082:TCE131082 TLZ131082:TMA131082 TVV131082:TVW131082 UFR131082:UFS131082 UPN131082:UPO131082 UZJ131082:UZK131082 VJF131082:VJG131082 VTB131082:VTC131082 WCX131082:WCY131082 WMT131082:WMU131082 WWP131082:WWQ131082 AH196618:AI196618 KD196618:KE196618 TZ196618:UA196618 ADV196618:ADW196618 ANR196618:ANS196618 AXN196618:AXO196618 BHJ196618:BHK196618 BRF196618:BRG196618 CBB196618:CBC196618 CKX196618:CKY196618 CUT196618:CUU196618 DEP196618:DEQ196618 DOL196618:DOM196618 DYH196618:DYI196618 EID196618:EIE196618 ERZ196618:ESA196618 FBV196618:FBW196618 FLR196618:FLS196618 FVN196618:FVO196618 GFJ196618:GFK196618 GPF196618:GPG196618 GZB196618:GZC196618 HIX196618:HIY196618 HST196618:HSU196618 ICP196618:ICQ196618 IML196618:IMM196618 IWH196618:IWI196618 JGD196618:JGE196618 JPZ196618:JQA196618 JZV196618:JZW196618 KJR196618:KJS196618 KTN196618:KTO196618 LDJ196618:LDK196618 LNF196618:LNG196618 LXB196618:LXC196618 MGX196618:MGY196618 MQT196618:MQU196618 NAP196618:NAQ196618 NKL196618:NKM196618 NUH196618:NUI196618 OED196618:OEE196618 ONZ196618:OOA196618 OXV196618:OXW196618 PHR196618:PHS196618 PRN196618:PRO196618 QBJ196618:QBK196618 QLF196618:QLG196618 QVB196618:QVC196618 REX196618:REY196618 ROT196618:ROU196618 RYP196618:RYQ196618 SIL196618:SIM196618 SSH196618:SSI196618 TCD196618:TCE196618 TLZ196618:TMA196618 TVV196618:TVW196618 UFR196618:UFS196618 UPN196618:UPO196618 UZJ196618:UZK196618 VJF196618:VJG196618 VTB196618:VTC196618 WCX196618:WCY196618 WMT196618:WMU196618 WWP196618:WWQ196618 AH262154:AI262154 KD262154:KE262154 TZ262154:UA262154 ADV262154:ADW262154 ANR262154:ANS262154 AXN262154:AXO262154 BHJ262154:BHK262154 BRF262154:BRG262154 CBB262154:CBC262154 CKX262154:CKY262154 CUT262154:CUU262154 DEP262154:DEQ262154 DOL262154:DOM262154 DYH262154:DYI262154 EID262154:EIE262154 ERZ262154:ESA262154 FBV262154:FBW262154 FLR262154:FLS262154 FVN262154:FVO262154 GFJ262154:GFK262154 GPF262154:GPG262154 GZB262154:GZC262154 HIX262154:HIY262154 HST262154:HSU262154 ICP262154:ICQ262154 IML262154:IMM262154 IWH262154:IWI262154 JGD262154:JGE262154 JPZ262154:JQA262154 JZV262154:JZW262154 KJR262154:KJS262154 KTN262154:KTO262154 LDJ262154:LDK262154 LNF262154:LNG262154 LXB262154:LXC262154 MGX262154:MGY262154 MQT262154:MQU262154 NAP262154:NAQ262154 NKL262154:NKM262154 NUH262154:NUI262154 OED262154:OEE262154 ONZ262154:OOA262154 OXV262154:OXW262154 PHR262154:PHS262154 PRN262154:PRO262154 QBJ262154:QBK262154 QLF262154:QLG262154 QVB262154:QVC262154 REX262154:REY262154 ROT262154:ROU262154 RYP262154:RYQ262154 SIL262154:SIM262154 SSH262154:SSI262154 TCD262154:TCE262154 TLZ262154:TMA262154 TVV262154:TVW262154 UFR262154:UFS262154 UPN262154:UPO262154 UZJ262154:UZK262154 VJF262154:VJG262154 VTB262154:VTC262154 WCX262154:WCY262154 WMT262154:WMU262154 WWP262154:WWQ262154 AH327690:AI327690 KD327690:KE327690 TZ327690:UA327690 ADV327690:ADW327690 ANR327690:ANS327690 AXN327690:AXO327690 BHJ327690:BHK327690 BRF327690:BRG327690 CBB327690:CBC327690 CKX327690:CKY327690 CUT327690:CUU327690 DEP327690:DEQ327690 DOL327690:DOM327690 DYH327690:DYI327690 EID327690:EIE327690 ERZ327690:ESA327690 FBV327690:FBW327690 FLR327690:FLS327690 FVN327690:FVO327690 GFJ327690:GFK327690 GPF327690:GPG327690 GZB327690:GZC327690 HIX327690:HIY327690 HST327690:HSU327690 ICP327690:ICQ327690 IML327690:IMM327690 IWH327690:IWI327690 JGD327690:JGE327690 JPZ327690:JQA327690 JZV327690:JZW327690 KJR327690:KJS327690 KTN327690:KTO327690 LDJ327690:LDK327690 LNF327690:LNG327690 LXB327690:LXC327690 MGX327690:MGY327690 MQT327690:MQU327690 NAP327690:NAQ327690 NKL327690:NKM327690 NUH327690:NUI327690 OED327690:OEE327690 ONZ327690:OOA327690 OXV327690:OXW327690 PHR327690:PHS327690 PRN327690:PRO327690 QBJ327690:QBK327690 QLF327690:QLG327690 QVB327690:QVC327690 REX327690:REY327690 ROT327690:ROU327690 RYP327690:RYQ327690 SIL327690:SIM327690 SSH327690:SSI327690 TCD327690:TCE327690 TLZ327690:TMA327690 TVV327690:TVW327690 UFR327690:UFS327690 UPN327690:UPO327690 UZJ327690:UZK327690 VJF327690:VJG327690 VTB327690:VTC327690 WCX327690:WCY327690 WMT327690:WMU327690 WWP327690:WWQ327690 AH393226:AI393226 KD393226:KE393226 TZ393226:UA393226 ADV393226:ADW393226 ANR393226:ANS393226 AXN393226:AXO393226 BHJ393226:BHK393226 BRF393226:BRG393226 CBB393226:CBC393226 CKX393226:CKY393226 CUT393226:CUU393226 DEP393226:DEQ393226 DOL393226:DOM393226 DYH393226:DYI393226 EID393226:EIE393226 ERZ393226:ESA393226 FBV393226:FBW393226 FLR393226:FLS393226 FVN393226:FVO393226 GFJ393226:GFK393226 GPF393226:GPG393226 GZB393226:GZC393226 HIX393226:HIY393226 HST393226:HSU393226 ICP393226:ICQ393226 IML393226:IMM393226 IWH393226:IWI393226 JGD393226:JGE393226 JPZ393226:JQA393226 JZV393226:JZW393226 KJR393226:KJS393226 KTN393226:KTO393226 LDJ393226:LDK393226 LNF393226:LNG393226 LXB393226:LXC393226 MGX393226:MGY393226 MQT393226:MQU393226 NAP393226:NAQ393226 NKL393226:NKM393226 NUH393226:NUI393226 OED393226:OEE393226 ONZ393226:OOA393226 OXV393226:OXW393226 PHR393226:PHS393226 PRN393226:PRO393226 QBJ393226:QBK393226 QLF393226:QLG393226 QVB393226:QVC393226 REX393226:REY393226 ROT393226:ROU393226 RYP393226:RYQ393226 SIL393226:SIM393226 SSH393226:SSI393226 TCD393226:TCE393226 TLZ393226:TMA393226 TVV393226:TVW393226 UFR393226:UFS393226 UPN393226:UPO393226 UZJ393226:UZK393226 VJF393226:VJG393226 VTB393226:VTC393226 WCX393226:WCY393226 WMT393226:WMU393226 WWP393226:WWQ393226 AH458762:AI458762 KD458762:KE458762 TZ458762:UA458762 ADV458762:ADW458762 ANR458762:ANS458762 AXN458762:AXO458762 BHJ458762:BHK458762 BRF458762:BRG458762 CBB458762:CBC458762 CKX458762:CKY458762 CUT458762:CUU458762 DEP458762:DEQ458762 DOL458762:DOM458762 DYH458762:DYI458762 EID458762:EIE458762 ERZ458762:ESA458762 FBV458762:FBW458762 FLR458762:FLS458762 FVN458762:FVO458762 GFJ458762:GFK458762 GPF458762:GPG458762 GZB458762:GZC458762 HIX458762:HIY458762 HST458762:HSU458762 ICP458762:ICQ458762 IML458762:IMM458762 IWH458762:IWI458762 JGD458762:JGE458762 JPZ458762:JQA458762 JZV458762:JZW458762 KJR458762:KJS458762 KTN458762:KTO458762 LDJ458762:LDK458762 LNF458762:LNG458762 LXB458762:LXC458762 MGX458762:MGY458762 MQT458762:MQU458762 NAP458762:NAQ458762 NKL458762:NKM458762 NUH458762:NUI458762 OED458762:OEE458762 ONZ458762:OOA458762 OXV458762:OXW458762 PHR458762:PHS458762 PRN458762:PRO458762 QBJ458762:QBK458762 QLF458762:QLG458762 QVB458762:QVC458762 REX458762:REY458762 ROT458762:ROU458762 RYP458762:RYQ458762 SIL458762:SIM458762 SSH458762:SSI458762 TCD458762:TCE458762 TLZ458762:TMA458762 TVV458762:TVW458762 UFR458762:UFS458762 UPN458762:UPO458762 UZJ458762:UZK458762 VJF458762:VJG458762 VTB458762:VTC458762 WCX458762:WCY458762 WMT458762:WMU458762 WWP458762:WWQ458762 AH524298:AI524298 KD524298:KE524298 TZ524298:UA524298 ADV524298:ADW524298 ANR524298:ANS524298 AXN524298:AXO524298 BHJ524298:BHK524298 BRF524298:BRG524298 CBB524298:CBC524298 CKX524298:CKY524298 CUT524298:CUU524298 DEP524298:DEQ524298 DOL524298:DOM524298 DYH524298:DYI524298 EID524298:EIE524298 ERZ524298:ESA524298 FBV524298:FBW524298 FLR524298:FLS524298 FVN524298:FVO524298 GFJ524298:GFK524298 GPF524298:GPG524298 GZB524298:GZC524298 HIX524298:HIY524298 HST524298:HSU524298 ICP524298:ICQ524298 IML524298:IMM524298 IWH524298:IWI524298 JGD524298:JGE524298 JPZ524298:JQA524298 JZV524298:JZW524298 KJR524298:KJS524298 KTN524298:KTO524298 LDJ524298:LDK524298 LNF524298:LNG524298 LXB524298:LXC524298 MGX524298:MGY524298 MQT524298:MQU524298 NAP524298:NAQ524298 NKL524298:NKM524298 NUH524298:NUI524298 OED524298:OEE524298 ONZ524298:OOA524298 OXV524298:OXW524298 PHR524298:PHS524298 PRN524298:PRO524298 QBJ524298:QBK524298 QLF524298:QLG524298 QVB524298:QVC524298 REX524298:REY524298 ROT524298:ROU524298 RYP524298:RYQ524298 SIL524298:SIM524298 SSH524298:SSI524298 TCD524298:TCE524298 TLZ524298:TMA524298 TVV524298:TVW524298 UFR524298:UFS524298 UPN524298:UPO524298 UZJ524298:UZK524298 VJF524298:VJG524298 VTB524298:VTC524298 WCX524298:WCY524298 WMT524298:WMU524298 WWP524298:WWQ524298 AH589834:AI589834 KD589834:KE589834 TZ589834:UA589834 ADV589834:ADW589834 ANR589834:ANS589834 AXN589834:AXO589834 BHJ589834:BHK589834 BRF589834:BRG589834 CBB589834:CBC589834 CKX589834:CKY589834 CUT589834:CUU589834 DEP589834:DEQ589834 DOL589834:DOM589834 DYH589834:DYI589834 EID589834:EIE589834 ERZ589834:ESA589834 FBV589834:FBW589834 FLR589834:FLS589834 FVN589834:FVO589834 GFJ589834:GFK589834 GPF589834:GPG589834 GZB589834:GZC589834 HIX589834:HIY589834 HST589834:HSU589834 ICP589834:ICQ589834 IML589834:IMM589834 IWH589834:IWI589834 JGD589834:JGE589834 JPZ589834:JQA589834 JZV589834:JZW589834 KJR589834:KJS589834 KTN589834:KTO589834 LDJ589834:LDK589834 LNF589834:LNG589834 LXB589834:LXC589834 MGX589834:MGY589834 MQT589834:MQU589834 NAP589834:NAQ589834 NKL589834:NKM589834 NUH589834:NUI589834 OED589834:OEE589834 ONZ589834:OOA589834 OXV589834:OXW589834 PHR589834:PHS589834 PRN589834:PRO589834 QBJ589834:QBK589834 QLF589834:QLG589834 QVB589834:QVC589834 REX589834:REY589834 ROT589834:ROU589834 RYP589834:RYQ589834 SIL589834:SIM589834 SSH589834:SSI589834 TCD589834:TCE589834 TLZ589834:TMA589834 TVV589834:TVW589834 UFR589834:UFS589834 UPN589834:UPO589834 UZJ589834:UZK589834 VJF589834:VJG589834 VTB589834:VTC589834 WCX589834:WCY589834 WMT589834:WMU589834 WWP589834:WWQ589834 AH655370:AI655370 KD655370:KE655370 TZ655370:UA655370 ADV655370:ADW655370 ANR655370:ANS655370 AXN655370:AXO655370 BHJ655370:BHK655370 BRF655370:BRG655370 CBB655370:CBC655370 CKX655370:CKY655370 CUT655370:CUU655370 DEP655370:DEQ655370 DOL655370:DOM655370 DYH655370:DYI655370 EID655370:EIE655370 ERZ655370:ESA655370 FBV655370:FBW655370 FLR655370:FLS655370 FVN655370:FVO655370 GFJ655370:GFK655370 GPF655370:GPG655370 GZB655370:GZC655370 HIX655370:HIY655370 HST655370:HSU655370 ICP655370:ICQ655370 IML655370:IMM655370 IWH655370:IWI655370 JGD655370:JGE655370 JPZ655370:JQA655370 JZV655370:JZW655370 KJR655370:KJS655370 KTN655370:KTO655370 LDJ655370:LDK655370 LNF655370:LNG655370 LXB655370:LXC655370 MGX655370:MGY655370 MQT655370:MQU655370 NAP655370:NAQ655370 NKL655370:NKM655370 NUH655370:NUI655370 OED655370:OEE655370 ONZ655370:OOA655370 OXV655370:OXW655370 PHR655370:PHS655370 PRN655370:PRO655370 QBJ655370:QBK655370 QLF655370:QLG655370 QVB655370:QVC655370 REX655370:REY655370 ROT655370:ROU655370 RYP655370:RYQ655370 SIL655370:SIM655370 SSH655370:SSI655370 TCD655370:TCE655370 TLZ655370:TMA655370 TVV655370:TVW655370 UFR655370:UFS655370 UPN655370:UPO655370 UZJ655370:UZK655370 VJF655370:VJG655370 VTB655370:VTC655370 WCX655370:WCY655370 WMT655370:WMU655370 WWP655370:WWQ655370 AH720906:AI720906 KD720906:KE720906 TZ720906:UA720906 ADV720906:ADW720906 ANR720906:ANS720906 AXN720906:AXO720906 BHJ720906:BHK720906 BRF720906:BRG720906 CBB720906:CBC720906 CKX720906:CKY720906 CUT720906:CUU720906 DEP720906:DEQ720906 DOL720906:DOM720906 DYH720906:DYI720906 EID720906:EIE720906 ERZ720906:ESA720906 FBV720906:FBW720906 FLR720906:FLS720906 FVN720906:FVO720906 GFJ720906:GFK720906 GPF720906:GPG720906 GZB720906:GZC720906 HIX720906:HIY720906 HST720906:HSU720906 ICP720906:ICQ720906 IML720906:IMM720906 IWH720906:IWI720906 JGD720906:JGE720906 JPZ720906:JQA720906 JZV720906:JZW720906 KJR720906:KJS720906 KTN720906:KTO720906 LDJ720906:LDK720906 LNF720906:LNG720906 LXB720906:LXC720906 MGX720906:MGY720906 MQT720906:MQU720906 NAP720906:NAQ720906 NKL720906:NKM720906 NUH720906:NUI720906 OED720906:OEE720906 ONZ720906:OOA720906 OXV720906:OXW720906 PHR720906:PHS720906 PRN720906:PRO720906 QBJ720906:QBK720906 QLF720906:QLG720906 QVB720906:QVC720906 REX720906:REY720906 ROT720906:ROU720906 RYP720906:RYQ720906 SIL720906:SIM720906 SSH720906:SSI720906 TCD720906:TCE720906 TLZ720906:TMA720906 TVV720906:TVW720906 UFR720906:UFS720906 UPN720906:UPO720906 UZJ720906:UZK720906 VJF720906:VJG720906 VTB720906:VTC720906 WCX720906:WCY720906 WMT720906:WMU720906 WWP720906:WWQ720906 AH786442:AI786442 KD786442:KE786442 TZ786442:UA786442 ADV786442:ADW786442 ANR786442:ANS786442 AXN786442:AXO786442 BHJ786442:BHK786442 BRF786442:BRG786442 CBB786442:CBC786442 CKX786442:CKY786442 CUT786442:CUU786442 DEP786442:DEQ786442 DOL786442:DOM786442 DYH786442:DYI786442 EID786442:EIE786442 ERZ786442:ESA786442 FBV786442:FBW786442 FLR786442:FLS786442 FVN786442:FVO786442 GFJ786442:GFK786442 GPF786442:GPG786442 GZB786442:GZC786442 HIX786442:HIY786442 HST786442:HSU786442 ICP786442:ICQ786442 IML786442:IMM786442 IWH786442:IWI786442 JGD786442:JGE786442 JPZ786442:JQA786442 JZV786442:JZW786442 KJR786442:KJS786442 KTN786442:KTO786442 LDJ786442:LDK786442 LNF786442:LNG786442 LXB786442:LXC786442 MGX786442:MGY786442 MQT786442:MQU786442 NAP786442:NAQ786442 NKL786442:NKM786442 NUH786442:NUI786442 OED786442:OEE786442 ONZ786442:OOA786442 OXV786442:OXW786442 PHR786442:PHS786442 PRN786442:PRO786442 QBJ786442:QBK786442 QLF786442:QLG786442 QVB786442:QVC786442 REX786442:REY786442 ROT786442:ROU786442 RYP786442:RYQ786442 SIL786442:SIM786442 SSH786442:SSI786442 TCD786442:TCE786442 TLZ786442:TMA786442 TVV786442:TVW786442 UFR786442:UFS786442 UPN786442:UPO786442 UZJ786442:UZK786442 VJF786442:VJG786442 VTB786442:VTC786442 WCX786442:WCY786442 WMT786442:WMU786442 WWP786442:WWQ786442 AH851978:AI851978 KD851978:KE851978 TZ851978:UA851978 ADV851978:ADW851978 ANR851978:ANS851978 AXN851978:AXO851978 BHJ851978:BHK851978 BRF851978:BRG851978 CBB851978:CBC851978 CKX851978:CKY851978 CUT851978:CUU851978 DEP851978:DEQ851978 DOL851978:DOM851978 DYH851978:DYI851978 EID851978:EIE851978 ERZ851978:ESA851978 FBV851978:FBW851978 FLR851978:FLS851978 FVN851978:FVO851978 GFJ851978:GFK851978 GPF851978:GPG851978 GZB851978:GZC851978 HIX851978:HIY851978 HST851978:HSU851978 ICP851978:ICQ851978 IML851978:IMM851978 IWH851978:IWI851978 JGD851978:JGE851978 JPZ851978:JQA851978 JZV851978:JZW851978 KJR851978:KJS851978 KTN851978:KTO851978 LDJ851978:LDK851978 LNF851978:LNG851978 LXB851978:LXC851978 MGX851978:MGY851978 MQT851978:MQU851978 NAP851978:NAQ851978 NKL851978:NKM851978 NUH851978:NUI851978 OED851978:OEE851978 ONZ851978:OOA851978 OXV851978:OXW851978 PHR851978:PHS851978 PRN851978:PRO851978 QBJ851978:QBK851978 QLF851978:QLG851978 QVB851978:QVC851978 REX851978:REY851978 ROT851978:ROU851978 RYP851978:RYQ851978 SIL851978:SIM851978 SSH851978:SSI851978 TCD851978:TCE851978 TLZ851978:TMA851978 TVV851978:TVW851978 UFR851978:UFS851978 UPN851978:UPO851978 UZJ851978:UZK851978 VJF851978:VJG851978 VTB851978:VTC851978 WCX851978:WCY851978 WMT851978:WMU851978 WWP851978:WWQ851978 AH917514:AI917514 KD917514:KE917514 TZ917514:UA917514 ADV917514:ADW917514 ANR917514:ANS917514 AXN917514:AXO917514 BHJ917514:BHK917514 BRF917514:BRG917514 CBB917514:CBC917514 CKX917514:CKY917514 CUT917514:CUU917514 DEP917514:DEQ917514 DOL917514:DOM917514 DYH917514:DYI917514 EID917514:EIE917514 ERZ917514:ESA917514 FBV917514:FBW917514 FLR917514:FLS917514 FVN917514:FVO917514 GFJ917514:GFK917514 GPF917514:GPG917514 GZB917514:GZC917514 HIX917514:HIY917514 HST917514:HSU917514 ICP917514:ICQ917514 IML917514:IMM917514 IWH917514:IWI917514 JGD917514:JGE917514 JPZ917514:JQA917514 JZV917514:JZW917514 KJR917514:KJS917514 KTN917514:KTO917514 LDJ917514:LDK917514 LNF917514:LNG917514 LXB917514:LXC917514 MGX917514:MGY917514 MQT917514:MQU917514 NAP917514:NAQ917514 NKL917514:NKM917514 NUH917514:NUI917514 OED917514:OEE917514 ONZ917514:OOA917514 OXV917514:OXW917514 PHR917514:PHS917514 PRN917514:PRO917514 QBJ917514:QBK917514 QLF917514:QLG917514 QVB917514:QVC917514 REX917514:REY917514 ROT917514:ROU917514 RYP917514:RYQ917514 SIL917514:SIM917514 SSH917514:SSI917514 TCD917514:TCE917514 TLZ917514:TMA917514 TVV917514:TVW917514 UFR917514:UFS917514 UPN917514:UPO917514 UZJ917514:UZK917514 VJF917514:VJG917514 VTB917514:VTC917514 WCX917514:WCY917514 WMT917514:WMU917514 WWP917514:WWQ917514 AH983050:AI983050 KD983050:KE983050 TZ983050:UA983050 ADV983050:ADW983050 ANR983050:ANS983050 AXN983050:AXO983050 BHJ983050:BHK983050 BRF983050:BRG983050 CBB983050:CBC983050 CKX983050:CKY983050 CUT983050:CUU983050 DEP983050:DEQ983050 DOL983050:DOM983050 DYH983050:DYI983050 EID983050:EIE983050 ERZ983050:ESA983050 FBV983050:FBW983050 FLR983050:FLS983050 FVN983050:FVO983050 GFJ983050:GFK983050 GPF983050:GPG983050 GZB983050:GZC983050 HIX983050:HIY983050 HST983050:HSU983050 ICP983050:ICQ983050 IML983050:IMM983050 IWH983050:IWI983050 JGD983050:JGE983050 JPZ983050:JQA983050 JZV983050:JZW983050 KJR983050:KJS983050 KTN983050:KTO983050 LDJ983050:LDK983050 LNF983050:LNG983050 LXB983050:LXC983050 MGX983050:MGY983050 MQT983050:MQU983050 NAP983050:NAQ983050 NKL983050:NKM983050 NUH983050:NUI983050 OED983050:OEE983050 ONZ983050:OOA983050 OXV983050:OXW983050 PHR983050:PHS983050 PRN983050:PRO983050 QBJ983050:QBK983050 QLF983050:QLG983050 QVB983050:QVC983050 REX983050:REY983050 ROT983050:ROU983050 RYP983050:RYQ983050 SIL983050:SIM983050 SSH983050:SSI983050 TCD983050:TCE983050 TLZ983050:TMA983050 TVV983050:TVW983050 UFR983050:UFS983050 UPN983050:UPO983050 UZJ983050:UZK983050 VJF983050:VJG983050 VTB983050:VTC983050 WCX983050:WCY983050 WMT983050:WMU983050 WWP983050:WWQ983050 AB10:AD10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V10:X10 JR10:JT10 TN10:TP10 ADJ10:ADL10 ANF10:ANH10 AXB10:AXD10 BGX10:BGZ10 BQT10:BQV10 CAP10:CAR10 CKL10:CKN10 CUH10:CUJ10 DED10:DEF10 DNZ10:DOB10 DXV10:DXX10 EHR10:EHT10 ERN10:ERP10 FBJ10:FBL10 FLF10:FLH10 FVB10:FVD10 GEX10:GEZ10 GOT10:GOV10 GYP10:GYR10 HIL10:HIN10 HSH10:HSJ10 ICD10:ICF10 ILZ10:IMB10 IVV10:IVX10 JFR10:JFT10 JPN10:JPP10 JZJ10:JZL10 KJF10:KJH10 KTB10:KTD10 LCX10:LCZ10 LMT10:LMV10 LWP10:LWR10 MGL10:MGN10 MQH10:MQJ10 NAD10:NAF10 NJZ10:NKB10 NTV10:NTX10 ODR10:ODT10 ONN10:ONP10 OXJ10:OXL10 PHF10:PHH10 PRB10:PRD10 QAX10:QAZ10 QKT10:QKV10 QUP10:QUR10 REL10:REN10 ROH10:ROJ10 RYD10:RYF10 SHZ10:SIB10 SRV10:SRX10 TBR10:TBT10 TLN10:TLP10 TVJ10:TVL10 UFF10:UFH10 UPB10:UPD10 UYX10:UYZ10 VIT10:VIV10 VSP10:VSR10 WCL10:WCN10 WMH10:WMJ10 WWD10:WWF10 V65546:X65546 JR65546:JT65546 TN65546:TP65546 ADJ65546:ADL65546 ANF65546:ANH65546 AXB65546:AXD65546 BGX65546:BGZ65546 BQT65546:BQV65546 CAP65546:CAR65546 CKL65546:CKN65546 CUH65546:CUJ65546 DED65546:DEF65546 DNZ65546:DOB65546 DXV65546:DXX65546 EHR65546:EHT65546 ERN65546:ERP65546 FBJ65546:FBL65546 FLF65546:FLH65546 FVB65546:FVD65546 GEX65546:GEZ65546 GOT65546:GOV65546 GYP65546:GYR65546 HIL65546:HIN65546 HSH65546:HSJ65546 ICD65546:ICF65546 ILZ65546:IMB65546 IVV65546:IVX65546 JFR65546:JFT65546 JPN65546:JPP65546 JZJ65546:JZL65546 KJF65546:KJH65546 KTB65546:KTD65546 LCX65546:LCZ65546 LMT65546:LMV65546 LWP65546:LWR65546 MGL65546:MGN65546 MQH65546:MQJ65546 NAD65546:NAF65546 NJZ65546:NKB65546 NTV65546:NTX65546 ODR65546:ODT65546 ONN65546:ONP65546 OXJ65546:OXL65546 PHF65546:PHH65546 PRB65546:PRD65546 QAX65546:QAZ65546 QKT65546:QKV65546 QUP65546:QUR65546 REL65546:REN65546 ROH65546:ROJ65546 RYD65546:RYF65546 SHZ65546:SIB65546 SRV65546:SRX65546 TBR65546:TBT65546 TLN65546:TLP65546 TVJ65546:TVL65546 UFF65546:UFH65546 UPB65546:UPD65546 UYX65546:UYZ65546 VIT65546:VIV65546 VSP65546:VSR65546 WCL65546:WCN65546 WMH65546:WMJ65546 WWD65546:WWF65546 V131082:X131082 JR131082:JT131082 TN131082:TP131082 ADJ131082:ADL131082 ANF131082:ANH131082 AXB131082:AXD131082 BGX131082:BGZ131082 BQT131082:BQV131082 CAP131082:CAR131082 CKL131082:CKN131082 CUH131082:CUJ131082 DED131082:DEF131082 DNZ131082:DOB131082 DXV131082:DXX131082 EHR131082:EHT131082 ERN131082:ERP131082 FBJ131082:FBL131082 FLF131082:FLH131082 FVB131082:FVD131082 GEX131082:GEZ131082 GOT131082:GOV131082 GYP131082:GYR131082 HIL131082:HIN131082 HSH131082:HSJ131082 ICD131082:ICF131082 ILZ131082:IMB131082 IVV131082:IVX131082 JFR131082:JFT131082 JPN131082:JPP131082 JZJ131082:JZL131082 KJF131082:KJH131082 KTB131082:KTD131082 LCX131082:LCZ131082 LMT131082:LMV131082 LWP131082:LWR131082 MGL131082:MGN131082 MQH131082:MQJ131082 NAD131082:NAF131082 NJZ131082:NKB131082 NTV131082:NTX131082 ODR131082:ODT131082 ONN131082:ONP131082 OXJ131082:OXL131082 PHF131082:PHH131082 PRB131082:PRD131082 QAX131082:QAZ131082 QKT131082:QKV131082 QUP131082:QUR131082 REL131082:REN131082 ROH131082:ROJ131082 RYD131082:RYF131082 SHZ131082:SIB131082 SRV131082:SRX131082 TBR131082:TBT131082 TLN131082:TLP131082 TVJ131082:TVL131082 UFF131082:UFH131082 UPB131082:UPD131082 UYX131082:UYZ131082 VIT131082:VIV131082 VSP131082:VSR131082 WCL131082:WCN131082 WMH131082:WMJ131082 WWD131082:WWF131082 V196618:X196618 JR196618:JT196618 TN196618:TP196618 ADJ196618:ADL196618 ANF196618:ANH196618 AXB196618:AXD196618 BGX196618:BGZ196618 BQT196618:BQV196618 CAP196618:CAR196618 CKL196618:CKN196618 CUH196618:CUJ196618 DED196618:DEF196618 DNZ196618:DOB196618 DXV196618:DXX196618 EHR196618:EHT196618 ERN196618:ERP196618 FBJ196618:FBL196618 FLF196618:FLH196618 FVB196618:FVD196618 GEX196618:GEZ196618 GOT196618:GOV196618 GYP196618:GYR196618 HIL196618:HIN196618 HSH196618:HSJ196618 ICD196618:ICF196618 ILZ196618:IMB196618 IVV196618:IVX196618 JFR196618:JFT196618 JPN196618:JPP196618 JZJ196618:JZL196618 KJF196618:KJH196618 KTB196618:KTD196618 LCX196618:LCZ196618 LMT196618:LMV196618 LWP196618:LWR196618 MGL196618:MGN196618 MQH196618:MQJ196618 NAD196618:NAF196618 NJZ196618:NKB196618 NTV196618:NTX196618 ODR196618:ODT196618 ONN196618:ONP196618 OXJ196618:OXL196618 PHF196618:PHH196618 PRB196618:PRD196618 QAX196618:QAZ196618 QKT196618:QKV196618 QUP196618:QUR196618 REL196618:REN196618 ROH196618:ROJ196618 RYD196618:RYF196618 SHZ196618:SIB196618 SRV196618:SRX196618 TBR196618:TBT196618 TLN196618:TLP196618 TVJ196618:TVL196618 UFF196618:UFH196618 UPB196618:UPD196618 UYX196618:UYZ196618 VIT196618:VIV196618 VSP196618:VSR196618 WCL196618:WCN196618 WMH196618:WMJ196618 WWD196618:WWF196618 V262154:X262154 JR262154:JT262154 TN262154:TP262154 ADJ262154:ADL262154 ANF262154:ANH262154 AXB262154:AXD262154 BGX262154:BGZ262154 BQT262154:BQV262154 CAP262154:CAR262154 CKL262154:CKN262154 CUH262154:CUJ262154 DED262154:DEF262154 DNZ262154:DOB262154 DXV262154:DXX262154 EHR262154:EHT262154 ERN262154:ERP262154 FBJ262154:FBL262154 FLF262154:FLH262154 FVB262154:FVD262154 GEX262154:GEZ262154 GOT262154:GOV262154 GYP262154:GYR262154 HIL262154:HIN262154 HSH262154:HSJ262154 ICD262154:ICF262154 ILZ262154:IMB262154 IVV262154:IVX262154 JFR262154:JFT262154 JPN262154:JPP262154 JZJ262154:JZL262154 KJF262154:KJH262154 KTB262154:KTD262154 LCX262154:LCZ262154 LMT262154:LMV262154 LWP262154:LWR262154 MGL262154:MGN262154 MQH262154:MQJ262154 NAD262154:NAF262154 NJZ262154:NKB262154 NTV262154:NTX262154 ODR262154:ODT262154 ONN262154:ONP262154 OXJ262154:OXL262154 PHF262154:PHH262154 PRB262154:PRD262154 QAX262154:QAZ262154 QKT262154:QKV262154 QUP262154:QUR262154 REL262154:REN262154 ROH262154:ROJ262154 RYD262154:RYF262154 SHZ262154:SIB262154 SRV262154:SRX262154 TBR262154:TBT262154 TLN262154:TLP262154 TVJ262154:TVL262154 UFF262154:UFH262154 UPB262154:UPD262154 UYX262154:UYZ262154 VIT262154:VIV262154 VSP262154:VSR262154 WCL262154:WCN262154 WMH262154:WMJ262154 WWD262154:WWF262154 V327690:X327690 JR327690:JT327690 TN327690:TP327690 ADJ327690:ADL327690 ANF327690:ANH327690 AXB327690:AXD327690 BGX327690:BGZ327690 BQT327690:BQV327690 CAP327690:CAR327690 CKL327690:CKN327690 CUH327690:CUJ327690 DED327690:DEF327690 DNZ327690:DOB327690 DXV327690:DXX327690 EHR327690:EHT327690 ERN327690:ERP327690 FBJ327690:FBL327690 FLF327690:FLH327690 FVB327690:FVD327690 GEX327690:GEZ327690 GOT327690:GOV327690 GYP327690:GYR327690 HIL327690:HIN327690 HSH327690:HSJ327690 ICD327690:ICF327690 ILZ327690:IMB327690 IVV327690:IVX327690 JFR327690:JFT327690 JPN327690:JPP327690 JZJ327690:JZL327690 KJF327690:KJH327690 KTB327690:KTD327690 LCX327690:LCZ327690 LMT327690:LMV327690 LWP327690:LWR327690 MGL327690:MGN327690 MQH327690:MQJ327690 NAD327690:NAF327690 NJZ327690:NKB327690 NTV327690:NTX327690 ODR327690:ODT327690 ONN327690:ONP327690 OXJ327690:OXL327690 PHF327690:PHH327690 PRB327690:PRD327690 QAX327690:QAZ327690 QKT327690:QKV327690 QUP327690:QUR327690 REL327690:REN327690 ROH327690:ROJ327690 RYD327690:RYF327690 SHZ327690:SIB327690 SRV327690:SRX327690 TBR327690:TBT327690 TLN327690:TLP327690 TVJ327690:TVL327690 UFF327690:UFH327690 UPB327690:UPD327690 UYX327690:UYZ327690 VIT327690:VIV327690 VSP327690:VSR327690 WCL327690:WCN327690 WMH327690:WMJ327690 WWD327690:WWF327690 V393226:X393226 JR393226:JT393226 TN393226:TP393226 ADJ393226:ADL393226 ANF393226:ANH393226 AXB393226:AXD393226 BGX393226:BGZ393226 BQT393226:BQV393226 CAP393226:CAR393226 CKL393226:CKN393226 CUH393226:CUJ393226 DED393226:DEF393226 DNZ393226:DOB393226 DXV393226:DXX393226 EHR393226:EHT393226 ERN393226:ERP393226 FBJ393226:FBL393226 FLF393226:FLH393226 FVB393226:FVD393226 GEX393226:GEZ393226 GOT393226:GOV393226 GYP393226:GYR393226 HIL393226:HIN393226 HSH393226:HSJ393226 ICD393226:ICF393226 ILZ393226:IMB393226 IVV393226:IVX393226 JFR393226:JFT393226 JPN393226:JPP393226 JZJ393226:JZL393226 KJF393226:KJH393226 KTB393226:KTD393226 LCX393226:LCZ393226 LMT393226:LMV393226 LWP393226:LWR393226 MGL393226:MGN393226 MQH393226:MQJ393226 NAD393226:NAF393226 NJZ393226:NKB393226 NTV393226:NTX393226 ODR393226:ODT393226 ONN393226:ONP393226 OXJ393226:OXL393226 PHF393226:PHH393226 PRB393226:PRD393226 QAX393226:QAZ393226 QKT393226:QKV393226 QUP393226:QUR393226 REL393226:REN393226 ROH393226:ROJ393226 RYD393226:RYF393226 SHZ393226:SIB393226 SRV393226:SRX393226 TBR393226:TBT393226 TLN393226:TLP393226 TVJ393226:TVL393226 UFF393226:UFH393226 UPB393226:UPD393226 UYX393226:UYZ393226 VIT393226:VIV393226 VSP393226:VSR393226 WCL393226:WCN393226 WMH393226:WMJ393226 WWD393226:WWF393226 V458762:X458762 JR458762:JT458762 TN458762:TP458762 ADJ458762:ADL458762 ANF458762:ANH458762 AXB458762:AXD458762 BGX458762:BGZ458762 BQT458762:BQV458762 CAP458762:CAR458762 CKL458762:CKN458762 CUH458762:CUJ458762 DED458762:DEF458762 DNZ458762:DOB458762 DXV458762:DXX458762 EHR458762:EHT458762 ERN458762:ERP458762 FBJ458762:FBL458762 FLF458762:FLH458762 FVB458762:FVD458762 GEX458762:GEZ458762 GOT458762:GOV458762 GYP458762:GYR458762 HIL458762:HIN458762 HSH458762:HSJ458762 ICD458762:ICF458762 ILZ458762:IMB458762 IVV458762:IVX458762 JFR458762:JFT458762 JPN458762:JPP458762 JZJ458762:JZL458762 KJF458762:KJH458762 KTB458762:KTD458762 LCX458762:LCZ458762 LMT458762:LMV458762 LWP458762:LWR458762 MGL458762:MGN458762 MQH458762:MQJ458762 NAD458762:NAF458762 NJZ458762:NKB458762 NTV458762:NTX458762 ODR458762:ODT458762 ONN458762:ONP458762 OXJ458762:OXL458762 PHF458762:PHH458762 PRB458762:PRD458762 QAX458762:QAZ458762 QKT458762:QKV458762 QUP458762:QUR458762 REL458762:REN458762 ROH458762:ROJ458762 RYD458762:RYF458762 SHZ458762:SIB458762 SRV458762:SRX458762 TBR458762:TBT458762 TLN458762:TLP458762 TVJ458762:TVL458762 UFF458762:UFH458762 UPB458762:UPD458762 UYX458762:UYZ458762 VIT458762:VIV458762 VSP458762:VSR458762 WCL458762:WCN458762 WMH458762:WMJ458762 WWD458762:WWF458762 V524298:X524298 JR524298:JT524298 TN524298:TP524298 ADJ524298:ADL524298 ANF524298:ANH524298 AXB524298:AXD524298 BGX524298:BGZ524298 BQT524298:BQV524298 CAP524298:CAR524298 CKL524298:CKN524298 CUH524298:CUJ524298 DED524298:DEF524298 DNZ524298:DOB524298 DXV524298:DXX524298 EHR524298:EHT524298 ERN524298:ERP524298 FBJ524298:FBL524298 FLF524298:FLH524298 FVB524298:FVD524298 GEX524298:GEZ524298 GOT524298:GOV524298 GYP524298:GYR524298 HIL524298:HIN524298 HSH524298:HSJ524298 ICD524298:ICF524298 ILZ524298:IMB524298 IVV524298:IVX524298 JFR524298:JFT524298 JPN524298:JPP524298 JZJ524298:JZL524298 KJF524298:KJH524298 KTB524298:KTD524298 LCX524298:LCZ524298 LMT524298:LMV524298 LWP524298:LWR524298 MGL524298:MGN524298 MQH524298:MQJ524298 NAD524298:NAF524298 NJZ524298:NKB524298 NTV524298:NTX524298 ODR524298:ODT524298 ONN524298:ONP524298 OXJ524298:OXL524298 PHF524298:PHH524298 PRB524298:PRD524298 QAX524298:QAZ524298 QKT524298:QKV524298 QUP524298:QUR524298 REL524298:REN524298 ROH524298:ROJ524298 RYD524298:RYF524298 SHZ524298:SIB524298 SRV524298:SRX524298 TBR524298:TBT524298 TLN524298:TLP524298 TVJ524298:TVL524298 UFF524298:UFH524298 UPB524298:UPD524298 UYX524298:UYZ524298 VIT524298:VIV524298 VSP524298:VSR524298 WCL524298:WCN524298 WMH524298:WMJ524298 WWD524298:WWF524298 V589834:X589834 JR589834:JT589834 TN589834:TP589834 ADJ589834:ADL589834 ANF589834:ANH589834 AXB589834:AXD589834 BGX589834:BGZ589834 BQT589834:BQV589834 CAP589834:CAR589834 CKL589834:CKN589834 CUH589834:CUJ589834 DED589834:DEF589834 DNZ589834:DOB589834 DXV589834:DXX589834 EHR589834:EHT589834 ERN589834:ERP589834 FBJ589834:FBL589834 FLF589834:FLH589834 FVB589834:FVD589834 GEX589834:GEZ589834 GOT589834:GOV589834 GYP589834:GYR589834 HIL589834:HIN589834 HSH589834:HSJ589834 ICD589834:ICF589834 ILZ589834:IMB589834 IVV589834:IVX589834 JFR589834:JFT589834 JPN589834:JPP589834 JZJ589834:JZL589834 KJF589834:KJH589834 KTB589834:KTD589834 LCX589834:LCZ589834 LMT589834:LMV589834 LWP589834:LWR589834 MGL589834:MGN589834 MQH589834:MQJ589834 NAD589834:NAF589834 NJZ589834:NKB589834 NTV589834:NTX589834 ODR589834:ODT589834 ONN589834:ONP589834 OXJ589834:OXL589834 PHF589834:PHH589834 PRB589834:PRD589834 QAX589834:QAZ589834 QKT589834:QKV589834 QUP589834:QUR589834 REL589834:REN589834 ROH589834:ROJ589834 RYD589834:RYF589834 SHZ589834:SIB589834 SRV589834:SRX589834 TBR589834:TBT589834 TLN589834:TLP589834 TVJ589834:TVL589834 UFF589834:UFH589834 UPB589834:UPD589834 UYX589834:UYZ589834 VIT589834:VIV589834 VSP589834:VSR589834 WCL589834:WCN589834 WMH589834:WMJ589834 WWD589834:WWF589834 V655370:X655370 JR655370:JT655370 TN655370:TP655370 ADJ655370:ADL655370 ANF655370:ANH655370 AXB655370:AXD655370 BGX655370:BGZ655370 BQT655370:BQV655370 CAP655370:CAR655370 CKL655370:CKN655370 CUH655370:CUJ655370 DED655370:DEF655370 DNZ655370:DOB655370 DXV655370:DXX655370 EHR655370:EHT655370 ERN655370:ERP655370 FBJ655370:FBL655370 FLF655370:FLH655370 FVB655370:FVD655370 GEX655370:GEZ655370 GOT655370:GOV655370 GYP655370:GYR655370 HIL655370:HIN655370 HSH655370:HSJ655370 ICD655370:ICF655370 ILZ655370:IMB655370 IVV655370:IVX655370 JFR655370:JFT655370 JPN655370:JPP655370 JZJ655370:JZL655370 KJF655370:KJH655370 KTB655370:KTD655370 LCX655370:LCZ655370 LMT655370:LMV655370 LWP655370:LWR655370 MGL655370:MGN655370 MQH655370:MQJ655370 NAD655370:NAF655370 NJZ655370:NKB655370 NTV655370:NTX655370 ODR655370:ODT655370 ONN655370:ONP655370 OXJ655370:OXL655370 PHF655370:PHH655370 PRB655370:PRD655370 QAX655370:QAZ655370 QKT655370:QKV655370 QUP655370:QUR655370 REL655370:REN655370 ROH655370:ROJ655370 RYD655370:RYF655370 SHZ655370:SIB655370 SRV655370:SRX655370 TBR655370:TBT655370 TLN655370:TLP655370 TVJ655370:TVL655370 UFF655370:UFH655370 UPB655370:UPD655370 UYX655370:UYZ655370 VIT655370:VIV655370 VSP655370:VSR655370 WCL655370:WCN655370 WMH655370:WMJ655370 WWD655370:WWF655370 V720906:X720906 JR720906:JT720906 TN720906:TP720906 ADJ720906:ADL720906 ANF720906:ANH720906 AXB720906:AXD720906 BGX720906:BGZ720906 BQT720906:BQV720906 CAP720906:CAR720906 CKL720906:CKN720906 CUH720906:CUJ720906 DED720906:DEF720906 DNZ720906:DOB720906 DXV720906:DXX720906 EHR720906:EHT720906 ERN720906:ERP720906 FBJ720906:FBL720906 FLF720906:FLH720906 FVB720906:FVD720906 GEX720906:GEZ720906 GOT720906:GOV720906 GYP720906:GYR720906 HIL720906:HIN720906 HSH720906:HSJ720906 ICD720906:ICF720906 ILZ720906:IMB720906 IVV720906:IVX720906 JFR720906:JFT720906 JPN720906:JPP720906 JZJ720906:JZL720906 KJF720906:KJH720906 KTB720906:KTD720906 LCX720906:LCZ720906 LMT720906:LMV720906 LWP720906:LWR720906 MGL720906:MGN720906 MQH720906:MQJ720906 NAD720906:NAF720906 NJZ720906:NKB720906 NTV720906:NTX720906 ODR720906:ODT720906 ONN720906:ONP720906 OXJ720906:OXL720906 PHF720906:PHH720906 PRB720906:PRD720906 QAX720906:QAZ720906 QKT720906:QKV720906 QUP720906:QUR720906 REL720906:REN720906 ROH720906:ROJ720906 RYD720906:RYF720906 SHZ720906:SIB720906 SRV720906:SRX720906 TBR720906:TBT720906 TLN720906:TLP720906 TVJ720906:TVL720906 UFF720906:UFH720906 UPB720906:UPD720906 UYX720906:UYZ720906 VIT720906:VIV720906 VSP720906:VSR720906 WCL720906:WCN720906 WMH720906:WMJ720906 WWD720906:WWF720906 V786442:X786442 JR786442:JT786442 TN786442:TP786442 ADJ786442:ADL786442 ANF786442:ANH786442 AXB786442:AXD786442 BGX786442:BGZ786442 BQT786442:BQV786442 CAP786442:CAR786442 CKL786442:CKN786442 CUH786442:CUJ786442 DED786442:DEF786442 DNZ786442:DOB786442 DXV786442:DXX786442 EHR786442:EHT786442 ERN786442:ERP786442 FBJ786442:FBL786442 FLF786442:FLH786442 FVB786442:FVD786442 GEX786442:GEZ786442 GOT786442:GOV786442 GYP786442:GYR786442 HIL786442:HIN786442 HSH786442:HSJ786442 ICD786442:ICF786442 ILZ786442:IMB786442 IVV786442:IVX786442 JFR786442:JFT786442 JPN786442:JPP786442 JZJ786442:JZL786442 KJF786442:KJH786442 KTB786442:KTD786442 LCX786442:LCZ786442 LMT786442:LMV786442 LWP786442:LWR786442 MGL786442:MGN786442 MQH786442:MQJ786442 NAD786442:NAF786442 NJZ786442:NKB786442 NTV786442:NTX786442 ODR786442:ODT786442 ONN786442:ONP786442 OXJ786442:OXL786442 PHF786442:PHH786442 PRB786442:PRD786442 QAX786442:QAZ786442 QKT786442:QKV786442 QUP786442:QUR786442 REL786442:REN786442 ROH786442:ROJ786442 RYD786442:RYF786442 SHZ786442:SIB786442 SRV786442:SRX786442 TBR786442:TBT786442 TLN786442:TLP786442 TVJ786442:TVL786442 UFF786442:UFH786442 UPB786442:UPD786442 UYX786442:UYZ786442 VIT786442:VIV786442 VSP786442:VSR786442 WCL786442:WCN786442 WMH786442:WMJ786442 WWD786442:WWF786442 V851978:X851978 JR851978:JT851978 TN851978:TP851978 ADJ851978:ADL851978 ANF851978:ANH851978 AXB851978:AXD851978 BGX851978:BGZ851978 BQT851978:BQV851978 CAP851978:CAR851978 CKL851978:CKN851978 CUH851978:CUJ851978 DED851978:DEF851978 DNZ851978:DOB851978 DXV851978:DXX851978 EHR851978:EHT851978 ERN851978:ERP851978 FBJ851978:FBL851978 FLF851978:FLH851978 FVB851978:FVD851978 GEX851978:GEZ851978 GOT851978:GOV851978 GYP851978:GYR851978 HIL851978:HIN851978 HSH851978:HSJ851978 ICD851978:ICF851978 ILZ851978:IMB851978 IVV851978:IVX851978 JFR851978:JFT851978 JPN851978:JPP851978 JZJ851978:JZL851978 KJF851978:KJH851978 KTB851978:KTD851978 LCX851978:LCZ851978 LMT851978:LMV851978 LWP851978:LWR851978 MGL851978:MGN851978 MQH851978:MQJ851978 NAD851978:NAF851978 NJZ851978:NKB851978 NTV851978:NTX851978 ODR851978:ODT851978 ONN851978:ONP851978 OXJ851978:OXL851978 PHF851978:PHH851978 PRB851978:PRD851978 QAX851978:QAZ851978 QKT851978:QKV851978 QUP851978:QUR851978 REL851978:REN851978 ROH851978:ROJ851978 RYD851978:RYF851978 SHZ851978:SIB851978 SRV851978:SRX851978 TBR851978:TBT851978 TLN851978:TLP851978 TVJ851978:TVL851978 UFF851978:UFH851978 UPB851978:UPD851978 UYX851978:UYZ851978 VIT851978:VIV851978 VSP851978:VSR851978 WCL851978:WCN851978 WMH851978:WMJ851978 WWD851978:WWF851978 V917514:X917514 JR917514:JT917514 TN917514:TP917514 ADJ917514:ADL917514 ANF917514:ANH917514 AXB917514:AXD917514 BGX917514:BGZ917514 BQT917514:BQV917514 CAP917514:CAR917514 CKL917514:CKN917514 CUH917514:CUJ917514 DED917514:DEF917514 DNZ917514:DOB917514 DXV917514:DXX917514 EHR917514:EHT917514 ERN917514:ERP917514 FBJ917514:FBL917514 FLF917514:FLH917514 FVB917514:FVD917514 GEX917514:GEZ917514 GOT917514:GOV917514 GYP917514:GYR917514 HIL917514:HIN917514 HSH917514:HSJ917514 ICD917514:ICF917514 ILZ917514:IMB917514 IVV917514:IVX917514 JFR917514:JFT917514 JPN917514:JPP917514 JZJ917514:JZL917514 KJF917514:KJH917514 KTB917514:KTD917514 LCX917514:LCZ917514 LMT917514:LMV917514 LWP917514:LWR917514 MGL917514:MGN917514 MQH917514:MQJ917514 NAD917514:NAF917514 NJZ917514:NKB917514 NTV917514:NTX917514 ODR917514:ODT917514 ONN917514:ONP917514 OXJ917514:OXL917514 PHF917514:PHH917514 PRB917514:PRD917514 QAX917514:QAZ917514 QKT917514:QKV917514 QUP917514:QUR917514 REL917514:REN917514 ROH917514:ROJ917514 RYD917514:RYF917514 SHZ917514:SIB917514 SRV917514:SRX917514 TBR917514:TBT917514 TLN917514:TLP917514 TVJ917514:TVL917514 UFF917514:UFH917514 UPB917514:UPD917514 UYX917514:UYZ917514 VIT917514:VIV917514 VSP917514:VSR917514 WCL917514:WCN917514 WMH917514:WMJ917514 WWD917514:WWF917514 V983050:X983050 JR983050:JT983050 TN983050:TP983050 ADJ983050:ADL983050 ANF983050:ANH983050 AXB983050:AXD983050 BGX983050:BGZ983050 BQT983050:BQV983050 CAP983050:CAR983050 CKL983050:CKN983050 CUH983050:CUJ983050 DED983050:DEF983050 DNZ983050:DOB983050 DXV983050:DXX983050 EHR983050:EHT983050 ERN983050:ERP983050 FBJ983050:FBL983050 FLF983050:FLH983050 FVB983050:FVD983050 GEX983050:GEZ983050 GOT983050:GOV983050 GYP983050:GYR983050 HIL983050:HIN983050 HSH983050:HSJ983050 ICD983050:ICF983050 ILZ983050:IMB983050 IVV983050:IVX983050 JFR983050:JFT983050 JPN983050:JPP983050 JZJ983050:JZL983050 KJF983050:KJH983050 KTB983050:KTD983050 LCX983050:LCZ983050 LMT983050:LMV983050 LWP983050:LWR983050 MGL983050:MGN983050 MQH983050:MQJ983050 NAD983050:NAF983050 NJZ983050:NKB983050 NTV983050:NTX983050 ODR983050:ODT983050 ONN983050:ONP983050 OXJ983050:OXL983050 PHF983050:PHH983050 PRB983050:PRD983050 QAX983050:QAZ983050 QKT983050:QKV983050 QUP983050:QUR983050 REL983050:REN983050 ROH983050:ROJ983050 RYD983050:RYF983050 SHZ983050:SIB983050 SRV983050:SRX983050 TBR983050:TBT983050 TLN983050:TLP983050 TVJ983050:TVL983050 UFF983050:UFH983050 UPB983050:UPD983050 UYX983050:UYZ983050 VIT983050:VIV983050 VSP983050:VSR983050 WCL983050:WCN983050 WMH983050:WMJ983050 WWD983050:WWF983050 Y10:Z13 JU10:JV13 TQ10:TR13 ADM10:ADN13 ANI10:ANJ13 AXE10:AXF13 BHA10:BHB13 BQW10:BQX13 CAS10:CAT13 CKO10:CKP13 CUK10:CUL13 DEG10:DEH13 DOC10:DOD13 DXY10:DXZ13 EHU10:EHV13 ERQ10:ERR13 FBM10:FBN13 FLI10:FLJ13 FVE10:FVF13 GFA10:GFB13 GOW10:GOX13 GYS10:GYT13 HIO10:HIP13 HSK10:HSL13 ICG10:ICH13 IMC10:IMD13 IVY10:IVZ13 JFU10:JFV13 JPQ10:JPR13 JZM10:JZN13 KJI10:KJJ13 KTE10:KTF13 LDA10:LDB13 LMW10:LMX13 LWS10:LWT13 MGO10:MGP13 MQK10:MQL13 NAG10:NAH13 NKC10:NKD13 NTY10:NTZ13 ODU10:ODV13 ONQ10:ONR13 OXM10:OXN13 PHI10:PHJ13 PRE10:PRF13 QBA10:QBB13 QKW10:QKX13 QUS10:QUT13 REO10:REP13 ROK10:ROL13 RYG10:RYH13 SIC10:SID13 SRY10:SRZ13 TBU10:TBV13 TLQ10:TLR13 TVM10:TVN13 UFI10:UFJ13 UPE10:UPF13 UZA10:UZB13 VIW10:VIX13 VSS10:VST13 WCO10:WCP13 WMK10:WML13 WWG10:WWH13 Y65546:Z65549 JU65546:JV65549 TQ65546:TR65549 ADM65546:ADN65549 ANI65546:ANJ65549 AXE65546:AXF65549 BHA65546:BHB65549 BQW65546:BQX65549 CAS65546:CAT65549 CKO65546:CKP65549 CUK65546:CUL65549 DEG65546:DEH65549 DOC65546:DOD65549 DXY65546:DXZ65549 EHU65546:EHV65549 ERQ65546:ERR65549 FBM65546:FBN65549 FLI65546:FLJ65549 FVE65546:FVF65549 GFA65546:GFB65549 GOW65546:GOX65549 GYS65546:GYT65549 HIO65546:HIP65549 HSK65546:HSL65549 ICG65546:ICH65549 IMC65546:IMD65549 IVY65546:IVZ65549 JFU65546:JFV65549 JPQ65546:JPR65549 JZM65546:JZN65549 KJI65546:KJJ65549 KTE65546:KTF65549 LDA65546:LDB65549 LMW65546:LMX65549 LWS65546:LWT65549 MGO65546:MGP65549 MQK65546:MQL65549 NAG65546:NAH65549 NKC65546:NKD65549 NTY65546:NTZ65549 ODU65546:ODV65549 ONQ65546:ONR65549 OXM65546:OXN65549 PHI65546:PHJ65549 PRE65546:PRF65549 QBA65546:QBB65549 QKW65546:QKX65549 QUS65546:QUT65549 REO65546:REP65549 ROK65546:ROL65549 RYG65546:RYH65549 SIC65546:SID65549 SRY65546:SRZ65549 TBU65546:TBV65549 TLQ65546:TLR65549 TVM65546:TVN65549 UFI65546:UFJ65549 UPE65546:UPF65549 UZA65546:UZB65549 VIW65546:VIX65549 VSS65546:VST65549 WCO65546:WCP65549 WMK65546:WML65549 WWG65546:WWH65549 Y131082:Z131085 JU131082:JV131085 TQ131082:TR131085 ADM131082:ADN131085 ANI131082:ANJ131085 AXE131082:AXF131085 BHA131082:BHB131085 BQW131082:BQX131085 CAS131082:CAT131085 CKO131082:CKP131085 CUK131082:CUL131085 DEG131082:DEH131085 DOC131082:DOD131085 DXY131082:DXZ131085 EHU131082:EHV131085 ERQ131082:ERR131085 FBM131082:FBN131085 FLI131082:FLJ131085 FVE131082:FVF131085 GFA131082:GFB131085 GOW131082:GOX131085 GYS131082:GYT131085 HIO131082:HIP131085 HSK131082:HSL131085 ICG131082:ICH131085 IMC131082:IMD131085 IVY131082:IVZ131085 JFU131082:JFV131085 JPQ131082:JPR131085 JZM131082:JZN131085 KJI131082:KJJ131085 KTE131082:KTF131085 LDA131082:LDB131085 LMW131082:LMX131085 LWS131082:LWT131085 MGO131082:MGP131085 MQK131082:MQL131085 NAG131082:NAH131085 NKC131082:NKD131085 NTY131082:NTZ131085 ODU131082:ODV131085 ONQ131082:ONR131085 OXM131082:OXN131085 PHI131082:PHJ131085 PRE131082:PRF131085 QBA131082:QBB131085 QKW131082:QKX131085 QUS131082:QUT131085 REO131082:REP131085 ROK131082:ROL131085 RYG131082:RYH131085 SIC131082:SID131085 SRY131082:SRZ131085 TBU131082:TBV131085 TLQ131082:TLR131085 TVM131082:TVN131085 UFI131082:UFJ131085 UPE131082:UPF131085 UZA131082:UZB131085 VIW131082:VIX131085 VSS131082:VST131085 WCO131082:WCP131085 WMK131082:WML131085 WWG131082:WWH131085 Y196618:Z196621 JU196618:JV196621 TQ196618:TR196621 ADM196618:ADN196621 ANI196618:ANJ196621 AXE196618:AXF196621 BHA196618:BHB196621 BQW196618:BQX196621 CAS196618:CAT196621 CKO196618:CKP196621 CUK196618:CUL196621 DEG196618:DEH196621 DOC196618:DOD196621 DXY196618:DXZ196621 EHU196618:EHV196621 ERQ196618:ERR196621 FBM196618:FBN196621 FLI196618:FLJ196621 FVE196618:FVF196621 GFA196618:GFB196621 GOW196618:GOX196621 GYS196618:GYT196621 HIO196618:HIP196621 HSK196618:HSL196621 ICG196618:ICH196621 IMC196618:IMD196621 IVY196618:IVZ196621 JFU196618:JFV196621 JPQ196618:JPR196621 JZM196618:JZN196621 KJI196618:KJJ196621 KTE196618:KTF196621 LDA196618:LDB196621 LMW196618:LMX196621 LWS196618:LWT196621 MGO196618:MGP196621 MQK196618:MQL196621 NAG196618:NAH196621 NKC196618:NKD196621 NTY196618:NTZ196621 ODU196618:ODV196621 ONQ196618:ONR196621 OXM196618:OXN196621 PHI196618:PHJ196621 PRE196618:PRF196621 QBA196618:QBB196621 QKW196618:QKX196621 QUS196618:QUT196621 REO196618:REP196621 ROK196618:ROL196621 RYG196618:RYH196621 SIC196618:SID196621 SRY196618:SRZ196621 TBU196618:TBV196621 TLQ196618:TLR196621 TVM196618:TVN196621 UFI196618:UFJ196621 UPE196618:UPF196621 UZA196618:UZB196621 VIW196618:VIX196621 VSS196618:VST196621 WCO196618:WCP196621 WMK196618:WML196621 WWG196618:WWH196621 Y262154:Z262157 JU262154:JV262157 TQ262154:TR262157 ADM262154:ADN262157 ANI262154:ANJ262157 AXE262154:AXF262157 BHA262154:BHB262157 BQW262154:BQX262157 CAS262154:CAT262157 CKO262154:CKP262157 CUK262154:CUL262157 DEG262154:DEH262157 DOC262154:DOD262157 DXY262154:DXZ262157 EHU262154:EHV262157 ERQ262154:ERR262157 FBM262154:FBN262157 FLI262154:FLJ262157 FVE262154:FVF262157 GFA262154:GFB262157 GOW262154:GOX262157 GYS262154:GYT262157 HIO262154:HIP262157 HSK262154:HSL262157 ICG262154:ICH262157 IMC262154:IMD262157 IVY262154:IVZ262157 JFU262154:JFV262157 JPQ262154:JPR262157 JZM262154:JZN262157 KJI262154:KJJ262157 KTE262154:KTF262157 LDA262154:LDB262157 LMW262154:LMX262157 LWS262154:LWT262157 MGO262154:MGP262157 MQK262154:MQL262157 NAG262154:NAH262157 NKC262154:NKD262157 NTY262154:NTZ262157 ODU262154:ODV262157 ONQ262154:ONR262157 OXM262154:OXN262157 PHI262154:PHJ262157 PRE262154:PRF262157 QBA262154:QBB262157 QKW262154:QKX262157 QUS262154:QUT262157 REO262154:REP262157 ROK262154:ROL262157 RYG262154:RYH262157 SIC262154:SID262157 SRY262154:SRZ262157 TBU262154:TBV262157 TLQ262154:TLR262157 TVM262154:TVN262157 UFI262154:UFJ262157 UPE262154:UPF262157 UZA262154:UZB262157 VIW262154:VIX262157 VSS262154:VST262157 WCO262154:WCP262157 WMK262154:WML262157 WWG262154:WWH262157 Y327690:Z327693 JU327690:JV327693 TQ327690:TR327693 ADM327690:ADN327693 ANI327690:ANJ327693 AXE327690:AXF327693 BHA327690:BHB327693 BQW327690:BQX327693 CAS327690:CAT327693 CKO327690:CKP327693 CUK327690:CUL327693 DEG327690:DEH327693 DOC327690:DOD327693 DXY327690:DXZ327693 EHU327690:EHV327693 ERQ327690:ERR327693 FBM327690:FBN327693 FLI327690:FLJ327693 FVE327690:FVF327693 GFA327690:GFB327693 GOW327690:GOX327693 GYS327690:GYT327693 HIO327690:HIP327693 HSK327690:HSL327693 ICG327690:ICH327693 IMC327690:IMD327693 IVY327690:IVZ327693 JFU327690:JFV327693 JPQ327690:JPR327693 JZM327690:JZN327693 KJI327690:KJJ327693 KTE327690:KTF327693 LDA327690:LDB327693 LMW327690:LMX327693 LWS327690:LWT327693 MGO327690:MGP327693 MQK327690:MQL327693 NAG327690:NAH327693 NKC327690:NKD327693 NTY327690:NTZ327693 ODU327690:ODV327693 ONQ327690:ONR327693 OXM327690:OXN327693 PHI327690:PHJ327693 PRE327690:PRF327693 QBA327690:QBB327693 QKW327690:QKX327693 QUS327690:QUT327693 REO327690:REP327693 ROK327690:ROL327693 RYG327690:RYH327693 SIC327690:SID327693 SRY327690:SRZ327693 TBU327690:TBV327693 TLQ327690:TLR327693 TVM327690:TVN327693 UFI327690:UFJ327693 UPE327690:UPF327693 UZA327690:UZB327693 VIW327690:VIX327693 VSS327690:VST327693 WCO327690:WCP327693 WMK327690:WML327693 WWG327690:WWH327693 Y393226:Z393229 JU393226:JV393229 TQ393226:TR393229 ADM393226:ADN393229 ANI393226:ANJ393229 AXE393226:AXF393229 BHA393226:BHB393229 BQW393226:BQX393229 CAS393226:CAT393229 CKO393226:CKP393229 CUK393226:CUL393229 DEG393226:DEH393229 DOC393226:DOD393229 DXY393226:DXZ393229 EHU393226:EHV393229 ERQ393226:ERR393229 FBM393226:FBN393229 FLI393226:FLJ393229 FVE393226:FVF393229 GFA393226:GFB393229 GOW393226:GOX393229 GYS393226:GYT393229 HIO393226:HIP393229 HSK393226:HSL393229 ICG393226:ICH393229 IMC393226:IMD393229 IVY393226:IVZ393229 JFU393226:JFV393229 JPQ393226:JPR393229 JZM393226:JZN393229 KJI393226:KJJ393229 KTE393226:KTF393229 LDA393226:LDB393229 LMW393226:LMX393229 LWS393226:LWT393229 MGO393226:MGP393229 MQK393226:MQL393229 NAG393226:NAH393229 NKC393226:NKD393229 NTY393226:NTZ393229 ODU393226:ODV393229 ONQ393226:ONR393229 OXM393226:OXN393229 PHI393226:PHJ393229 PRE393226:PRF393229 QBA393226:QBB393229 QKW393226:QKX393229 QUS393226:QUT393229 REO393226:REP393229 ROK393226:ROL393229 RYG393226:RYH393229 SIC393226:SID393229 SRY393226:SRZ393229 TBU393226:TBV393229 TLQ393226:TLR393229 TVM393226:TVN393229 UFI393226:UFJ393229 UPE393226:UPF393229 UZA393226:UZB393229 VIW393226:VIX393229 VSS393226:VST393229 WCO393226:WCP393229 WMK393226:WML393229 WWG393226:WWH393229 Y458762:Z458765 JU458762:JV458765 TQ458762:TR458765 ADM458762:ADN458765 ANI458762:ANJ458765 AXE458762:AXF458765 BHA458762:BHB458765 BQW458762:BQX458765 CAS458762:CAT458765 CKO458762:CKP458765 CUK458762:CUL458765 DEG458762:DEH458765 DOC458762:DOD458765 DXY458762:DXZ458765 EHU458762:EHV458765 ERQ458762:ERR458765 FBM458762:FBN458765 FLI458762:FLJ458765 FVE458762:FVF458765 GFA458762:GFB458765 GOW458762:GOX458765 GYS458762:GYT458765 HIO458762:HIP458765 HSK458762:HSL458765 ICG458762:ICH458765 IMC458762:IMD458765 IVY458762:IVZ458765 JFU458762:JFV458765 JPQ458762:JPR458765 JZM458762:JZN458765 KJI458762:KJJ458765 KTE458762:KTF458765 LDA458762:LDB458765 LMW458762:LMX458765 LWS458762:LWT458765 MGO458762:MGP458765 MQK458762:MQL458765 NAG458762:NAH458765 NKC458762:NKD458765 NTY458762:NTZ458765 ODU458762:ODV458765 ONQ458762:ONR458765 OXM458762:OXN458765 PHI458762:PHJ458765 PRE458762:PRF458765 QBA458762:QBB458765 QKW458762:QKX458765 QUS458762:QUT458765 REO458762:REP458765 ROK458762:ROL458765 RYG458762:RYH458765 SIC458762:SID458765 SRY458762:SRZ458765 TBU458762:TBV458765 TLQ458762:TLR458765 TVM458762:TVN458765 UFI458762:UFJ458765 UPE458762:UPF458765 UZA458762:UZB458765 VIW458762:VIX458765 VSS458762:VST458765 WCO458762:WCP458765 WMK458762:WML458765 WWG458762:WWH458765 Y524298:Z524301 JU524298:JV524301 TQ524298:TR524301 ADM524298:ADN524301 ANI524298:ANJ524301 AXE524298:AXF524301 BHA524298:BHB524301 BQW524298:BQX524301 CAS524298:CAT524301 CKO524298:CKP524301 CUK524298:CUL524301 DEG524298:DEH524301 DOC524298:DOD524301 DXY524298:DXZ524301 EHU524298:EHV524301 ERQ524298:ERR524301 FBM524298:FBN524301 FLI524298:FLJ524301 FVE524298:FVF524301 GFA524298:GFB524301 GOW524298:GOX524301 GYS524298:GYT524301 HIO524298:HIP524301 HSK524298:HSL524301 ICG524298:ICH524301 IMC524298:IMD524301 IVY524298:IVZ524301 JFU524298:JFV524301 JPQ524298:JPR524301 JZM524298:JZN524301 KJI524298:KJJ524301 KTE524298:KTF524301 LDA524298:LDB524301 LMW524298:LMX524301 LWS524298:LWT524301 MGO524298:MGP524301 MQK524298:MQL524301 NAG524298:NAH524301 NKC524298:NKD524301 NTY524298:NTZ524301 ODU524298:ODV524301 ONQ524298:ONR524301 OXM524298:OXN524301 PHI524298:PHJ524301 PRE524298:PRF524301 QBA524298:QBB524301 QKW524298:QKX524301 QUS524298:QUT524301 REO524298:REP524301 ROK524298:ROL524301 RYG524298:RYH524301 SIC524298:SID524301 SRY524298:SRZ524301 TBU524298:TBV524301 TLQ524298:TLR524301 TVM524298:TVN524301 UFI524298:UFJ524301 UPE524298:UPF524301 UZA524298:UZB524301 VIW524298:VIX524301 VSS524298:VST524301 WCO524298:WCP524301 WMK524298:WML524301 WWG524298:WWH524301 Y589834:Z589837 JU589834:JV589837 TQ589834:TR589837 ADM589834:ADN589837 ANI589834:ANJ589837 AXE589834:AXF589837 BHA589834:BHB589837 BQW589834:BQX589837 CAS589834:CAT589837 CKO589834:CKP589837 CUK589834:CUL589837 DEG589834:DEH589837 DOC589834:DOD589837 DXY589834:DXZ589837 EHU589834:EHV589837 ERQ589834:ERR589837 FBM589834:FBN589837 FLI589834:FLJ589837 FVE589834:FVF589837 GFA589834:GFB589837 GOW589834:GOX589837 GYS589834:GYT589837 HIO589834:HIP589837 HSK589834:HSL589837 ICG589834:ICH589837 IMC589834:IMD589837 IVY589834:IVZ589837 JFU589834:JFV589837 JPQ589834:JPR589837 JZM589834:JZN589837 KJI589834:KJJ589837 KTE589834:KTF589837 LDA589834:LDB589837 LMW589834:LMX589837 LWS589834:LWT589837 MGO589834:MGP589837 MQK589834:MQL589837 NAG589834:NAH589837 NKC589834:NKD589837 NTY589834:NTZ589837 ODU589834:ODV589837 ONQ589834:ONR589837 OXM589834:OXN589837 PHI589834:PHJ589837 PRE589834:PRF589837 QBA589834:QBB589837 QKW589834:QKX589837 QUS589834:QUT589837 REO589834:REP589837 ROK589834:ROL589837 RYG589834:RYH589837 SIC589834:SID589837 SRY589834:SRZ589837 TBU589834:TBV589837 TLQ589834:TLR589837 TVM589834:TVN589837 UFI589834:UFJ589837 UPE589834:UPF589837 UZA589834:UZB589837 VIW589834:VIX589837 VSS589834:VST589837 WCO589834:WCP589837 WMK589834:WML589837 WWG589834:WWH589837 Y655370:Z655373 JU655370:JV655373 TQ655370:TR655373 ADM655370:ADN655373 ANI655370:ANJ655373 AXE655370:AXF655373 BHA655370:BHB655373 BQW655370:BQX655373 CAS655370:CAT655373 CKO655370:CKP655373 CUK655370:CUL655373 DEG655370:DEH655373 DOC655370:DOD655373 DXY655370:DXZ655373 EHU655370:EHV655373 ERQ655370:ERR655373 FBM655370:FBN655373 FLI655370:FLJ655373 FVE655370:FVF655373 GFA655370:GFB655373 GOW655370:GOX655373 GYS655370:GYT655373 HIO655370:HIP655373 HSK655370:HSL655373 ICG655370:ICH655373 IMC655370:IMD655373 IVY655370:IVZ655373 JFU655370:JFV655373 JPQ655370:JPR655373 JZM655370:JZN655373 KJI655370:KJJ655373 KTE655370:KTF655373 LDA655370:LDB655373 LMW655370:LMX655373 LWS655370:LWT655373 MGO655370:MGP655373 MQK655370:MQL655373 NAG655370:NAH655373 NKC655370:NKD655373 NTY655370:NTZ655373 ODU655370:ODV655373 ONQ655370:ONR655373 OXM655370:OXN655373 PHI655370:PHJ655373 PRE655370:PRF655373 QBA655370:QBB655373 QKW655370:QKX655373 QUS655370:QUT655373 REO655370:REP655373 ROK655370:ROL655373 RYG655370:RYH655373 SIC655370:SID655373 SRY655370:SRZ655373 TBU655370:TBV655373 TLQ655370:TLR655373 TVM655370:TVN655373 UFI655370:UFJ655373 UPE655370:UPF655373 UZA655370:UZB655373 VIW655370:VIX655373 VSS655370:VST655373 WCO655370:WCP655373 WMK655370:WML655373 WWG655370:WWH655373 Y720906:Z720909 JU720906:JV720909 TQ720906:TR720909 ADM720906:ADN720909 ANI720906:ANJ720909 AXE720906:AXF720909 BHA720906:BHB720909 BQW720906:BQX720909 CAS720906:CAT720909 CKO720906:CKP720909 CUK720906:CUL720909 DEG720906:DEH720909 DOC720906:DOD720909 DXY720906:DXZ720909 EHU720906:EHV720909 ERQ720906:ERR720909 FBM720906:FBN720909 FLI720906:FLJ720909 FVE720906:FVF720909 GFA720906:GFB720909 GOW720906:GOX720909 GYS720906:GYT720909 HIO720906:HIP720909 HSK720906:HSL720909 ICG720906:ICH720909 IMC720906:IMD720909 IVY720906:IVZ720909 JFU720906:JFV720909 JPQ720906:JPR720909 JZM720906:JZN720909 KJI720906:KJJ720909 KTE720906:KTF720909 LDA720906:LDB720909 LMW720906:LMX720909 LWS720906:LWT720909 MGO720906:MGP720909 MQK720906:MQL720909 NAG720906:NAH720909 NKC720906:NKD720909 NTY720906:NTZ720909 ODU720906:ODV720909 ONQ720906:ONR720909 OXM720906:OXN720909 PHI720906:PHJ720909 PRE720906:PRF720909 QBA720906:QBB720909 QKW720906:QKX720909 QUS720906:QUT720909 REO720906:REP720909 ROK720906:ROL720909 RYG720906:RYH720909 SIC720906:SID720909 SRY720906:SRZ720909 TBU720906:TBV720909 TLQ720906:TLR720909 TVM720906:TVN720909 UFI720906:UFJ720909 UPE720906:UPF720909 UZA720906:UZB720909 VIW720906:VIX720909 VSS720906:VST720909 WCO720906:WCP720909 WMK720906:WML720909 WWG720906:WWH720909 Y786442:Z786445 JU786442:JV786445 TQ786442:TR786445 ADM786442:ADN786445 ANI786442:ANJ786445 AXE786442:AXF786445 BHA786442:BHB786445 BQW786442:BQX786445 CAS786442:CAT786445 CKO786442:CKP786445 CUK786442:CUL786445 DEG786442:DEH786445 DOC786442:DOD786445 DXY786442:DXZ786445 EHU786442:EHV786445 ERQ786442:ERR786445 FBM786442:FBN786445 FLI786442:FLJ786445 FVE786442:FVF786445 GFA786442:GFB786445 GOW786442:GOX786445 GYS786442:GYT786445 HIO786442:HIP786445 HSK786442:HSL786445 ICG786442:ICH786445 IMC786442:IMD786445 IVY786442:IVZ786445 JFU786442:JFV786445 JPQ786442:JPR786445 JZM786442:JZN786445 KJI786442:KJJ786445 KTE786442:KTF786445 LDA786442:LDB786445 LMW786442:LMX786445 LWS786442:LWT786445 MGO786442:MGP786445 MQK786442:MQL786445 NAG786442:NAH786445 NKC786442:NKD786445 NTY786442:NTZ786445 ODU786442:ODV786445 ONQ786442:ONR786445 OXM786442:OXN786445 PHI786442:PHJ786445 PRE786442:PRF786445 QBA786442:QBB786445 QKW786442:QKX786445 QUS786442:QUT786445 REO786442:REP786445 ROK786442:ROL786445 RYG786442:RYH786445 SIC786442:SID786445 SRY786442:SRZ786445 TBU786442:TBV786445 TLQ786442:TLR786445 TVM786442:TVN786445 UFI786442:UFJ786445 UPE786442:UPF786445 UZA786442:UZB786445 VIW786442:VIX786445 VSS786442:VST786445 WCO786442:WCP786445 WMK786442:WML786445 WWG786442:WWH786445 Y851978:Z851981 JU851978:JV851981 TQ851978:TR851981 ADM851978:ADN851981 ANI851978:ANJ851981 AXE851978:AXF851981 BHA851978:BHB851981 BQW851978:BQX851981 CAS851978:CAT851981 CKO851978:CKP851981 CUK851978:CUL851981 DEG851978:DEH851981 DOC851978:DOD851981 DXY851978:DXZ851981 EHU851978:EHV851981 ERQ851978:ERR851981 FBM851978:FBN851981 FLI851978:FLJ851981 FVE851978:FVF851981 GFA851978:GFB851981 GOW851978:GOX851981 GYS851978:GYT851981 HIO851978:HIP851981 HSK851978:HSL851981 ICG851978:ICH851981 IMC851978:IMD851981 IVY851978:IVZ851981 JFU851978:JFV851981 JPQ851978:JPR851981 JZM851978:JZN851981 KJI851978:KJJ851981 KTE851978:KTF851981 LDA851978:LDB851981 LMW851978:LMX851981 LWS851978:LWT851981 MGO851978:MGP851981 MQK851978:MQL851981 NAG851978:NAH851981 NKC851978:NKD851981 NTY851978:NTZ851981 ODU851978:ODV851981 ONQ851978:ONR851981 OXM851978:OXN851981 PHI851978:PHJ851981 PRE851978:PRF851981 QBA851978:QBB851981 QKW851978:QKX851981 QUS851978:QUT851981 REO851978:REP851981 ROK851978:ROL851981 RYG851978:RYH851981 SIC851978:SID851981 SRY851978:SRZ851981 TBU851978:TBV851981 TLQ851978:TLR851981 TVM851978:TVN851981 UFI851978:UFJ851981 UPE851978:UPF851981 UZA851978:UZB851981 VIW851978:VIX851981 VSS851978:VST851981 WCO851978:WCP851981 WMK851978:WML851981 WWG851978:WWH851981 Y917514:Z917517 JU917514:JV917517 TQ917514:TR917517 ADM917514:ADN917517 ANI917514:ANJ917517 AXE917514:AXF917517 BHA917514:BHB917517 BQW917514:BQX917517 CAS917514:CAT917517 CKO917514:CKP917517 CUK917514:CUL917517 DEG917514:DEH917517 DOC917514:DOD917517 DXY917514:DXZ917517 EHU917514:EHV917517 ERQ917514:ERR917517 FBM917514:FBN917517 FLI917514:FLJ917517 FVE917514:FVF917517 GFA917514:GFB917517 GOW917514:GOX917517 GYS917514:GYT917517 HIO917514:HIP917517 HSK917514:HSL917517 ICG917514:ICH917517 IMC917514:IMD917517 IVY917514:IVZ917517 JFU917514:JFV917517 JPQ917514:JPR917517 JZM917514:JZN917517 KJI917514:KJJ917517 KTE917514:KTF917517 LDA917514:LDB917517 LMW917514:LMX917517 LWS917514:LWT917517 MGO917514:MGP917517 MQK917514:MQL917517 NAG917514:NAH917517 NKC917514:NKD917517 NTY917514:NTZ917517 ODU917514:ODV917517 ONQ917514:ONR917517 OXM917514:OXN917517 PHI917514:PHJ917517 PRE917514:PRF917517 QBA917514:QBB917517 QKW917514:QKX917517 QUS917514:QUT917517 REO917514:REP917517 ROK917514:ROL917517 RYG917514:RYH917517 SIC917514:SID917517 SRY917514:SRZ917517 TBU917514:TBV917517 TLQ917514:TLR917517 TVM917514:TVN917517 UFI917514:UFJ917517 UPE917514:UPF917517 UZA917514:UZB917517 VIW917514:VIX917517 VSS917514:VST917517 WCO917514:WCP917517 WMK917514:WML917517 WWG917514:WWH917517 Y983050:Z983053 JU983050:JV983053 TQ983050:TR983053 ADM983050:ADN983053 ANI983050:ANJ983053 AXE983050:AXF983053 BHA983050:BHB983053 BQW983050:BQX983053 CAS983050:CAT983053 CKO983050:CKP983053 CUK983050:CUL983053 DEG983050:DEH983053 DOC983050:DOD983053 DXY983050:DXZ983053 EHU983050:EHV983053 ERQ983050:ERR983053 FBM983050:FBN983053 FLI983050:FLJ983053 FVE983050:FVF983053 GFA983050:GFB983053 GOW983050:GOX983053 GYS983050:GYT983053 HIO983050:HIP983053 HSK983050:HSL983053 ICG983050:ICH983053 IMC983050:IMD983053 IVY983050:IVZ983053 JFU983050:JFV983053 JPQ983050:JPR983053 JZM983050:JZN983053 KJI983050:KJJ983053 KTE983050:KTF983053 LDA983050:LDB983053 LMW983050:LMX983053 LWS983050:LWT983053 MGO983050:MGP983053 MQK983050:MQL983053 NAG983050:NAH983053 NKC983050:NKD983053 NTY983050:NTZ983053 ODU983050:ODV983053 ONQ983050:ONR983053 OXM983050:OXN983053 PHI983050:PHJ983053 PRE983050:PRF983053 QBA983050:QBB983053 QKW983050:QKX983053 QUS983050:QUT983053 REO983050:REP983053 ROK983050:ROL983053 RYG983050:RYH983053 SIC983050:SID983053 SRY983050:SRZ983053 TBU983050:TBV983053 TLQ983050:TLR983053 TVM983050:TVN983053 UFI983050:UFJ983053 UPE983050:UPF983053 UZA983050:UZB983053 VIW983050:VIX983053 VSS983050:VST983053 WCO983050:WCP983053 WMK983050:WML983053 WWG983050:WWH983053 S10:T13 JO10:JP13 TK10:TL13 ADG10:ADH13 ANC10:AND13 AWY10:AWZ13 BGU10:BGV13 BQQ10:BQR13 CAM10:CAN13 CKI10:CKJ13 CUE10:CUF13 DEA10:DEB13 DNW10:DNX13 DXS10:DXT13 EHO10:EHP13 ERK10:ERL13 FBG10:FBH13 FLC10:FLD13 FUY10:FUZ13 GEU10:GEV13 GOQ10:GOR13 GYM10:GYN13 HII10:HIJ13 HSE10:HSF13 ICA10:ICB13 ILW10:ILX13 IVS10:IVT13 JFO10:JFP13 JPK10:JPL13 JZG10:JZH13 KJC10:KJD13 KSY10:KSZ13 LCU10:LCV13 LMQ10:LMR13 LWM10:LWN13 MGI10:MGJ13 MQE10:MQF13 NAA10:NAB13 NJW10:NJX13 NTS10:NTT13 ODO10:ODP13 ONK10:ONL13 OXG10:OXH13 PHC10:PHD13 PQY10:PQZ13 QAU10:QAV13 QKQ10:QKR13 QUM10:QUN13 REI10:REJ13 ROE10:ROF13 RYA10:RYB13 SHW10:SHX13 SRS10:SRT13 TBO10:TBP13 TLK10:TLL13 TVG10:TVH13 UFC10:UFD13 UOY10:UOZ13 UYU10:UYV13 VIQ10:VIR13 VSM10:VSN13 WCI10:WCJ13 WME10:WMF13 WWA10:WWB13 S65546:T65549 JO65546:JP65549 TK65546:TL65549 ADG65546:ADH65549 ANC65546:AND65549 AWY65546:AWZ65549 BGU65546:BGV65549 BQQ65546:BQR65549 CAM65546:CAN65549 CKI65546:CKJ65549 CUE65546:CUF65549 DEA65546:DEB65549 DNW65546:DNX65549 DXS65546:DXT65549 EHO65546:EHP65549 ERK65546:ERL65549 FBG65546:FBH65549 FLC65546:FLD65549 FUY65546:FUZ65549 GEU65546:GEV65549 GOQ65546:GOR65549 GYM65546:GYN65549 HII65546:HIJ65549 HSE65546:HSF65549 ICA65546:ICB65549 ILW65546:ILX65549 IVS65546:IVT65549 JFO65546:JFP65549 JPK65546:JPL65549 JZG65546:JZH65549 KJC65546:KJD65549 KSY65546:KSZ65549 LCU65546:LCV65549 LMQ65546:LMR65549 LWM65546:LWN65549 MGI65546:MGJ65549 MQE65546:MQF65549 NAA65546:NAB65549 NJW65546:NJX65549 NTS65546:NTT65549 ODO65546:ODP65549 ONK65546:ONL65549 OXG65546:OXH65549 PHC65546:PHD65549 PQY65546:PQZ65549 QAU65546:QAV65549 QKQ65546:QKR65549 QUM65546:QUN65549 REI65546:REJ65549 ROE65546:ROF65549 RYA65546:RYB65549 SHW65546:SHX65549 SRS65546:SRT65549 TBO65546:TBP65549 TLK65546:TLL65549 TVG65546:TVH65549 UFC65546:UFD65549 UOY65546:UOZ65549 UYU65546:UYV65549 VIQ65546:VIR65549 VSM65546:VSN65549 WCI65546:WCJ65549 WME65546:WMF65549 WWA65546:WWB65549 S131082:T131085 JO131082:JP131085 TK131082:TL131085 ADG131082:ADH131085 ANC131082:AND131085 AWY131082:AWZ131085 BGU131082:BGV131085 BQQ131082:BQR131085 CAM131082:CAN131085 CKI131082:CKJ131085 CUE131082:CUF131085 DEA131082:DEB131085 DNW131082:DNX131085 DXS131082:DXT131085 EHO131082:EHP131085 ERK131082:ERL131085 FBG131082:FBH131085 FLC131082:FLD131085 FUY131082:FUZ131085 GEU131082:GEV131085 GOQ131082:GOR131085 GYM131082:GYN131085 HII131082:HIJ131085 HSE131082:HSF131085 ICA131082:ICB131085 ILW131082:ILX131085 IVS131082:IVT131085 JFO131082:JFP131085 JPK131082:JPL131085 JZG131082:JZH131085 KJC131082:KJD131085 KSY131082:KSZ131085 LCU131082:LCV131085 LMQ131082:LMR131085 LWM131082:LWN131085 MGI131082:MGJ131085 MQE131082:MQF131085 NAA131082:NAB131085 NJW131082:NJX131085 NTS131082:NTT131085 ODO131082:ODP131085 ONK131082:ONL131085 OXG131082:OXH131085 PHC131082:PHD131085 PQY131082:PQZ131085 QAU131082:QAV131085 QKQ131082:QKR131085 QUM131082:QUN131085 REI131082:REJ131085 ROE131082:ROF131085 RYA131082:RYB131085 SHW131082:SHX131085 SRS131082:SRT131085 TBO131082:TBP131085 TLK131082:TLL131085 TVG131082:TVH131085 UFC131082:UFD131085 UOY131082:UOZ131085 UYU131082:UYV131085 VIQ131082:VIR131085 VSM131082:VSN131085 WCI131082:WCJ131085 WME131082:WMF131085 WWA131082:WWB131085 S196618:T196621 JO196618:JP196621 TK196618:TL196621 ADG196618:ADH196621 ANC196618:AND196621 AWY196618:AWZ196621 BGU196618:BGV196621 BQQ196618:BQR196621 CAM196618:CAN196621 CKI196618:CKJ196621 CUE196618:CUF196621 DEA196618:DEB196621 DNW196618:DNX196621 DXS196618:DXT196621 EHO196618:EHP196621 ERK196618:ERL196621 FBG196618:FBH196621 FLC196618:FLD196621 FUY196618:FUZ196621 GEU196618:GEV196621 GOQ196618:GOR196621 GYM196618:GYN196621 HII196618:HIJ196621 HSE196618:HSF196621 ICA196618:ICB196621 ILW196618:ILX196621 IVS196618:IVT196621 JFO196618:JFP196621 JPK196618:JPL196621 JZG196618:JZH196621 KJC196618:KJD196621 KSY196618:KSZ196621 LCU196618:LCV196621 LMQ196618:LMR196621 LWM196618:LWN196621 MGI196618:MGJ196621 MQE196618:MQF196621 NAA196618:NAB196621 NJW196618:NJX196621 NTS196618:NTT196621 ODO196618:ODP196621 ONK196618:ONL196621 OXG196618:OXH196621 PHC196618:PHD196621 PQY196618:PQZ196621 QAU196618:QAV196621 QKQ196618:QKR196621 QUM196618:QUN196621 REI196618:REJ196621 ROE196618:ROF196621 RYA196618:RYB196621 SHW196618:SHX196621 SRS196618:SRT196621 TBO196618:TBP196621 TLK196618:TLL196621 TVG196618:TVH196621 UFC196618:UFD196621 UOY196618:UOZ196621 UYU196618:UYV196621 VIQ196618:VIR196621 VSM196618:VSN196621 WCI196618:WCJ196621 WME196618:WMF196621 WWA196618:WWB196621 S262154:T262157 JO262154:JP262157 TK262154:TL262157 ADG262154:ADH262157 ANC262154:AND262157 AWY262154:AWZ262157 BGU262154:BGV262157 BQQ262154:BQR262157 CAM262154:CAN262157 CKI262154:CKJ262157 CUE262154:CUF262157 DEA262154:DEB262157 DNW262154:DNX262157 DXS262154:DXT262157 EHO262154:EHP262157 ERK262154:ERL262157 FBG262154:FBH262157 FLC262154:FLD262157 FUY262154:FUZ262157 GEU262154:GEV262157 GOQ262154:GOR262157 GYM262154:GYN262157 HII262154:HIJ262157 HSE262154:HSF262157 ICA262154:ICB262157 ILW262154:ILX262157 IVS262154:IVT262157 JFO262154:JFP262157 JPK262154:JPL262157 JZG262154:JZH262157 KJC262154:KJD262157 KSY262154:KSZ262157 LCU262154:LCV262157 LMQ262154:LMR262157 LWM262154:LWN262157 MGI262154:MGJ262157 MQE262154:MQF262157 NAA262154:NAB262157 NJW262154:NJX262157 NTS262154:NTT262157 ODO262154:ODP262157 ONK262154:ONL262157 OXG262154:OXH262157 PHC262154:PHD262157 PQY262154:PQZ262157 QAU262154:QAV262157 QKQ262154:QKR262157 QUM262154:QUN262157 REI262154:REJ262157 ROE262154:ROF262157 RYA262154:RYB262157 SHW262154:SHX262157 SRS262154:SRT262157 TBO262154:TBP262157 TLK262154:TLL262157 TVG262154:TVH262157 UFC262154:UFD262157 UOY262154:UOZ262157 UYU262154:UYV262157 VIQ262154:VIR262157 VSM262154:VSN262157 WCI262154:WCJ262157 WME262154:WMF262157 WWA262154:WWB262157 S327690:T327693 JO327690:JP327693 TK327690:TL327693 ADG327690:ADH327693 ANC327690:AND327693 AWY327690:AWZ327693 BGU327690:BGV327693 BQQ327690:BQR327693 CAM327690:CAN327693 CKI327690:CKJ327693 CUE327690:CUF327693 DEA327690:DEB327693 DNW327690:DNX327693 DXS327690:DXT327693 EHO327690:EHP327693 ERK327690:ERL327693 FBG327690:FBH327693 FLC327690:FLD327693 FUY327690:FUZ327693 GEU327690:GEV327693 GOQ327690:GOR327693 GYM327690:GYN327693 HII327690:HIJ327693 HSE327690:HSF327693 ICA327690:ICB327693 ILW327690:ILX327693 IVS327690:IVT327693 JFO327690:JFP327693 JPK327690:JPL327693 JZG327690:JZH327693 KJC327690:KJD327693 KSY327690:KSZ327693 LCU327690:LCV327693 LMQ327690:LMR327693 LWM327690:LWN327693 MGI327690:MGJ327693 MQE327690:MQF327693 NAA327690:NAB327693 NJW327690:NJX327693 NTS327690:NTT327693 ODO327690:ODP327693 ONK327690:ONL327693 OXG327690:OXH327693 PHC327690:PHD327693 PQY327690:PQZ327693 QAU327690:QAV327693 QKQ327690:QKR327693 QUM327690:QUN327693 REI327690:REJ327693 ROE327690:ROF327693 RYA327690:RYB327693 SHW327690:SHX327693 SRS327690:SRT327693 TBO327690:TBP327693 TLK327690:TLL327693 TVG327690:TVH327693 UFC327690:UFD327693 UOY327690:UOZ327693 UYU327690:UYV327693 VIQ327690:VIR327693 VSM327690:VSN327693 WCI327690:WCJ327693 WME327690:WMF327693 WWA327690:WWB327693 S393226:T393229 JO393226:JP393229 TK393226:TL393229 ADG393226:ADH393229 ANC393226:AND393229 AWY393226:AWZ393229 BGU393226:BGV393229 BQQ393226:BQR393229 CAM393226:CAN393229 CKI393226:CKJ393229 CUE393226:CUF393229 DEA393226:DEB393229 DNW393226:DNX393229 DXS393226:DXT393229 EHO393226:EHP393229 ERK393226:ERL393229 FBG393226:FBH393229 FLC393226:FLD393229 FUY393226:FUZ393229 GEU393226:GEV393229 GOQ393226:GOR393229 GYM393226:GYN393229 HII393226:HIJ393229 HSE393226:HSF393229 ICA393226:ICB393229 ILW393226:ILX393229 IVS393226:IVT393229 JFO393226:JFP393229 JPK393226:JPL393229 JZG393226:JZH393229 KJC393226:KJD393229 KSY393226:KSZ393229 LCU393226:LCV393229 LMQ393226:LMR393229 LWM393226:LWN393229 MGI393226:MGJ393229 MQE393226:MQF393229 NAA393226:NAB393229 NJW393226:NJX393229 NTS393226:NTT393229 ODO393226:ODP393229 ONK393226:ONL393229 OXG393226:OXH393229 PHC393226:PHD393229 PQY393226:PQZ393229 QAU393226:QAV393229 QKQ393226:QKR393229 QUM393226:QUN393229 REI393226:REJ393229 ROE393226:ROF393229 RYA393226:RYB393229 SHW393226:SHX393229 SRS393226:SRT393229 TBO393226:TBP393229 TLK393226:TLL393229 TVG393226:TVH393229 UFC393226:UFD393229 UOY393226:UOZ393229 UYU393226:UYV393229 VIQ393226:VIR393229 VSM393226:VSN393229 WCI393226:WCJ393229 WME393226:WMF393229 WWA393226:WWB393229 S458762:T458765 JO458762:JP458765 TK458762:TL458765 ADG458762:ADH458765 ANC458762:AND458765 AWY458762:AWZ458765 BGU458762:BGV458765 BQQ458762:BQR458765 CAM458762:CAN458765 CKI458762:CKJ458765 CUE458762:CUF458765 DEA458762:DEB458765 DNW458762:DNX458765 DXS458762:DXT458765 EHO458762:EHP458765 ERK458762:ERL458765 FBG458762:FBH458765 FLC458762:FLD458765 FUY458762:FUZ458765 GEU458762:GEV458765 GOQ458762:GOR458765 GYM458762:GYN458765 HII458762:HIJ458765 HSE458762:HSF458765 ICA458762:ICB458765 ILW458762:ILX458765 IVS458762:IVT458765 JFO458762:JFP458765 JPK458762:JPL458765 JZG458762:JZH458765 KJC458762:KJD458765 KSY458762:KSZ458765 LCU458762:LCV458765 LMQ458762:LMR458765 LWM458762:LWN458765 MGI458762:MGJ458765 MQE458762:MQF458765 NAA458762:NAB458765 NJW458762:NJX458765 NTS458762:NTT458765 ODO458762:ODP458765 ONK458762:ONL458765 OXG458762:OXH458765 PHC458762:PHD458765 PQY458762:PQZ458765 QAU458762:QAV458765 QKQ458762:QKR458765 QUM458762:QUN458765 REI458762:REJ458765 ROE458762:ROF458765 RYA458762:RYB458765 SHW458762:SHX458765 SRS458762:SRT458765 TBO458762:TBP458765 TLK458762:TLL458765 TVG458762:TVH458765 UFC458762:UFD458765 UOY458762:UOZ458765 UYU458762:UYV458765 VIQ458762:VIR458765 VSM458762:VSN458765 WCI458762:WCJ458765 WME458762:WMF458765 WWA458762:WWB458765 S524298:T524301 JO524298:JP524301 TK524298:TL524301 ADG524298:ADH524301 ANC524298:AND524301 AWY524298:AWZ524301 BGU524298:BGV524301 BQQ524298:BQR524301 CAM524298:CAN524301 CKI524298:CKJ524301 CUE524298:CUF524301 DEA524298:DEB524301 DNW524298:DNX524301 DXS524298:DXT524301 EHO524298:EHP524301 ERK524298:ERL524301 FBG524298:FBH524301 FLC524298:FLD524301 FUY524298:FUZ524301 GEU524298:GEV524301 GOQ524298:GOR524301 GYM524298:GYN524301 HII524298:HIJ524301 HSE524298:HSF524301 ICA524298:ICB524301 ILW524298:ILX524301 IVS524298:IVT524301 JFO524298:JFP524301 JPK524298:JPL524301 JZG524298:JZH524301 KJC524298:KJD524301 KSY524298:KSZ524301 LCU524298:LCV524301 LMQ524298:LMR524301 LWM524298:LWN524301 MGI524298:MGJ524301 MQE524298:MQF524301 NAA524298:NAB524301 NJW524298:NJX524301 NTS524298:NTT524301 ODO524298:ODP524301 ONK524298:ONL524301 OXG524298:OXH524301 PHC524298:PHD524301 PQY524298:PQZ524301 QAU524298:QAV524301 QKQ524298:QKR524301 QUM524298:QUN524301 REI524298:REJ524301 ROE524298:ROF524301 RYA524298:RYB524301 SHW524298:SHX524301 SRS524298:SRT524301 TBO524298:TBP524301 TLK524298:TLL524301 TVG524298:TVH524301 UFC524298:UFD524301 UOY524298:UOZ524301 UYU524298:UYV524301 VIQ524298:VIR524301 VSM524298:VSN524301 WCI524298:WCJ524301 WME524298:WMF524301 WWA524298:WWB524301 S589834:T589837 JO589834:JP589837 TK589834:TL589837 ADG589834:ADH589837 ANC589834:AND589837 AWY589834:AWZ589837 BGU589834:BGV589837 BQQ589834:BQR589837 CAM589834:CAN589837 CKI589834:CKJ589837 CUE589834:CUF589837 DEA589834:DEB589837 DNW589834:DNX589837 DXS589834:DXT589837 EHO589834:EHP589837 ERK589834:ERL589837 FBG589834:FBH589837 FLC589834:FLD589837 FUY589834:FUZ589837 GEU589834:GEV589837 GOQ589834:GOR589837 GYM589834:GYN589837 HII589834:HIJ589837 HSE589834:HSF589837 ICA589834:ICB589837 ILW589834:ILX589837 IVS589834:IVT589837 JFO589834:JFP589837 JPK589834:JPL589837 JZG589834:JZH589837 KJC589834:KJD589837 KSY589834:KSZ589837 LCU589834:LCV589837 LMQ589834:LMR589837 LWM589834:LWN589837 MGI589834:MGJ589837 MQE589834:MQF589837 NAA589834:NAB589837 NJW589834:NJX589837 NTS589834:NTT589837 ODO589834:ODP589837 ONK589834:ONL589837 OXG589834:OXH589837 PHC589834:PHD589837 PQY589834:PQZ589837 QAU589834:QAV589837 QKQ589834:QKR589837 QUM589834:QUN589837 REI589834:REJ589837 ROE589834:ROF589837 RYA589834:RYB589837 SHW589834:SHX589837 SRS589834:SRT589837 TBO589834:TBP589837 TLK589834:TLL589837 TVG589834:TVH589837 UFC589834:UFD589837 UOY589834:UOZ589837 UYU589834:UYV589837 VIQ589834:VIR589837 VSM589834:VSN589837 WCI589834:WCJ589837 WME589834:WMF589837 WWA589834:WWB589837 S655370:T655373 JO655370:JP655373 TK655370:TL655373 ADG655370:ADH655373 ANC655370:AND655373 AWY655370:AWZ655373 BGU655370:BGV655373 BQQ655370:BQR655373 CAM655370:CAN655373 CKI655370:CKJ655373 CUE655370:CUF655373 DEA655370:DEB655373 DNW655370:DNX655373 DXS655370:DXT655373 EHO655370:EHP655373 ERK655370:ERL655373 FBG655370:FBH655373 FLC655370:FLD655373 FUY655370:FUZ655373 GEU655370:GEV655373 GOQ655370:GOR655373 GYM655370:GYN655373 HII655370:HIJ655373 HSE655370:HSF655373 ICA655370:ICB655373 ILW655370:ILX655373 IVS655370:IVT655373 JFO655370:JFP655373 JPK655370:JPL655373 JZG655370:JZH655373 KJC655370:KJD655373 KSY655370:KSZ655373 LCU655370:LCV655373 LMQ655370:LMR655373 LWM655370:LWN655373 MGI655370:MGJ655373 MQE655370:MQF655373 NAA655370:NAB655373 NJW655370:NJX655373 NTS655370:NTT655373 ODO655370:ODP655373 ONK655370:ONL655373 OXG655370:OXH655373 PHC655370:PHD655373 PQY655370:PQZ655373 QAU655370:QAV655373 QKQ655370:QKR655373 QUM655370:QUN655373 REI655370:REJ655373 ROE655370:ROF655373 RYA655370:RYB655373 SHW655370:SHX655373 SRS655370:SRT655373 TBO655370:TBP655373 TLK655370:TLL655373 TVG655370:TVH655373 UFC655370:UFD655373 UOY655370:UOZ655373 UYU655370:UYV655373 VIQ655370:VIR655373 VSM655370:VSN655373 WCI655370:WCJ655373 WME655370:WMF655373 WWA655370:WWB655373 S720906:T720909 JO720906:JP720909 TK720906:TL720909 ADG720906:ADH720909 ANC720906:AND720909 AWY720906:AWZ720909 BGU720906:BGV720909 BQQ720906:BQR720909 CAM720906:CAN720909 CKI720906:CKJ720909 CUE720906:CUF720909 DEA720906:DEB720909 DNW720906:DNX720909 DXS720906:DXT720909 EHO720906:EHP720909 ERK720906:ERL720909 FBG720906:FBH720909 FLC720906:FLD720909 FUY720906:FUZ720909 GEU720906:GEV720909 GOQ720906:GOR720909 GYM720906:GYN720909 HII720906:HIJ720909 HSE720906:HSF720909 ICA720906:ICB720909 ILW720906:ILX720909 IVS720906:IVT720909 JFO720906:JFP720909 JPK720906:JPL720909 JZG720906:JZH720909 KJC720906:KJD720909 KSY720906:KSZ720909 LCU720906:LCV720909 LMQ720906:LMR720909 LWM720906:LWN720909 MGI720906:MGJ720909 MQE720906:MQF720909 NAA720906:NAB720909 NJW720906:NJX720909 NTS720906:NTT720909 ODO720906:ODP720909 ONK720906:ONL720909 OXG720906:OXH720909 PHC720906:PHD720909 PQY720906:PQZ720909 QAU720906:QAV720909 QKQ720906:QKR720909 QUM720906:QUN720909 REI720906:REJ720909 ROE720906:ROF720909 RYA720906:RYB720909 SHW720906:SHX720909 SRS720906:SRT720909 TBO720906:TBP720909 TLK720906:TLL720909 TVG720906:TVH720909 UFC720906:UFD720909 UOY720906:UOZ720909 UYU720906:UYV720909 VIQ720906:VIR720909 VSM720906:VSN720909 WCI720906:WCJ720909 WME720906:WMF720909 WWA720906:WWB720909 S786442:T786445 JO786442:JP786445 TK786442:TL786445 ADG786442:ADH786445 ANC786442:AND786445 AWY786442:AWZ786445 BGU786442:BGV786445 BQQ786442:BQR786445 CAM786442:CAN786445 CKI786442:CKJ786445 CUE786442:CUF786445 DEA786442:DEB786445 DNW786442:DNX786445 DXS786442:DXT786445 EHO786442:EHP786445 ERK786442:ERL786445 FBG786442:FBH786445 FLC786442:FLD786445 FUY786442:FUZ786445 GEU786442:GEV786445 GOQ786442:GOR786445 GYM786442:GYN786445 HII786442:HIJ786445 HSE786442:HSF786445 ICA786442:ICB786445 ILW786442:ILX786445 IVS786442:IVT786445 JFO786442:JFP786445 JPK786442:JPL786445 JZG786442:JZH786445 KJC786442:KJD786445 KSY786442:KSZ786445 LCU786442:LCV786445 LMQ786442:LMR786445 LWM786442:LWN786445 MGI786442:MGJ786445 MQE786442:MQF786445 NAA786442:NAB786445 NJW786442:NJX786445 NTS786442:NTT786445 ODO786442:ODP786445 ONK786442:ONL786445 OXG786442:OXH786445 PHC786442:PHD786445 PQY786442:PQZ786445 QAU786442:QAV786445 QKQ786442:QKR786445 QUM786442:QUN786445 REI786442:REJ786445 ROE786442:ROF786445 RYA786442:RYB786445 SHW786442:SHX786445 SRS786442:SRT786445 TBO786442:TBP786445 TLK786442:TLL786445 TVG786442:TVH786445 UFC786442:UFD786445 UOY786442:UOZ786445 UYU786442:UYV786445 VIQ786442:VIR786445 VSM786442:VSN786445 WCI786442:WCJ786445 WME786442:WMF786445 WWA786442:WWB786445 S851978:T851981 JO851978:JP851981 TK851978:TL851981 ADG851978:ADH851981 ANC851978:AND851981 AWY851978:AWZ851981 BGU851978:BGV851981 BQQ851978:BQR851981 CAM851978:CAN851981 CKI851978:CKJ851981 CUE851978:CUF851981 DEA851978:DEB851981 DNW851978:DNX851981 DXS851978:DXT851981 EHO851978:EHP851981 ERK851978:ERL851981 FBG851978:FBH851981 FLC851978:FLD851981 FUY851978:FUZ851981 GEU851978:GEV851981 GOQ851978:GOR851981 GYM851978:GYN851981 HII851978:HIJ851981 HSE851978:HSF851981 ICA851978:ICB851981 ILW851978:ILX851981 IVS851978:IVT851981 JFO851978:JFP851981 JPK851978:JPL851981 JZG851978:JZH851981 KJC851978:KJD851981 KSY851978:KSZ851981 LCU851978:LCV851981 LMQ851978:LMR851981 LWM851978:LWN851981 MGI851978:MGJ851981 MQE851978:MQF851981 NAA851978:NAB851981 NJW851978:NJX851981 NTS851978:NTT851981 ODO851978:ODP851981 ONK851978:ONL851981 OXG851978:OXH851981 PHC851978:PHD851981 PQY851978:PQZ851981 QAU851978:QAV851981 QKQ851978:QKR851981 QUM851978:QUN851981 REI851978:REJ851981 ROE851978:ROF851981 RYA851978:RYB851981 SHW851978:SHX851981 SRS851978:SRT851981 TBO851978:TBP851981 TLK851978:TLL851981 TVG851978:TVH851981 UFC851978:UFD851981 UOY851978:UOZ851981 UYU851978:UYV851981 VIQ851978:VIR851981 VSM851978:VSN851981 WCI851978:WCJ851981 WME851978:WMF851981 WWA851978:WWB851981 S917514:T917517 JO917514:JP917517 TK917514:TL917517 ADG917514:ADH917517 ANC917514:AND917517 AWY917514:AWZ917517 BGU917514:BGV917517 BQQ917514:BQR917517 CAM917514:CAN917517 CKI917514:CKJ917517 CUE917514:CUF917517 DEA917514:DEB917517 DNW917514:DNX917517 DXS917514:DXT917517 EHO917514:EHP917517 ERK917514:ERL917517 FBG917514:FBH917517 FLC917514:FLD917517 FUY917514:FUZ917517 GEU917514:GEV917517 GOQ917514:GOR917517 GYM917514:GYN917517 HII917514:HIJ917517 HSE917514:HSF917517 ICA917514:ICB917517 ILW917514:ILX917517 IVS917514:IVT917517 JFO917514:JFP917517 JPK917514:JPL917517 JZG917514:JZH917517 KJC917514:KJD917517 KSY917514:KSZ917517 LCU917514:LCV917517 LMQ917514:LMR917517 LWM917514:LWN917517 MGI917514:MGJ917517 MQE917514:MQF917517 NAA917514:NAB917517 NJW917514:NJX917517 NTS917514:NTT917517 ODO917514:ODP917517 ONK917514:ONL917517 OXG917514:OXH917517 PHC917514:PHD917517 PQY917514:PQZ917517 QAU917514:QAV917517 QKQ917514:QKR917517 QUM917514:QUN917517 REI917514:REJ917517 ROE917514:ROF917517 RYA917514:RYB917517 SHW917514:SHX917517 SRS917514:SRT917517 TBO917514:TBP917517 TLK917514:TLL917517 TVG917514:TVH917517 UFC917514:UFD917517 UOY917514:UOZ917517 UYU917514:UYV917517 VIQ917514:VIR917517 VSM917514:VSN917517 WCI917514:WCJ917517 WME917514:WMF917517 WWA917514:WWB917517 S983050:T983053 JO983050:JP983053 TK983050:TL983053 ADG983050:ADH983053 ANC983050:AND983053 AWY983050:AWZ983053 BGU983050:BGV983053 BQQ983050:BQR983053 CAM983050:CAN983053 CKI983050:CKJ983053 CUE983050:CUF983053 DEA983050:DEB983053 DNW983050:DNX983053 DXS983050:DXT983053 EHO983050:EHP983053 ERK983050:ERL983053 FBG983050:FBH983053 FLC983050:FLD983053 FUY983050:FUZ983053 GEU983050:GEV983053 GOQ983050:GOR983053 GYM983050:GYN983053 HII983050:HIJ983053 HSE983050:HSF983053 ICA983050:ICB983053 ILW983050:ILX983053 IVS983050:IVT983053 JFO983050:JFP983053 JPK983050:JPL983053 JZG983050:JZH983053 KJC983050:KJD983053 KSY983050:KSZ983053 LCU983050:LCV983053 LMQ983050:LMR983053 LWM983050:LWN983053 MGI983050:MGJ983053 MQE983050:MQF983053 NAA983050:NAB983053 NJW983050:NJX983053 NTS983050:NTT983053 ODO983050:ODP983053 ONK983050:ONL983053 OXG983050:OXH983053 PHC983050:PHD983053 PQY983050:PQZ983053 QAU983050:QAV983053 QKQ983050:QKR983053 QUM983050:QUN983053 REI983050:REJ983053 ROE983050:ROF983053 RYA983050:RYB983053 SHW983050:SHX983053 SRS983050:SRT983053 TBO983050:TBP983053 TLK983050:TLL983053 TVG983050:TVH983053 UFC983050:UFD983053 UOY983050:UOZ983053 UYU983050:UYV983053 VIQ983050:VIR983053 VSM983050:VSN983053 WCI983050:WCJ983053 WME983050:WMF983053 WWA983050:WWB983053 B1:U4 IX1:JQ4 ST1:TM4 ACP1:ADI4 AML1:ANE4 AWH1:AXA4 BGD1:BGW4 BPZ1:BQS4 BZV1:CAO4 CJR1:CKK4 CTN1:CUG4 DDJ1:DEC4 DNF1:DNY4 DXB1:DXU4 EGX1:EHQ4 EQT1:ERM4 FAP1:FBI4 FKL1:FLE4 FUH1:FVA4 GED1:GEW4 GNZ1:GOS4 GXV1:GYO4 HHR1:HIK4 HRN1:HSG4 IBJ1:ICC4 ILF1:ILY4 IVB1:IVU4 JEX1:JFQ4 JOT1:JPM4 JYP1:JZI4 KIL1:KJE4 KSH1:KTA4 LCD1:LCW4 LLZ1:LMS4 LVV1:LWO4 MFR1:MGK4 MPN1:MQG4 MZJ1:NAC4 NJF1:NJY4 NTB1:NTU4 OCX1:ODQ4 OMT1:ONM4 OWP1:OXI4 PGL1:PHE4 PQH1:PRA4 QAD1:QAW4 QJZ1:QKS4 QTV1:QUO4 RDR1:REK4 RNN1:ROG4 RXJ1:RYC4 SHF1:SHY4 SRB1:SRU4 TAX1:TBQ4 TKT1:TLM4 TUP1:TVI4 UEL1:UFE4 UOH1:UPA4 UYD1:UYW4 VHZ1:VIS4 VRV1:VSO4 WBR1:WCK4 WLN1:WMG4 WVJ1:WWC4 B65537:U65540 IX65537:JQ65540 ST65537:TM65540 ACP65537:ADI65540 AML65537:ANE65540 AWH65537:AXA65540 BGD65537:BGW65540 BPZ65537:BQS65540 BZV65537:CAO65540 CJR65537:CKK65540 CTN65537:CUG65540 DDJ65537:DEC65540 DNF65537:DNY65540 DXB65537:DXU65540 EGX65537:EHQ65540 EQT65537:ERM65540 FAP65537:FBI65540 FKL65537:FLE65540 FUH65537:FVA65540 GED65537:GEW65540 GNZ65537:GOS65540 GXV65537:GYO65540 HHR65537:HIK65540 HRN65537:HSG65540 IBJ65537:ICC65540 ILF65537:ILY65540 IVB65537:IVU65540 JEX65537:JFQ65540 JOT65537:JPM65540 JYP65537:JZI65540 KIL65537:KJE65540 KSH65537:KTA65540 LCD65537:LCW65540 LLZ65537:LMS65540 LVV65537:LWO65540 MFR65537:MGK65540 MPN65537:MQG65540 MZJ65537:NAC65540 NJF65537:NJY65540 NTB65537:NTU65540 OCX65537:ODQ65540 OMT65537:ONM65540 OWP65537:OXI65540 PGL65537:PHE65540 PQH65537:PRA65540 QAD65537:QAW65540 QJZ65537:QKS65540 QTV65537:QUO65540 RDR65537:REK65540 RNN65537:ROG65540 RXJ65537:RYC65540 SHF65537:SHY65540 SRB65537:SRU65540 TAX65537:TBQ65540 TKT65537:TLM65540 TUP65537:TVI65540 UEL65537:UFE65540 UOH65537:UPA65540 UYD65537:UYW65540 VHZ65537:VIS65540 VRV65537:VSO65540 WBR65537:WCK65540 WLN65537:WMG65540 WVJ65537:WWC65540 B131073:U131076 IX131073:JQ131076 ST131073:TM131076 ACP131073:ADI131076 AML131073:ANE131076 AWH131073:AXA131076 BGD131073:BGW131076 BPZ131073:BQS131076 BZV131073:CAO131076 CJR131073:CKK131076 CTN131073:CUG131076 DDJ131073:DEC131076 DNF131073:DNY131076 DXB131073:DXU131076 EGX131073:EHQ131076 EQT131073:ERM131076 FAP131073:FBI131076 FKL131073:FLE131076 FUH131073:FVA131076 GED131073:GEW131076 GNZ131073:GOS131076 GXV131073:GYO131076 HHR131073:HIK131076 HRN131073:HSG131076 IBJ131073:ICC131076 ILF131073:ILY131076 IVB131073:IVU131076 JEX131073:JFQ131076 JOT131073:JPM131076 JYP131073:JZI131076 KIL131073:KJE131076 KSH131073:KTA131076 LCD131073:LCW131076 LLZ131073:LMS131076 LVV131073:LWO131076 MFR131073:MGK131076 MPN131073:MQG131076 MZJ131073:NAC131076 NJF131073:NJY131076 NTB131073:NTU131076 OCX131073:ODQ131076 OMT131073:ONM131076 OWP131073:OXI131076 PGL131073:PHE131076 PQH131073:PRA131076 QAD131073:QAW131076 QJZ131073:QKS131076 QTV131073:QUO131076 RDR131073:REK131076 RNN131073:ROG131076 RXJ131073:RYC131076 SHF131073:SHY131076 SRB131073:SRU131076 TAX131073:TBQ131076 TKT131073:TLM131076 TUP131073:TVI131076 UEL131073:UFE131076 UOH131073:UPA131076 UYD131073:UYW131076 VHZ131073:VIS131076 VRV131073:VSO131076 WBR131073:WCK131076 WLN131073:WMG131076 WVJ131073:WWC131076 B196609:U196612 IX196609:JQ196612 ST196609:TM196612 ACP196609:ADI196612 AML196609:ANE196612 AWH196609:AXA196612 BGD196609:BGW196612 BPZ196609:BQS196612 BZV196609:CAO196612 CJR196609:CKK196612 CTN196609:CUG196612 DDJ196609:DEC196612 DNF196609:DNY196612 DXB196609:DXU196612 EGX196609:EHQ196612 EQT196609:ERM196612 FAP196609:FBI196612 FKL196609:FLE196612 FUH196609:FVA196612 GED196609:GEW196612 GNZ196609:GOS196612 GXV196609:GYO196612 HHR196609:HIK196612 HRN196609:HSG196612 IBJ196609:ICC196612 ILF196609:ILY196612 IVB196609:IVU196612 JEX196609:JFQ196612 JOT196609:JPM196612 JYP196609:JZI196612 KIL196609:KJE196612 KSH196609:KTA196612 LCD196609:LCW196612 LLZ196609:LMS196612 LVV196609:LWO196612 MFR196609:MGK196612 MPN196609:MQG196612 MZJ196609:NAC196612 NJF196609:NJY196612 NTB196609:NTU196612 OCX196609:ODQ196612 OMT196609:ONM196612 OWP196609:OXI196612 PGL196609:PHE196612 PQH196609:PRA196612 QAD196609:QAW196612 QJZ196609:QKS196612 QTV196609:QUO196612 RDR196609:REK196612 RNN196609:ROG196612 RXJ196609:RYC196612 SHF196609:SHY196612 SRB196609:SRU196612 TAX196609:TBQ196612 TKT196609:TLM196612 TUP196609:TVI196612 UEL196609:UFE196612 UOH196609:UPA196612 UYD196609:UYW196612 VHZ196609:VIS196612 VRV196609:VSO196612 WBR196609:WCK196612 WLN196609:WMG196612 WVJ196609:WWC196612 B262145:U262148 IX262145:JQ262148 ST262145:TM262148 ACP262145:ADI262148 AML262145:ANE262148 AWH262145:AXA262148 BGD262145:BGW262148 BPZ262145:BQS262148 BZV262145:CAO262148 CJR262145:CKK262148 CTN262145:CUG262148 DDJ262145:DEC262148 DNF262145:DNY262148 DXB262145:DXU262148 EGX262145:EHQ262148 EQT262145:ERM262148 FAP262145:FBI262148 FKL262145:FLE262148 FUH262145:FVA262148 GED262145:GEW262148 GNZ262145:GOS262148 GXV262145:GYO262148 HHR262145:HIK262148 HRN262145:HSG262148 IBJ262145:ICC262148 ILF262145:ILY262148 IVB262145:IVU262148 JEX262145:JFQ262148 JOT262145:JPM262148 JYP262145:JZI262148 KIL262145:KJE262148 KSH262145:KTA262148 LCD262145:LCW262148 LLZ262145:LMS262148 LVV262145:LWO262148 MFR262145:MGK262148 MPN262145:MQG262148 MZJ262145:NAC262148 NJF262145:NJY262148 NTB262145:NTU262148 OCX262145:ODQ262148 OMT262145:ONM262148 OWP262145:OXI262148 PGL262145:PHE262148 PQH262145:PRA262148 QAD262145:QAW262148 QJZ262145:QKS262148 QTV262145:QUO262148 RDR262145:REK262148 RNN262145:ROG262148 RXJ262145:RYC262148 SHF262145:SHY262148 SRB262145:SRU262148 TAX262145:TBQ262148 TKT262145:TLM262148 TUP262145:TVI262148 UEL262145:UFE262148 UOH262145:UPA262148 UYD262145:UYW262148 VHZ262145:VIS262148 VRV262145:VSO262148 WBR262145:WCK262148 WLN262145:WMG262148 WVJ262145:WWC262148 B327681:U327684 IX327681:JQ327684 ST327681:TM327684 ACP327681:ADI327684 AML327681:ANE327684 AWH327681:AXA327684 BGD327681:BGW327684 BPZ327681:BQS327684 BZV327681:CAO327684 CJR327681:CKK327684 CTN327681:CUG327684 DDJ327681:DEC327684 DNF327681:DNY327684 DXB327681:DXU327684 EGX327681:EHQ327684 EQT327681:ERM327684 FAP327681:FBI327684 FKL327681:FLE327684 FUH327681:FVA327684 GED327681:GEW327684 GNZ327681:GOS327684 GXV327681:GYO327684 HHR327681:HIK327684 HRN327681:HSG327684 IBJ327681:ICC327684 ILF327681:ILY327684 IVB327681:IVU327684 JEX327681:JFQ327684 JOT327681:JPM327684 JYP327681:JZI327684 KIL327681:KJE327684 KSH327681:KTA327684 LCD327681:LCW327684 LLZ327681:LMS327684 LVV327681:LWO327684 MFR327681:MGK327684 MPN327681:MQG327684 MZJ327681:NAC327684 NJF327681:NJY327684 NTB327681:NTU327684 OCX327681:ODQ327684 OMT327681:ONM327684 OWP327681:OXI327684 PGL327681:PHE327684 PQH327681:PRA327684 QAD327681:QAW327684 QJZ327681:QKS327684 QTV327681:QUO327684 RDR327681:REK327684 RNN327681:ROG327684 RXJ327681:RYC327684 SHF327681:SHY327684 SRB327681:SRU327684 TAX327681:TBQ327684 TKT327681:TLM327684 TUP327681:TVI327684 UEL327681:UFE327684 UOH327681:UPA327684 UYD327681:UYW327684 VHZ327681:VIS327684 VRV327681:VSO327684 WBR327681:WCK327684 WLN327681:WMG327684 WVJ327681:WWC327684 B393217:U393220 IX393217:JQ393220 ST393217:TM393220 ACP393217:ADI393220 AML393217:ANE393220 AWH393217:AXA393220 BGD393217:BGW393220 BPZ393217:BQS393220 BZV393217:CAO393220 CJR393217:CKK393220 CTN393217:CUG393220 DDJ393217:DEC393220 DNF393217:DNY393220 DXB393217:DXU393220 EGX393217:EHQ393220 EQT393217:ERM393220 FAP393217:FBI393220 FKL393217:FLE393220 FUH393217:FVA393220 GED393217:GEW393220 GNZ393217:GOS393220 GXV393217:GYO393220 HHR393217:HIK393220 HRN393217:HSG393220 IBJ393217:ICC393220 ILF393217:ILY393220 IVB393217:IVU393220 JEX393217:JFQ393220 JOT393217:JPM393220 JYP393217:JZI393220 KIL393217:KJE393220 KSH393217:KTA393220 LCD393217:LCW393220 LLZ393217:LMS393220 LVV393217:LWO393220 MFR393217:MGK393220 MPN393217:MQG393220 MZJ393217:NAC393220 NJF393217:NJY393220 NTB393217:NTU393220 OCX393217:ODQ393220 OMT393217:ONM393220 OWP393217:OXI393220 PGL393217:PHE393220 PQH393217:PRA393220 QAD393217:QAW393220 QJZ393217:QKS393220 QTV393217:QUO393220 RDR393217:REK393220 RNN393217:ROG393220 RXJ393217:RYC393220 SHF393217:SHY393220 SRB393217:SRU393220 TAX393217:TBQ393220 TKT393217:TLM393220 TUP393217:TVI393220 UEL393217:UFE393220 UOH393217:UPA393220 UYD393217:UYW393220 VHZ393217:VIS393220 VRV393217:VSO393220 WBR393217:WCK393220 WLN393217:WMG393220 WVJ393217:WWC393220 B458753:U458756 IX458753:JQ458756 ST458753:TM458756 ACP458753:ADI458756 AML458753:ANE458756 AWH458753:AXA458756 BGD458753:BGW458756 BPZ458753:BQS458756 BZV458753:CAO458756 CJR458753:CKK458756 CTN458753:CUG458756 DDJ458753:DEC458756 DNF458753:DNY458756 DXB458753:DXU458756 EGX458753:EHQ458756 EQT458753:ERM458756 FAP458753:FBI458756 FKL458753:FLE458756 FUH458753:FVA458756 GED458753:GEW458756 GNZ458753:GOS458756 GXV458753:GYO458756 HHR458753:HIK458756 HRN458753:HSG458756 IBJ458753:ICC458756 ILF458753:ILY458756 IVB458753:IVU458756 JEX458753:JFQ458756 JOT458753:JPM458756 JYP458753:JZI458756 KIL458753:KJE458756 KSH458753:KTA458756 LCD458753:LCW458756 LLZ458753:LMS458756 LVV458753:LWO458756 MFR458753:MGK458756 MPN458753:MQG458756 MZJ458753:NAC458756 NJF458753:NJY458756 NTB458753:NTU458756 OCX458753:ODQ458756 OMT458753:ONM458756 OWP458753:OXI458756 PGL458753:PHE458756 PQH458753:PRA458756 QAD458753:QAW458756 QJZ458753:QKS458756 QTV458753:QUO458756 RDR458753:REK458756 RNN458753:ROG458756 RXJ458753:RYC458756 SHF458753:SHY458756 SRB458753:SRU458756 TAX458753:TBQ458756 TKT458753:TLM458756 TUP458753:TVI458756 UEL458753:UFE458756 UOH458753:UPA458756 UYD458753:UYW458756 VHZ458753:VIS458756 VRV458753:VSO458756 WBR458753:WCK458756 WLN458753:WMG458756 WVJ458753:WWC458756 B524289:U524292 IX524289:JQ524292 ST524289:TM524292 ACP524289:ADI524292 AML524289:ANE524292 AWH524289:AXA524292 BGD524289:BGW524292 BPZ524289:BQS524292 BZV524289:CAO524292 CJR524289:CKK524292 CTN524289:CUG524292 DDJ524289:DEC524292 DNF524289:DNY524292 DXB524289:DXU524292 EGX524289:EHQ524292 EQT524289:ERM524292 FAP524289:FBI524292 FKL524289:FLE524292 FUH524289:FVA524292 GED524289:GEW524292 GNZ524289:GOS524292 GXV524289:GYO524292 HHR524289:HIK524292 HRN524289:HSG524292 IBJ524289:ICC524292 ILF524289:ILY524292 IVB524289:IVU524292 JEX524289:JFQ524292 JOT524289:JPM524292 JYP524289:JZI524292 KIL524289:KJE524292 KSH524289:KTA524292 LCD524289:LCW524292 LLZ524289:LMS524292 LVV524289:LWO524292 MFR524289:MGK524292 MPN524289:MQG524292 MZJ524289:NAC524292 NJF524289:NJY524292 NTB524289:NTU524292 OCX524289:ODQ524292 OMT524289:ONM524292 OWP524289:OXI524292 PGL524289:PHE524292 PQH524289:PRA524292 QAD524289:QAW524292 QJZ524289:QKS524292 QTV524289:QUO524292 RDR524289:REK524292 RNN524289:ROG524292 RXJ524289:RYC524292 SHF524289:SHY524292 SRB524289:SRU524292 TAX524289:TBQ524292 TKT524289:TLM524292 TUP524289:TVI524292 UEL524289:UFE524292 UOH524289:UPA524292 UYD524289:UYW524292 VHZ524289:VIS524292 VRV524289:VSO524292 WBR524289:WCK524292 WLN524289:WMG524292 WVJ524289:WWC524292 B589825:U589828 IX589825:JQ589828 ST589825:TM589828 ACP589825:ADI589828 AML589825:ANE589828 AWH589825:AXA589828 BGD589825:BGW589828 BPZ589825:BQS589828 BZV589825:CAO589828 CJR589825:CKK589828 CTN589825:CUG589828 DDJ589825:DEC589828 DNF589825:DNY589828 DXB589825:DXU589828 EGX589825:EHQ589828 EQT589825:ERM589828 FAP589825:FBI589828 FKL589825:FLE589828 FUH589825:FVA589828 GED589825:GEW589828 GNZ589825:GOS589828 GXV589825:GYO589828 HHR589825:HIK589828 HRN589825:HSG589828 IBJ589825:ICC589828 ILF589825:ILY589828 IVB589825:IVU589828 JEX589825:JFQ589828 JOT589825:JPM589828 JYP589825:JZI589828 KIL589825:KJE589828 KSH589825:KTA589828 LCD589825:LCW589828 LLZ589825:LMS589828 LVV589825:LWO589828 MFR589825:MGK589828 MPN589825:MQG589828 MZJ589825:NAC589828 NJF589825:NJY589828 NTB589825:NTU589828 OCX589825:ODQ589828 OMT589825:ONM589828 OWP589825:OXI589828 PGL589825:PHE589828 PQH589825:PRA589828 QAD589825:QAW589828 QJZ589825:QKS589828 QTV589825:QUO589828 RDR589825:REK589828 RNN589825:ROG589828 RXJ589825:RYC589828 SHF589825:SHY589828 SRB589825:SRU589828 TAX589825:TBQ589828 TKT589825:TLM589828 TUP589825:TVI589828 UEL589825:UFE589828 UOH589825:UPA589828 UYD589825:UYW589828 VHZ589825:VIS589828 VRV589825:VSO589828 WBR589825:WCK589828 WLN589825:WMG589828 WVJ589825:WWC589828 B655361:U655364 IX655361:JQ655364 ST655361:TM655364 ACP655361:ADI655364 AML655361:ANE655364 AWH655361:AXA655364 BGD655361:BGW655364 BPZ655361:BQS655364 BZV655361:CAO655364 CJR655361:CKK655364 CTN655361:CUG655364 DDJ655361:DEC655364 DNF655361:DNY655364 DXB655361:DXU655364 EGX655361:EHQ655364 EQT655361:ERM655364 FAP655361:FBI655364 FKL655361:FLE655364 FUH655361:FVA655364 GED655361:GEW655364 GNZ655361:GOS655364 GXV655361:GYO655364 HHR655361:HIK655364 HRN655361:HSG655364 IBJ655361:ICC655364 ILF655361:ILY655364 IVB655361:IVU655364 JEX655361:JFQ655364 JOT655361:JPM655364 JYP655361:JZI655364 KIL655361:KJE655364 KSH655361:KTA655364 LCD655361:LCW655364 LLZ655361:LMS655364 LVV655361:LWO655364 MFR655361:MGK655364 MPN655361:MQG655364 MZJ655361:NAC655364 NJF655361:NJY655364 NTB655361:NTU655364 OCX655361:ODQ655364 OMT655361:ONM655364 OWP655361:OXI655364 PGL655361:PHE655364 PQH655361:PRA655364 QAD655361:QAW655364 QJZ655361:QKS655364 QTV655361:QUO655364 RDR655361:REK655364 RNN655361:ROG655364 RXJ655361:RYC655364 SHF655361:SHY655364 SRB655361:SRU655364 TAX655361:TBQ655364 TKT655361:TLM655364 TUP655361:TVI655364 UEL655361:UFE655364 UOH655361:UPA655364 UYD655361:UYW655364 VHZ655361:VIS655364 VRV655361:VSO655364 WBR655361:WCK655364 WLN655361:WMG655364 WVJ655361:WWC655364 B720897:U720900 IX720897:JQ720900 ST720897:TM720900 ACP720897:ADI720900 AML720897:ANE720900 AWH720897:AXA720900 BGD720897:BGW720900 BPZ720897:BQS720900 BZV720897:CAO720900 CJR720897:CKK720900 CTN720897:CUG720900 DDJ720897:DEC720900 DNF720897:DNY720900 DXB720897:DXU720900 EGX720897:EHQ720900 EQT720897:ERM720900 FAP720897:FBI720900 FKL720897:FLE720900 FUH720897:FVA720900 GED720897:GEW720900 GNZ720897:GOS720900 GXV720897:GYO720900 HHR720897:HIK720900 HRN720897:HSG720900 IBJ720897:ICC720900 ILF720897:ILY720900 IVB720897:IVU720900 JEX720897:JFQ720900 JOT720897:JPM720900 JYP720897:JZI720900 KIL720897:KJE720900 KSH720897:KTA720900 LCD720897:LCW720900 LLZ720897:LMS720900 LVV720897:LWO720900 MFR720897:MGK720900 MPN720897:MQG720900 MZJ720897:NAC720900 NJF720897:NJY720900 NTB720897:NTU720900 OCX720897:ODQ720900 OMT720897:ONM720900 OWP720897:OXI720900 PGL720897:PHE720900 PQH720897:PRA720900 QAD720897:QAW720900 QJZ720897:QKS720900 QTV720897:QUO720900 RDR720897:REK720900 RNN720897:ROG720900 RXJ720897:RYC720900 SHF720897:SHY720900 SRB720897:SRU720900 TAX720897:TBQ720900 TKT720897:TLM720900 TUP720897:TVI720900 UEL720897:UFE720900 UOH720897:UPA720900 UYD720897:UYW720900 VHZ720897:VIS720900 VRV720897:VSO720900 WBR720897:WCK720900 WLN720897:WMG720900 WVJ720897:WWC720900 B786433:U786436 IX786433:JQ786436 ST786433:TM786436 ACP786433:ADI786436 AML786433:ANE786436 AWH786433:AXA786436 BGD786433:BGW786436 BPZ786433:BQS786436 BZV786433:CAO786436 CJR786433:CKK786436 CTN786433:CUG786436 DDJ786433:DEC786436 DNF786433:DNY786436 DXB786433:DXU786436 EGX786433:EHQ786436 EQT786433:ERM786436 FAP786433:FBI786436 FKL786433:FLE786436 FUH786433:FVA786436 GED786433:GEW786436 GNZ786433:GOS786436 GXV786433:GYO786436 HHR786433:HIK786436 HRN786433:HSG786436 IBJ786433:ICC786436 ILF786433:ILY786436 IVB786433:IVU786436 JEX786433:JFQ786436 JOT786433:JPM786436 JYP786433:JZI786436 KIL786433:KJE786436 KSH786433:KTA786436 LCD786433:LCW786436 LLZ786433:LMS786436 LVV786433:LWO786436 MFR786433:MGK786436 MPN786433:MQG786436 MZJ786433:NAC786436 NJF786433:NJY786436 NTB786433:NTU786436 OCX786433:ODQ786436 OMT786433:ONM786436 OWP786433:OXI786436 PGL786433:PHE786436 PQH786433:PRA786436 QAD786433:QAW786436 QJZ786433:QKS786436 QTV786433:QUO786436 RDR786433:REK786436 RNN786433:ROG786436 RXJ786433:RYC786436 SHF786433:SHY786436 SRB786433:SRU786436 TAX786433:TBQ786436 TKT786433:TLM786436 TUP786433:TVI786436 UEL786433:UFE786436 UOH786433:UPA786436 UYD786433:UYW786436 VHZ786433:VIS786436 VRV786433:VSO786436 WBR786433:WCK786436 WLN786433:WMG786436 WVJ786433:WWC786436 B851969:U851972 IX851969:JQ851972 ST851969:TM851972 ACP851969:ADI851972 AML851969:ANE851972 AWH851969:AXA851972 BGD851969:BGW851972 BPZ851969:BQS851972 BZV851969:CAO851972 CJR851969:CKK851972 CTN851969:CUG851972 DDJ851969:DEC851972 DNF851969:DNY851972 DXB851969:DXU851972 EGX851969:EHQ851972 EQT851969:ERM851972 FAP851969:FBI851972 FKL851969:FLE851972 FUH851969:FVA851972 GED851969:GEW851972 GNZ851969:GOS851972 GXV851969:GYO851972 HHR851969:HIK851972 HRN851969:HSG851972 IBJ851969:ICC851972 ILF851969:ILY851972 IVB851969:IVU851972 JEX851969:JFQ851972 JOT851969:JPM851972 JYP851969:JZI851972 KIL851969:KJE851972 KSH851969:KTA851972 LCD851969:LCW851972 LLZ851969:LMS851972 LVV851969:LWO851972 MFR851969:MGK851972 MPN851969:MQG851972 MZJ851969:NAC851972 NJF851969:NJY851972 NTB851969:NTU851972 OCX851969:ODQ851972 OMT851969:ONM851972 OWP851969:OXI851972 PGL851969:PHE851972 PQH851969:PRA851972 QAD851969:QAW851972 QJZ851969:QKS851972 QTV851969:QUO851972 RDR851969:REK851972 RNN851969:ROG851972 RXJ851969:RYC851972 SHF851969:SHY851972 SRB851969:SRU851972 TAX851969:TBQ851972 TKT851969:TLM851972 TUP851969:TVI851972 UEL851969:UFE851972 UOH851969:UPA851972 UYD851969:UYW851972 VHZ851969:VIS851972 VRV851969:VSO851972 WBR851969:WCK851972 WLN851969:WMG851972 WVJ851969:WWC851972 B917505:U917508 IX917505:JQ917508 ST917505:TM917508 ACP917505:ADI917508 AML917505:ANE917508 AWH917505:AXA917508 BGD917505:BGW917508 BPZ917505:BQS917508 BZV917505:CAO917508 CJR917505:CKK917508 CTN917505:CUG917508 DDJ917505:DEC917508 DNF917505:DNY917508 DXB917505:DXU917508 EGX917505:EHQ917508 EQT917505:ERM917508 FAP917505:FBI917508 FKL917505:FLE917508 FUH917505:FVA917508 GED917505:GEW917508 GNZ917505:GOS917508 GXV917505:GYO917508 HHR917505:HIK917508 HRN917505:HSG917508 IBJ917505:ICC917508 ILF917505:ILY917508 IVB917505:IVU917508 JEX917505:JFQ917508 JOT917505:JPM917508 JYP917505:JZI917508 KIL917505:KJE917508 KSH917505:KTA917508 LCD917505:LCW917508 LLZ917505:LMS917508 LVV917505:LWO917508 MFR917505:MGK917508 MPN917505:MQG917508 MZJ917505:NAC917508 NJF917505:NJY917508 NTB917505:NTU917508 OCX917505:ODQ917508 OMT917505:ONM917508 OWP917505:OXI917508 PGL917505:PHE917508 PQH917505:PRA917508 QAD917505:QAW917508 QJZ917505:QKS917508 QTV917505:QUO917508 RDR917505:REK917508 RNN917505:ROG917508 RXJ917505:RYC917508 SHF917505:SHY917508 SRB917505:SRU917508 TAX917505:TBQ917508 TKT917505:TLM917508 TUP917505:TVI917508 UEL917505:UFE917508 UOH917505:UPA917508 UYD917505:UYW917508 VHZ917505:VIS917508 VRV917505:VSO917508 WBR917505:WCK917508 WLN917505:WMG917508 WVJ917505:WWC917508 B983041:U983044 IX983041:JQ983044 ST983041:TM983044 ACP983041:ADI983044 AML983041:ANE983044 AWH983041:AXA983044 BGD983041:BGW983044 BPZ983041:BQS983044 BZV983041:CAO983044 CJR983041:CKK983044 CTN983041:CUG983044 DDJ983041:DEC983044 DNF983041:DNY983044 DXB983041:DXU983044 EGX983041:EHQ983044 EQT983041:ERM983044 FAP983041:FBI983044 FKL983041:FLE983044 FUH983041:FVA983044 GED983041:GEW983044 GNZ983041:GOS983044 GXV983041:GYO983044 HHR983041:HIK983044 HRN983041:HSG983044 IBJ983041:ICC983044 ILF983041:ILY983044 IVB983041:IVU983044 JEX983041:JFQ983044 JOT983041:JPM983044 JYP983041:JZI983044 KIL983041:KJE983044 KSH983041:KTA983044 LCD983041:LCW983044 LLZ983041:LMS983044 LVV983041:LWO983044 MFR983041:MGK983044 MPN983041:MQG983044 MZJ983041:NAC983044 NJF983041:NJY983044 NTB983041:NTU983044 OCX983041:ODQ983044 OMT983041:ONM983044 OWP983041:OXI983044 PGL983041:PHE983044 PQH983041:PRA983044 QAD983041:QAW983044 QJZ983041:QKS983044 QTV983041:QUO983044 RDR983041:REK983044 RNN983041:ROG983044 RXJ983041:RYC983044 SHF983041:SHY983044 SRB983041:SRU983044 TAX983041:TBQ983044 TKT983041:TLM983044 TUP983041:TVI983044 UEL983041:UFE983044 UOH983041:UPA983044 UYD983041:UYW983044 VHZ983041:VIS983044 VRV983041:VSO983044 WBR983041:WCK983044 WLN983041:WMG983044 WVJ983041:WWC983044 X1:IV5 JT1:SR5 TP1:ACN5 ADL1:AMJ5 ANH1:AWF5 AXD1:BGB5 BGZ1:BPX5 BQV1:BZT5 CAR1:CJP5 CKN1:CTL5 CUJ1:DDH5 DEF1:DND5 DOB1:DWZ5 DXX1:EGV5 EHT1:EQR5 ERP1:FAN5 FBL1:FKJ5 FLH1:FUF5 FVD1:GEB5 GEZ1:GNX5 GOV1:GXT5 GYR1:HHP5 HIN1:HRL5 HSJ1:IBH5 ICF1:ILD5 IMB1:IUZ5 IVX1:JEV5 JFT1:JOR5 JPP1:JYN5 JZL1:KIJ5 KJH1:KSF5 KTD1:LCB5 LCZ1:LLX5 LMV1:LVT5 LWR1:MFP5 MGN1:MPL5 MQJ1:MZH5 NAF1:NJD5 NKB1:NSZ5 NTX1:OCV5 ODT1:OMR5 ONP1:OWN5 OXL1:PGJ5 PHH1:PQF5 PRD1:QAB5 QAZ1:QJX5 QKV1:QTT5 QUR1:RDP5 REN1:RNL5 ROJ1:RXH5 RYF1:SHD5 SIB1:SQZ5 SRX1:TAV5 TBT1:TKR5 TLP1:TUN5 TVL1:UEJ5 UFH1:UOF5 UPD1:UYB5 UYZ1:VHX5 VIV1:VRT5 VSR1:WBP5 WCN1:WLL5 WMJ1:WVH5 WWF1:XFD5 X65537:IV65541 JT65537:SR65541 TP65537:ACN65541 ADL65537:AMJ65541 ANH65537:AWF65541 AXD65537:BGB65541 BGZ65537:BPX65541 BQV65537:BZT65541 CAR65537:CJP65541 CKN65537:CTL65541 CUJ65537:DDH65541 DEF65537:DND65541 DOB65537:DWZ65541 DXX65537:EGV65541 EHT65537:EQR65541 ERP65537:FAN65541 FBL65537:FKJ65541 FLH65537:FUF65541 FVD65537:GEB65541 GEZ65537:GNX65541 GOV65537:GXT65541 GYR65537:HHP65541 HIN65537:HRL65541 HSJ65537:IBH65541 ICF65537:ILD65541 IMB65537:IUZ65541 IVX65537:JEV65541 JFT65537:JOR65541 JPP65537:JYN65541 JZL65537:KIJ65541 KJH65537:KSF65541 KTD65537:LCB65541 LCZ65537:LLX65541 LMV65537:LVT65541 LWR65537:MFP65541 MGN65537:MPL65541 MQJ65537:MZH65541 NAF65537:NJD65541 NKB65537:NSZ65541 NTX65537:OCV65541 ODT65537:OMR65541 ONP65537:OWN65541 OXL65537:PGJ65541 PHH65537:PQF65541 PRD65537:QAB65541 QAZ65537:QJX65541 QKV65537:QTT65541 QUR65537:RDP65541 REN65537:RNL65541 ROJ65537:RXH65541 RYF65537:SHD65541 SIB65537:SQZ65541 SRX65537:TAV65541 TBT65537:TKR65541 TLP65537:TUN65541 TVL65537:UEJ65541 UFH65537:UOF65541 UPD65537:UYB65541 UYZ65537:VHX65541 VIV65537:VRT65541 VSR65537:WBP65541 WCN65537:WLL65541 WMJ65537:WVH65541 WWF65537:XFD65541 X131073:IV131077 JT131073:SR131077 TP131073:ACN131077 ADL131073:AMJ131077 ANH131073:AWF131077 AXD131073:BGB131077 BGZ131073:BPX131077 BQV131073:BZT131077 CAR131073:CJP131077 CKN131073:CTL131077 CUJ131073:DDH131077 DEF131073:DND131077 DOB131073:DWZ131077 DXX131073:EGV131077 EHT131073:EQR131077 ERP131073:FAN131077 FBL131073:FKJ131077 FLH131073:FUF131077 FVD131073:GEB131077 GEZ131073:GNX131077 GOV131073:GXT131077 GYR131073:HHP131077 HIN131073:HRL131077 HSJ131073:IBH131077 ICF131073:ILD131077 IMB131073:IUZ131077 IVX131073:JEV131077 JFT131073:JOR131077 JPP131073:JYN131077 JZL131073:KIJ131077 KJH131073:KSF131077 KTD131073:LCB131077 LCZ131073:LLX131077 LMV131073:LVT131077 LWR131073:MFP131077 MGN131073:MPL131077 MQJ131073:MZH131077 NAF131073:NJD131077 NKB131073:NSZ131077 NTX131073:OCV131077 ODT131073:OMR131077 ONP131073:OWN131077 OXL131073:PGJ131077 PHH131073:PQF131077 PRD131073:QAB131077 QAZ131073:QJX131077 QKV131073:QTT131077 QUR131073:RDP131077 REN131073:RNL131077 ROJ131073:RXH131077 RYF131073:SHD131077 SIB131073:SQZ131077 SRX131073:TAV131077 TBT131073:TKR131077 TLP131073:TUN131077 TVL131073:UEJ131077 UFH131073:UOF131077 UPD131073:UYB131077 UYZ131073:VHX131077 VIV131073:VRT131077 VSR131073:WBP131077 WCN131073:WLL131077 WMJ131073:WVH131077 WWF131073:XFD131077 X196609:IV196613 JT196609:SR196613 TP196609:ACN196613 ADL196609:AMJ196613 ANH196609:AWF196613 AXD196609:BGB196613 BGZ196609:BPX196613 BQV196609:BZT196613 CAR196609:CJP196613 CKN196609:CTL196613 CUJ196609:DDH196613 DEF196609:DND196613 DOB196609:DWZ196613 DXX196609:EGV196613 EHT196609:EQR196613 ERP196609:FAN196613 FBL196609:FKJ196613 FLH196609:FUF196613 FVD196609:GEB196613 GEZ196609:GNX196613 GOV196609:GXT196613 GYR196609:HHP196613 HIN196609:HRL196613 HSJ196609:IBH196613 ICF196609:ILD196613 IMB196609:IUZ196613 IVX196609:JEV196613 JFT196609:JOR196613 JPP196609:JYN196613 JZL196609:KIJ196613 KJH196609:KSF196613 KTD196609:LCB196613 LCZ196609:LLX196613 LMV196609:LVT196613 LWR196609:MFP196613 MGN196609:MPL196613 MQJ196609:MZH196613 NAF196609:NJD196613 NKB196609:NSZ196613 NTX196609:OCV196613 ODT196609:OMR196613 ONP196609:OWN196613 OXL196609:PGJ196613 PHH196609:PQF196613 PRD196609:QAB196613 QAZ196609:QJX196613 QKV196609:QTT196613 QUR196609:RDP196613 REN196609:RNL196613 ROJ196609:RXH196613 RYF196609:SHD196613 SIB196609:SQZ196613 SRX196609:TAV196613 TBT196609:TKR196613 TLP196609:TUN196613 TVL196609:UEJ196613 UFH196609:UOF196613 UPD196609:UYB196613 UYZ196609:VHX196613 VIV196609:VRT196613 VSR196609:WBP196613 WCN196609:WLL196613 WMJ196609:WVH196613 WWF196609:XFD196613 X262145:IV262149 JT262145:SR262149 TP262145:ACN262149 ADL262145:AMJ262149 ANH262145:AWF262149 AXD262145:BGB262149 BGZ262145:BPX262149 BQV262145:BZT262149 CAR262145:CJP262149 CKN262145:CTL262149 CUJ262145:DDH262149 DEF262145:DND262149 DOB262145:DWZ262149 DXX262145:EGV262149 EHT262145:EQR262149 ERP262145:FAN262149 FBL262145:FKJ262149 FLH262145:FUF262149 FVD262145:GEB262149 GEZ262145:GNX262149 GOV262145:GXT262149 GYR262145:HHP262149 HIN262145:HRL262149 HSJ262145:IBH262149 ICF262145:ILD262149 IMB262145:IUZ262149 IVX262145:JEV262149 JFT262145:JOR262149 JPP262145:JYN262149 JZL262145:KIJ262149 KJH262145:KSF262149 KTD262145:LCB262149 LCZ262145:LLX262149 LMV262145:LVT262149 LWR262145:MFP262149 MGN262145:MPL262149 MQJ262145:MZH262149 NAF262145:NJD262149 NKB262145:NSZ262149 NTX262145:OCV262149 ODT262145:OMR262149 ONP262145:OWN262149 OXL262145:PGJ262149 PHH262145:PQF262149 PRD262145:QAB262149 QAZ262145:QJX262149 QKV262145:QTT262149 QUR262145:RDP262149 REN262145:RNL262149 ROJ262145:RXH262149 RYF262145:SHD262149 SIB262145:SQZ262149 SRX262145:TAV262149 TBT262145:TKR262149 TLP262145:TUN262149 TVL262145:UEJ262149 UFH262145:UOF262149 UPD262145:UYB262149 UYZ262145:VHX262149 VIV262145:VRT262149 VSR262145:WBP262149 WCN262145:WLL262149 WMJ262145:WVH262149 WWF262145:XFD262149 X327681:IV327685 JT327681:SR327685 TP327681:ACN327685 ADL327681:AMJ327685 ANH327681:AWF327685 AXD327681:BGB327685 BGZ327681:BPX327685 BQV327681:BZT327685 CAR327681:CJP327685 CKN327681:CTL327685 CUJ327681:DDH327685 DEF327681:DND327685 DOB327681:DWZ327685 DXX327681:EGV327685 EHT327681:EQR327685 ERP327681:FAN327685 FBL327681:FKJ327685 FLH327681:FUF327685 FVD327681:GEB327685 GEZ327681:GNX327685 GOV327681:GXT327685 GYR327681:HHP327685 HIN327681:HRL327685 HSJ327681:IBH327685 ICF327681:ILD327685 IMB327681:IUZ327685 IVX327681:JEV327685 JFT327681:JOR327685 JPP327681:JYN327685 JZL327681:KIJ327685 KJH327681:KSF327685 KTD327681:LCB327685 LCZ327681:LLX327685 LMV327681:LVT327685 LWR327681:MFP327685 MGN327681:MPL327685 MQJ327681:MZH327685 NAF327681:NJD327685 NKB327681:NSZ327685 NTX327681:OCV327685 ODT327681:OMR327685 ONP327681:OWN327685 OXL327681:PGJ327685 PHH327681:PQF327685 PRD327681:QAB327685 QAZ327681:QJX327685 QKV327681:QTT327685 QUR327681:RDP327685 REN327681:RNL327685 ROJ327681:RXH327685 RYF327681:SHD327685 SIB327681:SQZ327685 SRX327681:TAV327685 TBT327681:TKR327685 TLP327681:TUN327685 TVL327681:UEJ327685 UFH327681:UOF327685 UPD327681:UYB327685 UYZ327681:VHX327685 VIV327681:VRT327685 VSR327681:WBP327685 WCN327681:WLL327685 WMJ327681:WVH327685 WWF327681:XFD327685 X393217:IV393221 JT393217:SR393221 TP393217:ACN393221 ADL393217:AMJ393221 ANH393217:AWF393221 AXD393217:BGB393221 BGZ393217:BPX393221 BQV393217:BZT393221 CAR393217:CJP393221 CKN393217:CTL393221 CUJ393217:DDH393221 DEF393217:DND393221 DOB393217:DWZ393221 DXX393217:EGV393221 EHT393217:EQR393221 ERP393217:FAN393221 FBL393217:FKJ393221 FLH393217:FUF393221 FVD393217:GEB393221 GEZ393217:GNX393221 GOV393217:GXT393221 GYR393217:HHP393221 HIN393217:HRL393221 HSJ393217:IBH393221 ICF393217:ILD393221 IMB393217:IUZ393221 IVX393217:JEV393221 JFT393217:JOR393221 JPP393217:JYN393221 JZL393217:KIJ393221 KJH393217:KSF393221 KTD393217:LCB393221 LCZ393217:LLX393221 LMV393217:LVT393221 LWR393217:MFP393221 MGN393217:MPL393221 MQJ393217:MZH393221 NAF393217:NJD393221 NKB393217:NSZ393221 NTX393217:OCV393221 ODT393217:OMR393221 ONP393217:OWN393221 OXL393217:PGJ393221 PHH393217:PQF393221 PRD393217:QAB393221 QAZ393217:QJX393221 QKV393217:QTT393221 QUR393217:RDP393221 REN393217:RNL393221 ROJ393217:RXH393221 RYF393217:SHD393221 SIB393217:SQZ393221 SRX393217:TAV393221 TBT393217:TKR393221 TLP393217:TUN393221 TVL393217:UEJ393221 UFH393217:UOF393221 UPD393217:UYB393221 UYZ393217:VHX393221 VIV393217:VRT393221 VSR393217:WBP393221 WCN393217:WLL393221 WMJ393217:WVH393221 WWF393217:XFD393221 X458753:IV458757 JT458753:SR458757 TP458753:ACN458757 ADL458753:AMJ458757 ANH458753:AWF458757 AXD458753:BGB458757 BGZ458753:BPX458757 BQV458753:BZT458757 CAR458753:CJP458757 CKN458753:CTL458757 CUJ458753:DDH458757 DEF458753:DND458757 DOB458753:DWZ458757 DXX458753:EGV458757 EHT458753:EQR458757 ERP458753:FAN458757 FBL458753:FKJ458757 FLH458753:FUF458757 FVD458753:GEB458757 GEZ458753:GNX458757 GOV458753:GXT458757 GYR458753:HHP458757 HIN458753:HRL458757 HSJ458753:IBH458757 ICF458753:ILD458757 IMB458753:IUZ458757 IVX458753:JEV458757 JFT458753:JOR458757 JPP458753:JYN458757 JZL458753:KIJ458757 KJH458753:KSF458757 KTD458753:LCB458757 LCZ458753:LLX458757 LMV458753:LVT458757 LWR458753:MFP458757 MGN458753:MPL458757 MQJ458753:MZH458757 NAF458753:NJD458757 NKB458753:NSZ458757 NTX458753:OCV458757 ODT458753:OMR458757 ONP458753:OWN458757 OXL458753:PGJ458757 PHH458753:PQF458757 PRD458753:QAB458757 QAZ458753:QJX458757 QKV458753:QTT458757 QUR458753:RDP458757 REN458753:RNL458757 ROJ458753:RXH458757 RYF458753:SHD458757 SIB458753:SQZ458757 SRX458753:TAV458757 TBT458753:TKR458757 TLP458753:TUN458757 TVL458753:UEJ458757 UFH458753:UOF458757 UPD458753:UYB458757 UYZ458753:VHX458757 VIV458753:VRT458757 VSR458753:WBP458757 WCN458753:WLL458757 WMJ458753:WVH458757 WWF458753:XFD458757 X524289:IV524293 JT524289:SR524293 TP524289:ACN524293 ADL524289:AMJ524293 ANH524289:AWF524293 AXD524289:BGB524293 BGZ524289:BPX524293 BQV524289:BZT524293 CAR524289:CJP524293 CKN524289:CTL524293 CUJ524289:DDH524293 DEF524289:DND524293 DOB524289:DWZ524293 DXX524289:EGV524293 EHT524289:EQR524293 ERP524289:FAN524293 FBL524289:FKJ524293 FLH524289:FUF524293 FVD524289:GEB524293 GEZ524289:GNX524293 GOV524289:GXT524293 GYR524289:HHP524293 HIN524289:HRL524293 HSJ524289:IBH524293 ICF524289:ILD524293 IMB524289:IUZ524293 IVX524289:JEV524293 JFT524289:JOR524293 JPP524289:JYN524293 JZL524289:KIJ524293 KJH524289:KSF524293 KTD524289:LCB524293 LCZ524289:LLX524293 LMV524289:LVT524293 LWR524289:MFP524293 MGN524289:MPL524293 MQJ524289:MZH524293 NAF524289:NJD524293 NKB524289:NSZ524293 NTX524289:OCV524293 ODT524289:OMR524293 ONP524289:OWN524293 OXL524289:PGJ524293 PHH524289:PQF524293 PRD524289:QAB524293 QAZ524289:QJX524293 QKV524289:QTT524293 QUR524289:RDP524293 REN524289:RNL524293 ROJ524289:RXH524293 RYF524289:SHD524293 SIB524289:SQZ524293 SRX524289:TAV524293 TBT524289:TKR524293 TLP524289:TUN524293 TVL524289:UEJ524293 UFH524289:UOF524293 UPD524289:UYB524293 UYZ524289:VHX524293 VIV524289:VRT524293 VSR524289:WBP524293 WCN524289:WLL524293 WMJ524289:WVH524293 WWF524289:XFD524293 X589825:IV589829 JT589825:SR589829 TP589825:ACN589829 ADL589825:AMJ589829 ANH589825:AWF589829 AXD589825:BGB589829 BGZ589825:BPX589829 BQV589825:BZT589829 CAR589825:CJP589829 CKN589825:CTL589829 CUJ589825:DDH589829 DEF589825:DND589829 DOB589825:DWZ589829 DXX589825:EGV589829 EHT589825:EQR589829 ERP589825:FAN589829 FBL589825:FKJ589829 FLH589825:FUF589829 FVD589825:GEB589829 GEZ589825:GNX589829 GOV589825:GXT589829 GYR589825:HHP589829 HIN589825:HRL589829 HSJ589825:IBH589829 ICF589825:ILD589829 IMB589825:IUZ589829 IVX589825:JEV589829 JFT589825:JOR589829 JPP589825:JYN589829 JZL589825:KIJ589829 KJH589825:KSF589829 KTD589825:LCB589829 LCZ589825:LLX589829 LMV589825:LVT589829 LWR589825:MFP589829 MGN589825:MPL589829 MQJ589825:MZH589829 NAF589825:NJD589829 NKB589825:NSZ589829 NTX589825:OCV589829 ODT589825:OMR589829 ONP589825:OWN589829 OXL589825:PGJ589829 PHH589825:PQF589829 PRD589825:QAB589829 QAZ589825:QJX589829 QKV589825:QTT589829 QUR589825:RDP589829 REN589825:RNL589829 ROJ589825:RXH589829 RYF589825:SHD589829 SIB589825:SQZ589829 SRX589825:TAV589829 TBT589825:TKR589829 TLP589825:TUN589829 TVL589825:UEJ589829 UFH589825:UOF589829 UPD589825:UYB589829 UYZ589825:VHX589829 VIV589825:VRT589829 VSR589825:WBP589829 WCN589825:WLL589829 WMJ589825:WVH589829 WWF589825:XFD589829 X655361:IV655365 JT655361:SR655365 TP655361:ACN655365 ADL655361:AMJ655365 ANH655361:AWF655365 AXD655361:BGB655365 BGZ655361:BPX655365 BQV655361:BZT655365 CAR655361:CJP655365 CKN655361:CTL655365 CUJ655361:DDH655365 DEF655361:DND655365 DOB655361:DWZ655365 DXX655361:EGV655365 EHT655361:EQR655365 ERP655361:FAN655365 FBL655361:FKJ655365 FLH655361:FUF655365 FVD655361:GEB655365 GEZ655361:GNX655365 GOV655361:GXT655365 GYR655361:HHP655365 HIN655361:HRL655365 HSJ655361:IBH655365 ICF655361:ILD655365 IMB655361:IUZ655365 IVX655361:JEV655365 JFT655361:JOR655365 JPP655361:JYN655365 JZL655361:KIJ655365 KJH655361:KSF655365 KTD655361:LCB655365 LCZ655361:LLX655365 LMV655361:LVT655365 LWR655361:MFP655365 MGN655361:MPL655365 MQJ655361:MZH655365 NAF655361:NJD655365 NKB655361:NSZ655365 NTX655361:OCV655365 ODT655361:OMR655365 ONP655361:OWN655365 OXL655361:PGJ655365 PHH655361:PQF655365 PRD655361:QAB655365 QAZ655361:QJX655365 QKV655361:QTT655365 QUR655361:RDP655365 REN655361:RNL655365 ROJ655361:RXH655365 RYF655361:SHD655365 SIB655361:SQZ655365 SRX655361:TAV655365 TBT655361:TKR655365 TLP655361:TUN655365 TVL655361:UEJ655365 UFH655361:UOF655365 UPD655361:UYB655365 UYZ655361:VHX655365 VIV655361:VRT655365 VSR655361:WBP655365 WCN655361:WLL655365 WMJ655361:WVH655365 WWF655361:XFD655365 X720897:IV720901 JT720897:SR720901 TP720897:ACN720901 ADL720897:AMJ720901 ANH720897:AWF720901 AXD720897:BGB720901 BGZ720897:BPX720901 BQV720897:BZT720901 CAR720897:CJP720901 CKN720897:CTL720901 CUJ720897:DDH720901 DEF720897:DND720901 DOB720897:DWZ720901 DXX720897:EGV720901 EHT720897:EQR720901 ERP720897:FAN720901 FBL720897:FKJ720901 FLH720897:FUF720901 FVD720897:GEB720901 GEZ720897:GNX720901 GOV720897:GXT720901 GYR720897:HHP720901 HIN720897:HRL720901 HSJ720897:IBH720901 ICF720897:ILD720901 IMB720897:IUZ720901 IVX720897:JEV720901 JFT720897:JOR720901 JPP720897:JYN720901 JZL720897:KIJ720901 KJH720897:KSF720901 KTD720897:LCB720901 LCZ720897:LLX720901 LMV720897:LVT720901 LWR720897:MFP720901 MGN720897:MPL720901 MQJ720897:MZH720901 NAF720897:NJD720901 NKB720897:NSZ720901 NTX720897:OCV720901 ODT720897:OMR720901 ONP720897:OWN720901 OXL720897:PGJ720901 PHH720897:PQF720901 PRD720897:QAB720901 QAZ720897:QJX720901 QKV720897:QTT720901 QUR720897:RDP720901 REN720897:RNL720901 ROJ720897:RXH720901 RYF720897:SHD720901 SIB720897:SQZ720901 SRX720897:TAV720901 TBT720897:TKR720901 TLP720897:TUN720901 TVL720897:UEJ720901 UFH720897:UOF720901 UPD720897:UYB720901 UYZ720897:VHX720901 VIV720897:VRT720901 VSR720897:WBP720901 WCN720897:WLL720901 WMJ720897:WVH720901 WWF720897:XFD720901 X786433:IV786437 JT786433:SR786437 TP786433:ACN786437 ADL786433:AMJ786437 ANH786433:AWF786437 AXD786433:BGB786437 BGZ786433:BPX786437 BQV786433:BZT786437 CAR786433:CJP786437 CKN786433:CTL786437 CUJ786433:DDH786437 DEF786433:DND786437 DOB786433:DWZ786437 DXX786433:EGV786437 EHT786433:EQR786437 ERP786433:FAN786437 FBL786433:FKJ786437 FLH786433:FUF786437 FVD786433:GEB786437 GEZ786433:GNX786437 GOV786433:GXT786437 GYR786433:HHP786437 HIN786433:HRL786437 HSJ786433:IBH786437 ICF786433:ILD786437 IMB786433:IUZ786437 IVX786433:JEV786437 JFT786433:JOR786437 JPP786433:JYN786437 JZL786433:KIJ786437 KJH786433:KSF786437 KTD786433:LCB786437 LCZ786433:LLX786437 LMV786433:LVT786437 LWR786433:MFP786437 MGN786433:MPL786437 MQJ786433:MZH786437 NAF786433:NJD786437 NKB786433:NSZ786437 NTX786433:OCV786437 ODT786433:OMR786437 ONP786433:OWN786437 OXL786433:PGJ786437 PHH786433:PQF786437 PRD786433:QAB786437 QAZ786433:QJX786437 QKV786433:QTT786437 QUR786433:RDP786437 REN786433:RNL786437 ROJ786433:RXH786437 RYF786433:SHD786437 SIB786433:SQZ786437 SRX786433:TAV786437 TBT786433:TKR786437 TLP786433:TUN786437 TVL786433:UEJ786437 UFH786433:UOF786437 UPD786433:UYB786437 UYZ786433:VHX786437 VIV786433:VRT786437 VSR786433:WBP786437 WCN786433:WLL786437 WMJ786433:WVH786437 WWF786433:XFD786437 X851969:IV851973 JT851969:SR851973 TP851969:ACN851973 ADL851969:AMJ851973 ANH851969:AWF851973 AXD851969:BGB851973 BGZ851969:BPX851973 BQV851969:BZT851973 CAR851969:CJP851973 CKN851969:CTL851973 CUJ851969:DDH851973 DEF851969:DND851973 DOB851969:DWZ851973 DXX851969:EGV851973 EHT851969:EQR851973 ERP851969:FAN851973 FBL851969:FKJ851973 FLH851969:FUF851973 FVD851969:GEB851973 GEZ851969:GNX851973 GOV851969:GXT851973 GYR851969:HHP851973 HIN851969:HRL851973 HSJ851969:IBH851973 ICF851969:ILD851973 IMB851969:IUZ851973 IVX851969:JEV851973 JFT851969:JOR851973 JPP851969:JYN851973 JZL851969:KIJ851973 KJH851969:KSF851973 KTD851969:LCB851973 LCZ851969:LLX851973 LMV851969:LVT851973 LWR851969:MFP851973 MGN851969:MPL851973 MQJ851969:MZH851973 NAF851969:NJD851973 NKB851969:NSZ851973 NTX851969:OCV851973 ODT851969:OMR851973 ONP851969:OWN851973 OXL851969:PGJ851973 PHH851969:PQF851973 PRD851969:QAB851973 QAZ851969:QJX851973 QKV851969:QTT851973 QUR851969:RDP851973 REN851969:RNL851973 ROJ851969:RXH851973 RYF851969:SHD851973 SIB851969:SQZ851973 SRX851969:TAV851973 TBT851969:TKR851973 TLP851969:TUN851973 TVL851969:UEJ851973 UFH851969:UOF851973 UPD851969:UYB851973 UYZ851969:VHX851973 VIV851969:VRT851973 VSR851969:WBP851973 WCN851969:WLL851973 WMJ851969:WVH851973 WWF851969:XFD851973 X917505:IV917509 JT917505:SR917509 TP917505:ACN917509 ADL917505:AMJ917509 ANH917505:AWF917509 AXD917505:BGB917509 BGZ917505:BPX917509 BQV917505:BZT917509 CAR917505:CJP917509 CKN917505:CTL917509 CUJ917505:DDH917509 DEF917505:DND917509 DOB917505:DWZ917509 DXX917505:EGV917509 EHT917505:EQR917509 ERP917505:FAN917509 FBL917505:FKJ917509 FLH917505:FUF917509 FVD917505:GEB917509 GEZ917505:GNX917509 GOV917505:GXT917509 GYR917505:HHP917509 HIN917505:HRL917509 HSJ917505:IBH917509 ICF917505:ILD917509 IMB917505:IUZ917509 IVX917505:JEV917509 JFT917505:JOR917509 JPP917505:JYN917509 JZL917505:KIJ917509 KJH917505:KSF917509 KTD917505:LCB917509 LCZ917505:LLX917509 LMV917505:LVT917509 LWR917505:MFP917509 MGN917505:MPL917509 MQJ917505:MZH917509 NAF917505:NJD917509 NKB917505:NSZ917509 NTX917505:OCV917509 ODT917505:OMR917509 ONP917505:OWN917509 OXL917505:PGJ917509 PHH917505:PQF917509 PRD917505:QAB917509 QAZ917505:QJX917509 QKV917505:QTT917509 QUR917505:RDP917509 REN917505:RNL917509 ROJ917505:RXH917509 RYF917505:SHD917509 SIB917505:SQZ917509 SRX917505:TAV917509 TBT917505:TKR917509 TLP917505:TUN917509 TVL917505:UEJ917509 UFH917505:UOF917509 UPD917505:UYB917509 UYZ917505:VHX917509 VIV917505:VRT917509 VSR917505:WBP917509 WCN917505:WLL917509 WMJ917505:WVH917509 WWF917505:XFD917509 X983041:IV983045 JT983041:SR983045 TP983041:ACN983045 ADL983041:AMJ983045 ANH983041:AWF983045 AXD983041:BGB983045 BGZ983041:BPX983045 BQV983041:BZT983045 CAR983041:CJP983045 CKN983041:CTL983045 CUJ983041:DDH983045 DEF983041:DND983045 DOB983041:DWZ983045 DXX983041:EGV983045 EHT983041:EQR983045 ERP983041:FAN983045 FBL983041:FKJ983045 FLH983041:FUF983045 FVD983041:GEB983045 GEZ983041:GNX983045 GOV983041:GXT983045 GYR983041:HHP983045 HIN983041:HRL983045 HSJ983041:IBH983045 ICF983041:ILD983045 IMB983041:IUZ983045 IVX983041:JEV983045 JFT983041:JOR983045 JPP983041:JYN983045 JZL983041:KIJ983045 KJH983041:KSF983045 KTD983041:LCB983045 LCZ983041:LLX983045 LMV983041:LVT983045 LWR983041:MFP983045 MGN983041:MPL983045 MQJ983041:MZH983045 NAF983041:NJD983045 NKB983041:NSZ983045 NTX983041:OCV983045 ODT983041:OMR983045 ONP983041:OWN983045 OXL983041:PGJ983045 PHH983041:PQF983045 PRD983041:QAB983045 QAZ983041:QJX983045 QKV983041:QTT983045 QUR983041:RDP983045 REN983041:RNL983045 ROJ983041:RXH983045 RYF983041:SHD983045 SIB983041:SQZ983045 SRX983041:TAV983045 TBT983041:TKR983045 TLP983041:TUN983045 TVL983041:UEJ983045 UFH983041:UOF983045 UPD983041:UYB983045 UYZ983041:VHX983045 VIV983041:VRT983045 VSR983041:WBP983045 WCN983041:WLL983045 WMJ983041:WVH983045 WWF983041:XFD983045 W159:X159 JS159:JT159 TO159:TP159 ADK159:ADL159 ANG159:ANH159 AXC159:AXD159 BGY159:BGZ159 BQU159:BQV159 CAQ159:CAR159 CKM159:CKN159 CUI159:CUJ159 DEE159:DEF159 DOA159:DOB159 DXW159:DXX159 EHS159:EHT159 ERO159:ERP159 FBK159:FBL159 FLG159:FLH159 FVC159:FVD159 GEY159:GEZ159 GOU159:GOV159 GYQ159:GYR159 HIM159:HIN159 HSI159:HSJ159 ICE159:ICF159 IMA159:IMB159 IVW159:IVX159 JFS159:JFT159 JPO159:JPP159 JZK159:JZL159 KJG159:KJH159 KTC159:KTD159 LCY159:LCZ159 LMU159:LMV159 LWQ159:LWR159 MGM159:MGN159 MQI159:MQJ159 NAE159:NAF159 NKA159:NKB159 NTW159:NTX159 ODS159:ODT159 ONO159:ONP159 OXK159:OXL159 PHG159:PHH159 PRC159:PRD159 QAY159:QAZ159 QKU159:QKV159 QUQ159:QUR159 REM159:REN159 ROI159:ROJ159 RYE159:RYF159 SIA159:SIB159 SRW159:SRX159 TBS159:TBT159 TLO159:TLP159 TVK159:TVL159 UFG159:UFH159 UPC159:UPD159 UYY159:UYZ159 VIU159:VIV159 VSQ159:VSR159 WCM159:WCN159 WMI159:WMJ159 WWE159:WWF159 W65695:X65695 JS65695:JT65695 TO65695:TP65695 ADK65695:ADL65695 ANG65695:ANH65695 AXC65695:AXD65695 BGY65695:BGZ65695 BQU65695:BQV65695 CAQ65695:CAR65695 CKM65695:CKN65695 CUI65695:CUJ65695 DEE65695:DEF65695 DOA65695:DOB65695 DXW65695:DXX65695 EHS65695:EHT65695 ERO65695:ERP65695 FBK65695:FBL65695 FLG65695:FLH65695 FVC65695:FVD65695 GEY65695:GEZ65695 GOU65695:GOV65695 GYQ65695:GYR65695 HIM65695:HIN65695 HSI65695:HSJ65695 ICE65695:ICF65695 IMA65695:IMB65695 IVW65695:IVX65695 JFS65695:JFT65695 JPO65695:JPP65695 JZK65695:JZL65695 KJG65695:KJH65695 KTC65695:KTD65695 LCY65695:LCZ65695 LMU65695:LMV65695 LWQ65695:LWR65695 MGM65695:MGN65695 MQI65695:MQJ65695 NAE65695:NAF65695 NKA65695:NKB65695 NTW65695:NTX65695 ODS65695:ODT65695 ONO65695:ONP65695 OXK65695:OXL65695 PHG65695:PHH65695 PRC65695:PRD65695 QAY65695:QAZ65695 QKU65695:QKV65695 QUQ65695:QUR65695 REM65695:REN65695 ROI65695:ROJ65695 RYE65695:RYF65695 SIA65695:SIB65695 SRW65695:SRX65695 TBS65695:TBT65695 TLO65695:TLP65695 TVK65695:TVL65695 UFG65695:UFH65695 UPC65695:UPD65695 UYY65695:UYZ65695 VIU65695:VIV65695 VSQ65695:VSR65695 WCM65695:WCN65695 WMI65695:WMJ65695 WWE65695:WWF65695 W131231:X131231 JS131231:JT131231 TO131231:TP131231 ADK131231:ADL131231 ANG131231:ANH131231 AXC131231:AXD131231 BGY131231:BGZ131231 BQU131231:BQV131231 CAQ131231:CAR131231 CKM131231:CKN131231 CUI131231:CUJ131231 DEE131231:DEF131231 DOA131231:DOB131231 DXW131231:DXX131231 EHS131231:EHT131231 ERO131231:ERP131231 FBK131231:FBL131231 FLG131231:FLH131231 FVC131231:FVD131231 GEY131231:GEZ131231 GOU131231:GOV131231 GYQ131231:GYR131231 HIM131231:HIN131231 HSI131231:HSJ131231 ICE131231:ICF131231 IMA131231:IMB131231 IVW131231:IVX131231 JFS131231:JFT131231 JPO131231:JPP131231 JZK131231:JZL131231 KJG131231:KJH131231 KTC131231:KTD131231 LCY131231:LCZ131231 LMU131231:LMV131231 LWQ131231:LWR131231 MGM131231:MGN131231 MQI131231:MQJ131231 NAE131231:NAF131231 NKA131231:NKB131231 NTW131231:NTX131231 ODS131231:ODT131231 ONO131231:ONP131231 OXK131231:OXL131231 PHG131231:PHH131231 PRC131231:PRD131231 QAY131231:QAZ131231 QKU131231:QKV131231 QUQ131231:QUR131231 REM131231:REN131231 ROI131231:ROJ131231 RYE131231:RYF131231 SIA131231:SIB131231 SRW131231:SRX131231 TBS131231:TBT131231 TLO131231:TLP131231 TVK131231:TVL131231 UFG131231:UFH131231 UPC131231:UPD131231 UYY131231:UYZ131231 VIU131231:VIV131231 VSQ131231:VSR131231 WCM131231:WCN131231 WMI131231:WMJ131231 WWE131231:WWF131231 W196767:X196767 JS196767:JT196767 TO196767:TP196767 ADK196767:ADL196767 ANG196767:ANH196767 AXC196767:AXD196767 BGY196767:BGZ196767 BQU196767:BQV196767 CAQ196767:CAR196767 CKM196767:CKN196767 CUI196767:CUJ196767 DEE196767:DEF196767 DOA196767:DOB196767 DXW196767:DXX196767 EHS196767:EHT196767 ERO196767:ERP196767 FBK196767:FBL196767 FLG196767:FLH196767 FVC196767:FVD196767 GEY196767:GEZ196767 GOU196767:GOV196767 GYQ196767:GYR196767 HIM196767:HIN196767 HSI196767:HSJ196767 ICE196767:ICF196767 IMA196767:IMB196767 IVW196767:IVX196767 JFS196767:JFT196767 JPO196767:JPP196767 JZK196767:JZL196767 KJG196767:KJH196767 KTC196767:KTD196767 LCY196767:LCZ196767 LMU196767:LMV196767 LWQ196767:LWR196767 MGM196767:MGN196767 MQI196767:MQJ196767 NAE196767:NAF196767 NKA196767:NKB196767 NTW196767:NTX196767 ODS196767:ODT196767 ONO196767:ONP196767 OXK196767:OXL196767 PHG196767:PHH196767 PRC196767:PRD196767 QAY196767:QAZ196767 QKU196767:QKV196767 QUQ196767:QUR196767 REM196767:REN196767 ROI196767:ROJ196767 RYE196767:RYF196767 SIA196767:SIB196767 SRW196767:SRX196767 TBS196767:TBT196767 TLO196767:TLP196767 TVK196767:TVL196767 UFG196767:UFH196767 UPC196767:UPD196767 UYY196767:UYZ196767 VIU196767:VIV196767 VSQ196767:VSR196767 WCM196767:WCN196767 WMI196767:WMJ196767 WWE196767:WWF196767 W262303:X262303 JS262303:JT262303 TO262303:TP262303 ADK262303:ADL262303 ANG262303:ANH262303 AXC262303:AXD262303 BGY262303:BGZ262303 BQU262303:BQV262303 CAQ262303:CAR262303 CKM262303:CKN262303 CUI262303:CUJ262303 DEE262303:DEF262303 DOA262303:DOB262303 DXW262303:DXX262303 EHS262303:EHT262303 ERO262303:ERP262303 FBK262303:FBL262303 FLG262303:FLH262303 FVC262303:FVD262303 GEY262303:GEZ262303 GOU262303:GOV262303 GYQ262303:GYR262303 HIM262303:HIN262303 HSI262303:HSJ262303 ICE262303:ICF262303 IMA262303:IMB262303 IVW262303:IVX262303 JFS262303:JFT262303 JPO262303:JPP262303 JZK262303:JZL262303 KJG262303:KJH262303 KTC262303:KTD262303 LCY262303:LCZ262303 LMU262303:LMV262303 LWQ262303:LWR262303 MGM262303:MGN262303 MQI262303:MQJ262303 NAE262303:NAF262303 NKA262303:NKB262303 NTW262303:NTX262303 ODS262303:ODT262303 ONO262303:ONP262303 OXK262303:OXL262303 PHG262303:PHH262303 PRC262303:PRD262303 QAY262303:QAZ262303 QKU262303:QKV262303 QUQ262303:QUR262303 REM262303:REN262303 ROI262303:ROJ262303 RYE262303:RYF262303 SIA262303:SIB262303 SRW262303:SRX262303 TBS262303:TBT262303 TLO262303:TLP262303 TVK262303:TVL262303 UFG262303:UFH262303 UPC262303:UPD262303 UYY262303:UYZ262303 VIU262303:VIV262303 VSQ262303:VSR262303 WCM262303:WCN262303 WMI262303:WMJ262303 WWE262303:WWF262303 W327839:X327839 JS327839:JT327839 TO327839:TP327839 ADK327839:ADL327839 ANG327839:ANH327839 AXC327839:AXD327839 BGY327839:BGZ327839 BQU327839:BQV327839 CAQ327839:CAR327839 CKM327839:CKN327839 CUI327839:CUJ327839 DEE327839:DEF327839 DOA327839:DOB327839 DXW327839:DXX327839 EHS327839:EHT327839 ERO327839:ERP327839 FBK327839:FBL327839 FLG327839:FLH327839 FVC327839:FVD327839 GEY327839:GEZ327839 GOU327839:GOV327839 GYQ327839:GYR327839 HIM327839:HIN327839 HSI327839:HSJ327839 ICE327839:ICF327839 IMA327839:IMB327839 IVW327839:IVX327839 JFS327839:JFT327839 JPO327839:JPP327839 JZK327839:JZL327839 KJG327839:KJH327839 KTC327839:KTD327839 LCY327839:LCZ327839 LMU327839:LMV327839 LWQ327839:LWR327839 MGM327839:MGN327839 MQI327839:MQJ327839 NAE327839:NAF327839 NKA327839:NKB327839 NTW327839:NTX327839 ODS327839:ODT327839 ONO327839:ONP327839 OXK327839:OXL327839 PHG327839:PHH327839 PRC327839:PRD327839 QAY327839:QAZ327839 QKU327839:QKV327839 QUQ327839:QUR327839 REM327839:REN327839 ROI327839:ROJ327839 RYE327839:RYF327839 SIA327839:SIB327839 SRW327839:SRX327839 TBS327839:TBT327839 TLO327839:TLP327839 TVK327839:TVL327839 UFG327839:UFH327839 UPC327839:UPD327839 UYY327839:UYZ327839 VIU327839:VIV327839 VSQ327839:VSR327839 WCM327839:WCN327839 WMI327839:WMJ327839 WWE327839:WWF327839 W393375:X393375 JS393375:JT393375 TO393375:TP393375 ADK393375:ADL393375 ANG393375:ANH393375 AXC393375:AXD393375 BGY393375:BGZ393375 BQU393375:BQV393375 CAQ393375:CAR393375 CKM393375:CKN393375 CUI393375:CUJ393375 DEE393375:DEF393375 DOA393375:DOB393375 DXW393375:DXX393375 EHS393375:EHT393375 ERO393375:ERP393375 FBK393375:FBL393375 FLG393375:FLH393375 FVC393375:FVD393375 GEY393375:GEZ393375 GOU393375:GOV393375 GYQ393375:GYR393375 HIM393375:HIN393375 HSI393375:HSJ393375 ICE393375:ICF393375 IMA393375:IMB393375 IVW393375:IVX393375 JFS393375:JFT393375 JPO393375:JPP393375 JZK393375:JZL393375 KJG393375:KJH393375 KTC393375:KTD393375 LCY393375:LCZ393375 LMU393375:LMV393375 LWQ393375:LWR393375 MGM393375:MGN393375 MQI393375:MQJ393375 NAE393375:NAF393375 NKA393375:NKB393375 NTW393375:NTX393375 ODS393375:ODT393375 ONO393375:ONP393375 OXK393375:OXL393375 PHG393375:PHH393375 PRC393375:PRD393375 QAY393375:QAZ393375 QKU393375:QKV393375 QUQ393375:QUR393375 REM393375:REN393375 ROI393375:ROJ393375 RYE393375:RYF393375 SIA393375:SIB393375 SRW393375:SRX393375 TBS393375:TBT393375 TLO393375:TLP393375 TVK393375:TVL393375 UFG393375:UFH393375 UPC393375:UPD393375 UYY393375:UYZ393375 VIU393375:VIV393375 VSQ393375:VSR393375 WCM393375:WCN393375 WMI393375:WMJ393375 WWE393375:WWF393375 W458911:X458911 JS458911:JT458911 TO458911:TP458911 ADK458911:ADL458911 ANG458911:ANH458911 AXC458911:AXD458911 BGY458911:BGZ458911 BQU458911:BQV458911 CAQ458911:CAR458911 CKM458911:CKN458911 CUI458911:CUJ458911 DEE458911:DEF458911 DOA458911:DOB458911 DXW458911:DXX458911 EHS458911:EHT458911 ERO458911:ERP458911 FBK458911:FBL458911 FLG458911:FLH458911 FVC458911:FVD458911 GEY458911:GEZ458911 GOU458911:GOV458911 GYQ458911:GYR458911 HIM458911:HIN458911 HSI458911:HSJ458911 ICE458911:ICF458911 IMA458911:IMB458911 IVW458911:IVX458911 JFS458911:JFT458911 JPO458911:JPP458911 JZK458911:JZL458911 KJG458911:KJH458911 KTC458911:KTD458911 LCY458911:LCZ458911 LMU458911:LMV458911 LWQ458911:LWR458911 MGM458911:MGN458911 MQI458911:MQJ458911 NAE458911:NAF458911 NKA458911:NKB458911 NTW458911:NTX458911 ODS458911:ODT458911 ONO458911:ONP458911 OXK458911:OXL458911 PHG458911:PHH458911 PRC458911:PRD458911 QAY458911:QAZ458911 QKU458911:QKV458911 QUQ458911:QUR458911 REM458911:REN458911 ROI458911:ROJ458911 RYE458911:RYF458911 SIA458911:SIB458911 SRW458911:SRX458911 TBS458911:TBT458911 TLO458911:TLP458911 TVK458911:TVL458911 UFG458911:UFH458911 UPC458911:UPD458911 UYY458911:UYZ458911 VIU458911:VIV458911 VSQ458911:VSR458911 WCM458911:WCN458911 WMI458911:WMJ458911 WWE458911:WWF458911 W524447:X524447 JS524447:JT524447 TO524447:TP524447 ADK524447:ADL524447 ANG524447:ANH524447 AXC524447:AXD524447 BGY524447:BGZ524447 BQU524447:BQV524447 CAQ524447:CAR524447 CKM524447:CKN524447 CUI524447:CUJ524447 DEE524447:DEF524447 DOA524447:DOB524447 DXW524447:DXX524447 EHS524447:EHT524447 ERO524447:ERP524447 FBK524447:FBL524447 FLG524447:FLH524447 FVC524447:FVD524447 GEY524447:GEZ524447 GOU524447:GOV524447 GYQ524447:GYR524447 HIM524447:HIN524447 HSI524447:HSJ524447 ICE524447:ICF524447 IMA524447:IMB524447 IVW524447:IVX524447 JFS524447:JFT524447 JPO524447:JPP524447 JZK524447:JZL524447 KJG524447:KJH524447 KTC524447:KTD524447 LCY524447:LCZ524447 LMU524447:LMV524447 LWQ524447:LWR524447 MGM524447:MGN524447 MQI524447:MQJ524447 NAE524447:NAF524447 NKA524447:NKB524447 NTW524447:NTX524447 ODS524447:ODT524447 ONO524447:ONP524447 OXK524447:OXL524447 PHG524447:PHH524447 PRC524447:PRD524447 QAY524447:QAZ524447 QKU524447:QKV524447 QUQ524447:QUR524447 REM524447:REN524447 ROI524447:ROJ524447 RYE524447:RYF524447 SIA524447:SIB524447 SRW524447:SRX524447 TBS524447:TBT524447 TLO524447:TLP524447 TVK524447:TVL524447 UFG524447:UFH524447 UPC524447:UPD524447 UYY524447:UYZ524447 VIU524447:VIV524447 VSQ524447:VSR524447 WCM524447:WCN524447 WMI524447:WMJ524447 WWE524447:WWF524447 W589983:X589983 JS589983:JT589983 TO589983:TP589983 ADK589983:ADL589983 ANG589983:ANH589983 AXC589983:AXD589983 BGY589983:BGZ589983 BQU589983:BQV589983 CAQ589983:CAR589983 CKM589983:CKN589983 CUI589983:CUJ589983 DEE589983:DEF589983 DOA589983:DOB589983 DXW589983:DXX589983 EHS589983:EHT589983 ERO589983:ERP589983 FBK589983:FBL589983 FLG589983:FLH589983 FVC589983:FVD589983 GEY589983:GEZ589983 GOU589983:GOV589983 GYQ589983:GYR589983 HIM589983:HIN589983 HSI589983:HSJ589983 ICE589983:ICF589983 IMA589983:IMB589983 IVW589983:IVX589983 JFS589983:JFT589983 JPO589983:JPP589983 JZK589983:JZL589983 KJG589983:KJH589983 KTC589983:KTD589983 LCY589983:LCZ589983 LMU589983:LMV589983 LWQ589983:LWR589983 MGM589983:MGN589983 MQI589983:MQJ589983 NAE589983:NAF589983 NKA589983:NKB589983 NTW589983:NTX589983 ODS589983:ODT589983 ONO589983:ONP589983 OXK589983:OXL589983 PHG589983:PHH589983 PRC589983:PRD589983 QAY589983:QAZ589983 QKU589983:QKV589983 QUQ589983:QUR589983 REM589983:REN589983 ROI589983:ROJ589983 RYE589983:RYF589983 SIA589983:SIB589983 SRW589983:SRX589983 TBS589983:TBT589983 TLO589983:TLP589983 TVK589983:TVL589983 UFG589983:UFH589983 UPC589983:UPD589983 UYY589983:UYZ589983 VIU589983:VIV589983 VSQ589983:VSR589983 WCM589983:WCN589983 WMI589983:WMJ589983 WWE589983:WWF589983 W655519:X655519 JS655519:JT655519 TO655519:TP655519 ADK655519:ADL655519 ANG655519:ANH655519 AXC655519:AXD655519 BGY655519:BGZ655519 BQU655519:BQV655519 CAQ655519:CAR655519 CKM655519:CKN655519 CUI655519:CUJ655519 DEE655519:DEF655519 DOA655519:DOB655519 DXW655519:DXX655519 EHS655519:EHT655519 ERO655519:ERP655519 FBK655519:FBL655519 FLG655519:FLH655519 FVC655519:FVD655519 GEY655519:GEZ655519 GOU655519:GOV655519 GYQ655519:GYR655519 HIM655519:HIN655519 HSI655519:HSJ655519 ICE655519:ICF655519 IMA655519:IMB655519 IVW655519:IVX655519 JFS655519:JFT655519 JPO655519:JPP655519 JZK655519:JZL655519 KJG655519:KJH655519 KTC655519:KTD655519 LCY655519:LCZ655519 LMU655519:LMV655519 LWQ655519:LWR655519 MGM655519:MGN655519 MQI655519:MQJ655519 NAE655519:NAF655519 NKA655519:NKB655519 NTW655519:NTX655519 ODS655519:ODT655519 ONO655519:ONP655519 OXK655519:OXL655519 PHG655519:PHH655519 PRC655519:PRD655519 QAY655519:QAZ655519 QKU655519:QKV655519 QUQ655519:QUR655519 REM655519:REN655519 ROI655519:ROJ655519 RYE655519:RYF655519 SIA655519:SIB655519 SRW655519:SRX655519 TBS655519:TBT655519 TLO655519:TLP655519 TVK655519:TVL655519 UFG655519:UFH655519 UPC655519:UPD655519 UYY655519:UYZ655519 VIU655519:VIV655519 VSQ655519:VSR655519 WCM655519:WCN655519 WMI655519:WMJ655519 WWE655519:WWF655519 W721055:X721055 JS721055:JT721055 TO721055:TP721055 ADK721055:ADL721055 ANG721055:ANH721055 AXC721055:AXD721055 BGY721055:BGZ721055 BQU721055:BQV721055 CAQ721055:CAR721055 CKM721055:CKN721055 CUI721055:CUJ721055 DEE721055:DEF721055 DOA721055:DOB721055 DXW721055:DXX721055 EHS721055:EHT721055 ERO721055:ERP721055 FBK721055:FBL721055 FLG721055:FLH721055 FVC721055:FVD721055 GEY721055:GEZ721055 GOU721055:GOV721055 GYQ721055:GYR721055 HIM721055:HIN721055 HSI721055:HSJ721055 ICE721055:ICF721055 IMA721055:IMB721055 IVW721055:IVX721055 JFS721055:JFT721055 JPO721055:JPP721055 JZK721055:JZL721055 KJG721055:KJH721055 KTC721055:KTD721055 LCY721055:LCZ721055 LMU721055:LMV721055 LWQ721055:LWR721055 MGM721055:MGN721055 MQI721055:MQJ721055 NAE721055:NAF721055 NKA721055:NKB721055 NTW721055:NTX721055 ODS721055:ODT721055 ONO721055:ONP721055 OXK721055:OXL721055 PHG721055:PHH721055 PRC721055:PRD721055 QAY721055:QAZ721055 QKU721055:QKV721055 QUQ721055:QUR721055 REM721055:REN721055 ROI721055:ROJ721055 RYE721055:RYF721055 SIA721055:SIB721055 SRW721055:SRX721055 TBS721055:TBT721055 TLO721055:TLP721055 TVK721055:TVL721055 UFG721055:UFH721055 UPC721055:UPD721055 UYY721055:UYZ721055 VIU721055:VIV721055 VSQ721055:VSR721055 WCM721055:WCN721055 WMI721055:WMJ721055 WWE721055:WWF721055 W786591:X786591 JS786591:JT786591 TO786591:TP786591 ADK786591:ADL786591 ANG786591:ANH786591 AXC786591:AXD786591 BGY786591:BGZ786591 BQU786591:BQV786591 CAQ786591:CAR786591 CKM786591:CKN786591 CUI786591:CUJ786591 DEE786591:DEF786591 DOA786591:DOB786591 DXW786591:DXX786591 EHS786591:EHT786591 ERO786591:ERP786591 FBK786591:FBL786591 FLG786591:FLH786591 FVC786591:FVD786591 GEY786591:GEZ786591 GOU786591:GOV786591 GYQ786591:GYR786591 HIM786591:HIN786591 HSI786591:HSJ786591 ICE786591:ICF786591 IMA786591:IMB786591 IVW786591:IVX786591 JFS786591:JFT786591 JPO786591:JPP786591 JZK786591:JZL786591 KJG786591:KJH786591 KTC786591:KTD786591 LCY786591:LCZ786591 LMU786591:LMV786591 LWQ786591:LWR786591 MGM786591:MGN786591 MQI786591:MQJ786591 NAE786591:NAF786591 NKA786591:NKB786591 NTW786591:NTX786591 ODS786591:ODT786591 ONO786591:ONP786591 OXK786591:OXL786591 PHG786591:PHH786591 PRC786591:PRD786591 QAY786591:QAZ786591 QKU786591:QKV786591 QUQ786591:QUR786591 REM786591:REN786591 ROI786591:ROJ786591 RYE786591:RYF786591 SIA786591:SIB786591 SRW786591:SRX786591 TBS786591:TBT786591 TLO786591:TLP786591 TVK786591:TVL786591 UFG786591:UFH786591 UPC786591:UPD786591 UYY786591:UYZ786591 VIU786591:VIV786591 VSQ786591:VSR786591 WCM786591:WCN786591 WMI786591:WMJ786591 WWE786591:WWF786591 W852127:X852127 JS852127:JT852127 TO852127:TP852127 ADK852127:ADL852127 ANG852127:ANH852127 AXC852127:AXD852127 BGY852127:BGZ852127 BQU852127:BQV852127 CAQ852127:CAR852127 CKM852127:CKN852127 CUI852127:CUJ852127 DEE852127:DEF852127 DOA852127:DOB852127 DXW852127:DXX852127 EHS852127:EHT852127 ERO852127:ERP852127 FBK852127:FBL852127 FLG852127:FLH852127 FVC852127:FVD852127 GEY852127:GEZ852127 GOU852127:GOV852127 GYQ852127:GYR852127 HIM852127:HIN852127 HSI852127:HSJ852127 ICE852127:ICF852127 IMA852127:IMB852127 IVW852127:IVX852127 JFS852127:JFT852127 JPO852127:JPP852127 JZK852127:JZL852127 KJG852127:KJH852127 KTC852127:KTD852127 LCY852127:LCZ852127 LMU852127:LMV852127 LWQ852127:LWR852127 MGM852127:MGN852127 MQI852127:MQJ852127 NAE852127:NAF852127 NKA852127:NKB852127 NTW852127:NTX852127 ODS852127:ODT852127 ONO852127:ONP852127 OXK852127:OXL852127 PHG852127:PHH852127 PRC852127:PRD852127 QAY852127:QAZ852127 QKU852127:QKV852127 QUQ852127:QUR852127 REM852127:REN852127 ROI852127:ROJ852127 RYE852127:RYF852127 SIA852127:SIB852127 SRW852127:SRX852127 TBS852127:TBT852127 TLO852127:TLP852127 TVK852127:TVL852127 UFG852127:UFH852127 UPC852127:UPD852127 UYY852127:UYZ852127 VIU852127:VIV852127 VSQ852127:VSR852127 WCM852127:WCN852127 WMI852127:WMJ852127 WWE852127:WWF852127 W917663:X917663 JS917663:JT917663 TO917663:TP917663 ADK917663:ADL917663 ANG917663:ANH917663 AXC917663:AXD917663 BGY917663:BGZ917663 BQU917663:BQV917663 CAQ917663:CAR917663 CKM917663:CKN917663 CUI917663:CUJ917663 DEE917663:DEF917663 DOA917663:DOB917663 DXW917663:DXX917663 EHS917663:EHT917663 ERO917663:ERP917663 FBK917663:FBL917663 FLG917663:FLH917663 FVC917663:FVD917663 GEY917663:GEZ917663 GOU917663:GOV917663 GYQ917663:GYR917663 HIM917663:HIN917663 HSI917663:HSJ917663 ICE917663:ICF917663 IMA917663:IMB917663 IVW917663:IVX917663 JFS917663:JFT917663 JPO917663:JPP917663 JZK917663:JZL917663 KJG917663:KJH917663 KTC917663:KTD917663 LCY917663:LCZ917663 LMU917663:LMV917663 LWQ917663:LWR917663 MGM917663:MGN917663 MQI917663:MQJ917663 NAE917663:NAF917663 NKA917663:NKB917663 NTW917663:NTX917663 ODS917663:ODT917663 ONO917663:ONP917663 OXK917663:OXL917663 PHG917663:PHH917663 PRC917663:PRD917663 QAY917663:QAZ917663 QKU917663:QKV917663 QUQ917663:QUR917663 REM917663:REN917663 ROI917663:ROJ917663 RYE917663:RYF917663 SIA917663:SIB917663 SRW917663:SRX917663 TBS917663:TBT917663 TLO917663:TLP917663 TVK917663:TVL917663 UFG917663:UFH917663 UPC917663:UPD917663 UYY917663:UYZ917663 VIU917663:VIV917663 VSQ917663:VSR917663 WCM917663:WCN917663 WMI917663:WMJ917663 WWE917663:WWF917663 W983199:X983199 JS983199:JT983199 TO983199:TP983199 ADK983199:ADL983199 ANG983199:ANH983199 AXC983199:AXD983199 BGY983199:BGZ983199 BQU983199:BQV983199 CAQ983199:CAR983199 CKM983199:CKN983199 CUI983199:CUJ983199 DEE983199:DEF983199 DOA983199:DOB983199 DXW983199:DXX983199 EHS983199:EHT983199 ERO983199:ERP983199 FBK983199:FBL983199 FLG983199:FLH983199 FVC983199:FVD983199 GEY983199:GEZ983199 GOU983199:GOV983199 GYQ983199:GYR983199 HIM983199:HIN983199 HSI983199:HSJ983199 ICE983199:ICF983199 IMA983199:IMB983199 IVW983199:IVX983199 JFS983199:JFT983199 JPO983199:JPP983199 JZK983199:JZL983199 KJG983199:KJH983199 KTC983199:KTD983199 LCY983199:LCZ983199 LMU983199:LMV983199 LWQ983199:LWR983199 MGM983199:MGN983199 MQI983199:MQJ983199 NAE983199:NAF983199 NKA983199:NKB983199 NTW983199:NTX983199 ODS983199:ODT983199 ONO983199:ONP983199 OXK983199:OXL983199 PHG983199:PHH983199 PRC983199:PRD983199 QAY983199:QAZ983199 QKU983199:QKV983199 QUQ983199:QUR983199 REM983199:REN983199 ROI983199:ROJ983199 RYE983199:RYF983199 SIA983199:SIB983199 SRW983199:SRX983199 TBS983199:TBT983199 TLO983199:TLP983199 TVK983199:TVL983199 UFG983199:UFH983199 UPC983199:UPD983199 UYY983199:UYZ983199 VIU983199:VIV983199 VSQ983199:VSR983199 WCM983199:WCN983199 WMI983199:WMJ983199 WWE983199:WWF983199 M149:T158 JI149:JP158 TE149:TL158 ADA149:ADH158 AMW149:AND158 AWS149:AWZ158 BGO149:BGV158 BQK149:BQR158 CAG149:CAN158 CKC149:CKJ158 CTY149:CUF158 DDU149:DEB158 DNQ149:DNX158 DXM149:DXT158 EHI149:EHP158 ERE149:ERL158 FBA149:FBH158 FKW149:FLD158 FUS149:FUZ158 GEO149:GEV158 GOK149:GOR158 GYG149:GYN158 HIC149:HIJ158 HRY149:HSF158 IBU149:ICB158 ILQ149:ILX158 IVM149:IVT158 JFI149:JFP158 JPE149:JPL158 JZA149:JZH158 KIW149:KJD158 KSS149:KSZ158 LCO149:LCV158 LMK149:LMR158 LWG149:LWN158 MGC149:MGJ158 MPY149:MQF158 MZU149:NAB158 NJQ149:NJX158 NTM149:NTT158 ODI149:ODP158 ONE149:ONL158 OXA149:OXH158 PGW149:PHD158 PQS149:PQZ158 QAO149:QAV158 QKK149:QKR158 QUG149:QUN158 REC149:REJ158 RNY149:ROF158 RXU149:RYB158 SHQ149:SHX158 SRM149:SRT158 TBI149:TBP158 TLE149:TLL158 TVA149:TVH158 UEW149:UFD158 UOS149:UOZ158 UYO149:UYV158 VIK149:VIR158 VSG149:VSN158 WCC149:WCJ158 WLY149:WMF158 WVU149:WWB158 M65685:T65694 JI65685:JP65694 TE65685:TL65694 ADA65685:ADH65694 AMW65685:AND65694 AWS65685:AWZ65694 BGO65685:BGV65694 BQK65685:BQR65694 CAG65685:CAN65694 CKC65685:CKJ65694 CTY65685:CUF65694 DDU65685:DEB65694 DNQ65685:DNX65694 DXM65685:DXT65694 EHI65685:EHP65694 ERE65685:ERL65694 FBA65685:FBH65694 FKW65685:FLD65694 FUS65685:FUZ65694 GEO65685:GEV65694 GOK65685:GOR65694 GYG65685:GYN65694 HIC65685:HIJ65694 HRY65685:HSF65694 IBU65685:ICB65694 ILQ65685:ILX65694 IVM65685:IVT65694 JFI65685:JFP65694 JPE65685:JPL65694 JZA65685:JZH65694 KIW65685:KJD65694 KSS65685:KSZ65694 LCO65685:LCV65694 LMK65685:LMR65694 LWG65685:LWN65694 MGC65685:MGJ65694 MPY65685:MQF65694 MZU65685:NAB65694 NJQ65685:NJX65694 NTM65685:NTT65694 ODI65685:ODP65694 ONE65685:ONL65694 OXA65685:OXH65694 PGW65685:PHD65694 PQS65685:PQZ65694 QAO65685:QAV65694 QKK65685:QKR65694 QUG65685:QUN65694 REC65685:REJ65694 RNY65685:ROF65694 RXU65685:RYB65694 SHQ65685:SHX65694 SRM65685:SRT65694 TBI65685:TBP65694 TLE65685:TLL65694 TVA65685:TVH65694 UEW65685:UFD65694 UOS65685:UOZ65694 UYO65685:UYV65694 VIK65685:VIR65694 VSG65685:VSN65694 WCC65685:WCJ65694 WLY65685:WMF65694 WVU65685:WWB65694 M131221:T131230 JI131221:JP131230 TE131221:TL131230 ADA131221:ADH131230 AMW131221:AND131230 AWS131221:AWZ131230 BGO131221:BGV131230 BQK131221:BQR131230 CAG131221:CAN131230 CKC131221:CKJ131230 CTY131221:CUF131230 DDU131221:DEB131230 DNQ131221:DNX131230 DXM131221:DXT131230 EHI131221:EHP131230 ERE131221:ERL131230 FBA131221:FBH131230 FKW131221:FLD131230 FUS131221:FUZ131230 GEO131221:GEV131230 GOK131221:GOR131230 GYG131221:GYN131230 HIC131221:HIJ131230 HRY131221:HSF131230 IBU131221:ICB131230 ILQ131221:ILX131230 IVM131221:IVT131230 JFI131221:JFP131230 JPE131221:JPL131230 JZA131221:JZH131230 KIW131221:KJD131230 KSS131221:KSZ131230 LCO131221:LCV131230 LMK131221:LMR131230 LWG131221:LWN131230 MGC131221:MGJ131230 MPY131221:MQF131230 MZU131221:NAB131230 NJQ131221:NJX131230 NTM131221:NTT131230 ODI131221:ODP131230 ONE131221:ONL131230 OXA131221:OXH131230 PGW131221:PHD131230 PQS131221:PQZ131230 QAO131221:QAV131230 QKK131221:QKR131230 QUG131221:QUN131230 REC131221:REJ131230 RNY131221:ROF131230 RXU131221:RYB131230 SHQ131221:SHX131230 SRM131221:SRT131230 TBI131221:TBP131230 TLE131221:TLL131230 TVA131221:TVH131230 UEW131221:UFD131230 UOS131221:UOZ131230 UYO131221:UYV131230 VIK131221:VIR131230 VSG131221:VSN131230 WCC131221:WCJ131230 WLY131221:WMF131230 WVU131221:WWB131230 M196757:T196766 JI196757:JP196766 TE196757:TL196766 ADA196757:ADH196766 AMW196757:AND196766 AWS196757:AWZ196766 BGO196757:BGV196766 BQK196757:BQR196766 CAG196757:CAN196766 CKC196757:CKJ196766 CTY196757:CUF196766 DDU196757:DEB196766 DNQ196757:DNX196766 DXM196757:DXT196766 EHI196757:EHP196766 ERE196757:ERL196766 FBA196757:FBH196766 FKW196757:FLD196766 FUS196757:FUZ196766 GEO196757:GEV196766 GOK196757:GOR196766 GYG196757:GYN196766 HIC196757:HIJ196766 HRY196757:HSF196766 IBU196757:ICB196766 ILQ196757:ILX196766 IVM196757:IVT196766 JFI196757:JFP196766 JPE196757:JPL196766 JZA196757:JZH196766 KIW196757:KJD196766 KSS196757:KSZ196766 LCO196757:LCV196766 LMK196757:LMR196766 LWG196757:LWN196766 MGC196757:MGJ196766 MPY196757:MQF196766 MZU196757:NAB196766 NJQ196757:NJX196766 NTM196757:NTT196766 ODI196757:ODP196766 ONE196757:ONL196766 OXA196757:OXH196766 PGW196757:PHD196766 PQS196757:PQZ196766 QAO196757:QAV196766 QKK196757:QKR196766 QUG196757:QUN196766 REC196757:REJ196766 RNY196757:ROF196766 RXU196757:RYB196766 SHQ196757:SHX196766 SRM196757:SRT196766 TBI196757:TBP196766 TLE196757:TLL196766 TVA196757:TVH196766 UEW196757:UFD196766 UOS196757:UOZ196766 UYO196757:UYV196766 VIK196757:VIR196766 VSG196757:VSN196766 WCC196757:WCJ196766 WLY196757:WMF196766 WVU196757:WWB196766 M262293:T262302 JI262293:JP262302 TE262293:TL262302 ADA262293:ADH262302 AMW262293:AND262302 AWS262293:AWZ262302 BGO262293:BGV262302 BQK262293:BQR262302 CAG262293:CAN262302 CKC262293:CKJ262302 CTY262293:CUF262302 DDU262293:DEB262302 DNQ262293:DNX262302 DXM262293:DXT262302 EHI262293:EHP262302 ERE262293:ERL262302 FBA262293:FBH262302 FKW262293:FLD262302 FUS262293:FUZ262302 GEO262293:GEV262302 GOK262293:GOR262302 GYG262293:GYN262302 HIC262293:HIJ262302 HRY262293:HSF262302 IBU262293:ICB262302 ILQ262293:ILX262302 IVM262293:IVT262302 JFI262293:JFP262302 JPE262293:JPL262302 JZA262293:JZH262302 KIW262293:KJD262302 KSS262293:KSZ262302 LCO262293:LCV262302 LMK262293:LMR262302 LWG262293:LWN262302 MGC262293:MGJ262302 MPY262293:MQF262302 MZU262293:NAB262302 NJQ262293:NJX262302 NTM262293:NTT262302 ODI262293:ODP262302 ONE262293:ONL262302 OXA262293:OXH262302 PGW262293:PHD262302 PQS262293:PQZ262302 QAO262293:QAV262302 QKK262293:QKR262302 QUG262293:QUN262302 REC262293:REJ262302 RNY262293:ROF262302 RXU262293:RYB262302 SHQ262293:SHX262302 SRM262293:SRT262302 TBI262293:TBP262302 TLE262293:TLL262302 TVA262293:TVH262302 UEW262293:UFD262302 UOS262293:UOZ262302 UYO262293:UYV262302 VIK262293:VIR262302 VSG262293:VSN262302 WCC262293:WCJ262302 WLY262293:WMF262302 WVU262293:WWB262302 M327829:T327838 JI327829:JP327838 TE327829:TL327838 ADA327829:ADH327838 AMW327829:AND327838 AWS327829:AWZ327838 BGO327829:BGV327838 BQK327829:BQR327838 CAG327829:CAN327838 CKC327829:CKJ327838 CTY327829:CUF327838 DDU327829:DEB327838 DNQ327829:DNX327838 DXM327829:DXT327838 EHI327829:EHP327838 ERE327829:ERL327838 FBA327829:FBH327838 FKW327829:FLD327838 FUS327829:FUZ327838 GEO327829:GEV327838 GOK327829:GOR327838 GYG327829:GYN327838 HIC327829:HIJ327838 HRY327829:HSF327838 IBU327829:ICB327838 ILQ327829:ILX327838 IVM327829:IVT327838 JFI327829:JFP327838 JPE327829:JPL327838 JZA327829:JZH327838 KIW327829:KJD327838 KSS327829:KSZ327838 LCO327829:LCV327838 LMK327829:LMR327838 LWG327829:LWN327838 MGC327829:MGJ327838 MPY327829:MQF327838 MZU327829:NAB327838 NJQ327829:NJX327838 NTM327829:NTT327838 ODI327829:ODP327838 ONE327829:ONL327838 OXA327829:OXH327838 PGW327829:PHD327838 PQS327829:PQZ327838 QAO327829:QAV327838 QKK327829:QKR327838 QUG327829:QUN327838 REC327829:REJ327838 RNY327829:ROF327838 RXU327829:RYB327838 SHQ327829:SHX327838 SRM327829:SRT327838 TBI327829:TBP327838 TLE327829:TLL327838 TVA327829:TVH327838 UEW327829:UFD327838 UOS327829:UOZ327838 UYO327829:UYV327838 VIK327829:VIR327838 VSG327829:VSN327838 WCC327829:WCJ327838 WLY327829:WMF327838 WVU327829:WWB327838 M393365:T393374 JI393365:JP393374 TE393365:TL393374 ADA393365:ADH393374 AMW393365:AND393374 AWS393365:AWZ393374 BGO393365:BGV393374 BQK393365:BQR393374 CAG393365:CAN393374 CKC393365:CKJ393374 CTY393365:CUF393374 DDU393365:DEB393374 DNQ393365:DNX393374 DXM393365:DXT393374 EHI393365:EHP393374 ERE393365:ERL393374 FBA393365:FBH393374 FKW393365:FLD393374 FUS393365:FUZ393374 GEO393365:GEV393374 GOK393365:GOR393374 GYG393365:GYN393374 HIC393365:HIJ393374 HRY393365:HSF393374 IBU393365:ICB393374 ILQ393365:ILX393374 IVM393365:IVT393374 JFI393365:JFP393374 JPE393365:JPL393374 JZA393365:JZH393374 KIW393365:KJD393374 KSS393365:KSZ393374 LCO393365:LCV393374 LMK393365:LMR393374 LWG393365:LWN393374 MGC393365:MGJ393374 MPY393365:MQF393374 MZU393365:NAB393374 NJQ393365:NJX393374 NTM393365:NTT393374 ODI393365:ODP393374 ONE393365:ONL393374 OXA393365:OXH393374 PGW393365:PHD393374 PQS393365:PQZ393374 QAO393365:QAV393374 QKK393365:QKR393374 QUG393365:QUN393374 REC393365:REJ393374 RNY393365:ROF393374 RXU393365:RYB393374 SHQ393365:SHX393374 SRM393365:SRT393374 TBI393365:TBP393374 TLE393365:TLL393374 TVA393365:TVH393374 UEW393365:UFD393374 UOS393365:UOZ393374 UYO393365:UYV393374 VIK393365:VIR393374 VSG393365:VSN393374 WCC393365:WCJ393374 WLY393365:WMF393374 WVU393365:WWB393374 M458901:T458910 JI458901:JP458910 TE458901:TL458910 ADA458901:ADH458910 AMW458901:AND458910 AWS458901:AWZ458910 BGO458901:BGV458910 BQK458901:BQR458910 CAG458901:CAN458910 CKC458901:CKJ458910 CTY458901:CUF458910 DDU458901:DEB458910 DNQ458901:DNX458910 DXM458901:DXT458910 EHI458901:EHP458910 ERE458901:ERL458910 FBA458901:FBH458910 FKW458901:FLD458910 FUS458901:FUZ458910 GEO458901:GEV458910 GOK458901:GOR458910 GYG458901:GYN458910 HIC458901:HIJ458910 HRY458901:HSF458910 IBU458901:ICB458910 ILQ458901:ILX458910 IVM458901:IVT458910 JFI458901:JFP458910 JPE458901:JPL458910 JZA458901:JZH458910 KIW458901:KJD458910 KSS458901:KSZ458910 LCO458901:LCV458910 LMK458901:LMR458910 LWG458901:LWN458910 MGC458901:MGJ458910 MPY458901:MQF458910 MZU458901:NAB458910 NJQ458901:NJX458910 NTM458901:NTT458910 ODI458901:ODP458910 ONE458901:ONL458910 OXA458901:OXH458910 PGW458901:PHD458910 PQS458901:PQZ458910 QAO458901:QAV458910 QKK458901:QKR458910 QUG458901:QUN458910 REC458901:REJ458910 RNY458901:ROF458910 RXU458901:RYB458910 SHQ458901:SHX458910 SRM458901:SRT458910 TBI458901:TBP458910 TLE458901:TLL458910 TVA458901:TVH458910 UEW458901:UFD458910 UOS458901:UOZ458910 UYO458901:UYV458910 VIK458901:VIR458910 VSG458901:VSN458910 WCC458901:WCJ458910 WLY458901:WMF458910 WVU458901:WWB458910 M524437:T524446 JI524437:JP524446 TE524437:TL524446 ADA524437:ADH524446 AMW524437:AND524446 AWS524437:AWZ524446 BGO524437:BGV524446 BQK524437:BQR524446 CAG524437:CAN524446 CKC524437:CKJ524446 CTY524437:CUF524446 DDU524437:DEB524446 DNQ524437:DNX524446 DXM524437:DXT524446 EHI524437:EHP524446 ERE524437:ERL524446 FBA524437:FBH524446 FKW524437:FLD524446 FUS524437:FUZ524446 GEO524437:GEV524446 GOK524437:GOR524446 GYG524437:GYN524446 HIC524437:HIJ524446 HRY524437:HSF524446 IBU524437:ICB524446 ILQ524437:ILX524446 IVM524437:IVT524446 JFI524437:JFP524446 JPE524437:JPL524446 JZA524437:JZH524446 KIW524437:KJD524446 KSS524437:KSZ524446 LCO524437:LCV524446 LMK524437:LMR524446 LWG524437:LWN524446 MGC524437:MGJ524446 MPY524437:MQF524446 MZU524437:NAB524446 NJQ524437:NJX524446 NTM524437:NTT524446 ODI524437:ODP524446 ONE524437:ONL524446 OXA524437:OXH524446 PGW524437:PHD524446 PQS524437:PQZ524446 QAO524437:QAV524446 QKK524437:QKR524446 QUG524437:QUN524446 REC524437:REJ524446 RNY524437:ROF524446 RXU524437:RYB524446 SHQ524437:SHX524446 SRM524437:SRT524446 TBI524437:TBP524446 TLE524437:TLL524446 TVA524437:TVH524446 UEW524437:UFD524446 UOS524437:UOZ524446 UYO524437:UYV524446 VIK524437:VIR524446 VSG524437:VSN524446 WCC524437:WCJ524446 WLY524437:WMF524446 WVU524437:WWB524446 M589973:T589982 JI589973:JP589982 TE589973:TL589982 ADA589973:ADH589982 AMW589973:AND589982 AWS589973:AWZ589982 BGO589973:BGV589982 BQK589973:BQR589982 CAG589973:CAN589982 CKC589973:CKJ589982 CTY589973:CUF589982 DDU589973:DEB589982 DNQ589973:DNX589982 DXM589973:DXT589982 EHI589973:EHP589982 ERE589973:ERL589982 FBA589973:FBH589982 FKW589973:FLD589982 FUS589973:FUZ589982 GEO589973:GEV589982 GOK589973:GOR589982 GYG589973:GYN589982 HIC589973:HIJ589982 HRY589973:HSF589982 IBU589973:ICB589982 ILQ589973:ILX589982 IVM589973:IVT589982 JFI589973:JFP589982 JPE589973:JPL589982 JZA589973:JZH589982 KIW589973:KJD589982 KSS589973:KSZ589982 LCO589973:LCV589982 LMK589973:LMR589982 LWG589973:LWN589982 MGC589973:MGJ589982 MPY589973:MQF589982 MZU589973:NAB589982 NJQ589973:NJX589982 NTM589973:NTT589982 ODI589973:ODP589982 ONE589973:ONL589982 OXA589973:OXH589982 PGW589973:PHD589982 PQS589973:PQZ589982 QAO589973:QAV589982 QKK589973:QKR589982 QUG589973:QUN589982 REC589973:REJ589982 RNY589973:ROF589982 RXU589973:RYB589982 SHQ589973:SHX589982 SRM589973:SRT589982 TBI589973:TBP589982 TLE589973:TLL589982 TVA589973:TVH589982 UEW589973:UFD589982 UOS589973:UOZ589982 UYO589973:UYV589982 VIK589973:VIR589982 VSG589973:VSN589982 WCC589973:WCJ589982 WLY589973:WMF589982 WVU589973:WWB589982 M655509:T655518 JI655509:JP655518 TE655509:TL655518 ADA655509:ADH655518 AMW655509:AND655518 AWS655509:AWZ655518 BGO655509:BGV655518 BQK655509:BQR655518 CAG655509:CAN655518 CKC655509:CKJ655518 CTY655509:CUF655518 DDU655509:DEB655518 DNQ655509:DNX655518 DXM655509:DXT655518 EHI655509:EHP655518 ERE655509:ERL655518 FBA655509:FBH655518 FKW655509:FLD655518 FUS655509:FUZ655518 GEO655509:GEV655518 GOK655509:GOR655518 GYG655509:GYN655518 HIC655509:HIJ655518 HRY655509:HSF655518 IBU655509:ICB655518 ILQ655509:ILX655518 IVM655509:IVT655518 JFI655509:JFP655518 JPE655509:JPL655518 JZA655509:JZH655518 KIW655509:KJD655518 KSS655509:KSZ655518 LCO655509:LCV655518 LMK655509:LMR655518 LWG655509:LWN655518 MGC655509:MGJ655518 MPY655509:MQF655518 MZU655509:NAB655518 NJQ655509:NJX655518 NTM655509:NTT655518 ODI655509:ODP655518 ONE655509:ONL655518 OXA655509:OXH655518 PGW655509:PHD655518 PQS655509:PQZ655518 QAO655509:QAV655518 QKK655509:QKR655518 QUG655509:QUN655518 REC655509:REJ655518 RNY655509:ROF655518 RXU655509:RYB655518 SHQ655509:SHX655518 SRM655509:SRT655518 TBI655509:TBP655518 TLE655509:TLL655518 TVA655509:TVH655518 UEW655509:UFD655518 UOS655509:UOZ655518 UYO655509:UYV655518 VIK655509:VIR655518 VSG655509:VSN655518 WCC655509:WCJ655518 WLY655509:WMF655518 WVU655509:WWB655518 M721045:T721054 JI721045:JP721054 TE721045:TL721054 ADA721045:ADH721054 AMW721045:AND721054 AWS721045:AWZ721054 BGO721045:BGV721054 BQK721045:BQR721054 CAG721045:CAN721054 CKC721045:CKJ721054 CTY721045:CUF721054 DDU721045:DEB721054 DNQ721045:DNX721054 DXM721045:DXT721054 EHI721045:EHP721054 ERE721045:ERL721054 FBA721045:FBH721054 FKW721045:FLD721054 FUS721045:FUZ721054 GEO721045:GEV721054 GOK721045:GOR721054 GYG721045:GYN721054 HIC721045:HIJ721054 HRY721045:HSF721054 IBU721045:ICB721054 ILQ721045:ILX721054 IVM721045:IVT721054 JFI721045:JFP721054 JPE721045:JPL721054 JZA721045:JZH721054 KIW721045:KJD721054 KSS721045:KSZ721054 LCO721045:LCV721054 LMK721045:LMR721054 LWG721045:LWN721054 MGC721045:MGJ721054 MPY721045:MQF721054 MZU721045:NAB721054 NJQ721045:NJX721054 NTM721045:NTT721054 ODI721045:ODP721054 ONE721045:ONL721054 OXA721045:OXH721054 PGW721045:PHD721054 PQS721045:PQZ721054 QAO721045:QAV721054 QKK721045:QKR721054 QUG721045:QUN721054 REC721045:REJ721054 RNY721045:ROF721054 RXU721045:RYB721054 SHQ721045:SHX721054 SRM721045:SRT721054 TBI721045:TBP721054 TLE721045:TLL721054 TVA721045:TVH721054 UEW721045:UFD721054 UOS721045:UOZ721054 UYO721045:UYV721054 VIK721045:VIR721054 VSG721045:VSN721054 WCC721045:WCJ721054 WLY721045:WMF721054 WVU721045:WWB721054 M786581:T786590 JI786581:JP786590 TE786581:TL786590 ADA786581:ADH786590 AMW786581:AND786590 AWS786581:AWZ786590 BGO786581:BGV786590 BQK786581:BQR786590 CAG786581:CAN786590 CKC786581:CKJ786590 CTY786581:CUF786590 DDU786581:DEB786590 DNQ786581:DNX786590 DXM786581:DXT786590 EHI786581:EHP786590 ERE786581:ERL786590 FBA786581:FBH786590 FKW786581:FLD786590 FUS786581:FUZ786590 GEO786581:GEV786590 GOK786581:GOR786590 GYG786581:GYN786590 HIC786581:HIJ786590 HRY786581:HSF786590 IBU786581:ICB786590 ILQ786581:ILX786590 IVM786581:IVT786590 JFI786581:JFP786590 JPE786581:JPL786590 JZA786581:JZH786590 KIW786581:KJD786590 KSS786581:KSZ786590 LCO786581:LCV786590 LMK786581:LMR786590 LWG786581:LWN786590 MGC786581:MGJ786590 MPY786581:MQF786590 MZU786581:NAB786590 NJQ786581:NJX786590 NTM786581:NTT786590 ODI786581:ODP786590 ONE786581:ONL786590 OXA786581:OXH786590 PGW786581:PHD786590 PQS786581:PQZ786590 QAO786581:QAV786590 QKK786581:QKR786590 QUG786581:QUN786590 REC786581:REJ786590 RNY786581:ROF786590 RXU786581:RYB786590 SHQ786581:SHX786590 SRM786581:SRT786590 TBI786581:TBP786590 TLE786581:TLL786590 TVA786581:TVH786590 UEW786581:UFD786590 UOS786581:UOZ786590 UYO786581:UYV786590 VIK786581:VIR786590 VSG786581:VSN786590 WCC786581:WCJ786590 WLY786581:WMF786590 WVU786581:WWB786590 M852117:T852126 JI852117:JP852126 TE852117:TL852126 ADA852117:ADH852126 AMW852117:AND852126 AWS852117:AWZ852126 BGO852117:BGV852126 BQK852117:BQR852126 CAG852117:CAN852126 CKC852117:CKJ852126 CTY852117:CUF852126 DDU852117:DEB852126 DNQ852117:DNX852126 DXM852117:DXT852126 EHI852117:EHP852126 ERE852117:ERL852126 FBA852117:FBH852126 FKW852117:FLD852126 FUS852117:FUZ852126 GEO852117:GEV852126 GOK852117:GOR852126 GYG852117:GYN852126 HIC852117:HIJ852126 HRY852117:HSF852126 IBU852117:ICB852126 ILQ852117:ILX852126 IVM852117:IVT852126 JFI852117:JFP852126 JPE852117:JPL852126 JZA852117:JZH852126 KIW852117:KJD852126 KSS852117:KSZ852126 LCO852117:LCV852126 LMK852117:LMR852126 LWG852117:LWN852126 MGC852117:MGJ852126 MPY852117:MQF852126 MZU852117:NAB852126 NJQ852117:NJX852126 NTM852117:NTT852126 ODI852117:ODP852126 ONE852117:ONL852126 OXA852117:OXH852126 PGW852117:PHD852126 PQS852117:PQZ852126 QAO852117:QAV852126 QKK852117:QKR852126 QUG852117:QUN852126 REC852117:REJ852126 RNY852117:ROF852126 RXU852117:RYB852126 SHQ852117:SHX852126 SRM852117:SRT852126 TBI852117:TBP852126 TLE852117:TLL852126 TVA852117:TVH852126 UEW852117:UFD852126 UOS852117:UOZ852126 UYO852117:UYV852126 VIK852117:VIR852126 VSG852117:VSN852126 WCC852117:WCJ852126 WLY852117:WMF852126 WVU852117:WWB852126 M917653:T917662 JI917653:JP917662 TE917653:TL917662 ADA917653:ADH917662 AMW917653:AND917662 AWS917653:AWZ917662 BGO917653:BGV917662 BQK917653:BQR917662 CAG917653:CAN917662 CKC917653:CKJ917662 CTY917653:CUF917662 DDU917653:DEB917662 DNQ917653:DNX917662 DXM917653:DXT917662 EHI917653:EHP917662 ERE917653:ERL917662 FBA917653:FBH917662 FKW917653:FLD917662 FUS917653:FUZ917662 GEO917653:GEV917662 GOK917653:GOR917662 GYG917653:GYN917662 HIC917653:HIJ917662 HRY917653:HSF917662 IBU917653:ICB917662 ILQ917653:ILX917662 IVM917653:IVT917662 JFI917653:JFP917662 JPE917653:JPL917662 JZA917653:JZH917662 KIW917653:KJD917662 KSS917653:KSZ917662 LCO917653:LCV917662 LMK917653:LMR917662 LWG917653:LWN917662 MGC917653:MGJ917662 MPY917653:MQF917662 MZU917653:NAB917662 NJQ917653:NJX917662 NTM917653:NTT917662 ODI917653:ODP917662 ONE917653:ONL917662 OXA917653:OXH917662 PGW917653:PHD917662 PQS917653:PQZ917662 QAO917653:QAV917662 QKK917653:QKR917662 QUG917653:QUN917662 REC917653:REJ917662 RNY917653:ROF917662 RXU917653:RYB917662 SHQ917653:SHX917662 SRM917653:SRT917662 TBI917653:TBP917662 TLE917653:TLL917662 TVA917653:TVH917662 UEW917653:UFD917662 UOS917653:UOZ917662 UYO917653:UYV917662 VIK917653:VIR917662 VSG917653:VSN917662 WCC917653:WCJ917662 WLY917653:WMF917662 WVU917653:WWB917662 M983189:T983198 JI983189:JP983198 TE983189:TL983198 ADA983189:ADH983198 AMW983189:AND983198 AWS983189:AWZ983198 BGO983189:BGV983198 BQK983189:BQR983198 CAG983189:CAN983198 CKC983189:CKJ983198 CTY983189:CUF983198 DDU983189:DEB983198 DNQ983189:DNX983198 DXM983189:DXT983198 EHI983189:EHP983198 ERE983189:ERL983198 FBA983189:FBH983198 FKW983189:FLD983198 FUS983189:FUZ983198 GEO983189:GEV983198 GOK983189:GOR983198 GYG983189:GYN983198 HIC983189:HIJ983198 HRY983189:HSF983198 IBU983189:ICB983198 ILQ983189:ILX983198 IVM983189:IVT983198 JFI983189:JFP983198 JPE983189:JPL983198 JZA983189:JZH983198 KIW983189:KJD983198 KSS983189:KSZ983198 LCO983189:LCV983198 LMK983189:LMR983198 LWG983189:LWN983198 MGC983189:MGJ983198 MPY983189:MQF983198 MZU983189:NAB983198 NJQ983189:NJX983198 NTM983189:NTT983198 ODI983189:ODP983198 ONE983189:ONL983198 OXA983189:OXH983198 PGW983189:PHD983198 PQS983189:PQZ983198 QAO983189:QAV983198 QKK983189:QKR983198 QUG983189:QUN983198 REC983189:REJ983198 RNY983189:ROF983198 RXU983189:RYB983198 SHQ983189:SHX983198 SRM983189:SRT983198 TBI983189:TBP983198 TLE983189:TLL983198 TVA983189:TVH983198 UEW983189:UFD983198 UOS983189:UOZ983198 UYO983189:UYV983198 VIK983189:VIR983198 VSG983189:VSN983198 WCC983189:WCJ983198 WLY983189:WMF983198 WVU983189:WWB983198 AE14:AG21 KA14:KC21 TW14:TY21 ADS14:ADU21 ANO14:ANQ21 AXK14:AXM21 BHG14:BHI21 BRC14:BRE21 CAY14:CBA21 CKU14:CKW21 CUQ14:CUS21 DEM14:DEO21 DOI14:DOK21 DYE14:DYG21 EIA14:EIC21 ERW14:ERY21 FBS14:FBU21 FLO14:FLQ21 FVK14:FVM21 GFG14:GFI21 GPC14:GPE21 GYY14:GZA21 HIU14:HIW21 HSQ14:HSS21 ICM14:ICO21 IMI14:IMK21 IWE14:IWG21 JGA14:JGC21 JPW14:JPY21 JZS14:JZU21 KJO14:KJQ21 KTK14:KTM21 LDG14:LDI21 LNC14:LNE21 LWY14:LXA21 MGU14:MGW21 MQQ14:MQS21 NAM14:NAO21 NKI14:NKK21 NUE14:NUG21 OEA14:OEC21 ONW14:ONY21 OXS14:OXU21 PHO14:PHQ21 PRK14:PRM21 QBG14:QBI21 QLC14:QLE21 QUY14:QVA21 REU14:REW21 ROQ14:ROS21 RYM14:RYO21 SII14:SIK21 SSE14:SSG21 TCA14:TCC21 TLW14:TLY21 TVS14:TVU21 UFO14:UFQ21 UPK14:UPM21 UZG14:UZI21 VJC14:VJE21 VSY14:VTA21 WCU14:WCW21 WMQ14:WMS21 WWM14:WWO21 AE65550:AG65557 KA65550:KC65557 TW65550:TY65557 ADS65550:ADU65557 ANO65550:ANQ65557 AXK65550:AXM65557 BHG65550:BHI65557 BRC65550:BRE65557 CAY65550:CBA65557 CKU65550:CKW65557 CUQ65550:CUS65557 DEM65550:DEO65557 DOI65550:DOK65557 DYE65550:DYG65557 EIA65550:EIC65557 ERW65550:ERY65557 FBS65550:FBU65557 FLO65550:FLQ65557 FVK65550:FVM65557 GFG65550:GFI65557 GPC65550:GPE65557 GYY65550:GZA65557 HIU65550:HIW65557 HSQ65550:HSS65557 ICM65550:ICO65557 IMI65550:IMK65557 IWE65550:IWG65557 JGA65550:JGC65557 JPW65550:JPY65557 JZS65550:JZU65557 KJO65550:KJQ65557 KTK65550:KTM65557 LDG65550:LDI65557 LNC65550:LNE65557 LWY65550:LXA65557 MGU65550:MGW65557 MQQ65550:MQS65557 NAM65550:NAO65557 NKI65550:NKK65557 NUE65550:NUG65557 OEA65550:OEC65557 ONW65550:ONY65557 OXS65550:OXU65557 PHO65550:PHQ65557 PRK65550:PRM65557 QBG65550:QBI65557 QLC65550:QLE65557 QUY65550:QVA65557 REU65550:REW65557 ROQ65550:ROS65557 RYM65550:RYO65557 SII65550:SIK65557 SSE65550:SSG65557 TCA65550:TCC65557 TLW65550:TLY65557 TVS65550:TVU65557 UFO65550:UFQ65557 UPK65550:UPM65557 UZG65550:UZI65557 VJC65550:VJE65557 VSY65550:VTA65557 WCU65550:WCW65557 WMQ65550:WMS65557 WWM65550:WWO65557 AE131086:AG131093 KA131086:KC131093 TW131086:TY131093 ADS131086:ADU131093 ANO131086:ANQ131093 AXK131086:AXM131093 BHG131086:BHI131093 BRC131086:BRE131093 CAY131086:CBA131093 CKU131086:CKW131093 CUQ131086:CUS131093 DEM131086:DEO131093 DOI131086:DOK131093 DYE131086:DYG131093 EIA131086:EIC131093 ERW131086:ERY131093 FBS131086:FBU131093 FLO131086:FLQ131093 FVK131086:FVM131093 GFG131086:GFI131093 GPC131086:GPE131093 GYY131086:GZA131093 HIU131086:HIW131093 HSQ131086:HSS131093 ICM131086:ICO131093 IMI131086:IMK131093 IWE131086:IWG131093 JGA131086:JGC131093 JPW131086:JPY131093 JZS131086:JZU131093 KJO131086:KJQ131093 KTK131086:KTM131093 LDG131086:LDI131093 LNC131086:LNE131093 LWY131086:LXA131093 MGU131086:MGW131093 MQQ131086:MQS131093 NAM131086:NAO131093 NKI131086:NKK131093 NUE131086:NUG131093 OEA131086:OEC131093 ONW131086:ONY131093 OXS131086:OXU131093 PHO131086:PHQ131093 PRK131086:PRM131093 QBG131086:QBI131093 QLC131086:QLE131093 QUY131086:QVA131093 REU131086:REW131093 ROQ131086:ROS131093 RYM131086:RYO131093 SII131086:SIK131093 SSE131086:SSG131093 TCA131086:TCC131093 TLW131086:TLY131093 TVS131086:TVU131093 UFO131086:UFQ131093 UPK131086:UPM131093 UZG131086:UZI131093 VJC131086:VJE131093 VSY131086:VTA131093 WCU131086:WCW131093 WMQ131086:WMS131093 WWM131086:WWO131093 AE196622:AG196629 KA196622:KC196629 TW196622:TY196629 ADS196622:ADU196629 ANO196622:ANQ196629 AXK196622:AXM196629 BHG196622:BHI196629 BRC196622:BRE196629 CAY196622:CBA196629 CKU196622:CKW196629 CUQ196622:CUS196629 DEM196622:DEO196629 DOI196622:DOK196629 DYE196622:DYG196629 EIA196622:EIC196629 ERW196622:ERY196629 FBS196622:FBU196629 FLO196622:FLQ196629 FVK196622:FVM196629 GFG196622:GFI196629 GPC196622:GPE196629 GYY196622:GZA196629 HIU196622:HIW196629 HSQ196622:HSS196629 ICM196622:ICO196629 IMI196622:IMK196629 IWE196622:IWG196629 JGA196622:JGC196629 JPW196622:JPY196629 JZS196622:JZU196629 KJO196622:KJQ196629 KTK196622:KTM196629 LDG196622:LDI196629 LNC196622:LNE196629 LWY196622:LXA196629 MGU196622:MGW196629 MQQ196622:MQS196629 NAM196622:NAO196629 NKI196622:NKK196629 NUE196622:NUG196629 OEA196622:OEC196629 ONW196622:ONY196629 OXS196622:OXU196629 PHO196622:PHQ196629 PRK196622:PRM196629 QBG196622:QBI196629 QLC196622:QLE196629 QUY196622:QVA196629 REU196622:REW196629 ROQ196622:ROS196629 RYM196622:RYO196629 SII196622:SIK196629 SSE196622:SSG196629 TCA196622:TCC196629 TLW196622:TLY196629 TVS196622:TVU196629 UFO196622:UFQ196629 UPK196622:UPM196629 UZG196622:UZI196629 VJC196622:VJE196629 VSY196622:VTA196629 WCU196622:WCW196629 WMQ196622:WMS196629 WWM196622:WWO196629 AE262158:AG262165 KA262158:KC262165 TW262158:TY262165 ADS262158:ADU262165 ANO262158:ANQ262165 AXK262158:AXM262165 BHG262158:BHI262165 BRC262158:BRE262165 CAY262158:CBA262165 CKU262158:CKW262165 CUQ262158:CUS262165 DEM262158:DEO262165 DOI262158:DOK262165 DYE262158:DYG262165 EIA262158:EIC262165 ERW262158:ERY262165 FBS262158:FBU262165 FLO262158:FLQ262165 FVK262158:FVM262165 GFG262158:GFI262165 GPC262158:GPE262165 GYY262158:GZA262165 HIU262158:HIW262165 HSQ262158:HSS262165 ICM262158:ICO262165 IMI262158:IMK262165 IWE262158:IWG262165 JGA262158:JGC262165 JPW262158:JPY262165 JZS262158:JZU262165 KJO262158:KJQ262165 KTK262158:KTM262165 LDG262158:LDI262165 LNC262158:LNE262165 LWY262158:LXA262165 MGU262158:MGW262165 MQQ262158:MQS262165 NAM262158:NAO262165 NKI262158:NKK262165 NUE262158:NUG262165 OEA262158:OEC262165 ONW262158:ONY262165 OXS262158:OXU262165 PHO262158:PHQ262165 PRK262158:PRM262165 QBG262158:QBI262165 QLC262158:QLE262165 QUY262158:QVA262165 REU262158:REW262165 ROQ262158:ROS262165 RYM262158:RYO262165 SII262158:SIK262165 SSE262158:SSG262165 TCA262158:TCC262165 TLW262158:TLY262165 TVS262158:TVU262165 UFO262158:UFQ262165 UPK262158:UPM262165 UZG262158:UZI262165 VJC262158:VJE262165 VSY262158:VTA262165 WCU262158:WCW262165 WMQ262158:WMS262165 WWM262158:WWO262165 AE327694:AG327701 KA327694:KC327701 TW327694:TY327701 ADS327694:ADU327701 ANO327694:ANQ327701 AXK327694:AXM327701 BHG327694:BHI327701 BRC327694:BRE327701 CAY327694:CBA327701 CKU327694:CKW327701 CUQ327694:CUS327701 DEM327694:DEO327701 DOI327694:DOK327701 DYE327694:DYG327701 EIA327694:EIC327701 ERW327694:ERY327701 FBS327694:FBU327701 FLO327694:FLQ327701 FVK327694:FVM327701 GFG327694:GFI327701 GPC327694:GPE327701 GYY327694:GZA327701 HIU327694:HIW327701 HSQ327694:HSS327701 ICM327694:ICO327701 IMI327694:IMK327701 IWE327694:IWG327701 JGA327694:JGC327701 JPW327694:JPY327701 JZS327694:JZU327701 KJO327694:KJQ327701 KTK327694:KTM327701 LDG327694:LDI327701 LNC327694:LNE327701 LWY327694:LXA327701 MGU327694:MGW327701 MQQ327694:MQS327701 NAM327694:NAO327701 NKI327694:NKK327701 NUE327694:NUG327701 OEA327694:OEC327701 ONW327694:ONY327701 OXS327694:OXU327701 PHO327694:PHQ327701 PRK327694:PRM327701 QBG327694:QBI327701 QLC327694:QLE327701 QUY327694:QVA327701 REU327694:REW327701 ROQ327694:ROS327701 RYM327694:RYO327701 SII327694:SIK327701 SSE327694:SSG327701 TCA327694:TCC327701 TLW327694:TLY327701 TVS327694:TVU327701 UFO327694:UFQ327701 UPK327694:UPM327701 UZG327694:UZI327701 VJC327694:VJE327701 VSY327694:VTA327701 WCU327694:WCW327701 WMQ327694:WMS327701 WWM327694:WWO327701 AE393230:AG393237 KA393230:KC393237 TW393230:TY393237 ADS393230:ADU393237 ANO393230:ANQ393237 AXK393230:AXM393237 BHG393230:BHI393237 BRC393230:BRE393237 CAY393230:CBA393237 CKU393230:CKW393237 CUQ393230:CUS393237 DEM393230:DEO393237 DOI393230:DOK393237 DYE393230:DYG393237 EIA393230:EIC393237 ERW393230:ERY393237 FBS393230:FBU393237 FLO393230:FLQ393237 FVK393230:FVM393237 GFG393230:GFI393237 GPC393230:GPE393237 GYY393230:GZA393237 HIU393230:HIW393237 HSQ393230:HSS393237 ICM393230:ICO393237 IMI393230:IMK393237 IWE393230:IWG393237 JGA393230:JGC393237 JPW393230:JPY393237 JZS393230:JZU393237 KJO393230:KJQ393237 KTK393230:KTM393237 LDG393230:LDI393237 LNC393230:LNE393237 LWY393230:LXA393237 MGU393230:MGW393237 MQQ393230:MQS393237 NAM393230:NAO393237 NKI393230:NKK393237 NUE393230:NUG393237 OEA393230:OEC393237 ONW393230:ONY393237 OXS393230:OXU393237 PHO393230:PHQ393237 PRK393230:PRM393237 QBG393230:QBI393237 QLC393230:QLE393237 QUY393230:QVA393237 REU393230:REW393237 ROQ393230:ROS393237 RYM393230:RYO393237 SII393230:SIK393237 SSE393230:SSG393237 TCA393230:TCC393237 TLW393230:TLY393237 TVS393230:TVU393237 UFO393230:UFQ393237 UPK393230:UPM393237 UZG393230:UZI393237 VJC393230:VJE393237 VSY393230:VTA393237 WCU393230:WCW393237 WMQ393230:WMS393237 WWM393230:WWO393237 AE458766:AG458773 KA458766:KC458773 TW458766:TY458773 ADS458766:ADU458773 ANO458766:ANQ458773 AXK458766:AXM458773 BHG458766:BHI458773 BRC458766:BRE458773 CAY458766:CBA458773 CKU458766:CKW458773 CUQ458766:CUS458773 DEM458766:DEO458773 DOI458766:DOK458773 DYE458766:DYG458773 EIA458766:EIC458773 ERW458766:ERY458773 FBS458766:FBU458773 FLO458766:FLQ458773 FVK458766:FVM458773 GFG458766:GFI458773 GPC458766:GPE458773 GYY458766:GZA458773 HIU458766:HIW458773 HSQ458766:HSS458773 ICM458766:ICO458773 IMI458766:IMK458773 IWE458766:IWG458773 JGA458766:JGC458773 JPW458766:JPY458773 JZS458766:JZU458773 KJO458766:KJQ458773 KTK458766:KTM458773 LDG458766:LDI458773 LNC458766:LNE458773 LWY458766:LXA458773 MGU458766:MGW458773 MQQ458766:MQS458773 NAM458766:NAO458773 NKI458766:NKK458773 NUE458766:NUG458773 OEA458766:OEC458773 ONW458766:ONY458773 OXS458766:OXU458773 PHO458766:PHQ458773 PRK458766:PRM458773 QBG458766:QBI458773 QLC458766:QLE458773 QUY458766:QVA458773 REU458766:REW458773 ROQ458766:ROS458773 RYM458766:RYO458773 SII458766:SIK458773 SSE458766:SSG458773 TCA458766:TCC458773 TLW458766:TLY458773 TVS458766:TVU458773 UFO458766:UFQ458773 UPK458766:UPM458773 UZG458766:UZI458773 VJC458766:VJE458773 VSY458766:VTA458773 WCU458766:WCW458773 WMQ458766:WMS458773 WWM458766:WWO458773 AE524302:AG524309 KA524302:KC524309 TW524302:TY524309 ADS524302:ADU524309 ANO524302:ANQ524309 AXK524302:AXM524309 BHG524302:BHI524309 BRC524302:BRE524309 CAY524302:CBA524309 CKU524302:CKW524309 CUQ524302:CUS524309 DEM524302:DEO524309 DOI524302:DOK524309 DYE524302:DYG524309 EIA524302:EIC524309 ERW524302:ERY524309 FBS524302:FBU524309 FLO524302:FLQ524309 FVK524302:FVM524309 GFG524302:GFI524309 GPC524302:GPE524309 GYY524302:GZA524309 HIU524302:HIW524309 HSQ524302:HSS524309 ICM524302:ICO524309 IMI524302:IMK524309 IWE524302:IWG524309 JGA524302:JGC524309 JPW524302:JPY524309 JZS524302:JZU524309 KJO524302:KJQ524309 KTK524302:KTM524309 LDG524302:LDI524309 LNC524302:LNE524309 LWY524302:LXA524309 MGU524302:MGW524309 MQQ524302:MQS524309 NAM524302:NAO524309 NKI524302:NKK524309 NUE524302:NUG524309 OEA524302:OEC524309 ONW524302:ONY524309 OXS524302:OXU524309 PHO524302:PHQ524309 PRK524302:PRM524309 QBG524302:QBI524309 QLC524302:QLE524309 QUY524302:QVA524309 REU524302:REW524309 ROQ524302:ROS524309 RYM524302:RYO524309 SII524302:SIK524309 SSE524302:SSG524309 TCA524302:TCC524309 TLW524302:TLY524309 TVS524302:TVU524309 UFO524302:UFQ524309 UPK524302:UPM524309 UZG524302:UZI524309 VJC524302:VJE524309 VSY524302:VTA524309 WCU524302:WCW524309 WMQ524302:WMS524309 WWM524302:WWO524309 AE589838:AG589845 KA589838:KC589845 TW589838:TY589845 ADS589838:ADU589845 ANO589838:ANQ589845 AXK589838:AXM589845 BHG589838:BHI589845 BRC589838:BRE589845 CAY589838:CBA589845 CKU589838:CKW589845 CUQ589838:CUS589845 DEM589838:DEO589845 DOI589838:DOK589845 DYE589838:DYG589845 EIA589838:EIC589845 ERW589838:ERY589845 FBS589838:FBU589845 FLO589838:FLQ589845 FVK589838:FVM589845 GFG589838:GFI589845 GPC589838:GPE589845 GYY589838:GZA589845 HIU589838:HIW589845 HSQ589838:HSS589845 ICM589838:ICO589845 IMI589838:IMK589845 IWE589838:IWG589845 JGA589838:JGC589845 JPW589838:JPY589845 JZS589838:JZU589845 KJO589838:KJQ589845 KTK589838:KTM589845 LDG589838:LDI589845 LNC589838:LNE589845 LWY589838:LXA589845 MGU589838:MGW589845 MQQ589838:MQS589845 NAM589838:NAO589845 NKI589838:NKK589845 NUE589838:NUG589845 OEA589838:OEC589845 ONW589838:ONY589845 OXS589838:OXU589845 PHO589838:PHQ589845 PRK589838:PRM589845 QBG589838:QBI589845 QLC589838:QLE589845 QUY589838:QVA589845 REU589838:REW589845 ROQ589838:ROS589845 RYM589838:RYO589845 SII589838:SIK589845 SSE589838:SSG589845 TCA589838:TCC589845 TLW589838:TLY589845 TVS589838:TVU589845 UFO589838:UFQ589845 UPK589838:UPM589845 UZG589838:UZI589845 VJC589838:VJE589845 VSY589838:VTA589845 WCU589838:WCW589845 WMQ589838:WMS589845 WWM589838:WWO589845 AE655374:AG655381 KA655374:KC655381 TW655374:TY655381 ADS655374:ADU655381 ANO655374:ANQ655381 AXK655374:AXM655381 BHG655374:BHI655381 BRC655374:BRE655381 CAY655374:CBA655381 CKU655374:CKW655381 CUQ655374:CUS655381 DEM655374:DEO655381 DOI655374:DOK655381 DYE655374:DYG655381 EIA655374:EIC655381 ERW655374:ERY655381 FBS655374:FBU655381 FLO655374:FLQ655381 FVK655374:FVM655381 GFG655374:GFI655381 GPC655374:GPE655381 GYY655374:GZA655381 HIU655374:HIW655381 HSQ655374:HSS655381 ICM655374:ICO655381 IMI655374:IMK655381 IWE655374:IWG655381 JGA655374:JGC655381 JPW655374:JPY655381 JZS655374:JZU655381 KJO655374:KJQ655381 KTK655374:KTM655381 LDG655374:LDI655381 LNC655374:LNE655381 LWY655374:LXA655381 MGU655374:MGW655381 MQQ655374:MQS655381 NAM655374:NAO655381 NKI655374:NKK655381 NUE655374:NUG655381 OEA655374:OEC655381 ONW655374:ONY655381 OXS655374:OXU655381 PHO655374:PHQ655381 PRK655374:PRM655381 QBG655374:QBI655381 QLC655374:QLE655381 QUY655374:QVA655381 REU655374:REW655381 ROQ655374:ROS655381 RYM655374:RYO655381 SII655374:SIK655381 SSE655374:SSG655381 TCA655374:TCC655381 TLW655374:TLY655381 TVS655374:TVU655381 UFO655374:UFQ655381 UPK655374:UPM655381 UZG655374:UZI655381 VJC655374:VJE655381 VSY655374:VTA655381 WCU655374:WCW655381 WMQ655374:WMS655381 WWM655374:WWO655381 AE720910:AG720917 KA720910:KC720917 TW720910:TY720917 ADS720910:ADU720917 ANO720910:ANQ720917 AXK720910:AXM720917 BHG720910:BHI720917 BRC720910:BRE720917 CAY720910:CBA720917 CKU720910:CKW720917 CUQ720910:CUS720917 DEM720910:DEO720917 DOI720910:DOK720917 DYE720910:DYG720917 EIA720910:EIC720917 ERW720910:ERY720917 FBS720910:FBU720917 FLO720910:FLQ720917 FVK720910:FVM720917 GFG720910:GFI720917 GPC720910:GPE720917 GYY720910:GZA720917 HIU720910:HIW720917 HSQ720910:HSS720917 ICM720910:ICO720917 IMI720910:IMK720917 IWE720910:IWG720917 JGA720910:JGC720917 JPW720910:JPY720917 JZS720910:JZU720917 KJO720910:KJQ720917 KTK720910:KTM720917 LDG720910:LDI720917 LNC720910:LNE720917 LWY720910:LXA720917 MGU720910:MGW720917 MQQ720910:MQS720917 NAM720910:NAO720917 NKI720910:NKK720917 NUE720910:NUG720917 OEA720910:OEC720917 ONW720910:ONY720917 OXS720910:OXU720917 PHO720910:PHQ720917 PRK720910:PRM720917 QBG720910:QBI720917 QLC720910:QLE720917 QUY720910:QVA720917 REU720910:REW720917 ROQ720910:ROS720917 RYM720910:RYO720917 SII720910:SIK720917 SSE720910:SSG720917 TCA720910:TCC720917 TLW720910:TLY720917 TVS720910:TVU720917 UFO720910:UFQ720917 UPK720910:UPM720917 UZG720910:UZI720917 VJC720910:VJE720917 VSY720910:VTA720917 WCU720910:WCW720917 WMQ720910:WMS720917 WWM720910:WWO720917 AE786446:AG786453 KA786446:KC786453 TW786446:TY786453 ADS786446:ADU786453 ANO786446:ANQ786453 AXK786446:AXM786453 BHG786446:BHI786453 BRC786446:BRE786453 CAY786446:CBA786453 CKU786446:CKW786453 CUQ786446:CUS786453 DEM786446:DEO786453 DOI786446:DOK786453 DYE786446:DYG786453 EIA786446:EIC786453 ERW786446:ERY786453 FBS786446:FBU786453 FLO786446:FLQ786453 FVK786446:FVM786453 GFG786446:GFI786453 GPC786446:GPE786453 GYY786446:GZA786453 HIU786446:HIW786453 HSQ786446:HSS786453 ICM786446:ICO786453 IMI786446:IMK786453 IWE786446:IWG786453 JGA786446:JGC786453 JPW786446:JPY786453 JZS786446:JZU786453 KJO786446:KJQ786453 KTK786446:KTM786453 LDG786446:LDI786453 LNC786446:LNE786453 LWY786446:LXA786453 MGU786446:MGW786453 MQQ786446:MQS786453 NAM786446:NAO786453 NKI786446:NKK786453 NUE786446:NUG786453 OEA786446:OEC786453 ONW786446:ONY786453 OXS786446:OXU786453 PHO786446:PHQ786453 PRK786446:PRM786453 QBG786446:QBI786453 QLC786446:QLE786453 QUY786446:QVA786453 REU786446:REW786453 ROQ786446:ROS786453 RYM786446:RYO786453 SII786446:SIK786453 SSE786446:SSG786453 TCA786446:TCC786453 TLW786446:TLY786453 TVS786446:TVU786453 UFO786446:UFQ786453 UPK786446:UPM786453 UZG786446:UZI786453 VJC786446:VJE786453 VSY786446:VTA786453 WCU786446:WCW786453 WMQ786446:WMS786453 WWM786446:WWO786453 AE851982:AG851989 KA851982:KC851989 TW851982:TY851989 ADS851982:ADU851989 ANO851982:ANQ851989 AXK851982:AXM851989 BHG851982:BHI851989 BRC851982:BRE851989 CAY851982:CBA851989 CKU851982:CKW851989 CUQ851982:CUS851989 DEM851982:DEO851989 DOI851982:DOK851989 DYE851982:DYG851989 EIA851982:EIC851989 ERW851982:ERY851989 FBS851982:FBU851989 FLO851982:FLQ851989 FVK851982:FVM851989 GFG851982:GFI851989 GPC851982:GPE851989 GYY851982:GZA851989 HIU851982:HIW851989 HSQ851982:HSS851989 ICM851982:ICO851989 IMI851982:IMK851989 IWE851982:IWG851989 JGA851982:JGC851989 JPW851982:JPY851989 JZS851982:JZU851989 KJO851982:KJQ851989 KTK851982:KTM851989 LDG851982:LDI851989 LNC851982:LNE851989 LWY851982:LXA851989 MGU851982:MGW851989 MQQ851982:MQS851989 NAM851982:NAO851989 NKI851982:NKK851989 NUE851982:NUG851989 OEA851982:OEC851989 ONW851982:ONY851989 OXS851982:OXU851989 PHO851982:PHQ851989 PRK851982:PRM851989 QBG851982:QBI851989 QLC851982:QLE851989 QUY851982:QVA851989 REU851982:REW851989 ROQ851982:ROS851989 RYM851982:RYO851989 SII851982:SIK851989 SSE851982:SSG851989 TCA851982:TCC851989 TLW851982:TLY851989 TVS851982:TVU851989 UFO851982:UFQ851989 UPK851982:UPM851989 UZG851982:UZI851989 VJC851982:VJE851989 VSY851982:VTA851989 WCU851982:WCW851989 WMQ851982:WMS851989 WWM851982:WWO851989 AE917518:AG917525 KA917518:KC917525 TW917518:TY917525 ADS917518:ADU917525 ANO917518:ANQ917525 AXK917518:AXM917525 BHG917518:BHI917525 BRC917518:BRE917525 CAY917518:CBA917525 CKU917518:CKW917525 CUQ917518:CUS917525 DEM917518:DEO917525 DOI917518:DOK917525 DYE917518:DYG917525 EIA917518:EIC917525 ERW917518:ERY917525 FBS917518:FBU917525 FLO917518:FLQ917525 FVK917518:FVM917525 GFG917518:GFI917525 GPC917518:GPE917525 GYY917518:GZA917525 HIU917518:HIW917525 HSQ917518:HSS917525 ICM917518:ICO917525 IMI917518:IMK917525 IWE917518:IWG917525 JGA917518:JGC917525 JPW917518:JPY917525 JZS917518:JZU917525 KJO917518:KJQ917525 KTK917518:KTM917525 LDG917518:LDI917525 LNC917518:LNE917525 LWY917518:LXA917525 MGU917518:MGW917525 MQQ917518:MQS917525 NAM917518:NAO917525 NKI917518:NKK917525 NUE917518:NUG917525 OEA917518:OEC917525 ONW917518:ONY917525 OXS917518:OXU917525 PHO917518:PHQ917525 PRK917518:PRM917525 QBG917518:QBI917525 QLC917518:QLE917525 QUY917518:QVA917525 REU917518:REW917525 ROQ917518:ROS917525 RYM917518:RYO917525 SII917518:SIK917525 SSE917518:SSG917525 TCA917518:TCC917525 TLW917518:TLY917525 TVS917518:TVU917525 UFO917518:UFQ917525 UPK917518:UPM917525 UZG917518:UZI917525 VJC917518:VJE917525 VSY917518:VTA917525 WCU917518:WCW917525 WMQ917518:WMS917525 WWM917518:WWO917525 AE983054:AG983061 KA983054:KC983061 TW983054:TY983061 ADS983054:ADU983061 ANO983054:ANQ983061 AXK983054:AXM983061 BHG983054:BHI983061 BRC983054:BRE983061 CAY983054:CBA983061 CKU983054:CKW983061 CUQ983054:CUS983061 DEM983054:DEO983061 DOI983054:DOK983061 DYE983054:DYG983061 EIA983054:EIC983061 ERW983054:ERY983061 FBS983054:FBU983061 FLO983054:FLQ983061 FVK983054:FVM983061 GFG983054:GFI983061 GPC983054:GPE983061 GYY983054:GZA983061 HIU983054:HIW983061 HSQ983054:HSS983061 ICM983054:ICO983061 IMI983054:IMK983061 IWE983054:IWG983061 JGA983054:JGC983061 JPW983054:JPY983061 JZS983054:JZU983061 KJO983054:KJQ983061 KTK983054:KTM983061 LDG983054:LDI983061 LNC983054:LNE983061 LWY983054:LXA983061 MGU983054:MGW983061 MQQ983054:MQS983061 NAM983054:NAO983061 NKI983054:NKK983061 NUE983054:NUG983061 OEA983054:OEC983061 ONW983054:ONY983061 OXS983054:OXU983061 PHO983054:PHQ983061 PRK983054:PRM983061 QBG983054:QBI983061 QLC983054:QLE983061 QUY983054:QVA983061 REU983054:REW983061 ROQ983054:ROS983061 RYM983054:RYO983061 SII983054:SIK983061 SSE983054:SSG983061 TCA983054:TCC983061 TLW983054:TLY983061 TVS983054:TVU983061 UFO983054:UFQ983061 UPK983054:UPM983061 UZG983054:UZI983061 VJC983054:VJE983061 VSY983054:VTA983061 WCU983054:WCW983061 WMQ983054:WMS983061 WWM983054:WWO983061 J87:O148 JF87:JK148 TB87:TG148 ACX87:ADC148 AMT87:AMY148 AWP87:AWU148 BGL87:BGQ148 BQH87:BQM148 CAD87:CAI148 CJZ87:CKE148 CTV87:CUA148 DDR87:DDW148 DNN87:DNS148 DXJ87:DXO148 EHF87:EHK148 ERB87:ERG148 FAX87:FBC148 FKT87:FKY148 FUP87:FUU148 GEL87:GEQ148 GOH87:GOM148 GYD87:GYI148 HHZ87:HIE148 HRV87:HSA148 IBR87:IBW148 ILN87:ILS148 IVJ87:IVO148 JFF87:JFK148 JPB87:JPG148 JYX87:JZC148 KIT87:KIY148 KSP87:KSU148 LCL87:LCQ148 LMH87:LMM148 LWD87:LWI148 MFZ87:MGE148 MPV87:MQA148 MZR87:MZW148 NJN87:NJS148 NTJ87:NTO148 ODF87:ODK148 ONB87:ONG148 OWX87:OXC148 PGT87:PGY148 PQP87:PQU148 QAL87:QAQ148 QKH87:QKM148 QUD87:QUI148 RDZ87:REE148 RNV87:ROA148 RXR87:RXW148 SHN87:SHS148 SRJ87:SRO148 TBF87:TBK148 TLB87:TLG148 TUX87:TVC148 UET87:UEY148 UOP87:UOU148 UYL87:UYQ148 VIH87:VIM148 VSD87:VSI148 WBZ87:WCE148 WLV87:WMA148 WVR87:WVW148 J65623:O65684 JF65623:JK65684 TB65623:TG65684 ACX65623:ADC65684 AMT65623:AMY65684 AWP65623:AWU65684 BGL65623:BGQ65684 BQH65623:BQM65684 CAD65623:CAI65684 CJZ65623:CKE65684 CTV65623:CUA65684 DDR65623:DDW65684 DNN65623:DNS65684 DXJ65623:DXO65684 EHF65623:EHK65684 ERB65623:ERG65684 FAX65623:FBC65684 FKT65623:FKY65684 FUP65623:FUU65684 GEL65623:GEQ65684 GOH65623:GOM65684 GYD65623:GYI65684 HHZ65623:HIE65684 HRV65623:HSA65684 IBR65623:IBW65684 ILN65623:ILS65684 IVJ65623:IVO65684 JFF65623:JFK65684 JPB65623:JPG65684 JYX65623:JZC65684 KIT65623:KIY65684 KSP65623:KSU65684 LCL65623:LCQ65684 LMH65623:LMM65684 LWD65623:LWI65684 MFZ65623:MGE65684 MPV65623:MQA65684 MZR65623:MZW65684 NJN65623:NJS65684 NTJ65623:NTO65684 ODF65623:ODK65684 ONB65623:ONG65684 OWX65623:OXC65684 PGT65623:PGY65684 PQP65623:PQU65684 QAL65623:QAQ65684 QKH65623:QKM65684 QUD65623:QUI65684 RDZ65623:REE65684 RNV65623:ROA65684 RXR65623:RXW65684 SHN65623:SHS65684 SRJ65623:SRO65684 TBF65623:TBK65684 TLB65623:TLG65684 TUX65623:TVC65684 UET65623:UEY65684 UOP65623:UOU65684 UYL65623:UYQ65684 VIH65623:VIM65684 VSD65623:VSI65684 WBZ65623:WCE65684 WLV65623:WMA65684 WVR65623:WVW65684 J131159:O131220 JF131159:JK131220 TB131159:TG131220 ACX131159:ADC131220 AMT131159:AMY131220 AWP131159:AWU131220 BGL131159:BGQ131220 BQH131159:BQM131220 CAD131159:CAI131220 CJZ131159:CKE131220 CTV131159:CUA131220 DDR131159:DDW131220 DNN131159:DNS131220 DXJ131159:DXO131220 EHF131159:EHK131220 ERB131159:ERG131220 FAX131159:FBC131220 FKT131159:FKY131220 FUP131159:FUU131220 GEL131159:GEQ131220 GOH131159:GOM131220 GYD131159:GYI131220 HHZ131159:HIE131220 HRV131159:HSA131220 IBR131159:IBW131220 ILN131159:ILS131220 IVJ131159:IVO131220 JFF131159:JFK131220 JPB131159:JPG131220 JYX131159:JZC131220 KIT131159:KIY131220 KSP131159:KSU131220 LCL131159:LCQ131220 LMH131159:LMM131220 LWD131159:LWI131220 MFZ131159:MGE131220 MPV131159:MQA131220 MZR131159:MZW131220 NJN131159:NJS131220 NTJ131159:NTO131220 ODF131159:ODK131220 ONB131159:ONG131220 OWX131159:OXC131220 PGT131159:PGY131220 PQP131159:PQU131220 QAL131159:QAQ131220 QKH131159:QKM131220 QUD131159:QUI131220 RDZ131159:REE131220 RNV131159:ROA131220 RXR131159:RXW131220 SHN131159:SHS131220 SRJ131159:SRO131220 TBF131159:TBK131220 TLB131159:TLG131220 TUX131159:TVC131220 UET131159:UEY131220 UOP131159:UOU131220 UYL131159:UYQ131220 VIH131159:VIM131220 VSD131159:VSI131220 WBZ131159:WCE131220 WLV131159:WMA131220 WVR131159:WVW131220 J196695:O196756 JF196695:JK196756 TB196695:TG196756 ACX196695:ADC196756 AMT196695:AMY196756 AWP196695:AWU196756 BGL196695:BGQ196756 BQH196695:BQM196756 CAD196695:CAI196756 CJZ196695:CKE196756 CTV196695:CUA196756 DDR196695:DDW196756 DNN196695:DNS196756 DXJ196695:DXO196756 EHF196695:EHK196756 ERB196695:ERG196756 FAX196695:FBC196756 FKT196695:FKY196756 FUP196695:FUU196756 GEL196695:GEQ196756 GOH196695:GOM196756 GYD196695:GYI196756 HHZ196695:HIE196756 HRV196695:HSA196756 IBR196695:IBW196756 ILN196695:ILS196756 IVJ196695:IVO196756 JFF196695:JFK196756 JPB196695:JPG196756 JYX196695:JZC196756 KIT196695:KIY196756 KSP196695:KSU196756 LCL196695:LCQ196756 LMH196695:LMM196756 LWD196695:LWI196756 MFZ196695:MGE196756 MPV196695:MQA196756 MZR196695:MZW196756 NJN196695:NJS196756 NTJ196695:NTO196756 ODF196695:ODK196756 ONB196695:ONG196756 OWX196695:OXC196756 PGT196695:PGY196756 PQP196695:PQU196756 QAL196695:QAQ196756 QKH196695:QKM196756 QUD196695:QUI196756 RDZ196695:REE196756 RNV196695:ROA196756 RXR196695:RXW196756 SHN196695:SHS196756 SRJ196695:SRO196756 TBF196695:TBK196756 TLB196695:TLG196756 TUX196695:TVC196756 UET196695:UEY196756 UOP196695:UOU196756 UYL196695:UYQ196756 VIH196695:VIM196756 VSD196695:VSI196756 WBZ196695:WCE196756 WLV196695:WMA196756 WVR196695:WVW196756 J262231:O262292 JF262231:JK262292 TB262231:TG262292 ACX262231:ADC262292 AMT262231:AMY262292 AWP262231:AWU262292 BGL262231:BGQ262292 BQH262231:BQM262292 CAD262231:CAI262292 CJZ262231:CKE262292 CTV262231:CUA262292 DDR262231:DDW262292 DNN262231:DNS262292 DXJ262231:DXO262292 EHF262231:EHK262292 ERB262231:ERG262292 FAX262231:FBC262292 FKT262231:FKY262292 FUP262231:FUU262292 GEL262231:GEQ262292 GOH262231:GOM262292 GYD262231:GYI262292 HHZ262231:HIE262292 HRV262231:HSA262292 IBR262231:IBW262292 ILN262231:ILS262292 IVJ262231:IVO262292 JFF262231:JFK262292 JPB262231:JPG262292 JYX262231:JZC262292 KIT262231:KIY262292 KSP262231:KSU262292 LCL262231:LCQ262292 LMH262231:LMM262292 LWD262231:LWI262292 MFZ262231:MGE262292 MPV262231:MQA262292 MZR262231:MZW262292 NJN262231:NJS262292 NTJ262231:NTO262292 ODF262231:ODK262292 ONB262231:ONG262292 OWX262231:OXC262292 PGT262231:PGY262292 PQP262231:PQU262292 QAL262231:QAQ262292 QKH262231:QKM262292 QUD262231:QUI262292 RDZ262231:REE262292 RNV262231:ROA262292 RXR262231:RXW262292 SHN262231:SHS262292 SRJ262231:SRO262292 TBF262231:TBK262292 TLB262231:TLG262292 TUX262231:TVC262292 UET262231:UEY262292 UOP262231:UOU262292 UYL262231:UYQ262292 VIH262231:VIM262292 VSD262231:VSI262292 WBZ262231:WCE262292 WLV262231:WMA262292 WVR262231:WVW262292 J327767:O327828 JF327767:JK327828 TB327767:TG327828 ACX327767:ADC327828 AMT327767:AMY327828 AWP327767:AWU327828 BGL327767:BGQ327828 BQH327767:BQM327828 CAD327767:CAI327828 CJZ327767:CKE327828 CTV327767:CUA327828 DDR327767:DDW327828 DNN327767:DNS327828 DXJ327767:DXO327828 EHF327767:EHK327828 ERB327767:ERG327828 FAX327767:FBC327828 FKT327767:FKY327828 FUP327767:FUU327828 GEL327767:GEQ327828 GOH327767:GOM327828 GYD327767:GYI327828 HHZ327767:HIE327828 HRV327767:HSA327828 IBR327767:IBW327828 ILN327767:ILS327828 IVJ327767:IVO327828 JFF327767:JFK327828 JPB327767:JPG327828 JYX327767:JZC327828 KIT327767:KIY327828 KSP327767:KSU327828 LCL327767:LCQ327828 LMH327767:LMM327828 LWD327767:LWI327828 MFZ327767:MGE327828 MPV327767:MQA327828 MZR327767:MZW327828 NJN327767:NJS327828 NTJ327767:NTO327828 ODF327767:ODK327828 ONB327767:ONG327828 OWX327767:OXC327828 PGT327767:PGY327828 PQP327767:PQU327828 QAL327767:QAQ327828 QKH327767:QKM327828 QUD327767:QUI327828 RDZ327767:REE327828 RNV327767:ROA327828 RXR327767:RXW327828 SHN327767:SHS327828 SRJ327767:SRO327828 TBF327767:TBK327828 TLB327767:TLG327828 TUX327767:TVC327828 UET327767:UEY327828 UOP327767:UOU327828 UYL327767:UYQ327828 VIH327767:VIM327828 VSD327767:VSI327828 WBZ327767:WCE327828 WLV327767:WMA327828 WVR327767:WVW327828 J393303:O393364 JF393303:JK393364 TB393303:TG393364 ACX393303:ADC393364 AMT393303:AMY393364 AWP393303:AWU393364 BGL393303:BGQ393364 BQH393303:BQM393364 CAD393303:CAI393364 CJZ393303:CKE393364 CTV393303:CUA393364 DDR393303:DDW393364 DNN393303:DNS393364 DXJ393303:DXO393364 EHF393303:EHK393364 ERB393303:ERG393364 FAX393303:FBC393364 FKT393303:FKY393364 FUP393303:FUU393364 GEL393303:GEQ393364 GOH393303:GOM393364 GYD393303:GYI393364 HHZ393303:HIE393364 HRV393303:HSA393364 IBR393303:IBW393364 ILN393303:ILS393364 IVJ393303:IVO393364 JFF393303:JFK393364 JPB393303:JPG393364 JYX393303:JZC393364 KIT393303:KIY393364 KSP393303:KSU393364 LCL393303:LCQ393364 LMH393303:LMM393364 LWD393303:LWI393364 MFZ393303:MGE393364 MPV393303:MQA393364 MZR393303:MZW393364 NJN393303:NJS393364 NTJ393303:NTO393364 ODF393303:ODK393364 ONB393303:ONG393364 OWX393303:OXC393364 PGT393303:PGY393364 PQP393303:PQU393364 QAL393303:QAQ393364 QKH393303:QKM393364 QUD393303:QUI393364 RDZ393303:REE393364 RNV393303:ROA393364 RXR393303:RXW393364 SHN393303:SHS393364 SRJ393303:SRO393364 TBF393303:TBK393364 TLB393303:TLG393364 TUX393303:TVC393364 UET393303:UEY393364 UOP393303:UOU393364 UYL393303:UYQ393364 VIH393303:VIM393364 VSD393303:VSI393364 WBZ393303:WCE393364 WLV393303:WMA393364 WVR393303:WVW393364 J458839:O458900 JF458839:JK458900 TB458839:TG458900 ACX458839:ADC458900 AMT458839:AMY458900 AWP458839:AWU458900 BGL458839:BGQ458900 BQH458839:BQM458900 CAD458839:CAI458900 CJZ458839:CKE458900 CTV458839:CUA458900 DDR458839:DDW458900 DNN458839:DNS458900 DXJ458839:DXO458900 EHF458839:EHK458900 ERB458839:ERG458900 FAX458839:FBC458900 FKT458839:FKY458900 FUP458839:FUU458900 GEL458839:GEQ458900 GOH458839:GOM458900 GYD458839:GYI458900 HHZ458839:HIE458900 HRV458839:HSA458900 IBR458839:IBW458900 ILN458839:ILS458900 IVJ458839:IVO458900 JFF458839:JFK458900 JPB458839:JPG458900 JYX458839:JZC458900 KIT458839:KIY458900 KSP458839:KSU458900 LCL458839:LCQ458900 LMH458839:LMM458900 LWD458839:LWI458900 MFZ458839:MGE458900 MPV458839:MQA458900 MZR458839:MZW458900 NJN458839:NJS458900 NTJ458839:NTO458900 ODF458839:ODK458900 ONB458839:ONG458900 OWX458839:OXC458900 PGT458839:PGY458900 PQP458839:PQU458900 QAL458839:QAQ458900 QKH458839:QKM458900 QUD458839:QUI458900 RDZ458839:REE458900 RNV458839:ROA458900 RXR458839:RXW458900 SHN458839:SHS458900 SRJ458839:SRO458900 TBF458839:TBK458900 TLB458839:TLG458900 TUX458839:TVC458900 UET458839:UEY458900 UOP458839:UOU458900 UYL458839:UYQ458900 VIH458839:VIM458900 VSD458839:VSI458900 WBZ458839:WCE458900 WLV458839:WMA458900 WVR458839:WVW458900 J524375:O524436 JF524375:JK524436 TB524375:TG524436 ACX524375:ADC524436 AMT524375:AMY524436 AWP524375:AWU524436 BGL524375:BGQ524436 BQH524375:BQM524436 CAD524375:CAI524436 CJZ524375:CKE524436 CTV524375:CUA524436 DDR524375:DDW524436 DNN524375:DNS524436 DXJ524375:DXO524436 EHF524375:EHK524436 ERB524375:ERG524436 FAX524375:FBC524436 FKT524375:FKY524436 FUP524375:FUU524436 GEL524375:GEQ524436 GOH524375:GOM524436 GYD524375:GYI524436 HHZ524375:HIE524436 HRV524375:HSA524436 IBR524375:IBW524436 ILN524375:ILS524436 IVJ524375:IVO524436 JFF524375:JFK524436 JPB524375:JPG524436 JYX524375:JZC524436 KIT524375:KIY524436 KSP524375:KSU524436 LCL524375:LCQ524436 LMH524375:LMM524436 LWD524375:LWI524436 MFZ524375:MGE524436 MPV524375:MQA524436 MZR524375:MZW524436 NJN524375:NJS524436 NTJ524375:NTO524436 ODF524375:ODK524436 ONB524375:ONG524436 OWX524375:OXC524436 PGT524375:PGY524436 PQP524375:PQU524436 QAL524375:QAQ524436 QKH524375:QKM524436 QUD524375:QUI524436 RDZ524375:REE524436 RNV524375:ROA524436 RXR524375:RXW524436 SHN524375:SHS524436 SRJ524375:SRO524436 TBF524375:TBK524436 TLB524375:TLG524436 TUX524375:TVC524436 UET524375:UEY524436 UOP524375:UOU524436 UYL524375:UYQ524436 VIH524375:VIM524436 VSD524375:VSI524436 WBZ524375:WCE524436 WLV524375:WMA524436 WVR524375:WVW524436 J589911:O589972 JF589911:JK589972 TB589911:TG589972 ACX589911:ADC589972 AMT589911:AMY589972 AWP589911:AWU589972 BGL589911:BGQ589972 BQH589911:BQM589972 CAD589911:CAI589972 CJZ589911:CKE589972 CTV589911:CUA589972 DDR589911:DDW589972 DNN589911:DNS589972 DXJ589911:DXO589972 EHF589911:EHK589972 ERB589911:ERG589972 FAX589911:FBC589972 FKT589911:FKY589972 FUP589911:FUU589972 GEL589911:GEQ589972 GOH589911:GOM589972 GYD589911:GYI589972 HHZ589911:HIE589972 HRV589911:HSA589972 IBR589911:IBW589972 ILN589911:ILS589972 IVJ589911:IVO589972 JFF589911:JFK589972 JPB589911:JPG589972 JYX589911:JZC589972 KIT589911:KIY589972 KSP589911:KSU589972 LCL589911:LCQ589972 LMH589911:LMM589972 LWD589911:LWI589972 MFZ589911:MGE589972 MPV589911:MQA589972 MZR589911:MZW589972 NJN589911:NJS589972 NTJ589911:NTO589972 ODF589911:ODK589972 ONB589911:ONG589972 OWX589911:OXC589972 PGT589911:PGY589972 PQP589911:PQU589972 QAL589911:QAQ589972 QKH589911:QKM589972 QUD589911:QUI589972 RDZ589911:REE589972 RNV589911:ROA589972 RXR589911:RXW589972 SHN589911:SHS589972 SRJ589911:SRO589972 TBF589911:TBK589972 TLB589911:TLG589972 TUX589911:TVC589972 UET589911:UEY589972 UOP589911:UOU589972 UYL589911:UYQ589972 VIH589911:VIM589972 VSD589911:VSI589972 WBZ589911:WCE589972 WLV589911:WMA589972 WVR589911:WVW589972 J655447:O655508 JF655447:JK655508 TB655447:TG655508 ACX655447:ADC655508 AMT655447:AMY655508 AWP655447:AWU655508 BGL655447:BGQ655508 BQH655447:BQM655508 CAD655447:CAI655508 CJZ655447:CKE655508 CTV655447:CUA655508 DDR655447:DDW655508 DNN655447:DNS655508 DXJ655447:DXO655508 EHF655447:EHK655508 ERB655447:ERG655508 FAX655447:FBC655508 FKT655447:FKY655508 FUP655447:FUU655508 GEL655447:GEQ655508 GOH655447:GOM655508 GYD655447:GYI655508 HHZ655447:HIE655508 HRV655447:HSA655508 IBR655447:IBW655508 ILN655447:ILS655508 IVJ655447:IVO655508 JFF655447:JFK655508 JPB655447:JPG655508 JYX655447:JZC655508 KIT655447:KIY655508 KSP655447:KSU655508 LCL655447:LCQ655508 LMH655447:LMM655508 LWD655447:LWI655508 MFZ655447:MGE655508 MPV655447:MQA655508 MZR655447:MZW655508 NJN655447:NJS655508 NTJ655447:NTO655508 ODF655447:ODK655508 ONB655447:ONG655508 OWX655447:OXC655508 PGT655447:PGY655508 PQP655447:PQU655508 QAL655447:QAQ655508 QKH655447:QKM655508 QUD655447:QUI655508 RDZ655447:REE655508 RNV655447:ROA655508 RXR655447:RXW655508 SHN655447:SHS655508 SRJ655447:SRO655508 TBF655447:TBK655508 TLB655447:TLG655508 TUX655447:TVC655508 UET655447:UEY655508 UOP655447:UOU655508 UYL655447:UYQ655508 VIH655447:VIM655508 VSD655447:VSI655508 WBZ655447:WCE655508 WLV655447:WMA655508 WVR655447:WVW655508 J720983:O721044 JF720983:JK721044 TB720983:TG721044 ACX720983:ADC721044 AMT720983:AMY721044 AWP720983:AWU721044 BGL720983:BGQ721044 BQH720983:BQM721044 CAD720983:CAI721044 CJZ720983:CKE721044 CTV720983:CUA721044 DDR720983:DDW721044 DNN720983:DNS721044 DXJ720983:DXO721044 EHF720983:EHK721044 ERB720983:ERG721044 FAX720983:FBC721044 FKT720983:FKY721044 FUP720983:FUU721044 GEL720983:GEQ721044 GOH720983:GOM721044 GYD720983:GYI721044 HHZ720983:HIE721044 HRV720983:HSA721044 IBR720983:IBW721044 ILN720983:ILS721044 IVJ720983:IVO721044 JFF720983:JFK721044 JPB720983:JPG721044 JYX720983:JZC721044 KIT720983:KIY721044 KSP720983:KSU721044 LCL720983:LCQ721044 LMH720983:LMM721044 LWD720983:LWI721044 MFZ720983:MGE721044 MPV720983:MQA721044 MZR720983:MZW721044 NJN720983:NJS721044 NTJ720983:NTO721044 ODF720983:ODK721044 ONB720983:ONG721044 OWX720983:OXC721044 PGT720983:PGY721044 PQP720983:PQU721044 QAL720983:QAQ721044 QKH720983:QKM721044 QUD720983:QUI721044 RDZ720983:REE721044 RNV720983:ROA721044 RXR720983:RXW721044 SHN720983:SHS721044 SRJ720983:SRO721044 TBF720983:TBK721044 TLB720983:TLG721044 TUX720983:TVC721044 UET720983:UEY721044 UOP720983:UOU721044 UYL720983:UYQ721044 VIH720983:VIM721044 VSD720983:VSI721044 WBZ720983:WCE721044 WLV720983:WMA721044 WVR720983:WVW721044 J786519:O786580 JF786519:JK786580 TB786519:TG786580 ACX786519:ADC786580 AMT786519:AMY786580 AWP786519:AWU786580 BGL786519:BGQ786580 BQH786519:BQM786580 CAD786519:CAI786580 CJZ786519:CKE786580 CTV786519:CUA786580 DDR786519:DDW786580 DNN786519:DNS786580 DXJ786519:DXO786580 EHF786519:EHK786580 ERB786519:ERG786580 FAX786519:FBC786580 FKT786519:FKY786580 FUP786519:FUU786580 GEL786519:GEQ786580 GOH786519:GOM786580 GYD786519:GYI786580 HHZ786519:HIE786580 HRV786519:HSA786580 IBR786519:IBW786580 ILN786519:ILS786580 IVJ786519:IVO786580 JFF786519:JFK786580 JPB786519:JPG786580 JYX786519:JZC786580 KIT786519:KIY786580 KSP786519:KSU786580 LCL786519:LCQ786580 LMH786519:LMM786580 LWD786519:LWI786580 MFZ786519:MGE786580 MPV786519:MQA786580 MZR786519:MZW786580 NJN786519:NJS786580 NTJ786519:NTO786580 ODF786519:ODK786580 ONB786519:ONG786580 OWX786519:OXC786580 PGT786519:PGY786580 PQP786519:PQU786580 QAL786519:QAQ786580 QKH786519:QKM786580 QUD786519:QUI786580 RDZ786519:REE786580 RNV786519:ROA786580 RXR786519:RXW786580 SHN786519:SHS786580 SRJ786519:SRO786580 TBF786519:TBK786580 TLB786519:TLG786580 TUX786519:TVC786580 UET786519:UEY786580 UOP786519:UOU786580 UYL786519:UYQ786580 VIH786519:VIM786580 VSD786519:VSI786580 WBZ786519:WCE786580 WLV786519:WMA786580 WVR786519:WVW786580 J852055:O852116 JF852055:JK852116 TB852055:TG852116 ACX852055:ADC852116 AMT852055:AMY852116 AWP852055:AWU852116 BGL852055:BGQ852116 BQH852055:BQM852116 CAD852055:CAI852116 CJZ852055:CKE852116 CTV852055:CUA852116 DDR852055:DDW852116 DNN852055:DNS852116 DXJ852055:DXO852116 EHF852055:EHK852116 ERB852055:ERG852116 FAX852055:FBC852116 FKT852055:FKY852116 FUP852055:FUU852116 GEL852055:GEQ852116 GOH852055:GOM852116 GYD852055:GYI852116 HHZ852055:HIE852116 HRV852055:HSA852116 IBR852055:IBW852116 ILN852055:ILS852116 IVJ852055:IVO852116 JFF852055:JFK852116 JPB852055:JPG852116 JYX852055:JZC852116 KIT852055:KIY852116 KSP852055:KSU852116 LCL852055:LCQ852116 LMH852055:LMM852116 LWD852055:LWI852116 MFZ852055:MGE852116 MPV852055:MQA852116 MZR852055:MZW852116 NJN852055:NJS852116 NTJ852055:NTO852116 ODF852055:ODK852116 ONB852055:ONG852116 OWX852055:OXC852116 PGT852055:PGY852116 PQP852055:PQU852116 QAL852055:QAQ852116 QKH852055:QKM852116 QUD852055:QUI852116 RDZ852055:REE852116 RNV852055:ROA852116 RXR852055:RXW852116 SHN852055:SHS852116 SRJ852055:SRO852116 TBF852055:TBK852116 TLB852055:TLG852116 TUX852055:TVC852116 UET852055:UEY852116 UOP852055:UOU852116 UYL852055:UYQ852116 VIH852055:VIM852116 VSD852055:VSI852116 WBZ852055:WCE852116 WLV852055:WMA852116 WVR852055:WVW852116 J917591:O917652 JF917591:JK917652 TB917591:TG917652 ACX917591:ADC917652 AMT917591:AMY917652 AWP917591:AWU917652 BGL917591:BGQ917652 BQH917591:BQM917652 CAD917591:CAI917652 CJZ917591:CKE917652 CTV917591:CUA917652 DDR917591:DDW917652 DNN917591:DNS917652 DXJ917591:DXO917652 EHF917591:EHK917652 ERB917591:ERG917652 FAX917591:FBC917652 FKT917591:FKY917652 FUP917591:FUU917652 GEL917591:GEQ917652 GOH917591:GOM917652 GYD917591:GYI917652 HHZ917591:HIE917652 HRV917591:HSA917652 IBR917591:IBW917652 ILN917591:ILS917652 IVJ917591:IVO917652 JFF917591:JFK917652 JPB917591:JPG917652 JYX917591:JZC917652 KIT917591:KIY917652 KSP917591:KSU917652 LCL917591:LCQ917652 LMH917591:LMM917652 LWD917591:LWI917652 MFZ917591:MGE917652 MPV917591:MQA917652 MZR917591:MZW917652 NJN917591:NJS917652 NTJ917591:NTO917652 ODF917591:ODK917652 ONB917591:ONG917652 OWX917591:OXC917652 PGT917591:PGY917652 PQP917591:PQU917652 QAL917591:QAQ917652 QKH917591:QKM917652 QUD917591:QUI917652 RDZ917591:REE917652 RNV917591:ROA917652 RXR917591:RXW917652 SHN917591:SHS917652 SRJ917591:SRO917652 TBF917591:TBK917652 TLB917591:TLG917652 TUX917591:TVC917652 UET917591:UEY917652 UOP917591:UOU917652 UYL917591:UYQ917652 VIH917591:VIM917652 VSD917591:VSI917652 WBZ917591:WCE917652 WLV917591:WMA917652 WVR917591:WVW917652 J983127:O983188 JF983127:JK983188 TB983127:TG983188 ACX983127:ADC983188 AMT983127:AMY983188 AWP983127:AWU983188 BGL983127:BGQ983188 BQH983127:BQM983188 CAD983127:CAI983188 CJZ983127:CKE983188 CTV983127:CUA983188 DDR983127:DDW983188 DNN983127:DNS983188 DXJ983127:DXO983188 EHF983127:EHK983188 ERB983127:ERG983188 FAX983127:FBC983188 FKT983127:FKY983188 FUP983127:FUU983188 GEL983127:GEQ983188 GOH983127:GOM983188 GYD983127:GYI983188 HHZ983127:HIE983188 HRV983127:HSA983188 IBR983127:IBW983188 ILN983127:ILS983188 IVJ983127:IVO983188 JFF983127:JFK983188 JPB983127:JPG983188 JYX983127:JZC983188 KIT983127:KIY983188 KSP983127:KSU983188 LCL983127:LCQ983188 LMH983127:LMM983188 LWD983127:LWI983188 MFZ983127:MGE983188 MPV983127:MQA983188 MZR983127:MZW983188 NJN983127:NJS983188 NTJ983127:NTO983188 ODF983127:ODK983188 ONB983127:ONG983188 OWX983127:OXC983188 PGT983127:PGY983188 PQP983127:PQU983188 QAL983127:QAQ983188 QKH983127:QKM983188 QUD983127:QUI983188 RDZ983127:REE983188 RNV983127:ROA983188 RXR983127:RXW983188 SHN983127:SHS983188 SRJ983127:SRO983188 TBF983127:TBK983188 TLB983127:TLG983188 TUX983127:TVC983188 UET983127:UEY983188 UOP983127:UOU983188 UYL983127:UYQ983188 VIH983127:VIM983188 VSD983127:VSI983188 WBZ983127:WCE983188 WLV983127:WMA983188 WVR983127:WVW983188 B108:B148 IX108:IX148 ST108:ST148 ACP108:ACP148 AML108:AML148 AWH108:AWH148 BGD108:BGD148 BPZ108:BPZ148 BZV108:BZV148 CJR108:CJR148 CTN108:CTN148 DDJ108:DDJ148 DNF108:DNF148 DXB108:DXB148 EGX108:EGX148 EQT108:EQT148 FAP108:FAP148 FKL108:FKL148 FUH108:FUH148 GED108:GED148 GNZ108:GNZ148 GXV108:GXV148 HHR108:HHR148 HRN108:HRN148 IBJ108:IBJ148 ILF108:ILF148 IVB108:IVB148 JEX108:JEX148 JOT108:JOT148 JYP108:JYP148 KIL108:KIL148 KSH108:KSH148 LCD108:LCD148 LLZ108:LLZ148 LVV108:LVV148 MFR108:MFR148 MPN108:MPN148 MZJ108:MZJ148 NJF108:NJF148 NTB108:NTB148 OCX108:OCX148 OMT108:OMT148 OWP108:OWP148 PGL108:PGL148 PQH108:PQH148 QAD108:QAD148 QJZ108:QJZ148 QTV108:QTV148 RDR108:RDR148 RNN108:RNN148 RXJ108:RXJ148 SHF108:SHF148 SRB108:SRB148 TAX108:TAX148 TKT108:TKT148 TUP108:TUP148 UEL108:UEL148 UOH108:UOH148 UYD108:UYD148 VHZ108:VHZ148 VRV108:VRV148 WBR108:WBR148 WLN108:WLN148 WVJ108:WVJ148 B65644:B65684 IX65644:IX65684 ST65644:ST65684 ACP65644:ACP65684 AML65644:AML65684 AWH65644:AWH65684 BGD65644:BGD65684 BPZ65644:BPZ65684 BZV65644:BZV65684 CJR65644:CJR65684 CTN65644:CTN65684 DDJ65644:DDJ65684 DNF65644:DNF65684 DXB65644:DXB65684 EGX65644:EGX65684 EQT65644:EQT65684 FAP65644:FAP65684 FKL65644:FKL65684 FUH65644:FUH65684 GED65644:GED65684 GNZ65644:GNZ65684 GXV65644:GXV65684 HHR65644:HHR65684 HRN65644:HRN65684 IBJ65644:IBJ65684 ILF65644:ILF65684 IVB65644:IVB65684 JEX65644:JEX65684 JOT65644:JOT65684 JYP65644:JYP65684 KIL65644:KIL65684 KSH65644:KSH65684 LCD65644:LCD65684 LLZ65644:LLZ65684 LVV65644:LVV65684 MFR65644:MFR65684 MPN65644:MPN65684 MZJ65644:MZJ65684 NJF65644:NJF65684 NTB65644:NTB65684 OCX65644:OCX65684 OMT65644:OMT65684 OWP65644:OWP65684 PGL65644:PGL65684 PQH65644:PQH65684 QAD65644:QAD65684 QJZ65644:QJZ65684 QTV65644:QTV65684 RDR65644:RDR65684 RNN65644:RNN65684 RXJ65644:RXJ65684 SHF65644:SHF65684 SRB65644:SRB65684 TAX65644:TAX65684 TKT65644:TKT65684 TUP65644:TUP65684 UEL65644:UEL65684 UOH65644:UOH65684 UYD65644:UYD65684 VHZ65644:VHZ65684 VRV65644:VRV65684 WBR65644:WBR65684 WLN65644:WLN65684 WVJ65644:WVJ65684 B131180:B131220 IX131180:IX131220 ST131180:ST131220 ACP131180:ACP131220 AML131180:AML131220 AWH131180:AWH131220 BGD131180:BGD131220 BPZ131180:BPZ131220 BZV131180:BZV131220 CJR131180:CJR131220 CTN131180:CTN131220 DDJ131180:DDJ131220 DNF131180:DNF131220 DXB131180:DXB131220 EGX131180:EGX131220 EQT131180:EQT131220 FAP131180:FAP131220 FKL131180:FKL131220 FUH131180:FUH131220 GED131180:GED131220 GNZ131180:GNZ131220 GXV131180:GXV131220 HHR131180:HHR131220 HRN131180:HRN131220 IBJ131180:IBJ131220 ILF131180:ILF131220 IVB131180:IVB131220 JEX131180:JEX131220 JOT131180:JOT131220 JYP131180:JYP131220 KIL131180:KIL131220 KSH131180:KSH131220 LCD131180:LCD131220 LLZ131180:LLZ131220 LVV131180:LVV131220 MFR131180:MFR131220 MPN131180:MPN131220 MZJ131180:MZJ131220 NJF131180:NJF131220 NTB131180:NTB131220 OCX131180:OCX131220 OMT131180:OMT131220 OWP131180:OWP131220 PGL131180:PGL131220 PQH131180:PQH131220 QAD131180:QAD131220 QJZ131180:QJZ131220 QTV131180:QTV131220 RDR131180:RDR131220 RNN131180:RNN131220 RXJ131180:RXJ131220 SHF131180:SHF131220 SRB131180:SRB131220 TAX131180:TAX131220 TKT131180:TKT131220 TUP131180:TUP131220 UEL131180:UEL131220 UOH131180:UOH131220 UYD131180:UYD131220 VHZ131180:VHZ131220 VRV131180:VRV131220 WBR131180:WBR131220 WLN131180:WLN131220 WVJ131180:WVJ131220 B196716:B196756 IX196716:IX196756 ST196716:ST196756 ACP196716:ACP196756 AML196716:AML196756 AWH196716:AWH196756 BGD196716:BGD196756 BPZ196716:BPZ196756 BZV196716:BZV196756 CJR196716:CJR196756 CTN196716:CTN196756 DDJ196716:DDJ196756 DNF196716:DNF196756 DXB196716:DXB196756 EGX196716:EGX196756 EQT196716:EQT196756 FAP196716:FAP196756 FKL196716:FKL196756 FUH196716:FUH196756 GED196716:GED196756 GNZ196716:GNZ196756 GXV196716:GXV196756 HHR196716:HHR196756 HRN196716:HRN196756 IBJ196716:IBJ196756 ILF196716:ILF196756 IVB196716:IVB196756 JEX196716:JEX196756 JOT196716:JOT196756 JYP196716:JYP196756 KIL196716:KIL196756 KSH196716:KSH196756 LCD196716:LCD196756 LLZ196716:LLZ196756 LVV196716:LVV196756 MFR196716:MFR196756 MPN196716:MPN196756 MZJ196716:MZJ196756 NJF196716:NJF196756 NTB196716:NTB196756 OCX196716:OCX196756 OMT196716:OMT196756 OWP196716:OWP196756 PGL196716:PGL196756 PQH196716:PQH196756 QAD196716:QAD196756 QJZ196716:QJZ196756 QTV196716:QTV196756 RDR196716:RDR196756 RNN196716:RNN196756 RXJ196716:RXJ196756 SHF196716:SHF196756 SRB196716:SRB196756 TAX196716:TAX196756 TKT196716:TKT196756 TUP196716:TUP196756 UEL196716:UEL196756 UOH196716:UOH196756 UYD196716:UYD196756 VHZ196716:VHZ196756 VRV196716:VRV196756 WBR196716:WBR196756 WLN196716:WLN196756 WVJ196716:WVJ196756 B262252:B262292 IX262252:IX262292 ST262252:ST262292 ACP262252:ACP262292 AML262252:AML262292 AWH262252:AWH262292 BGD262252:BGD262292 BPZ262252:BPZ262292 BZV262252:BZV262292 CJR262252:CJR262292 CTN262252:CTN262292 DDJ262252:DDJ262292 DNF262252:DNF262292 DXB262252:DXB262292 EGX262252:EGX262292 EQT262252:EQT262292 FAP262252:FAP262292 FKL262252:FKL262292 FUH262252:FUH262292 GED262252:GED262292 GNZ262252:GNZ262292 GXV262252:GXV262292 HHR262252:HHR262292 HRN262252:HRN262292 IBJ262252:IBJ262292 ILF262252:ILF262292 IVB262252:IVB262292 JEX262252:JEX262292 JOT262252:JOT262292 JYP262252:JYP262292 KIL262252:KIL262292 KSH262252:KSH262292 LCD262252:LCD262292 LLZ262252:LLZ262292 LVV262252:LVV262292 MFR262252:MFR262292 MPN262252:MPN262292 MZJ262252:MZJ262292 NJF262252:NJF262292 NTB262252:NTB262292 OCX262252:OCX262292 OMT262252:OMT262292 OWP262252:OWP262292 PGL262252:PGL262292 PQH262252:PQH262292 QAD262252:QAD262292 QJZ262252:QJZ262292 QTV262252:QTV262292 RDR262252:RDR262292 RNN262252:RNN262292 RXJ262252:RXJ262292 SHF262252:SHF262292 SRB262252:SRB262292 TAX262252:TAX262292 TKT262252:TKT262292 TUP262252:TUP262292 UEL262252:UEL262292 UOH262252:UOH262292 UYD262252:UYD262292 VHZ262252:VHZ262292 VRV262252:VRV262292 WBR262252:WBR262292 WLN262252:WLN262292 WVJ262252:WVJ262292 B327788:B327828 IX327788:IX327828 ST327788:ST327828 ACP327788:ACP327828 AML327788:AML327828 AWH327788:AWH327828 BGD327788:BGD327828 BPZ327788:BPZ327828 BZV327788:BZV327828 CJR327788:CJR327828 CTN327788:CTN327828 DDJ327788:DDJ327828 DNF327788:DNF327828 DXB327788:DXB327828 EGX327788:EGX327828 EQT327788:EQT327828 FAP327788:FAP327828 FKL327788:FKL327828 FUH327788:FUH327828 GED327788:GED327828 GNZ327788:GNZ327828 GXV327788:GXV327828 HHR327788:HHR327828 HRN327788:HRN327828 IBJ327788:IBJ327828 ILF327788:ILF327828 IVB327788:IVB327828 JEX327788:JEX327828 JOT327788:JOT327828 JYP327788:JYP327828 KIL327788:KIL327828 KSH327788:KSH327828 LCD327788:LCD327828 LLZ327788:LLZ327828 LVV327788:LVV327828 MFR327788:MFR327828 MPN327788:MPN327828 MZJ327788:MZJ327828 NJF327788:NJF327828 NTB327788:NTB327828 OCX327788:OCX327828 OMT327788:OMT327828 OWP327788:OWP327828 PGL327788:PGL327828 PQH327788:PQH327828 QAD327788:QAD327828 QJZ327788:QJZ327828 QTV327788:QTV327828 RDR327788:RDR327828 RNN327788:RNN327828 RXJ327788:RXJ327828 SHF327788:SHF327828 SRB327788:SRB327828 TAX327788:TAX327828 TKT327788:TKT327828 TUP327788:TUP327828 UEL327788:UEL327828 UOH327788:UOH327828 UYD327788:UYD327828 VHZ327788:VHZ327828 VRV327788:VRV327828 WBR327788:WBR327828 WLN327788:WLN327828 WVJ327788:WVJ327828 B393324:B393364 IX393324:IX393364 ST393324:ST393364 ACP393324:ACP393364 AML393324:AML393364 AWH393324:AWH393364 BGD393324:BGD393364 BPZ393324:BPZ393364 BZV393324:BZV393364 CJR393324:CJR393364 CTN393324:CTN393364 DDJ393324:DDJ393364 DNF393324:DNF393364 DXB393324:DXB393364 EGX393324:EGX393364 EQT393324:EQT393364 FAP393324:FAP393364 FKL393324:FKL393364 FUH393324:FUH393364 GED393324:GED393364 GNZ393324:GNZ393364 GXV393324:GXV393364 HHR393324:HHR393364 HRN393324:HRN393364 IBJ393324:IBJ393364 ILF393324:ILF393364 IVB393324:IVB393364 JEX393324:JEX393364 JOT393324:JOT393364 JYP393324:JYP393364 KIL393324:KIL393364 KSH393324:KSH393364 LCD393324:LCD393364 LLZ393324:LLZ393364 LVV393324:LVV393364 MFR393324:MFR393364 MPN393324:MPN393364 MZJ393324:MZJ393364 NJF393324:NJF393364 NTB393324:NTB393364 OCX393324:OCX393364 OMT393324:OMT393364 OWP393324:OWP393364 PGL393324:PGL393364 PQH393324:PQH393364 QAD393324:QAD393364 QJZ393324:QJZ393364 QTV393324:QTV393364 RDR393324:RDR393364 RNN393324:RNN393364 RXJ393324:RXJ393364 SHF393324:SHF393364 SRB393324:SRB393364 TAX393324:TAX393364 TKT393324:TKT393364 TUP393324:TUP393364 UEL393324:UEL393364 UOH393324:UOH393364 UYD393324:UYD393364 VHZ393324:VHZ393364 VRV393324:VRV393364 WBR393324:WBR393364 WLN393324:WLN393364 WVJ393324:WVJ393364 B458860:B458900 IX458860:IX458900 ST458860:ST458900 ACP458860:ACP458900 AML458860:AML458900 AWH458860:AWH458900 BGD458860:BGD458900 BPZ458860:BPZ458900 BZV458860:BZV458900 CJR458860:CJR458900 CTN458860:CTN458900 DDJ458860:DDJ458900 DNF458860:DNF458900 DXB458860:DXB458900 EGX458860:EGX458900 EQT458860:EQT458900 FAP458860:FAP458900 FKL458860:FKL458900 FUH458860:FUH458900 GED458860:GED458900 GNZ458860:GNZ458900 GXV458860:GXV458900 HHR458860:HHR458900 HRN458860:HRN458900 IBJ458860:IBJ458900 ILF458860:ILF458900 IVB458860:IVB458900 JEX458860:JEX458900 JOT458860:JOT458900 JYP458860:JYP458900 KIL458860:KIL458900 KSH458860:KSH458900 LCD458860:LCD458900 LLZ458860:LLZ458900 LVV458860:LVV458900 MFR458860:MFR458900 MPN458860:MPN458900 MZJ458860:MZJ458900 NJF458860:NJF458900 NTB458860:NTB458900 OCX458860:OCX458900 OMT458860:OMT458900 OWP458860:OWP458900 PGL458860:PGL458900 PQH458860:PQH458900 QAD458860:QAD458900 QJZ458860:QJZ458900 QTV458860:QTV458900 RDR458860:RDR458900 RNN458860:RNN458900 RXJ458860:RXJ458900 SHF458860:SHF458900 SRB458860:SRB458900 TAX458860:TAX458900 TKT458860:TKT458900 TUP458860:TUP458900 UEL458860:UEL458900 UOH458860:UOH458900 UYD458860:UYD458900 VHZ458860:VHZ458900 VRV458860:VRV458900 WBR458860:WBR458900 WLN458860:WLN458900 WVJ458860:WVJ458900 B524396:B524436 IX524396:IX524436 ST524396:ST524436 ACP524396:ACP524436 AML524396:AML524436 AWH524396:AWH524436 BGD524396:BGD524436 BPZ524396:BPZ524436 BZV524396:BZV524436 CJR524396:CJR524436 CTN524396:CTN524436 DDJ524396:DDJ524436 DNF524396:DNF524436 DXB524396:DXB524436 EGX524396:EGX524436 EQT524396:EQT524436 FAP524396:FAP524436 FKL524396:FKL524436 FUH524396:FUH524436 GED524396:GED524436 GNZ524396:GNZ524436 GXV524396:GXV524436 HHR524396:HHR524436 HRN524396:HRN524436 IBJ524396:IBJ524436 ILF524396:ILF524436 IVB524396:IVB524436 JEX524396:JEX524436 JOT524396:JOT524436 JYP524396:JYP524436 KIL524396:KIL524436 KSH524396:KSH524436 LCD524396:LCD524436 LLZ524396:LLZ524436 LVV524396:LVV524436 MFR524396:MFR524436 MPN524396:MPN524436 MZJ524396:MZJ524436 NJF524396:NJF524436 NTB524396:NTB524436 OCX524396:OCX524436 OMT524396:OMT524436 OWP524396:OWP524436 PGL524396:PGL524436 PQH524396:PQH524436 QAD524396:QAD524436 QJZ524396:QJZ524436 QTV524396:QTV524436 RDR524396:RDR524436 RNN524396:RNN524436 RXJ524396:RXJ524436 SHF524396:SHF524436 SRB524396:SRB524436 TAX524396:TAX524436 TKT524396:TKT524436 TUP524396:TUP524436 UEL524396:UEL524436 UOH524396:UOH524436 UYD524396:UYD524436 VHZ524396:VHZ524436 VRV524396:VRV524436 WBR524396:WBR524436 WLN524396:WLN524436 WVJ524396:WVJ524436 B589932:B589972 IX589932:IX589972 ST589932:ST589972 ACP589932:ACP589972 AML589932:AML589972 AWH589932:AWH589972 BGD589932:BGD589972 BPZ589932:BPZ589972 BZV589932:BZV589972 CJR589932:CJR589972 CTN589932:CTN589972 DDJ589932:DDJ589972 DNF589932:DNF589972 DXB589932:DXB589972 EGX589932:EGX589972 EQT589932:EQT589972 FAP589932:FAP589972 FKL589932:FKL589972 FUH589932:FUH589972 GED589932:GED589972 GNZ589932:GNZ589972 GXV589932:GXV589972 HHR589932:HHR589972 HRN589932:HRN589972 IBJ589932:IBJ589972 ILF589932:ILF589972 IVB589932:IVB589972 JEX589932:JEX589972 JOT589932:JOT589972 JYP589932:JYP589972 KIL589932:KIL589972 KSH589932:KSH589972 LCD589932:LCD589972 LLZ589932:LLZ589972 LVV589932:LVV589972 MFR589932:MFR589972 MPN589932:MPN589972 MZJ589932:MZJ589972 NJF589932:NJF589972 NTB589932:NTB589972 OCX589932:OCX589972 OMT589932:OMT589972 OWP589932:OWP589972 PGL589932:PGL589972 PQH589932:PQH589972 QAD589932:QAD589972 QJZ589932:QJZ589972 QTV589932:QTV589972 RDR589932:RDR589972 RNN589932:RNN589972 RXJ589932:RXJ589972 SHF589932:SHF589972 SRB589932:SRB589972 TAX589932:TAX589972 TKT589932:TKT589972 TUP589932:TUP589972 UEL589932:UEL589972 UOH589932:UOH589972 UYD589932:UYD589972 VHZ589932:VHZ589972 VRV589932:VRV589972 WBR589932:WBR589972 WLN589932:WLN589972 WVJ589932:WVJ589972 B655468:B655508 IX655468:IX655508 ST655468:ST655508 ACP655468:ACP655508 AML655468:AML655508 AWH655468:AWH655508 BGD655468:BGD655508 BPZ655468:BPZ655508 BZV655468:BZV655508 CJR655468:CJR655508 CTN655468:CTN655508 DDJ655468:DDJ655508 DNF655468:DNF655508 DXB655468:DXB655508 EGX655468:EGX655508 EQT655468:EQT655508 FAP655468:FAP655508 FKL655468:FKL655508 FUH655468:FUH655508 GED655468:GED655508 GNZ655468:GNZ655508 GXV655468:GXV655508 HHR655468:HHR655508 HRN655468:HRN655508 IBJ655468:IBJ655508 ILF655468:ILF655508 IVB655468:IVB655508 JEX655468:JEX655508 JOT655468:JOT655508 JYP655468:JYP655508 KIL655468:KIL655508 KSH655468:KSH655508 LCD655468:LCD655508 LLZ655468:LLZ655508 LVV655468:LVV655508 MFR655468:MFR655508 MPN655468:MPN655508 MZJ655468:MZJ655508 NJF655468:NJF655508 NTB655468:NTB655508 OCX655468:OCX655508 OMT655468:OMT655508 OWP655468:OWP655508 PGL655468:PGL655508 PQH655468:PQH655508 QAD655468:QAD655508 QJZ655468:QJZ655508 QTV655468:QTV655508 RDR655468:RDR655508 RNN655468:RNN655508 RXJ655468:RXJ655508 SHF655468:SHF655508 SRB655468:SRB655508 TAX655468:TAX655508 TKT655468:TKT655508 TUP655468:TUP655508 UEL655468:UEL655508 UOH655468:UOH655508 UYD655468:UYD655508 VHZ655468:VHZ655508 VRV655468:VRV655508 WBR655468:WBR655508 WLN655468:WLN655508 WVJ655468:WVJ655508 B721004:B721044 IX721004:IX721044 ST721004:ST721044 ACP721004:ACP721044 AML721004:AML721044 AWH721004:AWH721044 BGD721004:BGD721044 BPZ721004:BPZ721044 BZV721004:BZV721044 CJR721004:CJR721044 CTN721004:CTN721044 DDJ721004:DDJ721044 DNF721004:DNF721044 DXB721004:DXB721044 EGX721004:EGX721044 EQT721004:EQT721044 FAP721004:FAP721044 FKL721004:FKL721044 FUH721004:FUH721044 GED721004:GED721044 GNZ721004:GNZ721044 GXV721004:GXV721044 HHR721004:HHR721044 HRN721004:HRN721044 IBJ721004:IBJ721044 ILF721004:ILF721044 IVB721004:IVB721044 JEX721004:JEX721044 JOT721004:JOT721044 JYP721004:JYP721044 KIL721004:KIL721044 KSH721004:KSH721044 LCD721004:LCD721044 LLZ721004:LLZ721044 LVV721004:LVV721044 MFR721004:MFR721044 MPN721004:MPN721044 MZJ721004:MZJ721044 NJF721004:NJF721044 NTB721004:NTB721044 OCX721004:OCX721044 OMT721004:OMT721044 OWP721004:OWP721044 PGL721004:PGL721044 PQH721004:PQH721044 QAD721004:QAD721044 QJZ721004:QJZ721044 QTV721004:QTV721044 RDR721004:RDR721044 RNN721004:RNN721044 RXJ721004:RXJ721044 SHF721004:SHF721044 SRB721004:SRB721044 TAX721004:TAX721044 TKT721004:TKT721044 TUP721004:TUP721044 UEL721004:UEL721044 UOH721004:UOH721044 UYD721004:UYD721044 VHZ721004:VHZ721044 VRV721004:VRV721044 WBR721004:WBR721044 WLN721004:WLN721044 WVJ721004:WVJ721044 B786540:B786580 IX786540:IX786580 ST786540:ST786580 ACP786540:ACP786580 AML786540:AML786580 AWH786540:AWH786580 BGD786540:BGD786580 BPZ786540:BPZ786580 BZV786540:BZV786580 CJR786540:CJR786580 CTN786540:CTN786580 DDJ786540:DDJ786580 DNF786540:DNF786580 DXB786540:DXB786580 EGX786540:EGX786580 EQT786540:EQT786580 FAP786540:FAP786580 FKL786540:FKL786580 FUH786540:FUH786580 GED786540:GED786580 GNZ786540:GNZ786580 GXV786540:GXV786580 HHR786540:HHR786580 HRN786540:HRN786580 IBJ786540:IBJ786580 ILF786540:ILF786580 IVB786540:IVB786580 JEX786540:JEX786580 JOT786540:JOT786580 JYP786540:JYP786580 KIL786540:KIL786580 KSH786540:KSH786580 LCD786540:LCD786580 LLZ786540:LLZ786580 LVV786540:LVV786580 MFR786540:MFR786580 MPN786540:MPN786580 MZJ786540:MZJ786580 NJF786540:NJF786580 NTB786540:NTB786580 OCX786540:OCX786580 OMT786540:OMT786580 OWP786540:OWP786580 PGL786540:PGL786580 PQH786540:PQH786580 QAD786540:QAD786580 QJZ786540:QJZ786580 QTV786540:QTV786580 RDR786540:RDR786580 RNN786540:RNN786580 RXJ786540:RXJ786580 SHF786540:SHF786580 SRB786540:SRB786580 TAX786540:TAX786580 TKT786540:TKT786580 TUP786540:TUP786580 UEL786540:UEL786580 UOH786540:UOH786580 UYD786540:UYD786580 VHZ786540:VHZ786580 VRV786540:VRV786580 WBR786540:WBR786580 WLN786540:WLN786580 WVJ786540:WVJ786580 B852076:B852116 IX852076:IX852116 ST852076:ST852116 ACP852076:ACP852116 AML852076:AML852116 AWH852076:AWH852116 BGD852076:BGD852116 BPZ852076:BPZ852116 BZV852076:BZV852116 CJR852076:CJR852116 CTN852076:CTN852116 DDJ852076:DDJ852116 DNF852076:DNF852116 DXB852076:DXB852116 EGX852076:EGX852116 EQT852076:EQT852116 FAP852076:FAP852116 FKL852076:FKL852116 FUH852076:FUH852116 GED852076:GED852116 GNZ852076:GNZ852116 GXV852076:GXV852116 HHR852076:HHR852116 HRN852076:HRN852116 IBJ852076:IBJ852116 ILF852076:ILF852116 IVB852076:IVB852116 JEX852076:JEX852116 JOT852076:JOT852116 JYP852076:JYP852116 KIL852076:KIL852116 KSH852076:KSH852116 LCD852076:LCD852116 LLZ852076:LLZ852116 LVV852076:LVV852116 MFR852076:MFR852116 MPN852076:MPN852116 MZJ852076:MZJ852116 NJF852076:NJF852116 NTB852076:NTB852116 OCX852076:OCX852116 OMT852076:OMT852116 OWP852076:OWP852116 PGL852076:PGL852116 PQH852076:PQH852116 QAD852076:QAD852116 QJZ852076:QJZ852116 QTV852076:QTV852116 RDR852076:RDR852116 RNN852076:RNN852116 RXJ852076:RXJ852116 SHF852076:SHF852116 SRB852076:SRB852116 TAX852076:TAX852116 TKT852076:TKT852116 TUP852076:TUP852116 UEL852076:UEL852116 UOH852076:UOH852116 UYD852076:UYD852116 VHZ852076:VHZ852116 VRV852076:VRV852116 WBR852076:WBR852116 WLN852076:WLN852116 WVJ852076:WVJ852116 B917612:B917652 IX917612:IX917652 ST917612:ST917652 ACP917612:ACP917652 AML917612:AML917652 AWH917612:AWH917652 BGD917612:BGD917652 BPZ917612:BPZ917652 BZV917612:BZV917652 CJR917612:CJR917652 CTN917612:CTN917652 DDJ917612:DDJ917652 DNF917612:DNF917652 DXB917612:DXB917652 EGX917612:EGX917652 EQT917612:EQT917652 FAP917612:FAP917652 FKL917612:FKL917652 FUH917612:FUH917652 GED917612:GED917652 GNZ917612:GNZ917652 GXV917612:GXV917652 HHR917612:HHR917652 HRN917612:HRN917652 IBJ917612:IBJ917652 ILF917612:ILF917652 IVB917612:IVB917652 JEX917612:JEX917652 JOT917612:JOT917652 JYP917612:JYP917652 KIL917612:KIL917652 KSH917612:KSH917652 LCD917612:LCD917652 LLZ917612:LLZ917652 LVV917612:LVV917652 MFR917612:MFR917652 MPN917612:MPN917652 MZJ917612:MZJ917652 NJF917612:NJF917652 NTB917612:NTB917652 OCX917612:OCX917652 OMT917612:OMT917652 OWP917612:OWP917652 PGL917612:PGL917652 PQH917612:PQH917652 QAD917612:QAD917652 QJZ917612:QJZ917652 QTV917612:QTV917652 RDR917612:RDR917652 RNN917612:RNN917652 RXJ917612:RXJ917652 SHF917612:SHF917652 SRB917612:SRB917652 TAX917612:TAX917652 TKT917612:TKT917652 TUP917612:TUP917652 UEL917612:UEL917652 UOH917612:UOH917652 UYD917612:UYD917652 VHZ917612:VHZ917652 VRV917612:VRV917652 WBR917612:WBR917652 WLN917612:WLN917652 WVJ917612:WVJ917652 B983148:B983188 IX983148:IX983188 ST983148:ST983188 ACP983148:ACP983188 AML983148:AML983188 AWH983148:AWH983188 BGD983148:BGD983188 BPZ983148:BPZ983188 BZV983148:BZV983188 CJR983148:CJR983188 CTN983148:CTN983188 DDJ983148:DDJ983188 DNF983148:DNF983188 DXB983148:DXB983188 EGX983148:EGX983188 EQT983148:EQT983188 FAP983148:FAP983188 FKL983148:FKL983188 FUH983148:FUH983188 GED983148:GED983188 GNZ983148:GNZ983188 GXV983148:GXV983188 HHR983148:HHR983188 HRN983148:HRN983188 IBJ983148:IBJ983188 ILF983148:ILF983188 IVB983148:IVB983188 JEX983148:JEX983188 JOT983148:JOT983188 JYP983148:JYP983188 KIL983148:KIL983188 KSH983148:KSH983188 LCD983148:LCD983188 LLZ983148:LLZ983188 LVV983148:LVV983188 MFR983148:MFR983188 MPN983148:MPN983188 MZJ983148:MZJ983188 NJF983148:NJF983188 NTB983148:NTB983188 OCX983148:OCX983188 OMT983148:OMT983188 OWP983148:OWP983188 PGL983148:PGL983188 PQH983148:PQH983188 QAD983148:QAD983188 QJZ983148:QJZ983188 QTV983148:QTV983188 RDR983148:RDR983188 RNN983148:RNN983188 RXJ983148:RXJ983188 SHF983148:SHF983188 SRB983148:SRB983188 TAX983148:TAX983188 TKT983148:TKT983188 TUP983148:TUP983188 UEL983148:UEL983188 UOH983148:UOH983188 UYD983148:UYD983188 VHZ983148:VHZ983188 VRV983148:VRV983188 WBR983148:WBR983188 WLN983148:WLN983188 WVJ983148:WVJ983188 C90:E148 IY90:JA148 SU90:SW148 ACQ90:ACS148 AMM90:AMO148 AWI90:AWK148 BGE90:BGG148 BQA90:BQC148 BZW90:BZY148 CJS90:CJU148 CTO90:CTQ148 DDK90:DDM148 DNG90:DNI148 DXC90:DXE148 EGY90:EHA148 EQU90:EQW148 FAQ90:FAS148 FKM90:FKO148 FUI90:FUK148 GEE90:GEG148 GOA90:GOC148 GXW90:GXY148 HHS90:HHU148 HRO90:HRQ148 IBK90:IBM148 ILG90:ILI148 IVC90:IVE148 JEY90:JFA148 JOU90:JOW148 JYQ90:JYS148 KIM90:KIO148 KSI90:KSK148 LCE90:LCG148 LMA90:LMC148 LVW90:LVY148 MFS90:MFU148 MPO90:MPQ148 MZK90:MZM148 NJG90:NJI148 NTC90:NTE148 OCY90:ODA148 OMU90:OMW148 OWQ90:OWS148 PGM90:PGO148 PQI90:PQK148 QAE90:QAG148 QKA90:QKC148 QTW90:QTY148 RDS90:RDU148 RNO90:RNQ148 RXK90:RXM148 SHG90:SHI148 SRC90:SRE148 TAY90:TBA148 TKU90:TKW148 TUQ90:TUS148 UEM90:UEO148 UOI90:UOK148 UYE90:UYG148 VIA90:VIC148 VRW90:VRY148 WBS90:WBU148 WLO90:WLQ148 WVK90:WVM148 C65626:E65684 IY65626:JA65684 SU65626:SW65684 ACQ65626:ACS65684 AMM65626:AMO65684 AWI65626:AWK65684 BGE65626:BGG65684 BQA65626:BQC65684 BZW65626:BZY65684 CJS65626:CJU65684 CTO65626:CTQ65684 DDK65626:DDM65684 DNG65626:DNI65684 DXC65626:DXE65684 EGY65626:EHA65684 EQU65626:EQW65684 FAQ65626:FAS65684 FKM65626:FKO65684 FUI65626:FUK65684 GEE65626:GEG65684 GOA65626:GOC65684 GXW65626:GXY65684 HHS65626:HHU65684 HRO65626:HRQ65684 IBK65626:IBM65684 ILG65626:ILI65684 IVC65626:IVE65684 JEY65626:JFA65684 JOU65626:JOW65684 JYQ65626:JYS65684 KIM65626:KIO65684 KSI65626:KSK65684 LCE65626:LCG65684 LMA65626:LMC65684 LVW65626:LVY65684 MFS65626:MFU65684 MPO65626:MPQ65684 MZK65626:MZM65684 NJG65626:NJI65684 NTC65626:NTE65684 OCY65626:ODA65684 OMU65626:OMW65684 OWQ65626:OWS65684 PGM65626:PGO65684 PQI65626:PQK65684 QAE65626:QAG65684 QKA65626:QKC65684 QTW65626:QTY65684 RDS65626:RDU65684 RNO65626:RNQ65684 RXK65626:RXM65684 SHG65626:SHI65684 SRC65626:SRE65684 TAY65626:TBA65684 TKU65626:TKW65684 TUQ65626:TUS65684 UEM65626:UEO65684 UOI65626:UOK65684 UYE65626:UYG65684 VIA65626:VIC65684 VRW65626:VRY65684 WBS65626:WBU65684 WLO65626:WLQ65684 WVK65626:WVM65684 C131162:E131220 IY131162:JA131220 SU131162:SW131220 ACQ131162:ACS131220 AMM131162:AMO131220 AWI131162:AWK131220 BGE131162:BGG131220 BQA131162:BQC131220 BZW131162:BZY131220 CJS131162:CJU131220 CTO131162:CTQ131220 DDK131162:DDM131220 DNG131162:DNI131220 DXC131162:DXE131220 EGY131162:EHA131220 EQU131162:EQW131220 FAQ131162:FAS131220 FKM131162:FKO131220 FUI131162:FUK131220 GEE131162:GEG131220 GOA131162:GOC131220 GXW131162:GXY131220 HHS131162:HHU131220 HRO131162:HRQ131220 IBK131162:IBM131220 ILG131162:ILI131220 IVC131162:IVE131220 JEY131162:JFA131220 JOU131162:JOW131220 JYQ131162:JYS131220 KIM131162:KIO131220 KSI131162:KSK131220 LCE131162:LCG131220 LMA131162:LMC131220 LVW131162:LVY131220 MFS131162:MFU131220 MPO131162:MPQ131220 MZK131162:MZM131220 NJG131162:NJI131220 NTC131162:NTE131220 OCY131162:ODA131220 OMU131162:OMW131220 OWQ131162:OWS131220 PGM131162:PGO131220 PQI131162:PQK131220 QAE131162:QAG131220 QKA131162:QKC131220 QTW131162:QTY131220 RDS131162:RDU131220 RNO131162:RNQ131220 RXK131162:RXM131220 SHG131162:SHI131220 SRC131162:SRE131220 TAY131162:TBA131220 TKU131162:TKW131220 TUQ131162:TUS131220 UEM131162:UEO131220 UOI131162:UOK131220 UYE131162:UYG131220 VIA131162:VIC131220 VRW131162:VRY131220 WBS131162:WBU131220 WLO131162:WLQ131220 WVK131162:WVM131220 C196698:E196756 IY196698:JA196756 SU196698:SW196756 ACQ196698:ACS196756 AMM196698:AMO196756 AWI196698:AWK196756 BGE196698:BGG196756 BQA196698:BQC196756 BZW196698:BZY196756 CJS196698:CJU196756 CTO196698:CTQ196756 DDK196698:DDM196756 DNG196698:DNI196756 DXC196698:DXE196756 EGY196698:EHA196756 EQU196698:EQW196756 FAQ196698:FAS196756 FKM196698:FKO196756 FUI196698:FUK196756 GEE196698:GEG196756 GOA196698:GOC196756 GXW196698:GXY196756 HHS196698:HHU196756 HRO196698:HRQ196756 IBK196698:IBM196756 ILG196698:ILI196756 IVC196698:IVE196756 JEY196698:JFA196756 JOU196698:JOW196756 JYQ196698:JYS196756 KIM196698:KIO196756 KSI196698:KSK196756 LCE196698:LCG196756 LMA196698:LMC196756 LVW196698:LVY196756 MFS196698:MFU196756 MPO196698:MPQ196756 MZK196698:MZM196756 NJG196698:NJI196756 NTC196698:NTE196756 OCY196698:ODA196756 OMU196698:OMW196756 OWQ196698:OWS196756 PGM196698:PGO196756 PQI196698:PQK196756 QAE196698:QAG196756 QKA196698:QKC196756 QTW196698:QTY196756 RDS196698:RDU196756 RNO196698:RNQ196756 RXK196698:RXM196756 SHG196698:SHI196756 SRC196698:SRE196756 TAY196698:TBA196756 TKU196698:TKW196756 TUQ196698:TUS196756 UEM196698:UEO196756 UOI196698:UOK196756 UYE196698:UYG196756 VIA196698:VIC196756 VRW196698:VRY196756 WBS196698:WBU196756 WLO196698:WLQ196756 WVK196698:WVM196756 C262234:E262292 IY262234:JA262292 SU262234:SW262292 ACQ262234:ACS262292 AMM262234:AMO262292 AWI262234:AWK262292 BGE262234:BGG262292 BQA262234:BQC262292 BZW262234:BZY262292 CJS262234:CJU262292 CTO262234:CTQ262292 DDK262234:DDM262292 DNG262234:DNI262292 DXC262234:DXE262292 EGY262234:EHA262292 EQU262234:EQW262292 FAQ262234:FAS262292 FKM262234:FKO262292 FUI262234:FUK262292 GEE262234:GEG262292 GOA262234:GOC262292 GXW262234:GXY262292 HHS262234:HHU262292 HRO262234:HRQ262292 IBK262234:IBM262292 ILG262234:ILI262292 IVC262234:IVE262292 JEY262234:JFA262292 JOU262234:JOW262292 JYQ262234:JYS262292 KIM262234:KIO262292 KSI262234:KSK262292 LCE262234:LCG262292 LMA262234:LMC262292 LVW262234:LVY262292 MFS262234:MFU262292 MPO262234:MPQ262292 MZK262234:MZM262292 NJG262234:NJI262292 NTC262234:NTE262292 OCY262234:ODA262292 OMU262234:OMW262292 OWQ262234:OWS262292 PGM262234:PGO262292 PQI262234:PQK262292 QAE262234:QAG262292 QKA262234:QKC262292 QTW262234:QTY262292 RDS262234:RDU262292 RNO262234:RNQ262292 RXK262234:RXM262292 SHG262234:SHI262292 SRC262234:SRE262292 TAY262234:TBA262292 TKU262234:TKW262292 TUQ262234:TUS262292 UEM262234:UEO262292 UOI262234:UOK262292 UYE262234:UYG262292 VIA262234:VIC262292 VRW262234:VRY262292 WBS262234:WBU262292 WLO262234:WLQ262292 WVK262234:WVM262292 C327770:E327828 IY327770:JA327828 SU327770:SW327828 ACQ327770:ACS327828 AMM327770:AMO327828 AWI327770:AWK327828 BGE327770:BGG327828 BQA327770:BQC327828 BZW327770:BZY327828 CJS327770:CJU327828 CTO327770:CTQ327828 DDK327770:DDM327828 DNG327770:DNI327828 DXC327770:DXE327828 EGY327770:EHA327828 EQU327770:EQW327828 FAQ327770:FAS327828 FKM327770:FKO327828 FUI327770:FUK327828 GEE327770:GEG327828 GOA327770:GOC327828 GXW327770:GXY327828 HHS327770:HHU327828 HRO327770:HRQ327828 IBK327770:IBM327828 ILG327770:ILI327828 IVC327770:IVE327828 JEY327770:JFA327828 JOU327770:JOW327828 JYQ327770:JYS327828 KIM327770:KIO327828 KSI327770:KSK327828 LCE327770:LCG327828 LMA327770:LMC327828 LVW327770:LVY327828 MFS327770:MFU327828 MPO327770:MPQ327828 MZK327770:MZM327828 NJG327770:NJI327828 NTC327770:NTE327828 OCY327770:ODA327828 OMU327770:OMW327828 OWQ327770:OWS327828 PGM327770:PGO327828 PQI327770:PQK327828 QAE327770:QAG327828 QKA327770:QKC327828 QTW327770:QTY327828 RDS327770:RDU327828 RNO327770:RNQ327828 RXK327770:RXM327828 SHG327770:SHI327828 SRC327770:SRE327828 TAY327770:TBA327828 TKU327770:TKW327828 TUQ327770:TUS327828 UEM327770:UEO327828 UOI327770:UOK327828 UYE327770:UYG327828 VIA327770:VIC327828 VRW327770:VRY327828 WBS327770:WBU327828 WLO327770:WLQ327828 WVK327770:WVM327828 C393306:E393364 IY393306:JA393364 SU393306:SW393364 ACQ393306:ACS393364 AMM393306:AMO393364 AWI393306:AWK393364 BGE393306:BGG393364 BQA393306:BQC393364 BZW393306:BZY393364 CJS393306:CJU393364 CTO393306:CTQ393364 DDK393306:DDM393364 DNG393306:DNI393364 DXC393306:DXE393364 EGY393306:EHA393364 EQU393306:EQW393364 FAQ393306:FAS393364 FKM393306:FKO393364 FUI393306:FUK393364 GEE393306:GEG393364 GOA393306:GOC393364 GXW393306:GXY393364 HHS393306:HHU393364 HRO393306:HRQ393364 IBK393306:IBM393364 ILG393306:ILI393364 IVC393306:IVE393364 JEY393306:JFA393364 JOU393306:JOW393364 JYQ393306:JYS393364 KIM393306:KIO393364 KSI393306:KSK393364 LCE393306:LCG393364 LMA393306:LMC393364 LVW393306:LVY393364 MFS393306:MFU393364 MPO393306:MPQ393364 MZK393306:MZM393364 NJG393306:NJI393364 NTC393306:NTE393364 OCY393306:ODA393364 OMU393306:OMW393364 OWQ393306:OWS393364 PGM393306:PGO393364 PQI393306:PQK393364 QAE393306:QAG393364 QKA393306:QKC393364 QTW393306:QTY393364 RDS393306:RDU393364 RNO393306:RNQ393364 RXK393306:RXM393364 SHG393306:SHI393364 SRC393306:SRE393364 TAY393306:TBA393364 TKU393306:TKW393364 TUQ393306:TUS393364 UEM393306:UEO393364 UOI393306:UOK393364 UYE393306:UYG393364 VIA393306:VIC393364 VRW393306:VRY393364 WBS393306:WBU393364 WLO393306:WLQ393364 WVK393306:WVM393364 C458842:E458900 IY458842:JA458900 SU458842:SW458900 ACQ458842:ACS458900 AMM458842:AMO458900 AWI458842:AWK458900 BGE458842:BGG458900 BQA458842:BQC458900 BZW458842:BZY458900 CJS458842:CJU458900 CTO458842:CTQ458900 DDK458842:DDM458900 DNG458842:DNI458900 DXC458842:DXE458900 EGY458842:EHA458900 EQU458842:EQW458900 FAQ458842:FAS458900 FKM458842:FKO458900 FUI458842:FUK458900 GEE458842:GEG458900 GOA458842:GOC458900 GXW458842:GXY458900 HHS458842:HHU458900 HRO458842:HRQ458900 IBK458842:IBM458900 ILG458842:ILI458900 IVC458842:IVE458900 JEY458842:JFA458900 JOU458842:JOW458900 JYQ458842:JYS458900 KIM458842:KIO458900 KSI458842:KSK458900 LCE458842:LCG458900 LMA458842:LMC458900 LVW458842:LVY458900 MFS458842:MFU458900 MPO458842:MPQ458900 MZK458842:MZM458900 NJG458842:NJI458900 NTC458842:NTE458900 OCY458842:ODA458900 OMU458842:OMW458900 OWQ458842:OWS458900 PGM458842:PGO458900 PQI458842:PQK458900 QAE458842:QAG458900 QKA458842:QKC458900 QTW458842:QTY458900 RDS458842:RDU458900 RNO458842:RNQ458900 RXK458842:RXM458900 SHG458842:SHI458900 SRC458842:SRE458900 TAY458842:TBA458900 TKU458842:TKW458900 TUQ458842:TUS458900 UEM458842:UEO458900 UOI458842:UOK458900 UYE458842:UYG458900 VIA458842:VIC458900 VRW458842:VRY458900 WBS458842:WBU458900 WLO458842:WLQ458900 WVK458842:WVM458900 C524378:E524436 IY524378:JA524436 SU524378:SW524436 ACQ524378:ACS524436 AMM524378:AMO524436 AWI524378:AWK524436 BGE524378:BGG524436 BQA524378:BQC524436 BZW524378:BZY524436 CJS524378:CJU524436 CTO524378:CTQ524436 DDK524378:DDM524436 DNG524378:DNI524436 DXC524378:DXE524436 EGY524378:EHA524436 EQU524378:EQW524436 FAQ524378:FAS524436 FKM524378:FKO524436 FUI524378:FUK524436 GEE524378:GEG524436 GOA524378:GOC524436 GXW524378:GXY524436 HHS524378:HHU524436 HRO524378:HRQ524436 IBK524378:IBM524436 ILG524378:ILI524436 IVC524378:IVE524436 JEY524378:JFA524436 JOU524378:JOW524436 JYQ524378:JYS524436 KIM524378:KIO524436 KSI524378:KSK524436 LCE524378:LCG524436 LMA524378:LMC524436 LVW524378:LVY524436 MFS524378:MFU524436 MPO524378:MPQ524436 MZK524378:MZM524436 NJG524378:NJI524436 NTC524378:NTE524436 OCY524378:ODA524436 OMU524378:OMW524436 OWQ524378:OWS524436 PGM524378:PGO524436 PQI524378:PQK524436 QAE524378:QAG524436 QKA524378:QKC524436 QTW524378:QTY524436 RDS524378:RDU524436 RNO524378:RNQ524436 RXK524378:RXM524436 SHG524378:SHI524436 SRC524378:SRE524436 TAY524378:TBA524436 TKU524378:TKW524436 TUQ524378:TUS524436 UEM524378:UEO524436 UOI524378:UOK524436 UYE524378:UYG524436 VIA524378:VIC524436 VRW524378:VRY524436 WBS524378:WBU524436 WLO524378:WLQ524436 WVK524378:WVM524436 C589914:E589972 IY589914:JA589972 SU589914:SW589972 ACQ589914:ACS589972 AMM589914:AMO589972 AWI589914:AWK589972 BGE589914:BGG589972 BQA589914:BQC589972 BZW589914:BZY589972 CJS589914:CJU589972 CTO589914:CTQ589972 DDK589914:DDM589972 DNG589914:DNI589972 DXC589914:DXE589972 EGY589914:EHA589972 EQU589914:EQW589972 FAQ589914:FAS589972 FKM589914:FKO589972 FUI589914:FUK589972 GEE589914:GEG589972 GOA589914:GOC589972 GXW589914:GXY589972 HHS589914:HHU589972 HRO589914:HRQ589972 IBK589914:IBM589972 ILG589914:ILI589972 IVC589914:IVE589972 JEY589914:JFA589972 JOU589914:JOW589972 JYQ589914:JYS589972 KIM589914:KIO589972 KSI589914:KSK589972 LCE589914:LCG589972 LMA589914:LMC589972 LVW589914:LVY589972 MFS589914:MFU589972 MPO589914:MPQ589972 MZK589914:MZM589972 NJG589914:NJI589972 NTC589914:NTE589972 OCY589914:ODA589972 OMU589914:OMW589972 OWQ589914:OWS589972 PGM589914:PGO589972 PQI589914:PQK589972 QAE589914:QAG589972 QKA589914:QKC589972 QTW589914:QTY589972 RDS589914:RDU589972 RNO589914:RNQ589972 RXK589914:RXM589972 SHG589914:SHI589972 SRC589914:SRE589972 TAY589914:TBA589972 TKU589914:TKW589972 TUQ589914:TUS589972 UEM589914:UEO589972 UOI589914:UOK589972 UYE589914:UYG589972 VIA589914:VIC589972 VRW589914:VRY589972 WBS589914:WBU589972 WLO589914:WLQ589972 WVK589914:WVM589972 C655450:E655508 IY655450:JA655508 SU655450:SW655508 ACQ655450:ACS655508 AMM655450:AMO655508 AWI655450:AWK655508 BGE655450:BGG655508 BQA655450:BQC655508 BZW655450:BZY655508 CJS655450:CJU655508 CTO655450:CTQ655508 DDK655450:DDM655508 DNG655450:DNI655508 DXC655450:DXE655508 EGY655450:EHA655508 EQU655450:EQW655508 FAQ655450:FAS655508 FKM655450:FKO655508 FUI655450:FUK655508 GEE655450:GEG655508 GOA655450:GOC655508 GXW655450:GXY655508 HHS655450:HHU655508 HRO655450:HRQ655508 IBK655450:IBM655508 ILG655450:ILI655508 IVC655450:IVE655508 JEY655450:JFA655508 JOU655450:JOW655508 JYQ655450:JYS655508 KIM655450:KIO655508 KSI655450:KSK655508 LCE655450:LCG655508 LMA655450:LMC655508 LVW655450:LVY655508 MFS655450:MFU655508 MPO655450:MPQ655508 MZK655450:MZM655508 NJG655450:NJI655508 NTC655450:NTE655508 OCY655450:ODA655508 OMU655450:OMW655508 OWQ655450:OWS655508 PGM655450:PGO655508 PQI655450:PQK655508 QAE655450:QAG655508 QKA655450:QKC655508 QTW655450:QTY655508 RDS655450:RDU655508 RNO655450:RNQ655508 RXK655450:RXM655508 SHG655450:SHI655508 SRC655450:SRE655508 TAY655450:TBA655508 TKU655450:TKW655508 TUQ655450:TUS655508 UEM655450:UEO655508 UOI655450:UOK655508 UYE655450:UYG655508 VIA655450:VIC655508 VRW655450:VRY655508 WBS655450:WBU655508 WLO655450:WLQ655508 WVK655450:WVM655508 C720986:E721044 IY720986:JA721044 SU720986:SW721044 ACQ720986:ACS721044 AMM720986:AMO721044 AWI720986:AWK721044 BGE720986:BGG721044 BQA720986:BQC721044 BZW720986:BZY721044 CJS720986:CJU721044 CTO720986:CTQ721044 DDK720986:DDM721044 DNG720986:DNI721044 DXC720986:DXE721044 EGY720986:EHA721044 EQU720986:EQW721044 FAQ720986:FAS721044 FKM720986:FKO721044 FUI720986:FUK721044 GEE720986:GEG721044 GOA720986:GOC721044 GXW720986:GXY721044 HHS720986:HHU721044 HRO720986:HRQ721044 IBK720986:IBM721044 ILG720986:ILI721044 IVC720986:IVE721044 JEY720986:JFA721044 JOU720986:JOW721044 JYQ720986:JYS721044 KIM720986:KIO721044 KSI720986:KSK721044 LCE720986:LCG721044 LMA720986:LMC721044 LVW720986:LVY721044 MFS720986:MFU721044 MPO720986:MPQ721044 MZK720986:MZM721044 NJG720986:NJI721044 NTC720986:NTE721044 OCY720986:ODA721044 OMU720986:OMW721044 OWQ720986:OWS721044 PGM720986:PGO721044 PQI720986:PQK721044 QAE720986:QAG721044 QKA720986:QKC721044 QTW720986:QTY721044 RDS720986:RDU721044 RNO720986:RNQ721044 RXK720986:RXM721044 SHG720986:SHI721044 SRC720986:SRE721044 TAY720986:TBA721044 TKU720986:TKW721044 TUQ720986:TUS721044 UEM720986:UEO721044 UOI720986:UOK721044 UYE720986:UYG721044 VIA720986:VIC721044 VRW720986:VRY721044 WBS720986:WBU721044 WLO720986:WLQ721044 WVK720986:WVM721044 C786522:E786580 IY786522:JA786580 SU786522:SW786580 ACQ786522:ACS786580 AMM786522:AMO786580 AWI786522:AWK786580 BGE786522:BGG786580 BQA786522:BQC786580 BZW786522:BZY786580 CJS786522:CJU786580 CTO786522:CTQ786580 DDK786522:DDM786580 DNG786522:DNI786580 DXC786522:DXE786580 EGY786522:EHA786580 EQU786522:EQW786580 FAQ786522:FAS786580 FKM786522:FKO786580 FUI786522:FUK786580 GEE786522:GEG786580 GOA786522:GOC786580 GXW786522:GXY786580 HHS786522:HHU786580 HRO786522:HRQ786580 IBK786522:IBM786580 ILG786522:ILI786580 IVC786522:IVE786580 JEY786522:JFA786580 JOU786522:JOW786580 JYQ786522:JYS786580 KIM786522:KIO786580 KSI786522:KSK786580 LCE786522:LCG786580 LMA786522:LMC786580 LVW786522:LVY786580 MFS786522:MFU786580 MPO786522:MPQ786580 MZK786522:MZM786580 NJG786522:NJI786580 NTC786522:NTE786580 OCY786522:ODA786580 OMU786522:OMW786580 OWQ786522:OWS786580 PGM786522:PGO786580 PQI786522:PQK786580 QAE786522:QAG786580 QKA786522:QKC786580 QTW786522:QTY786580 RDS786522:RDU786580 RNO786522:RNQ786580 RXK786522:RXM786580 SHG786522:SHI786580 SRC786522:SRE786580 TAY786522:TBA786580 TKU786522:TKW786580 TUQ786522:TUS786580 UEM786522:UEO786580 UOI786522:UOK786580 UYE786522:UYG786580 VIA786522:VIC786580 VRW786522:VRY786580 WBS786522:WBU786580 WLO786522:WLQ786580 WVK786522:WVM786580 C852058:E852116 IY852058:JA852116 SU852058:SW852116 ACQ852058:ACS852116 AMM852058:AMO852116 AWI852058:AWK852116 BGE852058:BGG852116 BQA852058:BQC852116 BZW852058:BZY852116 CJS852058:CJU852116 CTO852058:CTQ852116 DDK852058:DDM852116 DNG852058:DNI852116 DXC852058:DXE852116 EGY852058:EHA852116 EQU852058:EQW852116 FAQ852058:FAS852116 FKM852058:FKO852116 FUI852058:FUK852116 GEE852058:GEG852116 GOA852058:GOC852116 GXW852058:GXY852116 HHS852058:HHU852116 HRO852058:HRQ852116 IBK852058:IBM852116 ILG852058:ILI852116 IVC852058:IVE852116 JEY852058:JFA852116 JOU852058:JOW852116 JYQ852058:JYS852116 KIM852058:KIO852116 KSI852058:KSK852116 LCE852058:LCG852116 LMA852058:LMC852116 LVW852058:LVY852116 MFS852058:MFU852116 MPO852058:MPQ852116 MZK852058:MZM852116 NJG852058:NJI852116 NTC852058:NTE852116 OCY852058:ODA852116 OMU852058:OMW852116 OWQ852058:OWS852116 PGM852058:PGO852116 PQI852058:PQK852116 QAE852058:QAG852116 QKA852058:QKC852116 QTW852058:QTY852116 RDS852058:RDU852116 RNO852058:RNQ852116 RXK852058:RXM852116 SHG852058:SHI852116 SRC852058:SRE852116 TAY852058:TBA852116 TKU852058:TKW852116 TUQ852058:TUS852116 UEM852058:UEO852116 UOI852058:UOK852116 UYE852058:UYG852116 VIA852058:VIC852116 VRW852058:VRY852116 WBS852058:WBU852116 WLO852058:WLQ852116 WVK852058:WVM852116 C917594:E917652 IY917594:JA917652 SU917594:SW917652 ACQ917594:ACS917652 AMM917594:AMO917652 AWI917594:AWK917652 BGE917594:BGG917652 BQA917594:BQC917652 BZW917594:BZY917652 CJS917594:CJU917652 CTO917594:CTQ917652 DDK917594:DDM917652 DNG917594:DNI917652 DXC917594:DXE917652 EGY917594:EHA917652 EQU917594:EQW917652 FAQ917594:FAS917652 FKM917594:FKO917652 FUI917594:FUK917652 GEE917594:GEG917652 GOA917594:GOC917652 GXW917594:GXY917652 HHS917594:HHU917652 HRO917594:HRQ917652 IBK917594:IBM917652 ILG917594:ILI917652 IVC917594:IVE917652 JEY917594:JFA917652 JOU917594:JOW917652 JYQ917594:JYS917652 KIM917594:KIO917652 KSI917594:KSK917652 LCE917594:LCG917652 LMA917594:LMC917652 LVW917594:LVY917652 MFS917594:MFU917652 MPO917594:MPQ917652 MZK917594:MZM917652 NJG917594:NJI917652 NTC917594:NTE917652 OCY917594:ODA917652 OMU917594:OMW917652 OWQ917594:OWS917652 PGM917594:PGO917652 PQI917594:PQK917652 QAE917594:QAG917652 QKA917594:QKC917652 QTW917594:QTY917652 RDS917594:RDU917652 RNO917594:RNQ917652 RXK917594:RXM917652 SHG917594:SHI917652 SRC917594:SRE917652 TAY917594:TBA917652 TKU917594:TKW917652 TUQ917594:TUS917652 UEM917594:UEO917652 UOI917594:UOK917652 UYE917594:UYG917652 VIA917594:VIC917652 VRW917594:VRY917652 WBS917594:WBU917652 WLO917594:WLQ917652 WVK917594:WVM917652 C983130:E983188 IY983130:JA983188 SU983130:SW983188 ACQ983130:ACS983188 AMM983130:AMO983188 AWI983130:AWK983188 BGE983130:BGG983188 BQA983130:BQC983188 BZW983130:BZY983188 CJS983130:CJU983188 CTO983130:CTQ983188 DDK983130:DDM983188 DNG983130:DNI983188 DXC983130:DXE983188 EGY983130:EHA983188 EQU983130:EQW983188 FAQ983130:FAS983188 FKM983130:FKO983188 FUI983130:FUK983188 GEE983130:GEG983188 GOA983130:GOC983188 GXW983130:GXY983188 HHS983130:HHU983188 HRO983130:HRQ983188 IBK983130:IBM983188 ILG983130:ILI983188 IVC983130:IVE983188 JEY983130:JFA983188 JOU983130:JOW983188 JYQ983130:JYS983188 KIM983130:KIO983188 KSI983130:KSK983188 LCE983130:LCG983188 LMA983130:LMC983188 LVW983130:LVY983188 MFS983130:MFU983188 MPO983130:MPQ983188 MZK983130:MZM983188 NJG983130:NJI983188 NTC983130:NTE983188 OCY983130:ODA983188 OMU983130:OMW983188 OWQ983130:OWS983188 PGM983130:PGO983188 PQI983130:PQK983188 QAE983130:QAG983188 QKA983130:QKC983188 QTW983130:QTY983188 RDS983130:RDU983188 RNO983130:RNQ983188 RXK983130:RXM983188 SHG983130:SHI983188 SRC983130:SRE983188 TAY983130:TBA983188 TKU983130:TKW983188 TUQ983130:TUS983188 UEM983130:UEO983188 UOI983130:UOK983188 UYE983130:UYG983188 VIA983130:VIC983188 VRW983130:VRY983188 WBS983130:WBU983188 WLO983130:WLQ983188 WVK983130:WVM983188 L149:L162 JH149:JH162 TD149:TD162 ACZ149:ACZ162 AMV149:AMV162 AWR149:AWR162 BGN149:BGN162 BQJ149:BQJ162 CAF149:CAF162 CKB149:CKB162 CTX149:CTX162 DDT149:DDT162 DNP149:DNP162 DXL149:DXL162 EHH149:EHH162 ERD149:ERD162 FAZ149:FAZ162 FKV149:FKV162 FUR149:FUR162 GEN149:GEN162 GOJ149:GOJ162 GYF149:GYF162 HIB149:HIB162 HRX149:HRX162 IBT149:IBT162 ILP149:ILP162 IVL149:IVL162 JFH149:JFH162 JPD149:JPD162 JYZ149:JYZ162 KIV149:KIV162 KSR149:KSR162 LCN149:LCN162 LMJ149:LMJ162 LWF149:LWF162 MGB149:MGB162 MPX149:MPX162 MZT149:MZT162 NJP149:NJP162 NTL149:NTL162 ODH149:ODH162 OND149:OND162 OWZ149:OWZ162 PGV149:PGV162 PQR149:PQR162 QAN149:QAN162 QKJ149:QKJ162 QUF149:QUF162 REB149:REB162 RNX149:RNX162 RXT149:RXT162 SHP149:SHP162 SRL149:SRL162 TBH149:TBH162 TLD149:TLD162 TUZ149:TUZ162 UEV149:UEV162 UOR149:UOR162 UYN149:UYN162 VIJ149:VIJ162 VSF149:VSF162 WCB149:WCB162 WLX149:WLX162 WVT149:WVT162 L65685:L65698 JH65685:JH65698 TD65685:TD65698 ACZ65685:ACZ65698 AMV65685:AMV65698 AWR65685:AWR65698 BGN65685:BGN65698 BQJ65685:BQJ65698 CAF65685:CAF65698 CKB65685:CKB65698 CTX65685:CTX65698 DDT65685:DDT65698 DNP65685:DNP65698 DXL65685:DXL65698 EHH65685:EHH65698 ERD65685:ERD65698 FAZ65685:FAZ65698 FKV65685:FKV65698 FUR65685:FUR65698 GEN65685:GEN65698 GOJ65685:GOJ65698 GYF65685:GYF65698 HIB65685:HIB65698 HRX65685:HRX65698 IBT65685:IBT65698 ILP65685:ILP65698 IVL65685:IVL65698 JFH65685:JFH65698 JPD65685:JPD65698 JYZ65685:JYZ65698 KIV65685:KIV65698 KSR65685:KSR65698 LCN65685:LCN65698 LMJ65685:LMJ65698 LWF65685:LWF65698 MGB65685:MGB65698 MPX65685:MPX65698 MZT65685:MZT65698 NJP65685:NJP65698 NTL65685:NTL65698 ODH65685:ODH65698 OND65685:OND65698 OWZ65685:OWZ65698 PGV65685:PGV65698 PQR65685:PQR65698 QAN65685:QAN65698 QKJ65685:QKJ65698 QUF65685:QUF65698 REB65685:REB65698 RNX65685:RNX65698 RXT65685:RXT65698 SHP65685:SHP65698 SRL65685:SRL65698 TBH65685:TBH65698 TLD65685:TLD65698 TUZ65685:TUZ65698 UEV65685:UEV65698 UOR65685:UOR65698 UYN65685:UYN65698 VIJ65685:VIJ65698 VSF65685:VSF65698 WCB65685:WCB65698 WLX65685:WLX65698 WVT65685:WVT65698 L131221:L131234 JH131221:JH131234 TD131221:TD131234 ACZ131221:ACZ131234 AMV131221:AMV131234 AWR131221:AWR131234 BGN131221:BGN131234 BQJ131221:BQJ131234 CAF131221:CAF131234 CKB131221:CKB131234 CTX131221:CTX131234 DDT131221:DDT131234 DNP131221:DNP131234 DXL131221:DXL131234 EHH131221:EHH131234 ERD131221:ERD131234 FAZ131221:FAZ131234 FKV131221:FKV131234 FUR131221:FUR131234 GEN131221:GEN131234 GOJ131221:GOJ131234 GYF131221:GYF131234 HIB131221:HIB131234 HRX131221:HRX131234 IBT131221:IBT131234 ILP131221:ILP131234 IVL131221:IVL131234 JFH131221:JFH131234 JPD131221:JPD131234 JYZ131221:JYZ131234 KIV131221:KIV131234 KSR131221:KSR131234 LCN131221:LCN131234 LMJ131221:LMJ131234 LWF131221:LWF131234 MGB131221:MGB131234 MPX131221:MPX131234 MZT131221:MZT131234 NJP131221:NJP131234 NTL131221:NTL131234 ODH131221:ODH131234 OND131221:OND131234 OWZ131221:OWZ131234 PGV131221:PGV131234 PQR131221:PQR131234 QAN131221:QAN131234 QKJ131221:QKJ131234 QUF131221:QUF131234 REB131221:REB131234 RNX131221:RNX131234 RXT131221:RXT131234 SHP131221:SHP131234 SRL131221:SRL131234 TBH131221:TBH131234 TLD131221:TLD131234 TUZ131221:TUZ131234 UEV131221:UEV131234 UOR131221:UOR131234 UYN131221:UYN131234 VIJ131221:VIJ131234 VSF131221:VSF131234 WCB131221:WCB131234 WLX131221:WLX131234 WVT131221:WVT131234 L196757:L196770 JH196757:JH196770 TD196757:TD196770 ACZ196757:ACZ196770 AMV196757:AMV196770 AWR196757:AWR196770 BGN196757:BGN196770 BQJ196757:BQJ196770 CAF196757:CAF196770 CKB196757:CKB196770 CTX196757:CTX196770 DDT196757:DDT196770 DNP196757:DNP196770 DXL196757:DXL196770 EHH196757:EHH196770 ERD196757:ERD196770 FAZ196757:FAZ196770 FKV196757:FKV196770 FUR196757:FUR196770 GEN196757:GEN196770 GOJ196757:GOJ196770 GYF196757:GYF196770 HIB196757:HIB196770 HRX196757:HRX196770 IBT196757:IBT196770 ILP196757:ILP196770 IVL196757:IVL196770 JFH196757:JFH196770 JPD196757:JPD196770 JYZ196757:JYZ196770 KIV196757:KIV196770 KSR196757:KSR196770 LCN196757:LCN196770 LMJ196757:LMJ196770 LWF196757:LWF196770 MGB196757:MGB196770 MPX196757:MPX196770 MZT196757:MZT196770 NJP196757:NJP196770 NTL196757:NTL196770 ODH196757:ODH196770 OND196757:OND196770 OWZ196757:OWZ196770 PGV196757:PGV196770 PQR196757:PQR196770 QAN196757:QAN196770 QKJ196757:QKJ196770 QUF196757:QUF196770 REB196757:REB196770 RNX196757:RNX196770 RXT196757:RXT196770 SHP196757:SHP196770 SRL196757:SRL196770 TBH196757:TBH196770 TLD196757:TLD196770 TUZ196757:TUZ196770 UEV196757:UEV196770 UOR196757:UOR196770 UYN196757:UYN196770 VIJ196757:VIJ196770 VSF196757:VSF196770 WCB196757:WCB196770 WLX196757:WLX196770 WVT196757:WVT196770 L262293:L262306 JH262293:JH262306 TD262293:TD262306 ACZ262293:ACZ262306 AMV262293:AMV262306 AWR262293:AWR262306 BGN262293:BGN262306 BQJ262293:BQJ262306 CAF262293:CAF262306 CKB262293:CKB262306 CTX262293:CTX262306 DDT262293:DDT262306 DNP262293:DNP262306 DXL262293:DXL262306 EHH262293:EHH262306 ERD262293:ERD262306 FAZ262293:FAZ262306 FKV262293:FKV262306 FUR262293:FUR262306 GEN262293:GEN262306 GOJ262293:GOJ262306 GYF262293:GYF262306 HIB262293:HIB262306 HRX262293:HRX262306 IBT262293:IBT262306 ILP262293:ILP262306 IVL262293:IVL262306 JFH262293:JFH262306 JPD262293:JPD262306 JYZ262293:JYZ262306 KIV262293:KIV262306 KSR262293:KSR262306 LCN262293:LCN262306 LMJ262293:LMJ262306 LWF262293:LWF262306 MGB262293:MGB262306 MPX262293:MPX262306 MZT262293:MZT262306 NJP262293:NJP262306 NTL262293:NTL262306 ODH262293:ODH262306 OND262293:OND262306 OWZ262293:OWZ262306 PGV262293:PGV262306 PQR262293:PQR262306 QAN262293:QAN262306 QKJ262293:QKJ262306 QUF262293:QUF262306 REB262293:REB262306 RNX262293:RNX262306 RXT262293:RXT262306 SHP262293:SHP262306 SRL262293:SRL262306 TBH262293:TBH262306 TLD262293:TLD262306 TUZ262293:TUZ262306 UEV262293:UEV262306 UOR262293:UOR262306 UYN262293:UYN262306 VIJ262293:VIJ262306 VSF262293:VSF262306 WCB262293:WCB262306 WLX262293:WLX262306 WVT262293:WVT262306 L327829:L327842 JH327829:JH327842 TD327829:TD327842 ACZ327829:ACZ327842 AMV327829:AMV327842 AWR327829:AWR327842 BGN327829:BGN327842 BQJ327829:BQJ327842 CAF327829:CAF327842 CKB327829:CKB327842 CTX327829:CTX327842 DDT327829:DDT327842 DNP327829:DNP327842 DXL327829:DXL327842 EHH327829:EHH327842 ERD327829:ERD327842 FAZ327829:FAZ327842 FKV327829:FKV327842 FUR327829:FUR327842 GEN327829:GEN327842 GOJ327829:GOJ327842 GYF327829:GYF327842 HIB327829:HIB327842 HRX327829:HRX327842 IBT327829:IBT327842 ILP327829:ILP327842 IVL327829:IVL327842 JFH327829:JFH327842 JPD327829:JPD327842 JYZ327829:JYZ327842 KIV327829:KIV327842 KSR327829:KSR327842 LCN327829:LCN327842 LMJ327829:LMJ327842 LWF327829:LWF327842 MGB327829:MGB327842 MPX327829:MPX327842 MZT327829:MZT327842 NJP327829:NJP327842 NTL327829:NTL327842 ODH327829:ODH327842 OND327829:OND327842 OWZ327829:OWZ327842 PGV327829:PGV327842 PQR327829:PQR327842 QAN327829:QAN327842 QKJ327829:QKJ327842 QUF327829:QUF327842 REB327829:REB327842 RNX327829:RNX327842 RXT327829:RXT327842 SHP327829:SHP327842 SRL327829:SRL327842 TBH327829:TBH327842 TLD327829:TLD327842 TUZ327829:TUZ327842 UEV327829:UEV327842 UOR327829:UOR327842 UYN327829:UYN327842 VIJ327829:VIJ327842 VSF327829:VSF327842 WCB327829:WCB327842 WLX327829:WLX327842 WVT327829:WVT327842 L393365:L393378 JH393365:JH393378 TD393365:TD393378 ACZ393365:ACZ393378 AMV393365:AMV393378 AWR393365:AWR393378 BGN393365:BGN393378 BQJ393365:BQJ393378 CAF393365:CAF393378 CKB393365:CKB393378 CTX393365:CTX393378 DDT393365:DDT393378 DNP393365:DNP393378 DXL393365:DXL393378 EHH393365:EHH393378 ERD393365:ERD393378 FAZ393365:FAZ393378 FKV393365:FKV393378 FUR393365:FUR393378 GEN393365:GEN393378 GOJ393365:GOJ393378 GYF393365:GYF393378 HIB393365:HIB393378 HRX393365:HRX393378 IBT393365:IBT393378 ILP393365:ILP393378 IVL393365:IVL393378 JFH393365:JFH393378 JPD393365:JPD393378 JYZ393365:JYZ393378 KIV393365:KIV393378 KSR393365:KSR393378 LCN393365:LCN393378 LMJ393365:LMJ393378 LWF393365:LWF393378 MGB393365:MGB393378 MPX393365:MPX393378 MZT393365:MZT393378 NJP393365:NJP393378 NTL393365:NTL393378 ODH393365:ODH393378 OND393365:OND393378 OWZ393365:OWZ393378 PGV393365:PGV393378 PQR393365:PQR393378 QAN393365:QAN393378 QKJ393365:QKJ393378 QUF393365:QUF393378 REB393365:REB393378 RNX393365:RNX393378 RXT393365:RXT393378 SHP393365:SHP393378 SRL393365:SRL393378 TBH393365:TBH393378 TLD393365:TLD393378 TUZ393365:TUZ393378 UEV393365:UEV393378 UOR393365:UOR393378 UYN393365:UYN393378 VIJ393365:VIJ393378 VSF393365:VSF393378 WCB393365:WCB393378 WLX393365:WLX393378 WVT393365:WVT393378 L458901:L458914 JH458901:JH458914 TD458901:TD458914 ACZ458901:ACZ458914 AMV458901:AMV458914 AWR458901:AWR458914 BGN458901:BGN458914 BQJ458901:BQJ458914 CAF458901:CAF458914 CKB458901:CKB458914 CTX458901:CTX458914 DDT458901:DDT458914 DNP458901:DNP458914 DXL458901:DXL458914 EHH458901:EHH458914 ERD458901:ERD458914 FAZ458901:FAZ458914 FKV458901:FKV458914 FUR458901:FUR458914 GEN458901:GEN458914 GOJ458901:GOJ458914 GYF458901:GYF458914 HIB458901:HIB458914 HRX458901:HRX458914 IBT458901:IBT458914 ILP458901:ILP458914 IVL458901:IVL458914 JFH458901:JFH458914 JPD458901:JPD458914 JYZ458901:JYZ458914 KIV458901:KIV458914 KSR458901:KSR458914 LCN458901:LCN458914 LMJ458901:LMJ458914 LWF458901:LWF458914 MGB458901:MGB458914 MPX458901:MPX458914 MZT458901:MZT458914 NJP458901:NJP458914 NTL458901:NTL458914 ODH458901:ODH458914 OND458901:OND458914 OWZ458901:OWZ458914 PGV458901:PGV458914 PQR458901:PQR458914 QAN458901:QAN458914 QKJ458901:QKJ458914 QUF458901:QUF458914 REB458901:REB458914 RNX458901:RNX458914 RXT458901:RXT458914 SHP458901:SHP458914 SRL458901:SRL458914 TBH458901:TBH458914 TLD458901:TLD458914 TUZ458901:TUZ458914 UEV458901:UEV458914 UOR458901:UOR458914 UYN458901:UYN458914 VIJ458901:VIJ458914 VSF458901:VSF458914 WCB458901:WCB458914 WLX458901:WLX458914 WVT458901:WVT458914 L524437:L524450 JH524437:JH524450 TD524437:TD524450 ACZ524437:ACZ524450 AMV524437:AMV524450 AWR524437:AWR524450 BGN524437:BGN524450 BQJ524437:BQJ524450 CAF524437:CAF524450 CKB524437:CKB524450 CTX524437:CTX524450 DDT524437:DDT524450 DNP524437:DNP524450 DXL524437:DXL524450 EHH524437:EHH524450 ERD524437:ERD524450 FAZ524437:FAZ524450 FKV524437:FKV524450 FUR524437:FUR524450 GEN524437:GEN524450 GOJ524437:GOJ524450 GYF524437:GYF524450 HIB524437:HIB524450 HRX524437:HRX524450 IBT524437:IBT524450 ILP524437:ILP524450 IVL524437:IVL524450 JFH524437:JFH524450 JPD524437:JPD524450 JYZ524437:JYZ524450 KIV524437:KIV524450 KSR524437:KSR524450 LCN524437:LCN524450 LMJ524437:LMJ524450 LWF524437:LWF524450 MGB524437:MGB524450 MPX524437:MPX524450 MZT524437:MZT524450 NJP524437:NJP524450 NTL524437:NTL524450 ODH524437:ODH524450 OND524437:OND524450 OWZ524437:OWZ524450 PGV524437:PGV524450 PQR524437:PQR524450 QAN524437:QAN524450 QKJ524437:QKJ524450 QUF524437:QUF524450 REB524437:REB524450 RNX524437:RNX524450 RXT524437:RXT524450 SHP524437:SHP524450 SRL524437:SRL524450 TBH524437:TBH524450 TLD524437:TLD524450 TUZ524437:TUZ524450 UEV524437:UEV524450 UOR524437:UOR524450 UYN524437:UYN524450 VIJ524437:VIJ524450 VSF524437:VSF524450 WCB524437:WCB524450 WLX524437:WLX524450 WVT524437:WVT524450 L589973:L589986 JH589973:JH589986 TD589973:TD589986 ACZ589973:ACZ589986 AMV589973:AMV589986 AWR589973:AWR589986 BGN589973:BGN589986 BQJ589973:BQJ589986 CAF589973:CAF589986 CKB589973:CKB589986 CTX589973:CTX589986 DDT589973:DDT589986 DNP589973:DNP589986 DXL589973:DXL589986 EHH589973:EHH589986 ERD589973:ERD589986 FAZ589973:FAZ589986 FKV589973:FKV589986 FUR589973:FUR589986 GEN589973:GEN589986 GOJ589973:GOJ589986 GYF589973:GYF589986 HIB589973:HIB589986 HRX589973:HRX589986 IBT589973:IBT589986 ILP589973:ILP589986 IVL589973:IVL589986 JFH589973:JFH589986 JPD589973:JPD589986 JYZ589973:JYZ589986 KIV589973:KIV589986 KSR589973:KSR589986 LCN589973:LCN589986 LMJ589973:LMJ589986 LWF589973:LWF589986 MGB589973:MGB589986 MPX589973:MPX589986 MZT589973:MZT589986 NJP589973:NJP589986 NTL589973:NTL589986 ODH589973:ODH589986 OND589973:OND589986 OWZ589973:OWZ589986 PGV589973:PGV589986 PQR589973:PQR589986 QAN589973:QAN589986 QKJ589973:QKJ589986 QUF589973:QUF589986 REB589973:REB589986 RNX589973:RNX589986 RXT589973:RXT589986 SHP589973:SHP589986 SRL589973:SRL589986 TBH589973:TBH589986 TLD589973:TLD589986 TUZ589973:TUZ589986 UEV589973:UEV589986 UOR589973:UOR589986 UYN589973:UYN589986 VIJ589973:VIJ589986 VSF589973:VSF589986 WCB589973:WCB589986 WLX589973:WLX589986 WVT589973:WVT589986 L655509:L655522 JH655509:JH655522 TD655509:TD655522 ACZ655509:ACZ655522 AMV655509:AMV655522 AWR655509:AWR655522 BGN655509:BGN655522 BQJ655509:BQJ655522 CAF655509:CAF655522 CKB655509:CKB655522 CTX655509:CTX655522 DDT655509:DDT655522 DNP655509:DNP655522 DXL655509:DXL655522 EHH655509:EHH655522 ERD655509:ERD655522 FAZ655509:FAZ655522 FKV655509:FKV655522 FUR655509:FUR655522 GEN655509:GEN655522 GOJ655509:GOJ655522 GYF655509:GYF655522 HIB655509:HIB655522 HRX655509:HRX655522 IBT655509:IBT655522 ILP655509:ILP655522 IVL655509:IVL655522 JFH655509:JFH655522 JPD655509:JPD655522 JYZ655509:JYZ655522 KIV655509:KIV655522 KSR655509:KSR655522 LCN655509:LCN655522 LMJ655509:LMJ655522 LWF655509:LWF655522 MGB655509:MGB655522 MPX655509:MPX655522 MZT655509:MZT655522 NJP655509:NJP655522 NTL655509:NTL655522 ODH655509:ODH655522 OND655509:OND655522 OWZ655509:OWZ655522 PGV655509:PGV655522 PQR655509:PQR655522 QAN655509:QAN655522 QKJ655509:QKJ655522 QUF655509:QUF655522 REB655509:REB655522 RNX655509:RNX655522 RXT655509:RXT655522 SHP655509:SHP655522 SRL655509:SRL655522 TBH655509:TBH655522 TLD655509:TLD655522 TUZ655509:TUZ655522 UEV655509:UEV655522 UOR655509:UOR655522 UYN655509:UYN655522 VIJ655509:VIJ655522 VSF655509:VSF655522 WCB655509:WCB655522 WLX655509:WLX655522 WVT655509:WVT655522 L721045:L721058 JH721045:JH721058 TD721045:TD721058 ACZ721045:ACZ721058 AMV721045:AMV721058 AWR721045:AWR721058 BGN721045:BGN721058 BQJ721045:BQJ721058 CAF721045:CAF721058 CKB721045:CKB721058 CTX721045:CTX721058 DDT721045:DDT721058 DNP721045:DNP721058 DXL721045:DXL721058 EHH721045:EHH721058 ERD721045:ERD721058 FAZ721045:FAZ721058 FKV721045:FKV721058 FUR721045:FUR721058 GEN721045:GEN721058 GOJ721045:GOJ721058 GYF721045:GYF721058 HIB721045:HIB721058 HRX721045:HRX721058 IBT721045:IBT721058 ILP721045:ILP721058 IVL721045:IVL721058 JFH721045:JFH721058 JPD721045:JPD721058 JYZ721045:JYZ721058 KIV721045:KIV721058 KSR721045:KSR721058 LCN721045:LCN721058 LMJ721045:LMJ721058 LWF721045:LWF721058 MGB721045:MGB721058 MPX721045:MPX721058 MZT721045:MZT721058 NJP721045:NJP721058 NTL721045:NTL721058 ODH721045:ODH721058 OND721045:OND721058 OWZ721045:OWZ721058 PGV721045:PGV721058 PQR721045:PQR721058 QAN721045:QAN721058 QKJ721045:QKJ721058 QUF721045:QUF721058 REB721045:REB721058 RNX721045:RNX721058 RXT721045:RXT721058 SHP721045:SHP721058 SRL721045:SRL721058 TBH721045:TBH721058 TLD721045:TLD721058 TUZ721045:TUZ721058 UEV721045:UEV721058 UOR721045:UOR721058 UYN721045:UYN721058 VIJ721045:VIJ721058 VSF721045:VSF721058 WCB721045:WCB721058 WLX721045:WLX721058 WVT721045:WVT721058 L786581:L786594 JH786581:JH786594 TD786581:TD786594 ACZ786581:ACZ786594 AMV786581:AMV786594 AWR786581:AWR786594 BGN786581:BGN786594 BQJ786581:BQJ786594 CAF786581:CAF786594 CKB786581:CKB786594 CTX786581:CTX786594 DDT786581:DDT786594 DNP786581:DNP786594 DXL786581:DXL786594 EHH786581:EHH786594 ERD786581:ERD786594 FAZ786581:FAZ786594 FKV786581:FKV786594 FUR786581:FUR786594 GEN786581:GEN786594 GOJ786581:GOJ786594 GYF786581:GYF786594 HIB786581:HIB786594 HRX786581:HRX786594 IBT786581:IBT786594 ILP786581:ILP786594 IVL786581:IVL786594 JFH786581:JFH786594 JPD786581:JPD786594 JYZ786581:JYZ786594 KIV786581:KIV786594 KSR786581:KSR786594 LCN786581:LCN786594 LMJ786581:LMJ786594 LWF786581:LWF786594 MGB786581:MGB786594 MPX786581:MPX786594 MZT786581:MZT786594 NJP786581:NJP786594 NTL786581:NTL786594 ODH786581:ODH786594 OND786581:OND786594 OWZ786581:OWZ786594 PGV786581:PGV786594 PQR786581:PQR786594 QAN786581:QAN786594 QKJ786581:QKJ786594 QUF786581:QUF786594 REB786581:REB786594 RNX786581:RNX786594 RXT786581:RXT786594 SHP786581:SHP786594 SRL786581:SRL786594 TBH786581:TBH786594 TLD786581:TLD786594 TUZ786581:TUZ786594 UEV786581:UEV786594 UOR786581:UOR786594 UYN786581:UYN786594 VIJ786581:VIJ786594 VSF786581:VSF786594 WCB786581:WCB786594 WLX786581:WLX786594 WVT786581:WVT786594 L852117:L852130 JH852117:JH852130 TD852117:TD852130 ACZ852117:ACZ852130 AMV852117:AMV852130 AWR852117:AWR852130 BGN852117:BGN852130 BQJ852117:BQJ852130 CAF852117:CAF852130 CKB852117:CKB852130 CTX852117:CTX852130 DDT852117:DDT852130 DNP852117:DNP852130 DXL852117:DXL852130 EHH852117:EHH852130 ERD852117:ERD852130 FAZ852117:FAZ852130 FKV852117:FKV852130 FUR852117:FUR852130 GEN852117:GEN852130 GOJ852117:GOJ852130 GYF852117:GYF852130 HIB852117:HIB852130 HRX852117:HRX852130 IBT852117:IBT852130 ILP852117:ILP852130 IVL852117:IVL852130 JFH852117:JFH852130 JPD852117:JPD852130 JYZ852117:JYZ852130 KIV852117:KIV852130 KSR852117:KSR852130 LCN852117:LCN852130 LMJ852117:LMJ852130 LWF852117:LWF852130 MGB852117:MGB852130 MPX852117:MPX852130 MZT852117:MZT852130 NJP852117:NJP852130 NTL852117:NTL852130 ODH852117:ODH852130 OND852117:OND852130 OWZ852117:OWZ852130 PGV852117:PGV852130 PQR852117:PQR852130 QAN852117:QAN852130 QKJ852117:QKJ852130 QUF852117:QUF852130 REB852117:REB852130 RNX852117:RNX852130 RXT852117:RXT852130 SHP852117:SHP852130 SRL852117:SRL852130 TBH852117:TBH852130 TLD852117:TLD852130 TUZ852117:TUZ852130 UEV852117:UEV852130 UOR852117:UOR852130 UYN852117:UYN852130 VIJ852117:VIJ852130 VSF852117:VSF852130 WCB852117:WCB852130 WLX852117:WLX852130 WVT852117:WVT852130 L917653:L917666 JH917653:JH917666 TD917653:TD917666 ACZ917653:ACZ917666 AMV917653:AMV917666 AWR917653:AWR917666 BGN917653:BGN917666 BQJ917653:BQJ917666 CAF917653:CAF917666 CKB917653:CKB917666 CTX917653:CTX917666 DDT917653:DDT917666 DNP917653:DNP917666 DXL917653:DXL917666 EHH917653:EHH917666 ERD917653:ERD917666 FAZ917653:FAZ917666 FKV917653:FKV917666 FUR917653:FUR917666 GEN917653:GEN917666 GOJ917653:GOJ917666 GYF917653:GYF917666 HIB917653:HIB917666 HRX917653:HRX917666 IBT917653:IBT917666 ILP917653:ILP917666 IVL917653:IVL917666 JFH917653:JFH917666 JPD917653:JPD917666 JYZ917653:JYZ917666 KIV917653:KIV917666 KSR917653:KSR917666 LCN917653:LCN917666 LMJ917653:LMJ917666 LWF917653:LWF917666 MGB917653:MGB917666 MPX917653:MPX917666 MZT917653:MZT917666 NJP917653:NJP917666 NTL917653:NTL917666 ODH917653:ODH917666 OND917653:OND917666 OWZ917653:OWZ917666 PGV917653:PGV917666 PQR917653:PQR917666 QAN917653:QAN917666 QKJ917653:QKJ917666 QUF917653:QUF917666 REB917653:REB917666 RNX917653:RNX917666 RXT917653:RXT917666 SHP917653:SHP917666 SRL917653:SRL917666 TBH917653:TBH917666 TLD917653:TLD917666 TUZ917653:TUZ917666 UEV917653:UEV917666 UOR917653:UOR917666 UYN917653:UYN917666 VIJ917653:VIJ917666 VSF917653:VSF917666 WCB917653:WCB917666 WLX917653:WLX917666 WVT917653:WVT917666 L983189:L983202 JH983189:JH983202 TD983189:TD983202 ACZ983189:ACZ983202 AMV983189:AMV983202 AWR983189:AWR983202 BGN983189:BGN983202 BQJ983189:BQJ983202 CAF983189:CAF983202 CKB983189:CKB983202 CTX983189:CTX983202 DDT983189:DDT983202 DNP983189:DNP983202 DXL983189:DXL983202 EHH983189:EHH983202 ERD983189:ERD983202 FAZ983189:FAZ983202 FKV983189:FKV983202 FUR983189:FUR983202 GEN983189:GEN983202 GOJ983189:GOJ983202 GYF983189:GYF983202 HIB983189:HIB983202 HRX983189:HRX983202 IBT983189:IBT983202 ILP983189:ILP983202 IVL983189:IVL983202 JFH983189:JFH983202 JPD983189:JPD983202 JYZ983189:JYZ983202 KIV983189:KIV983202 KSR983189:KSR983202 LCN983189:LCN983202 LMJ983189:LMJ983202 LWF983189:LWF983202 MGB983189:MGB983202 MPX983189:MPX983202 MZT983189:MZT983202 NJP983189:NJP983202 NTL983189:NTL983202 ODH983189:ODH983202 OND983189:OND983202 OWZ983189:OWZ983202 PGV983189:PGV983202 PQR983189:PQR983202 QAN983189:QAN983202 QKJ983189:QKJ983202 QUF983189:QUF983202 REB983189:REB983202 RNX983189:RNX983202 RXT983189:RXT983202 SHP983189:SHP983202 SRL983189:SRL983202 TBH983189:TBH983202 TLD983189:TLD983202 TUZ983189:TUZ983202 UEV983189:UEV983202 UOR983189:UOR983202 UYN983189:UYN983202 VIJ983189:VIJ983202 VSF983189:VSF983202 WCB983189:WCB983202 WLX983189:WLX983202 WVT983189:WVT983202 R160:R162 JN160:JN162 TJ160:TJ162 ADF160:ADF162 ANB160:ANB162 AWX160:AWX162 BGT160:BGT162 BQP160:BQP162 CAL160:CAL162 CKH160:CKH162 CUD160:CUD162 DDZ160:DDZ162 DNV160:DNV162 DXR160:DXR162 EHN160:EHN162 ERJ160:ERJ162 FBF160:FBF162 FLB160:FLB162 FUX160:FUX162 GET160:GET162 GOP160:GOP162 GYL160:GYL162 HIH160:HIH162 HSD160:HSD162 IBZ160:IBZ162 ILV160:ILV162 IVR160:IVR162 JFN160:JFN162 JPJ160:JPJ162 JZF160:JZF162 KJB160:KJB162 KSX160:KSX162 LCT160:LCT162 LMP160:LMP162 LWL160:LWL162 MGH160:MGH162 MQD160:MQD162 MZZ160:MZZ162 NJV160:NJV162 NTR160:NTR162 ODN160:ODN162 ONJ160:ONJ162 OXF160:OXF162 PHB160:PHB162 PQX160:PQX162 QAT160:QAT162 QKP160:QKP162 QUL160:QUL162 REH160:REH162 ROD160:ROD162 RXZ160:RXZ162 SHV160:SHV162 SRR160:SRR162 TBN160:TBN162 TLJ160:TLJ162 TVF160:TVF162 UFB160:UFB162 UOX160:UOX162 UYT160:UYT162 VIP160:VIP162 VSL160:VSL162 WCH160:WCH162 WMD160:WMD162 WVZ160:WVZ162 R65696:R65698 JN65696:JN65698 TJ65696:TJ65698 ADF65696:ADF65698 ANB65696:ANB65698 AWX65696:AWX65698 BGT65696:BGT65698 BQP65696:BQP65698 CAL65696:CAL65698 CKH65696:CKH65698 CUD65696:CUD65698 DDZ65696:DDZ65698 DNV65696:DNV65698 DXR65696:DXR65698 EHN65696:EHN65698 ERJ65696:ERJ65698 FBF65696:FBF65698 FLB65696:FLB65698 FUX65696:FUX65698 GET65696:GET65698 GOP65696:GOP65698 GYL65696:GYL65698 HIH65696:HIH65698 HSD65696:HSD65698 IBZ65696:IBZ65698 ILV65696:ILV65698 IVR65696:IVR65698 JFN65696:JFN65698 JPJ65696:JPJ65698 JZF65696:JZF65698 KJB65696:KJB65698 KSX65696:KSX65698 LCT65696:LCT65698 LMP65696:LMP65698 LWL65696:LWL65698 MGH65696:MGH65698 MQD65696:MQD65698 MZZ65696:MZZ65698 NJV65696:NJV65698 NTR65696:NTR65698 ODN65696:ODN65698 ONJ65696:ONJ65698 OXF65696:OXF65698 PHB65696:PHB65698 PQX65696:PQX65698 QAT65696:QAT65698 QKP65696:QKP65698 QUL65696:QUL65698 REH65696:REH65698 ROD65696:ROD65698 RXZ65696:RXZ65698 SHV65696:SHV65698 SRR65696:SRR65698 TBN65696:TBN65698 TLJ65696:TLJ65698 TVF65696:TVF65698 UFB65696:UFB65698 UOX65696:UOX65698 UYT65696:UYT65698 VIP65696:VIP65698 VSL65696:VSL65698 WCH65696:WCH65698 WMD65696:WMD65698 WVZ65696:WVZ65698 R131232:R131234 JN131232:JN131234 TJ131232:TJ131234 ADF131232:ADF131234 ANB131232:ANB131234 AWX131232:AWX131234 BGT131232:BGT131234 BQP131232:BQP131234 CAL131232:CAL131234 CKH131232:CKH131234 CUD131232:CUD131234 DDZ131232:DDZ131234 DNV131232:DNV131234 DXR131232:DXR131234 EHN131232:EHN131234 ERJ131232:ERJ131234 FBF131232:FBF131234 FLB131232:FLB131234 FUX131232:FUX131234 GET131232:GET131234 GOP131232:GOP131234 GYL131232:GYL131234 HIH131232:HIH131234 HSD131232:HSD131234 IBZ131232:IBZ131234 ILV131232:ILV131234 IVR131232:IVR131234 JFN131232:JFN131234 JPJ131232:JPJ131234 JZF131232:JZF131234 KJB131232:KJB131234 KSX131232:KSX131234 LCT131232:LCT131234 LMP131232:LMP131234 LWL131232:LWL131234 MGH131232:MGH131234 MQD131232:MQD131234 MZZ131232:MZZ131234 NJV131232:NJV131234 NTR131232:NTR131234 ODN131232:ODN131234 ONJ131232:ONJ131234 OXF131232:OXF131234 PHB131232:PHB131234 PQX131232:PQX131234 QAT131232:QAT131234 QKP131232:QKP131234 QUL131232:QUL131234 REH131232:REH131234 ROD131232:ROD131234 RXZ131232:RXZ131234 SHV131232:SHV131234 SRR131232:SRR131234 TBN131232:TBN131234 TLJ131232:TLJ131234 TVF131232:TVF131234 UFB131232:UFB131234 UOX131232:UOX131234 UYT131232:UYT131234 VIP131232:VIP131234 VSL131232:VSL131234 WCH131232:WCH131234 WMD131232:WMD131234 WVZ131232:WVZ131234 R196768:R196770 JN196768:JN196770 TJ196768:TJ196770 ADF196768:ADF196770 ANB196768:ANB196770 AWX196768:AWX196770 BGT196768:BGT196770 BQP196768:BQP196770 CAL196768:CAL196770 CKH196768:CKH196770 CUD196768:CUD196770 DDZ196768:DDZ196770 DNV196768:DNV196770 DXR196768:DXR196770 EHN196768:EHN196770 ERJ196768:ERJ196770 FBF196768:FBF196770 FLB196768:FLB196770 FUX196768:FUX196770 GET196768:GET196770 GOP196768:GOP196770 GYL196768:GYL196770 HIH196768:HIH196770 HSD196768:HSD196770 IBZ196768:IBZ196770 ILV196768:ILV196770 IVR196768:IVR196770 JFN196768:JFN196770 JPJ196768:JPJ196770 JZF196768:JZF196770 KJB196768:KJB196770 KSX196768:KSX196770 LCT196768:LCT196770 LMP196768:LMP196770 LWL196768:LWL196770 MGH196768:MGH196770 MQD196768:MQD196770 MZZ196768:MZZ196770 NJV196768:NJV196770 NTR196768:NTR196770 ODN196768:ODN196770 ONJ196768:ONJ196770 OXF196768:OXF196770 PHB196768:PHB196770 PQX196768:PQX196770 QAT196768:QAT196770 QKP196768:QKP196770 QUL196768:QUL196770 REH196768:REH196770 ROD196768:ROD196770 RXZ196768:RXZ196770 SHV196768:SHV196770 SRR196768:SRR196770 TBN196768:TBN196770 TLJ196768:TLJ196770 TVF196768:TVF196770 UFB196768:UFB196770 UOX196768:UOX196770 UYT196768:UYT196770 VIP196768:VIP196770 VSL196768:VSL196770 WCH196768:WCH196770 WMD196768:WMD196770 WVZ196768:WVZ196770 R262304:R262306 JN262304:JN262306 TJ262304:TJ262306 ADF262304:ADF262306 ANB262304:ANB262306 AWX262304:AWX262306 BGT262304:BGT262306 BQP262304:BQP262306 CAL262304:CAL262306 CKH262304:CKH262306 CUD262304:CUD262306 DDZ262304:DDZ262306 DNV262304:DNV262306 DXR262304:DXR262306 EHN262304:EHN262306 ERJ262304:ERJ262306 FBF262304:FBF262306 FLB262304:FLB262306 FUX262304:FUX262306 GET262304:GET262306 GOP262304:GOP262306 GYL262304:GYL262306 HIH262304:HIH262306 HSD262304:HSD262306 IBZ262304:IBZ262306 ILV262304:ILV262306 IVR262304:IVR262306 JFN262304:JFN262306 JPJ262304:JPJ262306 JZF262304:JZF262306 KJB262304:KJB262306 KSX262304:KSX262306 LCT262304:LCT262306 LMP262304:LMP262306 LWL262304:LWL262306 MGH262304:MGH262306 MQD262304:MQD262306 MZZ262304:MZZ262306 NJV262304:NJV262306 NTR262304:NTR262306 ODN262304:ODN262306 ONJ262304:ONJ262306 OXF262304:OXF262306 PHB262304:PHB262306 PQX262304:PQX262306 QAT262304:QAT262306 QKP262304:QKP262306 QUL262304:QUL262306 REH262304:REH262306 ROD262304:ROD262306 RXZ262304:RXZ262306 SHV262304:SHV262306 SRR262304:SRR262306 TBN262304:TBN262306 TLJ262304:TLJ262306 TVF262304:TVF262306 UFB262304:UFB262306 UOX262304:UOX262306 UYT262304:UYT262306 VIP262304:VIP262306 VSL262304:VSL262306 WCH262304:WCH262306 WMD262304:WMD262306 WVZ262304:WVZ262306 R327840:R327842 JN327840:JN327842 TJ327840:TJ327842 ADF327840:ADF327842 ANB327840:ANB327842 AWX327840:AWX327842 BGT327840:BGT327842 BQP327840:BQP327842 CAL327840:CAL327842 CKH327840:CKH327842 CUD327840:CUD327842 DDZ327840:DDZ327842 DNV327840:DNV327842 DXR327840:DXR327842 EHN327840:EHN327842 ERJ327840:ERJ327842 FBF327840:FBF327842 FLB327840:FLB327842 FUX327840:FUX327842 GET327840:GET327842 GOP327840:GOP327842 GYL327840:GYL327842 HIH327840:HIH327842 HSD327840:HSD327842 IBZ327840:IBZ327842 ILV327840:ILV327842 IVR327840:IVR327842 JFN327840:JFN327842 JPJ327840:JPJ327842 JZF327840:JZF327842 KJB327840:KJB327842 KSX327840:KSX327842 LCT327840:LCT327842 LMP327840:LMP327842 LWL327840:LWL327842 MGH327840:MGH327842 MQD327840:MQD327842 MZZ327840:MZZ327842 NJV327840:NJV327842 NTR327840:NTR327842 ODN327840:ODN327842 ONJ327840:ONJ327842 OXF327840:OXF327842 PHB327840:PHB327842 PQX327840:PQX327842 QAT327840:QAT327842 QKP327840:QKP327842 QUL327840:QUL327842 REH327840:REH327842 ROD327840:ROD327842 RXZ327840:RXZ327842 SHV327840:SHV327842 SRR327840:SRR327842 TBN327840:TBN327842 TLJ327840:TLJ327842 TVF327840:TVF327842 UFB327840:UFB327842 UOX327840:UOX327842 UYT327840:UYT327842 VIP327840:VIP327842 VSL327840:VSL327842 WCH327840:WCH327842 WMD327840:WMD327842 WVZ327840:WVZ327842 R393376:R393378 JN393376:JN393378 TJ393376:TJ393378 ADF393376:ADF393378 ANB393376:ANB393378 AWX393376:AWX393378 BGT393376:BGT393378 BQP393376:BQP393378 CAL393376:CAL393378 CKH393376:CKH393378 CUD393376:CUD393378 DDZ393376:DDZ393378 DNV393376:DNV393378 DXR393376:DXR393378 EHN393376:EHN393378 ERJ393376:ERJ393378 FBF393376:FBF393378 FLB393376:FLB393378 FUX393376:FUX393378 GET393376:GET393378 GOP393376:GOP393378 GYL393376:GYL393378 HIH393376:HIH393378 HSD393376:HSD393378 IBZ393376:IBZ393378 ILV393376:ILV393378 IVR393376:IVR393378 JFN393376:JFN393378 JPJ393376:JPJ393378 JZF393376:JZF393378 KJB393376:KJB393378 KSX393376:KSX393378 LCT393376:LCT393378 LMP393376:LMP393378 LWL393376:LWL393378 MGH393376:MGH393378 MQD393376:MQD393378 MZZ393376:MZZ393378 NJV393376:NJV393378 NTR393376:NTR393378 ODN393376:ODN393378 ONJ393376:ONJ393378 OXF393376:OXF393378 PHB393376:PHB393378 PQX393376:PQX393378 QAT393376:QAT393378 QKP393376:QKP393378 QUL393376:QUL393378 REH393376:REH393378 ROD393376:ROD393378 RXZ393376:RXZ393378 SHV393376:SHV393378 SRR393376:SRR393378 TBN393376:TBN393378 TLJ393376:TLJ393378 TVF393376:TVF393378 UFB393376:UFB393378 UOX393376:UOX393378 UYT393376:UYT393378 VIP393376:VIP393378 VSL393376:VSL393378 WCH393376:WCH393378 WMD393376:WMD393378 WVZ393376:WVZ393378 R458912:R458914 JN458912:JN458914 TJ458912:TJ458914 ADF458912:ADF458914 ANB458912:ANB458914 AWX458912:AWX458914 BGT458912:BGT458914 BQP458912:BQP458914 CAL458912:CAL458914 CKH458912:CKH458914 CUD458912:CUD458914 DDZ458912:DDZ458914 DNV458912:DNV458914 DXR458912:DXR458914 EHN458912:EHN458914 ERJ458912:ERJ458914 FBF458912:FBF458914 FLB458912:FLB458914 FUX458912:FUX458914 GET458912:GET458914 GOP458912:GOP458914 GYL458912:GYL458914 HIH458912:HIH458914 HSD458912:HSD458914 IBZ458912:IBZ458914 ILV458912:ILV458914 IVR458912:IVR458914 JFN458912:JFN458914 JPJ458912:JPJ458914 JZF458912:JZF458914 KJB458912:KJB458914 KSX458912:KSX458914 LCT458912:LCT458914 LMP458912:LMP458914 LWL458912:LWL458914 MGH458912:MGH458914 MQD458912:MQD458914 MZZ458912:MZZ458914 NJV458912:NJV458914 NTR458912:NTR458914 ODN458912:ODN458914 ONJ458912:ONJ458914 OXF458912:OXF458914 PHB458912:PHB458914 PQX458912:PQX458914 QAT458912:QAT458914 QKP458912:QKP458914 QUL458912:QUL458914 REH458912:REH458914 ROD458912:ROD458914 RXZ458912:RXZ458914 SHV458912:SHV458914 SRR458912:SRR458914 TBN458912:TBN458914 TLJ458912:TLJ458914 TVF458912:TVF458914 UFB458912:UFB458914 UOX458912:UOX458914 UYT458912:UYT458914 VIP458912:VIP458914 VSL458912:VSL458914 WCH458912:WCH458914 WMD458912:WMD458914 WVZ458912:WVZ458914 R524448:R524450 JN524448:JN524450 TJ524448:TJ524450 ADF524448:ADF524450 ANB524448:ANB524450 AWX524448:AWX524450 BGT524448:BGT524450 BQP524448:BQP524450 CAL524448:CAL524450 CKH524448:CKH524450 CUD524448:CUD524450 DDZ524448:DDZ524450 DNV524448:DNV524450 DXR524448:DXR524450 EHN524448:EHN524450 ERJ524448:ERJ524450 FBF524448:FBF524450 FLB524448:FLB524450 FUX524448:FUX524450 GET524448:GET524450 GOP524448:GOP524450 GYL524448:GYL524450 HIH524448:HIH524450 HSD524448:HSD524450 IBZ524448:IBZ524450 ILV524448:ILV524450 IVR524448:IVR524450 JFN524448:JFN524450 JPJ524448:JPJ524450 JZF524448:JZF524450 KJB524448:KJB524450 KSX524448:KSX524450 LCT524448:LCT524450 LMP524448:LMP524450 LWL524448:LWL524450 MGH524448:MGH524450 MQD524448:MQD524450 MZZ524448:MZZ524450 NJV524448:NJV524450 NTR524448:NTR524450 ODN524448:ODN524450 ONJ524448:ONJ524450 OXF524448:OXF524450 PHB524448:PHB524450 PQX524448:PQX524450 QAT524448:QAT524450 QKP524448:QKP524450 QUL524448:QUL524450 REH524448:REH524450 ROD524448:ROD524450 RXZ524448:RXZ524450 SHV524448:SHV524450 SRR524448:SRR524450 TBN524448:TBN524450 TLJ524448:TLJ524450 TVF524448:TVF524450 UFB524448:UFB524450 UOX524448:UOX524450 UYT524448:UYT524450 VIP524448:VIP524450 VSL524448:VSL524450 WCH524448:WCH524450 WMD524448:WMD524450 WVZ524448:WVZ524450 R589984:R589986 JN589984:JN589986 TJ589984:TJ589986 ADF589984:ADF589986 ANB589984:ANB589986 AWX589984:AWX589986 BGT589984:BGT589986 BQP589984:BQP589986 CAL589984:CAL589986 CKH589984:CKH589986 CUD589984:CUD589986 DDZ589984:DDZ589986 DNV589984:DNV589986 DXR589984:DXR589986 EHN589984:EHN589986 ERJ589984:ERJ589986 FBF589984:FBF589986 FLB589984:FLB589986 FUX589984:FUX589986 GET589984:GET589986 GOP589984:GOP589986 GYL589984:GYL589986 HIH589984:HIH589986 HSD589984:HSD589986 IBZ589984:IBZ589986 ILV589984:ILV589986 IVR589984:IVR589986 JFN589984:JFN589986 JPJ589984:JPJ589986 JZF589984:JZF589986 KJB589984:KJB589986 KSX589984:KSX589986 LCT589984:LCT589986 LMP589984:LMP589986 LWL589984:LWL589986 MGH589984:MGH589986 MQD589984:MQD589986 MZZ589984:MZZ589986 NJV589984:NJV589986 NTR589984:NTR589986 ODN589984:ODN589986 ONJ589984:ONJ589986 OXF589984:OXF589986 PHB589984:PHB589986 PQX589984:PQX589986 QAT589984:QAT589986 QKP589984:QKP589986 QUL589984:QUL589986 REH589984:REH589986 ROD589984:ROD589986 RXZ589984:RXZ589986 SHV589984:SHV589986 SRR589984:SRR589986 TBN589984:TBN589986 TLJ589984:TLJ589986 TVF589984:TVF589986 UFB589984:UFB589986 UOX589984:UOX589986 UYT589984:UYT589986 VIP589984:VIP589986 VSL589984:VSL589986 WCH589984:WCH589986 WMD589984:WMD589986 WVZ589984:WVZ589986 R655520:R655522 JN655520:JN655522 TJ655520:TJ655522 ADF655520:ADF655522 ANB655520:ANB655522 AWX655520:AWX655522 BGT655520:BGT655522 BQP655520:BQP655522 CAL655520:CAL655522 CKH655520:CKH655522 CUD655520:CUD655522 DDZ655520:DDZ655522 DNV655520:DNV655522 DXR655520:DXR655522 EHN655520:EHN655522 ERJ655520:ERJ655522 FBF655520:FBF655522 FLB655520:FLB655522 FUX655520:FUX655522 GET655520:GET655522 GOP655520:GOP655522 GYL655520:GYL655522 HIH655520:HIH655522 HSD655520:HSD655522 IBZ655520:IBZ655522 ILV655520:ILV655522 IVR655520:IVR655522 JFN655520:JFN655522 JPJ655520:JPJ655522 JZF655520:JZF655522 KJB655520:KJB655522 KSX655520:KSX655522 LCT655520:LCT655522 LMP655520:LMP655522 LWL655520:LWL655522 MGH655520:MGH655522 MQD655520:MQD655522 MZZ655520:MZZ655522 NJV655520:NJV655522 NTR655520:NTR655522 ODN655520:ODN655522 ONJ655520:ONJ655522 OXF655520:OXF655522 PHB655520:PHB655522 PQX655520:PQX655522 QAT655520:QAT655522 QKP655520:QKP655522 QUL655520:QUL655522 REH655520:REH655522 ROD655520:ROD655522 RXZ655520:RXZ655522 SHV655520:SHV655522 SRR655520:SRR655522 TBN655520:TBN655522 TLJ655520:TLJ655522 TVF655520:TVF655522 UFB655520:UFB655522 UOX655520:UOX655522 UYT655520:UYT655522 VIP655520:VIP655522 VSL655520:VSL655522 WCH655520:WCH655522 WMD655520:WMD655522 WVZ655520:WVZ655522 R721056:R721058 JN721056:JN721058 TJ721056:TJ721058 ADF721056:ADF721058 ANB721056:ANB721058 AWX721056:AWX721058 BGT721056:BGT721058 BQP721056:BQP721058 CAL721056:CAL721058 CKH721056:CKH721058 CUD721056:CUD721058 DDZ721056:DDZ721058 DNV721056:DNV721058 DXR721056:DXR721058 EHN721056:EHN721058 ERJ721056:ERJ721058 FBF721056:FBF721058 FLB721056:FLB721058 FUX721056:FUX721058 GET721056:GET721058 GOP721056:GOP721058 GYL721056:GYL721058 HIH721056:HIH721058 HSD721056:HSD721058 IBZ721056:IBZ721058 ILV721056:ILV721058 IVR721056:IVR721058 JFN721056:JFN721058 JPJ721056:JPJ721058 JZF721056:JZF721058 KJB721056:KJB721058 KSX721056:KSX721058 LCT721056:LCT721058 LMP721056:LMP721058 LWL721056:LWL721058 MGH721056:MGH721058 MQD721056:MQD721058 MZZ721056:MZZ721058 NJV721056:NJV721058 NTR721056:NTR721058 ODN721056:ODN721058 ONJ721056:ONJ721058 OXF721056:OXF721058 PHB721056:PHB721058 PQX721056:PQX721058 QAT721056:QAT721058 QKP721056:QKP721058 QUL721056:QUL721058 REH721056:REH721058 ROD721056:ROD721058 RXZ721056:RXZ721058 SHV721056:SHV721058 SRR721056:SRR721058 TBN721056:TBN721058 TLJ721056:TLJ721058 TVF721056:TVF721058 UFB721056:UFB721058 UOX721056:UOX721058 UYT721056:UYT721058 VIP721056:VIP721058 VSL721056:VSL721058 WCH721056:WCH721058 WMD721056:WMD721058 WVZ721056:WVZ721058 R786592:R786594 JN786592:JN786594 TJ786592:TJ786594 ADF786592:ADF786594 ANB786592:ANB786594 AWX786592:AWX786594 BGT786592:BGT786594 BQP786592:BQP786594 CAL786592:CAL786594 CKH786592:CKH786594 CUD786592:CUD786594 DDZ786592:DDZ786594 DNV786592:DNV786594 DXR786592:DXR786594 EHN786592:EHN786594 ERJ786592:ERJ786594 FBF786592:FBF786594 FLB786592:FLB786594 FUX786592:FUX786594 GET786592:GET786594 GOP786592:GOP786594 GYL786592:GYL786594 HIH786592:HIH786594 HSD786592:HSD786594 IBZ786592:IBZ786594 ILV786592:ILV786594 IVR786592:IVR786594 JFN786592:JFN786594 JPJ786592:JPJ786594 JZF786592:JZF786594 KJB786592:KJB786594 KSX786592:KSX786594 LCT786592:LCT786594 LMP786592:LMP786594 LWL786592:LWL786594 MGH786592:MGH786594 MQD786592:MQD786594 MZZ786592:MZZ786594 NJV786592:NJV786594 NTR786592:NTR786594 ODN786592:ODN786594 ONJ786592:ONJ786594 OXF786592:OXF786594 PHB786592:PHB786594 PQX786592:PQX786594 QAT786592:QAT786594 QKP786592:QKP786594 QUL786592:QUL786594 REH786592:REH786594 ROD786592:ROD786594 RXZ786592:RXZ786594 SHV786592:SHV786594 SRR786592:SRR786594 TBN786592:TBN786594 TLJ786592:TLJ786594 TVF786592:TVF786594 UFB786592:UFB786594 UOX786592:UOX786594 UYT786592:UYT786594 VIP786592:VIP786594 VSL786592:VSL786594 WCH786592:WCH786594 WMD786592:WMD786594 WVZ786592:WVZ786594 R852128:R852130 JN852128:JN852130 TJ852128:TJ852130 ADF852128:ADF852130 ANB852128:ANB852130 AWX852128:AWX852130 BGT852128:BGT852130 BQP852128:BQP852130 CAL852128:CAL852130 CKH852128:CKH852130 CUD852128:CUD852130 DDZ852128:DDZ852130 DNV852128:DNV852130 DXR852128:DXR852130 EHN852128:EHN852130 ERJ852128:ERJ852130 FBF852128:FBF852130 FLB852128:FLB852130 FUX852128:FUX852130 GET852128:GET852130 GOP852128:GOP852130 GYL852128:GYL852130 HIH852128:HIH852130 HSD852128:HSD852130 IBZ852128:IBZ852130 ILV852128:ILV852130 IVR852128:IVR852130 JFN852128:JFN852130 JPJ852128:JPJ852130 JZF852128:JZF852130 KJB852128:KJB852130 KSX852128:KSX852130 LCT852128:LCT852130 LMP852128:LMP852130 LWL852128:LWL852130 MGH852128:MGH852130 MQD852128:MQD852130 MZZ852128:MZZ852130 NJV852128:NJV852130 NTR852128:NTR852130 ODN852128:ODN852130 ONJ852128:ONJ852130 OXF852128:OXF852130 PHB852128:PHB852130 PQX852128:PQX852130 QAT852128:QAT852130 QKP852128:QKP852130 QUL852128:QUL852130 REH852128:REH852130 ROD852128:ROD852130 RXZ852128:RXZ852130 SHV852128:SHV852130 SRR852128:SRR852130 TBN852128:TBN852130 TLJ852128:TLJ852130 TVF852128:TVF852130 UFB852128:UFB852130 UOX852128:UOX852130 UYT852128:UYT852130 VIP852128:VIP852130 VSL852128:VSL852130 WCH852128:WCH852130 WMD852128:WMD852130 WVZ852128:WVZ852130 R917664:R917666 JN917664:JN917666 TJ917664:TJ917666 ADF917664:ADF917666 ANB917664:ANB917666 AWX917664:AWX917666 BGT917664:BGT917666 BQP917664:BQP917666 CAL917664:CAL917666 CKH917664:CKH917666 CUD917664:CUD917666 DDZ917664:DDZ917666 DNV917664:DNV917666 DXR917664:DXR917666 EHN917664:EHN917666 ERJ917664:ERJ917666 FBF917664:FBF917666 FLB917664:FLB917666 FUX917664:FUX917666 GET917664:GET917666 GOP917664:GOP917666 GYL917664:GYL917666 HIH917664:HIH917666 HSD917664:HSD917666 IBZ917664:IBZ917666 ILV917664:ILV917666 IVR917664:IVR917666 JFN917664:JFN917666 JPJ917664:JPJ917666 JZF917664:JZF917666 KJB917664:KJB917666 KSX917664:KSX917666 LCT917664:LCT917666 LMP917664:LMP917666 LWL917664:LWL917666 MGH917664:MGH917666 MQD917664:MQD917666 MZZ917664:MZZ917666 NJV917664:NJV917666 NTR917664:NTR917666 ODN917664:ODN917666 ONJ917664:ONJ917666 OXF917664:OXF917666 PHB917664:PHB917666 PQX917664:PQX917666 QAT917664:QAT917666 QKP917664:QKP917666 QUL917664:QUL917666 REH917664:REH917666 ROD917664:ROD917666 RXZ917664:RXZ917666 SHV917664:SHV917666 SRR917664:SRR917666 TBN917664:TBN917666 TLJ917664:TLJ917666 TVF917664:TVF917666 UFB917664:UFB917666 UOX917664:UOX917666 UYT917664:UYT917666 VIP917664:VIP917666 VSL917664:VSL917666 WCH917664:WCH917666 WMD917664:WMD917666 WVZ917664:WVZ917666 R983200:R983202 JN983200:JN983202 TJ983200:TJ983202 ADF983200:ADF983202 ANB983200:ANB983202 AWX983200:AWX983202 BGT983200:BGT983202 BQP983200:BQP983202 CAL983200:CAL983202 CKH983200:CKH983202 CUD983200:CUD983202 DDZ983200:DDZ983202 DNV983200:DNV983202 DXR983200:DXR983202 EHN983200:EHN983202 ERJ983200:ERJ983202 FBF983200:FBF983202 FLB983200:FLB983202 FUX983200:FUX983202 GET983200:GET983202 GOP983200:GOP983202 GYL983200:GYL983202 HIH983200:HIH983202 HSD983200:HSD983202 IBZ983200:IBZ983202 ILV983200:ILV983202 IVR983200:IVR983202 JFN983200:JFN983202 JPJ983200:JPJ983202 JZF983200:JZF983202 KJB983200:KJB983202 KSX983200:KSX983202 LCT983200:LCT983202 LMP983200:LMP983202 LWL983200:LWL983202 MGH983200:MGH983202 MQD983200:MQD983202 MZZ983200:MZZ983202 NJV983200:NJV983202 NTR983200:NTR983202 ODN983200:ODN983202 ONJ983200:ONJ983202 OXF983200:OXF983202 PHB983200:PHB983202 PQX983200:PQX983202 QAT983200:QAT983202 QKP983200:QKP983202 QUL983200:QUL983202 REH983200:REH983202 ROD983200:ROD983202 RXZ983200:RXZ983202 SHV983200:SHV983202 SRR983200:SRR983202 TBN983200:TBN983202 TLJ983200:TLJ983202 TVF983200:TVF983202 UFB983200:UFB983202 UOX983200:UOX983202 UYT983200:UYT983202 VIP983200:VIP983202 VSL983200:VSL983202 WCH983200:WCH983202 WMD983200:WMD983202 WVZ983200:WVZ983202 A153:A65536 IW153:IW65536 SS153:SS65536 ACO153:ACO65536 AMK153:AMK65536 AWG153:AWG65536 BGC153:BGC65536 BPY153:BPY65536 BZU153:BZU65536 CJQ153:CJQ65536 CTM153:CTM65536 DDI153:DDI65536 DNE153:DNE65536 DXA153:DXA65536 EGW153:EGW65536 EQS153:EQS65536 FAO153:FAO65536 FKK153:FKK65536 FUG153:FUG65536 GEC153:GEC65536 GNY153:GNY65536 GXU153:GXU65536 HHQ153:HHQ65536 HRM153:HRM65536 IBI153:IBI65536 ILE153:ILE65536 IVA153:IVA65536 JEW153:JEW65536 JOS153:JOS65536 JYO153:JYO65536 KIK153:KIK65536 KSG153:KSG65536 LCC153:LCC65536 LLY153:LLY65536 LVU153:LVU65536 MFQ153:MFQ65536 MPM153:MPM65536 MZI153:MZI65536 NJE153:NJE65536 NTA153:NTA65536 OCW153:OCW65536 OMS153:OMS65536 OWO153:OWO65536 PGK153:PGK65536 PQG153:PQG65536 QAC153:QAC65536 QJY153:QJY65536 QTU153:QTU65536 RDQ153:RDQ65536 RNM153:RNM65536 RXI153:RXI65536 SHE153:SHE65536 SRA153:SRA65536 TAW153:TAW65536 TKS153:TKS65536 TUO153:TUO65536 UEK153:UEK65536 UOG153:UOG65536 UYC153:UYC65536 VHY153:VHY65536 VRU153:VRU65536 WBQ153:WBQ65536 WLM153:WLM65536 WVI153:WVI65536 A65689:A131072 IW65689:IW131072 SS65689:SS131072 ACO65689:ACO131072 AMK65689:AMK131072 AWG65689:AWG131072 BGC65689:BGC131072 BPY65689:BPY131072 BZU65689:BZU131072 CJQ65689:CJQ131072 CTM65689:CTM131072 DDI65689:DDI131072 DNE65689:DNE131072 DXA65689:DXA131072 EGW65689:EGW131072 EQS65689:EQS131072 FAO65689:FAO131072 FKK65689:FKK131072 FUG65689:FUG131072 GEC65689:GEC131072 GNY65689:GNY131072 GXU65689:GXU131072 HHQ65689:HHQ131072 HRM65689:HRM131072 IBI65689:IBI131072 ILE65689:ILE131072 IVA65689:IVA131072 JEW65689:JEW131072 JOS65689:JOS131072 JYO65689:JYO131072 KIK65689:KIK131072 KSG65689:KSG131072 LCC65689:LCC131072 LLY65689:LLY131072 LVU65689:LVU131072 MFQ65689:MFQ131072 MPM65689:MPM131072 MZI65689:MZI131072 NJE65689:NJE131072 NTA65689:NTA131072 OCW65689:OCW131072 OMS65689:OMS131072 OWO65689:OWO131072 PGK65689:PGK131072 PQG65689:PQG131072 QAC65689:QAC131072 QJY65689:QJY131072 QTU65689:QTU131072 RDQ65689:RDQ131072 RNM65689:RNM131072 RXI65689:RXI131072 SHE65689:SHE131072 SRA65689:SRA131072 TAW65689:TAW131072 TKS65689:TKS131072 TUO65689:TUO131072 UEK65689:UEK131072 UOG65689:UOG131072 UYC65689:UYC131072 VHY65689:VHY131072 VRU65689:VRU131072 WBQ65689:WBQ131072 WLM65689:WLM131072 WVI65689:WVI131072 A131225:A196608 IW131225:IW196608 SS131225:SS196608 ACO131225:ACO196608 AMK131225:AMK196608 AWG131225:AWG196608 BGC131225:BGC196608 BPY131225:BPY196608 BZU131225:BZU196608 CJQ131225:CJQ196608 CTM131225:CTM196608 DDI131225:DDI196608 DNE131225:DNE196608 DXA131225:DXA196608 EGW131225:EGW196608 EQS131225:EQS196608 FAO131225:FAO196608 FKK131225:FKK196608 FUG131225:FUG196608 GEC131225:GEC196608 GNY131225:GNY196608 GXU131225:GXU196608 HHQ131225:HHQ196608 HRM131225:HRM196608 IBI131225:IBI196608 ILE131225:ILE196608 IVA131225:IVA196608 JEW131225:JEW196608 JOS131225:JOS196608 JYO131225:JYO196608 KIK131225:KIK196608 KSG131225:KSG196608 LCC131225:LCC196608 LLY131225:LLY196608 LVU131225:LVU196608 MFQ131225:MFQ196608 MPM131225:MPM196608 MZI131225:MZI196608 NJE131225:NJE196608 NTA131225:NTA196608 OCW131225:OCW196608 OMS131225:OMS196608 OWO131225:OWO196608 PGK131225:PGK196608 PQG131225:PQG196608 QAC131225:QAC196608 QJY131225:QJY196608 QTU131225:QTU196608 RDQ131225:RDQ196608 RNM131225:RNM196608 RXI131225:RXI196608 SHE131225:SHE196608 SRA131225:SRA196608 TAW131225:TAW196608 TKS131225:TKS196608 TUO131225:TUO196608 UEK131225:UEK196608 UOG131225:UOG196608 UYC131225:UYC196608 VHY131225:VHY196608 VRU131225:VRU196608 WBQ131225:WBQ196608 WLM131225:WLM196608 WVI131225:WVI196608 A196761:A262144 IW196761:IW262144 SS196761:SS262144 ACO196761:ACO262144 AMK196761:AMK262144 AWG196761:AWG262144 BGC196761:BGC262144 BPY196761:BPY262144 BZU196761:BZU262144 CJQ196761:CJQ262144 CTM196761:CTM262144 DDI196761:DDI262144 DNE196761:DNE262144 DXA196761:DXA262144 EGW196761:EGW262144 EQS196761:EQS262144 FAO196761:FAO262144 FKK196761:FKK262144 FUG196761:FUG262144 GEC196761:GEC262144 GNY196761:GNY262144 GXU196761:GXU262144 HHQ196761:HHQ262144 HRM196761:HRM262144 IBI196761:IBI262144 ILE196761:ILE262144 IVA196761:IVA262144 JEW196761:JEW262144 JOS196761:JOS262144 JYO196761:JYO262144 KIK196761:KIK262144 KSG196761:KSG262144 LCC196761:LCC262144 LLY196761:LLY262144 LVU196761:LVU262144 MFQ196761:MFQ262144 MPM196761:MPM262144 MZI196761:MZI262144 NJE196761:NJE262144 NTA196761:NTA262144 OCW196761:OCW262144 OMS196761:OMS262144 OWO196761:OWO262144 PGK196761:PGK262144 PQG196761:PQG262144 QAC196761:QAC262144 QJY196761:QJY262144 QTU196761:QTU262144 RDQ196761:RDQ262144 RNM196761:RNM262144 RXI196761:RXI262144 SHE196761:SHE262144 SRA196761:SRA262144 TAW196761:TAW262144 TKS196761:TKS262144 TUO196761:TUO262144 UEK196761:UEK262144 UOG196761:UOG262144 UYC196761:UYC262144 VHY196761:VHY262144 VRU196761:VRU262144 WBQ196761:WBQ262144 WLM196761:WLM262144 WVI196761:WVI262144 A262297:A327680 IW262297:IW327680 SS262297:SS327680 ACO262297:ACO327680 AMK262297:AMK327680 AWG262297:AWG327680 BGC262297:BGC327680 BPY262297:BPY327680 BZU262297:BZU327680 CJQ262297:CJQ327680 CTM262297:CTM327680 DDI262297:DDI327680 DNE262297:DNE327680 DXA262297:DXA327680 EGW262297:EGW327680 EQS262297:EQS327680 FAO262297:FAO327680 FKK262297:FKK327680 FUG262297:FUG327680 GEC262297:GEC327680 GNY262297:GNY327680 GXU262297:GXU327680 HHQ262297:HHQ327680 HRM262297:HRM327680 IBI262297:IBI327680 ILE262297:ILE327680 IVA262297:IVA327680 JEW262297:JEW327680 JOS262297:JOS327680 JYO262297:JYO327680 KIK262297:KIK327680 KSG262297:KSG327680 LCC262297:LCC327680 LLY262297:LLY327680 LVU262297:LVU327680 MFQ262297:MFQ327680 MPM262297:MPM327680 MZI262297:MZI327680 NJE262297:NJE327680 NTA262297:NTA327680 OCW262297:OCW327680 OMS262297:OMS327680 OWO262297:OWO327680 PGK262297:PGK327680 PQG262297:PQG327680 QAC262297:QAC327680 QJY262297:QJY327680 QTU262297:QTU327680 RDQ262297:RDQ327680 RNM262297:RNM327680 RXI262297:RXI327680 SHE262297:SHE327680 SRA262297:SRA327680 TAW262297:TAW327680 TKS262297:TKS327680 TUO262297:TUO327680 UEK262297:UEK327680 UOG262297:UOG327680 UYC262297:UYC327680 VHY262297:VHY327680 VRU262297:VRU327680 WBQ262297:WBQ327680 WLM262297:WLM327680 WVI262297:WVI327680 A327833:A393216 IW327833:IW393216 SS327833:SS393216 ACO327833:ACO393216 AMK327833:AMK393216 AWG327833:AWG393216 BGC327833:BGC393216 BPY327833:BPY393216 BZU327833:BZU393216 CJQ327833:CJQ393216 CTM327833:CTM393216 DDI327833:DDI393216 DNE327833:DNE393216 DXA327833:DXA393216 EGW327833:EGW393216 EQS327833:EQS393216 FAO327833:FAO393216 FKK327833:FKK393216 FUG327833:FUG393216 GEC327833:GEC393216 GNY327833:GNY393216 GXU327833:GXU393216 HHQ327833:HHQ393216 HRM327833:HRM393216 IBI327833:IBI393216 ILE327833:ILE393216 IVA327833:IVA393216 JEW327833:JEW393216 JOS327833:JOS393216 JYO327833:JYO393216 KIK327833:KIK393216 KSG327833:KSG393216 LCC327833:LCC393216 LLY327833:LLY393216 LVU327833:LVU393216 MFQ327833:MFQ393216 MPM327833:MPM393216 MZI327833:MZI393216 NJE327833:NJE393216 NTA327833:NTA393216 OCW327833:OCW393216 OMS327833:OMS393216 OWO327833:OWO393216 PGK327833:PGK393216 PQG327833:PQG393216 QAC327833:QAC393216 QJY327833:QJY393216 QTU327833:QTU393216 RDQ327833:RDQ393216 RNM327833:RNM393216 RXI327833:RXI393216 SHE327833:SHE393216 SRA327833:SRA393216 TAW327833:TAW393216 TKS327833:TKS393216 TUO327833:TUO393216 UEK327833:UEK393216 UOG327833:UOG393216 UYC327833:UYC393216 VHY327833:VHY393216 VRU327833:VRU393216 WBQ327833:WBQ393216 WLM327833:WLM393216 WVI327833:WVI393216 A393369:A458752 IW393369:IW458752 SS393369:SS458752 ACO393369:ACO458752 AMK393369:AMK458752 AWG393369:AWG458752 BGC393369:BGC458752 BPY393369:BPY458752 BZU393369:BZU458752 CJQ393369:CJQ458752 CTM393369:CTM458752 DDI393369:DDI458752 DNE393369:DNE458752 DXA393369:DXA458752 EGW393369:EGW458752 EQS393369:EQS458752 FAO393369:FAO458752 FKK393369:FKK458752 FUG393369:FUG458752 GEC393369:GEC458752 GNY393369:GNY458752 GXU393369:GXU458752 HHQ393369:HHQ458752 HRM393369:HRM458752 IBI393369:IBI458752 ILE393369:ILE458752 IVA393369:IVA458752 JEW393369:JEW458752 JOS393369:JOS458752 JYO393369:JYO458752 KIK393369:KIK458752 KSG393369:KSG458752 LCC393369:LCC458752 LLY393369:LLY458752 LVU393369:LVU458752 MFQ393369:MFQ458752 MPM393369:MPM458752 MZI393369:MZI458752 NJE393369:NJE458752 NTA393369:NTA458752 OCW393369:OCW458752 OMS393369:OMS458752 OWO393369:OWO458752 PGK393369:PGK458752 PQG393369:PQG458752 QAC393369:QAC458752 QJY393369:QJY458752 QTU393369:QTU458752 RDQ393369:RDQ458752 RNM393369:RNM458752 RXI393369:RXI458752 SHE393369:SHE458752 SRA393369:SRA458752 TAW393369:TAW458752 TKS393369:TKS458752 TUO393369:TUO458752 UEK393369:UEK458752 UOG393369:UOG458752 UYC393369:UYC458752 VHY393369:VHY458752 VRU393369:VRU458752 WBQ393369:WBQ458752 WLM393369:WLM458752 WVI393369:WVI458752 A458905:A524288 IW458905:IW524288 SS458905:SS524288 ACO458905:ACO524288 AMK458905:AMK524288 AWG458905:AWG524288 BGC458905:BGC524288 BPY458905:BPY524288 BZU458905:BZU524288 CJQ458905:CJQ524288 CTM458905:CTM524288 DDI458905:DDI524288 DNE458905:DNE524288 DXA458905:DXA524288 EGW458905:EGW524288 EQS458905:EQS524288 FAO458905:FAO524288 FKK458905:FKK524288 FUG458905:FUG524288 GEC458905:GEC524288 GNY458905:GNY524288 GXU458905:GXU524288 HHQ458905:HHQ524288 HRM458905:HRM524288 IBI458905:IBI524288 ILE458905:ILE524288 IVA458905:IVA524288 JEW458905:JEW524288 JOS458905:JOS524288 JYO458905:JYO524288 KIK458905:KIK524288 KSG458905:KSG524288 LCC458905:LCC524288 LLY458905:LLY524288 LVU458905:LVU524288 MFQ458905:MFQ524288 MPM458905:MPM524288 MZI458905:MZI524288 NJE458905:NJE524288 NTA458905:NTA524288 OCW458905:OCW524288 OMS458905:OMS524288 OWO458905:OWO524288 PGK458905:PGK524288 PQG458905:PQG524288 QAC458905:QAC524288 QJY458905:QJY524288 QTU458905:QTU524288 RDQ458905:RDQ524288 RNM458905:RNM524288 RXI458905:RXI524288 SHE458905:SHE524288 SRA458905:SRA524288 TAW458905:TAW524288 TKS458905:TKS524288 TUO458905:TUO524288 UEK458905:UEK524288 UOG458905:UOG524288 UYC458905:UYC524288 VHY458905:VHY524288 VRU458905:VRU524288 WBQ458905:WBQ524288 WLM458905:WLM524288 WVI458905:WVI524288 A524441:A589824 IW524441:IW589824 SS524441:SS589824 ACO524441:ACO589824 AMK524441:AMK589824 AWG524441:AWG589824 BGC524441:BGC589824 BPY524441:BPY589824 BZU524441:BZU589824 CJQ524441:CJQ589824 CTM524441:CTM589824 DDI524441:DDI589824 DNE524441:DNE589824 DXA524441:DXA589824 EGW524441:EGW589824 EQS524441:EQS589824 FAO524441:FAO589824 FKK524441:FKK589824 FUG524441:FUG589824 GEC524441:GEC589824 GNY524441:GNY589824 GXU524441:GXU589824 HHQ524441:HHQ589824 HRM524441:HRM589824 IBI524441:IBI589824 ILE524441:ILE589824 IVA524441:IVA589824 JEW524441:JEW589824 JOS524441:JOS589824 JYO524441:JYO589824 KIK524441:KIK589824 KSG524441:KSG589824 LCC524441:LCC589824 LLY524441:LLY589824 LVU524441:LVU589824 MFQ524441:MFQ589824 MPM524441:MPM589824 MZI524441:MZI589824 NJE524441:NJE589824 NTA524441:NTA589824 OCW524441:OCW589824 OMS524441:OMS589824 OWO524441:OWO589824 PGK524441:PGK589824 PQG524441:PQG589824 QAC524441:QAC589824 QJY524441:QJY589824 QTU524441:QTU589824 RDQ524441:RDQ589824 RNM524441:RNM589824 RXI524441:RXI589824 SHE524441:SHE589824 SRA524441:SRA589824 TAW524441:TAW589824 TKS524441:TKS589824 TUO524441:TUO589824 UEK524441:UEK589824 UOG524441:UOG589824 UYC524441:UYC589824 VHY524441:VHY589824 VRU524441:VRU589824 WBQ524441:WBQ589824 WLM524441:WLM589824 WVI524441:WVI589824 A589977:A655360 IW589977:IW655360 SS589977:SS655360 ACO589977:ACO655360 AMK589977:AMK655360 AWG589977:AWG655360 BGC589977:BGC655360 BPY589977:BPY655360 BZU589977:BZU655360 CJQ589977:CJQ655360 CTM589977:CTM655360 DDI589977:DDI655360 DNE589977:DNE655360 DXA589977:DXA655360 EGW589977:EGW655360 EQS589977:EQS655360 FAO589977:FAO655360 FKK589977:FKK655360 FUG589977:FUG655360 GEC589977:GEC655360 GNY589977:GNY655360 GXU589977:GXU655360 HHQ589977:HHQ655360 HRM589977:HRM655360 IBI589977:IBI655360 ILE589977:ILE655360 IVA589977:IVA655360 JEW589977:JEW655360 JOS589977:JOS655360 JYO589977:JYO655360 KIK589977:KIK655360 KSG589977:KSG655360 LCC589977:LCC655360 LLY589977:LLY655360 LVU589977:LVU655360 MFQ589977:MFQ655360 MPM589977:MPM655360 MZI589977:MZI655360 NJE589977:NJE655360 NTA589977:NTA655360 OCW589977:OCW655360 OMS589977:OMS655360 OWO589977:OWO655360 PGK589977:PGK655360 PQG589977:PQG655360 QAC589977:QAC655360 QJY589977:QJY655360 QTU589977:QTU655360 RDQ589977:RDQ655360 RNM589977:RNM655360 RXI589977:RXI655360 SHE589977:SHE655360 SRA589977:SRA655360 TAW589977:TAW655360 TKS589977:TKS655360 TUO589977:TUO655360 UEK589977:UEK655360 UOG589977:UOG655360 UYC589977:UYC655360 VHY589977:VHY655360 VRU589977:VRU655360 WBQ589977:WBQ655360 WLM589977:WLM655360 WVI589977:WVI655360 A655513:A720896 IW655513:IW720896 SS655513:SS720896 ACO655513:ACO720896 AMK655513:AMK720896 AWG655513:AWG720896 BGC655513:BGC720896 BPY655513:BPY720896 BZU655513:BZU720896 CJQ655513:CJQ720896 CTM655513:CTM720896 DDI655513:DDI720896 DNE655513:DNE720896 DXA655513:DXA720896 EGW655513:EGW720896 EQS655513:EQS720896 FAO655513:FAO720896 FKK655513:FKK720896 FUG655513:FUG720896 GEC655513:GEC720896 GNY655513:GNY720896 GXU655513:GXU720896 HHQ655513:HHQ720896 HRM655513:HRM720896 IBI655513:IBI720896 ILE655513:ILE720896 IVA655513:IVA720896 JEW655513:JEW720896 JOS655513:JOS720896 JYO655513:JYO720896 KIK655513:KIK720896 KSG655513:KSG720896 LCC655513:LCC720896 LLY655513:LLY720896 LVU655513:LVU720896 MFQ655513:MFQ720896 MPM655513:MPM720896 MZI655513:MZI720896 NJE655513:NJE720896 NTA655513:NTA720896 OCW655513:OCW720896 OMS655513:OMS720896 OWO655513:OWO720896 PGK655513:PGK720896 PQG655513:PQG720896 QAC655513:QAC720896 QJY655513:QJY720896 QTU655513:QTU720896 RDQ655513:RDQ720896 RNM655513:RNM720896 RXI655513:RXI720896 SHE655513:SHE720896 SRA655513:SRA720896 TAW655513:TAW720896 TKS655513:TKS720896 TUO655513:TUO720896 UEK655513:UEK720896 UOG655513:UOG720896 UYC655513:UYC720896 VHY655513:VHY720896 VRU655513:VRU720896 WBQ655513:WBQ720896 WLM655513:WLM720896 WVI655513:WVI720896 A721049:A786432 IW721049:IW786432 SS721049:SS786432 ACO721049:ACO786432 AMK721049:AMK786432 AWG721049:AWG786432 BGC721049:BGC786432 BPY721049:BPY786432 BZU721049:BZU786432 CJQ721049:CJQ786432 CTM721049:CTM786432 DDI721049:DDI786432 DNE721049:DNE786432 DXA721049:DXA786432 EGW721049:EGW786432 EQS721049:EQS786432 FAO721049:FAO786432 FKK721049:FKK786432 FUG721049:FUG786432 GEC721049:GEC786432 GNY721049:GNY786432 GXU721049:GXU786432 HHQ721049:HHQ786432 HRM721049:HRM786432 IBI721049:IBI786432 ILE721049:ILE786432 IVA721049:IVA786432 JEW721049:JEW786432 JOS721049:JOS786432 JYO721049:JYO786432 KIK721049:KIK786432 KSG721049:KSG786432 LCC721049:LCC786432 LLY721049:LLY786432 LVU721049:LVU786432 MFQ721049:MFQ786432 MPM721049:MPM786432 MZI721049:MZI786432 NJE721049:NJE786432 NTA721049:NTA786432 OCW721049:OCW786432 OMS721049:OMS786432 OWO721049:OWO786432 PGK721049:PGK786432 PQG721049:PQG786432 QAC721049:QAC786432 QJY721049:QJY786432 QTU721049:QTU786432 RDQ721049:RDQ786432 RNM721049:RNM786432 RXI721049:RXI786432 SHE721049:SHE786432 SRA721049:SRA786432 TAW721049:TAW786432 TKS721049:TKS786432 TUO721049:TUO786432 UEK721049:UEK786432 UOG721049:UOG786432 UYC721049:UYC786432 VHY721049:VHY786432 VRU721049:VRU786432 WBQ721049:WBQ786432 WLM721049:WLM786432 WVI721049:WVI786432 A786585:A851968 IW786585:IW851968 SS786585:SS851968 ACO786585:ACO851968 AMK786585:AMK851968 AWG786585:AWG851968 BGC786585:BGC851968 BPY786585:BPY851968 BZU786585:BZU851968 CJQ786585:CJQ851968 CTM786585:CTM851968 DDI786585:DDI851968 DNE786585:DNE851968 DXA786585:DXA851968 EGW786585:EGW851968 EQS786585:EQS851968 FAO786585:FAO851968 FKK786585:FKK851968 FUG786585:FUG851968 GEC786585:GEC851968 GNY786585:GNY851968 GXU786585:GXU851968 HHQ786585:HHQ851968 HRM786585:HRM851968 IBI786585:IBI851968 ILE786585:ILE851968 IVA786585:IVA851968 JEW786585:JEW851968 JOS786585:JOS851968 JYO786585:JYO851968 KIK786585:KIK851968 KSG786585:KSG851968 LCC786585:LCC851968 LLY786585:LLY851968 LVU786585:LVU851968 MFQ786585:MFQ851968 MPM786585:MPM851968 MZI786585:MZI851968 NJE786585:NJE851968 NTA786585:NTA851968 OCW786585:OCW851968 OMS786585:OMS851968 OWO786585:OWO851968 PGK786585:PGK851968 PQG786585:PQG851968 QAC786585:QAC851968 QJY786585:QJY851968 QTU786585:QTU851968 RDQ786585:RDQ851968 RNM786585:RNM851968 RXI786585:RXI851968 SHE786585:SHE851968 SRA786585:SRA851968 TAW786585:TAW851968 TKS786585:TKS851968 TUO786585:TUO851968 UEK786585:UEK851968 UOG786585:UOG851968 UYC786585:UYC851968 VHY786585:VHY851968 VRU786585:VRU851968 WBQ786585:WBQ851968 WLM786585:WLM851968 WVI786585:WVI851968 A852121:A917504 IW852121:IW917504 SS852121:SS917504 ACO852121:ACO917504 AMK852121:AMK917504 AWG852121:AWG917504 BGC852121:BGC917504 BPY852121:BPY917504 BZU852121:BZU917504 CJQ852121:CJQ917504 CTM852121:CTM917504 DDI852121:DDI917504 DNE852121:DNE917504 DXA852121:DXA917504 EGW852121:EGW917504 EQS852121:EQS917504 FAO852121:FAO917504 FKK852121:FKK917504 FUG852121:FUG917504 GEC852121:GEC917504 GNY852121:GNY917504 GXU852121:GXU917504 HHQ852121:HHQ917504 HRM852121:HRM917504 IBI852121:IBI917504 ILE852121:ILE917504 IVA852121:IVA917504 JEW852121:JEW917504 JOS852121:JOS917504 JYO852121:JYO917504 KIK852121:KIK917504 KSG852121:KSG917504 LCC852121:LCC917504 LLY852121:LLY917504 LVU852121:LVU917504 MFQ852121:MFQ917504 MPM852121:MPM917504 MZI852121:MZI917504 NJE852121:NJE917504 NTA852121:NTA917504 OCW852121:OCW917504 OMS852121:OMS917504 OWO852121:OWO917504 PGK852121:PGK917504 PQG852121:PQG917504 QAC852121:QAC917504 QJY852121:QJY917504 QTU852121:QTU917504 RDQ852121:RDQ917504 RNM852121:RNM917504 RXI852121:RXI917504 SHE852121:SHE917504 SRA852121:SRA917504 TAW852121:TAW917504 TKS852121:TKS917504 TUO852121:TUO917504 UEK852121:UEK917504 UOG852121:UOG917504 UYC852121:UYC917504 VHY852121:VHY917504 VRU852121:VRU917504 WBQ852121:WBQ917504 WLM852121:WLM917504 WVI852121:WVI917504 A917657:A983040 IW917657:IW983040 SS917657:SS983040 ACO917657:ACO983040 AMK917657:AMK983040 AWG917657:AWG983040 BGC917657:BGC983040 BPY917657:BPY983040 BZU917657:BZU983040 CJQ917657:CJQ983040 CTM917657:CTM983040 DDI917657:DDI983040 DNE917657:DNE983040 DXA917657:DXA983040 EGW917657:EGW983040 EQS917657:EQS983040 FAO917657:FAO983040 FKK917657:FKK983040 FUG917657:FUG983040 GEC917657:GEC983040 GNY917657:GNY983040 GXU917657:GXU983040 HHQ917657:HHQ983040 HRM917657:HRM983040 IBI917657:IBI983040 ILE917657:ILE983040 IVA917657:IVA983040 JEW917657:JEW983040 JOS917657:JOS983040 JYO917657:JYO983040 KIK917657:KIK983040 KSG917657:KSG983040 LCC917657:LCC983040 LLY917657:LLY983040 LVU917657:LVU983040 MFQ917657:MFQ983040 MPM917657:MPM983040 MZI917657:MZI983040 NJE917657:NJE983040 NTA917657:NTA983040 OCW917657:OCW983040 OMS917657:OMS983040 OWO917657:OWO983040 PGK917657:PGK983040 PQG917657:PQG983040 QAC917657:QAC983040 QJY917657:QJY983040 QTU917657:QTU983040 RDQ917657:RDQ983040 RNM917657:RNM983040 RXI917657:RXI983040 SHE917657:SHE983040 SRA917657:SRA983040 TAW917657:TAW983040 TKS917657:TKS983040 TUO917657:TUO983040 UEK917657:UEK983040 UOG917657:UOG983040 UYC917657:UYC983040 VHY917657:VHY983040 VRU917657:VRU983040 WBQ917657:WBQ983040 WLM917657:WLM983040 WVI917657:WVI983040 A983193:A1048576 IW983193:IW1048576 SS983193:SS1048576 ACO983193:ACO1048576 AMK983193:AMK1048576 AWG983193:AWG1048576 BGC983193:BGC1048576 BPY983193:BPY1048576 BZU983193:BZU1048576 CJQ983193:CJQ1048576 CTM983193:CTM1048576 DDI983193:DDI1048576 DNE983193:DNE1048576 DXA983193:DXA1048576 EGW983193:EGW1048576 EQS983193:EQS1048576 FAO983193:FAO1048576 FKK983193:FKK1048576 FUG983193:FUG1048576 GEC983193:GEC1048576 GNY983193:GNY1048576 GXU983193:GXU1048576 HHQ983193:HHQ1048576 HRM983193:HRM1048576 IBI983193:IBI1048576 ILE983193:ILE1048576 IVA983193:IVA1048576 JEW983193:JEW1048576 JOS983193:JOS1048576 JYO983193:JYO1048576 KIK983193:KIK1048576 KSG983193:KSG1048576 LCC983193:LCC1048576 LLY983193:LLY1048576 LVU983193:LVU1048576 MFQ983193:MFQ1048576 MPM983193:MPM1048576 MZI983193:MZI1048576 NJE983193:NJE1048576 NTA983193:NTA1048576 OCW983193:OCW1048576 OMS983193:OMS1048576 OWO983193:OWO1048576 PGK983193:PGK1048576 PQG983193:PQG1048576 QAC983193:QAC1048576 QJY983193:QJY1048576 QTU983193:QTU1048576 RDQ983193:RDQ1048576 RNM983193:RNM1048576 RXI983193:RXI1048576 SHE983193:SHE1048576 SRA983193:SRA1048576 TAW983193:TAW1048576 TKS983193:TKS1048576 TUO983193:TUO1048576 UEK983193:UEK1048576 UOG983193:UOG1048576 UYC983193:UYC1048576 VHY983193:VHY1048576 VRU983193:VRU1048576 WBQ983193:WBQ1048576 WLM983193:WLM1048576 WVI983193:WVI1048576 O163:T65536 JK163:JP65536 TG163:TL65536 ADC163:ADH65536 AMY163:AND65536 AWU163:AWZ65536 BGQ163:BGV65536 BQM163:BQR65536 CAI163:CAN65536 CKE163:CKJ65536 CUA163:CUF65536 DDW163:DEB65536 DNS163:DNX65536 DXO163:DXT65536 EHK163:EHP65536 ERG163:ERL65536 FBC163:FBH65536 FKY163:FLD65536 FUU163:FUZ65536 GEQ163:GEV65536 GOM163:GOR65536 GYI163:GYN65536 HIE163:HIJ65536 HSA163:HSF65536 IBW163:ICB65536 ILS163:ILX65536 IVO163:IVT65536 JFK163:JFP65536 JPG163:JPL65536 JZC163:JZH65536 KIY163:KJD65536 KSU163:KSZ65536 LCQ163:LCV65536 LMM163:LMR65536 LWI163:LWN65536 MGE163:MGJ65536 MQA163:MQF65536 MZW163:NAB65536 NJS163:NJX65536 NTO163:NTT65536 ODK163:ODP65536 ONG163:ONL65536 OXC163:OXH65536 PGY163:PHD65536 PQU163:PQZ65536 QAQ163:QAV65536 QKM163:QKR65536 QUI163:QUN65536 REE163:REJ65536 ROA163:ROF65536 RXW163:RYB65536 SHS163:SHX65536 SRO163:SRT65536 TBK163:TBP65536 TLG163:TLL65536 TVC163:TVH65536 UEY163:UFD65536 UOU163:UOZ65536 UYQ163:UYV65536 VIM163:VIR65536 VSI163:VSN65536 WCE163:WCJ65536 WMA163:WMF65536 WVW163:WWB65536 O65699:T131072 JK65699:JP131072 TG65699:TL131072 ADC65699:ADH131072 AMY65699:AND131072 AWU65699:AWZ131072 BGQ65699:BGV131072 BQM65699:BQR131072 CAI65699:CAN131072 CKE65699:CKJ131072 CUA65699:CUF131072 DDW65699:DEB131072 DNS65699:DNX131072 DXO65699:DXT131072 EHK65699:EHP131072 ERG65699:ERL131072 FBC65699:FBH131072 FKY65699:FLD131072 FUU65699:FUZ131072 GEQ65699:GEV131072 GOM65699:GOR131072 GYI65699:GYN131072 HIE65699:HIJ131072 HSA65699:HSF131072 IBW65699:ICB131072 ILS65699:ILX131072 IVO65699:IVT131072 JFK65699:JFP131072 JPG65699:JPL131072 JZC65699:JZH131072 KIY65699:KJD131072 KSU65699:KSZ131072 LCQ65699:LCV131072 LMM65699:LMR131072 LWI65699:LWN131072 MGE65699:MGJ131072 MQA65699:MQF131072 MZW65699:NAB131072 NJS65699:NJX131072 NTO65699:NTT131072 ODK65699:ODP131072 ONG65699:ONL131072 OXC65699:OXH131072 PGY65699:PHD131072 PQU65699:PQZ131072 QAQ65699:QAV131072 QKM65699:QKR131072 QUI65699:QUN131072 REE65699:REJ131072 ROA65699:ROF131072 RXW65699:RYB131072 SHS65699:SHX131072 SRO65699:SRT131072 TBK65699:TBP131072 TLG65699:TLL131072 TVC65699:TVH131072 UEY65699:UFD131072 UOU65699:UOZ131072 UYQ65699:UYV131072 VIM65699:VIR131072 VSI65699:VSN131072 WCE65699:WCJ131072 WMA65699:WMF131072 WVW65699:WWB131072 O131235:T196608 JK131235:JP196608 TG131235:TL196608 ADC131235:ADH196608 AMY131235:AND196608 AWU131235:AWZ196608 BGQ131235:BGV196608 BQM131235:BQR196608 CAI131235:CAN196608 CKE131235:CKJ196608 CUA131235:CUF196608 DDW131235:DEB196608 DNS131235:DNX196608 DXO131235:DXT196608 EHK131235:EHP196608 ERG131235:ERL196608 FBC131235:FBH196608 FKY131235:FLD196608 FUU131235:FUZ196608 GEQ131235:GEV196608 GOM131235:GOR196608 GYI131235:GYN196608 HIE131235:HIJ196608 HSA131235:HSF196608 IBW131235:ICB196608 ILS131235:ILX196608 IVO131235:IVT196608 JFK131235:JFP196608 JPG131235:JPL196608 JZC131235:JZH196608 KIY131235:KJD196608 KSU131235:KSZ196608 LCQ131235:LCV196608 LMM131235:LMR196608 LWI131235:LWN196608 MGE131235:MGJ196608 MQA131235:MQF196608 MZW131235:NAB196608 NJS131235:NJX196608 NTO131235:NTT196608 ODK131235:ODP196608 ONG131235:ONL196608 OXC131235:OXH196608 PGY131235:PHD196608 PQU131235:PQZ196608 QAQ131235:QAV196608 QKM131235:QKR196608 QUI131235:QUN196608 REE131235:REJ196608 ROA131235:ROF196608 RXW131235:RYB196608 SHS131235:SHX196608 SRO131235:SRT196608 TBK131235:TBP196608 TLG131235:TLL196608 TVC131235:TVH196608 UEY131235:UFD196608 UOU131235:UOZ196608 UYQ131235:UYV196608 VIM131235:VIR196608 VSI131235:VSN196608 WCE131235:WCJ196608 WMA131235:WMF196608 WVW131235:WWB196608 O196771:T262144 JK196771:JP262144 TG196771:TL262144 ADC196771:ADH262144 AMY196771:AND262144 AWU196771:AWZ262144 BGQ196771:BGV262144 BQM196771:BQR262144 CAI196771:CAN262144 CKE196771:CKJ262144 CUA196771:CUF262144 DDW196771:DEB262144 DNS196771:DNX262144 DXO196771:DXT262144 EHK196771:EHP262144 ERG196771:ERL262144 FBC196771:FBH262144 FKY196771:FLD262144 FUU196771:FUZ262144 GEQ196771:GEV262144 GOM196771:GOR262144 GYI196771:GYN262144 HIE196771:HIJ262144 HSA196771:HSF262144 IBW196771:ICB262144 ILS196771:ILX262144 IVO196771:IVT262144 JFK196771:JFP262144 JPG196771:JPL262144 JZC196771:JZH262144 KIY196771:KJD262144 KSU196771:KSZ262144 LCQ196771:LCV262144 LMM196771:LMR262144 LWI196771:LWN262144 MGE196771:MGJ262144 MQA196771:MQF262144 MZW196771:NAB262144 NJS196771:NJX262144 NTO196771:NTT262144 ODK196771:ODP262144 ONG196771:ONL262144 OXC196771:OXH262144 PGY196771:PHD262144 PQU196771:PQZ262144 QAQ196771:QAV262144 QKM196771:QKR262144 QUI196771:QUN262144 REE196771:REJ262144 ROA196771:ROF262144 RXW196771:RYB262144 SHS196771:SHX262144 SRO196771:SRT262144 TBK196771:TBP262144 TLG196771:TLL262144 TVC196771:TVH262144 UEY196771:UFD262144 UOU196771:UOZ262144 UYQ196771:UYV262144 VIM196771:VIR262144 VSI196771:VSN262144 WCE196771:WCJ262144 WMA196771:WMF262144 WVW196771:WWB262144 O262307:T327680 JK262307:JP327680 TG262307:TL327680 ADC262307:ADH327680 AMY262307:AND327680 AWU262307:AWZ327680 BGQ262307:BGV327680 BQM262307:BQR327680 CAI262307:CAN327680 CKE262307:CKJ327680 CUA262307:CUF327680 DDW262307:DEB327680 DNS262307:DNX327680 DXO262307:DXT327680 EHK262307:EHP327680 ERG262307:ERL327680 FBC262307:FBH327680 FKY262307:FLD327680 FUU262307:FUZ327680 GEQ262307:GEV327680 GOM262307:GOR327680 GYI262307:GYN327680 HIE262307:HIJ327680 HSA262307:HSF327680 IBW262307:ICB327680 ILS262307:ILX327680 IVO262307:IVT327680 JFK262307:JFP327680 JPG262307:JPL327680 JZC262307:JZH327680 KIY262307:KJD327680 KSU262307:KSZ327680 LCQ262307:LCV327680 LMM262307:LMR327680 LWI262307:LWN327680 MGE262307:MGJ327680 MQA262307:MQF327680 MZW262307:NAB327680 NJS262307:NJX327680 NTO262307:NTT327680 ODK262307:ODP327680 ONG262307:ONL327680 OXC262307:OXH327680 PGY262307:PHD327680 PQU262307:PQZ327680 QAQ262307:QAV327680 QKM262307:QKR327680 QUI262307:QUN327680 REE262307:REJ327680 ROA262307:ROF327680 RXW262307:RYB327680 SHS262307:SHX327680 SRO262307:SRT327680 TBK262307:TBP327680 TLG262307:TLL327680 TVC262307:TVH327680 UEY262307:UFD327680 UOU262307:UOZ327680 UYQ262307:UYV327680 VIM262307:VIR327680 VSI262307:VSN327680 WCE262307:WCJ327680 WMA262307:WMF327680 WVW262307:WWB327680 O327843:T393216 JK327843:JP393216 TG327843:TL393216 ADC327843:ADH393216 AMY327843:AND393216 AWU327843:AWZ393216 BGQ327843:BGV393216 BQM327843:BQR393216 CAI327843:CAN393216 CKE327843:CKJ393216 CUA327843:CUF393216 DDW327843:DEB393216 DNS327843:DNX393216 DXO327843:DXT393216 EHK327843:EHP393216 ERG327843:ERL393216 FBC327843:FBH393216 FKY327843:FLD393216 FUU327843:FUZ393216 GEQ327843:GEV393216 GOM327843:GOR393216 GYI327843:GYN393216 HIE327843:HIJ393216 HSA327843:HSF393216 IBW327843:ICB393216 ILS327843:ILX393216 IVO327843:IVT393216 JFK327843:JFP393216 JPG327843:JPL393216 JZC327843:JZH393216 KIY327843:KJD393216 KSU327843:KSZ393216 LCQ327843:LCV393216 LMM327843:LMR393216 LWI327843:LWN393216 MGE327843:MGJ393216 MQA327843:MQF393216 MZW327843:NAB393216 NJS327843:NJX393216 NTO327843:NTT393216 ODK327843:ODP393216 ONG327843:ONL393216 OXC327843:OXH393216 PGY327843:PHD393216 PQU327843:PQZ393216 QAQ327843:QAV393216 QKM327843:QKR393216 QUI327843:QUN393216 REE327843:REJ393216 ROA327843:ROF393216 RXW327843:RYB393216 SHS327843:SHX393216 SRO327843:SRT393216 TBK327843:TBP393216 TLG327843:TLL393216 TVC327843:TVH393216 UEY327843:UFD393216 UOU327843:UOZ393216 UYQ327843:UYV393216 VIM327843:VIR393216 VSI327843:VSN393216 WCE327843:WCJ393216 WMA327843:WMF393216 WVW327843:WWB393216 O393379:T458752 JK393379:JP458752 TG393379:TL458752 ADC393379:ADH458752 AMY393379:AND458752 AWU393379:AWZ458752 BGQ393379:BGV458752 BQM393379:BQR458752 CAI393379:CAN458752 CKE393379:CKJ458752 CUA393379:CUF458752 DDW393379:DEB458752 DNS393379:DNX458752 DXO393379:DXT458752 EHK393379:EHP458752 ERG393379:ERL458752 FBC393379:FBH458752 FKY393379:FLD458752 FUU393379:FUZ458752 GEQ393379:GEV458752 GOM393379:GOR458752 GYI393379:GYN458752 HIE393379:HIJ458752 HSA393379:HSF458752 IBW393379:ICB458752 ILS393379:ILX458752 IVO393379:IVT458752 JFK393379:JFP458752 JPG393379:JPL458752 JZC393379:JZH458752 KIY393379:KJD458752 KSU393379:KSZ458752 LCQ393379:LCV458752 LMM393379:LMR458752 LWI393379:LWN458752 MGE393379:MGJ458752 MQA393379:MQF458752 MZW393379:NAB458752 NJS393379:NJX458752 NTO393379:NTT458752 ODK393379:ODP458752 ONG393379:ONL458752 OXC393379:OXH458752 PGY393379:PHD458752 PQU393379:PQZ458752 QAQ393379:QAV458752 QKM393379:QKR458752 QUI393379:QUN458752 REE393379:REJ458752 ROA393379:ROF458752 RXW393379:RYB458752 SHS393379:SHX458752 SRO393379:SRT458752 TBK393379:TBP458752 TLG393379:TLL458752 TVC393379:TVH458752 UEY393379:UFD458752 UOU393379:UOZ458752 UYQ393379:UYV458752 VIM393379:VIR458752 VSI393379:VSN458752 WCE393379:WCJ458752 WMA393379:WMF458752 WVW393379:WWB458752 O458915:T524288 JK458915:JP524288 TG458915:TL524288 ADC458915:ADH524288 AMY458915:AND524288 AWU458915:AWZ524288 BGQ458915:BGV524288 BQM458915:BQR524288 CAI458915:CAN524288 CKE458915:CKJ524288 CUA458915:CUF524288 DDW458915:DEB524288 DNS458915:DNX524288 DXO458915:DXT524288 EHK458915:EHP524288 ERG458915:ERL524288 FBC458915:FBH524288 FKY458915:FLD524288 FUU458915:FUZ524288 GEQ458915:GEV524288 GOM458915:GOR524288 GYI458915:GYN524288 HIE458915:HIJ524288 HSA458915:HSF524288 IBW458915:ICB524288 ILS458915:ILX524288 IVO458915:IVT524288 JFK458915:JFP524288 JPG458915:JPL524288 JZC458915:JZH524288 KIY458915:KJD524288 KSU458915:KSZ524288 LCQ458915:LCV524288 LMM458915:LMR524288 LWI458915:LWN524288 MGE458915:MGJ524288 MQA458915:MQF524288 MZW458915:NAB524288 NJS458915:NJX524288 NTO458915:NTT524288 ODK458915:ODP524288 ONG458915:ONL524288 OXC458915:OXH524288 PGY458915:PHD524288 PQU458915:PQZ524288 QAQ458915:QAV524288 QKM458915:QKR524288 QUI458915:QUN524288 REE458915:REJ524288 ROA458915:ROF524288 RXW458915:RYB524288 SHS458915:SHX524288 SRO458915:SRT524288 TBK458915:TBP524288 TLG458915:TLL524288 TVC458915:TVH524288 UEY458915:UFD524288 UOU458915:UOZ524288 UYQ458915:UYV524288 VIM458915:VIR524288 VSI458915:VSN524288 WCE458915:WCJ524288 WMA458915:WMF524288 WVW458915:WWB524288 O524451:T589824 JK524451:JP589824 TG524451:TL589824 ADC524451:ADH589824 AMY524451:AND589824 AWU524451:AWZ589824 BGQ524451:BGV589824 BQM524451:BQR589824 CAI524451:CAN589824 CKE524451:CKJ589824 CUA524451:CUF589824 DDW524451:DEB589824 DNS524451:DNX589824 DXO524451:DXT589824 EHK524451:EHP589824 ERG524451:ERL589824 FBC524451:FBH589824 FKY524451:FLD589824 FUU524451:FUZ589824 GEQ524451:GEV589824 GOM524451:GOR589824 GYI524451:GYN589824 HIE524451:HIJ589824 HSA524451:HSF589824 IBW524451:ICB589824 ILS524451:ILX589824 IVO524451:IVT589824 JFK524451:JFP589824 JPG524451:JPL589824 JZC524451:JZH589824 KIY524451:KJD589824 KSU524451:KSZ589824 LCQ524451:LCV589824 LMM524451:LMR589824 LWI524451:LWN589824 MGE524451:MGJ589824 MQA524451:MQF589824 MZW524451:NAB589824 NJS524451:NJX589824 NTO524451:NTT589824 ODK524451:ODP589824 ONG524451:ONL589824 OXC524451:OXH589824 PGY524451:PHD589824 PQU524451:PQZ589824 QAQ524451:QAV589824 QKM524451:QKR589824 QUI524451:QUN589824 REE524451:REJ589824 ROA524451:ROF589824 RXW524451:RYB589824 SHS524451:SHX589824 SRO524451:SRT589824 TBK524451:TBP589824 TLG524451:TLL589824 TVC524451:TVH589824 UEY524451:UFD589824 UOU524451:UOZ589824 UYQ524451:UYV589824 VIM524451:VIR589824 VSI524451:VSN589824 WCE524451:WCJ589824 WMA524451:WMF589824 WVW524451:WWB589824 O589987:T655360 JK589987:JP655360 TG589987:TL655360 ADC589987:ADH655360 AMY589987:AND655360 AWU589987:AWZ655360 BGQ589987:BGV655360 BQM589987:BQR655360 CAI589987:CAN655360 CKE589987:CKJ655360 CUA589987:CUF655360 DDW589987:DEB655360 DNS589987:DNX655360 DXO589987:DXT655360 EHK589987:EHP655360 ERG589987:ERL655360 FBC589987:FBH655360 FKY589987:FLD655360 FUU589987:FUZ655360 GEQ589987:GEV655360 GOM589987:GOR655360 GYI589987:GYN655360 HIE589987:HIJ655360 HSA589987:HSF655360 IBW589987:ICB655360 ILS589987:ILX655360 IVO589987:IVT655360 JFK589987:JFP655360 JPG589987:JPL655360 JZC589987:JZH655360 KIY589987:KJD655360 KSU589987:KSZ655360 LCQ589987:LCV655360 LMM589987:LMR655360 LWI589987:LWN655360 MGE589987:MGJ655360 MQA589987:MQF655360 MZW589987:NAB655360 NJS589987:NJX655360 NTO589987:NTT655360 ODK589987:ODP655360 ONG589987:ONL655360 OXC589987:OXH655360 PGY589987:PHD655360 PQU589987:PQZ655360 QAQ589987:QAV655360 QKM589987:QKR655360 QUI589987:QUN655360 REE589987:REJ655360 ROA589987:ROF655360 RXW589987:RYB655360 SHS589987:SHX655360 SRO589987:SRT655360 TBK589987:TBP655360 TLG589987:TLL655360 TVC589987:TVH655360 UEY589987:UFD655360 UOU589987:UOZ655360 UYQ589987:UYV655360 VIM589987:VIR655360 VSI589987:VSN655360 WCE589987:WCJ655360 WMA589987:WMF655360 WVW589987:WWB655360 O655523:T720896 JK655523:JP720896 TG655523:TL720896 ADC655523:ADH720896 AMY655523:AND720896 AWU655523:AWZ720896 BGQ655523:BGV720896 BQM655523:BQR720896 CAI655523:CAN720896 CKE655523:CKJ720896 CUA655523:CUF720896 DDW655523:DEB720896 DNS655523:DNX720896 DXO655523:DXT720896 EHK655523:EHP720896 ERG655523:ERL720896 FBC655523:FBH720896 FKY655523:FLD720896 FUU655523:FUZ720896 GEQ655523:GEV720896 GOM655523:GOR720896 GYI655523:GYN720896 HIE655523:HIJ720896 HSA655523:HSF720896 IBW655523:ICB720896 ILS655523:ILX720896 IVO655523:IVT720896 JFK655523:JFP720896 JPG655523:JPL720896 JZC655523:JZH720896 KIY655523:KJD720896 KSU655523:KSZ720896 LCQ655523:LCV720896 LMM655523:LMR720896 LWI655523:LWN720896 MGE655523:MGJ720896 MQA655523:MQF720896 MZW655523:NAB720896 NJS655523:NJX720896 NTO655523:NTT720896 ODK655523:ODP720896 ONG655523:ONL720896 OXC655523:OXH720896 PGY655523:PHD720896 PQU655523:PQZ720896 QAQ655523:QAV720896 QKM655523:QKR720896 QUI655523:QUN720896 REE655523:REJ720896 ROA655523:ROF720896 RXW655523:RYB720896 SHS655523:SHX720896 SRO655523:SRT720896 TBK655523:TBP720896 TLG655523:TLL720896 TVC655523:TVH720896 UEY655523:UFD720896 UOU655523:UOZ720896 UYQ655523:UYV720896 VIM655523:VIR720896 VSI655523:VSN720896 WCE655523:WCJ720896 WMA655523:WMF720896 WVW655523:WWB720896 O721059:T786432 JK721059:JP786432 TG721059:TL786432 ADC721059:ADH786432 AMY721059:AND786432 AWU721059:AWZ786432 BGQ721059:BGV786432 BQM721059:BQR786432 CAI721059:CAN786432 CKE721059:CKJ786432 CUA721059:CUF786432 DDW721059:DEB786432 DNS721059:DNX786432 DXO721059:DXT786432 EHK721059:EHP786432 ERG721059:ERL786432 FBC721059:FBH786432 FKY721059:FLD786432 FUU721059:FUZ786432 GEQ721059:GEV786432 GOM721059:GOR786432 GYI721059:GYN786432 HIE721059:HIJ786432 HSA721059:HSF786432 IBW721059:ICB786432 ILS721059:ILX786432 IVO721059:IVT786432 JFK721059:JFP786432 JPG721059:JPL786432 JZC721059:JZH786432 KIY721059:KJD786432 KSU721059:KSZ786432 LCQ721059:LCV786432 LMM721059:LMR786432 LWI721059:LWN786432 MGE721059:MGJ786432 MQA721059:MQF786432 MZW721059:NAB786432 NJS721059:NJX786432 NTO721059:NTT786432 ODK721059:ODP786432 ONG721059:ONL786432 OXC721059:OXH786432 PGY721059:PHD786432 PQU721059:PQZ786432 QAQ721059:QAV786432 QKM721059:QKR786432 QUI721059:QUN786432 REE721059:REJ786432 ROA721059:ROF786432 RXW721059:RYB786432 SHS721059:SHX786432 SRO721059:SRT786432 TBK721059:TBP786432 TLG721059:TLL786432 TVC721059:TVH786432 UEY721059:UFD786432 UOU721059:UOZ786432 UYQ721059:UYV786432 VIM721059:VIR786432 VSI721059:VSN786432 WCE721059:WCJ786432 WMA721059:WMF786432 WVW721059:WWB786432 O786595:T851968 JK786595:JP851968 TG786595:TL851968 ADC786595:ADH851968 AMY786595:AND851968 AWU786595:AWZ851968 BGQ786595:BGV851968 BQM786595:BQR851968 CAI786595:CAN851968 CKE786595:CKJ851968 CUA786595:CUF851968 DDW786595:DEB851968 DNS786595:DNX851968 DXO786595:DXT851968 EHK786595:EHP851968 ERG786595:ERL851968 FBC786595:FBH851968 FKY786595:FLD851968 FUU786595:FUZ851968 GEQ786595:GEV851968 GOM786595:GOR851968 GYI786595:GYN851968 HIE786595:HIJ851968 HSA786595:HSF851968 IBW786595:ICB851968 ILS786595:ILX851968 IVO786595:IVT851968 JFK786595:JFP851968 JPG786595:JPL851968 JZC786595:JZH851968 KIY786595:KJD851968 KSU786595:KSZ851968 LCQ786595:LCV851968 LMM786595:LMR851968 LWI786595:LWN851968 MGE786595:MGJ851968 MQA786595:MQF851968 MZW786595:NAB851968 NJS786595:NJX851968 NTO786595:NTT851968 ODK786595:ODP851968 ONG786595:ONL851968 OXC786595:OXH851968 PGY786595:PHD851968 PQU786595:PQZ851968 QAQ786595:QAV851968 QKM786595:QKR851968 QUI786595:QUN851968 REE786595:REJ851968 ROA786595:ROF851968 RXW786595:RYB851968 SHS786595:SHX851968 SRO786595:SRT851968 TBK786595:TBP851968 TLG786595:TLL851968 TVC786595:TVH851968 UEY786595:UFD851968 UOU786595:UOZ851968 UYQ786595:UYV851968 VIM786595:VIR851968 VSI786595:VSN851968 WCE786595:WCJ851968 WMA786595:WMF851968 WVW786595:WWB851968 O852131:T917504 JK852131:JP917504 TG852131:TL917504 ADC852131:ADH917504 AMY852131:AND917504 AWU852131:AWZ917504 BGQ852131:BGV917504 BQM852131:BQR917504 CAI852131:CAN917504 CKE852131:CKJ917504 CUA852131:CUF917504 DDW852131:DEB917504 DNS852131:DNX917504 DXO852131:DXT917504 EHK852131:EHP917504 ERG852131:ERL917504 FBC852131:FBH917504 FKY852131:FLD917504 FUU852131:FUZ917504 GEQ852131:GEV917504 GOM852131:GOR917504 GYI852131:GYN917504 HIE852131:HIJ917504 HSA852131:HSF917504 IBW852131:ICB917504 ILS852131:ILX917504 IVO852131:IVT917504 JFK852131:JFP917504 JPG852131:JPL917504 JZC852131:JZH917504 KIY852131:KJD917504 KSU852131:KSZ917504 LCQ852131:LCV917504 LMM852131:LMR917504 LWI852131:LWN917504 MGE852131:MGJ917504 MQA852131:MQF917504 MZW852131:NAB917504 NJS852131:NJX917504 NTO852131:NTT917504 ODK852131:ODP917504 ONG852131:ONL917504 OXC852131:OXH917504 PGY852131:PHD917504 PQU852131:PQZ917504 QAQ852131:QAV917504 QKM852131:QKR917504 QUI852131:QUN917504 REE852131:REJ917504 ROA852131:ROF917504 RXW852131:RYB917504 SHS852131:SHX917504 SRO852131:SRT917504 TBK852131:TBP917504 TLG852131:TLL917504 TVC852131:TVH917504 UEY852131:UFD917504 UOU852131:UOZ917504 UYQ852131:UYV917504 VIM852131:VIR917504 VSI852131:VSN917504 WCE852131:WCJ917504 WMA852131:WMF917504 WVW852131:WWB917504 O917667:T983040 JK917667:JP983040 TG917667:TL983040 ADC917667:ADH983040 AMY917667:AND983040 AWU917667:AWZ983040 BGQ917667:BGV983040 BQM917667:BQR983040 CAI917667:CAN983040 CKE917667:CKJ983040 CUA917667:CUF983040 DDW917667:DEB983040 DNS917667:DNX983040 DXO917667:DXT983040 EHK917667:EHP983040 ERG917667:ERL983040 FBC917667:FBH983040 FKY917667:FLD983040 FUU917667:FUZ983040 GEQ917667:GEV983040 GOM917667:GOR983040 GYI917667:GYN983040 HIE917667:HIJ983040 HSA917667:HSF983040 IBW917667:ICB983040 ILS917667:ILX983040 IVO917667:IVT983040 JFK917667:JFP983040 JPG917667:JPL983040 JZC917667:JZH983040 KIY917667:KJD983040 KSU917667:KSZ983040 LCQ917667:LCV983040 LMM917667:LMR983040 LWI917667:LWN983040 MGE917667:MGJ983040 MQA917667:MQF983040 MZW917667:NAB983040 NJS917667:NJX983040 NTO917667:NTT983040 ODK917667:ODP983040 ONG917667:ONL983040 OXC917667:OXH983040 PGY917667:PHD983040 PQU917667:PQZ983040 QAQ917667:QAV983040 QKM917667:QKR983040 QUI917667:QUN983040 REE917667:REJ983040 ROA917667:ROF983040 RXW917667:RYB983040 SHS917667:SHX983040 SRO917667:SRT983040 TBK917667:TBP983040 TLG917667:TLL983040 TVC917667:TVH983040 UEY917667:UFD983040 UOU917667:UOZ983040 UYQ917667:UYV983040 VIM917667:VIR983040 VSI917667:VSN983040 WCE917667:WCJ983040 WMA917667:WMF983040 WVW917667:WWB983040 O983203:T1048576 JK983203:JP1048576 TG983203:TL1048576 ADC983203:ADH1048576 AMY983203:AND1048576 AWU983203:AWZ1048576 BGQ983203:BGV1048576 BQM983203:BQR1048576 CAI983203:CAN1048576 CKE983203:CKJ1048576 CUA983203:CUF1048576 DDW983203:DEB1048576 DNS983203:DNX1048576 DXO983203:DXT1048576 EHK983203:EHP1048576 ERG983203:ERL1048576 FBC983203:FBH1048576 FKY983203:FLD1048576 FUU983203:FUZ1048576 GEQ983203:GEV1048576 GOM983203:GOR1048576 GYI983203:GYN1048576 HIE983203:HIJ1048576 HSA983203:HSF1048576 IBW983203:ICB1048576 ILS983203:ILX1048576 IVO983203:IVT1048576 JFK983203:JFP1048576 JPG983203:JPL1048576 JZC983203:JZH1048576 KIY983203:KJD1048576 KSU983203:KSZ1048576 LCQ983203:LCV1048576 LMM983203:LMR1048576 LWI983203:LWN1048576 MGE983203:MGJ1048576 MQA983203:MQF1048576 MZW983203:NAB1048576 NJS983203:NJX1048576 NTO983203:NTT1048576 ODK983203:ODP1048576 ONG983203:ONL1048576 OXC983203:OXH1048576 PGY983203:PHD1048576 PQU983203:PQZ1048576 QAQ983203:QAV1048576 QKM983203:QKR1048576 QUI983203:QUN1048576 REE983203:REJ1048576 ROA983203:ROF1048576 RXW983203:RYB1048576 SHS983203:SHX1048576 SRO983203:SRT1048576 TBK983203:TBP1048576 TLG983203:TLL1048576 TVC983203:TVH1048576 UEY983203:UFD1048576 UOU983203:UOZ1048576 UYQ983203:UYV1048576 VIM983203:VIR1048576 VSI983203:VSN1048576 WCE983203:WCJ1048576 WMA983203:WMF1048576 WVW983203:WWB1048576 AB163:AI65536 JX163:KE65536 TT163:UA65536 ADP163:ADW65536 ANL163:ANS65536 AXH163:AXO65536 BHD163:BHK65536 BQZ163:BRG65536 CAV163:CBC65536 CKR163:CKY65536 CUN163:CUU65536 DEJ163:DEQ65536 DOF163:DOM65536 DYB163:DYI65536 EHX163:EIE65536 ERT163:ESA65536 FBP163:FBW65536 FLL163:FLS65536 FVH163:FVO65536 GFD163:GFK65536 GOZ163:GPG65536 GYV163:GZC65536 HIR163:HIY65536 HSN163:HSU65536 ICJ163:ICQ65536 IMF163:IMM65536 IWB163:IWI65536 JFX163:JGE65536 JPT163:JQA65536 JZP163:JZW65536 KJL163:KJS65536 KTH163:KTO65536 LDD163:LDK65536 LMZ163:LNG65536 LWV163:LXC65536 MGR163:MGY65536 MQN163:MQU65536 NAJ163:NAQ65536 NKF163:NKM65536 NUB163:NUI65536 ODX163:OEE65536 ONT163:OOA65536 OXP163:OXW65536 PHL163:PHS65536 PRH163:PRO65536 QBD163:QBK65536 QKZ163:QLG65536 QUV163:QVC65536 RER163:REY65536 RON163:ROU65536 RYJ163:RYQ65536 SIF163:SIM65536 SSB163:SSI65536 TBX163:TCE65536 TLT163:TMA65536 TVP163:TVW65536 UFL163:UFS65536 UPH163:UPO65536 UZD163:UZK65536 VIZ163:VJG65536 VSV163:VTC65536 WCR163:WCY65536 WMN163:WMU65536 WWJ163:WWQ65536 AB65699:AI131072 JX65699:KE131072 TT65699:UA131072 ADP65699:ADW131072 ANL65699:ANS131072 AXH65699:AXO131072 BHD65699:BHK131072 BQZ65699:BRG131072 CAV65699:CBC131072 CKR65699:CKY131072 CUN65699:CUU131072 DEJ65699:DEQ131072 DOF65699:DOM131072 DYB65699:DYI131072 EHX65699:EIE131072 ERT65699:ESA131072 FBP65699:FBW131072 FLL65699:FLS131072 FVH65699:FVO131072 GFD65699:GFK131072 GOZ65699:GPG131072 GYV65699:GZC131072 HIR65699:HIY131072 HSN65699:HSU131072 ICJ65699:ICQ131072 IMF65699:IMM131072 IWB65699:IWI131072 JFX65699:JGE131072 JPT65699:JQA131072 JZP65699:JZW131072 KJL65699:KJS131072 KTH65699:KTO131072 LDD65699:LDK131072 LMZ65699:LNG131072 LWV65699:LXC131072 MGR65699:MGY131072 MQN65699:MQU131072 NAJ65699:NAQ131072 NKF65699:NKM131072 NUB65699:NUI131072 ODX65699:OEE131072 ONT65699:OOA131072 OXP65699:OXW131072 PHL65699:PHS131072 PRH65699:PRO131072 QBD65699:QBK131072 QKZ65699:QLG131072 QUV65699:QVC131072 RER65699:REY131072 RON65699:ROU131072 RYJ65699:RYQ131072 SIF65699:SIM131072 SSB65699:SSI131072 TBX65699:TCE131072 TLT65699:TMA131072 TVP65699:TVW131072 UFL65699:UFS131072 UPH65699:UPO131072 UZD65699:UZK131072 VIZ65699:VJG131072 VSV65699:VTC131072 WCR65699:WCY131072 WMN65699:WMU131072 WWJ65699:WWQ131072 AB131235:AI196608 JX131235:KE196608 TT131235:UA196608 ADP131235:ADW196608 ANL131235:ANS196608 AXH131235:AXO196608 BHD131235:BHK196608 BQZ131235:BRG196608 CAV131235:CBC196608 CKR131235:CKY196608 CUN131235:CUU196608 DEJ131235:DEQ196608 DOF131235:DOM196608 DYB131235:DYI196608 EHX131235:EIE196608 ERT131235:ESA196608 FBP131235:FBW196608 FLL131235:FLS196608 FVH131235:FVO196608 GFD131235:GFK196608 GOZ131235:GPG196608 GYV131235:GZC196608 HIR131235:HIY196608 HSN131235:HSU196608 ICJ131235:ICQ196608 IMF131235:IMM196608 IWB131235:IWI196608 JFX131235:JGE196608 JPT131235:JQA196608 JZP131235:JZW196608 KJL131235:KJS196608 KTH131235:KTO196608 LDD131235:LDK196608 LMZ131235:LNG196608 LWV131235:LXC196608 MGR131235:MGY196608 MQN131235:MQU196608 NAJ131235:NAQ196608 NKF131235:NKM196608 NUB131235:NUI196608 ODX131235:OEE196608 ONT131235:OOA196608 OXP131235:OXW196608 PHL131235:PHS196608 PRH131235:PRO196608 QBD131235:QBK196608 QKZ131235:QLG196608 QUV131235:QVC196608 RER131235:REY196608 RON131235:ROU196608 RYJ131235:RYQ196608 SIF131235:SIM196608 SSB131235:SSI196608 TBX131235:TCE196608 TLT131235:TMA196608 TVP131235:TVW196608 UFL131235:UFS196608 UPH131235:UPO196608 UZD131235:UZK196608 VIZ131235:VJG196608 VSV131235:VTC196608 WCR131235:WCY196608 WMN131235:WMU196608 WWJ131235:WWQ196608 AB196771:AI262144 JX196771:KE262144 TT196771:UA262144 ADP196771:ADW262144 ANL196771:ANS262144 AXH196771:AXO262144 BHD196771:BHK262144 BQZ196771:BRG262144 CAV196771:CBC262144 CKR196771:CKY262144 CUN196771:CUU262144 DEJ196771:DEQ262144 DOF196771:DOM262144 DYB196771:DYI262144 EHX196771:EIE262144 ERT196771:ESA262144 FBP196771:FBW262144 FLL196771:FLS262144 FVH196771:FVO262144 GFD196771:GFK262144 GOZ196771:GPG262144 GYV196771:GZC262144 HIR196771:HIY262144 HSN196771:HSU262144 ICJ196771:ICQ262144 IMF196771:IMM262144 IWB196771:IWI262144 JFX196771:JGE262144 JPT196771:JQA262144 JZP196771:JZW262144 KJL196771:KJS262144 KTH196771:KTO262144 LDD196771:LDK262144 LMZ196771:LNG262144 LWV196771:LXC262144 MGR196771:MGY262144 MQN196771:MQU262144 NAJ196771:NAQ262144 NKF196771:NKM262144 NUB196771:NUI262144 ODX196771:OEE262144 ONT196771:OOA262144 OXP196771:OXW262144 PHL196771:PHS262144 PRH196771:PRO262144 QBD196771:QBK262144 QKZ196771:QLG262144 QUV196771:QVC262144 RER196771:REY262144 RON196771:ROU262144 RYJ196771:RYQ262144 SIF196771:SIM262144 SSB196771:SSI262144 TBX196771:TCE262144 TLT196771:TMA262144 TVP196771:TVW262144 UFL196771:UFS262144 UPH196771:UPO262144 UZD196771:UZK262144 VIZ196771:VJG262144 VSV196771:VTC262144 WCR196771:WCY262144 WMN196771:WMU262144 WWJ196771:WWQ262144 AB262307:AI327680 JX262307:KE327680 TT262307:UA327680 ADP262307:ADW327680 ANL262307:ANS327680 AXH262307:AXO327680 BHD262307:BHK327680 BQZ262307:BRG327680 CAV262307:CBC327680 CKR262307:CKY327680 CUN262307:CUU327680 DEJ262307:DEQ327680 DOF262307:DOM327680 DYB262307:DYI327680 EHX262307:EIE327680 ERT262307:ESA327680 FBP262307:FBW327680 FLL262307:FLS327680 FVH262307:FVO327680 GFD262307:GFK327680 GOZ262307:GPG327680 GYV262307:GZC327680 HIR262307:HIY327680 HSN262307:HSU327680 ICJ262307:ICQ327680 IMF262307:IMM327680 IWB262307:IWI327680 JFX262307:JGE327680 JPT262307:JQA327680 JZP262307:JZW327680 KJL262307:KJS327680 KTH262307:KTO327680 LDD262307:LDK327680 LMZ262307:LNG327680 LWV262307:LXC327680 MGR262307:MGY327680 MQN262307:MQU327680 NAJ262307:NAQ327680 NKF262307:NKM327680 NUB262307:NUI327680 ODX262307:OEE327680 ONT262307:OOA327680 OXP262307:OXW327680 PHL262307:PHS327680 PRH262307:PRO327680 QBD262307:QBK327680 QKZ262307:QLG327680 QUV262307:QVC327680 RER262307:REY327680 RON262307:ROU327680 RYJ262307:RYQ327680 SIF262307:SIM327680 SSB262307:SSI327680 TBX262307:TCE327680 TLT262307:TMA327680 TVP262307:TVW327680 UFL262307:UFS327680 UPH262307:UPO327680 UZD262307:UZK327680 VIZ262307:VJG327680 VSV262307:VTC327680 WCR262307:WCY327680 WMN262307:WMU327680 WWJ262307:WWQ327680 AB327843:AI393216 JX327843:KE393216 TT327843:UA393216 ADP327843:ADW393216 ANL327843:ANS393216 AXH327843:AXO393216 BHD327843:BHK393216 BQZ327843:BRG393216 CAV327843:CBC393216 CKR327843:CKY393216 CUN327843:CUU393216 DEJ327843:DEQ393216 DOF327843:DOM393216 DYB327843:DYI393216 EHX327843:EIE393216 ERT327843:ESA393216 FBP327843:FBW393216 FLL327843:FLS393216 FVH327843:FVO393216 GFD327843:GFK393216 GOZ327843:GPG393216 GYV327843:GZC393216 HIR327843:HIY393216 HSN327843:HSU393216 ICJ327843:ICQ393216 IMF327843:IMM393216 IWB327843:IWI393216 JFX327843:JGE393216 JPT327843:JQA393216 JZP327843:JZW393216 KJL327843:KJS393216 KTH327843:KTO393216 LDD327843:LDK393216 LMZ327843:LNG393216 LWV327843:LXC393216 MGR327843:MGY393216 MQN327843:MQU393216 NAJ327843:NAQ393216 NKF327843:NKM393216 NUB327843:NUI393216 ODX327843:OEE393216 ONT327843:OOA393216 OXP327843:OXW393216 PHL327843:PHS393216 PRH327843:PRO393216 QBD327843:QBK393216 QKZ327843:QLG393216 QUV327843:QVC393216 RER327843:REY393216 RON327843:ROU393216 RYJ327843:RYQ393216 SIF327843:SIM393216 SSB327843:SSI393216 TBX327843:TCE393216 TLT327843:TMA393216 TVP327843:TVW393216 UFL327843:UFS393216 UPH327843:UPO393216 UZD327843:UZK393216 VIZ327843:VJG393216 VSV327843:VTC393216 WCR327843:WCY393216 WMN327843:WMU393216 WWJ327843:WWQ393216 AB393379:AI458752 JX393379:KE458752 TT393379:UA458752 ADP393379:ADW458752 ANL393379:ANS458752 AXH393379:AXO458752 BHD393379:BHK458752 BQZ393379:BRG458752 CAV393379:CBC458752 CKR393379:CKY458752 CUN393379:CUU458752 DEJ393379:DEQ458752 DOF393379:DOM458752 DYB393379:DYI458752 EHX393379:EIE458752 ERT393379:ESA458752 FBP393379:FBW458752 FLL393379:FLS458752 FVH393379:FVO458752 GFD393379:GFK458752 GOZ393379:GPG458752 GYV393379:GZC458752 HIR393379:HIY458752 HSN393379:HSU458752 ICJ393379:ICQ458752 IMF393379:IMM458752 IWB393379:IWI458752 JFX393379:JGE458752 JPT393379:JQA458752 JZP393379:JZW458752 KJL393379:KJS458752 KTH393379:KTO458752 LDD393379:LDK458752 LMZ393379:LNG458752 LWV393379:LXC458752 MGR393379:MGY458752 MQN393379:MQU458752 NAJ393379:NAQ458752 NKF393379:NKM458752 NUB393379:NUI458752 ODX393379:OEE458752 ONT393379:OOA458752 OXP393379:OXW458752 PHL393379:PHS458752 PRH393379:PRO458752 QBD393379:QBK458752 QKZ393379:QLG458752 QUV393379:QVC458752 RER393379:REY458752 RON393379:ROU458752 RYJ393379:RYQ458752 SIF393379:SIM458752 SSB393379:SSI458752 TBX393379:TCE458752 TLT393379:TMA458752 TVP393379:TVW458752 UFL393379:UFS458752 UPH393379:UPO458752 UZD393379:UZK458752 VIZ393379:VJG458752 VSV393379:VTC458752 WCR393379:WCY458752 WMN393379:WMU458752 WWJ393379:WWQ458752 AB458915:AI524288 JX458915:KE524288 TT458915:UA524288 ADP458915:ADW524288 ANL458915:ANS524288 AXH458915:AXO524288 BHD458915:BHK524288 BQZ458915:BRG524288 CAV458915:CBC524288 CKR458915:CKY524288 CUN458915:CUU524288 DEJ458915:DEQ524288 DOF458915:DOM524288 DYB458915:DYI524288 EHX458915:EIE524288 ERT458915:ESA524288 FBP458915:FBW524288 FLL458915:FLS524288 FVH458915:FVO524288 GFD458915:GFK524288 GOZ458915:GPG524288 GYV458915:GZC524288 HIR458915:HIY524288 HSN458915:HSU524288 ICJ458915:ICQ524288 IMF458915:IMM524288 IWB458915:IWI524288 JFX458915:JGE524288 JPT458915:JQA524288 JZP458915:JZW524288 KJL458915:KJS524288 KTH458915:KTO524288 LDD458915:LDK524288 LMZ458915:LNG524288 LWV458915:LXC524288 MGR458915:MGY524288 MQN458915:MQU524288 NAJ458915:NAQ524288 NKF458915:NKM524288 NUB458915:NUI524288 ODX458915:OEE524288 ONT458915:OOA524288 OXP458915:OXW524288 PHL458915:PHS524288 PRH458915:PRO524288 QBD458915:QBK524288 QKZ458915:QLG524288 QUV458915:QVC524288 RER458915:REY524288 RON458915:ROU524288 RYJ458915:RYQ524288 SIF458915:SIM524288 SSB458915:SSI524288 TBX458915:TCE524288 TLT458915:TMA524288 TVP458915:TVW524288 UFL458915:UFS524288 UPH458915:UPO524288 UZD458915:UZK524288 VIZ458915:VJG524288 VSV458915:VTC524288 WCR458915:WCY524288 WMN458915:WMU524288 WWJ458915:WWQ524288 AB524451:AI589824 JX524451:KE589824 TT524451:UA589824 ADP524451:ADW589824 ANL524451:ANS589824 AXH524451:AXO589824 BHD524451:BHK589824 BQZ524451:BRG589824 CAV524451:CBC589824 CKR524451:CKY589824 CUN524451:CUU589824 DEJ524451:DEQ589824 DOF524451:DOM589824 DYB524451:DYI589824 EHX524451:EIE589824 ERT524451:ESA589824 FBP524451:FBW589824 FLL524451:FLS589824 FVH524451:FVO589824 GFD524451:GFK589824 GOZ524451:GPG589824 GYV524451:GZC589824 HIR524451:HIY589824 HSN524451:HSU589824 ICJ524451:ICQ589824 IMF524451:IMM589824 IWB524451:IWI589824 JFX524451:JGE589824 JPT524451:JQA589824 JZP524451:JZW589824 KJL524451:KJS589824 KTH524451:KTO589824 LDD524451:LDK589824 LMZ524451:LNG589824 LWV524451:LXC589824 MGR524451:MGY589824 MQN524451:MQU589824 NAJ524451:NAQ589824 NKF524451:NKM589824 NUB524451:NUI589824 ODX524451:OEE589824 ONT524451:OOA589824 OXP524451:OXW589824 PHL524451:PHS589824 PRH524451:PRO589824 QBD524451:QBK589824 QKZ524451:QLG589824 QUV524451:QVC589824 RER524451:REY589824 RON524451:ROU589824 RYJ524451:RYQ589824 SIF524451:SIM589824 SSB524451:SSI589824 TBX524451:TCE589824 TLT524451:TMA589824 TVP524451:TVW589824 UFL524451:UFS589824 UPH524451:UPO589824 UZD524451:UZK589824 VIZ524451:VJG589824 VSV524451:VTC589824 WCR524451:WCY589824 WMN524451:WMU589824 WWJ524451:WWQ589824 AB589987:AI655360 JX589987:KE655360 TT589987:UA655360 ADP589987:ADW655360 ANL589987:ANS655360 AXH589987:AXO655360 BHD589987:BHK655360 BQZ589987:BRG655360 CAV589987:CBC655360 CKR589987:CKY655360 CUN589987:CUU655360 DEJ589987:DEQ655360 DOF589987:DOM655360 DYB589987:DYI655360 EHX589987:EIE655360 ERT589987:ESA655360 FBP589987:FBW655360 FLL589987:FLS655360 FVH589987:FVO655360 GFD589987:GFK655360 GOZ589987:GPG655360 GYV589987:GZC655360 HIR589987:HIY655360 HSN589987:HSU655360 ICJ589987:ICQ655360 IMF589987:IMM655360 IWB589987:IWI655360 JFX589987:JGE655360 JPT589987:JQA655360 JZP589987:JZW655360 KJL589987:KJS655360 KTH589987:KTO655360 LDD589987:LDK655360 LMZ589987:LNG655360 LWV589987:LXC655360 MGR589987:MGY655360 MQN589987:MQU655360 NAJ589987:NAQ655360 NKF589987:NKM655360 NUB589987:NUI655360 ODX589987:OEE655360 ONT589987:OOA655360 OXP589987:OXW655360 PHL589987:PHS655360 PRH589987:PRO655360 QBD589987:QBK655360 QKZ589987:QLG655360 QUV589987:QVC655360 RER589987:REY655360 RON589987:ROU655360 RYJ589987:RYQ655360 SIF589987:SIM655360 SSB589987:SSI655360 TBX589987:TCE655360 TLT589987:TMA655360 TVP589987:TVW655360 UFL589987:UFS655360 UPH589987:UPO655360 UZD589987:UZK655360 VIZ589987:VJG655360 VSV589987:VTC655360 WCR589987:WCY655360 WMN589987:WMU655360 WWJ589987:WWQ655360 AB655523:AI720896 JX655523:KE720896 TT655523:UA720896 ADP655523:ADW720896 ANL655523:ANS720896 AXH655523:AXO720896 BHD655523:BHK720896 BQZ655523:BRG720896 CAV655523:CBC720896 CKR655523:CKY720896 CUN655523:CUU720896 DEJ655523:DEQ720896 DOF655523:DOM720896 DYB655523:DYI720896 EHX655523:EIE720896 ERT655523:ESA720896 FBP655523:FBW720896 FLL655523:FLS720896 FVH655523:FVO720896 GFD655523:GFK720896 GOZ655523:GPG720896 GYV655523:GZC720896 HIR655523:HIY720896 HSN655523:HSU720896 ICJ655523:ICQ720896 IMF655523:IMM720896 IWB655523:IWI720896 JFX655523:JGE720896 JPT655523:JQA720896 JZP655523:JZW720896 KJL655523:KJS720896 KTH655523:KTO720896 LDD655523:LDK720896 LMZ655523:LNG720896 LWV655523:LXC720896 MGR655523:MGY720896 MQN655523:MQU720896 NAJ655523:NAQ720896 NKF655523:NKM720896 NUB655523:NUI720896 ODX655523:OEE720896 ONT655523:OOA720896 OXP655523:OXW720896 PHL655523:PHS720896 PRH655523:PRO720896 QBD655523:QBK720896 QKZ655523:QLG720896 QUV655523:QVC720896 RER655523:REY720896 RON655523:ROU720896 RYJ655523:RYQ720896 SIF655523:SIM720896 SSB655523:SSI720896 TBX655523:TCE720896 TLT655523:TMA720896 TVP655523:TVW720896 UFL655523:UFS720896 UPH655523:UPO720896 UZD655523:UZK720896 VIZ655523:VJG720896 VSV655523:VTC720896 WCR655523:WCY720896 WMN655523:WMU720896 WWJ655523:WWQ720896 AB721059:AI786432 JX721059:KE786432 TT721059:UA786432 ADP721059:ADW786432 ANL721059:ANS786432 AXH721059:AXO786432 BHD721059:BHK786432 BQZ721059:BRG786432 CAV721059:CBC786432 CKR721059:CKY786432 CUN721059:CUU786432 DEJ721059:DEQ786432 DOF721059:DOM786432 DYB721059:DYI786432 EHX721059:EIE786432 ERT721059:ESA786432 FBP721059:FBW786432 FLL721059:FLS786432 FVH721059:FVO786432 GFD721059:GFK786432 GOZ721059:GPG786432 GYV721059:GZC786432 HIR721059:HIY786432 HSN721059:HSU786432 ICJ721059:ICQ786432 IMF721059:IMM786432 IWB721059:IWI786432 JFX721059:JGE786432 JPT721059:JQA786432 JZP721059:JZW786432 KJL721059:KJS786432 KTH721059:KTO786432 LDD721059:LDK786432 LMZ721059:LNG786432 LWV721059:LXC786432 MGR721059:MGY786432 MQN721059:MQU786432 NAJ721059:NAQ786432 NKF721059:NKM786432 NUB721059:NUI786432 ODX721059:OEE786432 ONT721059:OOA786432 OXP721059:OXW786432 PHL721059:PHS786432 PRH721059:PRO786432 QBD721059:QBK786432 QKZ721059:QLG786432 QUV721059:QVC786432 RER721059:REY786432 RON721059:ROU786432 RYJ721059:RYQ786432 SIF721059:SIM786432 SSB721059:SSI786432 TBX721059:TCE786432 TLT721059:TMA786432 TVP721059:TVW786432 UFL721059:UFS786432 UPH721059:UPO786432 UZD721059:UZK786432 VIZ721059:VJG786432 VSV721059:VTC786432 WCR721059:WCY786432 WMN721059:WMU786432 WWJ721059:WWQ786432 AB786595:AI851968 JX786595:KE851968 TT786595:UA851968 ADP786595:ADW851968 ANL786595:ANS851968 AXH786595:AXO851968 BHD786595:BHK851968 BQZ786595:BRG851968 CAV786595:CBC851968 CKR786595:CKY851968 CUN786595:CUU851968 DEJ786595:DEQ851968 DOF786595:DOM851968 DYB786595:DYI851968 EHX786595:EIE851968 ERT786595:ESA851968 FBP786595:FBW851968 FLL786595:FLS851968 FVH786595:FVO851968 GFD786595:GFK851968 GOZ786595:GPG851968 GYV786595:GZC851968 HIR786595:HIY851968 HSN786595:HSU851968 ICJ786595:ICQ851968 IMF786595:IMM851968 IWB786595:IWI851968 JFX786595:JGE851968 JPT786595:JQA851968 JZP786595:JZW851968 KJL786595:KJS851968 KTH786595:KTO851968 LDD786595:LDK851968 LMZ786595:LNG851968 LWV786595:LXC851968 MGR786595:MGY851968 MQN786595:MQU851968 NAJ786595:NAQ851968 NKF786595:NKM851968 NUB786595:NUI851968 ODX786595:OEE851968 ONT786595:OOA851968 OXP786595:OXW851968 PHL786595:PHS851968 PRH786595:PRO851968 QBD786595:QBK851968 QKZ786595:QLG851968 QUV786595:QVC851968 RER786595:REY851968 RON786595:ROU851968 RYJ786595:RYQ851968 SIF786595:SIM851968 SSB786595:SSI851968 TBX786595:TCE851968 TLT786595:TMA851968 TVP786595:TVW851968 UFL786595:UFS851968 UPH786595:UPO851968 UZD786595:UZK851968 VIZ786595:VJG851968 VSV786595:VTC851968 WCR786595:WCY851968 WMN786595:WMU851968 WWJ786595:WWQ851968 AB852131:AI917504 JX852131:KE917504 TT852131:UA917504 ADP852131:ADW917504 ANL852131:ANS917504 AXH852131:AXO917504 BHD852131:BHK917504 BQZ852131:BRG917504 CAV852131:CBC917504 CKR852131:CKY917504 CUN852131:CUU917504 DEJ852131:DEQ917504 DOF852131:DOM917504 DYB852131:DYI917504 EHX852131:EIE917504 ERT852131:ESA917504 FBP852131:FBW917504 FLL852131:FLS917504 FVH852131:FVO917504 GFD852131:GFK917504 GOZ852131:GPG917504 GYV852131:GZC917504 HIR852131:HIY917504 HSN852131:HSU917504 ICJ852131:ICQ917504 IMF852131:IMM917504 IWB852131:IWI917504 JFX852131:JGE917504 JPT852131:JQA917504 JZP852131:JZW917504 KJL852131:KJS917504 KTH852131:KTO917504 LDD852131:LDK917504 LMZ852131:LNG917504 LWV852131:LXC917504 MGR852131:MGY917504 MQN852131:MQU917504 NAJ852131:NAQ917504 NKF852131:NKM917504 NUB852131:NUI917504 ODX852131:OEE917504 ONT852131:OOA917504 OXP852131:OXW917504 PHL852131:PHS917504 PRH852131:PRO917504 QBD852131:QBK917504 QKZ852131:QLG917504 QUV852131:QVC917504 RER852131:REY917504 RON852131:ROU917504 RYJ852131:RYQ917504 SIF852131:SIM917504 SSB852131:SSI917504 TBX852131:TCE917504 TLT852131:TMA917504 TVP852131:TVW917504 UFL852131:UFS917504 UPH852131:UPO917504 UZD852131:UZK917504 VIZ852131:VJG917504 VSV852131:VTC917504 WCR852131:WCY917504 WMN852131:WMU917504 WWJ852131:WWQ917504 AB917667:AI983040 JX917667:KE983040 TT917667:UA983040 ADP917667:ADW983040 ANL917667:ANS983040 AXH917667:AXO983040 BHD917667:BHK983040 BQZ917667:BRG983040 CAV917667:CBC983040 CKR917667:CKY983040 CUN917667:CUU983040 DEJ917667:DEQ983040 DOF917667:DOM983040 DYB917667:DYI983040 EHX917667:EIE983040 ERT917667:ESA983040 FBP917667:FBW983040 FLL917667:FLS983040 FVH917667:FVO983040 GFD917667:GFK983040 GOZ917667:GPG983040 GYV917667:GZC983040 HIR917667:HIY983040 HSN917667:HSU983040 ICJ917667:ICQ983040 IMF917667:IMM983040 IWB917667:IWI983040 JFX917667:JGE983040 JPT917667:JQA983040 JZP917667:JZW983040 KJL917667:KJS983040 KTH917667:KTO983040 LDD917667:LDK983040 LMZ917667:LNG983040 LWV917667:LXC983040 MGR917667:MGY983040 MQN917667:MQU983040 NAJ917667:NAQ983040 NKF917667:NKM983040 NUB917667:NUI983040 ODX917667:OEE983040 ONT917667:OOA983040 OXP917667:OXW983040 PHL917667:PHS983040 PRH917667:PRO983040 QBD917667:QBK983040 QKZ917667:QLG983040 QUV917667:QVC983040 RER917667:REY983040 RON917667:ROU983040 RYJ917667:RYQ983040 SIF917667:SIM983040 SSB917667:SSI983040 TBX917667:TCE983040 TLT917667:TMA983040 TVP917667:TVW983040 UFL917667:UFS983040 UPH917667:UPO983040 UZD917667:UZK983040 VIZ917667:VJG983040 VSV917667:VTC983040 WCR917667:WCY983040 WMN917667:WMU983040 WWJ917667:WWQ983040 AB983203:AI1048576 JX983203:KE1048576 TT983203:UA1048576 ADP983203:ADW1048576 ANL983203:ANS1048576 AXH983203:AXO1048576 BHD983203:BHK1048576 BQZ983203:BRG1048576 CAV983203:CBC1048576 CKR983203:CKY1048576 CUN983203:CUU1048576 DEJ983203:DEQ1048576 DOF983203:DOM1048576 DYB983203:DYI1048576 EHX983203:EIE1048576 ERT983203:ESA1048576 FBP983203:FBW1048576 FLL983203:FLS1048576 FVH983203:FVO1048576 GFD983203:GFK1048576 GOZ983203:GPG1048576 GYV983203:GZC1048576 HIR983203:HIY1048576 HSN983203:HSU1048576 ICJ983203:ICQ1048576 IMF983203:IMM1048576 IWB983203:IWI1048576 JFX983203:JGE1048576 JPT983203:JQA1048576 JZP983203:JZW1048576 KJL983203:KJS1048576 KTH983203:KTO1048576 LDD983203:LDK1048576 LMZ983203:LNG1048576 LWV983203:LXC1048576 MGR983203:MGY1048576 MQN983203:MQU1048576 NAJ983203:NAQ1048576 NKF983203:NKM1048576 NUB983203:NUI1048576 ODX983203:OEE1048576 ONT983203:OOA1048576 OXP983203:OXW1048576 PHL983203:PHS1048576 PRH983203:PRO1048576 QBD983203:QBK1048576 QKZ983203:QLG1048576 QUV983203:QVC1048576 RER983203:REY1048576 RON983203:ROU1048576 RYJ983203:RYQ1048576 SIF983203:SIM1048576 SSB983203:SSI1048576 TBX983203:TCE1048576 TLT983203:TMA1048576 TVP983203:TVW1048576 UFL983203:UFS1048576 UPH983203:UPO1048576 UZD983203:UZK1048576 VIZ983203:VJG1048576 VSV983203:VTC1048576 WCR983203:WCY1048576 WMN983203:WMU1048576 WWJ983203:WWQ1048576 U164:AA65536 JQ164:JW65536 TM164:TS65536 ADI164:ADO65536 ANE164:ANK65536 AXA164:AXG65536 BGW164:BHC65536 BQS164:BQY65536 CAO164:CAU65536 CKK164:CKQ65536 CUG164:CUM65536 DEC164:DEI65536 DNY164:DOE65536 DXU164:DYA65536 EHQ164:EHW65536 ERM164:ERS65536 FBI164:FBO65536 FLE164:FLK65536 FVA164:FVG65536 GEW164:GFC65536 GOS164:GOY65536 GYO164:GYU65536 HIK164:HIQ65536 HSG164:HSM65536 ICC164:ICI65536 ILY164:IME65536 IVU164:IWA65536 JFQ164:JFW65536 JPM164:JPS65536 JZI164:JZO65536 KJE164:KJK65536 KTA164:KTG65536 LCW164:LDC65536 LMS164:LMY65536 LWO164:LWU65536 MGK164:MGQ65536 MQG164:MQM65536 NAC164:NAI65536 NJY164:NKE65536 NTU164:NUA65536 ODQ164:ODW65536 ONM164:ONS65536 OXI164:OXO65536 PHE164:PHK65536 PRA164:PRG65536 QAW164:QBC65536 QKS164:QKY65536 QUO164:QUU65536 REK164:REQ65536 ROG164:ROM65536 RYC164:RYI65536 SHY164:SIE65536 SRU164:SSA65536 TBQ164:TBW65536 TLM164:TLS65536 TVI164:TVO65536 UFE164:UFK65536 UPA164:UPG65536 UYW164:UZC65536 VIS164:VIY65536 VSO164:VSU65536 WCK164:WCQ65536 WMG164:WMM65536 WWC164:WWI65536 U65700:AA131072 JQ65700:JW131072 TM65700:TS131072 ADI65700:ADO131072 ANE65700:ANK131072 AXA65700:AXG131072 BGW65700:BHC131072 BQS65700:BQY131072 CAO65700:CAU131072 CKK65700:CKQ131072 CUG65700:CUM131072 DEC65700:DEI131072 DNY65700:DOE131072 DXU65700:DYA131072 EHQ65700:EHW131072 ERM65700:ERS131072 FBI65700:FBO131072 FLE65700:FLK131072 FVA65700:FVG131072 GEW65700:GFC131072 GOS65700:GOY131072 GYO65700:GYU131072 HIK65700:HIQ131072 HSG65700:HSM131072 ICC65700:ICI131072 ILY65700:IME131072 IVU65700:IWA131072 JFQ65700:JFW131072 JPM65700:JPS131072 JZI65700:JZO131072 KJE65700:KJK131072 KTA65700:KTG131072 LCW65700:LDC131072 LMS65700:LMY131072 LWO65700:LWU131072 MGK65700:MGQ131072 MQG65700:MQM131072 NAC65700:NAI131072 NJY65700:NKE131072 NTU65700:NUA131072 ODQ65700:ODW131072 ONM65700:ONS131072 OXI65700:OXO131072 PHE65700:PHK131072 PRA65700:PRG131072 QAW65700:QBC131072 QKS65700:QKY131072 QUO65700:QUU131072 REK65700:REQ131072 ROG65700:ROM131072 RYC65700:RYI131072 SHY65700:SIE131072 SRU65700:SSA131072 TBQ65700:TBW131072 TLM65700:TLS131072 TVI65700:TVO131072 UFE65700:UFK131072 UPA65700:UPG131072 UYW65700:UZC131072 VIS65700:VIY131072 VSO65700:VSU131072 WCK65700:WCQ131072 WMG65700:WMM131072 WWC65700:WWI131072 U131236:AA196608 JQ131236:JW196608 TM131236:TS196608 ADI131236:ADO196608 ANE131236:ANK196608 AXA131236:AXG196608 BGW131236:BHC196608 BQS131236:BQY196608 CAO131236:CAU196608 CKK131236:CKQ196608 CUG131236:CUM196608 DEC131236:DEI196608 DNY131236:DOE196608 DXU131236:DYA196608 EHQ131236:EHW196608 ERM131236:ERS196608 FBI131236:FBO196608 FLE131236:FLK196608 FVA131236:FVG196608 GEW131236:GFC196608 GOS131236:GOY196608 GYO131236:GYU196608 HIK131236:HIQ196608 HSG131236:HSM196608 ICC131236:ICI196608 ILY131236:IME196608 IVU131236:IWA196608 JFQ131236:JFW196608 JPM131236:JPS196608 JZI131236:JZO196608 KJE131236:KJK196608 KTA131236:KTG196608 LCW131236:LDC196608 LMS131236:LMY196608 LWO131236:LWU196608 MGK131236:MGQ196608 MQG131236:MQM196608 NAC131236:NAI196608 NJY131236:NKE196608 NTU131236:NUA196608 ODQ131236:ODW196608 ONM131236:ONS196608 OXI131236:OXO196608 PHE131236:PHK196608 PRA131236:PRG196608 QAW131236:QBC196608 QKS131236:QKY196608 QUO131236:QUU196608 REK131236:REQ196608 ROG131236:ROM196608 RYC131236:RYI196608 SHY131236:SIE196608 SRU131236:SSA196608 TBQ131236:TBW196608 TLM131236:TLS196608 TVI131236:TVO196608 UFE131236:UFK196608 UPA131236:UPG196608 UYW131236:UZC196608 VIS131236:VIY196608 VSO131236:VSU196608 WCK131236:WCQ196608 WMG131236:WMM196608 WWC131236:WWI196608 U196772:AA262144 JQ196772:JW262144 TM196772:TS262144 ADI196772:ADO262144 ANE196772:ANK262144 AXA196772:AXG262144 BGW196772:BHC262144 BQS196772:BQY262144 CAO196772:CAU262144 CKK196772:CKQ262144 CUG196772:CUM262144 DEC196772:DEI262144 DNY196772:DOE262144 DXU196772:DYA262144 EHQ196772:EHW262144 ERM196772:ERS262144 FBI196772:FBO262144 FLE196772:FLK262144 FVA196772:FVG262144 GEW196772:GFC262144 GOS196772:GOY262144 GYO196772:GYU262144 HIK196772:HIQ262144 HSG196772:HSM262144 ICC196772:ICI262144 ILY196772:IME262144 IVU196772:IWA262144 JFQ196772:JFW262144 JPM196772:JPS262144 JZI196772:JZO262144 KJE196772:KJK262144 KTA196772:KTG262144 LCW196772:LDC262144 LMS196772:LMY262144 LWO196772:LWU262144 MGK196772:MGQ262144 MQG196772:MQM262144 NAC196772:NAI262144 NJY196772:NKE262144 NTU196772:NUA262144 ODQ196772:ODW262144 ONM196772:ONS262144 OXI196772:OXO262144 PHE196772:PHK262144 PRA196772:PRG262144 QAW196772:QBC262144 QKS196772:QKY262144 QUO196772:QUU262144 REK196772:REQ262144 ROG196772:ROM262144 RYC196772:RYI262144 SHY196772:SIE262144 SRU196772:SSA262144 TBQ196772:TBW262144 TLM196772:TLS262144 TVI196772:TVO262144 UFE196772:UFK262144 UPA196772:UPG262144 UYW196772:UZC262144 VIS196772:VIY262144 VSO196772:VSU262144 WCK196772:WCQ262144 WMG196772:WMM262144 WWC196772:WWI262144 U262308:AA327680 JQ262308:JW327680 TM262308:TS327680 ADI262308:ADO327680 ANE262308:ANK327680 AXA262308:AXG327680 BGW262308:BHC327680 BQS262308:BQY327680 CAO262308:CAU327680 CKK262308:CKQ327680 CUG262308:CUM327680 DEC262308:DEI327680 DNY262308:DOE327680 DXU262308:DYA327680 EHQ262308:EHW327680 ERM262308:ERS327680 FBI262308:FBO327680 FLE262308:FLK327680 FVA262308:FVG327680 GEW262308:GFC327680 GOS262308:GOY327680 GYO262308:GYU327680 HIK262308:HIQ327680 HSG262308:HSM327680 ICC262308:ICI327680 ILY262308:IME327680 IVU262308:IWA327680 JFQ262308:JFW327680 JPM262308:JPS327680 JZI262308:JZO327680 KJE262308:KJK327680 KTA262308:KTG327680 LCW262308:LDC327680 LMS262308:LMY327680 LWO262308:LWU327680 MGK262308:MGQ327680 MQG262308:MQM327680 NAC262308:NAI327680 NJY262308:NKE327680 NTU262308:NUA327680 ODQ262308:ODW327680 ONM262308:ONS327680 OXI262308:OXO327680 PHE262308:PHK327680 PRA262308:PRG327680 QAW262308:QBC327680 QKS262308:QKY327680 QUO262308:QUU327680 REK262308:REQ327680 ROG262308:ROM327680 RYC262308:RYI327680 SHY262308:SIE327680 SRU262308:SSA327680 TBQ262308:TBW327680 TLM262308:TLS327680 TVI262308:TVO327680 UFE262308:UFK327680 UPA262308:UPG327680 UYW262308:UZC327680 VIS262308:VIY327680 VSO262308:VSU327680 WCK262308:WCQ327680 WMG262308:WMM327680 WWC262308:WWI327680 U327844:AA393216 JQ327844:JW393216 TM327844:TS393216 ADI327844:ADO393216 ANE327844:ANK393216 AXA327844:AXG393216 BGW327844:BHC393216 BQS327844:BQY393216 CAO327844:CAU393216 CKK327844:CKQ393216 CUG327844:CUM393216 DEC327844:DEI393216 DNY327844:DOE393216 DXU327844:DYA393216 EHQ327844:EHW393216 ERM327844:ERS393216 FBI327844:FBO393216 FLE327844:FLK393216 FVA327844:FVG393216 GEW327844:GFC393216 GOS327844:GOY393216 GYO327844:GYU393216 HIK327844:HIQ393216 HSG327844:HSM393216 ICC327844:ICI393216 ILY327844:IME393216 IVU327844:IWA393216 JFQ327844:JFW393216 JPM327844:JPS393216 JZI327844:JZO393216 KJE327844:KJK393216 KTA327844:KTG393216 LCW327844:LDC393216 LMS327844:LMY393216 LWO327844:LWU393216 MGK327844:MGQ393216 MQG327844:MQM393216 NAC327844:NAI393216 NJY327844:NKE393216 NTU327844:NUA393216 ODQ327844:ODW393216 ONM327844:ONS393216 OXI327844:OXO393216 PHE327844:PHK393216 PRA327844:PRG393216 QAW327844:QBC393216 QKS327844:QKY393216 QUO327844:QUU393216 REK327844:REQ393216 ROG327844:ROM393216 RYC327844:RYI393216 SHY327844:SIE393216 SRU327844:SSA393216 TBQ327844:TBW393216 TLM327844:TLS393216 TVI327844:TVO393216 UFE327844:UFK393216 UPA327844:UPG393216 UYW327844:UZC393216 VIS327844:VIY393216 VSO327844:VSU393216 WCK327844:WCQ393216 WMG327844:WMM393216 WWC327844:WWI393216 U393380:AA458752 JQ393380:JW458752 TM393380:TS458752 ADI393380:ADO458752 ANE393380:ANK458752 AXA393380:AXG458752 BGW393380:BHC458752 BQS393380:BQY458752 CAO393380:CAU458752 CKK393380:CKQ458752 CUG393380:CUM458752 DEC393380:DEI458752 DNY393380:DOE458752 DXU393380:DYA458752 EHQ393380:EHW458752 ERM393380:ERS458752 FBI393380:FBO458752 FLE393380:FLK458752 FVA393380:FVG458752 GEW393380:GFC458752 GOS393380:GOY458752 GYO393380:GYU458752 HIK393380:HIQ458752 HSG393380:HSM458752 ICC393380:ICI458752 ILY393380:IME458752 IVU393380:IWA458752 JFQ393380:JFW458752 JPM393380:JPS458752 JZI393380:JZO458752 KJE393380:KJK458752 KTA393380:KTG458752 LCW393380:LDC458752 LMS393380:LMY458752 LWO393380:LWU458752 MGK393380:MGQ458752 MQG393380:MQM458752 NAC393380:NAI458752 NJY393380:NKE458752 NTU393380:NUA458752 ODQ393380:ODW458752 ONM393380:ONS458752 OXI393380:OXO458752 PHE393380:PHK458752 PRA393380:PRG458752 QAW393380:QBC458752 QKS393380:QKY458752 QUO393380:QUU458752 REK393380:REQ458752 ROG393380:ROM458752 RYC393380:RYI458752 SHY393380:SIE458752 SRU393380:SSA458752 TBQ393380:TBW458752 TLM393380:TLS458752 TVI393380:TVO458752 UFE393380:UFK458752 UPA393380:UPG458752 UYW393380:UZC458752 VIS393380:VIY458752 VSO393380:VSU458752 WCK393380:WCQ458752 WMG393380:WMM458752 WWC393380:WWI458752 U458916:AA524288 JQ458916:JW524288 TM458916:TS524288 ADI458916:ADO524288 ANE458916:ANK524288 AXA458916:AXG524288 BGW458916:BHC524288 BQS458916:BQY524288 CAO458916:CAU524288 CKK458916:CKQ524288 CUG458916:CUM524288 DEC458916:DEI524288 DNY458916:DOE524288 DXU458916:DYA524288 EHQ458916:EHW524288 ERM458916:ERS524288 FBI458916:FBO524288 FLE458916:FLK524288 FVA458916:FVG524288 GEW458916:GFC524288 GOS458916:GOY524288 GYO458916:GYU524288 HIK458916:HIQ524288 HSG458916:HSM524288 ICC458916:ICI524288 ILY458916:IME524288 IVU458916:IWA524288 JFQ458916:JFW524288 JPM458916:JPS524288 JZI458916:JZO524288 KJE458916:KJK524288 KTA458916:KTG524288 LCW458916:LDC524288 LMS458916:LMY524288 LWO458916:LWU524288 MGK458916:MGQ524288 MQG458916:MQM524288 NAC458916:NAI524288 NJY458916:NKE524288 NTU458916:NUA524288 ODQ458916:ODW524288 ONM458916:ONS524288 OXI458916:OXO524288 PHE458916:PHK524288 PRA458916:PRG524288 QAW458916:QBC524288 QKS458916:QKY524288 QUO458916:QUU524288 REK458916:REQ524288 ROG458916:ROM524288 RYC458916:RYI524288 SHY458916:SIE524288 SRU458916:SSA524288 TBQ458916:TBW524288 TLM458916:TLS524288 TVI458916:TVO524288 UFE458916:UFK524288 UPA458916:UPG524288 UYW458916:UZC524288 VIS458916:VIY524288 VSO458916:VSU524288 WCK458916:WCQ524288 WMG458916:WMM524288 WWC458916:WWI524288 U524452:AA589824 JQ524452:JW589824 TM524452:TS589824 ADI524452:ADO589824 ANE524452:ANK589824 AXA524452:AXG589824 BGW524452:BHC589824 BQS524452:BQY589824 CAO524452:CAU589824 CKK524452:CKQ589824 CUG524452:CUM589824 DEC524452:DEI589824 DNY524452:DOE589824 DXU524452:DYA589824 EHQ524452:EHW589824 ERM524452:ERS589824 FBI524452:FBO589824 FLE524452:FLK589824 FVA524452:FVG589824 GEW524452:GFC589824 GOS524452:GOY589824 GYO524452:GYU589824 HIK524452:HIQ589824 HSG524452:HSM589824 ICC524452:ICI589824 ILY524452:IME589824 IVU524452:IWA589824 JFQ524452:JFW589824 JPM524452:JPS589824 JZI524452:JZO589824 KJE524452:KJK589824 KTA524452:KTG589824 LCW524452:LDC589824 LMS524452:LMY589824 LWO524452:LWU589824 MGK524452:MGQ589824 MQG524452:MQM589824 NAC524452:NAI589824 NJY524452:NKE589824 NTU524452:NUA589824 ODQ524452:ODW589824 ONM524452:ONS589824 OXI524452:OXO589824 PHE524452:PHK589824 PRA524452:PRG589824 QAW524452:QBC589824 QKS524452:QKY589824 QUO524452:QUU589824 REK524452:REQ589824 ROG524452:ROM589824 RYC524452:RYI589824 SHY524452:SIE589824 SRU524452:SSA589824 TBQ524452:TBW589824 TLM524452:TLS589824 TVI524452:TVO589824 UFE524452:UFK589824 UPA524452:UPG589824 UYW524452:UZC589824 VIS524452:VIY589824 VSO524452:VSU589824 WCK524452:WCQ589824 WMG524452:WMM589824 WWC524452:WWI589824 U589988:AA655360 JQ589988:JW655360 TM589988:TS655360 ADI589988:ADO655360 ANE589988:ANK655360 AXA589988:AXG655360 BGW589988:BHC655360 BQS589988:BQY655360 CAO589988:CAU655360 CKK589988:CKQ655360 CUG589988:CUM655360 DEC589988:DEI655360 DNY589988:DOE655360 DXU589988:DYA655360 EHQ589988:EHW655360 ERM589988:ERS655360 FBI589988:FBO655360 FLE589988:FLK655360 FVA589988:FVG655360 GEW589988:GFC655360 GOS589988:GOY655360 GYO589988:GYU655360 HIK589988:HIQ655360 HSG589988:HSM655360 ICC589988:ICI655360 ILY589988:IME655360 IVU589988:IWA655360 JFQ589988:JFW655360 JPM589988:JPS655360 JZI589988:JZO655360 KJE589988:KJK655360 KTA589988:KTG655360 LCW589988:LDC655360 LMS589988:LMY655360 LWO589988:LWU655360 MGK589988:MGQ655360 MQG589988:MQM655360 NAC589988:NAI655360 NJY589988:NKE655360 NTU589988:NUA655360 ODQ589988:ODW655360 ONM589988:ONS655360 OXI589988:OXO655360 PHE589988:PHK655360 PRA589988:PRG655360 QAW589988:QBC655360 QKS589988:QKY655360 QUO589988:QUU655360 REK589988:REQ655360 ROG589988:ROM655360 RYC589988:RYI655360 SHY589988:SIE655360 SRU589988:SSA655360 TBQ589988:TBW655360 TLM589988:TLS655360 TVI589988:TVO655360 UFE589988:UFK655360 UPA589988:UPG655360 UYW589988:UZC655360 VIS589988:VIY655360 VSO589988:VSU655360 WCK589988:WCQ655360 WMG589988:WMM655360 WWC589988:WWI655360 U655524:AA720896 JQ655524:JW720896 TM655524:TS720896 ADI655524:ADO720896 ANE655524:ANK720896 AXA655524:AXG720896 BGW655524:BHC720896 BQS655524:BQY720896 CAO655524:CAU720896 CKK655524:CKQ720896 CUG655524:CUM720896 DEC655524:DEI720896 DNY655524:DOE720896 DXU655524:DYA720896 EHQ655524:EHW720896 ERM655524:ERS720896 FBI655524:FBO720896 FLE655524:FLK720896 FVA655524:FVG720896 GEW655524:GFC720896 GOS655524:GOY720896 GYO655524:GYU720896 HIK655524:HIQ720896 HSG655524:HSM720896 ICC655524:ICI720896 ILY655524:IME720896 IVU655524:IWA720896 JFQ655524:JFW720896 JPM655524:JPS720896 JZI655524:JZO720896 KJE655524:KJK720896 KTA655524:KTG720896 LCW655524:LDC720896 LMS655524:LMY720896 LWO655524:LWU720896 MGK655524:MGQ720896 MQG655524:MQM720896 NAC655524:NAI720896 NJY655524:NKE720896 NTU655524:NUA720896 ODQ655524:ODW720896 ONM655524:ONS720896 OXI655524:OXO720896 PHE655524:PHK720896 PRA655524:PRG720896 QAW655524:QBC720896 QKS655524:QKY720896 QUO655524:QUU720896 REK655524:REQ720896 ROG655524:ROM720896 RYC655524:RYI720896 SHY655524:SIE720896 SRU655524:SSA720896 TBQ655524:TBW720896 TLM655524:TLS720896 TVI655524:TVO720896 UFE655524:UFK720896 UPA655524:UPG720896 UYW655524:UZC720896 VIS655524:VIY720896 VSO655524:VSU720896 WCK655524:WCQ720896 WMG655524:WMM720896 WWC655524:WWI720896 U721060:AA786432 JQ721060:JW786432 TM721060:TS786432 ADI721060:ADO786432 ANE721060:ANK786432 AXA721060:AXG786432 BGW721060:BHC786432 BQS721060:BQY786432 CAO721060:CAU786432 CKK721060:CKQ786432 CUG721060:CUM786432 DEC721060:DEI786432 DNY721060:DOE786432 DXU721060:DYA786432 EHQ721060:EHW786432 ERM721060:ERS786432 FBI721060:FBO786432 FLE721060:FLK786432 FVA721060:FVG786432 GEW721060:GFC786432 GOS721060:GOY786432 GYO721060:GYU786432 HIK721060:HIQ786432 HSG721060:HSM786432 ICC721060:ICI786432 ILY721060:IME786432 IVU721060:IWA786432 JFQ721060:JFW786432 JPM721060:JPS786432 JZI721060:JZO786432 KJE721060:KJK786432 KTA721060:KTG786432 LCW721060:LDC786432 LMS721060:LMY786432 LWO721060:LWU786432 MGK721060:MGQ786432 MQG721060:MQM786432 NAC721060:NAI786432 NJY721060:NKE786432 NTU721060:NUA786432 ODQ721060:ODW786432 ONM721060:ONS786432 OXI721060:OXO786432 PHE721060:PHK786432 PRA721060:PRG786432 QAW721060:QBC786432 QKS721060:QKY786432 QUO721060:QUU786432 REK721060:REQ786432 ROG721060:ROM786432 RYC721060:RYI786432 SHY721060:SIE786432 SRU721060:SSA786432 TBQ721060:TBW786432 TLM721060:TLS786432 TVI721060:TVO786432 UFE721060:UFK786432 UPA721060:UPG786432 UYW721060:UZC786432 VIS721060:VIY786432 VSO721060:VSU786432 WCK721060:WCQ786432 WMG721060:WMM786432 WWC721060:WWI786432 U786596:AA851968 JQ786596:JW851968 TM786596:TS851968 ADI786596:ADO851968 ANE786596:ANK851968 AXA786596:AXG851968 BGW786596:BHC851968 BQS786596:BQY851968 CAO786596:CAU851968 CKK786596:CKQ851968 CUG786596:CUM851968 DEC786596:DEI851968 DNY786596:DOE851968 DXU786596:DYA851968 EHQ786596:EHW851968 ERM786596:ERS851968 FBI786596:FBO851968 FLE786596:FLK851968 FVA786596:FVG851968 GEW786596:GFC851968 GOS786596:GOY851968 GYO786596:GYU851968 HIK786596:HIQ851968 HSG786596:HSM851968 ICC786596:ICI851968 ILY786596:IME851968 IVU786596:IWA851968 JFQ786596:JFW851968 JPM786596:JPS851968 JZI786596:JZO851968 KJE786596:KJK851968 KTA786596:KTG851968 LCW786596:LDC851968 LMS786596:LMY851968 LWO786596:LWU851968 MGK786596:MGQ851968 MQG786596:MQM851968 NAC786596:NAI851968 NJY786596:NKE851968 NTU786596:NUA851968 ODQ786596:ODW851968 ONM786596:ONS851968 OXI786596:OXO851968 PHE786596:PHK851968 PRA786596:PRG851968 QAW786596:QBC851968 QKS786596:QKY851968 QUO786596:QUU851968 REK786596:REQ851968 ROG786596:ROM851968 RYC786596:RYI851968 SHY786596:SIE851968 SRU786596:SSA851968 TBQ786596:TBW851968 TLM786596:TLS851968 TVI786596:TVO851968 UFE786596:UFK851968 UPA786596:UPG851968 UYW786596:UZC851968 VIS786596:VIY851968 VSO786596:VSU851968 WCK786596:WCQ851968 WMG786596:WMM851968 WWC786596:WWI851968 U852132:AA917504 JQ852132:JW917504 TM852132:TS917504 ADI852132:ADO917504 ANE852132:ANK917504 AXA852132:AXG917504 BGW852132:BHC917504 BQS852132:BQY917504 CAO852132:CAU917504 CKK852132:CKQ917504 CUG852132:CUM917504 DEC852132:DEI917504 DNY852132:DOE917504 DXU852132:DYA917504 EHQ852132:EHW917504 ERM852132:ERS917504 FBI852132:FBO917504 FLE852132:FLK917504 FVA852132:FVG917504 GEW852132:GFC917504 GOS852132:GOY917504 GYO852132:GYU917504 HIK852132:HIQ917504 HSG852132:HSM917504 ICC852132:ICI917504 ILY852132:IME917504 IVU852132:IWA917504 JFQ852132:JFW917504 JPM852132:JPS917504 JZI852132:JZO917504 KJE852132:KJK917504 KTA852132:KTG917504 LCW852132:LDC917504 LMS852132:LMY917504 LWO852132:LWU917504 MGK852132:MGQ917504 MQG852132:MQM917504 NAC852132:NAI917504 NJY852132:NKE917504 NTU852132:NUA917504 ODQ852132:ODW917504 ONM852132:ONS917504 OXI852132:OXO917504 PHE852132:PHK917504 PRA852132:PRG917504 QAW852132:QBC917504 QKS852132:QKY917504 QUO852132:QUU917504 REK852132:REQ917504 ROG852132:ROM917504 RYC852132:RYI917504 SHY852132:SIE917504 SRU852132:SSA917504 TBQ852132:TBW917504 TLM852132:TLS917504 TVI852132:TVO917504 UFE852132:UFK917504 UPA852132:UPG917504 UYW852132:UZC917504 VIS852132:VIY917504 VSO852132:VSU917504 WCK852132:WCQ917504 WMG852132:WMM917504 WWC852132:WWI917504 U917668:AA983040 JQ917668:JW983040 TM917668:TS983040 ADI917668:ADO983040 ANE917668:ANK983040 AXA917668:AXG983040 BGW917668:BHC983040 BQS917668:BQY983040 CAO917668:CAU983040 CKK917668:CKQ983040 CUG917668:CUM983040 DEC917668:DEI983040 DNY917668:DOE983040 DXU917668:DYA983040 EHQ917668:EHW983040 ERM917668:ERS983040 FBI917668:FBO983040 FLE917668:FLK983040 FVA917668:FVG983040 GEW917668:GFC983040 GOS917668:GOY983040 GYO917668:GYU983040 HIK917668:HIQ983040 HSG917668:HSM983040 ICC917668:ICI983040 ILY917668:IME983040 IVU917668:IWA983040 JFQ917668:JFW983040 JPM917668:JPS983040 JZI917668:JZO983040 KJE917668:KJK983040 KTA917668:KTG983040 LCW917668:LDC983040 LMS917668:LMY983040 LWO917668:LWU983040 MGK917668:MGQ983040 MQG917668:MQM983040 NAC917668:NAI983040 NJY917668:NKE983040 NTU917668:NUA983040 ODQ917668:ODW983040 ONM917668:ONS983040 OXI917668:OXO983040 PHE917668:PHK983040 PRA917668:PRG983040 QAW917668:QBC983040 QKS917668:QKY983040 QUO917668:QUU983040 REK917668:REQ983040 ROG917668:ROM983040 RYC917668:RYI983040 SHY917668:SIE983040 SRU917668:SSA983040 TBQ917668:TBW983040 TLM917668:TLS983040 TVI917668:TVO983040 UFE917668:UFK983040 UPA917668:UPG983040 UYW917668:UZC983040 VIS917668:VIY983040 VSO917668:VSU983040 WCK917668:WCQ983040 WMG917668:WMM983040 WWC917668:WWI983040 U983204:AA1048576 JQ983204:JW1048576 TM983204:TS1048576 ADI983204:ADO1048576 ANE983204:ANK1048576 AXA983204:AXG1048576 BGW983204:BHC1048576 BQS983204:BQY1048576 CAO983204:CAU1048576 CKK983204:CKQ1048576 CUG983204:CUM1048576 DEC983204:DEI1048576 DNY983204:DOE1048576 DXU983204:DYA1048576 EHQ983204:EHW1048576 ERM983204:ERS1048576 FBI983204:FBO1048576 FLE983204:FLK1048576 FVA983204:FVG1048576 GEW983204:GFC1048576 GOS983204:GOY1048576 GYO983204:GYU1048576 HIK983204:HIQ1048576 HSG983204:HSM1048576 ICC983204:ICI1048576 ILY983204:IME1048576 IVU983204:IWA1048576 JFQ983204:JFW1048576 JPM983204:JPS1048576 JZI983204:JZO1048576 KJE983204:KJK1048576 KTA983204:KTG1048576 LCW983204:LDC1048576 LMS983204:LMY1048576 LWO983204:LWU1048576 MGK983204:MGQ1048576 MQG983204:MQM1048576 NAC983204:NAI1048576 NJY983204:NKE1048576 NTU983204:NUA1048576 ODQ983204:ODW1048576 ONM983204:ONS1048576 OXI983204:OXO1048576 PHE983204:PHK1048576 PRA983204:PRG1048576 QAW983204:QBC1048576 QKS983204:QKY1048576 QUO983204:QUU1048576 REK983204:REQ1048576 ROG983204:ROM1048576 RYC983204:RYI1048576 SHY983204:SIE1048576 SRU983204:SSA1048576 TBQ983204:TBW1048576 TLM983204:TLS1048576 TVI983204:TVO1048576 UFE983204:UFK1048576 UPA983204:UPG1048576 UYW983204:UZC1048576 VIS983204:VIY1048576 VSO983204:VSU1048576 WCK983204:WCQ1048576 WMG983204:WMM1048576 WWC983204:WWI1048576 B164:G65536 IX164:JC65536 ST164:SY65536 ACP164:ACU65536 AML164:AMQ65536 AWH164:AWM65536 BGD164:BGI65536 BPZ164:BQE65536 BZV164:CAA65536 CJR164:CJW65536 CTN164:CTS65536 DDJ164:DDO65536 DNF164:DNK65536 DXB164:DXG65536 EGX164:EHC65536 EQT164:EQY65536 FAP164:FAU65536 FKL164:FKQ65536 FUH164:FUM65536 GED164:GEI65536 GNZ164:GOE65536 GXV164:GYA65536 HHR164:HHW65536 HRN164:HRS65536 IBJ164:IBO65536 ILF164:ILK65536 IVB164:IVG65536 JEX164:JFC65536 JOT164:JOY65536 JYP164:JYU65536 KIL164:KIQ65536 KSH164:KSM65536 LCD164:LCI65536 LLZ164:LME65536 LVV164:LWA65536 MFR164:MFW65536 MPN164:MPS65536 MZJ164:MZO65536 NJF164:NJK65536 NTB164:NTG65536 OCX164:ODC65536 OMT164:OMY65536 OWP164:OWU65536 PGL164:PGQ65536 PQH164:PQM65536 QAD164:QAI65536 QJZ164:QKE65536 QTV164:QUA65536 RDR164:RDW65536 RNN164:RNS65536 RXJ164:RXO65536 SHF164:SHK65536 SRB164:SRG65536 TAX164:TBC65536 TKT164:TKY65536 TUP164:TUU65536 UEL164:UEQ65536 UOH164:UOM65536 UYD164:UYI65536 VHZ164:VIE65536 VRV164:VSA65536 WBR164:WBW65536 WLN164:WLS65536 WVJ164:WVO65536 B65700:G131072 IX65700:JC131072 ST65700:SY131072 ACP65700:ACU131072 AML65700:AMQ131072 AWH65700:AWM131072 BGD65700:BGI131072 BPZ65700:BQE131072 BZV65700:CAA131072 CJR65700:CJW131072 CTN65700:CTS131072 DDJ65700:DDO131072 DNF65700:DNK131072 DXB65700:DXG131072 EGX65700:EHC131072 EQT65700:EQY131072 FAP65700:FAU131072 FKL65700:FKQ131072 FUH65700:FUM131072 GED65700:GEI131072 GNZ65700:GOE131072 GXV65700:GYA131072 HHR65700:HHW131072 HRN65700:HRS131072 IBJ65700:IBO131072 ILF65700:ILK131072 IVB65700:IVG131072 JEX65700:JFC131072 JOT65700:JOY131072 JYP65700:JYU131072 KIL65700:KIQ131072 KSH65700:KSM131072 LCD65700:LCI131072 LLZ65700:LME131072 LVV65700:LWA131072 MFR65700:MFW131072 MPN65700:MPS131072 MZJ65700:MZO131072 NJF65700:NJK131072 NTB65700:NTG131072 OCX65700:ODC131072 OMT65700:OMY131072 OWP65700:OWU131072 PGL65700:PGQ131072 PQH65700:PQM131072 QAD65700:QAI131072 QJZ65700:QKE131072 QTV65700:QUA131072 RDR65700:RDW131072 RNN65700:RNS131072 RXJ65700:RXO131072 SHF65700:SHK131072 SRB65700:SRG131072 TAX65700:TBC131072 TKT65700:TKY131072 TUP65700:TUU131072 UEL65700:UEQ131072 UOH65700:UOM131072 UYD65700:UYI131072 VHZ65700:VIE131072 VRV65700:VSA131072 WBR65700:WBW131072 WLN65700:WLS131072 WVJ65700:WVO131072 B131236:G196608 IX131236:JC196608 ST131236:SY196608 ACP131236:ACU196608 AML131236:AMQ196608 AWH131236:AWM196608 BGD131236:BGI196608 BPZ131236:BQE196608 BZV131236:CAA196608 CJR131236:CJW196608 CTN131236:CTS196608 DDJ131236:DDO196608 DNF131236:DNK196608 DXB131236:DXG196608 EGX131236:EHC196608 EQT131236:EQY196608 FAP131236:FAU196608 FKL131236:FKQ196608 FUH131236:FUM196608 GED131236:GEI196608 GNZ131236:GOE196608 GXV131236:GYA196608 HHR131236:HHW196608 HRN131236:HRS196608 IBJ131236:IBO196608 ILF131236:ILK196608 IVB131236:IVG196608 JEX131236:JFC196608 JOT131236:JOY196608 JYP131236:JYU196608 KIL131236:KIQ196608 KSH131236:KSM196608 LCD131236:LCI196608 LLZ131236:LME196608 LVV131236:LWA196608 MFR131236:MFW196608 MPN131236:MPS196608 MZJ131236:MZO196608 NJF131236:NJK196608 NTB131236:NTG196608 OCX131236:ODC196608 OMT131236:OMY196608 OWP131236:OWU196608 PGL131236:PGQ196608 PQH131236:PQM196608 QAD131236:QAI196608 QJZ131236:QKE196608 QTV131236:QUA196608 RDR131236:RDW196608 RNN131236:RNS196608 RXJ131236:RXO196608 SHF131236:SHK196608 SRB131236:SRG196608 TAX131236:TBC196608 TKT131236:TKY196608 TUP131236:TUU196608 UEL131236:UEQ196608 UOH131236:UOM196608 UYD131236:UYI196608 VHZ131236:VIE196608 VRV131236:VSA196608 WBR131236:WBW196608 WLN131236:WLS196608 WVJ131236:WVO196608 B196772:G262144 IX196772:JC262144 ST196772:SY262144 ACP196772:ACU262144 AML196772:AMQ262144 AWH196772:AWM262144 BGD196772:BGI262144 BPZ196772:BQE262144 BZV196772:CAA262144 CJR196772:CJW262144 CTN196772:CTS262144 DDJ196772:DDO262144 DNF196772:DNK262144 DXB196772:DXG262144 EGX196772:EHC262144 EQT196772:EQY262144 FAP196772:FAU262144 FKL196772:FKQ262144 FUH196772:FUM262144 GED196772:GEI262144 GNZ196772:GOE262144 GXV196772:GYA262144 HHR196772:HHW262144 HRN196772:HRS262144 IBJ196772:IBO262144 ILF196772:ILK262144 IVB196772:IVG262144 JEX196772:JFC262144 JOT196772:JOY262144 JYP196772:JYU262144 KIL196772:KIQ262144 KSH196772:KSM262144 LCD196772:LCI262144 LLZ196772:LME262144 LVV196772:LWA262144 MFR196772:MFW262144 MPN196772:MPS262144 MZJ196772:MZO262144 NJF196772:NJK262144 NTB196772:NTG262144 OCX196772:ODC262144 OMT196772:OMY262144 OWP196772:OWU262144 PGL196772:PGQ262144 PQH196772:PQM262144 QAD196772:QAI262144 QJZ196772:QKE262144 QTV196772:QUA262144 RDR196772:RDW262144 RNN196772:RNS262144 RXJ196772:RXO262144 SHF196772:SHK262144 SRB196772:SRG262144 TAX196772:TBC262144 TKT196772:TKY262144 TUP196772:TUU262144 UEL196772:UEQ262144 UOH196772:UOM262144 UYD196772:UYI262144 VHZ196772:VIE262144 VRV196772:VSA262144 WBR196772:WBW262144 WLN196772:WLS262144 WVJ196772:WVO262144 B262308:G327680 IX262308:JC327680 ST262308:SY327680 ACP262308:ACU327680 AML262308:AMQ327680 AWH262308:AWM327680 BGD262308:BGI327680 BPZ262308:BQE327680 BZV262308:CAA327680 CJR262308:CJW327680 CTN262308:CTS327680 DDJ262308:DDO327680 DNF262308:DNK327680 DXB262308:DXG327680 EGX262308:EHC327680 EQT262308:EQY327680 FAP262308:FAU327680 FKL262308:FKQ327680 FUH262308:FUM327680 GED262308:GEI327680 GNZ262308:GOE327680 GXV262308:GYA327680 HHR262308:HHW327680 HRN262308:HRS327680 IBJ262308:IBO327680 ILF262308:ILK327680 IVB262308:IVG327680 JEX262308:JFC327680 JOT262308:JOY327680 JYP262308:JYU327680 KIL262308:KIQ327680 KSH262308:KSM327680 LCD262308:LCI327680 LLZ262308:LME327680 LVV262308:LWA327680 MFR262308:MFW327680 MPN262308:MPS327680 MZJ262308:MZO327680 NJF262308:NJK327680 NTB262308:NTG327680 OCX262308:ODC327680 OMT262308:OMY327680 OWP262308:OWU327680 PGL262308:PGQ327680 PQH262308:PQM327680 QAD262308:QAI327680 QJZ262308:QKE327680 QTV262308:QUA327680 RDR262308:RDW327680 RNN262308:RNS327680 RXJ262308:RXO327680 SHF262308:SHK327680 SRB262308:SRG327680 TAX262308:TBC327680 TKT262308:TKY327680 TUP262308:TUU327680 UEL262308:UEQ327680 UOH262308:UOM327680 UYD262308:UYI327680 VHZ262308:VIE327680 VRV262308:VSA327680 WBR262308:WBW327680 WLN262308:WLS327680 WVJ262308:WVO327680 B327844:G393216 IX327844:JC393216 ST327844:SY393216 ACP327844:ACU393216 AML327844:AMQ393216 AWH327844:AWM393216 BGD327844:BGI393216 BPZ327844:BQE393216 BZV327844:CAA393216 CJR327844:CJW393216 CTN327844:CTS393216 DDJ327844:DDO393216 DNF327844:DNK393216 DXB327844:DXG393216 EGX327844:EHC393216 EQT327844:EQY393216 FAP327844:FAU393216 FKL327844:FKQ393216 FUH327844:FUM393216 GED327844:GEI393216 GNZ327844:GOE393216 GXV327844:GYA393216 HHR327844:HHW393216 HRN327844:HRS393216 IBJ327844:IBO393216 ILF327844:ILK393216 IVB327844:IVG393216 JEX327844:JFC393216 JOT327844:JOY393216 JYP327844:JYU393216 KIL327844:KIQ393216 KSH327844:KSM393216 LCD327844:LCI393216 LLZ327844:LME393216 LVV327844:LWA393216 MFR327844:MFW393216 MPN327844:MPS393216 MZJ327844:MZO393216 NJF327844:NJK393216 NTB327844:NTG393216 OCX327844:ODC393216 OMT327844:OMY393216 OWP327844:OWU393216 PGL327844:PGQ393216 PQH327844:PQM393216 QAD327844:QAI393216 QJZ327844:QKE393216 QTV327844:QUA393216 RDR327844:RDW393216 RNN327844:RNS393216 RXJ327844:RXO393216 SHF327844:SHK393216 SRB327844:SRG393216 TAX327844:TBC393216 TKT327844:TKY393216 TUP327844:TUU393216 UEL327844:UEQ393216 UOH327844:UOM393216 UYD327844:UYI393216 VHZ327844:VIE393216 VRV327844:VSA393216 WBR327844:WBW393216 WLN327844:WLS393216 WVJ327844:WVO393216 B393380:G458752 IX393380:JC458752 ST393380:SY458752 ACP393380:ACU458752 AML393380:AMQ458752 AWH393380:AWM458752 BGD393380:BGI458752 BPZ393380:BQE458752 BZV393380:CAA458752 CJR393380:CJW458752 CTN393380:CTS458752 DDJ393380:DDO458752 DNF393380:DNK458752 DXB393380:DXG458752 EGX393380:EHC458752 EQT393380:EQY458752 FAP393380:FAU458752 FKL393380:FKQ458752 FUH393380:FUM458752 GED393380:GEI458752 GNZ393380:GOE458752 GXV393380:GYA458752 HHR393380:HHW458752 HRN393380:HRS458752 IBJ393380:IBO458752 ILF393380:ILK458752 IVB393380:IVG458752 JEX393380:JFC458752 JOT393380:JOY458752 JYP393380:JYU458752 KIL393380:KIQ458752 KSH393380:KSM458752 LCD393380:LCI458752 LLZ393380:LME458752 LVV393380:LWA458752 MFR393380:MFW458752 MPN393380:MPS458752 MZJ393380:MZO458752 NJF393380:NJK458752 NTB393380:NTG458752 OCX393380:ODC458752 OMT393380:OMY458752 OWP393380:OWU458752 PGL393380:PGQ458752 PQH393380:PQM458752 QAD393380:QAI458752 QJZ393380:QKE458752 QTV393380:QUA458752 RDR393380:RDW458752 RNN393380:RNS458752 RXJ393380:RXO458752 SHF393380:SHK458752 SRB393380:SRG458752 TAX393380:TBC458752 TKT393380:TKY458752 TUP393380:TUU458752 UEL393380:UEQ458752 UOH393380:UOM458752 UYD393380:UYI458752 VHZ393380:VIE458752 VRV393380:VSA458752 WBR393380:WBW458752 WLN393380:WLS458752 WVJ393380:WVO458752 B458916:G524288 IX458916:JC524288 ST458916:SY524288 ACP458916:ACU524288 AML458916:AMQ524288 AWH458916:AWM524288 BGD458916:BGI524288 BPZ458916:BQE524288 BZV458916:CAA524288 CJR458916:CJW524288 CTN458916:CTS524288 DDJ458916:DDO524288 DNF458916:DNK524288 DXB458916:DXG524288 EGX458916:EHC524288 EQT458916:EQY524288 FAP458916:FAU524288 FKL458916:FKQ524288 FUH458916:FUM524288 GED458916:GEI524288 GNZ458916:GOE524288 GXV458916:GYA524288 HHR458916:HHW524288 HRN458916:HRS524288 IBJ458916:IBO524288 ILF458916:ILK524288 IVB458916:IVG524288 JEX458916:JFC524288 JOT458916:JOY524288 JYP458916:JYU524288 KIL458916:KIQ524288 KSH458916:KSM524288 LCD458916:LCI524288 LLZ458916:LME524288 LVV458916:LWA524288 MFR458916:MFW524288 MPN458916:MPS524288 MZJ458916:MZO524288 NJF458916:NJK524288 NTB458916:NTG524288 OCX458916:ODC524288 OMT458916:OMY524288 OWP458916:OWU524288 PGL458916:PGQ524288 PQH458916:PQM524288 QAD458916:QAI524288 QJZ458916:QKE524288 QTV458916:QUA524288 RDR458916:RDW524288 RNN458916:RNS524288 RXJ458916:RXO524288 SHF458916:SHK524288 SRB458916:SRG524288 TAX458916:TBC524288 TKT458916:TKY524288 TUP458916:TUU524288 UEL458916:UEQ524288 UOH458916:UOM524288 UYD458916:UYI524288 VHZ458916:VIE524288 VRV458916:VSA524288 WBR458916:WBW524288 WLN458916:WLS524288 WVJ458916:WVO524288 B524452:G589824 IX524452:JC589824 ST524452:SY589824 ACP524452:ACU589824 AML524452:AMQ589824 AWH524452:AWM589824 BGD524452:BGI589824 BPZ524452:BQE589824 BZV524452:CAA589824 CJR524452:CJW589824 CTN524452:CTS589824 DDJ524452:DDO589824 DNF524452:DNK589824 DXB524452:DXG589824 EGX524452:EHC589824 EQT524452:EQY589824 FAP524452:FAU589824 FKL524452:FKQ589824 FUH524452:FUM589824 GED524452:GEI589824 GNZ524452:GOE589824 GXV524452:GYA589824 HHR524452:HHW589824 HRN524452:HRS589824 IBJ524452:IBO589824 ILF524452:ILK589824 IVB524452:IVG589824 JEX524452:JFC589824 JOT524452:JOY589824 JYP524452:JYU589824 KIL524452:KIQ589824 KSH524452:KSM589824 LCD524452:LCI589824 LLZ524452:LME589824 LVV524452:LWA589824 MFR524452:MFW589824 MPN524452:MPS589824 MZJ524452:MZO589824 NJF524452:NJK589824 NTB524452:NTG589824 OCX524452:ODC589824 OMT524452:OMY589824 OWP524452:OWU589824 PGL524452:PGQ589824 PQH524452:PQM589824 QAD524452:QAI589824 QJZ524452:QKE589824 QTV524452:QUA589824 RDR524452:RDW589824 RNN524452:RNS589824 RXJ524452:RXO589824 SHF524452:SHK589824 SRB524452:SRG589824 TAX524452:TBC589824 TKT524452:TKY589824 TUP524452:TUU589824 UEL524452:UEQ589824 UOH524452:UOM589824 UYD524452:UYI589824 VHZ524452:VIE589824 VRV524452:VSA589824 WBR524452:WBW589824 WLN524452:WLS589824 WVJ524452:WVO589824 B589988:G655360 IX589988:JC655360 ST589988:SY655360 ACP589988:ACU655360 AML589988:AMQ655360 AWH589988:AWM655360 BGD589988:BGI655360 BPZ589988:BQE655360 BZV589988:CAA655360 CJR589988:CJW655360 CTN589988:CTS655360 DDJ589988:DDO655360 DNF589988:DNK655360 DXB589988:DXG655360 EGX589988:EHC655360 EQT589988:EQY655360 FAP589988:FAU655360 FKL589988:FKQ655360 FUH589988:FUM655360 GED589988:GEI655360 GNZ589988:GOE655360 GXV589988:GYA655360 HHR589988:HHW655360 HRN589988:HRS655360 IBJ589988:IBO655360 ILF589988:ILK655360 IVB589988:IVG655360 JEX589988:JFC655360 JOT589988:JOY655360 JYP589988:JYU655360 KIL589988:KIQ655360 KSH589988:KSM655360 LCD589988:LCI655360 LLZ589988:LME655360 LVV589988:LWA655360 MFR589988:MFW655360 MPN589988:MPS655360 MZJ589988:MZO655360 NJF589988:NJK655360 NTB589988:NTG655360 OCX589988:ODC655360 OMT589988:OMY655360 OWP589988:OWU655360 PGL589988:PGQ655360 PQH589988:PQM655360 QAD589988:QAI655360 QJZ589988:QKE655360 QTV589988:QUA655360 RDR589988:RDW655360 RNN589988:RNS655360 RXJ589988:RXO655360 SHF589988:SHK655360 SRB589988:SRG655360 TAX589988:TBC655360 TKT589988:TKY655360 TUP589988:TUU655360 UEL589988:UEQ655360 UOH589988:UOM655360 UYD589988:UYI655360 VHZ589988:VIE655360 VRV589988:VSA655360 WBR589988:WBW655360 WLN589988:WLS655360 WVJ589988:WVO655360 B655524:G720896 IX655524:JC720896 ST655524:SY720896 ACP655524:ACU720896 AML655524:AMQ720896 AWH655524:AWM720896 BGD655524:BGI720896 BPZ655524:BQE720896 BZV655524:CAA720896 CJR655524:CJW720896 CTN655524:CTS720896 DDJ655524:DDO720896 DNF655524:DNK720896 DXB655524:DXG720896 EGX655524:EHC720896 EQT655524:EQY720896 FAP655524:FAU720896 FKL655524:FKQ720896 FUH655524:FUM720896 GED655524:GEI720896 GNZ655524:GOE720896 GXV655524:GYA720896 HHR655524:HHW720896 HRN655524:HRS720896 IBJ655524:IBO720896 ILF655524:ILK720896 IVB655524:IVG720896 JEX655524:JFC720896 JOT655524:JOY720896 JYP655524:JYU720896 KIL655524:KIQ720896 KSH655524:KSM720896 LCD655524:LCI720896 LLZ655524:LME720896 LVV655524:LWA720896 MFR655524:MFW720896 MPN655524:MPS720896 MZJ655524:MZO720896 NJF655524:NJK720896 NTB655524:NTG720896 OCX655524:ODC720896 OMT655524:OMY720896 OWP655524:OWU720896 PGL655524:PGQ720896 PQH655524:PQM720896 QAD655524:QAI720896 QJZ655524:QKE720896 QTV655524:QUA720896 RDR655524:RDW720896 RNN655524:RNS720896 RXJ655524:RXO720896 SHF655524:SHK720896 SRB655524:SRG720896 TAX655524:TBC720896 TKT655524:TKY720896 TUP655524:TUU720896 UEL655524:UEQ720896 UOH655524:UOM720896 UYD655524:UYI720896 VHZ655524:VIE720896 VRV655524:VSA720896 WBR655524:WBW720896 WLN655524:WLS720896 WVJ655524:WVO720896 B721060:G786432 IX721060:JC786432 ST721060:SY786432 ACP721060:ACU786432 AML721060:AMQ786432 AWH721060:AWM786432 BGD721060:BGI786432 BPZ721060:BQE786432 BZV721060:CAA786432 CJR721060:CJW786432 CTN721060:CTS786432 DDJ721060:DDO786432 DNF721060:DNK786432 DXB721060:DXG786432 EGX721060:EHC786432 EQT721060:EQY786432 FAP721060:FAU786432 FKL721060:FKQ786432 FUH721060:FUM786432 GED721060:GEI786432 GNZ721060:GOE786432 GXV721060:GYA786432 HHR721060:HHW786432 HRN721060:HRS786432 IBJ721060:IBO786432 ILF721060:ILK786432 IVB721060:IVG786432 JEX721060:JFC786432 JOT721060:JOY786432 JYP721060:JYU786432 KIL721060:KIQ786432 KSH721060:KSM786432 LCD721060:LCI786432 LLZ721060:LME786432 LVV721060:LWA786432 MFR721060:MFW786432 MPN721060:MPS786432 MZJ721060:MZO786432 NJF721060:NJK786432 NTB721060:NTG786432 OCX721060:ODC786432 OMT721060:OMY786432 OWP721060:OWU786432 PGL721060:PGQ786432 PQH721060:PQM786432 QAD721060:QAI786432 QJZ721060:QKE786432 QTV721060:QUA786432 RDR721060:RDW786432 RNN721060:RNS786432 RXJ721060:RXO786432 SHF721060:SHK786432 SRB721060:SRG786432 TAX721060:TBC786432 TKT721060:TKY786432 TUP721060:TUU786432 UEL721060:UEQ786432 UOH721060:UOM786432 UYD721060:UYI786432 VHZ721060:VIE786432 VRV721060:VSA786432 WBR721060:WBW786432 WLN721060:WLS786432 WVJ721060:WVO786432 B786596:G851968 IX786596:JC851968 ST786596:SY851968 ACP786596:ACU851968 AML786596:AMQ851968 AWH786596:AWM851968 BGD786596:BGI851968 BPZ786596:BQE851968 BZV786596:CAA851968 CJR786596:CJW851968 CTN786596:CTS851968 DDJ786596:DDO851968 DNF786596:DNK851968 DXB786596:DXG851968 EGX786596:EHC851968 EQT786596:EQY851968 FAP786596:FAU851968 FKL786596:FKQ851968 FUH786596:FUM851968 GED786596:GEI851968 GNZ786596:GOE851968 GXV786596:GYA851968 HHR786596:HHW851968 HRN786596:HRS851968 IBJ786596:IBO851968 ILF786596:ILK851968 IVB786596:IVG851968 JEX786596:JFC851968 JOT786596:JOY851968 JYP786596:JYU851968 KIL786596:KIQ851968 KSH786596:KSM851968 LCD786596:LCI851968 LLZ786596:LME851968 LVV786596:LWA851968 MFR786596:MFW851968 MPN786596:MPS851968 MZJ786596:MZO851968 NJF786596:NJK851968 NTB786596:NTG851968 OCX786596:ODC851968 OMT786596:OMY851968 OWP786596:OWU851968 PGL786596:PGQ851968 PQH786596:PQM851968 QAD786596:QAI851968 QJZ786596:QKE851968 QTV786596:QUA851968 RDR786596:RDW851968 RNN786596:RNS851968 RXJ786596:RXO851968 SHF786596:SHK851968 SRB786596:SRG851968 TAX786596:TBC851968 TKT786596:TKY851968 TUP786596:TUU851968 UEL786596:UEQ851968 UOH786596:UOM851968 UYD786596:UYI851968 VHZ786596:VIE851968 VRV786596:VSA851968 WBR786596:WBW851968 WLN786596:WLS851968 WVJ786596:WVO851968 B852132:G917504 IX852132:JC917504 ST852132:SY917504 ACP852132:ACU917504 AML852132:AMQ917504 AWH852132:AWM917504 BGD852132:BGI917504 BPZ852132:BQE917504 BZV852132:CAA917504 CJR852132:CJW917504 CTN852132:CTS917504 DDJ852132:DDO917504 DNF852132:DNK917504 DXB852132:DXG917504 EGX852132:EHC917504 EQT852132:EQY917504 FAP852132:FAU917504 FKL852132:FKQ917504 FUH852132:FUM917504 GED852132:GEI917504 GNZ852132:GOE917504 GXV852132:GYA917504 HHR852132:HHW917504 HRN852132:HRS917504 IBJ852132:IBO917504 ILF852132:ILK917504 IVB852132:IVG917504 JEX852132:JFC917504 JOT852132:JOY917504 JYP852132:JYU917504 KIL852132:KIQ917504 KSH852132:KSM917504 LCD852132:LCI917504 LLZ852132:LME917504 LVV852132:LWA917504 MFR852132:MFW917504 MPN852132:MPS917504 MZJ852132:MZO917504 NJF852132:NJK917504 NTB852132:NTG917504 OCX852132:ODC917504 OMT852132:OMY917504 OWP852132:OWU917504 PGL852132:PGQ917504 PQH852132:PQM917504 QAD852132:QAI917504 QJZ852132:QKE917504 QTV852132:QUA917504 RDR852132:RDW917504 RNN852132:RNS917504 RXJ852132:RXO917504 SHF852132:SHK917504 SRB852132:SRG917504 TAX852132:TBC917504 TKT852132:TKY917504 TUP852132:TUU917504 UEL852132:UEQ917504 UOH852132:UOM917504 UYD852132:UYI917504 VHZ852132:VIE917504 VRV852132:VSA917504 WBR852132:WBW917504 WLN852132:WLS917504 WVJ852132:WVO917504 B917668:G983040 IX917668:JC983040 ST917668:SY983040 ACP917668:ACU983040 AML917668:AMQ983040 AWH917668:AWM983040 BGD917668:BGI983040 BPZ917668:BQE983040 BZV917668:CAA983040 CJR917668:CJW983040 CTN917668:CTS983040 DDJ917668:DDO983040 DNF917668:DNK983040 DXB917668:DXG983040 EGX917668:EHC983040 EQT917668:EQY983040 FAP917668:FAU983040 FKL917668:FKQ983040 FUH917668:FUM983040 GED917668:GEI983040 GNZ917668:GOE983040 GXV917668:GYA983040 HHR917668:HHW983040 HRN917668:HRS983040 IBJ917668:IBO983040 ILF917668:ILK983040 IVB917668:IVG983040 JEX917668:JFC983040 JOT917668:JOY983040 JYP917668:JYU983040 KIL917668:KIQ983040 KSH917668:KSM983040 LCD917668:LCI983040 LLZ917668:LME983040 LVV917668:LWA983040 MFR917668:MFW983040 MPN917668:MPS983040 MZJ917668:MZO983040 NJF917668:NJK983040 NTB917668:NTG983040 OCX917668:ODC983040 OMT917668:OMY983040 OWP917668:OWU983040 PGL917668:PGQ983040 PQH917668:PQM983040 QAD917668:QAI983040 QJZ917668:QKE983040 QTV917668:QUA983040 RDR917668:RDW983040 RNN917668:RNS983040 RXJ917668:RXO983040 SHF917668:SHK983040 SRB917668:SRG983040 TAX917668:TBC983040 TKT917668:TKY983040 TUP917668:TUU983040 UEL917668:UEQ983040 UOH917668:UOM983040 UYD917668:UYI983040 VHZ917668:VIE983040 VRV917668:VSA983040 WBR917668:WBW983040 WLN917668:WLS983040 WVJ917668:WVO983040 B983204:G1048576 IX983204:JC1048576 ST983204:SY1048576 ACP983204:ACU1048576 AML983204:AMQ1048576 AWH983204:AWM1048576 BGD983204:BGI1048576 BPZ983204:BQE1048576 BZV983204:CAA1048576 CJR983204:CJW1048576 CTN983204:CTS1048576 DDJ983204:DDO1048576 DNF983204:DNK1048576 DXB983204:DXG1048576 EGX983204:EHC1048576 EQT983204:EQY1048576 FAP983204:FAU1048576 FKL983204:FKQ1048576 FUH983204:FUM1048576 GED983204:GEI1048576 GNZ983204:GOE1048576 GXV983204:GYA1048576 HHR983204:HHW1048576 HRN983204:HRS1048576 IBJ983204:IBO1048576 ILF983204:ILK1048576 IVB983204:IVG1048576 JEX983204:JFC1048576 JOT983204:JOY1048576 JYP983204:JYU1048576 KIL983204:KIQ1048576 KSH983204:KSM1048576 LCD983204:LCI1048576 LLZ983204:LME1048576 LVV983204:LWA1048576 MFR983204:MFW1048576 MPN983204:MPS1048576 MZJ983204:MZO1048576 NJF983204:NJK1048576 NTB983204:NTG1048576 OCX983204:ODC1048576 OMT983204:OMY1048576 OWP983204:OWU1048576 PGL983204:PGQ1048576 PQH983204:PQM1048576 QAD983204:QAI1048576 QJZ983204:QKE1048576 QTV983204:QUA1048576 RDR983204:RDW1048576 RNN983204:RNS1048576 RXJ983204:RXO1048576 SHF983204:SHK1048576 SRB983204:SRG1048576 TAX983204:TBC1048576 TKT983204:TKY1048576 TUP983204:TUU1048576 UEL983204:UEQ1048576 UOH983204:UOM1048576 UYD983204:UYI1048576 VHZ983204:VIE1048576 VRV983204:VSA1048576 WBR983204:WBW1048576 WLN983204:WLS1048576 WVJ983204:WVO1048576 H163:J65536 JD163:JF65536 SZ163:TB65536 ACV163:ACX65536 AMR163:AMT65536 AWN163:AWP65536 BGJ163:BGL65536 BQF163:BQH65536 CAB163:CAD65536 CJX163:CJZ65536 CTT163:CTV65536 DDP163:DDR65536 DNL163:DNN65536 DXH163:DXJ65536 EHD163:EHF65536 EQZ163:ERB65536 FAV163:FAX65536 FKR163:FKT65536 FUN163:FUP65536 GEJ163:GEL65536 GOF163:GOH65536 GYB163:GYD65536 HHX163:HHZ65536 HRT163:HRV65536 IBP163:IBR65536 ILL163:ILN65536 IVH163:IVJ65536 JFD163:JFF65536 JOZ163:JPB65536 JYV163:JYX65536 KIR163:KIT65536 KSN163:KSP65536 LCJ163:LCL65536 LMF163:LMH65536 LWB163:LWD65536 MFX163:MFZ65536 MPT163:MPV65536 MZP163:MZR65536 NJL163:NJN65536 NTH163:NTJ65536 ODD163:ODF65536 OMZ163:ONB65536 OWV163:OWX65536 PGR163:PGT65536 PQN163:PQP65536 QAJ163:QAL65536 QKF163:QKH65536 QUB163:QUD65536 RDX163:RDZ65536 RNT163:RNV65536 RXP163:RXR65536 SHL163:SHN65536 SRH163:SRJ65536 TBD163:TBF65536 TKZ163:TLB65536 TUV163:TUX65536 UER163:UET65536 UON163:UOP65536 UYJ163:UYL65536 VIF163:VIH65536 VSB163:VSD65536 WBX163:WBZ65536 WLT163:WLV65536 WVP163:WVR65536 H65699:J131072 JD65699:JF131072 SZ65699:TB131072 ACV65699:ACX131072 AMR65699:AMT131072 AWN65699:AWP131072 BGJ65699:BGL131072 BQF65699:BQH131072 CAB65699:CAD131072 CJX65699:CJZ131072 CTT65699:CTV131072 DDP65699:DDR131072 DNL65699:DNN131072 DXH65699:DXJ131072 EHD65699:EHF131072 EQZ65699:ERB131072 FAV65699:FAX131072 FKR65699:FKT131072 FUN65699:FUP131072 GEJ65699:GEL131072 GOF65699:GOH131072 GYB65699:GYD131072 HHX65699:HHZ131072 HRT65699:HRV131072 IBP65699:IBR131072 ILL65699:ILN131072 IVH65699:IVJ131072 JFD65699:JFF131072 JOZ65699:JPB131072 JYV65699:JYX131072 KIR65699:KIT131072 KSN65699:KSP131072 LCJ65699:LCL131072 LMF65699:LMH131072 LWB65699:LWD131072 MFX65699:MFZ131072 MPT65699:MPV131072 MZP65699:MZR131072 NJL65699:NJN131072 NTH65699:NTJ131072 ODD65699:ODF131072 OMZ65699:ONB131072 OWV65699:OWX131072 PGR65699:PGT131072 PQN65699:PQP131072 QAJ65699:QAL131072 QKF65699:QKH131072 QUB65699:QUD131072 RDX65699:RDZ131072 RNT65699:RNV131072 RXP65699:RXR131072 SHL65699:SHN131072 SRH65699:SRJ131072 TBD65699:TBF131072 TKZ65699:TLB131072 TUV65699:TUX131072 UER65699:UET131072 UON65699:UOP131072 UYJ65699:UYL131072 VIF65699:VIH131072 VSB65699:VSD131072 WBX65699:WBZ131072 WLT65699:WLV131072 WVP65699:WVR131072 H131235:J196608 JD131235:JF196608 SZ131235:TB196608 ACV131235:ACX196608 AMR131235:AMT196608 AWN131235:AWP196608 BGJ131235:BGL196608 BQF131235:BQH196608 CAB131235:CAD196608 CJX131235:CJZ196608 CTT131235:CTV196608 DDP131235:DDR196608 DNL131235:DNN196608 DXH131235:DXJ196608 EHD131235:EHF196608 EQZ131235:ERB196608 FAV131235:FAX196608 FKR131235:FKT196608 FUN131235:FUP196608 GEJ131235:GEL196608 GOF131235:GOH196608 GYB131235:GYD196608 HHX131235:HHZ196608 HRT131235:HRV196608 IBP131235:IBR196608 ILL131235:ILN196608 IVH131235:IVJ196608 JFD131235:JFF196608 JOZ131235:JPB196608 JYV131235:JYX196608 KIR131235:KIT196608 KSN131235:KSP196608 LCJ131235:LCL196608 LMF131235:LMH196608 LWB131235:LWD196608 MFX131235:MFZ196608 MPT131235:MPV196608 MZP131235:MZR196608 NJL131235:NJN196608 NTH131235:NTJ196608 ODD131235:ODF196608 OMZ131235:ONB196608 OWV131235:OWX196608 PGR131235:PGT196608 PQN131235:PQP196608 QAJ131235:QAL196608 QKF131235:QKH196608 QUB131235:QUD196608 RDX131235:RDZ196608 RNT131235:RNV196608 RXP131235:RXR196608 SHL131235:SHN196608 SRH131235:SRJ196608 TBD131235:TBF196608 TKZ131235:TLB196608 TUV131235:TUX196608 UER131235:UET196608 UON131235:UOP196608 UYJ131235:UYL196608 VIF131235:VIH196608 VSB131235:VSD196608 WBX131235:WBZ196608 WLT131235:WLV196608 WVP131235:WVR196608 H196771:J262144 JD196771:JF262144 SZ196771:TB262144 ACV196771:ACX262144 AMR196771:AMT262144 AWN196771:AWP262144 BGJ196771:BGL262144 BQF196771:BQH262144 CAB196771:CAD262144 CJX196771:CJZ262144 CTT196771:CTV262144 DDP196771:DDR262144 DNL196771:DNN262144 DXH196771:DXJ262144 EHD196771:EHF262144 EQZ196771:ERB262144 FAV196771:FAX262144 FKR196771:FKT262144 FUN196771:FUP262144 GEJ196771:GEL262144 GOF196771:GOH262144 GYB196771:GYD262144 HHX196771:HHZ262144 HRT196771:HRV262144 IBP196771:IBR262144 ILL196771:ILN262144 IVH196771:IVJ262144 JFD196771:JFF262144 JOZ196771:JPB262144 JYV196771:JYX262144 KIR196771:KIT262144 KSN196771:KSP262144 LCJ196771:LCL262144 LMF196771:LMH262144 LWB196771:LWD262144 MFX196771:MFZ262144 MPT196771:MPV262144 MZP196771:MZR262144 NJL196771:NJN262144 NTH196771:NTJ262144 ODD196771:ODF262144 OMZ196771:ONB262144 OWV196771:OWX262144 PGR196771:PGT262144 PQN196771:PQP262144 QAJ196771:QAL262144 QKF196771:QKH262144 QUB196771:QUD262144 RDX196771:RDZ262144 RNT196771:RNV262144 RXP196771:RXR262144 SHL196771:SHN262144 SRH196771:SRJ262144 TBD196771:TBF262144 TKZ196771:TLB262144 TUV196771:TUX262144 UER196771:UET262144 UON196771:UOP262144 UYJ196771:UYL262144 VIF196771:VIH262144 VSB196771:VSD262144 WBX196771:WBZ262144 WLT196771:WLV262144 WVP196771:WVR262144 H262307:J327680 JD262307:JF327680 SZ262307:TB327680 ACV262307:ACX327680 AMR262307:AMT327680 AWN262307:AWP327680 BGJ262307:BGL327680 BQF262307:BQH327680 CAB262307:CAD327680 CJX262307:CJZ327680 CTT262307:CTV327680 DDP262307:DDR327680 DNL262307:DNN327680 DXH262307:DXJ327680 EHD262307:EHF327680 EQZ262307:ERB327680 FAV262307:FAX327680 FKR262307:FKT327680 FUN262307:FUP327680 GEJ262307:GEL327680 GOF262307:GOH327680 GYB262307:GYD327680 HHX262307:HHZ327680 HRT262307:HRV327680 IBP262307:IBR327680 ILL262307:ILN327680 IVH262307:IVJ327680 JFD262307:JFF327680 JOZ262307:JPB327680 JYV262307:JYX327680 KIR262307:KIT327680 KSN262307:KSP327680 LCJ262307:LCL327680 LMF262307:LMH327680 LWB262307:LWD327680 MFX262307:MFZ327680 MPT262307:MPV327680 MZP262307:MZR327680 NJL262307:NJN327680 NTH262307:NTJ327680 ODD262307:ODF327680 OMZ262307:ONB327680 OWV262307:OWX327680 PGR262307:PGT327680 PQN262307:PQP327680 QAJ262307:QAL327680 QKF262307:QKH327680 QUB262307:QUD327680 RDX262307:RDZ327680 RNT262307:RNV327680 RXP262307:RXR327680 SHL262307:SHN327680 SRH262307:SRJ327680 TBD262307:TBF327680 TKZ262307:TLB327680 TUV262307:TUX327680 UER262307:UET327680 UON262307:UOP327680 UYJ262307:UYL327680 VIF262307:VIH327680 VSB262307:VSD327680 WBX262307:WBZ327680 WLT262307:WLV327680 WVP262307:WVR327680 H327843:J393216 JD327843:JF393216 SZ327843:TB393216 ACV327843:ACX393216 AMR327843:AMT393216 AWN327843:AWP393216 BGJ327843:BGL393216 BQF327843:BQH393216 CAB327843:CAD393216 CJX327843:CJZ393216 CTT327843:CTV393216 DDP327843:DDR393216 DNL327843:DNN393216 DXH327843:DXJ393216 EHD327843:EHF393216 EQZ327843:ERB393216 FAV327843:FAX393216 FKR327843:FKT393216 FUN327843:FUP393216 GEJ327843:GEL393216 GOF327843:GOH393216 GYB327843:GYD393216 HHX327843:HHZ393216 HRT327843:HRV393216 IBP327843:IBR393216 ILL327843:ILN393216 IVH327843:IVJ393216 JFD327843:JFF393216 JOZ327843:JPB393216 JYV327843:JYX393216 KIR327843:KIT393216 KSN327843:KSP393216 LCJ327843:LCL393216 LMF327843:LMH393216 LWB327843:LWD393216 MFX327843:MFZ393216 MPT327843:MPV393216 MZP327843:MZR393216 NJL327843:NJN393216 NTH327843:NTJ393216 ODD327843:ODF393216 OMZ327843:ONB393216 OWV327843:OWX393216 PGR327843:PGT393216 PQN327843:PQP393216 QAJ327843:QAL393216 QKF327843:QKH393216 QUB327843:QUD393216 RDX327843:RDZ393216 RNT327843:RNV393216 RXP327843:RXR393216 SHL327843:SHN393216 SRH327843:SRJ393216 TBD327843:TBF393216 TKZ327843:TLB393216 TUV327843:TUX393216 UER327843:UET393216 UON327843:UOP393216 UYJ327843:UYL393216 VIF327843:VIH393216 VSB327843:VSD393216 WBX327843:WBZ393216 WLT327843:WLV393216 WVP327843:WVR393216 H393379:J458752 JD393379:JF458752 SZ393379:TB458752 ACV393379:ACX458752 AMR393379:AMT458752 AWN393379:AWP458752 BGJ393379:BGL458752 BQF393379:BQH458752 CAB393379:CAD458752 CJX393379:CJZ458752 CTT393379:CTV458752 DDP393379:DDR458752 DNL393379:DNN458752 DXH393379:DXJ458752 EHD393379:EHF458752 EQZ393379:ERB458752 FAV393379:FAX458752 FKR393379:FKT458752 FUN393379:FUP458752 GEJ393379:GEL458752 GOF393379:GOH458752 GYB393379:GYD458752 HHX393379:HHZ458752 HRT393379:HRV458752 IBP393379:IBR458752 ILL393379:ILN458752 IVH393379:IVJ458752 JFD393379:JFF458752 JOZ393379:JPB458752 JYV393379:JYX458752 KIR393379:KIT458752 KSN393379:KSP458752 LCJ393379:LCL458752 LMF393379:LMH458752 LWB393379:LWD458752 MFX393379:MFZ458752 MPT393379:MPV458752 MZP393379:MZR458752 NJL393379:NJN458752 NTH393379:NTJ458752 ODD393379:ODF458752 OMZ393379:ONB458752 OWV393379:OWX458752 PGR393379:PGT458752 PQN393379:PQP458752 QAJ393379:QAL458752 QKF393379:QKH458752 QUB393379:QUD458752 RDX393379:RDZ458752 RNT393379:RNV458752 RXP393379:RXR458752 SHL393379:SHN458752 SRH393379:SRJ458752 TBD393379:TBF458752 TKZ393379:TLB458752 TUV393379:TUX458752 UER393379:UET458752 UON393379:UOP458752 UYJ393379:UYL458752 VIF393379:VIH458752 VSB393379:VSD458752 WBX393379:WBZ458752 WLT393379:WLV458752 WVP393379:WVR458752 H458915:J524288 JD458915:JF524288 SZ458915:TB524288 ACV458915:ACX524288 AMR458915:AMT524288 AWN458915:AWP524288 BGJ458915:BGL524288 BQF458915:BQH524288 CAB458915:CAD524288 CJX458915:CJZ524288 CTT458915:CTV524288 DDP458915:DDR524288 DNL458915:DNN524288 DXH458915:DXJ524288 EHD458915:EHF524288 EQZ458915:ERB524288 FAV458915:FAX524288 FKR458915:FKT524288 FUN458915:FUP524288 GEJ458915:GEL524288 GOF458915:GOH524288 GYB458915:GYD524288 HHX458915:HHZ524288 HRT458915:HRV524288 IBP458915:IBR524288 ILL458915:ILN524288 IVH458915:IVJ524288 JFD458915:JFF524288 JOZ458915:JPB524288 JYV458915:JYX524288 KIR458915:KIT524288 KSN458915:KSP524288 LCJ458915:LCL524288 LMF458915:LMH524288 LWB458915:LWD524288 MFX458915:MFZ524288 MPT458915:MPV524288 MZP458915:MZR524288 NJL458915:NJN524288 NTH458915:NTJ524288 ODD458915:ODF524288 OMZ458915:ONB524288 OWV458915:OWX524288 PGR458915:PGT524288 PQN458915:PQP524288 QAJ458915:QAL524288 QKF458915:QKH524288 QUB458915:QUD524288 RDX458915:RDZ524288 RNT458915:RNV524288 RXP458915:RXR524288 SHL458915:SHN524288 SRH458915:SRJ524288 TBD458915:TBF524288 TKZ458915:TLB524288 TUV458915:TUX524288 UER458915:UET524288 UON458915:UOP524288 UYJ458915:UYL524288 VIF458915:VIH524288 VSB458915:VSD524288 WBX458915:WBZ524288 WLT458915:WLV524288 WVP458915:WVR524288 H524451:J589824 JD524451:JF589824 SZ524451:TB589824 ACV524451:ACX589824 AMR524451:AMT589824 AWN524451:AWP589824 BGJ524451:BGL589824 BQF524451:BQH589824 CAB524451:CAD589824 CJX524451:CJZ589824 CTT524451:CTV589824 DDP524451:DDR589824 DNL524451:DNN589824 DXH524451:DXJ589824 EHD524451:EHF589824 EQZ524451:ERB589824 FAV524451:FAX589824 FKR524451:FKT589824 FUN524451:FUP589824 GEJ524451:GEL589824 GOF524451:GOH589824 GYB524451:GYD589824 HHX524451:HHZ589824 HRT524451:HRV589824 IBP524451:IBR589824 ILL524451:ILN589824 IVH524451:IVJ589824 JFD524451:JFF589824 JOZ524451:JPB589824 JYV524451:JYX589824 KIR524451:KIT589824 KSN524451:KSP589824 LCJ524451:LCL589824 LMF524451:LMH589824 LWB524451:LWD589824 MFX524451:MFZ589824 MPT524451:MPV589824 MZP524451:MZR589824 NJL524451:NJN589824 NTH524451:NTJ589824 ODD524451:ODF589824 OMZ524451:ONB589824 OWV524451:OWX589824 PGR524451:PGT589824 PQN524451:PQP589824 QAJ524451:QAL589824 QKF524451:QKH589824 QUB524451:QUD589824 RDX524451:RDZ589824 RNT524451:RNV589824 RXP524451:RXR589824 SHL524451:SHN589824 SRH524451:SRJ589824 TBD524451:TBF589824 TKZ524451:TLB589824 TUV524451:TUX589824 UER524451:UET589824 UON524451:UOP589824 UYJ524451:UYL589824 VIF524451:VIH589824 VSB524451:VSD589824 WBX524451:WBZ589824 WLT524451:WLV589824 WVP524451:WVR589824 H589987:J655360 JD589987:JF655360 SZ589987:TB655360 ACV589987:ACX655360 AMR589987:AMT655360 AWN589987:AWP655360 BGJ589987:BGL655360 BQF589987:BQH655360 CAB589987:CAD655360 CJX589987:CJZ655360 CTT589987:CTV655360 DDP589987:DDR655360 DNL589987:DNN655360 DXH589987:DXJ655360 EHD589987:EHF655360 EQZ589987:ERB655360 FAV589987:FAX655360 FKR589987:FKT655360 FUN589987:FUP655360 GEJ589987:GEL655360 GOF589987:GOH655360 GYB589987:GYD655360 HHX589987:HHZ655360 HRT589987:HRV655360 IBP589987:IBR655360 ILL589987:ILN655360 IVH589987:IVJ655360 JFD589987:JFF655360 JOZ589987:JPB655360 JYV589987:JYX655360 KIR589987:KIT655360 KSN589987:KSP655360 LCJ589987:LCL655360 LMF589987:LMH655360 LWB589987:LWD655360 MFX589987:MFZ655360 MPT589987:MPV655360 MZP589987:MZR655360 NJL589987:NJN655360 NTH589987:NTJ655360 ODD589987:ODF655360 OMZ589987:ONB655360 OWV589987:OWX655360 PGR589987:PGT655360 PQN589987:PQP655360 QAJ589987:QAL655360 QKF589987:QKH655360 QUB589987:QUD655360 RDX589987:RDZ655360 RNT589987:RNV655360 RXP589987:RXR655360 SHL589987:SHN655360 SRH589987:SRJ655360 TBD589987:TBF655360 TKZ589987:TLB655360 TUV589987:TUX655360 UER589987:UET655360 UON589987:UOP655360 UYJ589987:UYL655360 VIF589987:VIH655360 VSB589987:VSD655360 WBX589987:WBZ655360 WLT589987:WLV655360 WVP589987:WVR655360 H655523:J720896 JD655523:JF720896 SZ655523:TB720896 ACV655523:ACX720896 AMR655523:AMT720896 AWN655523:AWP720896 BGJ655523:BGL720896 BQF655523:BQH720896 CAB655523:CAD720896 CJX655523:CJZ720896 CTT655523:CTV720896 DDP655523:DDR720896 DNL655523:DNN720896 DXH655523:DXJ720896 EHD655523:EHF720896 EQZ655523:ERB720896 FAV655523:FAX720896 FKR655523:FKT720896 FUN655523:FUP720896 GEJ655523:GEL720896 GOF655523:GOH720896 GYB655523:GYD720896 HHX655523:HHZ720896 HRT655523:HRV720896 IBP655523:IBR720896 ILL655523:ILN720896 IVH655523:IVJ720896 JFD655523:JFF720896 JOZ655523:JPB720896 JYV655523:JYX720896 KIR655523:KIT720896 KSN655523:KSP720896 LCJ655523:LCL720896 LMF655523:LMH720896 LWB655523:LWD720896 MFX655523:MFZ720896 MPT655523:MPV720896 MZP655523:MZR720896 NJL655523:NJN720896 NTH655523:NTJ720896 ODD655523:ODF720896 OMZ655523:ONB720896 OWV655523:OWX720896 PGR655523:PGT720896 PQN655523:PQP720896 QAJ655523:QAL720896 QKF655523:QKH720896 QUB655523:QUD720896 RDX655523:RDZ720896 RNT655523:RNV720896 RXP655523:RXR720896 SHL655523:SHN720896 SRH655523:SRJ720896 TBD655523:TBF720896 TKZ655523:TLB720896 TUV655523:TUX720896 UER655523:UET720896 UON655523:UOP720896 UYJ655523:UYL720896 VIF655523:VIH720896 VSB655523:VSD720896 WBX655523:WBZ720896 WLT655523:WLV720896 WVP655523:WVR720896 H721059:J786432 JD721059:JF786432 SZ721059:TB786432 ACV721059:ACX786432 AMR721059:AMT786432 AWN721059:AWP786432 BGJ721059:BGL786432 BQF721059:BQH786432 CAB721059:CAD786432 CJX721059:CJZ786432 CTT721059:CTV786432 DDP721059:DDR786432 DNL721059:DNN786432 DXH721059:DXJ786432 EHD721059:EHF786432 EQZ721059:ERB786432 FAV721059:FAX786432 FKR721059:FKT786432 FUN721059:FUP786432 GEJ721059:GEL786432 GOF721059:GOH786432 GYB721059:GYD786432 HHX721059:HHZ786432 HRT721059:HRV786432 IBP721059:IBR786432 ILL721059:ILN786432 IVH721059:IVJ786432 JFD721059:JFF786432 JOZ721059:JPB786432 JYV721059:JYX786432 KIR721059:KIT786432 KSN721059:KSP786432 LCJ721059:LCL786432 LMF721059:LMH786432 LWB721059:LWD786432 MFX721059:MFZ786432 MPT721059:MPV786432 MZP721059:MZR786432 NJL721059:NJN786432 NTH721059:NTJ786432 ODD721059:ODF786432 OMZ721059:ONB786432 OWV721059:OWX786432 PGR721059:PGT786432 PQN721059:PQP786432 QAJ721059:QAL786432 QKF721059:QKH786432 QUB721059:QUD786432 RDX721059:RDZ786432 RNT721059:RNV786432 RXP721059:RXR786432 SHL721059:SHN786432 SRH721059:SRJ786432 TBD721059:TBF786432 TKZ721059:TLB786432 TUV721059:TUX786432 UER721059:UET786432 UON721059:UOP786432 UYJ721059:UYL786432 VIF721059:VIH786432 VSB721059:VSD786432 WBX721059:WBZ786432 WLT721059:WLV786432 WVP721059:WVR786432 H786595:J851968 JD786595:JF851968 SZ786595:TB851968 ACV786595:ACX851968 AMR786595:AMT851968 AWN786595:AWP851968 BGJ786595:BGL851968 BQF786595:BQH851968 CAB786595:CAD851968 CJX786595:CJZ851968 CTT786595:CTV851968 DDP786595:DDR851968 DNL786595:DNN851968 DXH786595:DXJ851968 EHD786595:EHF851968 EQZ786595:ERB851968 FAV786595:FAX851968 FKR786595:FKT851968 FUN786595:FUP851968 GEJ786595:GEL851968 GOF786595:GOH851968 GYB786595:GYD851968 HHX786595:HHZ851968 HRT786595:HRV851968 IBP786595:IBR851968 ILL786595:ILN851968 IVH786595:IVJ851968 JFD786595:JFF851968 JOZ786595:JPB851968 JYV786595:JYX851968 KIR786595:KIT851968 KSN786595:KSP851968 LCJ786595:LCL851968 LMF786595:LMH851968 LWB786595:LWD851968 MFX786595:MFZ851968 MPT786595:MPV851968 MZP786595:MZR851968 NJL786595:NJN851968 NTH786595:NTJ851968 ODD786595:ODF851968 OMZ786595:ONB851968 OWV786595:OWX851968 PGR786595:PGT851968 PQN786595:PQP851968 QAJ786595:QAL851968 QKF786595:QKH851968 QUB786595:QUD851968 RDX786595:RDZ851968 RNT786595:RNV851968 RXP786595:RXR851968 SHL786595:SHN851968 SRH786595:SRJ851968 TBD786595:TBF851968 TKZ786595:TLB851968 TUV786595:TUX851968 UER786595:UET851968 UON786595:UOP851968 UYJ786595:UYL851968 VIF786595:VIH851968 VSB786595:VSD851968 WBX786595:WBZ851968 WLT786595:WLV851968 WVP786595:WVR851968 H852131:J917504 JD852131:JF917504 SZ852131:TB917504 ACV852131:ACX917504 AMR852131:AMT917504 AWN852131:AWP917504 BGJ852131:BGL917504 BQF852131:BQH917504 CAB852131:CAD917504 CJX852131:CJZ917504 CTT852131:CTV917504 DDP852131:DDR917504 DNL852131:DNN917504 DXH852131:DXJ917504 EHD852131:EHF917504 EQZ852131:ERB917504 FAV852131:FAX917504 FKR852131:FKT917504 FUN852131:FUP917504 GEJ852131:GEL917504 GOF852131:GOH917504 GYB852131:GYD917504 HHX852131:HHZ917504 HRT852131:HRV917504 IBP852131:IBR917504 ILL852131:ILN917504 IVH852131:IVJ917504 JFD852131:JFF917504 JOZ852131:JPB917504 JYV852131:JYX917504 KIR852131:KIT917504 KSN852131:KSP917504 LCJ852131:LCL917504 LMF852131:LMH917504 LWB852131:LWD917504 MFX852131:MFZ917504 MPT852131:MPV917504 MZP852131:MZR917504 NJL852131:NJN917504 NTH852131:NTJ917504 ODD852131:ODF917504 OMZ852131:ONB917504 OWV852131:OWX917504 PGR852131:PGT917504 PQN852131:PQP917504 QAJ852131:QAL917504 QKF852131:QKH917504 QUB852131:QUD917504 RDX852131:RDZ917504 RNT852131:RNV917504 RXP852131:RXR917504 SHL852131:SHN917504 SRH852131:SRJ917504 TBD852131:TBF917504 TKZ852131:TLB917504 TUV852131:TUX917504 UER852131:UET917504 UON852131:UOP917504 UYJ852131:UYL917504 VIF852131:VIH917504 VSB852131:VSD917504 WBX852131:WBZ917504 WLT852131:WLV917504 WVP852131:WVR917504 H917667:J983040 JD917667:JF983040 SZ917667:TB983040 ACV917667:ACX983040 AMR917667:AMT983040 AWN917667:AWP983040 BGJ917667:BGL983040 BQF917667:BQH983040 CAB917667:CAD983040 CJX917667:CJZ983040 CTT917667:CTV983040 DDP917667:DDR983040 DNL917667:DNN983040 DXH917667:DXJ983040 EHD917667:EHF983040 EQZ917667:ERB983040 FAV917667:FAX983040 FKR917667:FKT983040 FUN917667:FUP983040 GEJ917667:GEL983040 GOF917667:GOH983040 GYB917667:GYD983040 HHX917667:HHZ983040 HRT917667:HRV983040 IBP917667:IBR983040 ILL917667:ILN983040 IVH917667:IVJ983040 JFD917667:JFF983040 JOZ917667:JPB983040 JYV917667:JYX983040 KIR917667:KIT983040 KSN917667:KSP983040 LCJ917667:LCL983040 LMF917667:LMH983040 LWB917667:LWD983040 MFX917667:MFZ983040 MPT917667:MPV983040 MZP917667:MZR983040 NJL917667:NJN983040 NTH917667:NTJ983040 ODD917667:ODF983040 OMZ917667:ONB983040 OWV917667:OWX983040 PGR917667:PGT983040 PQN917667:PQP983040 QAJ917667:QAL983040 QKF917667:QKH983040 QUB917667:QUD983040 RDX917667:RDZ983040 RNT917667:RNV983040 RXP917667:RXR983040 SHL917667:SHN983040 SRH917667:SRJ983040 TBD917667:TBF983040 TKZ917667:TLB983040 TUV917667:TUX983040 UER917667:UET983040 UON917667:UOP983040 UYJ917667:UYL983040 VIF917667:VIH983040 VSB917667:VSD983040 WBX917667:WBZ983040 WLT917667:WLV983040 WVP917667:WVR983040 H983203:J1048576 JD983203:JF1048576 SZ983203:TB1048576 ACV983203:ACX1048576 AMR983203:AMT1048576 AWN983203:AWP1048576 BGJ983203:BGL1048576 BQF983203:BQH1048576 CAB983203:CAD1048576 CJX983203:CJZ1048576 CTT983203:CTV1048576 DDP983203:DDR1048576 DNL983203:DNN1048576 DXH983203:DXJ1048576 EHD983203:EHF1048576 EQZ983203:ERB1048576 FAV983203:FAX1048576 FKR983203:FKT1048576 FUN983203:FUP1048576 GEJ983203:GEL1048576 GOF983203:GOH1048576 GYB983203:GYD1048576 HHX983203:HHZ1048576 HRT983203:HRV1048576 IBP983203:IBR1048576 ILL983203:ILN1048576 IVH983203:IVJ1048576 JFD983203:JFF1048576 JOZ983203:JPB1048576 JYV983203:JYX1048576 KIR983203:KIT1048576 KSN983203:KSP1048576 LCJ983203:LCL1048576 LMF983203:LMH1048576 LWB983203:LWD1048576 MFX983203:MFZ1048576 MPT983203:MPV1048576 MZP983203:MZR1048576 NJL983203:NJN1048576 NTH983203:NTJ1048576 ODD983203:ODF1048576 OMZ983203:ONB1048576 OWV983203:OWX1048576 PGR983203:PGT1048576 PQN983203:PQP1048576 QAJ983203:QAL1048576 QKF983203:QKH1048576 QUB983203:QUD1048576 RDX983203:RDZ1048576 RNT983203:RNV1048576 RXP983203:RXR1048576 SHL983203:SHN1048576 SRH983203:SRJ1048576 TBD983203:TBF1048576 TKZ983203:TLB1048576 TUV983203:TUX1048576 UER983203:UET1048576 UON983203:UOP1048576 UYJ983203:UYL1048576 VIF983203:VIH1048576 VSB983203:VSD1048576 WBX983203:WBZ1048576 WLT983203:WLV1048576 WVP983203:WVR1048576 K164:N65536 JG164:JJ65536 TC164:TF65536 ACY164:ADB65536 AMU164:AMX65536 AWQ164:AWT65536 BGM164:BGP65536 BQI164:BQL65536 CAE164:CAH65536 CKA164:CKD65536 CTW164:CTZ65536 DDS164:DDV65536 DNO164:DNR65536 DXK164:DXN65536 EHG164:EHJ65536 ERC164:ERF65536 FAY164:FBB65536 FKU164:FKX65536 FUQ164:FUT65536 GEM164:GEP65536 GOI164:GOL65536 GYE164:GYH65536 HIA164:HID65536 HRW164:HRZ65536 IBS164:IBV65536 ILO164:ILR65536 IVK164:IVN65536 JFG164:JFJ65536 JPC164:JPF65536 JYY164:JZB65536 KIU164:KIX65536 KSQ164:KST65536 LCM164:LCP65536 LMI164:LML65536 LWE164:LWH65536 MGA164:MGD65536 MPW164:MPZ65536 MZS164:MZV65536 NJO164:NJR65536 NTK164:NTN65536 ODG164:ODJ65536 ONC164:ONF65536 OWY164:OXB65536 PGU164:PGX65536 PQQ164:PQT65536 QAM164:QAP65536 QKI164:QKL65536 QUE164:QUH65536 REA164:RED65536 RNW164:RNZ65536 RXS164:RXV65536 SHO164:SHR65536 SRK164:SRN65536 TBG164:TBJ65536 TLC164:TLF65536 TUY164:TVB65536 UEU164:UEX65536 UOQ164:UOT65536 UYM164:UYP65536 VII164:VIL65536 VSE164:VSH65536 WCA164:WCD65536 WLW164:WLZ65536 WVS164:WVV65536 K65700:N131072 JG65700:JJ131072 TC65700:TF131072 ACY65700:ADB131072 AMU65700:AMX131072 AWQ65700:AWT131072 BGM65700:BGP131072 BQI65700:BQL131072 CAE65700:CAH131072 CKA65700:CKD131072 CTW65700:CTZ131072 DDS65700:DDV131072 DNO65700:DNR131072 DXK65700:DXN131072 EHG65700:EHJ131072 ERC65700:ERF131072 FAY65700:FBB131072 FKU65700:FKX131072 FUQ65700:FUT131072 GEM65700:GEP131072 GOI65700:GOL131072 GYE65700:GYH131072 HIA65700:HID131072 HRW65700:HRZ131072 IBS65700:IBV131072 ILO65700:ILR131072 IVK65700:IVN131072 JFG65700:JFJ131072 JPC65700:JPF131072 JYY65700:JZB131072 KIU65700:KIX131072 KSQ65700:KST131072 LCM65700:LCP131072 LMI65700:LML131072 LWE65700:LWH131072 MGA65700:MGD131072 MPW65700:MPZ131072 MZS65700:MZV131072 NJO65700:NJR131072 NTK65700:NTN131072 ODG65700:ODJ131072 ONC65700:ONF131072 OWY65700:OXB131072 PGU65700:PGX131072 PQQ65700:PQT131072 QAM65700:QAP131072 QKI65700:QKL131072 QUE65700:QUH131072 REA65700:RED131072 RNW65700:RNZ131072 RXS65700:RXV131072 SHO65700:SHR131072 SRK65700:SRN131072 TBG65700:TBJ131072 TLC65700:TLF131072 TUY65700:TVB131072 UEU65700:UEX131072 UOQ65700:UOT131072 UYM65700:UYP131072 VII65700:VIL131072 VSE65700:VSH131072 WCA65700:WCD131072 WLW65700:WLZ131072 WVS65700:WVV131072 K131236:N196608 JG131236:JJ196608 TC131236:TF196608 ACY131236:ADB196608 AMU131236:AMX196608 AWQ131236:AWT196608 BGM131236:BGP196608 BQI131236:BQL196608 CAE131236:CAH196608 CKA131236:CKD196608 CTW131236:CTZ196608 DDS131236:DDV196608 DNO131236:DNR196608 DXK131236:DXN196608 EHG131236:EHJ196608 ERC131236:ERF196608 FAY131236:FBB196608 FKU131236:FKX196608 FUQ131236:FUT196608 GEM131236:GEP196608 GOI131236:GOL196608 GYE131236:GYH196608 HIA131236:HID196608 HRW131236:HRZ196608 IBS131236:IBV196608 ILO131236:ILR196608 IVK131236:IVN196608 JFG131236:JFJ196608 JPC131236:JPF196608 JYY131236:JZB196608 KIU131236:KIX196608 KSQ131236:KST196608 LCM131236:LCP196608 LMI131236:LML196608 LWE131236:LWH196608 MGA131236:MGD196608 MPW131236:MPZ196608 MZS131236:MZV196608 NJO131236:NJR196608 NTK131236:NTN196608 ODG131236:ODJ196608 ONC131236:ONF196608 OWY131236:OXB196608 PGU131236:PGX196608 PQQ131236:PQT196608 QAM131236:QAP196608 QKI131236:QKL196608 QUE131236:QUH196608 REA131236:RED196608 RNW131236:RNZ196608 RXS131236:RXV196608 SHO131236:SHR196608 SRK131236:SRN196608 TBG131236:TBJ196608 TLC131236:TLF196608 TUY131236:TVB196608 UEU131236:UEX196608 UOQ131236:UOT196608 UYM131236:UYP196608 VII131236:VIL196608 VSE131236:VSH196608 WCA131236:WCD196608 WLW131236:WLZ196608 WVS131236:WVV196608 K196772:N262144 JG196772:JJ262144 TC196772:TF262144 ACY196772:ADB262144 AMU196772:AMX262144 AWQ196772:AWT262144 BGM196772:BGP262144 BQI196772:BQL262144 CAE196772:CAH262144 CKA196772:CKD262144 CTW196772:CTZ262144 DDS196772:DDV262144 DNO196772:DNR262144 DXK196772:DXN262144 EHG196772:EHJ262144 ERC196772:ERF262144 FAY196772:FBB262144 FKU196772:FKX262144 FUQ196772:FUT262144 GEM196772:GEP262144 GOI196772:GOL262144 GYE196772:GYH262144 HIA196772:HID262144 HRW196772:HRZ262144 IBS196772:IBV262144 ILO196772:ILR262144 IVK196772:IVN262144 JFG196772:JFJ262144 JPC196772:JPF262144 JYY196772:JZB262144 KIU196772:KIX262144 KSQ196772:KST262144 LCM196772:LCP262144 LMI196772:LML262144 LWE196772:LWH262144 MGA196772:MGD262144 MPW196772:MPZ262144 MZS196772:MZV262144 NJO196772:NJR262144 NTK196772:NTN262144 ODG196772:ODJ262144 ONC196772:ONF262144 OWY196772:OXB262144 PGU196772:PGX262144 PQQ196772:PQT262144 QAM196772:QAP262144 QKI196772:QKL262144 QUE196772:QUH262144 REA196772:RED262144 RNW196772:RNZ262144 RXS196772:RXV262144 SHO196772:SHR262144 SRK196772:SRN262144 TBG196772:TBJ262144 TLC196772:TLF262144 TUY196772:TVB262144 UEU196772:UEX262144 UOQ196772:UOT262144 UYM196772:UYP262144 VII196772:VIL262144 VSE196772:VSH262144 WCA196772:WCD262144 WLW196772:WLZ262144 WVS196772:WVV262144 K262308:N327680 JG262308:JJ327680 TC262308:TF327680 ACY262308:ADB327680 AMU262308:AMX327680 AWQ262308:AWT327680 BGM262308:BGP327680 BQI262308:BQL327680 CAE262308:CAH327680 CKA262308:CKD327680 CTW262308:CTZ327680 DDS262308:DDV327680 DNO262308:DNR327680 DXK262308:DXN327680 EHG262308:EHJ327680 ERC262308:ERF327680 FAY262308:FBB327680 FKU262308:FKX327680 FUQ262308:FUT327680 GEM262308:GEP327680 GOI262308:GOL327680 GYE262308:GYH327680 HIA262308:HID327680 HRW262308:HRZ327680 IBS262308:IBV327680 ILO262308:ILR327680 IVK262308:IVN327680 JFG262308:JFJ327680 JPC262308:JPF327680 JYY262308:JZB327680 KIU262308:KIX327680 KSQ262308:KST327680 LCM262308:LCP327680 LMI262308:LML327680 LWE262308:LWH327680 MGA262308:MGD327680 MPW262308:MPZ327680 MZS262308:MZV327680 NJO262308:NJR327680 NTK262308:NTN327680 ODG262308:ODJ327680 ONC262308:ONF327680 OWY262308:OXB327680 PGU262308:PGX327680 PQQ262308:PQT327680 QAM262308:QAP327680 QKI262308:QKL327680 QUE262308:QUH327680 REA262308:RED327680 RNW262308:RNZ327680 RXS262308:RXV327680 SHO262308:SHR327680 SRK262308:SRN327680 TBG262308:TBJ327680 TLC262308:TLF327680 TUY262308:TVB327680 UEU262308:UEX327680 UOQ262308:UOT327680 UYM262308:UYP327680 VII262308:VIL327680 VSE262308:VSH327680 WCA262308:WCD327680 WLW262308:WLZ327680 WVS262308:WVV327680 K327844:N393216 JG327844:JJ393216 TC327844:TF393216 ACY327844:ADB393216 AMU327844:AMX393216 AWQ327844:AWT393216 BGM327844:BGP393216 BQI327844:BQL393216 CAE327844:CAH393216 CKA327844:CKD393216 CTW327844:CTZ393216 DDS327844:DDV393216 DNO327844:DNR393216 DXK327844:DXN393216 EHG327844:EHJ393216 ERC327844:ERF393216 FAY327844:FBB393216 FKU327844:FKX393216 FUQ327844:FUT393216 GEM327844:GEP393216 GOI327844:GOL393216 GYE327844:GYH393216 HIA327844:HID393216 HRW327844:HRZ393216 IBS327844:IBV393216 ILO327844:ILR393216 IVK327844:IVN393216 JFG327844:JFJ393216 JPC327844:JPF393216 JYY327844:JZB393216 KIU327844:KIX393216 KSQ327844:KST393216 LCM327844:LCP393216 LMI327844:LML393216 LWE327844:LWH393216 MGA327844:MGD393216 MPW327844:MPZ393216 MZS327844:MZV393216 NJO327844:NJR393216 NTK327844:NTN393216 ODG327844:ODJ393216 ONC327844:ONF393216 OWY327844:OXB393216 PGU327844:PGX393216 PQQ327844:PQT393216 QAM327844:QAP393216 QKI327844:QKL393216 QUE327844:QUH393216 REA327844:RED393216 RNW327844:RNZ393216 RXS327844:RXV393216 SHO327844:SHR393216 SRK327844:SRN393216 TBG327844:TBJ393216 TLC327844:TLF393216 TUY327844:TVB393216 UEU327844:UEX393216 UOQ327844:UOT393216 UYM327844:UYP393216 VII327844:VIL393216 VSE327844:VSH393216 WCA327844:WCD393216 WLW327844:WLZ393216 WVS327844:WVV393216 K393380:N458752 JG393380:JJ458752 TC393380:TF458752 ACY393380:ADB458752 AMU393380:AMX458752 AWQ393380:AWT458752 BGM393380:BGP458752 BQI393380:BQL458752 CAE393380:CAH458752 CKA393380:CKD458752 CTW393380:CTZ458752 DDS393380:DDV458752 DNO393380:DNR458752 DXK393380:DXN458752 EHG393380:EHJ458752 ERC393380:ERF458752 FAY393380:FBB458752 FKU393380:FKX458752 FUQ393380:FUT458752 GEM393380:GEP458752 GOI393380:GOL458752 GYE393380:GYH458752 HIA393380:HID458752 HRW393380:HRZ458752 IBS393380:IBV458752 ILO393380:ILR458752 IVK393380:IVN458752 JFG393380:JFJ458752 JPC393380:JPF458752 JYY393380:JZB458752 KIU393380:KIX458752 KSQ393380:KST458752 LCM393380:LCP458752 LMI393380:LML458752 LWE393380:LWH458752 MGA393380:MGD458752 MPW393380:MPZ458752 MZS393380:MZV458752 NJO393380:NJR458752 NTK393380:NTN458752 ODG393380:ODJ458752 ONC393380:ONF458752 OWY393380:OXB458752 PGU393380:PGX458752 PQQ393380:PQT458752 QAM393380:QAP458752 QKI393380:QKL458752 QUE393380:QUH458752 REA393380:RED458752 RNW393380:RNZ458752 RXS393380:RXV458752 SHO393380:SHR458752 SRK393380:SRN458752 TBG393380:TBJ458752 TLC393380:TLF458752 TUY393380:TVB458752 UEU393380:UEX458752 UOQ393380:UOT458752 UYM393380:UYP458752 VII393380:VIL458752 VSE393380:VSH458752 WCA393380:WCD458752 WLW393380:WLZ458752 WVS393380:WVV458752 K458916:N524288 JG458916:JJ524288 TC458916:TF524288 ACY458916:ADB524288 AMU458916:AMX524288 AWQ458916:AWT524288 BGM458916:BGP524288 BQI458916:BQL524288 CAE458916:CAH524288 CKA458916:CKD524288 CTW458916:CTZ524288 DDS458916:DDV524288 DNO458916:DNR524288 DXK458916:DXN524288 EHG458916:EHJ524288 ERC458916:ERF524288 FAY458916:FBB524288 FKU458916:FKX524288 FUQ458916:FUT524288 GEM458916:GEP524288 GOI458916:GOL524288 GYE458916:GYH524288 HIA458916:HID524288 HRW458916:HRZ524288 IBS458916:IBV524288 ILO458916:ILR524288 IVK458916:IVN524288 JFG458916:JFJ524288 JPC458916:JPF524288 JYY458916:JZB524288 KIU458916:KIX524288 KSQ458916:KST524288 LCM458916:LCP524288 LMI458916:LML524288 LWE458916:LWH524288 MGA458916:MGD524288 MPW458916:MPZ524288 MZS458916:MZV524288 NJO458916:NJR524288 NTK458916:NTN524288 ODG458916:ODJ524288 ONC458916:ONF524288 OWY458916:OXB524288 PGU458916:PGX524288 PQQ458916:PQT524288 QAM458916:QAP524288 QKI458916:QKL524288 QUE458916:QUH524288 REA458916:RED524288 RNW458916:RNZ524288 RXS458916:RXV524288 SHO458916:SHR524288 SRK458916:SRN524288 TBG458916:TBJ524288 TLC458916:TLF524288 TUY458916:TVB524288 UEU458916:UEX524288 UOQ458916:UOT524288 UYM458916:UYP524288 VII458916:VIL524288 VSE458916:VSH524288 WCA458916:WCD524288 WLW458916:WLZ524288 WVS458916:WVV524288 K524452:N589824 JG524452:JJ589824 TC524452:TF589824 ACY524452:ADB589824 AMU524452:AMX589824 AWQ524452:AWT589824 BGM524452:BGP589824 BQI524452:BQL589824 CAE524452:CAH589824 CKA524452:CKD589824 CTW524452:CTZ589824 DDS524452:DDV589824 DNO524452:DNR589824 DXK524452:DXN589824 EHG524452:EHJ589824 ERC524452:ERF589824 FAY524452:FBB589824 FKU524452:FKX589824 FUQ524452:FUT589824 GEM524452:GEP589824 GOI524452:GOL589824 GYE524452:GYH589824 HIA524452:HID589824 HRW524452:HRZ589824 IBS524452:IBV589824 ILO524452:ILR589824 IVK524452:IVN589824 JFG524452:JFJ589824 JPC524452:JPF589824 JYY524452:JZB589824 KIU524452:KIX589824 KSQ524452:KST589824 LCM524452:LCP589824 LMI524452:LML589824 LWE524452:LWH589824 MGA524452:MGD589824 MPW524452:MPZ589824 MZS524452:MZV589824 NJO524452:NJR589824 NTK524452:NTN589824 ODG524452:ODJ589824 ONC524452:ONF589824 OWY524452:OXB589824 PGU524452:PGX589824 PQQ524452:PQT589824 QAM524452:QAP589824 QKI524452:QKL589824 QUE524452:QUH589824 REA524452:RED589824 RNW524452:RNZ589824 RXS524452:RXV589824 SHO524452:SHR589824 SRK524452:SRN589824 TBG524452:TBJ589824 TLC524452:TLF589824 TUY524452:TVB589824 UEU524452:UEX589824 UOQ524452:UOT589824 UYM524452:UYP589824 VII524452:VIL589824 VSE524452:VSH589824 WCA524452:WCD589824 WLW524452:WLZ589824 WVS524452:WVV589824 K589988:N655360 JG589988:JJ655360 TC589988:TF655360 ACY589988:ADB655360 AMU589988:AMX655360 AWQ589988:AWT655360 BGM589988:BGP655360 BQI589988:BQL655360 CAE589988:CAH655360 CKA589988:CKD655360 CTW589988:CTZ655360 DDS589988:DDV655360 DNO589988:DNR655360 DXK589988:DXN655360 EHG589988:EHJ655360 ERC589988:ERF655360 FAY589988:FBB655360 FKU589988:FKX655360 FUQ589988:FUT655360 GEM589988:GEP655360 GOI589988:GOL655360 GYE589988:GYH655360 HIA589988:HID655360 HRW589988:HRZ655360 IBS589988:IBV655360 ILO589988:ILR655360 IVK589988:IVN655360 JFG589988:JFJ655360 JPC589988:JPF655360 JYY589988:JZB655360 KIU589988:KIX655360 KSQ589988:KST655360 LCM589988:LCP655360 LMI589988:LML655360 LWE589988:LWH655360 MGA589988:MGD655360 MPW589988:MPZ655360 MZS589988:MZV655360 NJO589988:NJR655360 NTK589988:NTN655360 ODG589988:ODJ655360 ONC589988:ONF655360 OWY589988:OXB655360 PGU589988:PGX655360 PQQ589988:PQT655360 QAM589988:QAP655360 QKI589988:QKL655360 QUE589988:QUH655360 REA589988:RED655360 RNW589988:RNZ655360 RXS589988:RXV655360 SHO589988:SHR655360 SRK589988:SRN655360 TBG589988:TBJ655360 TLC589988:TLF655360 TUY589988:TVB655360 UEU589988:UEX655360 UOQ589988:UOT655360 UYM589988:UYP655360 VII589988:VIL655360 VSE589988:VSH655360 WCA589988:WCD655360 WLW589988:WLZ655360 WVS589988:WVV655360 K655524:N720896 JG655524:JJ720896 TC655524:TF720896 ACY655524:ADB720896 AMU655524:AMX720896 AWQ655524:AWT720896 BGM655524:BGP720896 BQI655524:BQL720896 CAE655524:CAH720896 CKA655524:CKD720896 CTW655524:CTZ720896 DDS655524:DDV720896 DNO655524:DNR720896 DXK655524:DXN720896 EHG655524:EHJ720896 ERC655524:ERF720896 FAY655524:FBB720896 FKU655524:FKX720896 FUQ655524:FUT720896 GEM655524:GEP720896 GOI655524:GOL720896 GYE655524:GYH720896 HIA655524:HID720896 HRW655524:HRZ720896 IBS655524:IBV720896 ILO655524:ILR720896 IVK655524:IVN720896 JFG655524:JFJ720896 JPC655524:JPF720896 JYY655524:JZB720896 KIU655524:KIX720896 KSQ655524:KST720896 LCM655524:LCP720896 LMI655524:LML720896 LWE655524:LWH720896 MGA655524:MGD720896 MPW655524:MPZ720896 MZS655524:MZV720896 NJO655524:NJR720896 NTK655524:NTN720896 ODG655524:ODJ720896 ONC655524:ONF720896 OWY655524:OXB720896 PGU655524:PGX720896 PQQ655524:PQT720896 QAM655524:QAP720896 QKI655524:QKL720896 QUE655524:QUH720896 REA655524:RED720896 RNW655524:RNZ720896 RXS655524:RXV720896 SHO655524:SHR720896 SRK655524:SRN720896 TBG655524:TBJ720896 TLC655524:TLF720896 TUY655524:TVB720896 UEU655524:UEX720896 UOQ655524:UOT720896 UYM655524:UYP720896 VII655524:VIL720896 VSE655524:VSH720896 WCA655524:WCD720896 WLW655524:WLZ720896 WVS655524:WVV720896 K721060:N786432 JG721060:JJ786432 TC721060:TF786432 ACY721060:ADB786432 AMU721060:AMX786432 AWQ721060:AWT786432 BGM721060:BGP786432 BQI721060:BQL786432 CAE721060:CAH786432 CKA721060:CKD786432 CTW721060:CTZ786432 DDS721060:DDV786432 DNO721060:DNR786432 DXK721060:DXN786432 EHG721060:EHJ786432 ERC721060:ERF786432 FAY721060:FBB786432 FKU721060:FKX786432 FUQ721060:FUT786432 GEM721060:GEP786432 GOI721060:GOL786432 GYE721060:GYH786432 HIA721060:HID786432 HRW721060:HRZ786432 IBS721060:IBV786432 ILO721060:ILR786432 IVK721060:IVN786432 JFG721060:JFJ786432 JPC721060:JPF786432 JYY721060:JZB786432 KIU721060:KIX786432 KSQ721060:KST786432 LCM721060:LCP786432 LMI721060:LML786432 LWE721060:LWH786432 MGA721060:MGD786432 MPW721060:MPZ786432 MZS721060:MZV786432 NJO721060:NJR786432 NTK721060:NTN786432 ODG721060:ODJ786432 ONC721060:ONF786432 OWY721060:OXB786432 PGU721060:PGX786432 PQQ721060:PQT786432 QAM721060:QAP786432 QKI721060:QKL786432 QUE721060:QUH786432 REA721060:RED786432 RNW721060:RNZ786432 RXS721060:RXV786432 SHO721060:SHR786432 SRK721060:SRN786432 TBG721060:TBJ786432 TLC721060:TLF786432 TUY721060:TVB786432 UEU721060:UEX786432 UOQ721060:UOT786432 UYM721060:UYP786432 VII721060:VIL786432 VSE721060:VSH786432 WCA721060:WCD786432 WLW721060:WLZ786432 WVS721060:WVV786432 K786596:N851968 JG786596:JJ851968 TC786596:TF851968 ACY786596:ADB851968 AMU786596:AMX851968 AWQ786596:AWT851968 BGM786596:BGP851968 BQI786596:BQL851968 CAE786596:CAH851968 CKA786596:CKD851968 CTW786596:CTZ851968 DDS786596:DDV851968 DNO786596:DNR851968 DXK786596:DXN851968 EHG786596:EHJ851968 ERC786596:ERF851968 FAY786596:FBB851968 FKU786596:FKX851968 FUQ786596:FUT851968 GEM786596:GEP851968 GOI786596:GOL851968 GYE786596:GYH851968 HIA786596:HID851968 HRW786596:HRZ851968 IBS786596:IBV851968 ILO786596:ILR851968 IVK786596:IVN851968 JFG786596:JFJ851968 JPC786596:JPF851968 JYY786596:JZB851968 KIU786596:KIX851968 KSQ786596:KST851968 LCM786596:LCP851968 LMI786596:LML851968 LWE786596:LWH851968 MGA786596:MGD851968 MPW786596:MPZ851968 MZS786596:MZV851968 NJO786596:NJR851968 NTK786596:NTN851968 ODG786596:ODJ851968 ONC786596:ONF851968 OWY786596:OXB851968 PGU786596:PGX851968 PQQ786596:PQT851968 QAM786596:QAP851968 QKI786596:QKL851968 QUE786596:QUH851968 REA786596:RED851968 RNW786596:RNZ851968 RXS786596:RXV851968 SHO786596:SHR851968 SRK786596:SRN851968 TBG786596:TBJ851968 TLC786596:TLF851968 TUY786596:TVB851968 UEU786596:UEX851968 UOQ786596:UOT851968 UYM786596:UYP851968 VII786596:VIL851968 VSE786596:VSH851968 WCA786596:WCD851968 WLW786596:WLZ851968 WVS786596:WVV851968 K852132:N917504 JG852132:JJ917504 TC852132:TF917504 ACY852132:ADB917504 AMU852132:AMX917504 AWQ852132:AWT917504 BGM852132:BGP917504 BQI852132:BQL917504 CAE852132:CAH917504 CKA852132:CKD917504 CTW852132:CTZ917504 DDS852132:DDV917504 DNO852132:DNR917504 DXK852132:DXN917504 EHG852132:EHJ917504 ERC852132:ERF917504 FAY852132:FBB917504 FKU852132:FKX917504 FUQ852132:FUT917504 GEM852132:GEP917504 GOI852132:GOL917504 GYE852132:GYH917504 HIA852132:HID917504 HRW852132:HRZ917504 IBS852132:IBV917504 ILO852132:ILR917504 IVK852132:IVN917504 JFG852132:JFJ917504 JPC852132:JPF917504 JYY852132:JZB917504 KIU852132:KIX917504 KSQ852132:KST917504 LCM852132:LCP917504 LMI852132:LML917504 LWE852132:LWH917504 MGA852132:MGD917504 MPW852132:MPZ917504 MZS852132:MZV917504 NJO852132:NJR917504 NTK852132:NTN917504 ODG852132:ODJ917504 ONC852132:ONF917504 OWY852132:OXB917504 PGU852132:PGX917504 PQQ852132:PQT917504 QAM852132:QAP917504 QKI852132:QKL917504 QUE852132:QUH917504 REA852132:RED917504 RNW852132:RNZ917504 RXS852132:RXV917504 SHO852132:SHR917504 SRK852132:SRN917504 TBG852132:TBJ917504 TLC852132:TLF917504 TUY852132:TVB917504 UEU852132:UEX917504 UOQ852132:UOT917504 UYM852132:UYP917504 VII852132:VIL917504 VSE852132:VSH917504 WCA852132:WCD917504 WLW852132:WLZ917504 WVS852132:WVV917504 K917668:N983040 JG917668:JJ983040 TC917668:TF983040 ACY917668:ADB983040 AMU917668:AMX983040 AWQ917668:AWT983040 BGM917668:BGP983040 BQI917668:BQL983040 CAE917668:CAH983040 CKA917668:CKD983040 CTW917668:CTZ983040 DDS917668:DDV983040 DNO917668:DNR983040 DXK917668:DXN983040 EHG917668:EHJ983040 ERC917668:ERF983040 FAY917668:FBB983040 FKU917668:FKX983040 FUQ917668:FUT983040 GEM917668:GEP983040 GOI917668:GOL983040 GYE917668:GYH983040 HIA917668:HID983040 HRW917668:HRZ983040 IBS917668:IBV983040 ILO917668:ILR983040 IVK917668:IVN983040 JFG917668:JFJ983040 JPC917668:JPF983040 JYY917668:JZB983040 KIU917668:KIX983040 KSQ917668:KST983040 LCM917668:LCP983040 LMI917668:LML983040 LWE917668:LWH983040 MGA917668:MGD983040 MPW917668:MPZ983040 MZS917668:MZV983040 NJO917668:NJR983040 NTK917668:NTN983040 ODG917668:ODJ983040 ONC917668:ONF983040 OWY917668:OXB983040 PGU917668:PGX983040 PQQ917668:PQT983040 QAM917668:QAP983040 QKI917668:QKL983040 QUE917668:QUH983040 REA917668:RED983040 RNW917668:RNZ983040 RXS917668:RXV983040 SHO917668:SHR983040 SRK917668:SRN983040 TBG917668:TBJ983040 TLC917668:TLF983040 TUY917668:TVB983040 UEU917668:UEX983040 UOQ917668:UOT983040 UYM917668:UYP983040 VII917668:VIL983040 VSE917668:VSH983040 WCA917668:WCD983040 WLW917668:WLZ983040 WVS917668:WVV983040 K983204:N1048576 JG983204:JJ1048576 TC983204:TF1048576 ACY983204:ADB1048576 AMU983204:AMX1048576 AWQ983204:AWT1048576 BGM983204:BGP1048576 BQI983204:BQL1048576 CAE983204:CAH1048576 CKA983204:CKD1048576 CTW983204:CTZ1048576 DDS983204:DDV1048576 DNO983204:DNR1048576 DXK983204:DXN1048576 EHG983204:EHJ1048576 ERC983204:ERF1048576 FAY983204:FBB1048576 FKU983204:FKX1048576 FUQ983204:FUT1048576 GEM983204:GEP1048576 GOI983204:GOL1048576 GYE983204:GYH1048576 HIA983204:HID1048576 HRW983204:HRZ1048576 IBS983204:IBV1048576 ILO983204:ILR1048576 IVK983204:IVN1048576 JFG983204:JFJ1048576 JPC983204:JPF1048576 JYY983204:JZB1048576 KIU983204:KIX1048576 KSQ983204:KST1048576 LCM983204:LCP1048576 LMI983204:LML1048576 LWE983204:LWH1048576 MGA983204:MGD1048576 MPW983204:MPZ1048576 MZS983204:MZV1048576 NJO983204:NJR1048576 NTK983204:NTN1048576 ODG983204:ODJ1048576 ONC983204:ONF1048576 OWY983204:OXB1048576 PGU983204:PGX1048576 PQQ983204:PQT1048576 QAM983204:QAP1048576 QKI983204:QKL1048576 QUE983204:QUH1048576 REA983204:RED1048576 RNW983204:RNZ1048576 RXS983204:RXV1048576 SHO983204:SHR1048576 SRK983204:SRN1048576 TBG983204:TBJ1048576 TLC983204:TLF1048576 TUY983204:TVB1048576 UEU983204:UEX1048576 UOQ983204:UOT1048576 UYM983204:UYP1048576 VII983204:VIL1048576 VSE983204:VSH1048576 WCA983204:WCD1048576 WLW983204:WLZ1048576 WVS983204:WVV1048576 AJ6:IV65536 KF6:SR65536 UB6:ACN65536 ADX6:AMJ65536 ANT6:AWF65536 AXP6:BGB65536 BHL6:BPX65536 BRH6:BZT65536 CBD6:CJP65536 CKZ6:CTL65536 CUV6:DDH65536 DER6:DND65536 DON6:DWZ65536 DYJ6:EGV65536 EIF6:EQR65536 ESB6:FAN65536 FBX6:FKJ65536 FLT6:FUF65536 FVP6:GEB65536 GFL6:GNX65536 GPH6:GXT65536 GZD6:HHP65536 HIZ6:HRL65536 HSV6:IBH65536 ICR6:ILD65536 IMN6:IUZ65536 IWJ6:JEV65536 JGF6:JOR65536 JQB6:JYN65536 JZX6:KIJ65536 KJT6:KSF65536 KTP6:LCB65536 LDL6:LLX65536 LNH6:LVT65536 LXD6:MFP65536 MGZ6:MPL65536 MQV6:MZH65536 NAR6:NJD65536 NKN6:NSZ65536 NUJ6:OCV65536 OEF6:OMR65536 OOB6:OWN65536 OXX6:PGJ65536 PHT6:PQF65536 PRP6:QAB65536 QBL6:QJX65536 QLH6:QTT65536 QVD6:RDP65536 REZ6:RNL65536 ROV6:RXH65536 RYR6:SHD65536 SIN6:SQZ65536 SSJ6:TAV65536 TCF6:TKR65536 TMB6:TUN65536 TVX6:UEJ65536 UFT6:UOF65536 UPP6:UYB65536 UZL6:VHX65536 VJH6:VRT65536 VTD6:WBP65536 WCZ6:WLL65536 WMV6:WVH65536 WWR6:XFD65536 AJ65542:IV131072 KF65542:SR131072 UB65542:ACN131072 ADX65542:AMJ131072 ANT65542:AWF131072 AXP65542:BGB131072 BHL65542:BPX131072 BRH65542:BZT131072 CBD65542:CJP131072 CKZ65542:CTL131072 CUV65542:DDH131072 DER65542:DND131072 DON65542:DWZ131072 DYJ65542:EGV131072 EIF65542:EQR131072 ESB65542:FAN131072 FBX65542:FKJ131072 FLT65542:FUF131072 FVP65542:GEB131072 GFL65542:GNX131072 GPH65542:GXT131072 GZD65542:HHP131072 HIZ65542:HRL131072 HSV65542:IBH131072 ICR65542:ILD131072 IMN65542:IUZ131072 IWJ65542:JEV131072 JGF65542:JOR131072 JQB65542:JYN131072 JZX65542:KIJ131072 KJT65542:KSF131072 KTP65542:LCB131072 LDL65542:LLX131072 LNH65542:LVT131072 LXD65542:MFP131072 MGZ65542:MPL131072 MQV65542:MZH131072 NAR65542:NJD131072 NKN65542:NSZ131072 NUJ65542:OCV131072 OEF65542:OMR131072 OOB65542:OWN131072 OXX65542:PGJ131072 PHT65542:PQF131072 PRP65542:QAB131072 QBL65542:QJX131072 QLH65542:QTT131072 QVD65542:RDP131072 REZ65542:RNL131072 ROV65542:RXH131072 RYR65542:SHD131072 SIN65542:SQZ131072 SSJ65542:TAV131072 TCF65542:TKR131072 TMB65542:TUN131072 TVX65542:UEJ131072 UFT65542:UOF131072 UPP65542:UYB131072 UZL65542:VHX131072 VJH65542:VRT131072 VTD65542:WBP131072 WCZ65542:WLL131072 WMV65542:WVH131072 WWR65542:XFD131072 AJ131078:IV196608 KF131078:SR196608 UB131078:ACN196608 ADX131078:AMJ196608 ANT131078:AWF196608 AXP131078:BGB196608 BHL131078:BPX196608 BRH131078:BZT196608 CBD131078:CJP196608 CKZ131078:CTL196608 CUV131078:DDH196608 DER131078:DND196608 DON131078:DWZ196608 DYJ131078:EGV196608 EIF131078:EQR196608 ESB131078:FAN196608 FBX131078:FKJ196608 FLT131078:FUF196608 FVP131078:GEB196608 GFL131078:GNX196608 GPH131078:GXT196608 GZD131078:HHP196608 HIZ131078:HRL196608 HSV131078:IBH196608 ICR131078:ILD196608 IMN131078:IUZ196608 IWJ131078:JEV196608 JGF131078:JOR196608 JQB131078:JYN196608 JZX131078:KIJ196608 KJT131078:KSF196608 KTP131078:LCB196608 LDL131078:LLX196608 LNH131078:LVT196608 LXD131078:MFP196608 MGZ131078:MPL196608 MQV131078:MZH196608 NAR131078:NJD196608 NKN131078:NSZ196608 NUJ131078:OCV196608 OEF131078:OMR196608 OOB131078:OWN196608 OXX131078:PGJ196608 PHT131078:PQF196608 PRP131078:QAB196608 QBL131078:QJX196608 QLH131078:QTT196608 QVD131078:RDP196608 REZ131078:RNL196608 ROV131078:RXH196608 RYR131078:SHD196608 SIN131078:SQZ196608 SSJ131078:TAV196608 TCF131078:TKR196608 TMB131078:TUN196608 TVX131078:UEJ196608 UFT131078:UOF196608 UPP131078:UYB196608 UZL131078:VHX196608 VJH131078:VRT196608 VTD131078:WBP196608 WCZ131078:WLL196608 WMV131078:WVH196608 WWR131078:XFD196608 AJ196614:IV262144 KF196614:SR262144 UB196614:ACN262144 ADX196614:AMJ262144 ANT196614:AWF262144 AXP196614:BGB262144 BHL196614:BPX262144 BRH196614:BZT262144 CBD196614:CJP262144 CKZ196614:CTL262144 CUV196614:DDH262144 DER196614:DND262144 DON196614:DWZ262144 DYJ196614:EGV262144 EIF196614:EQR262144 ESB196614:FAN262144 FBX196614:FKJ262144 FLT196614:FUF262144 FVP196614:GEB262144 GFL196614:GNX262144 GPH196614:GXT262144 GZD196614:HHP262144 HIZ196614:HRL262144 HSV196614:IBH262144 ICR196614:ILD262144 IMN196614:IUZ262144 IWJ196614:JEV262144 JGF196614:JOR262144 JQB196614:JYN262144 JZX196614:KIJ262144 KJT196614:KSF262144 KTP196614:LCB262144 LDL196614:LLX262144 LNH196614:LVT262144 LXD196614:MFP262144 MGZ196614:MPL262144 MQV196614:MZH262144 NAR196614:NJD262144 NKN196614:NSZ262144 NUJ196614:OCV262144 OEF196614:OMR262144 OOB196614:OWN262144 OXX196614:PGJ262144 PHT196614:PQF262144 PRP196614:QAB262144 QBL196614:QJX262144 QLH196614:QTT262144 QVD196614:RDP262144 REZ196614:RNL262144 ROV196614:RXH262144 RYR196614:SHD262144 SIN196614:SQZ262144 SSJ196614:TAV262144 TCF196614:TKR262144 TMB196614:TUN262144 TVX196614:UEJ262144 UFT196614:UOF262144 UPP196614:UYB262144 UZL196614:VHX262144 VJH196614:VRT262144 VTD196614:WBP262144 WCZ196614:WLL262144 WMV196614:WVH262144 WWR196614:XFD262144 AJ262150:IV327680 KF262150:SR327680 UB262150:ACN327680 ADX262150:AMJ327680 ANT262150:AWF327680 AXP262150:BGB327680 BHL262150:BPX327680 BRH262150:BZT327680 CBD262150:CJP327680 CKZ262150:CTL327680 CUV262150:DDH327680 DER262150:DND327680 DON262150:DWZ327680 DYJ262150:EGV327680 EIF262150:EQR327680 ESB262150:FAN327680 FBX262150:FKJ327680 FLT262150:FUF327680 FVP262150:GEB327680 GFL262150:GNX327680 GPH262150:GXT327680 GZD262150:HHP327680 HIZ262150:HRL327680 HSV262150:IBH327680 ICR262150:ILD327680 IMN262150:IUZ327680 IWJ262150:JEV327680 JGF262150:JOR327680 JQB262150:JYN327680 JZX262150:KIJ327680 KJT262150:KSF327680 KTP262150:LCB327680 LDL262150:LLX327680 LNH262150:LVT327680 LXD262150:MFP327680 MGZ262150:MPL327680 MQV262150:MZH327680 NAR262150:NJD327680 NKN262150:NSZ327680 NUJ262150:OCV327680 OEF262150:OMR327680 OOB262150:OWN327680 OXX262150:PGJ327680 PHT262150:PQF327680 PRP262150:QAB327680 QBL262150:QJX327680 QLH262150:QTT327680 QVD262150:RDP327680 REZ262150:RNL327680 ROV262150:RXH327680 RYR262150:SHD327680 SIN262150:SQZ327680 SSJ262150:TAV327680 TCF262150:TKR327680 TMB262150:TUN327680 TVX262150:UEJ327680 UFT262150:UOF327680 UPP262150:UYB327680 UZL262150:VHX327680 VJH262150:VRT327680 VTD262150:WBP327680 WCZ262150:WLL327680 WMV262150:WVH327680 WWR262150:XFD327680 AJ327686:IV393216 KF327686:SR393216 UB327686:ACN393216 ADX327686:AMJ393216 ANT327686:AWF393216 AXP327686:BGB393216 BHL327686:BPX393216 BRH327686:BZT393216 CBD327686:CJP393216 CKZ327686:CTL393216 CUV327686:DDH393216 DER327686:DND393216 DON327686:DWZ393216 DYJ327686:EGV393216 EIF327686:EQR393216 ESB327686:FAN393216 FBX327686:FKJ393216 FLT327686:FUF393216 FVP327686:GEB393216 GFL327686:GNX393216 GPH327686:GXT393216 GZD327686:HHP393216 HIZ327686:HRL393216 HSV327686:IBH393216 ICR327686:ILD393216 IMN327686:IUZ393216 IWJ327686:JEV393216 JGF327686:JOR393216 JQB327686:JYN393216 JZX327686:KIJ393216 KJT327686:KSF393216 KTP327686:LCB393216 LDL327686:LLX393216 LNH327686:LVT393216 LXD327686:MFP393216 MGZ327686:MPL393216 MQV327686:MZH393216 NAR327686:NJD393216 NKN327686:NSZ393216 NUJ327686:OCV393216 OEF327686:OMR393216 OOB327686:OWN393216 OXX327686:PGJ393216 PHT327686:PQF393216 PRP327686:QAB393216 QBL327686:QJX393216 QLH327686:QTT393216 QVD327686:RDP393216 REZ327686:RNL393216 ROV327686:RXH393216 RYR327686:SHD393216 SIN327686:SQZ393216 SSJ327686:TAV393216 TCF327686:TKR393216 TMB327686:TUN393216 TVX327686:UEJ393216 UFT327686:UOF393216 UPP327686:UYB393216 UZL327686:VHX393216 VJH327686:VRT393216 VTD327686:WBP393216 WCZ327686:WLL393216 WMV327686:WVH393216 WWR327686:XFD393216 AJ393222:IV458752 KF393222:SR458752 UB393222:ACN458752 ADX393222:AMJ458752 ANT393222:AWF458752 AXP393222:BGB458752 BHL393222:BPX458752 BRH393222:BZT458752 CBD393222:CJP458752 CKZ393222:CTL458752 CUV393222:DDH458752 DER393222:DND458752 DON393222:DWZ458752 DYJ393222:EGV458752 EIF393222:EQR458752 ESB393222:FAN458752 FBX393222:FKJ458752 FLT393222:FUF458752 FVP393222:GEB458752 GFL393222:GNX458752 GPH393222:GXT458752 GZD393222:HHP458752 HIZ393222:HRL458752 HSV393222:IBH458752 ICR393222:ILD458752 IMN393222:IUZ458752 IWJ393222:JEV458752 JGF393222:JOR458752 JQB393222:JYN458752 JZX393222:KIJ458752 KJT393222:KSF458752 KTP393222:LCB458752 LDL393222:LLX458752 LNH393222:LVT458752 LXD393222:MFP458752 MGZ393222:MPL458752 MQV393222:MZH458752 NAR393222:NJD458752 NKN393222:NSZ458752 NUJ393222:OCV458752 OEF393222:OMR458752 OOB393222:OWN458752 OXX393222:PGJ458752 PHT393222:PQF458752 PRP393222:QAB458752 QBL393222:QJX458752 QLH393222:QTT458752 QVD393222:RDP458752 REZ393222:RNL458752 ROV393222:RXH458752 RYR393222:SHD458752 SIN393222:SQZ458752 SSJ393222:TAV458752 TCF393222:TKR458752 TMB393222:TUN458752 TVX393222:UEJ458752 UFT393222:UOF458752 UPP393222:UYB458752 UZL393222:VHX458752 VJH393222:VRT458752 VTD393222:WBP458752 WCZ393222:WLL458752 WMV393222:WVH458752 WWR393222:XFD458752 AJ458758:IV524288 KF458758:SR524288 UB458758:ACN524288 ADX458758:AMJ524288 ANT458758:AWF524288 AXP458758:BGB524288 BHL458758:BPX524288 BRH458758:BZT524288 CBD458758:CJP524288 CKZ458758:CTL524288 CUV458758:DDH524288 DER458758:DND524288 DON458758:DWZ524288 DYJ458758:EGV524288 EIF458758:EQR524288 ESB458758:FAN524288 FBX458758:FKJ524288 FLT458758:FUF524288 FVP458758:GEB524288 GFL458758:GNX524288 GPH458758:GXT524288 GZD458758:HHP524288 HIZ458758:HRL524288 HSV458758:IBH524288 ICR458758:ILD524288 IMN458758:IUZ524288 IWJ458758:JEV524288 JGF458758:JOR524288 JQB458758:JYN524288 JZX458758:KIJ524288 KJT458758:KSF524288 KTP458758:LCB524288 LDL458758:LLX524288 LNH458758:LVT524288 LXD458758:MFP524288 MGZ458758:MPL524288 MQV458758:MZH524288 NAR458758:NJD524288 NKN458758:NSZ524288 NUJ458758:OCV524288 OEF458758:OMR524288 OOB458758:OWN524288 OXX458758:PGJ524288 PHT458758:PQF524288 PRP458758:QAB524288 QBL458758:QJX524288 QLH458758:QTT524288 QVD458758:RDP524288 REZ458758:RNL524288 ROV458758:RXH524288 RYR458758:SHD524288 SIN458758:SQZ524288 SSJ458758:TAV524288 TCF458758:TKR524288 TMB458758:TUN524288 TVX458758:UEJ524288 UFT458758:UOF524288 UPP458758:UYB524288 UZL458758:VHX524288 VJH458758:VRT524288 VTD458758:WBP524288 WCZ458758:WLL524288 WMV458758:WVH524288 WWR458758:XFD524288 AJ524294:IV589824 KF524294:SR589824 UB524294:ACN589824 ADX524294:AMJ589824 ANT524294:AWF589824 AXP524294:BGB589824 BHL524294:BPX589824 BRH524294:BZT589824 CBD524294:CJP589824 CKZ524294:CTL589824 CUV524294:DDH589824 DER524294:DND589824 DON524294:DWZ589824 DYJ524294:EGV589824 EIF524294:EQR589824 ESB524294:FAN589824 FBX524294:FKJ589824 FLT524294:FUF589824 FVP524294:GEB589824 GFL524294:GNX589824 GPH524294:GXT589824 GZD524294:HHP589824 HIZ524294:HRL589824 HSV524294:IBH589824 ICR524294:ILD589824 IMN524294:IUZ589824 IWJ524294:JEV589824 JGF524294:JOR589824 JQB524294:JYN589824 JZX524294:KIJ589824 KJT524294:KSF589824 KTP524294:LCB589824 LDL524294:LLX589824 LNH524294:LVT589824 LXD524294:MFP589824 MGZ524294:MPL589824 MQV524294:MZH589824 NAR524294:NJD589824 NKN524294:NSZ589824 NUJ524294:OCV589824 OEF524294:OMR589824 OOB524294:OWN589824 OXX524294:PGJ589824 PHT524294:PQF589824 PRP524294:QAB589824 QBL524294:QJX589824 QLH524294:QTT589824 QVD524294:RDP589824 REZ524294:RNL589824 ROV524294:RXH589824 RYR524294:SHD589824 SIN524294:SQZ589824 SSJ524294:TAV589824 TCF524294:TKR589824 TMB524294:TUN589824 TVX524294:UEJ589824 UFT524294:UOF589824 UPP524294:UYB589824 UZL524294:VHX589824 VJH524294:VRT589824 VTD524294:WBP589824 WCZ524294:WLL589824 WMV524294:WVH589824 WWR524294:XFD589824 AJ589830:IV655360 KF589830:SR655360 UB589830:ACN655360 ADX589830:AMJ655360 ANT589830:AWF655360 AXP589830:BGB655360 BHL589830:BPX655360 BRH589830:BZT655360 CBD589830:CJP655360 CKZ589830:CTL655360 CUV589830:DDH655360 DER589830:DND655360 DON589830:DWZ655360 DYJ589830:EGV655360 EIF589830:EQR655360 ESB589830:FAN655360 FBX589830:FKJ655360 FLT589830:FUF655360 FVP589830:GEB655360 GFL589830:GNX655360 GPH589830:GXT655360 GZD589830:HHP655360 HIZ589830:HRL655360 HSV589830:IBH655360 ICR589830:ILD655360 IMN589830:IUZ655360 IWJ589830:JEV655360 JGF589830:JOR655360 JQB589830:JYN655360 JZX589830:KIJ655360 KJT589830:KSF655360 KTP589830:LCB655360 LDL589830:LLX655360 LNH589830:LVT655360 LXD589830:MFP655360 MGZ589830:MPL655360 MQV589830:MZH655360 NAR589830:NJD655360 NKN589830:NSZ655360 NUJ589830:OCV655360 OEF589830:OMR655360 OOB589830:OWN655360 OXX589830:PGJ655360 PHT589830:PQF655360 PRP589830:QAB655360 QBL589830:QJX655360 QLH589830:QTT655360 QVD589830:RDP655360 REZ589830:RNL655360 ROV589830:RXH655360 RYR589830:SHD655360 SIN589830:SQZ655360 SSJ589830:TAV655360 TCF589830:TKR655360 TMB589830:TUN655360 TVX589830:UEJ655360 UFT589830:UOF655360 UPP589830:UYB655360 UZL589830:VHX655360 VJH589830:VRT655360 VTD589830:WBP655360 WCZ589830:WLL655360 WMV589830:WVH655360 WWR589830:XFD655360 AJ655366:IV720896 KF655366:SR720896 UB655366:ACN720896 ADX655366:AMJ720896 ANT655366:AWF720896 AXP655366:BGB720896 BHL655366:BPX720896 BRH655366:BZT720896 CBD655366:CJP720896 CKZ655366:CTL720896 CUV655366:DDH720896 DER655366:DND720896 DON655366:DWZ720896 DYJ655366:EGV720896 EIF655366:EQR720896 ESB655366:FAN720896 FBX655366:FKJ720896 FLT655366:FUF720896 FVP655366:GEB720896 GFL655366:GNX720896 GPH655366:GXT720896 GZD655366:HHP720896 HIZ655366:HRL720896 HSV655366:IBH720896 ICR655366:ILD720896 IMN655366:IUZ720896 IWJ655366:JEV720896 JGF655366:JOR720896 JQB655366:JYN720896 JZX655366:KIJ720896 KJT655366:KSF720896 KTP655366:LCB720896 LDL655366:LLX720896 LNH655366:LVT720896 LXD655366:MFP720896 MGZ655366:MPL720896 MQV655366:MZH720896 NAR655366:NJD720896 NKN655366:NSZ720896 NUJ655366:OCV720896 OEF655366:OMR720896 OOB655366:OWN720896 OXX655366:PGJ720896 PHT655366:PQF720896 PRP655366:QAB720896 QBL655366:QJX720896 QLH655366:QTT720896 QVD655366:RDP720896 REZ655366:RNL720896 ROV655366:RXH720896 RYR655366:SHD720896 SIN655366:SQZ720896 SSJ655366:TAV720896 TCF655366:TKR720896 TMB655366:TUN720896 TVX655366:UEJ720896 UFT655366:UOF720896 UPP655366:UYB720896 UZL655366:VHX720896 VJH655366:VRT720896 VTD655366:WBP720896 WCZ655366:WLL720896 WMV655366:WVH720896 WWR655366:XFD720896 AJ720902:IV786432 KF720902:SR786432 UB720902:ACN786432 ADX720902:AMJ786432 ANT720902:AWF786432 AXP720902:BGB786432 BHL720902:BPX786432 BRH720902:BZT786432 CBD720902:CJP786432 CKZ720902:CTL786432 CUV720902:DDH786432 DER720902:DND786432 DON720902:DWZ786432 DYJ720902:EGV786432 EIF720902:EQR786432 ESB720902:FAN786432 FBX720902:FKJ786432 FLT720902:FUF786432 FVP720902:GEB786432 GFL720902:GNX786432 GPH720902:GXT786432 GZD720902:HHP786432 HIZ720902:HRL786432 HSV720902:IBH786432 ICR720902:ILD786432 IMN720902:IUZ786432 IWJ720902:JEV786432 JGF720902:JOR786432 JQB720902:JYN786432 JZX720902:KIJ786432 KJT720902:KSF786432 KTP720902:LCB786432 LDL720902:LLX786432 LNH720902:LVT786432 LXD720902:MFP786432 MGZ720902:MPL786432 MQV720902:MZH786432 NAR720902:NJD786432 NKN720902:NSZ786432 NUJ720902:OCV786432 OEF720902:OMR786432 OOB720902:OWN786432 OXX720902:PGJ786432 PHT720902:PQF786432 PRP720902:QAB786432 QBL720902:QJX786432 QLH720902:QTT786432 QVD720902:RDP786432 REZ720902:RNL786432 ROV720902:RXH786432 RYR720902:SHD786432 SIN720902:SQZ786432 SSJ720902:TAV786432 TCF720902:TKR786432 TMB720902:TUN786432 TVX720902:UEJ786432 UFT720902:UOF786432 UPP720902:UYB786432 UZL720902:VHX786432 VJH720902:VRT786432 VTD720902:WBP786432 WCZ720902:WLL786432 WMV720902:WVH786432 WWR720902:XFD786432 AJ786438:IV851968 KF786438:SR851968 UB786438:ACN851968 ADX786438:AMJ851968 ANT786438:AWF851968 AXP786438:BGB851968 BHL786438:BPX851968 BRH786438:BZT851968 CBD786438:CJP851968 CKZ786438:CTL851968 CUV786438:DDH851968 DER786438:DND851968 DON786438:DWZ851968 DYJ786438:EGV851968 EIF786438:EQR851968 ESB786438:FAN851968 FBX786438:FKJ851968 FLT786438:FUF851968 FVP786438:GEB851968 GFL786438:GNX851968 GPH786438:GXT851968 GZD786438:HHP851968 HIZ786438:HRL851968 HSV786438:IBH851968 ICR786438:ILD851968 IMN786438:IUZ851968 IWJ786438:JEV851968 JGF786438:JOR851968 JQB786438:JYN851968 JZX786438:KIJ851968 KJT786438:KSF851968 KTP786438:LCB851968 LDL786438:LLX851968 LNH786438:LVT851968 LXD786438:MFP851968 MGZ786438:MPL851968 MQV786438:MZH851968 NAR786438:NJD851968 NKN786438:NSZ851968 NUJ786438:OCV851968 OEF786438:OMR851968 OOB786438:OWN851968 OXX786438:PGJ851968 PHT786438:PQF851968 PRP786438:QAB851968 QBL786438:QJX851968 QLH786438:QTT851968 QVD786438:RDP851968 REZ786438:RNL851968 ROV786438:RXH851968 RYR786438:SHD851968 SIN786438:SQZ851968 SSJ786438:TAV851968 TCF786438:TKR851968 TMB786438:TUN851968 TVX786438:UEJ851968 UFT786438:UOF851968 UPP786438:UYB851968 UZL786438:VHX851968 VJH786438:VRT851968 VTD786438:WBP851968 WCZ786438:WLL851968 WMV786438:WVH851968 WWR786438:XFD851968 AJ851974:IV917504 KF851974:SR917504 UB851974:ACN917504 ADX851974:AMJ917504 ANT851974:AWF917504 AXP851974:BGB917504 BHL851974:BPX917504 BRH851974:BZT917504 CBD851974:CJP917504 CKZ851974:CTL917504 CUV851974:DDH917504 DER851974:DND917504 DON851974:DWZ917504 DYJ851974:EGV917504 EIF851974:EQR917504 ESB851974:FAN917504 FBX851974:FKJ917504 FLT851974:FUF917504 FVP851974:GEB917504 GFL851974:GNX917504 GPH851974:GXT917504 GZD851974:HHP917504 HIZ851974:HRL917504 HSV851974:IBH917504 ICR851974:ILD917504 IMN851974:IUZ917504 IWJ851974:JEV917504 JGF851974:JOR917504 JQB851974:JYN917504 JZX851974:KIJ917504 KJT851974:KSF917504 KTP851974:LCB917504 LDL851974:LLX917504 LNH851974:LVT917504 LXD851974:MFP917504 MGZ851974:MPL917504 MQV851974:MZH917504 NAR851974:NJD917504 NKN851974:NSZ917504 NUJ851974:OCV917504 OEF851974:OMR917504 OOB851974:OWN917504 OXX851974:PGJ917504 PHT851974:PQF917504 PRP851974:QAB917504 QBL851974:QJX917504 QLH851974:QTT917504 QVD851974:RDP917504 REZ851974:RNL917504 ROV851974:RXH917504 RYR851974:SHD917504 SIN851974:SQZ917504 SSJ851974:TAV917504 TCF851974:TKR917504 TMB851974:TUN917504 TVX851974:UEJ917504 UFT851974:UOF917504 UPP851974:UYB917504 UZL851974:VHX917504 VJH851974:VRT917504 VTD851974:WBP917504 WCZ851974:WLL917504 WMV851974:WVH917504 WWR851974:XFD917504 AJ917510:IV983040 KF917510:SR983040 UB917510:ACN983040 ADX917510:AMJ983040 ANT917510:AWF983040 AXP917510:BGB983040 BHL917510:BPX983040 BRH917510:BZT983040 CBD917510:CJP983040 CKZ917510:CTL983040 CUV917510:DDH983040 DER917510:DND983040 DON917510:DWZ983040 DYJ917510:EGV983040 EIF917510:EQR983040 ESB917510:FAN983040 FBX917510:FKJ983040 FLT917510:FUF983040 FVP917510:GEB983040 GFL917510:GNX983040 GPH917510:GXT983040 GZD917510:HHP983040 HIZ917510:HRL983040 HSV917510:IBH983040 ICR917510:ILD983040 IMN917510:IUZ983040 IWJ917510:JEV983040 JGF917510:JOR983040 JQB917510:JYN983040 JZX917510:KIJ983040 KJT917510:KSF983040 KTP917510:LCB983040 LDL917510:LLX983040 LNH917510:LVT983040 LXD917510:MFP983040 MGZ917510:MPL983040 MQV917510:MZH983040 NAR917510:NJD983040 NKN917510:NSZ983040 NUJ917510:OCV983040 OEF917510:OMR983040 OOB917510:OWN983040 OXX917510:PGJ983040 PHT917510:PQF983040 PRP917510:QAB983040 QBL917510:QJX983040 QLH917510:QTT983040 QVD917510:RDP983040 REZ917510:RNL983040 ROV917510:RXH983040 RYR917510:SHD983040 SIN917510:SQZ983040 SSJ917510:TAV983040 TCF917510:TKR983040 TMB917510:TUN983040 TVX917510:UEJ983040 UFT917510:UOF983040 UPP917510:UYB983040 UZL917510:VHX983040 VJH917510:VRT983040 VTD917510:WBP983040 WCZ917510:WLL983040 WMV917510:WVH983040 WWR917510:XFD983040 AJ983046:IV1048576 KF983046:SR1048576 UB983046:ACN1048576 ADX983046:AMJ1048576 ANT983046:AWF1048576 AXP983046:BGB1048576 BHL983046:BPX1048576 BRH983046:BZT1048576 CBD983046:CJP1048576 CKZ983046:CTL1048576 CUV983046:DDH1048576 DER983046:DND1048576 DON983046:DWZ1048576 DYJ983046:EGV1048576 EIF983046:EQR1048576 ESB983046:FAN1048576 FBX983046:FKJ1048576 FLT983046:FUF1048576 FVP983046:GEB1048576 GFL983046:GNX1048576 GPH983046:GXT1048576 GZD983046:HHP1048576 HIZ983046:HRL1048576 HSV983046:IBH1048576 ICR983046:ILD1048576 IMN983046:IUZ1048576 IWJ983046:JEV1048576 JGF983046:JOR1048576 JQB983046:JYN1048576 JZX983046:KIJ1048576 KJT983046:KSF1048576 KTP983046:LCB1048576 LDL983046:LLX1048576 LNH983046:LVT1048576 LXD983046:MFP1048576 MGZ983046:MPL1048576 MQV983046:MZH1048576 NAR983046:NJD1048576 NKN983046:NSZ1048576 NUJ983046:OCV1048576 OEF983046:OMR1048576 OOB983046:OWN1048576 OXX983046:PGJ1048576 PHT983046:PQF1048576 PRP983046:QAB1048576 QBL983046:QJX1048576 QLH983046:QTT1048576 QVD983046:RDP1048576 REZ983046:RNL1048576 ROV983046:RXH1048576 RYR983046:SHD1048576 SIN983046:SQZ1048576 SSJ983046:TAV1048576 TCF983046:TKR1048576 TMB983046:TUN1048576 TVX983046:UEJ1048576 UFT983046:UOF1048576 UPP983046:UYB1048576 UZL983046:VHX1048576 VJH983046:VRT1048576 VTD983046:WBP1048576 WCZ983046:WLL1048576 WMV983046:WVH1048576 WWR983046:XFD1048576 AE22:AF159 KA22:KB159 TW22:TX159 ADS22:ADT159 ANO22:ANP159 AXK22:AXL159 BHG22:BHH159 BRC22:BRD159 CAY22:CAZ159 CKU22:CKV159 CUQ22:CUR159 DEM22:DEN159 DOI22:DOJ159 DYE22:DYF159 EIA22:EIB159 ERW22:ERX159 FBS22:FBT159 FLO22:FLP159 FVK22:FVL159 GFG22:GFH159 GPC22:GPD159 GYY22:GYZ159 HIU22:HIV159 HSQ22:HSR159 ICM22:ICN159 IMI22:IMJ159 IWE22:IWF159 JGA22:JGB159 JPW22:JPX159 JZS22:JZT159 KJO22:KJP159 KTK22:KTL159 LDG22:LDH159 LNC22:LND159 LWY22:LWZ159 MGU22:MGV159 MQQ22:MQR159 NAM22:NAN159 NKI22:NKJ159 NUE22:NUF159 OEA22:OEB159 ONW22:ONX159 OXS22:OXT159 PHO22:PHP159 PRK22:PRL159 QBG22:QBH159 QLC22:QLD159 QUY22:QUZ159 REU22:REV159 ROQ22:ROR159 RYM22:RYN159 SII22:SIJ159 SSE22:SSF159 TCA22:TCB159 TLW22:TLX159 TVS22:TVT159 UFO22:UFP159 UPK22:UPL159 UZG22:UZH159 VJC22:VJD159 VSY22:VSZ159 WCU22:WCV159 WMQ22:WMR159 WWM22:WWN159 AE65558:AF65695 KA65558:KB65695 TW65558:TX65695 ADS65558:ADT65695 ANO65558:ANP65695 AXK65558:AXL65695 BHG65558:BHH65695 BRC65558:BRD65695 CAY65558:CAZ65695 CKU65558:CKV65695 CUQ65558:CUR65695 DEM65558:DEN65695 DOI65558:DOJ65695 DYE65558:DYF65695 EIA65558:EIB65695 ERW65558:ERX65695 FBS65558:FBT65695 FLO65558:FLP65695 FVK65558:FVL65695 GFG65558:GFH65695 GPC65558:GPD65695 GYY65558:GYZ65695 HIU65558:HIV65695 HSQ65558:HSR65695 ICM65558:ICN65695 IMI65558:IMJ65695 IWE65558:IWF65695 JGA65558:JGB65695 JPW65558:JPX65695 JZS65558:JZT65695 KJO65558:KJP65695 KTK65558:KTL65695 LDG65558:LDH65695 LNC65558:LND65695 LWY65558:LWZ65695 MGU65558:MGV65695 MQQ65558:MQR65695 NAM65558:NAN65695 NKI65558:NKJ65695 NUE65558:NUF65695 OEA65558:OEB65695 ONW65558:ONX65695 OXS65558:OXT65695 PHO65558:PHP65695 PRK65558:PRL65695 QBG65558:QBH65695 QLC65558:QLD65695 QUY65558:QUZ65695 REU65558:REV65695 ROQ65558:ROR65695 RYM65558:RYN65695 SII65558:SIJ65695 SSE65558:SSF65695 TCA65558:TCB65695 TLW65558:TLX65695 TVS65558:TVT65695 UFO65558:UFP65695 UPK65558:UPL65695 UZG65558:UZH65695 VJC65558:VJD65695 VSY65558:VSZ65695 WCU65558:WCV65695 WMQ65558:WMR65695 WWM65558:WWN65695 AE131094:AF131231 KA131094:KB131231 TW131094:TX131231 ADS131094:ADT131231 ANO131094:ANP131231 AXK131094:AXL131231 BHG131094:BHH131231 BRC131094:BRD131231 CAY131094:CAZ131231 CKU131094:CKV131231 CUQ131094:CUR131231 DEM131094:DEN131231 DOI131094:DOJ131231 DYE131094:DYF131231 EIA131094:EIB131231 ERW131094:ERX131231 FBS131094:FBT131231 FLO131094:FLP131231 FVK131094:FVL131231 GFG131094:GFH131231 GPC131094:GPD131231 GYY131094:GYZ131231 HIU131094:HIV131231 HSQ131094:HSR131231 ICM131094:ICN131231 IMI131094:IMJ131231 IWE131094:IWF131231 JGA131094:JGB131231 JPW131094:JPX131231 JZS131094:JZT131231 KJO131094:KJP131231 KTK131094:KTL131231 LDG131094:LDH131231 LNC131094:LND131231 LWY131094:LWZ131231 MGU131094:MGV131231 MQQ131094:MQR131231 NAM131094:NAN131231 NKI131094:NKJ131231 NUE131094:NUF131231 OEA131094:OEB131231 ONW131094:ONX131231 OXS131094:OXT131231 PHO131094:PHP131231 PRK131094:PRL131231 QBG131094:QBH131231 QLC131094:QLD131231 QUY131094:QUZ131231 REU131094:REV131231 ROQ131094:ROR131231 RYM131094:RYN131231 SII131094:SIJ131231 SSE131094:SSF131231 TCA131094:TCB131231 TLW131094:TLX131231 TVS131094:TVT131231 UFO131094:UFP131231 UPK131094:UPL131231 UZG131094:UZH131231 VJC131094:VJD131231 VSY131094:VSZ131231 WCU131094:WCV131231 WMQ131094:WMR131231 WWM131094:WWN131231 AE196630:AF196767 KA196630:KB196767 TW196630:TX196767 ADS196630:ADT196767 ANO196630:ANP196767 AXK196630:AXL196767 BHG196630:BHH196767 BRC196630:BRD196767 CAY196630:CAZ196767 CKU196630:CKV196767 CUQ196630:CUR196767 DEM196630:DEN196767 DOI196630:DOJ196767 DYE196630:DYF196767 EIA196630:EIB196767 ERW196630:ERX196767 FBS196630:FBT196767 FLO196630:FLP196767 FVK196630:FVL196767 GFG196630:GFH196767 GPC196630:GPD196767 GYY196630:GYZ196767 HIU196630:HIV196767 HSQ196630:HSR196767 ICM196630:ICN196767 IMI196630:IMJ196767 IWE196630:IWF196767 JGA196630:JGB196767 JPW196630:JPX196767 JZS196630:JZT196767 KJO196630:KJP196767 KTK196630:KTL196767 LDG196630:LDH196767 LNC196630:LND196767 LWY196630:LWZ196767 MGU196630:MGV196767 MQQ196630:MQR196767 NAM196630:NAN196767 NKI196630:NKJ196767 NUE196630:NUF196767 OEA196630:OEB196767 ONW196630:ONX196767 OXS196630:OXT196767 PHO196630:PHP196767 PRK196630:PRL196767 QBG196630:QBH196767 QLC196630:QLD196767 QUY196630:QUZ196767 REU196630:REV196767 ROQ196630:ROR196767 RYM196630:RYN196767 SII196630:SIJ196767 SSE196630:SSF196767 TCA196630:TCB196767 TLW196630:TLX196767 TVS196630:TVT196767 UFO196630:UFP196767 UPK196630:UPL196767 UZG196630:UZH196767 VJC196630:VJD196767 VSY196630:VSZ196767 WCU196630:WCV196767 WMQ196630:WMR196767 WWM196630:WWN196767 AE262166:AF262303 KA262166:KB262303 TW262166:TX262303 ADS262166:ADT262303 ANO262166:ANP262303 AXK262166:AXL262303 BHG262166:BHH262303 BRC262166:BRD262303 CAY262166:CAZ262303 CKU262166:CKV262303 CUQ262166:CUR262303 DEM262166:DEN262303 DOI262166:DOJ262303 DYE262166:DYF262303 EIA262166:EIB262303 ERW262166:ERX262303 FBS262166:FBT262303 FLO262166:FLP262303 FVK262166:FVL262303 GFG262166:GFH262303 GPC262166:GPD262303 GYY262166:GYZ262303 HIU262166:HIV262303 HSQ262166:HSR262303 ICM262166:ICN262303 IMI262166:IMJ262303 IWE262166:IWF262303 JGA262166:JGB262303 JPW262166:JPX262303 JZS262166:JZT262303 KJO262166:KJP262303 KTK262166:KTL262303 LDG262166:LDH262303 LNC262166:LND262303 LWY262166:LWZ262303 MGU262166:MGV262303 MQQ262166:MQR262303 NAM262166:NAN262303 NKI262166:NKJ262303 NUE262166:NUF262303 OEA262166:OEB262303 ONW262166:ONX262303 OXS262166:OXT262303 PHO262166:PHP262303 PRK262166:PRL262303 QBG262166:QBH262303 QLC262166:QLD262303 QUY262166:QUZ262303 REU262166:REV262303 ROQ262166:ROR262303 RYM262166:RYN262303 SII262166:SIJ262303 SSE262166:SSF262303 TCA262166:TCB262303 TLW262166:TLX262303 TVS262166:TVT262303 UFO262166:UFP262303 UPK262166:UPL262303 UZG262166:UZH262303 VJC262166:VJD262303 VSY262166:VSZ262303 WCU262166:WCV262303 WMQ262166:WMR262303 WWM262166:WWN262303 AE327702:AF327839 KA327702:KB327839 TW327702:TX327839 ADS327702:ADT327839 ANO327702:ANP327839 AXK327702:AXL327839 BHG327702:BHH327839 BRC327702:BRD327839 CAY327702:CAZ327839 CKU327702:CKV327839 CUQ327702:CUR327839 DEM327702:DEN327839 DOI327702:DOJ327839 DYE327702:DYF327839 EIA327702:EIB327839 ERW327702:ERX327839 FBS327702:FBT327839 FLO327702:FLP327839 FVK327702:FVL327839 GFG327702:GFH327839 GPC327702:GPD327839 GYY327702:GYZ327839 HIU327702:HIV327839 HSQ327702:HSR327839 ICM327702:ICN327839 IMI327702:IMJ327839 IWE327702:IWF327839 JGA327702:JGB327839 JPW327702:JPX327839 JZS327702:JZT327839 KJO327702:KJP327839 KTK327702:KTL327839 LDG327702:LDH327839 LNC327702:LND327839 LWY327702:LWZ327839 MGU327702:MGV327839 MQQ327702:MQR327839 NAM327702:NAN327839 NKI327702:NKJ327839 NUE327702:NUF327839 OEA327702:OEB327839 ONW327702:ONX327839 OXS327702:OXT327839 PHO327702:PHP327839 PRK327702:PRL327839 QBG327702:QBH327839 QLC327702:QLD327839 QUY327702:QUZ327839 REU327702:REV327839 ROQ327702:ROR327839 RYM327702:RYN327839 SII327702:SIJ327839 SSE327702:SSF327839 TCA327702:TCB327839 TLW327702:TLX327839 TVS327702:TVT327839 UFO327702:UFP327839 UPK327702:UPL327839 UZG327702:UZH327839 VJC327702:VJD327839 VSY327702:VSZ327839 WCU327702:WCV327839 WMQ327702:WMR327839 WWM327702:WWN327839 AE393238:AF393375 KA393238:KB393375 TW393238:TX393375 ADS393238:ADT393375 ANO393238:ANP393375 AXK393238:AXL393375 BHG393238:BHH393375 BRC393238:BRD393375 CAY393238:CAZ393375 CKU393238:CKV393375 CUQ393238:CUR393375 DEM393238:DEN393375 DOI393238:DOJ393375 DYE393238:DYF393375 EIA393238:EIB393375 ERW393238:ERX393375 FBS393238:FBT393375 FLO393238:FLP393375 FVK393238:FVL393375 GFG393238:GFH393375 GPC393238:GPD393375 GYY393238:GYZ393375 HIU393238:HIV393375 HSQ393238:HSR393375 ICM393238:ICN393375 IMI393238:IMJ393375 IWE393238:IWF393375 JGA393238:JGB393375 JPW393238:JPX393375 JZS393238:JZT393375 KJO393238:KJP393375 KTK393238:KTL393375 LDG393238:LDH393375 LNC393238:LND393375 LWY393238:LWZ393375 MGU393238:MGV393375 MQQ393238:MQR393375 NAM393238:NAN393375 NKI393238:NKJ393375 NUE393238:NUF393375 OEA393238:OEB393375 ONW393238:ONX393375 OXS393238:OXT393375 PHO393238:PHP393375 PRK393238:PRL393375 QBG393238:QBH393375 QLC393238:QLD393375 QUY393238:QUZ393375 REU393238:REV393375 ROQ393238:ROR393375 RYM393238:RYN393375 SII393238:SIJ393375 SSE393238:SSF393375 TCA393238:TCB393375 TLW393238:TLX393375 TVS393238:TVT393375 UFO393238:UFP393375 UPK393238:UPL393375 UZG393238:UZH393375 VJC393238:VJD393375 VSY393238:VSZ393375 WCU393238:WCV393375 WMQ393238:WMR393375 WWM393238:WWN393375 AE458774:AF458911 KA458774:KB458911 TW458774:TX458911 ADS458774:ADT458911 ANO458774:ANP458911 AXK458774:AXL458911 BHG458774:BHH458911 BRC458774:BRD458911 CAY458774:CAZ458911 CKU458774:CKV458911 CUQ458774:CUR458911 DEM458774:DEN458911 DOI458774:DOJ458911 DYE458774:DYF458911 EIA458774:EIB458911 ERW458774:ERX458911 FBS458774:FBT458911 FLO458774:FLP458911 FVK458774:FVL458911 GFG458774:GFH458911 GPC458774:GPD458911 GYY458774:GYZ458911 HIU458774:HIV458911 HSQ458774:HSR458911 ICM458774:ICN458911 IMI458774:IMJ458911 IWE458774:IWF458911 JGA458774:JGB458911 JPW458774:JPX458911 JZS458774:JZT458911 KJO458774:KJP458911 KTK458774:KTL458911 LDG458774:LDH458911 LNC458774:LND458911 LWY458774:LWZ458911 MGU458774:MGV458911 MQQ458774:MQR458911 NAM458774:NAN458911 NKI458774:NKJ458911 NUE458774:NUF458911 OEA458774:OEB458911 ONW458774:ONX458911 OXS458774:OXT458911 PHO458774:PHP458911 PRK458774:PRL458911 QBG458774:QBH458911 QLC458774:QLD458911 QUY458774:QUZ458911 REU458774:REV458911 ROQ458774:ROR458911 RYM458774:RYN458911 SII458774:SIJ458911 SSE458774:SSF458911 TCA458774:TCB458911 TLW458774:TLX458911 TVS458774:TVT458911 UFO458774:UFP458911 UPK458774:UPL458911 UZG458774:UZH458911 VJC458774:VJD458911 VSY458774:VSZ458911 WCU458774:WCV458911 WMQ458774:WMR458911 WWM458774:WWN458911 AE524310:AF524447 KA524310:KB524447 TW524310:TX524447 ADS524310:ADT524447 ANO524310:ANP524447 AXK524310:AXL524447 BHG524310:BHH524447 BRC524310:BRD524447 CAY524310:CAZ524447 CKU524310:CKV524447 CUQ524310:CUR524447 DEM524310:DEN524447 DOI524310:DOJ524447 DYE524310:DYF524447 EIA524310:EIB524447 ERW524310:ERX524447 FBS524310:FBT524447 FLO524310:FLP524447 FVK524310:FVL524447 GFG524310:GFH524447 GPC524310:GPD524447 GYY524310:GYZ524447 HIU524310:HIV524447 HSQ524310:HSR524447 ICM524310:ICN524447 IMI524310:IMJ524447 IWE524310:IWF524447 JGA524310:JGB524447 JPW524310:JPX524447 JZS524310:JZT524447 KJO524310:KJP524447 KTK524310:KTL524447 LDG524310:LDH524447 LNC524310:LND524447 LWY524310:LWZ524447 MGU524310:MGV524447 MQQ524310:MQR524447 NAM524310:NAN524447 NKI524310:NKJ524447 NUE524310:NUF524447 OEA524310:OEB524447 ONW524310:ONX524447 OXS524310:OXT524447 PHO524310:PHP524447 PRK524310:PRL524447 QBG524310:QBH524447 QLC524310:QLD524447 QUY524310:QUZ524447 REU524310:REV524447 ROQ524310:ROR524447 RYM524310:RYN524447 SII524310:SIJ524447 SSE524310:SSF524447 TCA524310:TCB524447 TLW524310:TLX524447 TVS524310:TVT524447 UFO524310:UFP524447 UPK524310:UPL524447 UZG524310:UZH524447 VJC524310:VJD524447 VSY524310:VSZ524447 WCU524310:WCV524447 WMQ524310:WMR524447 WWM524310:WWN524447 AE589846:AF589983 KA589846:KB589983 TW589846:TX589983 ADS589846:ADT589983 ANO589846:ANP589983 AXK589846:AXL589983 BHG589846:BHH589983 BRC589846:BRD589983 CAY589846:CAZ589983 CKU589846:CKV589983 CUQ589846:CUR589983 DEM589846:DEN589983 DOI589846:DOJ589983 DYE589846:DYF589983 EIA589846:EIB589983 ERW589846:ERX589983 FBS589846:FBT589983 FLO589846:FLP589983 FVK589846:FVL589983 GFG589846:GFH589983 GPC589846:GPD589983 GYY589846:GYZ589983 HIU589846:HIV589983 HSQ589846:HSR589983 ICM589846:ICN589983 IMI589846:IMJ589983 IWE589846:IWF589983 JGA589846:JGB589983 JPW589846:JPX589983 JZS589846:JZT589983 KJO589846:KJP589983 KTK589846:KTL589983 LDG589846:LDH589983 LNC589846:LND589983 LWY589846:LWZ589983 MGU589846:MGV589983 MQQ589846:MQR589983 NAM589846:NAN589983 NKI589846:NKJ589983 NUE589846:NUF589983 OEA589846:OEB589983 ONW589846:ONX589983 OXS589846:OXT589983 PHO589846:PHP589983 PRK589846:PRL589983 QBG589846:QBH589983 QLC589846:QLD589983 QUY589846:QUZ589983 REU589846:REV589983 ROQ589846:ROR589983 RYM589846:RYN589983 SII589846:SIJ589983 SSE589846:SSF589983 TCA589846:TCB589983 TLW589846:TLX589983 TVS589846:TVT589983 UFO589846:UFP589983 UPK589846:UPL589983 UZG589846:UZH589983 VJC589846:VJD589983 VSY589846:VSZ589983 WCU589846:WCV589983 WMQ589846:WMR589983 WWM589846:WWN589983 AE655382:AF655519 KA655382:KB655519 TW655382:TX655519 ADS655382:ADT655519 ANO655382:ANP655519 AXK655382:AXL655519 BHG655382:BHH655519 BRC655382:BRD655519 CAY655382:CAZ655519 CKU655382:CKV655519 CUQ655382:CUR655519 DEM655382:DEN655519 DOI655382:DOJ655519 DYE655382:DYF655519 EIA655382:EIB655519 ERW655382:ERX655519 FBS655382:FBT655519 FLO655382:FLP655519 FVK655382:FVL655519 GFG655382:GFH655519 GPC655382:GPD655519 GYY655382:GYZ655519 HIU655382:HIV655519 HSQ655382:HSR655519 ICM655382:ICN655519 IMI655382:IMJ655519 IWE655382:IWF655519 JGA655382:JGB655519 JPW655382:JPX655519 JZS655382:JZT655519 KJO655382:KJP655519 KTK655382:KTL655519 LDG655382:LDH655519 LNC655382:LND655519 LWY655382:LWZ655519 MGU655382:MGV655519 MQQ655382:MQR655519 NAM655382:NAN655519 NKI655382:NKJ655519 NUE655382:NUF655519 OEA655382:OEB655519 ONW655382:ONX655519 OXS655382:OXT655519 PHO655382:PHP655519 PRK655382:PRL655519 QBG655382:QBH655519 QLC655382:QLD655519 QUY655382:QUZ655519 REU655382:REV655519 ROQ655382:ROR655519 RYM655382:RYN655519 SII655382:SIJ655519 SSE655382:SSF655519 TCA655382:TCB655519 TLW655382:TLX655519 TVS655382:TVT655519 UFO655382:UFP655519 UPK655382:UPL655519 UZG655382:UZH655519 VJC655382:VJD655519 VSY655382:VSZ655519 WCU655382:WCV655519 WMQ655382:WMR655519 WWM655382:WWN655519 AE720918:AF721055 KA720918:KB721055 TW720918:TX721055 ADS720918:ADT721055 ANO720918:ANP721055 AXK720918:AXL721055 BHG720918:BHH721055 BRC720918:BRD721055 CAY720918:CAZ721055 CKU720918:CKV721055 CUQ720918:CUR721055 DEM720918:DEN721055 DOI720918:DOJ721055 DYE720918:DYF721055 EIA720918:EIB721055 ERW720918:ERX721055 FBS720918:FBT721055 FLO720918:FLP721055 FVK720918:FVL721055 GFG720918:GFH721055 GPC720918:GPD721055 GYY720918:GYZ721055 HIU720918:HIV721055 HSQ720918:HSR721055 ICM720918:ICN721055 IMI720918:IMJ721055 IWE720918:IWF721055 JGA720918:JGB721055 JPW720918:JPX721055 JZS720918:JZT721055 KJO720918:KJP721055 KTK720918:KTL721055 LDG720918:LDH721055 LNC720918:LND721055 LWY720918:LWZ721055 MGU720918:MGV721055 MQQ720918:MQR721055 NAM720918:NAN721055 NKI720918:NKJ721055 NUE720918:NUF721055 OEA720918:OEB721055 ONW720918:ONX721055 OXS720918:OXT721055 PHO720918:PHP721055 PRK720918:PRL721055 QBG720918:QBH721055 QLC720918:QLD721055 QUY720918:QUZ721055 REU720918:REV721055 ROQ720918:ROR721055 RYM720918:RYN721055 SII720918:SIJ721055 SSE720918:SSF721055 TCA720918:TCB721055 TLW720918:TLX721055 TVS720918:TVT721055 UFO720918:UFP721055 UPK720918:UPL721055 UZG720918:UZH721055 VJC720918:VJD721055 VSY720918:VSZ721055 WCU720918:WCV721055 WMQ720918:WMR721055 WWM720918:WWN721055 AE786454:AF786591 KA786454:KB786591 TW786454:TX786591 ADS786454:ADT786591 ANO786454:ANP786591 AXK786454:AXL786591 BHG786454:BHH786591 BRC786454:BRD786591 CAY786454:CAZ786591 CKU786454:CKV786591 CUQ786454:CUR786591 DEM786454:DEN786591 DOI786454:DOJ786591 DYE786454:DYF786591 EIA786454:EIB786591 ERW786454:ERX786591 FBS786454:FBT786591 FLO786454:FLP786591 FVK786454:FVL786591 GFG786454:GFH786591 GPC786454:GPD786591 GYY786454:GYZ786591 HIU786454:HIV786591 HSQ786454:HSR786591 ICM786454:ICN786591 IMI786454:IMJ786591 IWE786454:IWF786591 JGA786454:JGB786591 JPW786454:JPX786591 JZS786454:JZT786591 KJO786454:KJP786591 KTK786454:KTL786591 LDG786454:LDH786591 LNC786454:LND786591 LWY786454:LWZ786591 MGU786454:MGV786591 MQQ786454:MQR786591 NAM786454:NAN786591 NKI786454:NKJ786591 NUE786454:NUF786591 OEA786454:OEB786591 ONW786454:ONX786591 OXS786454:OXT786591 PHO786454:PHP786591 PRK786454:PRL786591 QBG786454:QBH786591 QLC786454:QLD786591 QUY786454:QUZ786591 REU786454:REV786591 ROQ786454:ROR786591 RYM786454:RYN786591 SII786454:SIJ786591 SSE786454:SSF786591 TCA786454:TCB786591 TLW786454:TLX786591 TVS786454:TVT786591 UFO786454:UFP786591 UPK786454:UPL786591 UZG786454:UZH786591 VJC786454:VJD786591 VSY786454:VSZ786591 WCU786454:WCV786591 WMQ786454:WMR786591 WWM786454:WWN786591 AE851990:AF852127 KA851990:KB852127 TW851990:TX852127 ADS851990:ADT852127 ANO851990:ANP852127 AXK851990:AXL852127 BHG851990:BHH852127 BRC851990:BRD852127 CAY851990:CAZ852127 CKU851990:CKV852127 CUQ851990:CUR852127 DEM851990:DEN852127 DOI851990:DOJ852127 DYE851990:DYF852127 EIA851990:EIB852127 ERW851990:ERX852127 FBS851990:FBT852127 FLO851990:FLP852127 FVK851990:FVL852127 GFG851990:GFH852127 GPC851990:GPD852127 GYY851990:GYZ852127 HIU851990:HIV852127 HSQ851990:HSR852127 ICM851990:ICN852127 IMI851990:IMJ852127 IWE851990:IWF852127 JGA851990:JGB852127 JPW851990:JPX852127 JZS851990:JZT852127 KJO851990:KJP852127 KTK851990:KTL852127 LDG851990:LDH852127 LNC851990:LND852127 LWY851990:LWZ852127 MGU851990:MGV852127 MQQ851990:MQR852127 NAM851990:NAN852127 NKI851990:NKJ852127 NUE851990:NUF852127 OEA851990:OEB852127 ONW851990:ONX852127 OXS851990:OXT852127 PHO851990:PHP852127 PRK851990:PRL852127 QBG851990:QBH852127 QLC851990:QLD852127 QUY851990:QUZ852127 REU851990:REV852127 ROQ851990:ROR852127 RYM851990:RYN852127 SII851990:SIJ852127 SSE851990:SSF852127 TCA851990:TCB852127 TLW851990:TLX852127 TVS851990:TVT852127 UFO851990:UFP852127 UPK851990:UPL852127 UZG851990:UZH852127 VJC851990:VJD852127 VSY851990:VSZ852127 WCU851990:WCV852127 WMQ851990:WMR852127 WWM851990:WWN852127 AE917526:AF917663 KA917526:KB917663 TW917526:TX917663 ADS917526:ADT917663 ANO917526:ANP917663 AXK917526:AXL917663 BHG917526:BHH917663 BRC917526:BRD917663 CAY917526:CAZ917663 CKU917526:CKV917663 CUQ917526:CUR917663 DEM917526:DEN917663 DOI917526:DOJ917663 DYE917526:DYF917663 EIA917526:EIB917663 ERW917526:ERX917663 FBS917526:FBT917663 FLO917526:FLP917663 FVK917526:FVL917663 GFG917526:GFH917663 GPC917526:GPD917663 GYY917526:GYZ917663 HIU917526:HIV917663 HSQ917526:HSR917663 ICM917526:ICN917663 IMI917526:IMJ917663 IWE917526:IWF917663 JGA917526:JGB917663 JPW917526:JPX917663 JZS917526:JZT917663 KJO917526:KJP917663 KTK917526:KTL917663 LDG917526:LDH917663 LNC917526:LND917663 LWY917526:LWZ917663 MGU917526:MGV917663 MQQ917526:MQR917663 NAM917526:NAN917663 NKI917526:NKJ917663 NUE917526:NUF917663 OEA917526:OEB917663 ONW917526:ONX917663 OXS917526:OXT917663 PHO917526:PHP917663 PRK917526:PRL917663 QBG917526:QBH917663 QLC917526:QLD917663 QUY917526:QUZ917663 REU917526:REV917663 ROQ917526:ROR917663 RYM917526:RYN917663 SII917526:SIJ917663 SSE917526:SSF917663 TCA917526:TCB917663 TLW917526:TLX917663 TVS917526:TVT917663 UFO917526:UFP917663 UPK917526:UPL917663 UZG917526:UZH917663 VJC917526:VJD917663 VSY917526:VSZ917663 WCU917526:WCV917663 WMQ917526:WMR917663 WWM917526:WWN917663 AE983062:AF983199 KA983062:KB983199 TW983062:TX983199 ADS983062:ADT983199 ANO983062:ANP983199 AXK983062:AXL983199 BHG983062:BHH983199 BRC983062:BRD983199 CAY983062:CAZ983199 CKU983062:CKV983199 CUQ983062:CUR983199 DEM983062:DEN983199 DOI983062:DOJ983199 DYE983062:DYF983199 EIA983062:EIB983199 ERW983062:ERX983199 FBS983062:FBT983199 FLO983062:FLP983199 FVK983062:FVL983199 GFG983062:GFH983199 GPC983062:GPD983199 GYY983062:GYZ983199 HIU983062:HIV983199 HSQ983062:HSR983199 ICM983062:ICN983199 IMI983062:IMJ983199 IWE983062:IWF983199 JGA983062:JGB983199 JPW983062:JPX983199 JZS983062:JZT983199 KJO983062:KJP983199 KTK983062:KTL983199 LDG983062:LDH983199 LNC983062:LND983199 LWY983062:LWZ983199 MGU983062:MGV983199 MQQ983062:MQR983199 NAM983062:NAN983199 NKI983062:NKJ983199 NUE983062:NUF983199 OEA983062:OEB983199 ONW983062:ONX983199 OXS983062:OXT983199 PHO983062:PHP983199 PRK983062:PRL983199 QBG983062:QBH983199 QLC983062:QLD983199 QUY983062:QUZ983199 REU983062:REV983199 ROQ983062:ROR983199 RYM983062:RYN983199 SII983062:SIJ983199 SSE983062:SSF983199 TCA983062:TCB983199 TLW983062:TLX983199 TVS983062:TVT983199 UFO983062:UFP983199 UPK983062:UPL983199 UZG983062:UZH983199 VJC983062:VJD983199 VSY983062:VSZ983199 WCU983062:WCV983199 WMQ983062:WMR983199 WWM983062:WWN983199 AI14:AI159 KE14:KE159 UA14:UA159 ADW14:ADW159 ANS14:ANS159 AXO14:AXO159 BHK14:BHK159 BRG14:BRG159 CBC14:CBC159 CKY14:CKY159 CUU14:CUU159 DEQ14:DEQ159 DOM14:DOM159 DYI14:DYI159 EIE14:EIE159 ESA14:ESA159 FBW14:FBW159 FLS14:FLS159 FVO14:FVO159 GFK14:GFK159 GPG14:GPG159 GZC14:GZC159 HIY14:HIY159 HSU14:HSU159 ICQ14:ICQ159 IMM14:IMM159 IWI14:IWI159 JGE14:JGE159 JQA14:JQA159 JZW14:JZW159 KJS14:KJS159 KTO14:KTO159 LDK14:LDK159 LNG14:LNG159 LXC14:LXC159 MGY14:MGY159 MQU14:MQU159 NAQ14:NAQ159 NKM14:NKM159 NUI14:NUI159 OEE14:OEE159 OOA14:OOA159 OXW14:OXW159 PHS14:PHS159 PRO14:PRO159 QBK14:QBK159 QLG14:QLG159 QVC14:QVC159 REY14:REY159 ROU14:ROU159 RYQ14:RYQ159 SIM14:SIM159 SSI14:SSI159 TCE14:TCE159 TMA14:TMA159 TVW14:TVW159 UFS14:UFS159 UPO14:UPO159 UZK14:UZK159 VJG14:VJG159 VTC14:VTC159 WCY14:WCY159 WMU14:WMU159 WWQ14:WWQ159 AI65550:AI65695 KE65550:KE65695 UA65550:UA65695 ADW65550:ADW65695 ANS65550:ANS65695 AXO65550:AXO65695 BHK65550:BHK65695 BRG65550:BRG65695 CBC65550:CBC65695 CKY65550:CKY65695 CUU65550:CUU65695 DEQ65550:DEQ65695 DOM65550:DOM65695 DYI65550:DYI65695 EIE65550:EIE65695 ESA65550:ESA65695 FBW65550:FBW65695 FLS65550:FLS65695 FVO65550:FVO65695 GFK65550:GFK65695 GPG65550:GPG65695 GZC65550:GZC65695 HIY65550:HIY65695 HSU65550:HSU65695 ICQ65550:ICQ65695 IMM65550:IMM65695 IWI65550:IWI65695 JGE65550:JGE65695 JQA65550:JQA65695 JZW65550:JZW65695 KJS65550:KJS65695 KTO65550:KTO65695 LDK65550:LDK65695 LNG65550:LNG65695 LXC65550:LXC65695 MGY65550:MGY65695 MQU65550:MQU65695 NAQ65550:NAQ65695 NKM65550:NKM65695 NUI65550:NUI65695 OEE65550:OEE65695 OOA65550:OOA65695 OXW65550:OXW65695 PHS65550:PHS65695 PRO65550:PRO65695 QBK65550:QBK65695 QLG65550:QLG65695 QVC65550:QVC65695 REY65550:REY65695 ROU65550:ROU65695 RYQ65550:RYQ65695 SIM65550:SIM65695 SSI65550:SSI65695 TCE65550:TCE65695 TMA65550:TMA65695 TVW65550:TVW65695 UFS65550:UFS65695 UPO65550:UPO65695 UZK65550:UZK65695 VJG65550:VJG65695 VTC65550:VTC65695 WCY65550:WCY65695 WMU65550:WMU65695 WWQ65550:WWQ65695 AI131086:AI131231 KE131086:KE131231 UA131086:UA131231 ADW131086:ADW131231 ANS131086:ANS131231 AXO131086:AXO131231 BHK131086:BHK131231 BRG131086:BRG131231 CBC131086:CBC131231 CKY131086:CKY131231 CUU131086:CUU131231 DEQ131086:DEQ131231 DOM131086:DOM131231 DYI131086:DYI131231 EIE131086:EIE131231 ESA131086:ESA131231 FBW131086:FBW131231 FLS131086:FLS131231 FVO131086:FVO131231 GFK131086:GFK131231 GPG131086:GPG131231 GZC131086:GZC131231 HIY131086:HIY131231 HSU131086:HSU131231 ICQ131086:ICQ131231 IMM131086:IMM131231 IWI131086:IWI131231 JGE131086:JGE131231 JQA131086:JQA131231 JZW131086:JZW131231 KJS131086:KJS131231 KTO131086:KTO131231 LDK131086:LDK131231 LNG131086:LNG131231 LXC131086:LXC131231 MGY131086:MGY131231 MQU131086:MQU131231 NAQ131086:NAQ131231 NKM131086:NKM131231 NUI131086:NUI131231 OEE131086:OEE131231 OOA131086:OOA131231 OXW131086:OXW131231 PHS131086:PHS131231 PRO131086:PRO131231 QBK131086:QBK131231 QLG131086:QLG131231 QVC131086:QVC131231 REY131086:REY131231 ROU131086:ROU131231 RYQ131086:RYQ131231 SIM131086:SIM131231 SSI131086:SSI131231 TCE131086:TCE131231 TMA131086:TMA131231 TVW131086:TVW131231 UFS131086:UFS131231 UPO131086:UPO131231 UZK131086:UZK131231 VJG131086:VJG131231 VTC131086:VTC131231 WCY131086:WCY131231 WMU131086:WMU131231 WWQ131086:WWQ131231 AI196622:AI196767 KE196622:KE196767 UA196622:UA196767 ADW196622:ADW196767 ANS196622:ANS196767 AXO196622:AXO196767 BHK196622:BHK196767 BRG196622:BRG196767 CBC196622:CBC196767 CKY196622:CKY196767 CUU196622:CUU196767 DEQ196622:DEQ196767 DOM196622:DOM196767 DYI196622:DYI196767 EIE196622:EIE196767 ESA196622:ESA196767 FBW196622:FBW196767 FLS196622:FLS196767 FVO196622:FVO196767 GFK196622:GFK196767 GPG196622:GPG196767 GZC196622:GZC196767 HIY196622:HIY196767 HSU196622:HSU196767 ICQ196622:ICQ196767 IMM196622:IMM196767 IWI196622:IWI196767 JGE196622:JGE196767 JQA196622:JQA196767 JZW196622:JZW196767 KJS196622:KJS196767 KTO196622:KTO196767 LDK196622:LDK196767 LNG196622:LNG196767 LXC196622:LXC196767 MGY196622:MGY196767 MQU196622:MQU196767 NAQ196622:NAQ196767 NKM196622:NKM196767 NUI196622:NUI196767 OEE196622:OEE196767 OOA196622:OOA196767 OXW196622:OXW196767 PHS196622:PHS196767 PRO196622:PRO196767 QBK196622:QBK196767 QLG196622:QLG196767 QVC196622:QVC196767 REY196622:REY196767 ROU196622:ROU196767 RYQ196622:RYQ196767 SIM196622:SIM196767 SSI196622:SSI196767 TCE196622:TCE196767 TMA196622:TMA196767 TVW196622:TVW196767 UFS196622:UFS196767 UPO196622:UPO196767 UZK196622:UZK196767 VJG196622:VJG196767 VTC196622:VTC196767 WCY196622:WCY196767 WMU196622:WMU196767 WWQ196622:WWQ196767 AI262158:AI262303 KE262158:KE262303 UA262158:UA262303 ADW262158:ADW262303 ANS262158:ANS262303 AXO262158:AXO262303 BHK262158:BHK262303 BRG262158:BRG262303 CBC262158:CBC262303 CKY262158:CKY262303 CUU262158:CUU262303 DEQ262158:DEQ262303 DOM262158:DOM262303 DYI262158:DYI262303 EIE262158:EIE262303 ESA262158:ESA262303 FBW262158:FBW262303 FLS262158:FLS262303 FVO262158:FVO262303 GFK262158:GFK262303 GPG262158:GPG262303 GZC262158:GZC262303 HIY262158:HIY262303 HSU262158:HSU262303 ICQ262158:ICQ262303 IMM262158:IMM262303 IWI262158:IWI262303 JGE262158:JGE262303 JQA262158:JQA262303 JZW262158:JZW262303 KJS262158:KJS262303 KTO262158:KTO262303 LDK262158:LDK262303 LNG262158:LNG262303 LXC262158:LXC262303 MGY262158:MGY262303 MQU262158:MQU262303 NAQ262158:NAQ262303 NKM262158:NKM262303 NUI262158:NUI262303 OEE262158:OEE262303 OOA262158:OOA262303 OXW262158:OXW262303 PHS262158:PHS262303 PRO262158:PRO262303 QBK262158:QBK262303 QLG262158:QLG262303 QVC262158:QVC262303 REY262158:REY262303 ROU262158:ROU262303 RYQ262158:RYQ262303 SIM262158:SIM262303 SSI262158:SSI262303 TCE262158:TCE262303 TMA262158:TMA262303 TVW262158:TVW262303 UFS262158:UFS262303 UPO262158:UPO262303 UZK262158:UZK262303 VJG262158:VJG262303 VTC262158:VTC262303 WCY262158:WCY262303 WMU262158:WMU262303 WWQ262158:WWQ262303 AI327694:AI327839 KE327694:KE327839 UA327694:UA327839 ADW327694:ADW327839 ANS327694:ANS327839 AXO327694:AXO327839 BHK327694:BHK327839 BRG327694:BRG327839 CBC327694:CBC327839 CKY327694:CKY327839 CUU327694:CUU327839 DEQ327694:DEQ327839 DOM327694:DOM327839 DYI327694:DYI327839 EIE327694:EIE327839 ESA327694:ESA327839 FBW327694:FBW327839 FLS327694:FLS327839 FVO327694:FVO327839 GFK327694:GFK327839 GPG327694:GPG327839 GZC327694:GZC327839 HIY327694:HIY327839 HSU327694:HSU327839 ICQ327694:ICQ327839 IMM327694:IMM327839 IWI327694:IWI327839 JGE327694:JGE327839 JQA327694:JQA327839 JZW327694:JZW327839 KJS327694:KJS327839 KTO327694:KTO327839 LDK327694:LDK327839 LNG327694:LNG327839 LXC327694:LXC327839 MGY327694:MGY327839 MQU327694:MQU327839 NAQ327694:NAQ327839 NKM327694:NKM327839 NUI327694:NUI327839 OEE327694:OEE327839 OOA327694:OOA327839 OXW327694:OXW327839 PHS327694:PHS327839 PRO327694:PRO327839 QBK327694:QBK327839 QLG327694:QLG327839 QVC327694:QVC327839 REY327694:REY327839 ROU327694:ROU327839 RYQ327694:RYQ327839 SIM327694:SIM327839 SSI327694:SSI327839 TCE327694:TCE327839 TMA327694:TMA327839 TVW327694:TVW327839 UFS327694:UFS327839 UPO327694:UPO327839 UZK327694:UZK327839 VJG327694:VJG327839 VTC327694:VTC327839 WCY327694:WCY327839 WMU327694:WMU327839 WWQ327694:WWQ327839 AI393230:AI393375 KE393230:KE393375 UA393230:UA393375 ADW393230:ADW393375 ANS393230:ANS393375 AXO393230:AXO393375 BHK393230:BHK393375 BRG393230:BRG393375 CBC393230:CBC393375 CKY393230:CKY393375 CUU393230:CUU393375 DEQ393230:DEQ393375 DOM393230:DOM393375 DYI393230:DYI393375 EIE393230:EIE393375 ESA393230:ESA393375 FBW393230:FBW393375 FLS393230:FLS393375 FVO393230:FVO393375 GFK393230:GFK393375 GPG393230:GPG393375 GZC393230:GZC393375 HIY393230:HIY393375 HSU393230:HSU393375 ICQ393230:ICQ393375 IMM393230:IMM393375 IWI393230:IWI393375 JGE393230:JGE393375 JQA393230:JQA393375 JZW393230:JZW393375 KJS393230:KJS393375 KTO393230:KTO393375 LDK393230:LDK393375 LNG393230:LNG393375 LXC393230:LXC393375 MGY393230:MGY393375 MQU393230:MQU393375 NAQ393230:NAQ393375 NKM393230:NKM393375 NUI393230:NUI393375 OEE393230:OEE393375 OOA393230:OOA393375 OXW393230:OXW393375 PHS393230:PHS393375 PRO393230:PRO393375 QBK393230:QBK393375 QLG393230:QLG393375 QVC393230:QVC393375 REY393230:REY393375 ROU393230:ROU393375 RYQ393230:RYQ393375 SIM393230:SIM393375 SSI393230:SSI393375 TCE393230:TCE393375 TMA393230:TMA393375 TVW393230:TVW393375 UFS393230:UFS393375 UPO393230:UPO393375 UZK393230:UZK393375 VJG393230:VJG393375 VTC393230:VTC393375 WCY393230:WCY393375 WMU393230:WMU393375 WWQ393230:WWQ393375 AI458766:AI458911 KE458766:KE458911 UA458766:UA458911 ADW458766:ADW458911 ANS458766:ANS458911 AXO458766:AXO458911 BHK458766:BHK458911 BRG458766:BRG458911 CBC458766:CBC458911 CKY458766:CKY458911 CUU458766:CUU458911 DEQ458766:DEQ458911 DOM458766:DOM458911 DYI458766:DYI458911 EIE458766:EIE458911 ESA458766:ESA458911 FBW458766:FBW458911 FLS458766:FLS458911 FVO458766:FVO458911 GFK458766:GFK458911 GPG458766:GPG458911 GZC458766:GZC458911 HIY458766:HIY458911 HSU458766:HSU458911 ICQ458766:ICQ458911 IMM458766:IMM458911 IWI458766:IWI458911 JGE458766:JGE458911 JQA458766:JQA458911 JZW458766:JZW458911 KJS458766:KJS458911 KTO458766:KTO458911 LDK458766:LDK458911 LNG458766:LNG458911 LXC458766:LXC458911 MGY458766:MGY458911 MQU458766:MQU458911 NAQ458766:NAQ458911 NKM458766:NKM458911 NUI458766:NUI458911 OEE458766:OEE458911 OOA458766:OOA458911 OXW458766:OXW458911 PHS458766:PHS458911 PRO458766:PRO458911 QBK458766:QBK458911 QLG458766:QLG458911 QVC458766:QVC458911 REY458766:REY458911 ROU458766:ROU458911 RYQ458766:RYQ458911 SIM458766:SIM458911 SSI458766:SSI458911 TCE458766:TCE458911 TMA458766:TMA458911 TVW458766:TVW458911 UFS458766:UFS458911 UPO458766:UPO458911 UZK458766:UZK458911 VJG458766:VJG458911 VTC458766:VTC458911 WCY458766:WCY458911 WMU458766:WMU458911 WWQ458766:WWQ458911 AI524302:AI524447 KE524302:KE524447 UA524302:UA524447 ADW524302:ADW524447 ANS524302:ANS524447 AXO524302:AXO524447 BHK524302:BHK524447 BRG524302:BRG524447 CBC524302:CBC524447 CKY524302:CKY524447 CUU524302:CUU524447 DEQ524302:DEQ524447 DOM524302:DOM524447 DYI524302:DYI524447 EIE524302:EIE524447 ESA524302:ESA524447 FBW524302:FBW524447 FLS524302:FLS524447 FVO524302:FVO524447 GFK524302:GFK524447 GPG524302:GPG524447 GZC524302:GZC524447 HIY524302:HIY524447 HSU524302:HSU524447 ICQ524302:ICQ524447 IMM524302:IMM524447 IWI524302:IWI524447 JGE524302:JGE524447 JQA524302:JQA524447 JZW524302:JZW524447 KJS524302:KJS524447 KTO524302:KTO524447 LDK524302:LDK524447 LNG524302:LNG524447 LXC524302:LXC524447 MGY524302:MGY524447 MQU524302:MQU524447 NAQ524302:NAQ524447 NKM524302:NKM524447 NUI524302:NUI524447 OEE524302:OEE524447 OOA524302:OOA524447 OXW524302:OXW524447 PHS524302:PHS524447 PRO524302:PRO524447 QBK524302:QBK524447 QLG524302:QLG524447 QVC524302:QVC524447 REY524302:REY524447 ROU524302:ROU524447 RYQ524302:RYQ524447 SIM524302:SIM524447 SSI524302:SSI524447 TCE524302:TCE524447 TMA524302:TMA524447 TVW524302:TVW524447 UFS524302:UFS524447 UPO524302:UPO524447 UZK524302:UZK524447 VJG524302:VJG524447 VTC524302:VTC524447 WCY524302:WCY524447 WMU524302:WMU524447 WWQ524302:WWQ524447 AI589838:AI589983 KE589838:KE589983 UA589838:UA589983 ADW589838:ADW589983 ANS589838:ANS589983 AXO589838:AXO589983 BHK589838:BHK589983 BRG589838:BRG589983 CBC589838:CBC589983 CKY589838:CKY589983 CUU589838:CUU589983 DEQ589838:DEQ589983 DOM589838:DOM589983 DYI589838:DYI589983 EIE589838:EIE589983 ESA589838:ESA589983 FBW589838:FBW589983 FLS589838:FLS589983 FVO589838:FVO589983 GFK589838:GFK589983 GPG589838:GPG589983 GZC589838:GZC589983 HIY589838:HIY589983 HSU589838:HSU589983 ICQ589838:ICQ589983 IMM589838:IMM589983 IWI589838:IWI589983 JGE589838:JGE589983 JQA589838:JQA589983 JZW589838:JZW589983 KJS589838:KJS589983 KTO589838:KTO589983 LDK589838:LDK589983 LNG589838:LNG589983 LXC589838:LXC589983 MGY589838:MGY589983 MQU589838:MQU589983 NAQ589838:NAQ589983 NKM589838:NKM589983 NUI589838:NUI589983 OEE589838:OEE589983 OOA589838:OOA589983 OXW589838:OXW589983 PHS589838:PHS589983 PRO589838:PRO589983 QBK589838:QBK589983 QLG589838:QLG589983 QVC589838:QVC589983 REY589838:REY589983 ROU589838:ROU589983 RYQ589838:RYQ589983 SIM589838:SIM589983 SSI589838:SSI589983 TCE589838:TCE589983 TMA589838:TMA589983 TVW589838:TVW589983 UFS589838:UFS589983 UPO589838:UPO589983 UZK589838:UZK589983 VJG589838:VJG589983 VTC589838:VTC589983 WCY589838:WCY589983 WMU589838:WMU589983 WWQ589838:WWQ589983 AI655374:AI655519 KE655374:KE655519 UA655374:UA655519 ADW655374:ADW655519 ANS655374:ANS655519 AXO655374:AXO655519 BHK655374:BHK655519 BRG655374:BRG655519 CBC655374:CBC655519 CKY655374:CKY655519 CUU655374:CUU655519 DEQ655374:DEQ655519 DOM655374:DOM655519 DYI655374:DYI655519 EIE655374:EIE655519 ESA655374:ESA655519 FBW655374:FBW655519 FLS655374:FLS655519 FVO655374:FVO655519 GFK655374:GFK655519 GPG655374:GPG655519 GZC655374:GZC655519 HIY655374:HIY655519 HSU655374:HSU655519 ICQ655374:ICQ655519 IMM655374:IMM655519 IWI655374:IWI655519 JGE655374:JGE655519 JQA655374:JQA655519 JZW655374:JZW655519 KJS655374:KJS655519 KTO655374:KTO655519 LDK655374:LDK655519 LNG655374:LNG655519 LXC655374:LXC655519 MGY655374:MGY655519 MQU655374:MQU655519 NAQ655374:NAQ655519 NKM655374:NKM655519 NUI655374:NUI655519 OEE655374:OEE655519 OOA655374:OOA655519 OXW655374:OXW655519 PHS655374:PHS655519 PRO655374:PRO655519 QBK655374:QBK655519 QLG655374:QLG655519 QVC655374:QVC655519 REY655374:REY655519 ROU655374:ROU655519 RYQ655374:RYQ655519 SIM655374:SIM655519 SSI655374:SSI655519 TCE655374:TCE655519 TMA655374:TMA655519 TVW655374:TVW655519 UFS655374:UFS655519 UPO655374:UPO655519 UZK655374:UZK655519 VJG655374:VJG655519 VTC655374:VTC655519 WCY655374:WCY655519 WMU655374:WMU655519 WWQ655374:WWQ655519 AI720910:AI721055 KE720910:KE721055 UA720910:UA721055 ADW720910:ADW721055 ANS720910:ANS721055 AXO720910:AXO721055 BHK720910:BHK721055 BRG720910:BRG721055 CBC720910:CBC721055 CKY720910:CKY721055 CUU720910:CUU721055 DEQ720910:DEQ721055 DOM720910:DOM721055 DYI720910:DYI721055 EIE720910:EIE721055 ESA720910:ESA721055 FBW720910:FBW721055 FLS720910:FLS721055 FVO720910:FVO721055 GFK720910:GFK721055 GPG720910:GPG721055 GZC720910:GZC721055 HIY720910:HIY721055 HSU720910:HSU721055 ICQ720910:ICQ721055 IMM720910:IMM721055 IWI720910:IWI721055 JGE720910:JGE721055 JQA720910:JQA721055 JZW720910:JZW721055 KJS720910:KJS721055 KTO720910:KTO721055 LDK720910:LDK721055 LNG720910:LNG721055 LXC720910:LXC721055 MGY720910:MGY721055 MQU720910:MQU721055 NAQ720910:NAQ721055 NKM720910:NKM721055 NUI720910:NUI721055 OEE720910:OEE721055 OOA720910:OOA721055 OXW720910:OXW721055 PHS720910:PHS721055 PRO720910:PRO721055 QBK720910:QBK721055 QLG720910:QLG721055 QVC720910:QVC721055 REY720910:REY721055 ROU720910:ROU721055 RYQ720910:RYQ721055 SIM720910:SIM721055 SSI720910:SSI721055 TCE720910:TCE721055 TMA720910:TMA721055 TVW720910:TVW721055 UFS720910:UFS721055 UPO720910:UPO721055 UZK720910:UZK721055 VJG720910:VJG721055 VTC720910:VTC721055 WCY720910:WCY721055 WMU720910:WMU721055 WWQ720910:WWQ721055 AI786446:AI786591 KE786446:KE786591 UA786446:UA786591 ADW786446:ADW786591 ANS786446:ANS786591 AXO786446:AXO786591 BHK786446:BHK786591 BRG786446:BRG786591 CBC786446:CBC786591 CKY786446:CKY786591 CUU786446:CUU786591 DEQ786446:DEQ786591 DOM786446:DOM786591 DYI786446:DYI786591 EIE786446:EIE786591 ESA786446:ESA786591 FBW786446:FBW786591 FLS786446:FLS786591 FVO786446:FVO786591 GFK786446:GFK786591 GPG786446:GPG786591 GZC786446:GZC786591 HIY786446:HIY786591 HSU786446:HSU786591 ICQ786446:ICQ786591 IMM786446:IMM786591 IWI786446:IWI786591 JGE786446:JGE786591 JQA786446:JQA786591 JZW786446:JZW786591 KJS786446:KJS786591 KTO786446:KTO786591 LDK786446:LDK786591 LNG786446:LNG786591 LXC786446:LXC786591 MGY786446:MGY786591 MQU786446:MQU786591 NAQ786446:NAQ786591 NKM786446:NKM786591 NUI786446:NUI786591 OEE786446:OEE786591 OOA786446:OOA786591 OXW786446:OXW786591 PHS786446:PHS786591 PRO786446:PRO786591 QBK786446:QBK786591 QLG786446:QLG786591 QVC786446:QVC786591 REY786446:REY786591 ROU786446:ROU786591 RYQ786446:RYQ786591 SIM786446:SIM786591 SSI786446:SSI786591 TCE786446:TCE786591 TMA786446:TMA786591 TVW786446:TVW786591 UFS786446:UFS786591 UPO786446:UPO786591 UZK786446:UZK786591 VJG786446:VJG786591 VTC786446:VTC786591 WCY786446:WCY786591 WMU786446:WMU786591 WWQ786446:WWQ786591 AI851982:AI852127 KE851982:KE852127 UA851982:UA852127 ADW851982:ADW852127 ANS851982:ANS852127 AXO851982:AXO852127 BHK851982:BHK852127 BRG851982:BRG852127 CBC851982:CBC852127 CKY851982:CKY852127 CUU851982:CUU852127 DEQ851982:DEQ852127 DOM851982:DOM852127 DYI851982:DYI852127 EIE851982:EIE852127 ESA851982:ESA852127 FBW851982:FBW852127 FLS851982:FLS852127 FVO851982:FVO852127 GFK851982:GFK852127 GPG851982:GPG852127 GZC851982:GZC852127 HIY851982:HIY852127 HSU851982:HSU852127 ICQ851982:ICQ852127 IMM851982:IMM852127 IWI851982:IWI852127 JGE851982:JGE852127 JQA851982:JQA852127 JZW851982:JZW852127 KJS851982:KJS852127 KTO851982:KTO852127 LDK851982:LDK852127 LNG851982:LNG852127 LXC851982:LXC852127 MGY851982:MGY852127 MQU851982:MQU852127 NAQ851982:NAQ852127 NKM851982:NKM852127 NUI851982:NUI852127 OEE851982:OEE852127 OOA851982:OOA852127 OXW851982:OXW852127 PHS851982:PHS852127 PRO851982:PRO852127 QBK851982:QBK852127 QLG851982:QLG852127 QVC851982:QVC852127 REY851982:REY852127 ROU851982:ROU852127 RYQ851982:RYQ852127 SIM851982:SIM852127 SSI851982:SSI852127 TCE851982:TCE852127 TMA851982:TMA852127 TVW851982:TVW852127 UFS851982:UFS852127 UPO851982:UPO852127 UZK851982:UZK852127 VJG851982:VJG852127 VTC851982:VTC852127 WCY851982:WCY852127 WMU851982:WMU852127 WWQ851982:WWQ852127 AI917518:AI917663 KE917518:KE917663 UA917518:UA917663 ADW917518:ADW917663 ANS917518:ANS917663 AXO917518:AXO917663 BHK917518:BHK917663 BRG917518:BRG917663 CBC917518:CBC917663 CKY917518:CKY917663 CUU917518:CUU917663 DEQ917518:DEQ917663 DOM917518:DOM917663 DYI917518:DYI917663 EIE917518:EIE917663 ESA917518:ESA917663 FBW917518:FBW917663 FLS917518:FLS917663 FVO917518:FVO917663 GFK917518:GFK917663 GPG917518:GPG917663 GZC917518:GZC917663 HIY917518:HIY917663 HSU917518:HSU917663 ICQ917518:ICQ917663 IMM917518:IMM917663 IWI917518:IWI917663 JGE917518:JGE917663 JQA917518:JQA917663 JZW917518:JZW917663 KJS917518:KJS917663 KTO917518:KTO917663 LDK917518:LDK917663 LNG917518:LNG917663 LXC917518:LXC917663 MGY917518:MGY917663 MQU917518:MQU917663 NAQ917518:NAQ917663 NKM917518:NKM917663 NUI917518:NUI917663 OEE917518:OEE917663 OOA917518:OOA917663 OXW917518:OXW917663 PHS917518:PHS917663 PRO917518:PRO917663 QBK917518:QBK917663 QLG917518:QLG917663 QVC917518:QVC917663 REY917518:REY917663 ROU917518:ROU917663 RYQ917518:RYQ917663 SIM917518:SIM917663 SSI917518:SSI917663 TCE917518:TCE917663 TMA917518:TMA917663 TVW917518:TVW917663 UFS917518:UFS917663 UPO917518:UPO917663 UZK917518:UZK917663 VJG917518:VJG917663 VTC917518:VTC917663 WCY917518:WCY917663 WMU917518:WMU917663 WWQ917518:WWQ917663 AI983054:AI983199 KE983054:KE983199 UA983054:UA983199 ADW983054:ADW983199 ANS983054:ANS983199 AXO983054:AXO983199 BHK983054:BHK983199 BRG983054:BRG983199 CBC983054:CBC983199 CKY983054:CKY983199 CUU983054:CUU983199 DEQ983054:DEQ983199 DOM983054:DOM983199 DYI983054:DYI983199 EIE983054:EIE983199 ESA983054:ESA983199 FBW983054:FBW983199 FLS983054:FLS983199 FVO983054:FVO983199 GFK983054:GFK983199 GPG983054:GPG983199 GZC983054:GZC983199 HIY983054:HIY983199 HSU983054:HSU983199 ICQ983054:ICQ983199 IMM983054:IMM983199 IWI983054:IWI983199 JGE983054:JGE983199 JQA983054:JQA983199 JZW983054:JZW983199 KJS983054:KJS983199 KTO983054:KTO983199 LDK983054:LDK983199 LNG983054:LNG983199 LXC983054:LXC983199 MGY983054:MGY983199 MQU983054:MQU983199 NAQ983054:NAQ983199 NKM983054:NKM983199 NUI983054:NUI983199 OEE983054:OEE983199 OOA983054:OOA983199 OXW983054:OXW983199 PHS983054:PHS983199 PRO983054:PRO983199 QBK983054:QBK983199 QLG983054:QLG983199 QVC983054:QVC983199 REY983054:REY983199 ROU983054:ROU983199 RYQ983054:RYQ983199 SIM983054:SIM983199 SSI983054:SSI983199 TCE983054:TCE983199 TMA983054:TMA983199 TVW983054:TVW983199 UFS983054:UFS983199 UPO983054:UPO983199 UZK983054:UZK983199 VJG983054:VJG983199 VTC983054:VTC983199 WCY983054:WCY983199 WMU983054:WMU983199 WWQ983054:WWQ983199 P10:P148 JL10:JL148 TH10:TH148 ADD10:ADD148 AMZ10:AMZ148 AWV10:AWV148 BGR10:BGR148 BQN10:BQN148 CAJ10:CAJ148 CKF10:CKF148 CUB10:CUB148 DDX10:DDX148 DNT10:DNT148 DXP10:DXP148 EHL10:EHL148 ERH10:ERH148 FBD10:FBD148 FKZ10:FKZ148 FUV10:FUV148 GER10:GER148 GON10:GON148 GYJ10:GYJ148 HIF10:HIF148 HSB10:HSB148 IBX10:IBX148 ILT10:ILT148 IVP10:IVP148 JFL10:JFL148 JPH10:JPH148 JZD10:JZD148 KIZ10:KIZ148 KSV10:KSV148 LCR10:LCR148 LMN10:LMN148 LWJ10:LWJ148 MGF10:MGF148 MQB10:MQB148 MZX10:MZX148 NJT10:NJT148 NTP10:NTP148 ODL10:ODL148 ONH10:ONH148 OXD10:OXD148 PGZ10:PGZ148 PQV10:PQV148 QAR10:QAR148 QKN10:QKN148 QUJ10:QUJ148 REF10:REF148 ROB10:ROB148 RXX10:RXX148 SHT10:SHT148 SRP10:SRP148 TBL10:TBL148 TLH10:TLH148 TVD10:TVD148 UEZ10:UEZ148 UOV10:UOV148 UYR10:UYR148 VIN10:VIN148 VSJ10:VSJ148 WCF10:WCF148 WMB10:WMB148 WVX10:WVX148 P65546:P65684 JL65546:JL65684 TH65546:TH65684 ADD65546:ADD65684 AMZ65546:AMZ65684 AWV65546:AWV65684 BGR65546:BGR65684 BQN65546:BQN65684 CAJ65546:CAJ65684 CKF65546:CKF65684 CUB65546:CUB65684 DDX65546:DDX65684 DNT65546:DNT65684 DXP65546:DXP65684 EHL65546:EHL65684 ERH65546:ERH65684 FBD65546:FBD65684 FKZ65546:FKZ65684 FUV65546:FUV65684 GER65546:GER65684 GON65546:GON65684 GYJ65546:GYJ65684 HIF65546:HIF65684 HSB65546:HSB65684 IBX65546:IBX65684 ILT65546:ILT65684 IVP65546:IVP65684 JFL65546:JFL65684 JPH65546:JPH65684 JZD65546:JZD65684 KIZ65546:KIZ65684 KSV65546:KSV65684 LCR65546:LCR65684 LMN65546:LMN65684 LWJ65546:LWJ65684 MGF65546:MGF65684 MQB65546:MQB65684 MZX65546:MZX65684 NJT65546:NJT65684 NTP65546:NTP65684 ODL65546:ODL65684 ONH65546:ONH65684 OXD65546:OXD65684 PGZ65546:PGZ65684 PQV65546:PQV65684 QAR65546:QAR65684 QKN65546:QKN65684 QUJ65546:QUJ65684 REF65546:REF65684 ROB65546:ROB65684 RXX65546:RXX65684 SHT65546:SHT65684 SRP65546:SRP65684 TBL65546:TBL65684 TLH65546:TLH65684 TVD65546:TVD65684 UEZ65546:UEZ65684 UOV65546:UOV65684 UYR65546:UYR65684 VIN65546:VIN65684 VSJ65546:VSJ65684 WCF65546:WCF65684 WMB65546:WMB65684 WVX65546:WVX65684 P131082:P131220 JL131082:JL131220 TH131082:TH131220 ADD131082:ADD131220 AMZ131082:AMZ131220 AWV131082:AWV131220 BGR131082:BGR131220 BQN131082:BQN131220 CAJ131082:CAJ131220 CKF131082:CKF131220 CUB131082:CUB131220 DDX131082:DDX131220 DNT131082:DNT131220 DXP131082:DXP131220 EHL131082:EHL131220 ERH131082:ERH131220 FBD131082:FBD131220 FKZ131082:FKZ131220 FUV131082:FUV131220 GER131082:GER131220 GON131082:GON131220 GYJ131082:GYJ131220 HIF131082:HIF131220 HSB131082:HSB131220 IBX131082:IBX131220 ILT131082:ILT131220 IVP131082:IVP131220 JFL131082:JFL131220 JPH131082:JPH131220 JZD131082:JZD131220 KIZ131082:KIZ131220 KSV131082:KSV131220 LCR131082:LCR131220 LMN131082:LMN131220 LWJ131082:LWJ131220 MGF131082:MGF131220 MQB131082:MQB131220 MZX131082:MZX131220 NJT131082:NJT131220 NTP131082:NTP131220 ODL131082:ODL131220 ONH131082:ONH131220 OXD131082:OXD131220 PGZ131082:PGZ131220 PQV131082:PQV131220 QAR131082:QAR131220 QKN131082:QKN131220 QUJ131082:QUJ131220 REF131082:REF131220 ROB131082:ROB131220 RXX131082:RXX131220 SHT131082:SHT131220 SRP131082:SRP131220 TBL131082:TBL131220 TLH131082:TLH131220 TVD131082:TVD131220 UEZ131082:UEZ131220 UOV131082:UOV131220 UYR131082:UYR131220 VIN131082:VIN131220 VSJ131082:VSJ131220 WCF131082:WCF131220 WMB131082:WMB131220 WVX131082:WVX131220 P196618:P196756 JL196618:JL196756 TH196618:TH196756 ADD196618:ADD196756 AMZ196618:AMZ196756 AWV196618:AWV196756 BGR196618:BGR196756 BQN196618:BQN196756 CAJ196618:CAJ196756 CKF196618:CKF196756 CUB196618:CUB196756 DDX196618:DDX196756 DNT196618:DNT196756 DXP196618:DXP196756 EHL196618:EHL196756 ERH196618:ERH196756 FBD196618:FBD196756 FKZ196618:FKZ196756 FUV196618:FUV196756 GER196618:GER196756 GON196618:GON196756 GYJ196618:GYJ196756 HIF196618:HIF196756 HSB196618:HSB196756 IBX196618:IBX196756 ILT196618:ILT196756 IVP196618:IVP196756 JFL196618:JFL196756 JPH196618:JPH196756 JZD196618:JZD196756 KIZ196618:KIZ196756 KSV196618:KSV196756 LCR196618:LCR196756 LMN196618:LMN196756 LWJ196618:LWJ196756 MGF196618:MGF196756 MQB196618:MQB196756 MZX196618:MZX196756 NJT196618:NJT196756 NTP196618:NTP196756 ODL196618:ODL196756 ONH196618:ONH196756 OXD196618:OXD196756 PGZ196618:PGZ196756 PQV196618:PQV196756 QAR196618:QAR196756 QKN196618:QKN196756 QUJ196618:QUJ196756 REF196618:REF196756 ROB196618:ROB196756 RXX196618:RXX196756 SHT196618:SHT196756 SRP196618:SRP196756 TBL196618:TBL196756 TLH196618:TLH196756 TVD196618:TVD196756 UEZ196618:UEZ196756 UOV196618:UOV196756 UYR196618:UYR196756 VIN196618:VIN196756 VSJ196618:VSJ196756 WCF196618:WCF196756 WMB196618:WMB196756 WVX196618:WVX196756 P262154:P262292 JL262154:JL262292 TH262154:TH262292 ADD262154:ADD262292 AMZ262154:AMZ262292 AWV262154:AWV262292 BGR262154:BGR262292 BQN262154:BQN262292 CAJ262154:CAJ262292 CKF262154:CKF262292 CUB262154:CUB262292 DDX262154:DDX262292 DNT262154:DNT262292 DXP262154:DXP262292 EHL262154:EHL262292 ERH262154:ERH262292 FBD262154:FBD262292 FKZ262154:FKZ262292 FUV262154:FUV262292 GER262154:GER262292 GON262154:GON262292 GYJ262154:GYJ262292 HIF262154:HIF262292 HSB262154:HSB262292 IBX262154:IBX262292 ILT262154:ILT262292 IVP262154:IVP262292 JFL262154:JFL262292 JPH262154:JPH262292 JZD262154:JZD262292 KIZ262154:KIZ262292 KSV262154:KSV262292 LCR262154:LCR262292 LMN262154:LMN262292 LWJ262154:LWJ262292 MGF262154:MGF262292 MQB262154:MQB262292 MZX262154:MZX262292 NJT262154:NJT262292 NTP262154:NTP262292 ODL262154:ODL262292 ONH262154:ONH262292 OXD262154:OXD262292 PGZ262154:PGZ262292 PQV262154:PQV262292 QAR262154:QAR262292 QKN262154:QKN262292 QUJ262154:QUJ262292 REF262154:REF262292 ROB262154:ROB262292 RXX262154:RXX262292 SHT262154:SHT262292 SRP262154:SRP262292 TBL262154:TBL262292 TLH262154:TLH262292 TVD262154:TVD262292 UEZ262154:UEZ262292 UOV262154:UOV262292 UYR262154:UYR262292 VIN262154:VIN262292 VSJ262154:VSJ262292 WCF262154:WCF262292 WMB262154:WMB262292 WVX262154:WVX262292 P327690:P327828 JL327690:JL327828 TH327690:TH327828 ADD327690:ADD327828 AMZ327690:AMZ327828 AWV327690:AWV327828 BGR327690:BGR327828 BQN327690:BQN327828 CAJ327690:CAJ327828 CKF327690:CKF327828 CUB327690:CUB327828 DDX327690:DDX327828 DNT327690:DNT327828 DXP327690:DXP327828 EHL327690:EHL327828 ERH327690:ERH327828 FBD327690:FBD327828 FKZ327690:FKZ327828 FUV327690:FUV327828 GER327690:GER327828 GON327690:GON327828 GYJ327690:GYJ327828 HIF327690:HIF327828 HSB327690:HSB327828 IBX327690:IBX327828 ILT327690:ILT327828 IVP327690:IVP327828 JFL327690:JFL327828 JPH327690:JPH327828 JZD327690:JZD327828 KIZ327690:KIZ327828 KSV327690:KSV327828 LCR327690:LCR327828 LMN327690:LMN327828 LWJ327690:LWJ327828 MGF327690:MGF327828 MQB327690:MQB327828 MZX327690:MZX327828 NJT327690:NJT327828 NTP327690:NTP327828 ODL327690:ODL327828 ONH327690:ONH327828 OXD327690:OXD327828 PGZ327690:PGZ327828 PQV327690:PQV327828 QAR327690:QAR327828 QKN327690:QKN327828 QUJ327690:QUJ327828 REF327690:REF327828 ROB327690:ROB327828 RXX327690:RXX327828 SHT327690:SHT327828 SRP327690:SRP327828 TBL327690:TBL327828 TLH327690:TLH327828 TVD327690:TVD327828 UEZ327690:UEZ327828 UOV327690:UOV327828 UYR327690:UYR327828 VIN327690:VIN327828 VSJ327690:VSJ327828 WCF327690:WCF327828 WMB327690:WMB327828 WVX327690:WVX327828 P393226:P393364 JL393226:JL393364 TH393226:TH393364 ADD393226:ADD393364 AMZ393226:AMZ393364 AWV393226:AWV393364 BGR393226:BGR393364 BQN393226:BQN393364 CAJ393226:CAJ393364 CKF393226:CKF393364 CUB393226:CUB393364 DDX393226:DDX393364 DNT393226:DNT393364 DXP393226:DXP393364 EHL393226:EHL393364 ERH393226:ERH393364 FBD393226:FBD393364 FKZ393226:FKZ393364 FUV393226:FUV393364 GER393226:GER393364 GON393226:GON393364 GYJ393226:GYJ393364 HIF393226:HIF393364 HSB393226:HSB393364 IBX393226:IBX393364 ILT393226:ILT393364 IVP393226:IVP393364 JFL393226:JFL393364 JPH393226:JPH393364 JZD393226:JZD393364 KIZ393226:KIZ393364 KSV393226:KSV393364 LCR393226:LCR393364 LMN393226:LMN393364 LWJ393226:LWJ393364 MGF393226:MGF393364 MQB393226:MQB393364 MZX393226:MZX393364 NJT393226:NJT393364 NTP393226:NTP393364 ODL393226:ODL393364 ONH393226:ONH393364 OXD393226:OXD393364 PGZ393226:PGZ393364 PQV393226:PQV393364 QAR393226:QAR393364 QKN393226:QKN393364 QUJ393226:QUJ393364 REF393226:REF393364 ROB393226:ROB393364 RXX393226:RXX393364 SHT393226:SHT393364 SRP393226:SRP393364 TBL393226:TBL393364 TLH393226:TLH393364 TVD393226:TVD393364 UEZ393226:UEZ393364 UOV393226:UOV393364 UYR393226:UYR393364 VIN393226:VIN393364 VSJ393226:VSJ393364 WCF393226:WCF393364 WMB393226:WMB393364 WVX393226:WVX393364 P458762:P458900 JL458762:JL458900 TH458762:TH458900 ADD458762:ADD458900 AMZ458762:AMZ458900 AWV458762:AWV458900 BGR458762:BGR458900 BQN458762:BQN458900 CAJ458762:CAJ458900 CKF458762:CKF458900 CUB458762:CUB458900 DDX458762:DDX458900 DNT458762:DNT458900 DXP458762:DXP458900 EHL458762:EHL458900 ERH458762:ERH458900 FBD458762:FBD458900 FKZ458762:FKZ458900 FUV458762:FUV458900 GER458762:GER458900 GON458762:GON458900 GYJ458762:GYJ458900 HIF458762:HIF458900 HSB458762:HSB458900 IBX458762:IBX458900 ILT458762:ILT458900 IVP458762:IVP458900 JFL458762:JFL458900 JPH458762:JPH458900 JZD458762:JZD458900 KIZ458762:KIZ458900 KSV458762:KSV458900 LCR458762:LCR458900 LMN458762:LMN458900 LWJ458762:LWJ458900 MGF458762:MGF458900 MQB458762:MQB458900 MZX458762:MZX458900 NJT458762:NJT458900 NTP458762:NTP458900 ODL458762:ODL458900 ONH458762:ONH458900 OXD458762:OXD458900 PGZ458762:PGZ458900 PQV458762:PQV458900 QAR458762:QAR458900 QKN458762:QKN458900 QUJ458762:QUJ458900 REF458762:REF458900 ROB458762:ROB458900 RXX458762:RXX458900 SHT458762:SHT458900 SRP458762:SRP458900 TBL458762:TBL458900 TLH458762:TLH458900 TVD458762:TVD458900 UEZ458762:UEZ458900 UOV458762:UOV458900 UYR458762:UYR458900 VIN458762:VIN458900 VSJ458762:VSJ458900 WCF458762:WCF458900 WMB458762:WMB458900 WVX458762:WVX458900 P524298:P524436 JL524298:JL524436 TH524298:TH524436 ADD524298:ADD524436 AMZ524298:AMZ524436 AWV524298:AWV524436 BGR524298:BGR524436 BQN524298:BQN524436 CAJ524298:CAJ524436 CKF524298:CKF524436 CUB524298:CUB524436 DDX524298:DDX524436 DNT524298:DNT524436 DXP524298:DXP524436 EHL524298:EHL524436 ERH524298:ERH524436 FBD524298:FBD524436 FKZ524298:FKZ524436 FUV524298:FUV524436 GER524298:GER524436 GON524298:GON524436 GYJ524298:GYJ524436 HIF524298:HIF524436 HSB524298:HSB524436 IBX524298:IBX524436 ILT524298:ILT524436 IVP524298:IVP524436 JFL524298:JFL524436 JPH524298:JPH524436 JZD524298:JZD524436 KIZ524298:KIZ524436 KSV524298:KSV524436 LCR524298:LCR524436 LMN524298:LMN524436 LWJ524298:LWJ524436 MGF524298:MGF524436 MQB524298:MQB524436 MZX524298:MZX524436 NJT524298:NJT524436 NTP524298:NTP524436 ODL524298:ODL524436 ONH524298:ONH524436 OXD524298:OXD524436 PGZ524298:PGZ524436 PQV524298:PQV524436 QAR524298:QAR524436 QKN524298:QKN524436 QUJ524298:QUJ524436 REF524298:REF524436 ROB524298:ROB524436 RXX524298:RXX524436 SHT524298:SHT524436 SRP524298:SRP524436 TBL524298:TBL524436 TLH524298:TLH524436 TVD524298:TVD524436 UEZ524298:UEZ524436 UOV524298:UOV524436 UYR524298:UYR524436 VIN524298:VIN524436 VSJ524298:VSJ524436 WCF524298:WCF524436 WMB524298:WMB524436 WVX524298:WVX524436 P589834:P589972 JL589834:JL589972 TH589834:TH589972 ADD589834:ADD589972 AMZ589834:AMZ589972 AWV589834:AWV589972 BGR589834:BGR589972 BQN589834:BQN589972 CAJ589834:CAJ589972 CKF589834:CKF589972 CUB589834:CUB589972 DDX589834:DDX589972 DNT589834:DNT589972 DXP589834:DXP589972 EHL589834:EHL589972 ERH589834:ERH589972 FBD589834:FBD589972 FKZ589834:FKZ589972 FUV589834:FUV589972 GER589834:GER589972 GON589834:GON589972 GYJ589834:GYJ589972 HIF589834:HIF589972 HSB589834:HSB589972 IBX589834:IBX589972 ILT589834:ILT589972 IVP589834:IVP589972 JFL589834:JFL589972 JPH589834:JPH589972 JZD589834:JZD589972 KIZ589834:KIZ589972 KSV589834:KSV589972 LCR589834:LCR589972 LMN589834:LMN589972 LWJ589834:LWJ589972 MGF589834:MGF589972 MQB589834:MQB589972 MZX589834:MZX589972 NJT589834:NJT589972 NTP589834:NTP589972 ODL589834:ODL589972 ONH589834:ONH589972 OXD589834:OXD589972 PGZ589834:PGZ589972 PQV589834:PQV589972 QAR589834:QAR589972 QKN589834:QKN589972 QUJ589834:QUJ589972 REF589834:REF589972 ROB589834:ROB589972 RXX589834:RXX589972 SHT589834:SHT589972 SRP589834:SRP589972 TBL589834:TBL589972 TLH589834:TLH589972 TVD589834:TVD589972 UEZ589834:UEZ589972 UOV589834:UOV589972 UYR589834:UYR589972 VIN589834:VIN589972 VSJ589834:VSJ589972 WCF589834:WCF589972 WMB589834:WMB589972 WVX589834:WVX589972 P655370:P655508 JL655370:JL655508 TH655370:TH655508 ADD655370:ADD655508 AMZ655370:AMZ655508 AWV655370:AWV655508 BGR655370:BGR655508 BQN655370:BQN655508 CAJ655370:CAJ655508 CKF655370:CKF655508 CUB655370:CUB655508 DDX655370:DDX655508 DNT655370:DNT655508 DXP655370:DXP655508 EHL655370:EHL655508 ERH655370:ERH655508 FBD655370:FBD655508 FKZ655370:FKZ655508 FUV655370:FUV655508 GER655370:GER655508 GON655370:GON655508 GYJ655370:GYJ655508 HIF655370:HIF655508 HSB655370:HSB655508 IBX655370:IBX655508 ILT655370:ILT655508 IVP655370:IVP655508 JFL655370:JFL655508 JPH655370:JPH655508 JZD655370:JZD655508 KIZ655370:KIZ655508 KSV655370:KSV655508 LCR655370:LCR655508 LMN655370:LMN655508 LWJ655370:LWJ655508 MGF655370:MGF655508 MQB655370:MQB655508 MZX655370:MZX655508 NJT655370:NJT655508 NTP655370:NTP655508 ODL655370:ODL655508 ONH655370:ONH655508 OXD655370:OXD655508 PGZ655370:PGZ655508 PQV655370:PQV655508 QAR655370:QAR655508 QKN655370:QKN655508 QUJ655370:QUJ655508 REF655370:REF655508 ROB655370:ROB655508 RXX655370:RXX655508 SHT655370:SHT655508 SRP655370:SRP655508 TBL655370:TBL655508 TLH655370:TLH655508 TVD655370:TVD655508 UEZ655370:UEZ655508 UOV655370:UOV655508 UYR655370:UYR655508 VIN655370:VIN655508 VSJ655370:VSJ655508 WCF655370:WCF655508 WMB655370:WMB655508 WVX655370:WVX655508 P720906:P721044 JL720906:JL721044 TH720906:TH721044 ADD720906:ADD721044 AMZ720906:AMZ721044 AWV720906:AWV721044 BGR720906:BGR721044 BQN720906:BQN721044 CAJ720906:CAJ721044 CKF720906:CKF721044 CUB720906:CUB721044 DDX720906:DDX721044 DNT720906:DNT721044 DXP720906:DXP721044 EHL720906:EHL721044 ERH720906:ERH721044 FBD720906:FBD721044 FKZ720906:FKZ721044 FUV720906:FUV721044 GER720906:GER721044 GON720906:GON721044 GYJ720906:GYJ721044 HIF720906:HIF721044 HSB720906:HSB721044 IBX720906:IBX721044 ILT720906:ILT721044 IVP720906:IVP721044 JFL720906:JFL721044 JPH720906:JPH721044 JZD720906:JZD721044 KIZ720906:KIZ721044 KSV720906:KSV721044 LCR720906:LCR721044 LMN720906:LMN721044 LWJ720906:LWJ721044 MGF720906:MGF721044 MQB720906:MQB721044 MZX720906:MZX721044 NJT720906:NJT721044 NTP720906:NTP721044 ODL720906:ODL721044 ONH720906:ONH721044 OXD720906:OXD721044 PGZ720906:PGZ721044 PQV720906:PQV721044 QAR720906:QAR721044 QKN720906:QKN721044 QUJ720906:QUJ721044 REF720906:REF721044 ROB720906:ROB721044 RXX720906:RXX721044 SHT720906:SHT721044 SRP720906:SRP721044 TBL720906:TBL721044 TLH720906:TLH721044 TVD720906:TVD721044 UEZ720906:UEZ721044 UOV720906:UOV721044 UYR720906:UYR721044 VIN720906:VIN721044 VSJ720906:VSJ721044 WCF720906:WCF721044 WMB720906:WMB721044 WVX720906:WVX721044 P786442:P786580 JL786442:JL786580 TH786442:TH786580 ADD786442:ADD786580 AMZ786442:AMZ786580 AWV786442:AWV786580 BGR786442:BGR786580 BQN786442:BQN786580 CAJ786442:CAJ786580 CKF786442:CKF786580 CUB786442:CUB786580 DDX786442:DDX786580 DNT786442:DNT786580 DXP786442:DXP786580 EHL786442:EHL786580 ERH786442:ERH786580 FBD786442:FBD786580 FKZ786442:FKZ786580 FUV786442:FUV786580 GER786442:GER786580 GON786442:GON786580 GYJ786442:GYJ786580 HIF786442:HIF786580 HSB786442:HSB786580 IBX786442:IBX786580 ILT786442:ILT786580 IVP786442:IVP786580 JFL786442:JFL786580 JPH786442:JPH786580 JZD786442:JZD786580 KIZ786442:KIZ786580 KSV786442:KSV786580 LCR786442:LCR786580 LMN786442:LMN786580 LWJ786442:LWJ786580 MGF786442:MGF786580 MQB786442:MQB786580 MZX786442:MZX786580 NJT786442:NJT786580 NTP786442:NTP786580 ODL786442:ODL786580 ONH786442:ONH786580 OXD786442:OXD786580 PGZ786442:PGZ786580 PQV786442:PQV786580 QAR786442:QAR786580 QKN786442:QKN786580 QUJ786442:QUJ786580 REF786442:REF786580 ROB786442:ROB786580 RXX786442:RXX786580 SHT786442:SHT786580 SRP786442:SRP786580 TBL786442:TBL786580 TLH786442:TLH786580 TVD786442:TVD786580 UEZ786442:UEZ786580 UOV786442:UOV786580 UYR786442:UYR786580 VIN786442:VIN786580 VSJ786442:VSJ786580 WCF786442:WCF786580 WMB786442:WMB786580 WVX786442:WVX786580 P851978:P852116 JL851978:JL852116 TH851978:TH852116 ADD851978:ADD852116 AMZ851978:AMZ852116 AWV851978:AWV852116 BGR851978:BGR852116 BQN851978:BQN852116 CAJ851978:CAJ852116 CKF851978:CKF852116 CUB851978:CUB852116 DDX851978:DDX852116 DNT851978:DNT852116 DXP851978:DXP852116 EHL851978:EHL852116 ERH851978:ERH852116 FBD851978:FBD852116 FKZ851978:FKZ852116 FUV851978:FUV852116 GER851978:GER852116 GON851978:GON852116 GYJ851978:GYJ852116 HIF851978:HIF852116 HSB851978:HSB852116 IBX851978:IBX852116 ILT851978:ILT852116 IVP851978:IVP852116 JFL851978:JFL852116 JPH851978:JPH852116 JZD851978:JZD852116 KIZ851978:KIZ852116 KSV851978:KSV852116 LCR851978:LCR852116 LMN851978:LMN852116 LWJ851978:LWJ852116 MGF851978:MGF852116 MQB851978:MQB852116 MZX851978:MZX852116 NJT851978:NJT852116 NTP851978:NTP852116 ODL851978:ODL852116 ONH851978:ONH852116 OXD851978:OXD852116 PGZ851978:PGZ852116 PQV851978:PQV852116 QAR851978:QAR852116 QKN851978:QKN852116 QUJ851978:QUJ852116 REF851978:REF852116 ROB851978:ROB852116 RXX851978:RXX852116 SHT851978:SHT852116 SRP851978:SRP852116 TBL851978:TBL852116 TLH851978:TLH852116 TVD851978:TVD852116 UEZ851978:UEZ852116 UOV851978:UOV852116 UYR851978:UYR852116 VIN851978:VIN852116 VSJ851978:VSJ852116 WCF851978:WCF852116 WMB851978:WMB852116 WVX851978:WVX852116 P917514:P917652 JL917514:JL917652 TH917514:TH917652 ADD917514:ADD917652 AMZ917514:AMZ917652 AWV917514:AWV917652 BGR917514:BGR917652 BQN917514:BQN917652 CAJ917514:CAJ917652 CKF917514:CKF917652 CUB917514:CUB917652 DDX917514:DDX917652 DNT917514:DNT917652 DXP917514:DXP917652 EHL917514:EHL917652 ERH917514:ERH917652 FBD917514:FBD917652 FKZ917514:FKZ917652 FUV917514:FUV917652 GER917514:GER917652 GON917514:GON917652 GYJ917514:GYJ917652 HIF917514:HIF917652 HSB917514:HSB917652 IBX917514:IBX917652 ILT917514:ILT917652 IVP917514:IVP917652 JFL917514:JFL917652 JPH917514:JPH917652 JZD917514:JZD917652 KIZ917514:KIZ917652 KSV917514:KSV917652 LCR917514:LCR917652 LMN917514:LMN917652 LWJ917514:LWJ917652 MGF917514:MGF917652 MQB917514:MQB917652 MZX917514:MZX917652 NJT917514:NJT917652 NTP917514:NTP917652 ODL917514:ODL917652 ONH917514:ONH917652 OXD917514:OXD917652 PGZ917514:PGZ917652 PQV917514:PQV917652 QAR917514:QAR917652 QKN917514:QKN917652 QUJ917514:QUJ917652 REF917514:REF917652 ROB917514:ROB917652 RXX917514:RXX917652 SHT917514:SHT917652 SRP917514:SRP917652 TBL917514:TBL917652 TLH917514:TLH917652 TVD917514:TVD917652 UEZ917514:UEZ917652 UOV917514:UOV917652 UYR917514:UYR917652 VIN917514:VIN917652 VSJ917514:VSJ917652 WCF917514:WCF917652 WMB917514:WMB917652 WVX917514:WVX917652 P983050:P983188 JL983050:JL983188 TH983050:TH983188 ADD983050:ADD983188 AMZ983050:AMZ983188 AWV983050:AWV983188 BGR983050:BGR983188 BQN983050:BQN983188 CAJ983050:CAJ983188 CKF983050:CKF983188 CUB983050:CUB983188 DDX983050:DDX983188 DNT983050:DNT983188 DXP983050:DXP983188 EHL983050:EHL983188 ERH983050:ERH983188 FBD983050:FBD983188 FKZ983050:FKZ983188 FUV983050:FUV983188 GER983050:GER983188 GON983050:GON983188 GYJ983050:GYJ983188 HIF983050:HIF983188 HSB983050:HSB983188 IBX983050:IBX983188 ILT983050:ILT983188 IVP983050:IVP983188 JFL983050:JFL983188 JPH983050:JPH983188 JZD983050:JZD983188 KIZ983050:KIZ983188 KSV983050:KSV983188 LCR983050:LCR983188 LMN983050:LMN983188 LWJ983050:LWJ983188 MGF983050:MGF983188 MQB983050:MQB983188 MZX983050:MZX983188 NJT983050:NJT983188 NTP983050:NTP983188 ODL983050:ODL983188 ONH983050:ONH983188 OXD983050:OXD983188 PGZ983050:PGZ983188 PQV983050:PQV983188 QAR983050:QAR983188 QKN983050:QKN983188 QUJ983050:QUJ983188 REF983050:REF983188 ROB983050:ROB983188 RXX983050:RXX983188 SHT983050:SHT983188 SRP983050:SRP983188 TBL983050:TBL983188 TLH983050:TLH983188 TVD983050:TVD983188 UEZ983050:UEZ983188 UOV983050:UOV983188 UYR983050:UYR983188 VIN983050:VIN983188 VSJ983050:VSJ983188 WCF983050:WCF983188 WMB983050:WMB983188 WVX983050:WVX983188 AH14:AH158 KD14:KD158 TZ14:TZ158 ADV14:ADV158 ANR14:ANR158 AXN14:AXN158 BHJ14:BHJ158 BRF14:BRF158 CBB14:CBB158 CKX14:CKX158 CUT14:CUT158 DEP14:DEP158 DOL14:DOL158 DYH14:DYH158 EID14:EID158 ERZ14:ERZ158 FBV14:FBV158 FLR14:FLR158 FVN14:FVN158 GFJ14:GFJ158 GPF14:GPF158 GZB14:GZB158 HIX14:HIX158 HST14:HST158 ICP14:ICP158 IML14:IML158 IWH14:IWH158 JGD14:JGD158 JPZ14:JPZ158 JZV14:JZV158 KJR14:KJR158 KTN14:KTN158 LDJ14:LDJ158 LNF14:LNF158 LXB14:LXB158 MGX14:MGX158 MQT14:MQT158 NAP14:NAP158 NKL14:NKL158 NUH14:NUH158 OED14:OED158 ONZ14:ONZ158 OXV14:OXV158 PHR14:PHR158 PRN14:PRN158 QBJ14:QBJ158 QLF14:QLF158 QVB14:QVB158 REX14:REX158 ROT14:ROT158 RYP14:RYP158 SIL14:SIL158 SSH14:SSH158 TCD14:TCD158 TLZ14:TLZ158 TVV14:TVV158 UFR14:UFR158 UPN14:UPN158 UZJ14:UZJ158 VJF14:VJF158 VTB14:VTB158 WCX14:WCX158 WMT14:WMT158 WWP14:WWP158 AH65550:AH65694 KD65550:KD65694 TZ65550:TZ65694 ADV65550:ADV65694 ANR65550:ANR65694 AXN65550:AXN65694 BHJ65550:BHJ65694 BRF65550:BRF65694 CBB65550:CBB65694 CKX65550:CKX65694 CUT65550:CUT65694 DEP65550:DEP65694 DOL65550:DOL65694 DYH65550:DYH65694 EID65550:EID65694 ERZ65550:ERZ65694 FBV65550:FBV65694 FLR65550:FLR65694 FVN65550:FVN65694 GFJ65550:GFJ65694 GPF65550:GPF65694 GZB65550:GZB65694 HIX65550:HIX65694 HST65550:HST65694 ICP65550:ICP65694 IML65550:IML65694 IWH65550:IWH65694 JGD65550:JGD65694 JPZ65550:JPZ65694 JZV65550:JZV65694 KJR65550:KJR65694 KTN65550:KTN65694 LDJ65550:LDJ65694 LNF65550:LNF65694 LXB65550:LXB65694 MGX65550:MGX65694 MQT65550:MQT65694 NAP65550:NAP65694 NKL65550:NKL65694 NUH65550:NUH65694 OED65550:OED65694 ONZ65550:ONZ65694 OXV65550:OXV65694 PHR65550:PHR65694 PRN65550:PRN65694 QBJ65550:QBJ65694 QLF65550:QLF65694 QVB65550:QVB65694 REX65550:REX65694 ROT65550:ROT65694 RYP65550:RYP65694 SIL65550:SIL65694 SSH65550:SSH65694 TCD65550:TCD65694 TLZ65550:TLZ65694 TVV65550:TVV65694 UFR65550:UFR65694 UPN65550:UPN65694 UZJ65550:UZJ65694 VJF65550:VJF65694 VTB65550:VTB65694 WCX65550:WCX65694 WMT65550:WMT65694 WWP65550:WWP65694 AH131086:AH131230 KD131086:KD131230 TZ131086:TZ131230 ADV131086:ADV131230 ANR131086:ANR131230 AXN131086:AXN131230 BHJ131086:BHJ131230 BRF131086:BRF131230 CBB131086:CBB131230 CKX131086:CKX131230 CUT131086:CUT131230 DEP131086:DEP131230 DOL131086:DOL131230 DYH131086:DYH131230 EID131086:EID131230 ERZ131086:ERZ131230 FBV131086:FBV131230 FLR131086:FLR131230 FVN131086:FVN131230 GFJ131086:GFJ131230 GPF131086:GPF131230 GZB131086:GZB131230 HIX131086:HIX131230 HST131086:HST131230 ICP131086:ICP131230 IML131086:IML131230 IWH131086:IWH131230 JGD131086:JGD131230 JPZ131086:JPZ131230 JZV131086:JZV131230 KJR131086:KJR131230 KTN131086:KTN131230 LDJ131086:LDJ131230 LNF131086:LNF131230 LXB131086:LXB131230 MGX131086:MGX131230 MQT131086:MQT131230 NAP131086:NAP131230 NKL131086:NKL131230 NUH131086:NUH131230 OED131086:OED131230 ONZ131086:ONZ131230 OXV131086:OXV131230 PHR131086:PHR131230 PRN131086:PRN131230 QBJ131086:QBJ131230 QLF131086:QLF131230 QVB131086:QVB131230 REX131086:REX131230 ROT131086:ROT131230 RYP131086:RYP131230 SIL131086:SIL131230 SSH131086:SSH131230 TCD131086:TCD131230 TLZ131086:TLZ131230 TVV131086:TVV131230 UFR131086:UFR131230 UPN131086:UPN131230 UZJ131086:UZJ131230 VJF131086:VJF131230 VTB131086:VTB131230 WCX131086:WCX131230 WMT131086:WMT131230 WWP131086:WWP131230 AH196622:AH196766 KD196622:KD196766 TZ196622:TZ196766 ADV196622:ADV196766 ANR196622:ANR196766 AXN196622:AXN196766 BHJ196622:BHJ196766 BRF196622:BRF196766 CBB196622:CBB196766 CKX196622:CKX196766 CUT196622:CUT196766 DEP196622:DEP196766 DOL196622:DOL196766 DYH196622:DYH196766 EID196622:EID196766 ERZ196622:ERZ196766 FBV196622:FBV196766 FLR196622:FLR196766 FVN196622:FVN196766 GFJ196622:GFJ196766 GPF196622:GPF196766 GZB196622:GZB196766 HIX196622:HIX196766 HST196622:HST196766 ICP196622:ICP196766 IML196622:IML196766 IWH196622:IWH196766 JGD196622:JGD196766 JPZ196622:JPZ196766 JZV196622:JZV196766 KJR196622:KJR196766 KTN196622:KTN196766 LDJ196622:LDJ196766 LNF196622:LNF196766 LXB196622:LXB196766 MGX196622:MGX196766 MQT196622:MQT196766 NAP196622:NAP196766 NKL196622:NKL196766 NUH196622:NUH196766 OED196622:OED196766 ONZ196622:ONZ196766 OXV196622:OXV196766 PHR196622:PHR196766 PRN196622:PRN196766 QBJ196622:QBJ196766 QLF196622:QLF196766 QVB196622:QVB196766 REX196622:REX196766 ROT196622:ROT196766 RYP196622:RYP196766 SIL196622:SIL196766 SSH196622:SSH196766 TCD196622:TCD196766 TLZ196622:TLZ196766 TVV196622:TVV196766 UFR196622:UFR196766 UPN196622:UPN196766 UZJ196622:UZJ196766 VJF196622:VJF196766 VTB196622:VTB196766 WCX196622:WCX196766 WMT196622:WMT196766 WWP196622:WWP196766 AH262158:AH262302 KD262158:KD262302 TZ262158:TZ262302 ADV262158:ADV262302 ANR262158:ANR262302 AXN262158:AXN262302 BHJ262158:BHJ262302 BRF262158:BRF262302 CBB262158:CBB262302 CKX262158:CKX262302 CUT262158:CUT262302 DEP262158:DEP262302 DOL262158:DOL262302 DYH262158:DYH262302 EID262158:EID262302 ERZ262158:ERZ262302 FBV262158:FBV262302 FLR262158:FLR262302 FVN262158:FVN262302 GFJ262158:GFJ262302 GPF262158:GPF262302 GZB262158:GZB262302 HIX262158:HIX262302 HST262158:HST262302 ICP262158:ICP262302 IML262158:IML262302 IWH262158:IWH262302 JGD262158:JGD262302 JPZ262158:JPZ262302 JZV262158:JZV262302 KJR262158:KJR262302 KTN262158:KTN262302 LDJ262158:LDJ262302 LNF262158:LNF262302 LXB262158:LXB262302 MGX262158:MGX262302 MQT262158:MQT262302 NAP262158:NAP262302 NKL262158:NKL262302 NUH262158:NUH262302 OED262158:OED262302 ONZ262158:ONZ262302 OXV262158:OXV262302 PHR262158:PHR262302 PRN262158:PRN262302 QBJ262158:QBJ262302 QLF262158:QLF262302 QVB262158:QVB262302 REX262158:REX262302 ROT262158:ROT262302 RYP262158:RYP262302 SIL262158:SIL262302 SSH262158:SSH262302 TCD262158:TCD262302 TLZ262158:TLZ262302 TVV262158:TVV262302 UFR262158:UFR262302 UPN262158:UPN262302 UZJ262158:UZJ262302 VJF262158:VJF262302 VTB262158:VTB262302 WCX262158:WCX262302 WMT262158:WMT262302 WWP262158:WWP262302 AH327694:AH327838 KD327694:KD327838 TZ327694:TZ327838 ADV327694:ADV327838 ANR327694:ANR327838 AXN327694:AXN327838 BHJ327694:BHJ327838 BRF327694:BRF327838 CBB327694:CBB327838 CKX327694:CKX327838 CUT327694:CUT327838 DEP327694:DEP327838 DOL327694:DOL327838 DYH327694:DYH327838 EID327694:EID327838 ERZ327694:ERZ327838 FBV327694:FBV327838 FLR327694:FLR327838 FVN327694:FVN327838 GFJ327694:GFJ327838 GPF327694:GPF327838 GZB327694:GZB327838 HIX327694:HIX327838 HST327694:HST327838 ICP327694:ICP327838 IML327694:IML327838 IWH327694:IWH327838 JGD327694:JGD327838 JPZ327694:JPZ327838 JZV327694:JZV327838 KJR327694:KJR327838 KTN327694:KTN327838 LDJ327694:LDJ327838 LNF327694:LNF327838 LXB327694:LXB327838 MGX327694:MGX327838 MQT327694:MQT327838 NAP327694:NAP327838 NKL327694:NKL327838 NUH327694:NUH327838 OED327694:OED327838 ONZ327694:ONZ327838 OXV327694:OXV327838 PHR327694:PHR327838 PRN327694:PRN327838 QBJ327694:QBJ327838 QLF327694:QLF327838 QVB327694:QVB327838 REX327694:REX327838 ROT327694:ROT327838 RYP327694:RYP327838 SIL327694:SIL327838 SSH327694:SSH327838 TCD327694:TCD327838 TLZ327694:TLZ327838 TVV327694:TVV327838 UFR327694:UFR327838 UPN327694:UPN327838 UZJ327694:UZJ327838 VJF327694:VJF327838 VTB327694:VTB327838 WCX327694:WCX327838 WMT327694:WMT327838 WWP327694:WWP327838 AH393230:AH393374 KD393230:KD393374 TZ393230:TZ393374 ADV393230:ADV393374 ANR393230:ANR393374 AXN393230:AXN393374 BHJ393230:BHJ393374 BRF393230:BRF393374 CBB393230:CBB393374 CKX393230:CKX393374 CUT393230:CUT393374 DEP393230:DEP393374 DOL393230:DOL393374 DYH393230:DYH393374 EID393230:EID393374 ERZ393230:ERZ393374 FBV393230:FBV393374 FLR393230:FLR393374 FVN393230:FVN393374 GFJ393230:GFJ393374 GPF393230:GPF393374 GZB393230:GZB393374 HIX393230:HIX393374 HST393230:HST393374 ICP393230:ICP393374 IML393230:IML393374 IWH393230:IWH393374 JGD393230:JGD393374 JPZ393230:JPZ393374 JZV393230:JZV393374 KJR393230:KJR393374 KTN393230:KTN393374 LDJ393230:LDJ393374 LNF393230:LNF393374 LXB393230:LXB393374 MGX393230:MGX393374 MQT393230:MQT393374 NAP393230:NAP393374 NKL393230:NKL393374 NUH393230:NUH393374 OED393230:OED393374 ONZ393230:ONZ393374 OXV393230:OXV393374 PHR393230:PHR393374 PRN393230:PRN393374 QBJ393230:QBJ393374 QLF393230:QLF393374 QVB393230:QVB393374 REX393230:REX393374 ROT393230:ROT393374 RYP393230:RYP393374 SIL393230:SIL393374 SSH393230:SSH393374 TCD393230:TCD393374 TLZ393230:TLZ393374 TVV393230:TVV393374 UFR393230:UFR393374 UPN393230:UPN393374 UZJ393230:UZJ393374 VJF393230:VJF393374 VTB393230:VTB393374 WCX393230:WCX393374 WMT393230:WMT393374 WWP393230:WWP393374 AH458766:AH458910 KD458766:KD458910 TZ458766:TZ458910 ADV458766:ADV458910 ANR458766:ANR458910 AXN458766:AXN458910 BHJ458766:BHJ458910 BRF458766:BRF458910 CBB458766:CBB458910 CKX458766:CKX458910 CUT458766:CUT458910 DEP458766:DEP458910 DOL458766:DOL458910 DYH458766:DYH458910 EID458766:EID458910 ERZ458766:ERZ458910 FBV458766:FBV458910 FLR458766:FLR458910 FVN458766:FVN458910 GFJ458766:GFJ458910 GPF458766:GPF458910 GZB458766:GZB458910 HIX458766:HIX458910 HST458766:HST458910 ICP458766:ICP458910 IML458766:IML458910 IWH458766:IWH458910 JGD458766:JGD458910 JPZ458766:JPZ458910 JZV458766:JZV458910 KJR458766:KJR458910 KTN458766:KTN458910 LDJ458766:LDJ458910 LNF458766:LNF458910 LXB458766:LXB458910 MGX458766:MGX458910 MQT458766:MQT458910 NAP458766:NAP458910 NKL458766:NKL458910 NUH458766:NUH458910 OED458766:OED458910 ONZ458766:ONZ458910 OXV458766:OXV458910 PHR458766:PHR458910 PRN458766:PRN458910 QBJ458766:QBJ458910 QLF458766:QLF458910 QVB458766:QVB458910 REX458766:REX458910 ROT458766:ROT458910 RYP458766:RYP458910 SIL458766:SIL458910 SSH458766:SSH458910 TCD458766:TCD458910 TLZ458766:TLZ458910 TVV458766:TVV458910 UFR458766:UFR458910 UPN458766:UPN458910 UZJ458766:UZJ458910 VJF458766:VJF458910 VTB458766:VTB458910 WCX458766:WCX458910 WMT458766:WMT458910 WWP458766:WWP458910 AH524302:AH524446 KD524302:KD524446 TZ524302:TZ524446 ADV524302:ADV524446 ANR524302:ANR524446 AXN524302:AXN524446 BHJ524302:BHJ524446 BRF524302:BRF524446 CBB524302:CBB524446 CKX524302:CKX524446 CUT524302:CUT524446 DEP524302:DEP524446 DOL524302:DOL524446 DYH524302:DYH524446 EID524302:EID524446 ERZ524302:ERZ524446 FBV524302:FBV524446 FLR524302:FLR524446 FVN524302:FVN524446 GFJ524302:GFJ524446 GPF524302:GPF524446 GZB524302:GZB524446 HIX524302:HIX524446 HST524302:HST524446 ICP524302:ICP524446 IML524302:IML524446 IWH524302:IWH524446 JGD524302:JGD524446 JPZ524302:JPZ524446 JZV524302:JZV524446 KJR524302:KJR524446 KTN524302:KTN524446 LDJ524302:LDJ524446 LNF524302:LNF524446 LXB524302:LXB524446 MGX524302:MGX524446 MQT524302:MQT524446 NAP524302:NAP524446 NKL524302:NKL524446 NUH524302:NUH524446 OED524302:OED524446 ONZ524302:ONZ524446 OXV524302:OXV524446 PHR524302:PHR524446 PRN524302:PRN524446 QBJ524302:QBJ524446 QLF524302:QLF524446 QVB524302:QVB524446 REX524302:REX524446 ROT524302:ROT524446 RYP524302:RYP524446 SIL524302:SIL524446 SSH524302:SSH524446 TCD524302:TCD524446 TLZ524302:TLZ524446 TVV524302:TVV524446 UFR524302:UFR524446 UPN524302:UPN524446 UZJ524302:UZJ524446 VJF524302:VJF524446 VTB524302:VTB524446 WCX524302:WCX524446 WMT524302:WMT524446 WWP524302:WWP524446 AH589838:AH589982 KD589838:KD589982 TZ589838:TZ589982 ADV589838:ADV589982 ANR589838:ANR589982 AXN589838:AXN589982 BHJ589838:BHJ589982 BRF589838:BRF589982 CBB589838:CBB589982 CKX589838:CKX589982 CUT589838:CUT589982 DEP589838:DEP589982 DOL589838:DOL589982 DYH589838:DYH589982 EID589838:EID589982 ERZ589838:ERZ589982 FBV589838:FBV589982 FLR589838:FLR589982 FVN589838:FVN589982 GFJ589838:GFJ589982 GPF589838:GPF589982 GZB589838:GZB589982 HIX589838:HIX589982 HST589838:HST589982 ICP589838:ICP589982 IML589838:IML589982 IWH589838:IWH589982 JGD589838:JGD589982 JPZ589838:JPZ589982 JZV589838:JZV589982 KJR589838:KJR589982 KTN589838:KTN589982 LDJ589838:LDJ589982 LNF589838:LNF589982 LXB589838:LXB589982 MGX589838:MGX589982 MQT589838:MQT589982 NAP589838:NAP589982 NKL589838:NKL589982 NUH589838:NUH589982 OED589838:OED589982 ONZ589838:ONZ589982 OXV589838:OXV589982 PHR589838:PHR589982 PRN589838:PRN589982 QBJ589838:QBJ589982 QLF589838:QLF589982 QVB589838:QVB589982 REX589838:REX589982 ROT589838:ROT589982 RYP589838:RYP589982 SIL589838:SIL589982 SSH589838:SSH589982 TCD589838:TCD589982 TLZ589838:TLZ589982 TVV589838:TVV589982 UFR589838:UFR589982 UPN589838:UPN589982 UZJ589838:UZJ589982 VJF589838:VJF589982 VTB589838:VTB589982 WCX589838:WCX589982 WMT589838:WMT589982 WWP589838:WWP589982 AH655374:AH655518 KD655374:KD655518 TZ655374:TZ655518 ADV655374:ADV655518 ANR655374:ANR655518 AXN655374:AXN655518 BHJ655374:BHJ655518 BRF655374:BRF655518 CBB655374:CBB655518 CKX655374:CKX655518 CUT655374:CUT655518 DEP655374:DEP655518 DOL655374:DOL655518 DYH655374:DYH655518 EID655374:EID655518 ERZ655374:ERZ655518 FBV655374:FBV655518 FLR655374:FLR655518 FVN655374:FVN655518 GFJ655374:GFJ655518 GPF655374:GPF655518 GZB655374:GZB655518 HIX655374:HIX655518 HST655374:HST655518 ICP655374:ICP655518 IML655374:IML655518 IWH655374:IWH655518 JGD655374:JGD655518 JPZ655374:JPZ655518 JZV655374:JZV655518 KJR655374:KJR655518 KTN655374:KTN655518 LDJ655374:LDJ655518 LNF655374:LNF655518 LXB655374:LXB655518 MGX655374:MGX655518 MQT655374:MQT655518 NAP655374:NAP655518 NKL655374:NKL655518 NUH655374:NUH655518 OED655374:OED655518 ONZ655374:ONZ655518 OXV655374:OXV655518 PHR655374:PHR655518 PRN655374:PRN655518 QBJ655374:QBJ655518 QLF655374:QLF655518 QVB655374:QVB655518 REX655374:REX655518 ROT655374:ROT655518 RYP655374:RYP655518 SIL655374:SIL655518 SSH655374:SSH655518 TCD655374:TCD655518 TLZ655374:TLZ655518 TVV655374:TVV655518 UFR655374:UFR655518 UPN655374:UPN655518 UZJ655374:UZJ655518 VJF655374:VJF655518 VTB655374:VTB655518 WCX655374:WCX655518 WMT655374:WMT655518 WWP655374:WWP655518 AH720910:AH721054 KD720910:KD721054 TZ720910:TZ721054 ADV720910:ADV721054 ANR720910:ANR721054 AXN720910:AXN721054 BHJ720910:BHJ721054 BRF720910:BRF721054 CBB720910:CBB721054 CKX720910:CKX721054 CUT720910:CUT721054 DEP720910:DEP721054 DOL720910:DOL721054 DYH720910:DYH721054 EID720910:EID721054 ERZ720910:ERZ721054 FBV720910:FBV721054 FLR720910:FLR721054 FVN720910:FVN721054 GFJ720910:GFJ721054 GPF720910:GPF721054 GZB720910:GZB721054 HIX720910:HIX721054 HST720910:HST721054 ICP720910:ICP721054 IML720910:IML721054 IWH720910:IWH721054 JGD720910:JGD721054 JPZ720910:JPZ721054 JZV720910:JZV721054 KJR720910:KJR721054 KTN720910:KTN721054 LDJ720910:LDJ721054 LNF720910:LNF721054 LXB720910:LXB721054 MGX720910:MGX721054 MQT720910:MQT721054 NAP720910:NAP721054 NKL720910:NKL721054 NUH720910:NUH721054 OED720910:OED721054 ONZ720910:ONZ721054 OXV720910:OXV721054 PHR720910:PHR721054 PRN720910:PRN721054 QBJ720910:QBJ721054 QLF720910:QLF721054 QVB720910:QVB721054 REX720910:REX721054 ROT720910:ROT721054 RYP720910:RYP721054 SIL720910:SIL721054 SSH720910:SSH721054 TCD720910:TCD721054 TLZ720910:TLZ721054 TVV720910:TVV721054 UFR720910:UFR721054 UPN720910:UPN721054 UZJ720910:UZJ721054 VJF720910:VJF721054 VTB720910:VTB721054 WCX720910:WCX721054 WMT720910:WMT721054 WWP720910:WWP721054 AH786446:AH786590 KD786446:KD786590 TZ786446:TZ786590 ADV786446:ADV786590 ANR786446:ANR786590 AXN786446:AXN786590 BHJ786446:BHJ786590 BRF786446:BRF786590 CBB786446:CBB786590 CKX786446:CKX786590 CUT786446:CUT786590 DEP786446:DEP786590 DOL786446:DOL786590 DYH786446:DYH786590 EID786446:EID786590 ERZ786446:ERZ786590 FBV786446:FBV786590 FLR786446:FLR786590 FVN786446:FVN786590 GFJ786446:GFJ786590 GPF786446:GPF786590 GZB786446:GZB786590 HIX786446:HIX786590 HST786446:HST786590 ICP786446:ICP786590 IML786446:IML786590 IWH786446:IWH786590 JGD786446:JGD786590 JPZ786446:JPZ786590 JZV786446:JZV786590 KJR786446:KJR786590 KTN786446:KTN786590 LDJ786446:LDJ786590 LNF786446:LNF786590 LXB786446:LXB786590 MGX786446:MGX786590 MQT786446:MQT786590 NAP786446:NAP786590 NKL786446:NKL786590 NUH786446:NUH786590 OED786446:OED786590 ONZ786446:ONZ786590 OXV786446:OXV786590 PHR786446:PHR786590 PRN786446:PRN786590 QBJ786446:QBJ786590 QLF786446:QLF786590 QVB786446:QVB786590 REX786446:REX786590 ROT786446:ROT786590 RYP786446:RYP786590 SIL786446:SIL786590 SSH786446:SSH786590 TCD786446:TCD786590 TLZ786446:TLZ786590 TVV786446:TVV786590 UFR786446:UFR786590 UPN786446:UPN786590 UZJ786446:UZJ786590 VJF786446:VJF786590 VTB786446:VTB786590 WCX786446:WCX786590 WMT786446:WMT786590 WWP786446:WWP786590 AH851982:AH852126 KD851982:KD852126 TZ851982:TZ852126 ADV851982:ADV852126 ANR851982:ANR852126 AXN851982:AXN852126 BHJ851982:BHJ852126 BRF851982:BRF852126 CBB851982:CBB852126 CKX851982:CKX852126 CUT851982:CUT852126 DEP851982:DEP852126 DOL851982:DOL852126 DYH851982:DYH852126 EID851982:EID852126 ERZ851982:ERZ852126 FBV851982:FBV852126 FLR851982:FLR852126 FVN851982:FVN852126 GFJ851982:GFJ852126 GPF851982:GPF852126 GZB851982:GZB852126 HIX851982:HIX852126 HST851982:HST852126 ICP851982:ICP852126 IML851982:IML852126 IWH851982:IWH852126 JGD851982:JGD852126 JPZ851982:JPZ852126 JZV851982:JZV852126 KJR851982:KJR852126 KTN851982:KTN852126 LDJ851982:LDJ852126 LNF851982:LNF852126 LXB851982:LXB852126 MGX851982:MGX852126 MQT851982:MQT852126 NAP851982:NAP852126 NKL851982:NKL852126 NUH851982:NUH852126 OED851982:OED852126 ONZ851982:ONZ852126 OXV851982:OXV852126 PHR851982:PHR852126 PRN851982:PRN852126 QBJ851982:QBJ852126 QLF851982:QLF852126 QVB851982:QVB852126 REX851982:REX852126 ROT851982:ROT852126 RYP851982:RYP852126 SIL851982:SIL852126 SSH851982:SSH852126 TCD851982:TCD852126 TLZ851982:TLZ852126 TVV851982:TVV852126 UFR851982:UFR852126 UPN851982:UPN852126 UZJ851982:UZJ852126 VJF851982:VJF852126 VTB851982:VTB852126 WCX851982:WCX852126 WMT851982:WMT852126 WWP851982:WWP852126 AH917518:AH917662 KD917518:KD917662 TZ917518:TZ917662 ADV917518:ADV917662 ANR917518:ANR917662 AXN917518:AXN917662 BHJ917518:BHJ917662 BRF917518:BRF917662 CBB917518:CBB917662 CKX917518:CKX917662 CUT917518:CUT917662 DEP917518:DEP917662 DOL917518:DOL917662 DYH917518:DYH917662 EID917518:EID917662 ERZ917518:ERZ917662 FBV917518:FBV917662 FLR917518:FLR917662 FVN917518:FVN917662 GFJ917518:GFJ917662 GPF917518:GPF917662 GZB917518:GZB917662 HIX917518:HIX917662 HST917518:HST917662 ICP917518:ICP917662 IML917518:IML917662 IWH917518:IWH917662 JGD917518:JGD917662 JPZ917518:JPZ917662 JZV917518:JZV917662 KJR917518:KJR917662 KTN917518:KTN917662 LDJ917518:LDJ917662 LNF917518:LNF917662 LXB917518:LXB917662 MGX917518:MGX917662 MQT917518:MQT917662 NAP917518:NAP917662 NKL917518:NKL917662 NUH917518:NUH917662 OED917518:OED917662 ONZ917518:ONZ917662 OXV917518:OXV917662 PHR917518:PHR917662 PRN917518:PRN917662 QBJ917518:QBJ917662 QLF917518:QLF917662 QVB917518:QVB917662 REX917518:REX917662 ROT917518:ROT917662 RYP917518:RYP917662 SIL917518:SIL917662 SSH917518:SSH917662 TCD917518:TCD917662 TLZ917518:TLZ917662 TVV917518:TVV917662 UFR917518:UFR917662 UPN917518:UPN917662 UZJ917518:UZJ917662 VJF917518:VJF917662 VTB917518:VTB917662 WCX917518:WCX917662 WMT917518:WMT917662 WWP917518:WWP917662 AH983054:AH983198 KD983054:KD983198 TZ983054:TZ983198 ADV983054:ADV983198 ANR983054:ANR983198 AXN983054:AXN983198 BHJ983054:BHJ983198 BRF983054:BRF983198 CBB983054:CBB983198 CKX983054:CKX983198 CUT983054:CUT983198 DEP983054:DEP983198 DOL983054:DOL983198 DYH983054:DYH983198 EID983054:EID983198 ERZ983054:ERZ983198 FBV983054:FBV983198 FLR983054:FLR983198 FVN983054:FVN983198 GFJ983054:GFJ983198 GPF983054:GPF983198 GZB983054:GZB983198 HIX983054:HIX983198 HST983054:HST983198 ICP983054:ICP983198 IML983054:IML983198 IWH983054:IWH983198 JGD983054:JGD983198 JPZ983054:JPZ983198 JZV983054:JZV983198 KJR983054:KJR983198 KTN983054:KTN983198 LDJ983054:LDJ983198 LNF983054:LNF983198 LXB983054:LXB983198 MGX983054:MGX983198 MQT983054:MQT983198 NAP983054:NAP983198 NKL983054:NKL983198 NUH983054:NUH983198 OED983054:OED983198 ONZ983054:ONZ983198 OXV983054:OXV983198 PHR983054:PHR983198 PRN983054:PRN983198 QBJ983054:QBJ983198 QLF983054:QLF983198 QVB983054:QVB983198 REX983054:REX983198 ROT983054:ROT983198 RYP983054:RYP983198 SIL983054:SIL983198 SSH983054:SSH983198 TCD983054:TCD983198 TLZ983054:TLZ983198 TVV983054:TVV983198 UFR983054:UFR983198 UPN983054:UPN983198 UZJ983054:UZJ983198 VJF983054:VJF983198 VTB983054:VTB983198 WCX983054:WCX983198 WMT983054:WMT983198 WWP983054:WWP983198 M14:O86 JI14:JK86 TE14:TG86 ADA14:ADC86 AMW14:AMY86 AWS14:AWU86 BGO14:BGQ86 BQK14:BQM86 CAG14:CAI86 CKC14:CKE86 CTY14:CUA86 DDU14:DDW86 DNQ14:DNS86 DXM14:DXO86 EHI14:EHK86 ERE14:ERG86 FBA14:FBC86 FKW14:FKY86 FUS14:FUU86 GEO14:GEQ86 GOK14:GOM86 GYG14:GYI86 HIC14:HIE86 HRY14:HSA86 IBU14:IBW86 ILQ14:ILS86 IVM14:IVO86 JFI14:JFK86 JPE14:JPG86 JZA14:JZC86 KIW14:KIY86 KSS14:KSU86 LCO14:LCQ86 LMK14:LMM86 LWG14:LWI86 MGC14:MGE86 MPY14:MQA86 MZU14:MZW86 NJQ14:NJS86 NTM14:NTO86 ODI14:ODK86 ONE14:ONG86 OXA14:OXC86 PGW14:PGY86 PQS14:PQU86 QAO14:QAQ86 QKK14:QKM86 QUG14:QUI86 REC14:REE86 RNY14:ROA86 RXU14:RXW86 SHQ14:SHS86 SRM14:SRO86 TBI14:TBK86 TLE14:TLG86 TVA14:TVC86 UEW14:UEY86 UOS14:UOU86 UYO14:UYQ86 VIK14:VIM86 VSG14:VSI86 WCC14:WCE86 WLY14:WMA86 WVU14:WVW86 M65550:O65622 JI65550:JK65622 TE65550:TG65622 ADA65550:ADC65622 AMW65550:AMY65622 AWS65550:AWU65622 BGO65550:BGQ65622 BQK65550:BQM65622 CAG65550:CAI65622 CKC65550:CKE65622 CTY65550:CUA65622 DDU65550:DDW65622 DNQ65550:DNS65622 DXM65550:DXO65622 EHI65550:EHK65622 ERE65550:ERG65622 FBA65550:FBC65622 FKW65550:FKY65622 FUS65550:FUU65622 GEO65550:GEQ65622 GOK65550:GOM65622 GYG65550:GYI65622 HIC65550:HIE65622 HRY65550:HSA65622 IBU65550:IBW65622 ILQ65550:ILS65622 IVM65550:IVO65622 JFI65550:JFK65622 JPE65550:JPG65622 JZA65550:JZC65622 KIW65550:KIY65622 KSS65550:KSU65622 LCO65550:LCQ65622 LMK65550:LMM65622 LWG65550:LWI65622 MGC65550:MGE65622 MPY65550:MQA65622 MZU65550:MZW65622 NJQ65550:NJS65622 NTM65550:NTO65622 ODI65550:ODK65622 ONE65550:ONG65622 OXA65550:OXC65622 PGW65550:PGY65622 PQS65550:PQU65622 QAO65550:QAQ65622 QKK65550:QKM65622 QUG65550:QUI65622 REC65550:REE65622 RNY65550:ROA65622 RXU65550:RXW65622 SHQ65550:SHS65622 SRM65550:SRO65622 TBI65550:TBK65622 TLE65550:TLG65622 TVA65550:TVC65622 UEW65550:UEY65622 UOS65550:UOU65622 UYO65550:UYQ65622 VIK65550:VIM65622 VSG65550:VSI65622 WCC65550:WCE65622 WLY65550:WMA65622 WVU65550:WVW65622 M131086:O131158 JI131086:JK131158 TE131086:TG131158 ADA131086:ADC131158 AMW131086:AMY131158 AWS131086:AWU131158 BGO131086:BGQ131158 BQK131086:BQM131158 CAG131086:CAI131158 CKC131086:CKE131158 CTY131086:CUA131158 DDU131086:DDW131158 DNQ131086:DNS131158 DXM131086:DXO131158 EHI131086:EHK131158 ERE131086:ERG131158 FBA131086:FBC131158 FKW131086:FKY131158 FUS131086:FUU131158 GEO131086:GEQ131158 GOK131086:GOM131158 GYG131086:GYI131158 HIC131086:HIE131158 HRY131086:HSA131158 IBU131086:IBW131158 ILQ131086:ILS131158 IVM131086:IVO131158 JFI131086:JFK131158 JPE131086:JPG131158 JZA131086:JZC131158 KIW131086:KIY131158 KSS131086:KSU131158 LCO131086:LCQ131158 LMK131086:LMM131158 LWG131086:LWI131158 MGC131086:MGE131158 MPY131086:MQA131158 MZU131086:MZW131158 NJQ131086:NJS131158 NTM131086:NTO131158 ODI131086:ODK131158 ONE131086:ONG131158 OXA131086:OXC131158 PGW131086:PGY131158 PQS131086:PQU131158 QAO131086:QAQ131158 QKK131086:QKM131158 QUG131086:QUI131158 REC131086:REE131158 RNY131086:ROA131158 RXU131086:RXW131158 SHQ131086:SHS131158 SRM131086:SRO131158 TBI131086:TBK131158 TLE131086:TLG131158 TVA131086:TVC131158 UEW131086:UEY131158 UOS131086:UOU131158 UYO131086:UYQ131158 VIK131086:VIM131158 VSG131086:VSI131158 WCC131086:WCE131158 WLY131086:WMA131158 WVU131086:WVW131158 M196622:O196694 JI196622:JK196694 TE196622:TG196694 ADA196622:ADC196694 AMW196622:AMY196694 AWS196622:AWU196694 BGO196622:BGQ196694 BQK196622:BQM196694 CAG196622:CAI196694 CKC196622:CKE196694 CTY196622:CUA196694 DDU196622:DDW196694 DNQ196622:DNS196694 DXM196622:DXO196694 EHI196622:EHK196694 ERE196622:ERG196694 FBA196622:FBC196694 FKW196622:FKY196694 FUS196622:FUU196694 GEO196622:GEQ196694 GOK196622:GOM196694 GYG196622:GYI196694 HIC196622:HIE196694 HRY196622:HSA196694 IBU196622:IBW196694 ILQ196622:ILS196694 IVM196622:IVO196694 JFI196622:JFK196694 JPE196622:JPG196694 JZA196622:JZC196694 KIW196622:KIY196694 KSS196622:KSU196694 LCO196622:LCQ196694 LMK196622:LMM196694 LWG196622:LWI196694 MGC196622:MGE196694 MPY196622:MQA196694 MZU196622:MZW196694 NJQ196622:NJS196694 NTM196622:NTO196694 ODI196622:ODK196694 ONE196622:ONG196694 OXA196622:OXC196694 PGW196622:PGY196694 PQS196622:PQU196694 QAO196622:QAQ196694 QKK196622:QKM196694 QUG196622:QUI196694 REC196622:REE196694 RNY196622:ROA196694 RXU196622:RXW196694 SHQ196622:SHS196694 SRM196622:SRO196694 TBI196622:TBK196694 TLE196622:TLG196694 TVA196622:TVC196694 UEW196622:UEY196694 UOS196622:UOU196694 UYO196622:UYQ196694 VIK196622:VIM196694 VSG196622:VSI196694 WCC196622:WCE196694 WLY196622:WMA196694 WVU196622:WVW196694 M262158:O262230 JI262158:JK262230 TE262158:TG262230 ADA262158:ADC262230 AMW262158:AMY262230 AWS262158:AWU262230 BGO262158:BGQ262230 BQK262158:BQM262230 CAG262158:CAI262230 CKC262158:CKE262230 CTY262158:CUA262230 DDU262158:DDW262230 DNQ262158:DNS262230 DXM262158:DXO262230 EHI262158:EHK262230 ERE262158:ERG262230 FBA262158:FBC262230 FKW262158:FKY262230 FUS262158:FUU262230 GEO262158:GEQ262230 GOK262158:GOM262230 GYG262158:GYI262230 HIC262158:HIE262230 HRY262158:HSA262230 IBU262158:IBW262230 ILQ262158:ILS262230 IVM262158:IVO262230 JFI262158:JFK262230 JPE262158:JPG262230 JZA262158:JZC262230 KIW262158:KIY262230 KSS262158:KSU262230 LCO262158:LCQ262230 LMK262158:LMM262230 LWG262158:LWI262230 MGC262158:MGE262230 MPY262158:MQA262230 MZU262158:MZW262230 NJQ262158:NJS262230 NTM262158:NTO262230 ODI262158:ODK262230 ONE262158:ONG262230 OXA262158:OXC262230 PGW262158:PGY262230 PQS262158:PQU262230 QAO262158:QAQ262230 QKK262158:QKM262230 QUG262158:QUI262230 REC262158:REE262230 RNY262158:ROA262230 RXU262158:RXW262230 SHQ262158:SHS262230 SRM262158:SRO262230 TBI262158:TBK262230 TLE262158:TLG262230 TVA262158:TVC262230 UEW262158:UEY262230 UOS262158:UOU262230 UYO262158:UYQ262230 VIK262158:VIM262230 VSG262158:VSI262230 WCC262158:WCE262230 WLY262158:WMA262230 WVU262158:WVW262230 M327694:O327766 JI327694:JK327766 TE327694:TG327766 ADA327694:ADC327766 AMW327694:AMY327766 AWS327694:AWU327766 BGO327694:BGQ327766 BQK327694:BQM327766 CAG327694:CAI327766 CKC327694:CKE327766 CTY327694:CUA327766 DDU327694:DDW327766 DNQ327694:DNS327766 DXM327694:DXO327766 EHI327694:EHK327766 ERE327694:ERG327766 FBA327694:FBC327766 FKW327694:FKY327766 FUS327694:FUU327766 GEO327694:GEQ327766 GOK327694:GOM327766 GYG327694:GYI327766 HIC327694:HIE327766 HRY327694:HSA327766 IBU327694:IBW327766 ILQ327694:ILS327766 IVM327694:IVO327766 JFI327694:JFK327766 JPE327694:JPG327766 JZA327694:JZC327766 KIW327694:KIY327766 KSS327694:KSU327766 LCO327694:LCQ327766 LMK327694:LMM327766 LWG327694:LWI327766 MGC327694:MGE327766 MPY327694:MQA327766 MZU327694:MZW327766 NJQ327694:NJS327766 NTM327694:NTO327766 ODI327694:ODK327766 ONE327694:ONG327766 OXA327694:OXC327766 PGW327694:PGY327766 PQS327694:PQU327766 QAO327694:QAQ327766 QKK327694:QKM327766 QUG327694:QUI327766 REC327694:REE327766 RNY327694:ROA327766 RXU327694:RXW327766 SHQ327694:SHS327766 SRM327694:SRO327766 TBI327694:TBK327766 TLE327694:TLG327766 TVA327694:TVC327766 UEW327694:UEY327766 UOS327694:UOU327766 UYO327694:UYQ327766 VIK327694:VIM327766 VSG327694:VSI327766 WCC327694:WCE327766 WLY327694:WMA327766 WVU327694:WVW327766 M393230:O393302 JI393230:JK393302 TE393230:TG393302 ADA393230:ADC393302 AMW393230:AMY393302 AWS393230:AWU393302 BGO393230:BGQ393302 BQK393230:BQM393302 CAG393230:CAI393302 CKC393230:CKE393302 CTY393230:CUA393302 DDU393230:DDW393302 DNQ393230:DNS393302 DXM393230:DXO393302 EHI393230:EHK393302 ERE393230:ERG393302 FBA393230:FBC393302 FKW393230:FKY393302 FUS393230:FUU393302 GEO393230:GEQ393302 GOK393230:GOM393302 GYG393230:GYI393302 HIC393230:HIE393302 HRY393230:HSA393302 IBU393230:IBW393302 ILQ393230:ILS393302 IVM393230:IVO393302 JFI393230:JFK393302 JPE393230:JPG393302 JZA393230:JZC393302 KIW393230:KIY393302 KSS393230:KSU393302 LCO393230:LCQ393302 LMK393230:LMM393302 LWG393230:LWI393302 MGC393230:MGE393302 MPY393230:MQA393302 MZU393230:MZW393302 NJQ393230:NJS393302 NTM393230:NTO393302 ODI393230:ODK393302 ONE393230:ONG393302 OXA393230:OXC393302 PGW393230:PGY393302 PQS393230:PQU393302 QAO393230:QAQ393302 QKK393230:QKM393302 QUG393230:QUI393302 REC393230:REE393302 RNY393230:ROA393302 RXU393230:RXW393302 SHQ393230:SHS393302 SRM393230:SRO393302 TBI393230:TBK393302 TLE393230:TLG393302 TVA393230:TVC393302 UEW393230:UEY393302 UOS393230:UOU393302 UYO393230:UYQ393302 VIK393230:VIM393302 VSG393230:VSI393302 WCC393230:WCE393302 WLY393230:WMA393302 WVU393230:WVW393302 M458766:O458838 JI458766:JK458838 TE458766:TG458838 ADA458766:ADC458838 AMW458766:AMY458838 AWS458766:AWU458838 BGO458766:BGQ458838 BQK458766:BQM458838 CAG458766:CAI458838 CKC458766:CKE458838 CTY458766:CUA458838 DDU458766:DDW458838 DNQ458766:DNS458838 DXM458766:DXO458838 EHI458766:EHK458838 ERE458766:ERG458838 FBA458766:FBC458838 FKW458766:FKY458838 FUS458766:FUU458838 GEO458766:GEQ458838 GOK458766:GOM458838 GYG458766:GYI458838 HIC458766:HIE458838 HRY458766:HSA458838 IBU458766:IBW458838 ILQ458766:ILS458838 IVM458766:IVO458838 JFI458766:JFK458838 JPE458766:JPG458838 JZA458766:JZC458838 KIW458766:KIY458838 KSS458766:KSU458838 LCO458766:LCQ458838 LMK458766:LMM458838 LWG458766:LWI458838 MGC458766:MGE458838 MPY458766:MQA458838 MZU458766:MZW458838 NJQ458766:NJS458838 NTM458766:NTO458838 ODI458766:ODK458838 ONE458766:ONG458838 OXA458766:OXC458838 PGW458766:PGY458838 PQS458766:PQU458838 QAO458766:QAQ458838 QKK458766:QKM458838 QUG458766:QUI458838 REC458766:REE458838 RNY458766:ROA458838 RXU458766:RXW458838 SHQ458766:SHS458838 SRM458766:SRO458838 TBI458766:TBK458838 TLE458766:TLG458838 TVA458766:TVC458838 UEW458766:UEY458838 UOS458766:UOU458838 UYO458766:UYQ458838 VIK458766:VIM458838 VSG458766:VSI458838 WCC458766:WCE458838 WLY458766:WMA458838 WVU458766:WVW458838 M524302:O524374 JI524302:JK524374 TE524302:TG524374 ADA524302:ADC524374 AMW524302:AMY524374 AWS524302:AWU524374 BGO524302:BGQ524374 BQK524302:BQM524374 CAG524302:CAI524374 CKC524302:CKE524374 CTY524302:CUA524374 DDU524302:DDW524374 DNQ524302:DNS524374 DXM524302:DXO524374 EHI524302:EHK524374 ERE524302:ERG524374 FBA524302:FBC524374 FKW524302:FKY524374 FUS524302:FUU524374 GEO524302:GEQ524374 GOK524302:GOM524374 GYG524302:GYI524374 HIC524302:HIE524374 HRY524302:HSA524374 IBU524302:IBW524374 ILQ524302:ILS524374 IVM524302:IVO524374 JFI524302:JFK524374 JPE524302:JPG524374 JZA524302:JZC524374 KIW524302:KIY524374 KSS524302:KSU524374 LCO524302:LCQ524374 LMK524302:LMM524374 LWG524302:LWI524374 MGC524302:MGE524374 MPY524302:MQA524374 MZU524302:MZW524374 NJQ524302:NJS524374 NTM524302:NTO524374 ODI524302:ODK524374 ONE524302:ONG524374 OXA524302:OXC524374 PGW524302:PGY524374 PQS524302:PQU524374 QAO524302:QAQ524374 QKK524302:QKM524374 QUG524302:QUI524374 REC524302:REE524374 RNY524302:ROA524374 RXU524302:RXW524374 SHQ524302:SHS524374 SRM524302:SRO524374 TBI524302:TBK524374 TLE524302:TLG524374 TVA524302:TVC524374 UEW524302:UEY524374 UOS524302:UOU524374 UYO524302:UYQ524374 VIK524302:VIM524374 VSG524302:VSI524374 WCC524302:WCE524374 WLY524302:WMA524374 WVU524302:WVW524374 M589838:O589910 JI589838:JK589910 TE589838:TG589910 ADA589838:ADC589910 AMW589838:AMY589910 AWS589838:AWU589910 BGO589838:BGQ589910 BQK589838:BQM589910 CAG589838:CAI589910 CKC589838:CKE589910 CTY589838:CUA589910 DDU589838:DDW589910 DNQ589838:DNS589910 DXM589838:DXO589910 EHI589838:EHK589910 ERE589838:ERG589910 FBA589838:FBC589910 FKW589838:FKY589910 FUS589838:FUU589910 GEO589838:GEQ589910 GOK589838:GOM589910 GYG589838:GYI589910 HIC589838:HIE589910 HRY589838:HSA589910 IBU589838:IBW589910 ILQ589838:ILS589910 IVM589838:IVO589910 JFI589838:JFK589910 JPE589838:JPG589910 JZA589838:JZC589910 KIW589838:KIY589910 KSS589838:KSU589910 LCO589838:LCQ589910 LMK589838:LMM589910 LWG589838:LWI589910 MGC589838:MGE589910 MPY589838:MQA589910 MZU589838:MZW589910 NJQ589838:NJS589910 NTM589838:NTO589910 ODI589838:ODK589910 ONE589838:ONG589910 OXA589838:OXC589910 PGW589838:PGY589910 PQS589838:PQU589910 QAO589838:QAQ589910 QKK589838:QKM589910 QUG589838:QUI589910 REC589838:REE589910 RNY589838:ROA589910 RXU589838:RXW589910 SHQ589838:SHS589910 SRM589838:SRO589910 TBI589838:TBK589910 TLE589838:TLG589910 TVA589838:TVC589910 UEW589838:UEY589910 UOS589838:UOU589910 UYO589838:UYQ589910 VIK589838:VIM589910 VSG589838:VSI589910 WCC589838:WCE589910 WLY589838:WMA589910 WVU589838:WVW589910 M655374:O655446 JI655374:JK655446 TE655374:TG655446 ADA655374:ADC655446 AMW655374:AMY655446 AWS655374:AWU655446 BGO655374:BGQ655446 BQK655374:BQM655446 CAG655374:CAI655446 CKC655374:CKE655446 CTY655374:CUA655446 DDU655374:DDW655446 DNQ655374:DNS655446 DXM655374:DXO655446 EHI655374:EHK655446 ERE655374:ERG655446 FBA655374:FBC655446 FKW655374:FKY655446 FUS655374:FUU655446 GEO655374:GEQ655446 GOK655374:GOM655446 GYG655374:GYI655446 HIC655374:HIE655446 HRY655374:HSA655446 IBU655374:IBW655446 ILQ655374:ILS655446 IVM655374:IVO655446 JFI655374:JFK655446 JPE655374:JPG655446 JZA655374:JZC655446 KIW655374:KIY655446 KSS655374:KSU655446 LCO655374:LCQ655446 LMK655374:LMM655446 LWG655374:LWI655446 MGC655374:MGE655446 MPY655374:MQA655446 MZU655374:MZW655446 NJQ655374:NJS655446 NTM655374:NTO655446 ODI655374:ODK655446 ONE655374:ONG655446 OXA655374:OXC655446 PGW655374:PGY655446 PQS655374:PQU655446 QAO655374:QAQ655446 QKK655374:QKM655446 QUG655374:QUI655446 REC655374:REE655446 RNY655374:ROA655446 RXU655374:RXW655446 SHQ655374:SHS655446 SRM655374:SRO655446 TBI655374:TBK655446 TLE655374:TLG655446 TVA655374:TVC655446 UEW655374:UEY655446 UOS655374:UOU655446 UYO655374:UYQ655446 VIK655374:VIM655446 VSG655374:VSI655446 WCC655374:WCE655446 WLY655374:WMA655446 WVU655374:WVW655446 M720910:O720982 JI720910:JK720982 TE720910:TG720982 ADA720910:ADC720982 AMW720910:AMY720982 AWS720910:AWU720982 BGO720910:BGQ720982 BQK720910:BQM720982 CAG720910:CAI720982 CKC720910:CKE720982 CTY720910:CUA720982 DDU720910:DDW720982 DNQ720910:DNS720982 DXM720910:DXO720982 EHI720910:EHK720982 ERE720910:ERG720982 FBA720910:FBC720982 FKW720910:FKY720982 FUS720910:FUU720982 GEO720910:GEQ720982 GOK720910:GOM720982 GYG720910:GYI720982 HIC720910:HIE720982 HRY720910:HSA720982 IBU720910:IBW720982 ILQ720910:ILS720982 IVM720910:IVO720982 JFI720910:JFK720982 JPE720910:JPG720982 JZA720910:JZC720982 KIW720910:KIY720982 KSS720910:KSU720982 LCO720910:LCQ720982 LMK720910:LMM720982 LWG720910:LWI720982 MGC720910:MGE720982 MPY720910:MQA720982 MZU720910:MZW720982 NJQ720910:NJS720982 NTM720910:NTO720982 ODI720910:ODK720982 ONE720910:ONG720982 OXA720910:OXC720982 PGW720910:PGY720982 PQS720910:PQU720982 QAO720910:QAQ720982 QKK720910:QKM720982 QUG720910:QUI720982 REC720910:REE720982 RNY720910:ROA720982 RXU720910:RXW720982 SHQ720910:SHS720982 SRM720910:SRO720982 TBI720910:TBK720982 TLE720910:TLG720982 TVA720910:TVC720982 UEW720910:UEY720982 UOS720910:UOU720982 UYO720910:UYQ720982 VIK720910:VIM720982 VSG720910:VSI720982 WCC720910:WCE720982 WLY720910:WMA720982 WVU720910:WVW720982 M786446:O786518 JI786446:JK786518 TE786446:TG786518 ADA786446:ADC786518 AMW786446:AMY786518 AWS786446:AWU786518 BGO786446:BGQ786518 BQK786446:BQM786518 CAG786446:CAI786518 CKC786446:CKE786518 CTY786446:CUA786518 DDU786446:DDW786518 DNQ786446:DNS786518 DXM786446:DXO786518 EHI786446:EHK786518 ERE786446:ERG786518 FBA786446:FBC786518 FKW786446:FKY786518 FUS786446:FUU786518 GEO786446:GEQ786518 GOK786446:GOM786518 GYG786446:GYI786518 HIC786446:HIE786518 HRY786446:HSA786518 IBU786446:IBW786518 ILQ786446:ILS786518 IVM786446:IVO786518 JFI786446:JFK786518 JPE786446:JPG786518 JZA786446:JZC786518 KIW786446:KIY786518 KSS786446:KSU786518 LCO786446:LCQ786518 LMK786446:LMM786518 LWG786446:LWI786518 MGC786446:MGE786518 MPY786446:MQA786518 MZU786446:MZW786518 NJQ786446:NJS786518 NTM786446:NTO786518 ODI786446:ODK786518 ONE786446:ONG786518 OXA786446:OXC786518 PGW786446:PGY786518 PQS786446:PQU786518 QAO786446:QAQ786518 QKK786446:QKM786518 QUG786446:QUI786518 REC786446:REE786518 RNY786446:ROA786518 RXU786446:RXW786518 SHQ786446:SHS786518 SRM786446:SRO786518 TBI786446:TBK786518 TLE786446:TLG786518 TVA786446:TVC786518 UEW786446:UEY786518 UOS786446:UOU786518 UYO786446:UYQ786518 VIK786446:VIM786518 VSG786446:VSI786518 WCC786446:WCE786518 WLY786446:WMA786518 WVU786446:WVW786518 M851982:O852054 JI851982:JK852054 TE851982:TG852054 ADA851982:ADC852054 AMW851982:AMY852054 AWS851982:AWU852054 BGO851982:BGQ852054 BQK851982:BQM852054 CAG851982:CAI852054 CKC851982:CKE852054 CTY851982:CUA852054 DDU851982:DDW852054 DNQ851982:DNS852054 DXM851982:DXO852054 EHI851982:EHK852054 ERE851982:ERG852054 FBA851982:FBC852054 FKW851982:FKY852054 FUS851982:FUU852054 GEO851982:GEQ852054 GOK851982:GOM852054 GYG851982:GYI852054 HIC851982:HIE852054 HRY851982:HSA852054 IBU851982:IBW852054 ILQ851982:ILS852054 IVM851982:IVO852054 JFI851982:JFK852054 JPE851982:JPG852054 JZA851982:JZC852054 KIW851982:KIY852054 KSS851982:KSU852054 LCO851982:LCQ852054 LMK851982:LMM852054 LWG851982:LWI852054 MGC851982:MGE852054 MPY851982:MQA852054 MZU851982:MZW852054 NJQ851982:NJS852054 NTM851982:NTO852054 ODI851982:ODK852054 ONE851982:ONG852054 OXA851982:OXC852054 PGW851982:PGY852054 PQS851982:PQU852054 QAO851982:QAQ852054 QKK851982:QKM852054 QUG851982:QUI852054 REC851982:REE852054 RNY851982:ROA852054 RXU851982:RXW852054 SHQ851982:SHS852054 SRM851982:SRO852054 TBI851982:TBK852054 TLE851982:TLG852054 TVA851982:TVC852054 UEW851982:UEY852054 UOS851982:UOU852054 UYO851982:UYQ852054 VIK851982:VIM852054 VSG851982:VSI852054 WCC851982:WCE852054 WLY851982:WMA852054 WVU851982:WVW852054 M917518:O917590 JI917518:JK917590 TE917518:TG917590 ADA917518:ADC917590 AMW917518:AMY917590 AWS917518:AWU917590 BGO917518:BGQ917590 BQK917518:BQM917590 CAG917518:CAI917590 CKC917518:CKE917590 CTY917518:CUA917590 DDU917518:DDW917590 DNQ917518:DNS917590 DXM917518:DXO917590 EHI917518:EHK917590 ERE917518:ERG917590 FBA917518:FBC917590 FKW917518:FKY917590 FUS917518:FUU917590 GEO917518:GEQ917590 GOK917518:GOM917590 GYG917518:GYI917590 HIC917518:HIE917590 HRY917518:HSA917590 IBU917518:IBW917590 ILQ917518:ILS917590 IVM917518:IVO917590 JFI917518:JFK917590 JPE917518:JPG917590 JZA917518:JZC917590 KIW917518:KIY917590 KSS917518:KSU917590 LCO917518:LCQ917590 LMK917518:LMM917590 LWG917518:LWI917590 MGC917518:MGE917590 MPY917518:MQA917590 MZU917518:MZW917590 NJQ917518:NJS917590 NTM917518:NTO917590 ODI917518:ODK917590 ONE917518:ONG917590 OXA917518:OXC917590 PGW917518:PGY917590 PQS917518:PQU917590 QAO917518:QAQ917590 QKK917518:QKM917590 QUG917518:QUI917590 REC917518:REE917590 RNY917518:ROA917590 RXU917518:RXW917590 SHQ917518:SHS917590 SRM917518:SRO917590 TBI917518:TBK917590 TLE917518:TLG917590 TVA917518:TVC917590 UEW917518:UEY917590 UOS917518:UOU917590 UYO917518:UYQ917590 VIK917518:VIM917590 VSG917518:VSI917590 WCC917518:WCE917590 WLY917518:WMA917590 WVU917518:WVW917590 M983054:O983126 JI983054:JK983126 TE983054:TG983126 ADA983054:ADC983126 AMW983054:AMY983126 AWS983054:AWU983126 BGO983054:BGQ983126 BQK983054:BQM983126 CAG983054:CAI983126 CKC983054:CKE983126 CTY983054:CUA983126 DDU983054:DDW983126 DNQ983054:DNS983126 DXM983054:DXO983126 EHI983054:EHK983126 ERE983054:ERG983126 FBA983054:FBC983126 FKW983054:FKY983126 FUS983054:FUU983126 GEO983054:GEQ983126 GOK983054:GOM983126 GYG983054:GYI983126 HIC983054:HIE983126 HRY983054:HSA983126 IBU983054:IBW983126 ILQ983054:ILS983126 IVM983054:IVO983126 JFI983054:JFK983126 JPE983054:JPG983126 JZA983054:JZC983126 KIW983054:KIY983126 KSS983054:KSU983126 LCO983054:LCQ983126 LMK983054:LMM983126 LWG983054:LWI983126 MGC983054:MGE983126 MPY983054:MQA983126 MZU983054:MZW983126 NJQ983054:NJS983126 NTM983054:NTO983126 ODI983054:ODK983126 ONE983054:ONG983126 OXA983054:OXC983126 PGW983054:PGY983126 PQS983054:PQU983126 QAO983054:QAQ983126 QKK983054:QKM983126 QUG983054:QUI983126 REC983054:REE983126 RNY983054:ROA983126 RXU983054:RXW983126 SHQ983054:SHS983126 SRM983054:SRO983126 TBI983054:TBK983126 TLE983054:TLG983126 TVA983054:TVC983126 UEW983054:UEY983126 UOS983054:UOU983126 UYO983054:UYQ983126 VIK983054:VIM983126 VSG983054:VSI983126 WCC983054:WCE983126 WLY983054:WMA983126 WVU983054:WVW983126 Q14:T148 JM14:JP148 TI14:TL148 ADE14:ADH148 ANA14:AND148 AWW14:AWZ148 BGS14:BGV148 BQO14:BQR148 CAK14:CAN148 CKG14:CKJ148 CUC14:CUF148 DDY14:DEB148 DNU14:DNX148 DXQ14:DXT148 EHM14:EHP148 ERI14:ERL148 FBE14:FBH148 FLA14:FLD148 FUW14:FUZ148 GES14:GEV148 GOO14:GOR148 GYK14:GYN148 HIG14:HIJ148 HSC14:HSF148 IBY14:ICB148 ILU14:ILX148 IVQ14:IVT148 JFM14:JFP148 JPI14:JPL148 JZE14:JZH148 KJA14:KJD148 KSW14:KSZ148 LCS14:LCV148 LMO14:LMR148 LWK14:LWN148 MGG14:MGJ148 MQC14:MQF148 MZY14:NAB148 NJU14:NJX148 NTQ14:NTT148 ODM14:ODP148 ONI14:ONL148 OXE14:OXH148 PHA14:PHD148 PQW14:PQZ148 QAS14:QAV148 QKO14:QKR148 QUK14:QUN148 REG14:REJ148 ROC14:ROF148 RXY14:RYB148 SHU14:SHX148 SRQ14:SRT148 TBM14:TBP148 TLI14:TLL148 TVE14:TVH148 UFA14:UFD148 UOW14:UOZ148 UYS14:UYV148 VIO14:VIR148 VSK14:VSN148 WCG14:WCJ148 WMC14:WMF148 WVY14:WWB148 Q65550:T65684 JM65550:JP65684 TI65550:TL65684 ADE65550:ADH65684 ANA65550:AND65684 AWW65550:AWZ65684 BGS65550:BGV65684 BQO65550:BQR65684 CAK65550:CAN65684 CKG65550:CKJ65684 CUC65550:CUF65684 DDY65550:DEB65684 DNU65550:DNX65684 DXQ65550:DXT65684 EHM65550:EHP65684 ERI65550:ERL65684 FBE65550:FBH65684 FLA65550:FLD65684 FUW65550:FUZ65684 GES65550:GEV65684 GOO65550:GOR65684 GYK65550:GYN65684 HIG65550:HIJ65684 HSC65550:HSF65684 IBY65550:ICB65684 ILU65550:ILX65684 IVQ65550:IVT65684 JFM65550:JFP65684 JPI65550:JPL65684 JZE65550:JZH65684 KJA65550:KJD65684 KSW65550:KSZ65684 LCS65550:LCV65684 LMO65550:LMR65684 LWK65550:LWN65684 MGG65550:MGJ65684 MQC65550:MQF65684 MZY65550:NAB65684 NJU65550:NJX65684 NTQ65550:NTT65684 ODM65550:ODP65684 ONI65550:ONL65684 OXE65550:OXH65684 PHA65550:PHD65684 PQW65550:PQZ65684 QAS65550:QAV65684 QKO65550:QKR65684 QUK65550:QUN65684 REG65550:REJ65684 ROC65550:ROF65684 RXY65550:RYB65684 SHU65550:SHX65684 SRQ65550:SRT65684 TBM65550:TBP65684 TLI65550:TLL65684 TVE65550:TVH65684 UFA65550:UFD65684 UOW65550:UOZ65684 UYS65550:UYV65684 VIO65550:VIR65684 VSK65550:VSN65684 WCG65550:WCJ65684 WMC65550:WMF65684 WVY65550:WWB65684 Q131086:T131220 JM131086:JP131220 TI131086:TL131220 ADE131086:ADH131220 ANA131086:AND131220 AWW131086:AWZ131220 BGS131086:BGV131220 BQO131086:BQR131220 CAK131086:CAN131220 CKG131086:CKJ131220 CUC131086:CUF131220 DDY131086:DEB131220 DNU131086:DNX131220 DXQ131086:DXT131220 EHM131086:EHP131220 ERI131086:ERL131220 FBE131086:FBH131220 FLA131086:FLD131220 FUW131086:FUZ131220 GES131086:GEV131220 GOO131086:GOR131220 GYK131086:GYN131220 HIG131086:HIJ131220 HSC131086:HSF131220 IBY131086:ICB131220 ILU131086:ILX131220 IVQ131086:IVT131220 JFM131086:JFP131220 JPI131086:JPL131220 JZE131086:JZH131220 KJA131086:KJD131220 KSW131086:KSZ131220 LCS131086:LCV131220 LMO131086:LMR131220 LWK131086:LWN131220 MGG131086:MGJ131220 MQC131086:MQF131220 MZY131086:NAB131220 NJU131086:NJX131220 NTQ131086:NTT131220 ODM131086:ODP131220 ONI131086:ONL131220 OXE131086:OXH131220 PHA131086:PHD131220 PQW131086:PQZ131220 QAS131086:QAV131220 QKO131086:QKR131220 QUK131086:QUN131220 REG131086:REJ131220 ROC131086:ROF131220 RXY131086:RYB131220 SHU131086:SHX131220 SRQ131086:SRT131220 TBM131086:TBP131220 TLI131086:TLL131220 TVE131086:TVH131220 UFA131086:UFD131220 UOW131086:UOZ131220 UYS131086:UYV131220 VIO131086:VIR131220 VSK131086:VSN131220 WCG131086:WCJ131220 WMC131086:WMF131220 WVY131086:WWB131220 Q196622:T196756 JM196622:JP196756 TI196622:TL196756 ADE196622:ADH196756 ANA196622:AND196756 AWW196622:AWZ196756 BGS196622:BGV196756 BQO196622:BQR196756 CAK196622:CAN196756 CKG196622:CKJ196756 CUC196622:CUF196756 DDY196622:DEB196756 DNU196622:DNX196756 DXQ196622:DXT196756 EHM196622:EHP196756 ERI196622:ERL196756 FBE196622:FBH196756 FLA196622:FLD196756 FUW196622:FUZ196756 GES196622:GEV196756 GOO196622:GOR196756 GYK196622:GYN196756 HIG196622:HIJ196756 HSC196622:HSF196756 IBY196622:ICB196756 ILU196622:ILX196756 IVQ196622:IVT196756 JFM196622:JFP196756 JPI196622:JPL196756 JZE196622:JZH196756 KJA196622:KJD196756 KSW196622:KSZ196756 LCS196622:LCV196756 LMO196622:LMR196756 LWK196622:LWN196756 MGG196622:MGJ196756 MQC196622:MQF196756 MZY196622:NAB196756 NJU196622:NJX196756 NTQ196622:NTT196756 ODM196622:ODP196756 ONI196622:ONL196756 OXE196622:OXH196756 PHA196622:PHD196756 PQW196622:PQZ196756 QAS196622:QAV196756 QKO196622:QKR196756 QUK196622:QUN196756 REG196622:REJ196756 ROC196622:ROF196756 RXY196622:RYB196756 SHU196622:SHX196756 SRQ196622:SRT196756 TBM196622:TBP196756 TLI196622:TLL196756 TVE196622:TVH196756 UFA196622:UFD196756 UOW196622:UOZ196756 UYS196622:UYV196756 VIO196622:VIR196756 VSK196622:VSN196756 WCG196622:WCJ196756 WMC196622:WMF196756 WVY196622:WWB196756 Q262158:T262292 JM262158:JP262292 TI262158:TL262292 ADE262158:ADH262292 ANA262158:AND262292 AWW262158:AWZ262292 BGS262158:BGV262292 BQO262158:BQR262292 CAK262158:CAN262292 CKG262158:CKJ262292 CUC262158:CUF262292 DDY262158:DEB262292 DNU262158:DNX262292 DXQ262158:DXT262292 EHM262158:EHP262292 ERI262158:ERL262292 FBE262158:FBH262292 FLA262158:FLD262292 FUW262158:FUZ262292 GES262158:GEV262292 GOO262158:GOR262292 GYK262158:GYN262292 HIG262158:HIJ262292 HSC262158:HSF262292 IBY262158:ICB262292 ILU262158:ILX262292 IVQ262158:IVT262292 JFM262158:JFP262292 JPI262158:JPL262292 JZE262158:JZH262292 KJA262158:KJD262292 KSW262158:KSZ262292 LCS262158:LCV262292 LMO262158:LMR262292 LWK262158:LWN262292 MGG262158:MGJ262292 MQC262158:MQF262292 MZY262158:NAB262292 NJU262158:NJX262292 NTQ262158:NTT262292 ODM262158:ODP262292 ONI262158:ONL262292 OXE262158:OXH262292 PHA262158:PHD262292 PQW262158:PQZ262292 QAS262158:QAV262292 QKO262158:QKR262292 QUK262158:QUN262292 REG262158:REJ262292 ROC262158:ROF262292 RXY262158:RYB262292 SHU262158:SHX262292 SRQ262158:SRT262292 TBM262158:TBP262292 TLI262158:TLL262292 TVE262158:TVH262292 UFA262158:UFD262292 UOW262158:UOZ262292 UYS262158:UYV262292 VIO262158:VIR262292 VSK262158:VSN262292 WCG262158:WCJ262292 WMC262158:WMF262292 WVY262158:WWB262292 Q327694:T327828 JM327694:JP327828 TI327694:TL327828 ADE327694:ADH327828 ANA327694:AND327828 AWW327694:AWZ327828 BGS327694:BGV327828 BQO327694:BQR327828 CAK327694:CAN327828 CKG327694:CKJ327828 CUC327694:CUF327828 DDY327694:DEB327828 DNU327694:DNX327828 DXQ327694:DXT327828 EHM327694:EHP327828 ERI327694:ERL327828 FBE327694:FBH327828 FLA327694:FLD327828 FUW327694:FUZ327828 GES327694:GEV327828 GOO327694:GOR327828 GYK327694:GYN327828 HIG327694:HIJ327828 HSC327694:HSF327828 IBY327694:ICB327828 ILU327694:ILX327828 IVQ327694:IVT327828 JFM327694:JFP327828 JPI327694:JPL327828 JZE327694:JZH327828 KJA327694:KJD327828 KSW327694:KSZ327828 LCS327694:LCV327828 LMO327694:LMR327828 LWK327694:LWN327828 MGG327694:MGJ327828 MQC327694:MQF327828 MZY327694:NAB327828 NJU327694:NJX327828 NTQ327694:NTT327828 ODM327694:ODP327828 ONI327694:ONL327828 OXE327694:OXH327828 PHA327694:PHD327828 PQW327694:PQZ327828 QAS327694:QAV327828 QKO327694:QKR327828 QUK327694:QUN327828 REG327694:REJ327828 ROC327694:ROF327828 RXY327694:RYB327828 SHU327694:SHX327828 SRQ327694:SRT327828 TBM327694:TBP327828 TLI327694:TLL327828 TVE327694:TVH327828 UFA327694:UFD327828 UOW327694:UOZ327828 UYS327694:UYV327828 VIO327694:VIR327828 VSK327694:VSN327828 WCG327694:WCJ327828 WMC327694:WMF327828 WVY327694:WWB327828 Q393230:T393364 JM393230:JP393364 TI393230:TL393364 ADE393230:ADH393364 ANA393230:AND393364 AWW393230:AWZ393364 BGS393230:BGV393364 BQO393230:BQR393364 CAK393230:CAN393364 CKG393230:CKJ393364 CUC393230:CUF393364 DDY393230:DEB393364 DNU393230:DNX393364 DXQ393230:DXT393364 EHM393230:EHP393364 ERI393230:ERL393364 FBE393230:FBH393364 FLA393230:FLD393364 FUW393230:FUZ393364 GES393230:GEV393364 GOO393230:GOR393364 GYK393230:GYN393364 HIG393230:HIJ393364 HSC393230:HSF393364 IBY393230:ICB393364 ILU393230:ILX393364 IVQ393230:IVT393364 JFM393230:JFP393364 JPI393230:JPL393364 JZE393230:JZH393364 KJA393230:KJD393364 KSW393230:KSZ393364 LCS393230:LCV393364 LMO393230:LMR393364 LWK393230:LWN393364 MGG393230:MGJ393364 MQC393230:MQF393364 MZY393230:NAB393364 NJU393230:NJX393364 NTQ393230:NTT393364 ODM393230:ODP393364 ONI393230:ONL393364 OXE393230:OXH393364 PHA393230:PHD393364 PQW393230:PQZ393364 QAS393230:QAV393364 QKO393230:QKR393364 QUK393230:QUN393364 REG393230:REJ393364 ROC393230:ROF393364 RXY393230:RYB393364 SHU393230:SHX393364 SRQ393230:SRT393364 TBM393230:TBP393364 TLI393230:TLL393364 TVE393230:TVH393364 UFA393230:UFD393364 UOW393230:UOZ393364 UYS393230:UYV393364 VIO393230:VIR393364 VSK393230:VSN393364 WCG393230:WCJ393364 WMC393230:WMF393364 WVY393230:WWB393364 Q458766:T458900 JM458766:JP458900 TI458766:TL458900 ADE458766:ADH458900 ANA458766:AND458900 AWW458766:AWZ458900 BGS458766:BGV458900 BQO458766:BQR458900 CAK458766:CAN458900 CKG458766:CKJ458900 CUC458766:CUF458900 DDY458766:DEB458900 DNU458766:DNX458900 DXQ458766:DXT458900 EHM458766:EHP458900 ERI458766:ERL458900 FBE458766:FBH458900 FLA458766:FLD458900 FUW458766:FUZ458900 GES458766:GEV458900 GOO458766:GOR458900 GYK458766:GYN458900 HIG458766:HIJ458900 HSC458766:HSF458900 IBY458766:ICB458900 ILU458766:ILX458900 IVQ458766:IVT458900 JFM458766:JFP458900 JPI458766:JPL458900 JZE458766:JZH458900 KJA458766:KJD458900 KSW458766:KSZ458900 LCS458766:LCV458900 LMO458766:LMR458900 LWK458766:LWN458900 MGG458766:MGJ458900 MQC458766:MQF458900 MZY458766:NAB458900 NJU458766:NJX458900 NTQ458766:NTT458900 ODM458766:ODP458900 ONI458766:ONL458900 OXE458766:OXH458900 PHA458766:PHD458900 PQW458766:PQZ458900 QAS458766:QAV458900 QKO458766:QKR458900 QUK458766:QUN458900 REG458766:REJ458900 ROC458766:ROF458900 RXY458766:RYB458900 SHU458766:SHX458900 SRQ458766:SRT458900 TBM458766:TBP458900 TLI458766:TLL458900 TVE458766:TVH458900 UFA458766:UFD458900 UOW458766:UOZ458900 UYS458766:UYV458900 VIO458766:VIR458900 VSK458766:VSN458900 WCG458766:WCJ458900 WMC458766:WMF458900 WVY458766:WWB458900 Q524302:T524436 JM524302:JP524436 TI524302:TL524436 ADE524302:ADH524436 ANA524302:AND524436 AWW524302:AWZ524436 BGS524302:BGV524436 BQO524302:BQR524436 CAK524302:CAN524436 CKG524302:CKJ524436 CUC524302:CUF524436 DDY524302:DEB524436 DNU524302:DNX524436 DXQ524302:DXT524436 EHM524302:EHP524436 ERI524302:ERL524436 FBE524302:FBH524436 FLA524302:FLD524436 FUW524302:FUZ524436 GES524302:GEV524436 GOO524302:GOR524436 GYK524302:GYN524436 HIG524302:HIJ524436 HSC524302:HSF524436 IBY524302:ICB524436 ILU524302:ILX524436 IVQ524302:IVT524436 JFM524302:JFP524436 JPI524302:JPL524436 JZE524302:JZH524436 KJA524302:KJD524436 KSW524302:KSZ524436 LCS524302:LCV524436 LMO524302:LMR524436 LWK524302:LWN524436 MGG524302:MGJ524436 MQC524302:MQF524436 MZY524302:NAB524436 NJU524302:NJX524436 NTQ524302:NTT524436 ODM524302:ODP524436 ONI524302:ONL524436 OXE524302:OXH524436 PHA524302:PHD524436 PQW524302:PQZ524436 QAS524302:QAV524436 QKO524302:QKR524436 QUK524302:QUN524436 REG524302:REJ524436 ROC524302:ROF524436 RXY524302:RYB524436 SHU524302:SHX524436 SRQ524302:SRT524436 TBM524302:TBP524436 TLI524302:TLL524436 TVE524302:TVH524436 UFA524302:UFD524436 UOW524302:UOZ524436 UYS524302:UYV524436 VIO524302:VIR524436 VSK524302:VSN524436 WCG524302:WCJ524436 WMC524302:WMF524436 WVY524302:WWB524436 Q589838:T589972 JM589838:JP589972 TI589838:TL589972 ADE589838:ADH589972 ANA589838:AND589972 AWW589838:AWZ589972 BGS589838:BGV589972 BQO589838:BQR589972 CAK589838:CAN589972 CKG589838:CKJ589972 CUC589838:CUF589972 DDY589838:DEB589972 DNU589838:DNX589972 DXQ589838:DXT589972 EHM589838:EHP589972 ERI589838:ERL589972 FBE589838:FBH589972 FLA589838:FLD589972 FUW589838:FUZ589972 GES589838:GEV589972 GOO589838:GOR589972 GYK589838:GYN589972 HIG589838:HIJ589972 HSC589838:HSF589972 IBY589838:ICB589972 ILU589838:ILX589972 IVQ589838:IVT589972 JFM589838:JFP589972 JPI589838:JPL589972 JZE589838:JZH589972 KJA589838:KJD589972 KSW589838:KSZ589972 LCS589838:LCV589972 LMO589838:LMR589972 LWK589838:LWN589972 MGG589838:MGJ589972 MQC589838:MQF589972 MZY589838:NAB589972 NJU589838:NJX589972 NTQ589838:NTT589972 ODM589838:ODP589972 ONI589838:ONL589972 OXE589838:OXH589972 PHA589838:PHD589972 PQW589838:PQZ589972 QAS589838:QAV589972 QKO589838:QKR589972 QUK589838:QUN589972 REG589838:REJ589972 ROC589838:ROF589972 RXY589838:RYB589972 SHU589838:SHX589972 SRQ589838:SRT589972 TBM589838:TBP589972 TLI589838:TLL589972 TVE589838:TVH589972 UFA589838:UFD589972 UOW589838:UOZ589972 UYS589838:UYV589972 VIO589838:VIR589972 VSK589838:VSN589972 WCG589838:WCJ589972 WMC589838:WMF589972 WVY589838:WWB589972 Q655374:T655508 JM655374:JP655508 TI655374:TL655508 ADE655374:ADH655508 ANA655374:AND655508 AWW655374:AWZ655508 BGS655374:BGV655508 BQO655374:BQR655508 CAK655374:CAN655508 CKG655374:CKJ655508 CUC655374:CUF655508 DDY655374:DEB655508 DNU655374:DNX655508 DXQ655374:DXT655508 EHM655374:EHP655508 ERI655374:ERL655508 FBE655374:FBH655508 FLA655374:FLD655508 FUW655374:FUZ655508 GES655374:GEV655508 GOO655374:GOR655508 GYK655374:GYN655508 HIG655374:HIJ655508 HSC655374:HSF655508 IBY655374:ICB655508 ILU655374:ILX655508 IVQ655374:IVT655508 JFM655374:JFP655508 JPI655374:JPL655508 JZE655374:JZH655508 KJA655374:KJD655508 KSW655374:KSZ655508 LCS655374:LCV655508 LMO655374:LMR655508 LWK655374:LWN655508 MGG655374:MGJ655508 MQC655374:MQF655508 MZY655374:NAB655508 NJU655374:NJX655508 NTQ655374:NTT655508 ODM655374:ODP655508 ONI655374:ONL655508 OXE655374:OXH655508 PHA655374:PHD655508 PQW655374:PQZ655508 QAS655374:QAV655508 QKO655374:QKR655508 QUK655374:QUN655508 REG655374:REJ655508 ROC655374:ROF655508 RXY655374:RYB655508 SHU655374:SHX655508 SRQ655374:SRT655508 TBM655374:TBP655508 TLI655374:TLL655508 TVE655374:TVH655508 UFA655374:UFD655508 UOW655374:UOZ655508 UYS655374:UYV655508 VIO655374:VIR655508 VSK655374:VSN655508 WCG655374:WCJ655508 WMC655374:WMF655508 WVY655374:WWB655508 Q720910:T721044 JM720910:JP721044 TI720910:TL721044 ADE720910:ADH721044 ANA720910:AND721044 AWW720910:AWZ721044 BGS720910:BGV721044 BQO720910:BQR721044 CAK720910:CAN721044 CKG720910:CKJ721044 CUC720910:CUF721044 DDY720910:DEB721044 DNU720910:DNX721044 DXQ720910:DXT721044 EHM720910:EHP721044 ERI720910:ERL721044 FBE720910:FBH721044 FLA720910:FLD721044 FUW720910:FUZ721044 GES720910:GEV721044 GOO720910:GOR721044 GYK720910:GYN721044 HIG720910:HIJ721044 HSC720910:HSF721044 IBY720910:ICB721044 ILU720910:ILX721044 IVQ720910:IVT721044 JFM720910:JFP721044 JPI720910:JPL721044 JZE720910:JZH721044 KJA720910:KJD721044 KSW720910:KSZ721044 LCS720910:LCV721044 LMO720910:LMR721044 LWK720910:LWN721044 MGG720910:MGJ721044 MQC720910:MQF721044 MZY720910:NAB721044 NJU720910:NJX721044 NTQ720910:NTT721044 ODM720910:ODP721044 ONI720910:ONL721044 OXE720910:OXH721044 PHA720910:PHD721044 PQW720910:PQZ721044 QAS720910:QAV721044 QKO720910:QKR721044 QUK720910:QUN721044 REG720910:REJ721044 ROC720910:ROF721044 RXY720910:RYB721044 SHU720910:SHX721044 SRQ720910:SRT721044 TBM720910:TBP721044 TLI720910:TLL721044 TVE720910:TVH721044 UFA720910:UFD721044 UOW720910:UOZ721044 UYS720910:UYV721044 VIO720910:VIR721044 VSK720910:VSN721044 WCG720910:WCJ721044 WMC720910:WMF721044 WVY720910:WWB721044 Q786446:T786580 JM786446:JP786580 TI786446:TL786580 ADE786446:ADH786580 ANA786446:AND786580 AWW786446:AWZ786580 BGS786446:BGV786580 BQO786446:BQR786580 CAK786446:CAN786580 CKG786446:CKJ786580 CUC786446:CUF786580 DDY786446:DEB786580 DNU786446:DNX786580 DXQ786446:DXT786580 EHM786446:EHP786580 ERI786446:ERL786580 FBE786446:FBH786580 FLA786446:FLD786580 FUW786446:FUZ786580 GES786446:GEV786580 GOO786446:GOR786580 GYK786446:GYN786580 HIG786446:HIJ786580 HSC786446:HSF786580 IBY786446:ICB786580 ILU786446:ILX786580 IVQ786446:IVT786580 JFM786446:JFP786580 JPI786446:JPL786580 JZE786446:JZH786580 KJA786446:KJD786580 KSW786446:KSZ786580 LCS786446:LCV786580 LMO786446:LMR786580 LWK786446:LWN786580 MGG786446:MGJ786580 MQC786446:MQF786580 MZY786446:NAB786580 NJU786446:NJX786580 NTQ786446:NTT786580 ODM786446:ODP786580 ONI786446:ONL786580 OXE786446:OXH786580 PHA786446:PHD786580 PQW786446:PQZ786580 QAS786446:QAV786580 QKO786446:QKR786580 QUK786446:QUN786580 REG786446:REJ786580 ROC786446:ROF786580 RXY786446:RYB786580 SHU786446:SHX786580 SRQ786446:SRT786580 TBM786446:TBP786580 TLI786446:TLL786580 TVE786446:TVH786580 UFA786446:UFD786580 UOW786446:UOZ786580 UYS786446:UYV786580 VIO786446:VIR786580 VSK786446:VSN786580 WCG786446:WCJ786580 WMC786446:WMF786580 WVY786446:WWB786580 Q851982:T852116 JM851982:JP852116 TI851982:TL852116 ADE851982:ADH852116 ANA851982:AND852116 AWW851982:AWZ852116 BGS851982:BGV852116 BQO851982:BQR852116 CAK851982:CAN852116 CKG851982:CKJ852116 CUC851982:CUF852116 DDY851982:DEB852116 DNU851982:DNX852116 DXQ851982:DXT852116 EHM851982:EHP852116 ERI851982:ERL852116 FBE851982:FBH852116 FLA851982:FLD852116 FUW851982:FUZ852116 GES851982:GEV852116 GOO851982:GOR852116 GYK851982:GYN852116 HIG851982:HIJ852116 HSC851982:HSF852116 IBY851982:ICB852116 ILU851982:ILX852116 IVQ851982:IVT852116 JFM851982:JFP852116 JPI851982:JPL852116 JZE851982:JZH852116 KJA851982:KJD852116 KSW851982:KSZ852116 LCS851982:LCV852116 LMO851982:LMR852116 LWK851982:LWN852116 MGG851982:MGJ852116 MQC851982:MQF852116 MZY851982:NAB852116 NJU851982:NJX852116 NTQ851982:NTT852116 ODM851982:ODP852116 ONI851982:ONL852116 OXE851982:OXH852116 PHA851982:PHD852116 PQW851982:PQZ852116 QAS851982:QAV852116 QKO851982:QKR852116 QUK851982:QUN852116 REG851982:REJ852116 ROC851982:ROF852116 RXY851982:RYB852116 SHU851982:SHX852116 SRQ851982:SRT852116 TBM851982:TBP852116 TLI851982:TLL852116 TVE851982:TVH852116 UFA851982:UFD852116 UOW851982:UOZ852116 UYS851982:UYV852116 VIO851982:VIR852116 VSK851982:VSN852116 WCG851982:WCJ852116 WMC851982:WMF852116 WVY851982:WWB852116 Q917518:T917652 JM917518:JP917652 TI917518:TL917652 ADE917518:ADH917652 ANA917518:AND917652 AWW917518:AWZ917652 BGS917518:BGV917652 BQO917518:BQR917652 CAK917518:CAN917652 CKG917518:CKJ917652 CUC917518:CUF917652 DDY917518:DEB917652 DNU917518:DNX917652 DXQ917518:DXT917652 EHM917518:EHP917652 ERI917518:ERL917652 FBE917518:FBH917652 FLA917518:FLD917652 FUW917518:FUZ917652 GES917518:GEV917652 GOO917518:GOR917652 GYK917518:GYN917652 HIG917518:HIJ917652 HSC917518:HSF917652 IBY917518:ICB917652 ILU917518:ILX917652 IVQ917518:IVT917652 JFM917518:JFP917652 JPI917518:JPL917652 JZE917518:JZH917652 KJA917518:KJD917652 KSW917518:KSZ917652 LCS917518:LCV917652 LMO917518:LMR917652 LWK917518:LWN917652 MGG917518:MGJ917652 MQC917518:MQF917652 MZY917518:NAB917652 NJU917518:NJX917652 NTQ917518:NTT917652 ODM917518:ODP917652 ONI917518:ONL917652 OXE917518:OXH917652 PHA917518:PHD917652 PQW917518:PQZ917652 QAS917518:QAV917652 QKO917518:QKR917652 QUK917518:QUN917652 REG917518:REJ917652 ROC917518:ROF917652 RXY917518:RYB917652 SHU917518:SHX917652 SRQ917518:SRT917652 TBM917518:TBP917652 TLI917518:TLL917652 TVE917518:TVH917652 UFA917518:UFD917652 UOW917518:UOZ917652 UYS917518:UYV917652 VIO917518:VIR917652 VSK917518:VSN917652 WCG917518:WCJ917652 WMC917518:WMF917652 WVY917518:WWB917652 Q983054:T983188 JM983054:JP983188 TI983054:TL983188 ADE983054:ADH983188 ANA983054:AND983188 AWW983054:AWZ983188 BGS983054:BGV983188 BQO983054:BQR983188 CAK983054:CAN983188 CKG983054:CKJ983188 CUC983054:CUF983188 DDY983054:DEB983188 DNU983054:DNX983188 DXQ983054:DXT983188 EHM983054:EHP983188 ERI983054:ERL983188 FBE983054:FBH983188 FLA983054:FLD983188 FUW983054:FUZ983188 GES983054:GEV983188 GOO983054:GOR983188 GYK983054:GYN983188 HIG983054:HIJ983188 HSC983054:HSF983188 IBY983054:ICB983188 ILU983054:ILX983188 IVQ983054:IVT983188 JFM983054:JFP983188 JPI983054:JPL983188 JZE983054:JZH983188 KJA983054:KJD983188 KSW983054:KSZ983188 LCS983054:LCV983188 LMO983054:LMR983188 LWK983054:LWN983188 MGG983054:MGJ983188 MQC983054:MQF983188 MZY983054:NAB983188 NJU983054:NJX983188 NTQ983054:NTT983188 ODM983054:ODP983188 ONI983054:ONL983188 OXE983054:OXH983188 PHA983054:PHD983188 PQW983054:PQZ983188 QAS983054:QAV983188 QKO983054:QKR983188 QUK983054:QUN983188 REG983054:REJ983188 ROC983054:ROF983188 RXY983054:RYB983188 SHU983054:SHX983188 SRQ983054:SRT983188 TBM983054:TBP983188 TLI983054:TLL983188 TVE983054:TVH983188 UFA983054:UFD983188 UOW983054:UOZ983188 UYS983054:UYV983188 VIO983054:VIR983188 VSK983054:VSN983188 WCG983054:WCJ983188 WMC983054:WMF983188 WVY983054:WWB983188 U14:AA153 JQ14:JW153 TM14:TS153 ADI14:ADO153 ANE14:ANK153 AXA14:AXG153 BGW14:BHC153 BQS14:BQY153 CAO14:CAU153 CKK14:CKQ153 CUG14:CUM153 DEC14:DEI153 DNY14:DOE153 DXU14:DYA153 EHQ14:EHW153 ERM14:ERS153 FBI14:FBO153 FLE14:FLK153 FVA14:FVG153 GEW14:GFC153 GOS14:GOY153 GYO14:GYU153 HIK14:HIQ153 HSG14:HSM153 ICC14:ICI153 ILY14:IME153 IVU14:IWA153 JFQ14:JFW153 JPM14:JPS153 JZI14:JZO153 KJE14:KJK153 KTA14:KTG153 LCW14:LDC153 LMS14:LMY153 LWO14:LWU153 MGK14:MGQ153 MQG14:MQM153 NAC14:NAI153 NJY14:NKE153 NTU14:NUA153 ODQ14:ODW153 ONM14:ONS153 OXI14:OXO153 PHE14:PHK153 PRA14:PRG153 QAW14:QBC153 QKS14:QKY153 QUO14:QUU153 REK14:REQ153 ROG14:ROM153 RYC14:RYI153 SHY14:SIE153 SRU14:SSA153 TBQ14:TBW153 TLM14:TLS153 TVI14:TVO153 UFE14:UFK153 UPA14:UPG153 UYW14:UZC153 VIS14:VIY153 VSO14:VSU153 WCK14:WCQ153 WMG14:WMM153 WWC14:WWI153 U65550:AA65689 JQ65550:JW65689 TM65550:TS65689 ADI65550:ADO65689 ANE65550:ANK65689 AXA65550:AXG65689 BGW65550:BHC65689 BQS65550:BQY65689 CAO65550:CAU65689 CKK65550:CKQ65689 CUG65550:CUM65689 DEC65550:DEI65689 DNY65550:DOE65689 DXU65550:DYA65689 EHQ65550:EHW65689 ERM65550:ERS65689 FBI65550:FBO65689 FLE65550:FLK65689 FVA65550:FVG65689 GEW65550:GFC65689 GOS65550:GOY65689 GYO65550:GYU65689 HIK65550:HIQ65689 HSG65550:HSM65689 ICC65550:ICI65689 ILY65550:IME65689 IVU65550:IWA65689 JFQ65550:JFW65689 JPM65550:JPS65689 JZI65550:JZO65689 KJE65550:KJK65689 KTA65550:KTG65689 LCW65550:LDC65689 LMS65550:LMY65689 LWO65550:LWU65689 MGK65550:MGQ65689 MQG65550:MQM65689 NAC65550:NAI65689 NJY65550:NKE65689 NTU65550:NUA65689 ODQ65550:ODW65689 ONM65550:ONS65689 OXI65550:OXO65689 PHE65550:PHK65689 PRA65550:PRG65689 QAW65550:QBC65689 QKS65550:QKY65689 QUO65550:QUU65689 REK65550:REQ65689 ROG65550:ROM65689 RYC65550:RYI65689 SHY65550:SIE65689 SRU65550:SSA65689 TBQ65550:TBW65689 TLM65550:TLS65689 TVI65550:TVO65689 UFE65550:UFK65689 UPA65550:UPG65689 UYW65550:UZC65689 VIS65550:VIY65689 VSO65550:VSU65689 WCK65550:WCQ65689 WMG65550:WMM65689 WWC65550:WWI65689 U131086:AA131225 JQ131086:JW131225 TM131086:TS131225 ADI131086:ADO131225 ANE131086:ANK131225 AXA131086:AXG131225 BGW131086:BHC131225 BQS131086:BQY131225 CAO131086:CAU131225 CKK131086:CKQ131225 CUG131086:CUM131225 DEC131086:DEI131225 DNY131086:DOE131225 DXU131086:DYA131225 EHQ131086:EHW131225 ERM131086:ERS131225 FBI131086:FBO131225 FLE131086:FLK131225 FVA131086:FVG131225 GEW131086:GFC131225 GOS131086:GOY131225 GYO131086:GYU131225 HIK131086:HIQ131225 HSG131086:HSM131225 ICC131086:ICI131225 ILY131086:IME131225 IVU131086:IWA131225 JFQ131086:JFW131225 JPM131086:JPS131225 JZI131086:JZO131225 KJE131086:KJK131225 KTA131086:KTG131225 LCW131086:LDC131225 LMS131086:LMY131225 LWO131086:LWU131225 MGK131086:MGQ131225 MQG131086:MQM131225 NAC131086:NAI131225 NJY131086:NKE131225 NTU131086:NUA131225 ODQ131086:ODW131225 ONM131086:ONS131225 OXI131086:OXO131225 PHE131086:PHK131225 PRA131086:PRG131225 QAW131086:QBC131225 QKS131086:QKY131225 QUO131086:QUU131225 REK131086:REQ131225 ROG131086:ROM131225 RYC131086:RYI131225 SHY131086:SIE131225 SRU131086:SSA131225 TBQ131086:TBW131225 TLM131086:TLS131225 TVI131086:TVO131225 UFE131086:UFK131225 UPA131086:UPG131225 UYW131086:UZC131225 VIS131086:VIY131225 VSO131086:VSU131225 WCK131086:WCQ131225 WMG131086:WMM131225 WWC131086:WWI131225 U196622:AA196761 JQ196622:JW196761 TM196622:TS196761 ADI196622:ADO196761 ANE196622:ANK196761 AXA196622:AXG196761 BGW196622:BHC196761 BQS196622:BQY196761 CAO196622:CAU196761 CKK196622:CKQ196761 CUG196622:CUM196761 DEC196622:DEI196761 DNY196622:DOE196761 DXU196622:DYA196761 EHQ196622:EHW196761 ERM196622:ERS196761 FBI196622:FBO196761 FLE196622:FLK196761 FVA196622:FVG196761 GEW196622:GFC196761 GOS196622:GOY196761 GYO196622:GYU196761 HIK196622:HIQ196761 HSG196622:HSM196761 ICC196622:ICI196761 ILY196622:IME196761 IVU196622:IWA196761 JFQ196622:JFW196761 JPM196622:JPS196761 JZI196622:JZO196761 KJE196622:KJK196761 KTA196622:KTG196761 LCW196622:LDC196761 LMS196622:LMY196761 LWO196622:LWU196761 MGK196622:MGQ196761 MQG196622:MQM196761 NAC196622:NAI196761 NJY196622:NKE196761 NTU196622:NUA196761 ODQ196622:ODW196761 ONM196622:ONS196761 OXI196622:OXO196761 PHE196622:PHK196761 PRA196622:PRG196761 QAW196622:QBC196761 QKS196622:QKY196761 QUO196622:QUU196761 REK196622:REQ196761 ROG196622:ROM196761 RYC196622:RYI196761 SHY196622:SIE196761 SRU196622:SSA196761 TBQ196622:TBW196761 TLM196622:TLS196761 TVI196622:TVO196761 UFE196622:UFK196761 UPA196622:UPG196761 UYW196622:UZC196761 VIS196622:VIY196761 VSO196622:VSU196761 WCK196622:WCQ196761 WMG196622:WMM196761 WWC196622:WWI196761 U262158:AA262297 JQ262158:JW262297 TM262158:TS262297 ADI262158:ADO262297 ANE262158:ANK262297 AXA262158:AXG262297 BGW262158:BHC262297 BQS262158:BQY262297 CAO262158:CAU262297 CKK262158:CKQ262297 CUG262158:CUM262297 DEC262158:DEI262297 DNY262158:DOE262297 DXU262158:DYA262297 EHQ262158:EHW262297 ERM262158:ERS262297 FBI262158:FBO262297 FLE262158:FLK262297 FVA262158:FVG262297 GEW262158:GFC262297 GOS262158:GOY262297 GYO262158:GYU262297 HIK262158:HIQ262297 HSG262158:HSM262297 ICC262158:ICI262297 ILY262158:IME262297 IVU262158:IWA262297 JFQ262158:JFW262297 JPM262158:JPS262297 JZI262158:JZO262297 KJE262158:KJK262297 KTA262158:KTG262297 LCW262158:LDC262297 LMS262158:LMY262297 LWO262158:LWU262297 MGK262158:MGQ262297 MQG262158:MQM262297 NAC262158:NAI262297 NJY262158:NKE262297 NTU262158:NUA262297 ODQ262158:ODW262297 ONM262158:ONS262297 OXI262158:OXO262297 PHE262158:PHK262297 PRA262158:PRG262297 QAW262158:QBC262297 QKS262158:QKY262297 QUO262158:QUU262297 REK262158:REQ262297 ROG262158:ROM262297 RYC262158:RYI262297 SHY262158:SIE262297 SRU262158:SSA262297 TBQ262158:TBW262297 TLM262158:TLS262297 TVI262158:TVO262297 UFE262158:UFK262297 UPA262158:UPG262297 UYW262158:UZC262297 VIS262158:VIY262297 VSO262158:VSU262297 WCK262158:WCQ262297 WMG262158:WMM262297 WWC262158:WWI262297 U327694:AA327833 JQ327694:JW327833 TM327694:TS327833 ADI327694:ADO327833 ANE327694:ANK327833 AXA327694:AXG327833 BGW327694:BHC327833 BQS327694:BQY327833 CAO327694:CAU327833 CKK327694:CKQ327833 CUG327694:CUM327833 DEC327694:DEI327833 DNY327694:DOE327833 DXU327694:DYA327833 EHQ327694:EHW327833 ERM327694:ERS327833 FBI327694:FBO327833 FLE327694:FLK327833 FVA327694:FVG327833 GEW327694:GFC327833 GOS327694:GOY327833 GYO327694:GYU327833 HIK327694:HIQ327833 HSG327694:HSM327833 ICC327694:ICI327833 ILY327694:IME327833 IVU327694:IWA327833 JFQ327694:JFW327833 JPM327694:JPS327833 JZI327694:JZO327833 KJE327694:KJK327833 KTA327694:KTG327833 LCW327694:LDC327833 LMS327694:LMY327833 LWO327694:LWU327833 MGK327694:MGQ327833 MQG327694:MQM327833 NAC327694:NAI327833 NJY327694:NKE327833 NTU327694:NUA327833 ODQ327694:ODW327833 ONM327694:ONS327833 OXI327694:OXO327833 PHE327694:PHK327833 PRA327694:PRG327833 QAW327694:QBC327833 QKS327694:QKY327833 QUO327694:QUU327833 REK327694:REQ327833 ROG327694:ROM327833 RYC327694:RYI327833 SHY327694:SIE327833 SRU327694:SSA327833 TBQ327694:TBW327833 TLM327694:TLS327833 TVI327694:TVO327833 UFE327694:UFK327833 UPA327694:UPG327833 UYW327694:UZC327833 VIS327694:VIY327833 VSO327694:VSU327833 WCK327694:WCQ327833 WMG327694:WMM327833 WWC327694:WWI327833 U393230:AA393369 JQ393230:JW393369 TM393230:TS393369 ADI393230:ADO393369 ANE393230:ANK393369 AXA393230:AXG393369 BGW393230:BHC393369 BQS393230:BQY393369 CAO393230:CAU393369 CKK393230:CKQ393369 CUG393230:CUM393369 DEC393230:DEI393369 DNY393230:DOE393369 DXU393230:DYA393369 EHQ393230:EHW393369 ERM393230:ERS393369 FBI393230:FBO393369 FLE393230:FLK393369 FVA393230:FVG393369 GEW393230:GFC393369 GOS393230:GOY393369 GYO393230:GYU393369 HIK393230:HIQ393369 HSG393230:HSM393369 ICC393230:ICI393369 ILY393230:IME393369 IVU393230:IWA393369 JFQ393230:JFW393369 JPM393230:JPS393369 JZI393230:JZO393369 KJE393230:KJK393369 KTA393230:KTG393369 LCW393230:LDC393369 LMS393230:LMY393369 LWO393230:LWU393369 MGK393230:MGQ393369 MQG393230:MQM393369 NAC393230:NAI393369 NJY393230:NKE393369 NTU393230:NUA393369 ODQ393230:ODW393369 ONM393230:ONS393369 OXI393230:OXO393369 PHE393230:PHK393369 PRA393230:PRG393369 QAW393230:QBC393369 QKS393230:QKY393369 QUO393230:QUU393369 REK393230:REQ393369 ROG393230:ROM393369 RYC393230:RYI393369 SHY393230:SIE393369 SRU393230:SSA393369 TBQ393230:TBW393369 TLM393230:TLS393369 TVI393230:TVO393369 UFE393230:UFK393369 UPA393230:UPG393369 UYW393230:UZC393369 VIS393230:VIY393369 VSO393230:VSU393369 WCK393230:WCQ393369 WMG393230:WMM393369 WWC393230:WWI393369 U458766:AA458905 JQ458766:JW458905 TM458766:TS458905 ADI458766:ADO458905 ANE458766:ANK458905 AXA458766:AXG458905 BGW458766:BHC458905 BQS458766:BQY458905 CAO458766:CAU458905 CKK458766:CKQ458905 CUG458766:CUM458905 DEC458766:DEI458905 DNY458766:DOE458905 DXU458766:DYA458905 EHQ458766:EHW458905 ERM458766:ERS458905 FBI458766:FBO458905 FLE458766:FLK458905 FVA458766:FVG458905 GEW458766:GFC458905 GOS458766:GOY458905 GYO458766:GYU458905 HIK458766:HIQ458905 HSG458766:HSM458905 ICC458766:ICI458905 ILY458766:IME458905 IVU458766:IWA458905 JFQ458766:JFW458905 JPM458766:JPS458905 JZI458766:JZO458905 KJE458766:KJK458905 KTA458766:KTG458905 LCW458766:LDC458905 LMS458766:LMY458905 LWO458766:LWU458905 MGK458766:MGQ458905 MQG458766:MQM458905 NAC458766:NAI458905 NJY458766:NKE458905 NTU458766:NUA458905 ODQ458766:ODW458905 ONM458766:ONS458905 OXI458766:OXO458905 PHE458766:PHK458905 PRA458766:PRG458905 QAW458766:QBC458905 QKS458766:QKY458905 QUO458766:QUU458905 REK458766:REQ458905 ROG458766:ROM458905 RYC458766:RYI458905 SHY458766:SIE458905 SRU458766:SSA458905 TBQ458766:TBW458905 TLM458766:TLS458905 TVI458766:TVO458905 UFE458766:UFK458905 UPA458766:UPG458905 UYW458766:UZC458905 VIS458766:VIY458905 VSO458766:VSU458905 WCK458766:WCQ458905 WMG458766:WMM458905 WWC458766:WWI458905 U524302:AA524441 JQ524302:JW524441 TM524302:TS524441 ADI524302:ADO524441 ANE524302:ANK524441 AXA524302:AXG524441 BGW524302:BHC524441 BQS524302:BQY524441 CAO524302:CAU524441 CKK524302:CKQ524441 CUG524302:CUM524441 DEC524302:DEI524441 DNY524302:DOE524441 DXU524302:DYA524441 EHQ524302:EHW524441 ERM524302:ERS524441 FBI524302:FBO524441 FLE524302:FLK524441 FVA524302:FVG524441 GEW524302:GFC524441 GOS524302:GOY524441 GYO524302:GYU524441 HIK524302:HIQ524441 HSG524302:HSM524441 ICC524302:ICI524441 ILY524302:IME524441 IVU524302:IWA524441 JFQ524302:JFW524441 JPM524302:JPS524441 JZI524302:JZO524441 KJE524302:KJK524441 KTA524302:KTG524441 LCW524302:LDC524441 LMS524302:LMY524441 LWO524302:LWU524441 MGK524302:MGQ524441 MQG524302:MQM524441 NAC524302:NAI524441 NJY524302:NKE524441 NTU524302:NUA524441 ODQ524302:ODW524441 ONM524302:ONS524441 OXI524302:OXO524441 PHE524302:PHK524441 PRA524302:PRG524441 QAW524302:QBC524441 QKS524302:QKY524441 QUO524302:QUU524441 REK524302:REQ524441 ROG524302:ROM524441 RYC524302:RYI524441 SHY524302:SIE524441 SRU524302:SSA524441 TBQ524302:TBW524441 TLM524302:TLS524441 TVI524302:TVO524441 UFE524302:UFK524441 UPA524302:UPG524441 UYW524302:UZC524441 VIS524302:VIY524441 VSO524302:VSU524441 WCK524302:WCQ524441 WMG524302:WMM524441 WWC524302:WWI524441 U589838:AA589977 JQ589838:JW589977 TM589838:TS589977 ADI589838:ADO589977 ANE589838:ANK589977 AXA589838:AXG589977 BGW589838:BHC589977 BQS589838:BQY589977 CAO589838:CAU589977 CKK589838:CKQ589977 CUG589838:CUM589977 DEC589838:DEI589977 DNY589838:DOE589977 DXU589838:DYA589977 EHQ589838:EHW589977 ERM589838:ERS589977 FBI589838:FBO589977 FLE589838:FLK589977 FVA589838:FVG589977 GEW589838:GFC589977 GOS589838:GOY589977 GYO589838:GYU589977 HIK589838:HIQ589977 HSG589838:HSM589977 ICC589838:ICI589977 ILY589838:IME589977 IVU589838:IWA589977 JFQ589838:JFW589977 JPM589838:JPS589977 JZI589838:JZO589977 KJE589838:KJK589977 KTA589838:KTG589977 LCW589838:LDC589977 LMS589838:LMY589977 LWO589838:LWU589977 MGK589838:MGQ589977 MQG589838:MQM589977 NAC589838:NAI589977 NJY589838:NKE589977 NTU589838:NUA589977 ODQ589838:ODW589977 ONM589838:ONS589977 OXI589838:OXO589977 PHE589838:PHK589977 PRA589838:PRG589977 QAW589838:QBC589977 QKS589838:QKY589977 QUO589838:QUU589977 REK589838:REQ589977 ROG589838:ROM589977 RYC589838:RYI589977 SHY589838:SIE589977 SRU589838:SSA589977 TBQ589838:TBW589977 TLM589838:TLS589977 TVI589838:TVO589977 UFE589838:UFK589977 UPA589838:UPG589977 UYW589838:UZC589977 VIS589838:VIY589977 VSO589838:VSU589977 WCK589838:WCQ589977 WMG589838:WMM589977 WWC589838:WWI589977 U655374:AA655513 JQ655374:JW655513 TM655374:TS655513 ADI655374:ADO655513 ANE655374:ANK655513 AXA655374:AXG655513 BGW655374:BHC655513 BQS655374:BQY655513 CAO655374:CAU655513 CKK655374:CKQ655513 CUG655374:CUM655513 DEC655374:DEI655513 DNY655374:DOE655513 DXU655374:DYA655513 EHQ655374:EHW655513 ERM655374:ERS655513 FBI655374:FBO655513 FLE655374:FLK655513 FVA655374:FVG655513 GEW655374:GFC655513 GOS655374:GOY655513 GYO655374:GYU655513 HIK655374:HIQ655513 HSG655374:HSM655513 ICC655374:ICI655513 ILY655374:IME655513 IVU655374:IWA655513 JFQ655374:JFW655513 JPM655374:JPS655513 JZI655374:JZO655513 KJE655374:KJK655513 KTA655374:KTG655513 LCW655374:LDC655513 LMS655374:LMY655513 LWO655374:LWU655513 MGK655374:MGQ655513 MQG655374:MQM655513 NAC655374:NAI655513 NJY655374:NKE655513 NTU655374:NUA655513 ODQ655374:ODW655513 ONM655374:ONS655513 OXI655374:OXO655513 PHE655374:PHK655513 PRA655374:PRG655513 QAW655374:QBC655513 QKS655374:QKY655513 QUO655374:QUU655513 REK655374:REQ655513 ROG655374:ROM655513 RYC655374:RYI655513 SHY655374:SIE655513 SRU655374:SSA655513 TBQ655374:TBW655513 TLM655374:TLS655513 TVI655374:TVO655513 UFE655374:UFK655513 UPA655374:UPG655513 UYW655374:UZC655513 VIS655374:VIY655513 VSO655374:VSU655513 WCK655374:WCQ655513 WMG655374:WMM655513 WWC655374:WWI655513 U720910:AA721049 JQ720910:JW721049 TM720910:TS721049 ADI720910:ADO721049 ANE720910:ANK721049 AXA720910:AXG721049 BGW720910:BHC721049 BQS720910:BQY721049 CAO720910:CAU721049 CKK720910:CKQ721049 CUG720910:CUM721049 DEC720910:DEI721049 DNY720910:DOE721049 DXU720910:DYA721049 EHQ720910:EHW721049 ERM720910:ERS721049 FBI720910:FBO721049 FLE720910:FLK721049 FVA720910:FVG721049 GEW720910:GFC721049 GOS720910:GOY721049 GYO720910:GYU721049 HIK720910:HIQ721049 HSG720910:HSM721049 ICC720910:ICI721049 ILY720910:IME721049 IVU720910:IWA721049 JFQ720910:JFW721049 JPM720910:JPS721049 JZI720910:JZO721049 KJE720910:KJK721049 KTA720910:KTG721049 LCW720910:LDC721049 LMS720910:LMY721049 LWO720910:LWU721049 MGK720910:MGQ721049 MQG720910:MQM721049 NAC720910:NAI721049 NJY720910:NKE721049 NTU720910:NUA721049 ODQ720910:ODW721049 ONM720910:ONS721049 OXI720910:OXO721049 PHE720910:PHK721049 PRA720910:PRG721049 QAW720910:QBC721049 QKS720910:QKY721049 QUO720910:QUU721049 REK720910:REQ721049 ROG720910:ROM721049 RYC720910:RYI721049 SHY720910:SIE721049 SRU720910:SSA721049 TBQ720910:TBW721049 TLM720910:TLS721049 TVI720910:TVO721049 UFE720910:UFK721049 UPA720910:UPG721049 UYW720910:UZC721049 VIS720910:VIY721049 VSO720910:VSU721049 WCK720910:WCQ721049 WMG720910:WMM721049 WWC720910:WWI721049 U786446:AA786585 JQ786446:JW786585 TM786446:TS786585 ADI786446:ADO786585 ANE786446:ANK786585 AXA786446:AXG786585 BGW786446:BHC786585 BQS786446:BQY786585 CAO786446:CAU786585 CKK786446:CKQ786585 CUG786446:CUM786585 DEC786446:DEI786585 DNY786446:DOE786585 DXU786446:DYA786585 EHQ786446:EHW786585 ERM786446:ERS786585 FBI786446:FBO786585 FLE786446:FLK786585 FVA786446:FVG786585 GEW786446:GFC786585 GOS786446:GOY786585 GYO786446:GYU786585 HIK786446:HIQ786585 HSG786446:HSM786585 ICC786446:ICI786585 ILY786446:IME786585 IVU786446:IWA786585 JFQ786446:JFW786585 JPM786446:JPS786585 JZI786446:JZO786585 KJE786446:KJK786585 KTA786446:KTG786585 LCW786446:LDC786585 LMS786446:LMY786585 LWO786446:LWU786585 MGK786446:MGQ786585 MQG786446:MQM786585 NAC786446:NAI786585 NJY786446:NKE786585 NTU786446:NUA786585 ODQ786446:ODW786585 ONM786446:ONS786585 OXI786446:OXO786585 PHE786446:PHK786585 PRA786446:PRG786585 QAW786446:QBC786585 QKS786446:QKY786585 QUO786446:QUU786585 REK786446:REQ786585 ROG786446:ROM786585 RYC786446:RYI786585 SHY786446:SIE786585 SRU786446:SSA786585 TBQ786446:TBW786585 TLM786446:TLS786585 TVI786446:TVO786585 UFE786446:UFK786585 UPA786446:UPG786585 UYW786446:UZC786585 VIS786446:VIY786585 VSO786446:VSU786585 WCK786446:WCQ786585 WMG786446:WMM786585 WWC786446:WWI786585 U851982:AA852121 JQ851982:JW852121 TM851982:TS852121 ADI851982:ADO852121 ANE851982:ANK852121 AXA851982:AXG852121 BGW851982:BHC852121 BQS851982:BQY852121 CAO851982:CAU852121 CKK851982:CKQ852121 CUG851982:CUM852121 DEC851982:DEI852121 DNY851982:DOE852121 DXU851982:DYA852121 EHQ851982:EHW852121 ERM851982:ERS852121 FBI851982:FBO852121 FLE851982:FLK852121 FVA851982:FVG852121 GEW851982:GFC852121 GOS851982:GOY852121 GYO851982:GYU852121 HIK851982:HIQ852121 HSG851982:HSM852121 ICC851982:ICI852121 ILY851982:IME852121 IVU851982:IWA852121 JFQ851982:JFW852121 JPM851982:JPS852121 JZI851982:JZO852121 KJE851982:KJK852121 KTA851982:KTG852121 LCW851982:LDC852121 LMS851982:LMY852121 LWO851982:LWU852121 MGK851982:MGQ852121 MQG851982:MQM852121 NAC851982:NAI852121 NJY851982:NKE852121 NTU851982:NUA852121 ODQ851982:ODW852121 ONM851982:ONS852121 OXI851982:OXO852121 PHE851982:PHK852121 PRA851982:PRG852121 QAW851982:QBC852121 QKS851982:QKY852121 QUO851982:QUU852121 REK851982:REQ852121 ROG851982:ROM852121 RYC851982:RYI852121 SHY851982:SIE852121 SRU851982:SSA852121 TBQ851982:TBW852121 TLM851982:TLS852121 TVI851982:TVO852121 UFE851982:UFK852121 UPA851982:UPG852121 UYW851982:UZC852121 VIS851982:VIY852121 VSO851982:VSU852121 WCK851982:WCQ852121 WMG851982:WMM852121 WWC851982:WWI852121 U917518:AA917657 JQ917518:JW917657 TM917518:TS917657 ADI917518:ADO917657 ANE917518:ANK917657 AXA917518:AXG917657 BGW917518:BHC917657 BQS917518:BQY917657 CAO917518:CAU917657 CKK917518:CKQ917657 CUG917518:CUM917657 DEC917518:DEI917657 DNY917518:DOE917657 DXU917518:DYA917657 EHQ917518:EHW917657 ERM917518:ERS917657 FBI917518:FBO917657 FLE917518:FLK917657 FVA917518:FVG917657 GEW917518:GFC917657 GOS917518:GOY917657 GYO917518:GYU917657 HIK917518:HIQ917657 HSG917518:HSM917657 ICC917518:ICI917657 ILY917518:IME917657 IVU917518:IWA917657 JFQ917518:JFW917657 JPM917518:JPS917657 JZI917518:JZO917657 KJE917518:KJK917657 KTA917518:KTG917657 LCW917518:LDC917657 LMS917518:LMY917657 LWO917518:LWU917657 MGK917518:MGQ917657 MQG917518:MQM917657 NAC917518:NAI917657 NJY917518:NKE917657 NTU917518:NUA917657 ODQ917518:ODW917657 ONM917518:ONS917657 OXI917518:OXO917657 PHE917518:PHK917657 PRA917518:PRG917657 QAW917518:QBC917657 QKS917518:QKY917657 QUO917518:QUU917657 REK917518:REQ917657 ROG917518:ROM917657 RYC917518:RYI917657 SHY917518:SIE917657 SRU917518:SSA917657 TBQ917518:TBW917657 TLM917518:TLS917657 TVI917518:TVO917657 UFE917518:UFK917657 UPA917518:UPG917657 UYW917518:UZC917657 VIS917518:VIY917657 VSO917518:VSU917657 WCK917518:WCQ917657 WMG917518:WMM917657 WWC917518:WWI917657 U983054:AA983193 JQ983054:JW983193 TM983054:TS983193 ADI983054:ADO983193 ANE983054:ANK983193 AXA983054:AXG983193 BGW983054:BHC983193 BQS983054:BQY983193 CAO983054:CAU983193 CKK983054:CKQ983193 CUG983054:CUM983193 DEC983054:DEI983193 DNY983054:DOE983193 DXU983054:DYA983193 EHQ983054:EHW983193 ERM983054:ERS983193 FBI983054:FBO983193 FLE983054:FLK983193 FVA983054:FVG983193 GEW983054:GFC983193 GOS983054:GOY983193 GYO983054:GYU983193 HIK983054:HIQ983193 HSG983054:HSM983193 ICC983054:ICI983193 ILY983054:IME983193 IVU983054:IWA983193 JFQ983054:JFW983193 JPM983054:JPS983193 JZI983054:JZO983193 KJE983054:KJK983193 KTA983054:KTG983193 LCW983054:LDC983193 LMS983054:LMY983193 LWO983054:LWU983193 MGK983054:MGQ983193 MQG983054:MQM983193 NAC983054:NAI983193 NJY983054:NKE983193 NTU983054:NUA983193 ODQ983054:ODW983193 ONM983054:ONS983193 OXI983054:OXO983193 PHE983054:PHK983193 PRA983054:PRG983193 QAW983054:QBC983193 QKS983054:QKY983193 QUO983054:QUU983193 REK983054:REQ983193 ROG983054:ROM983193 RYC983054:RYI983193 SHY983054:SIE983193 SRU983054:SSA983193 TBQ983054:TBW983193 TLM983054:TLS983193 TVI983054:TVO983193 UFE983054:UFK983193 UPA983054:UPG983193 UYW983054:UZC983193 VIS983054:VIY983193 VSO983054:VSU983193 WCK983054:WCQ983193 WMG983054:WMM983193 WWC983054:WWI983193 J14:J86 JF14:JF86 TB14:TB86 ACX14:ACX86 AMT14:AMT86 AWP14:AWP86 BGL14:BGL86 BQH14:BQH86 CAD14:CAD86 CJZ14:CJZ86 CTV14:CTV86 DDR14:DDR86 DNN14:DNN86 DXJ14:DXJ86 EHF14:EHF86 ERB14:ERB86 FAX14:FAX86 FKT14:FKT86 FUP14:FUP86 GEL14:GEL86 GOH14:GOH86 GYD14:GYD86 HHZ14:HHZ86 HRV14:HRV86 IBR14:IBR86 ILN14:ILN86 IVJ14:IVJ86 JFF14:JFF86 JPB14:JPB86 JYX14:JYX86 KIT14:KIT86 KSP14:KSP86 LCL14:LCL86 LMH14:LMH86 LWD14:LWD86 MFZ14:MFZ86 MPV14:MPV86 MZR14:MZR86 NJN14:NJN86 NTJ14:NTJ86 ODF14:ODF86 ONB14:ONB86 OWX14:OWX86 PGT14:PGT86 PQP14:PQP86 QAL14:QAL86 QKH14:QKH86 QUD14:QUD86 RDZ14:RDZ86 RNV14:RNV86 RXR14:RXR86 SHN14:SHN86 SRJ14:SRJ86 TBF14:TBF86 TLB14:TLB86 TUX14:TUX86 UET14:UET86 UOP14:UOP86 UYL14:UYL86 VIH14:VIH86 VSD14:VSD86 WBZ14:WBZ86 WLV14:WLV86 WVR14:WVR86 J65550:J65622 JF65550:JF65622 TB65550:TB65622 ACX65550:ACX65622 AMT65550:AMT65622 AWP65550:AWP65622 BGL65550:BGL65622 BQH65550:BQH65622 CAD65550:CAD65622 CJZ65550:CJZ65622 CTV65550:CTV65622 DDR65550:DDR65622 DNN65550:DNN65622 DXJ65550:DXJ65622 EHF65550:EHF65622 ERB65550:ERB65622 FAX65550:FAX65622 FKT65550:FKT65622 FUP65550:FUP65622 GEL65550:GEL65622 GOH65550:GOH65622 GYD65550:GYD65622 HHZ65550:HHZ65622 HRV65550:HRV65622 IBR65550:IBR65622 ILN65550:ILN65622 IVJ65550:IVJ65622 JFF65550:JFF65622 JPB65550:JPB65622 JYX65550:JYX65622 KIT65550:KIT65622 KSP65550:KSP65622 LCL65550:LCL65622 LMH65550:LMH65622 LWD65550:LWD65622 MFZ65550:MFZ65622 MPV65550:MPV65622 MZR65550:MZR65622 NJN65550:NJN65622 NTJ65550:NTJ65622 ODF65550:ODF65622 ONB65550:ONB65622 OWX65550:OWX65622 PGT65550:PGT65622 PQP65550:PQP65622 QAL65550:QAL65622 QKH65550:QKH65622 QUD65550:QUD65622 RDZ65550:RDZ65622 RNV65550:RNV65622 RXR65550:RXR65622 SHN65550:SHN65622 SRJ65550:SRJ65622 TBF65550:TBF65622 TLB65550:TLB65622 TUX65550:TUX65622 UET65550:UET65622 UOP65550:UOP65622 UYL65550:UYL65622 VIH65550:VIH65622 VSD65550:VSD65622 WBZ65550:WBZ65622 WLV65550:WLV65622 WVR65550:WVR65622 J131086:J131158 JF131086:JF131158 TB131086:TB131158 ACX131086:ACX131158 AMT131086:AMT131158 AWP131086:AWP131158 BGL131086:BGL131158 BQH131086:BQH131158 CAD131086:CAD131158 CJZ131086:CJZ131158 CTV131086:CTV131158 DDR131086:DDR131158 DNN131086:DNN131158 DXJ131086:DXJ131158 EHF131086:EHF131158 ERB131086:ERB131158 FAX131086:FAX131158 FKT131086:FKT131158 FUP131086:FUP131158 GEL131086:GEL131158 GOH131086:GOH131158 GYD131086:GYD131158 HHZ131086:HHZ131158 HRV131086:HRV131158 IBR131086:IBR131158 ILN131086:ILN131158 IVJ131086:IVJ131158 JFF131086:JFF131158 JPB131086:JPB131158 JYX131086:JYX131158 KIT131086:KIT131158 KSP131086:KSP131158 LCL131086:LCL131158 LMH131086:LMH131158 LWD131086:LWD131158 MFZ131086:MFZ131158 MPV131086:MPV131158 MZR131086:MZR131158 NJN131086:NJN131158 NTJ131086:NTJ131158 ODF131086:ODF131158 ONB131086:ONB131158 OWX131086:OWX131158 PGT131086:PGT131158 PQP131086:PQP131158 QAL131086:QAL131158 QKH131086:QKH131158 QUD131086:QUD131158 RDZ131086:RDZ131158 RNV131086:RNV131158 RXR131086:RXR131158 SHN131086:SHN131158 SRJ131086:SRJ131158 TBF131086:TBF131158 TLB131086:TLB131158 TUX131086:TUX131158 UET131086:UET131158 UOP131086:UOP131158 UYL131086:UYL131158 VIH131086:VIH131158 VSD131086:VSD131158 WBZ131086:WBZ131158 WLV131086:WLV131158 WVR131086:WVR131158 J196622:J196694 JF196622:JF196694 TB196622:TB196694 ACX196622:ACX196694 AMT196622:AMT196694 AWP196622:AWP196694 BGL196622:BGL196694 BQH196622:BQH196694 CAD196622:CAD196694 CJZ196622:CJZ196694 CTV196622:CTV196694 DDR196622:DDR196694 DNN196622:DNN196694 DXJ196622:DXJ196694 EHF196622:EHF196694 ERB196622:ERB196694 FAX196622:FAX196694 FKT196622:FKT196694 FUP196622:FUP196694 GEL196622:GEL196694 GOH196622:GOH196694 GYD196622:GYD196694 HHZ196622:HHZ196694 HRV196622:HRV196694 IBR196622:IBR196694 ILN196622:ILN196694 IVJ196622:IVJ196694 JFF196622:JFF196694 JPB196622:JPB196694 JYX196622:JYX196694 KIT196622:KIT196694 KSP196622:KSP196694 LCL196622:LCL196694 LMH196622:LMH196694 LWD196622:LWD196694 MFZ196622:MFZ196694 MPV196622:MPV196694 MZR196622:MZR196694 NJN196622:NJN196694 NTJ196622:NTJ196694 ODF196622:ODF196694 ONB196622:ONB196694 OWX196622:OWX196694 PGT196622:PGT196694 PQP196622:PQP196694 QAL196622:QAL196694 QKH196622:QKH196694 QUD196622:QUD196694 RDZ196622:RDZ196694 RNV196622:RNV196694 RXR196622:RXR196694 SHN196622:SHN196694 SRJ196622:SRJ196694 TBF196622:TBF196694 TLB196622:TLB196694 TUX196622:TUX196694 UET196622:UET196694 UOP196622:UOP196694 UYL196622:UYL196694 VIH196622:VIH196694 VSD196622:VSD196694 WBZ196622:WBZ196694 WLV196622:WLV196694 WVR196622:WVR196694 J262158:J262230 JF262158:JF262230 TB262158:TB262230 ACX262158:ACX262230 AMT262158:AMT262230 AWP262158:AWP262230 BGL262158:BGL262230 BQH262158:BQH262230 CAD262158:CAD262230 CJZ262158:CJZ262230 CTV262158:CTV262230 DDR262158:DDR262230 DNN262158:DNN262230 DXJ262158:DXJ262230 EHF262158:EHF262230 ERB262158:ERB262230 FAX262158:FAX262230 FKT262158:FKT262230 FUP262158:FUP262230 GEL262158:GEL262230 GOH262158:GOH262230 GYD262158:GYD262230 HHZ262158:HHZ262230 HRV262158:HRV262230 IBR262158:IBR262230 ILN262158:ILN262230 IVJ262158:IVJ262230 JFF262158:JFF262230 JPB262158:JPB262230 JYX262158:JYX262230 KIT262158:KIT262230 KSP262158:KSP262230 LCL262158:LCL262230 LMH262158:LMH262230 LWD262158:LWD262230 MFZ262158:MFZ262230 MPV262158:MPV262230 MZR262158:MZR262230 NJN262158:NJN262230 NTJ262158:NTJ262230 ODF262158:ODF262230 ONB262158:ONB262230 OWX262158:OWX262230 PGT262158:PGT262230 PQP262158:PQP262230 QAL262158:QAL262230 QKH262158:QKH262230 QUD262158:QUD262230 RDZ262158:RDZ262230 RNV262158:RNV262230 RXR262158:RXR262230 SHN262158:SHN262230 SRJ262158:SRJ262230 TBF262158:TBF262230 TLB262158:TLB262230 TUX262158:TUX262230 UET262158:UET262230 UOP262158:UOP262230 UYL262158:UYL262230 VIH262158:VIH262230 VSD262158:VSD262230 WBZ262158:WBZ262230 WLV262158:WLV262230 WVR262158:WVR262230 J327694:J327766 JF327694:JF327766 TB327694:TB327766 ACX327694:ACX327766 AMT327694:AMT327766 AWP327694:AWP327766 BGL327694:BGL327766 BQH327694:BQH327766 CAD327694:CAD327766 CJZ327694:CJZ327766 CTV327694:CTV327766 DDR327694:DDR327766 DNN327694:DNN327766 DXJ327694:DXJ327766 EHF327694:EHF327766 ERB327694:ERB327766 FAX327694:FAX327766 FKT327694:FKT327766 FUP327694:FUP327766 GEL327694:GEL327766 GOH327694:GOH327766 GYD327694:GYD327766 HHZ327694:HHZ327766 HRV327694:HRV327766 IBR327694:IBR327766 ILN327694:ILN327766 IVJ327694:IVJ327766 JFF327694:JFF327766 JPB327694:JPB327766 JYX327694:JYX327766 KIT327694:KIT327766 KSP327694:KSP327766 LCL327694:LCL327766 LMH327694:LMH327766 LWD327694:LWD327766 MFZ327694:MFZ327766 MPV327694:MPV327766 MZR327694:MZR327766 NJN327694:NJN327766 NTJ327694:NTJ327766 ODF327694:ODF327766 ONB327694:ONB327766 OWX327694:OWX327766 PGT327694:PGT327766 PQP327694:PQP327766 QAL327694:QAL327766 QKH327694:QKH327766 QUD327694:QUD327766 RDZ327694:RDZ327766 RNV327694:RNV327766 RXR327694:RXR327766 SHN327694:SHN327766 SRJ327694:SRJ327766 TBF327694:TBF327766 TLB327694:TLB327766 TUX327694:TUX327766 UET327694:UET327766 UOP327694:UOP327766 UYL327694:UYL327766 VIH327694:VIH327766 VSD327694:VSD327766 WBZ327694:WBZ327766 WLV327694:WLV327766 WVR327694:WVR327766 J393230:J393302 JF393230:JF393302 TB393230:TB393302 ACX393230:ACX393302 AMT393230:AMT393302 AWP393230:AWP393302 BGL393230:BGL393302 BQH393230:BQH393302 CAD393230:CAD393302 CJZ393230:CJZ393302 CTV393230:CTV393302 DDR393230:DDR393302 DNN393230:DNN393302 DXJ393230:DXJ393302 EHF393230:EHF393302 ERB393230:ERB393302 FAX393230:FAX393302 FKT393230:FKT393302 FUP393230:FUP393302 GEL393230:GEL393302 GOH393230:GOH393302 GYD393230:GYD393302 HHZ393230:HHZ393302 HRV393230:HRV393302 IBR393230:IBR393302 ILN393230:ILN393302 IVJ393230:IVJ393302 JFF393230:JFF393302 JPB393230:JPB393302 JYX393230:JYX393302 KIT393230:KIT393302 KSP393230:KSP393302 LCL393230:LCL393302 LMH393230:LMH393302 LWD393230:LWD393302 MFZ393230:MFZ393302 MPV393230:MPV393302 MZR393230:MZR393302 NJN393230:NJN393302 NTJ393230:NTJ393302 ODF393230:ODF393302 ONB393230:ONB393302 OWX393230:OWX393302 PGT393230:PGT393302 PQP393230:PQP393302 QAL393230:QAL393302 QKH393230:QKH393302 QUD393230:QUD393302 RDZ393230:RDZ393302 RNV393230:RNV393302 RXR393230:RXR393302 SHN393230:SHN393302 SRJ393230:SRJ393302 TBF393230:TBF393302 TLB393230:TLB393302 TUX393230:TUX393302 UET393230:UET393302 UOP393230:UOP393302 UYL393230:UYL393302 VIH393230:VIH393302 VSD393230:VSD393302 WBZ393230:WBZ393302 WLV393230:WLV393302 WVR393230:WVR393302 J458766:J458838 JF458766:JF458838 TB458766:TB458838 ACX458766:ACX458838 AMT458766:AMT458838 AWP458766:AWP458838 BGL458766:BGL458838 BQH458766:BQH458838 CAD458766:CAD458838 CJZ458766:CJZ458838 CTV458766:CTV458838 DDR458766:DDR458838 DNN458766:DNN458838 DXJ458766:DXJ458838 EHF458766:EHF458838 ERB458766:ERB458838 FAX458766:FAX458838 FKT458766:FKT458838 FUP458766:FUP458838 GEL458766:GEL458838 GOH458766:GOH458838 GYD458766:GYD458838 HHZ458766:HHZ458838 HRV458766:HRV458838 IBR458766:IBR458838 ILN458766:ILN458838 IVJ458766:IVJ458838 JFF458766:JFF458838 JPB458766:JPB458838 JYX458766:JYX458838 KIT458766:KIT458838 KSP458766:KSP458838 LCL458766:LCL458838 LMH458766:LMH458838 LWD458766:LWD458838 MFZ458766:MFZ458838 MPV458766:MPV458838 MZR458766:MZR458838 NJN458766:NJN458838 NTJ458766:NTJ458838 ODF458766:ODF458838 ONB458766:ONB458838 OWX458766:OWX458838 PGT458766:PGT458838 PQP458766:PQP458838 QAL458766:QAL458838 QKH458766:QKH458838 QUD458766:QUD458838 RDZ458766:RDZ458838 RNV458766:RNV458838 RXR458766:RXR458838 SHN458766:SHN458838 SRJ458766:SRJ458838 TBF458766:TBF458838 TLB458766:TLB458838 TUX458766:TUX458838 UET458766:UET458838 UOP458766:UOP458838 UYL458766:UYL458838 VIH458766:VIH458838 VSD458766:VSD458838 WBZ458766:WBZ458838 WLV458766:WLV458838 WVR458766:WVR458838 J524302:J524374 JF524302:JF524374 TB524302:TB524374 ACX524302:ACX524374 AMT524302:AMT524374 AWP524302:AWP524374 BGL524302:BGL524374 BQH524302:BQH524374 CAD524302:CAD524374 CJZ524302:CJZ524374 CTV524302:CTV524374 DDR524302:DDR524374 DNN524302:DNN524374 DXJ524302:DXJ524374 EHF524302:EHF524374 ERB524302:ERB524374 FAX524302:FAX524374 FKT524302:FKT524374 FUP524302:FUP524374 GEL524302:GEL524374 GOH524302:GOH524374 GYD524302:GYD524374 HHZ524302:HHZ524374 HRV524302:HRV524374 IBR524302:IBR524374 ILN524302:ILN524374 IVJ524302:IVJ524374 JFF524302:JFF524374 JPB524302:JPB524374 JYX524302:JYX524374 KIT524302:KIT524374 KSP524302:KSP524374 LCL524302:LCL524374 LMH524302:LMH524374 LWD524302:LWD524374 MFZ524302:MFZ524374 MPV524302:MPV524374 MZR524302:MZR524374 NJN524302:NJN524374 NTJ524302:NTJ524374 ODF524302:ODF524374 ONB524302:ONB524374 OWX524302:OWX524374 PGT524302:PGT524374 PQP524302:PQP524374 QAL524302:QAL524374 QKH524302:QKH524374 QUD524302:QUD524374 RDZ524302:RDZ524374 RNV524302:RNV524374 RXR524302:RXR524374 SHN524302:SHN524374 SRJ524302:SRJ524374 TBF524302:TBF524374 TLB524302:TLB524374 TUX524302:TUX524374 UET524302:UET524374 UOP524302:UOP524374 UYL524302:UYL524374 VIH524302:VIH524374 VSD524302:VSD524374 WBZ524302:WBZ524374 WLV524302:WLV524374 WVR524302:WVR524374 J589838:J589910 JF589838:JF589910 TB589838:TB589910 ACX589838:ACX589910 AMT589838:AMT589910 AWP589838:AWP589910 BGL589838:BGL589910 BQH589838:BQH589910 CAD589838:CAD589910 CJZ589838:CJZ589910 CTV589838:CTV589910 DDR589838:DDR589910 DNN589838:DNN589910 DXJ589838:DXJ589910 EHF589838:EHF589910 ERB589838:ERB589910 FAX589838:FAX589910 FKT589838:FKT589910 FUP589838:FUP589910 GEL589838:GEL589910 GOH589838:GOH589910 GYD589838:GYD589910 HHZ589838:HHZ589910 HRV589838:HRV589910 IBR589838:IBR589910 ILN589838:ILN589910 IVJ589838:IVJ589910 JFF589838:JFF589910 JPB589838:JPB589910 JYX589838:JYX589910 KIT589838:KIT589910 KSP589838:KSP589910 LCL589838:LCL589910 LMH589838:LMH589910 LWD589838:LWD589910 MFZ589838:MFZ589910 MPV589838:MPV589910 MZR589838:MZR589910 NJN589838:NJN589910 NTJ589838:NTJ589910 ODF589838:ODF589910 ONB589838:ONB589910 OWX589838:OWX589910 PGT589838:PGT589910 PQP589838:PQP589910 QAL589838:QAL589910 QKH589838:QKH589910 QUD589838:QUD589910 RDZ589838:RDZ589910 RNV589838:RNV589910 RXR589838:RXR589910 SHN589838:SHN589910 SRJ589838:SRJ589910 TBF589838:TBF589910 TLB589838:TLB589910 TUX589838:TUX589910 UET589838:UET589910 UOP589838:UOP589910 UYL589838:UYL589910 VIH589838:VIH589910 VSD589838:VSD589910 WBZ589838:WBZ589910 WLV589838:WLV589910 WVR589838:WVR589910 J655374:J655446 JF655374:JF655446 TB655374:TB655446 ACX655374:ACX655446 AMT655374:AMT655446 AWP655374:AWP655446 BGL655374:BGL655446 BQH655374:BQH655446 CAD655374:CAD655446 CJZ655374:CJZ655446 CTV655374:CTV655446 DDR655374:DDR655446 DNN655374:DNN655446 DXJ655374:DXJ655446 EHF655374:EHF655446 ERB655374:ERB655446 FAX655374:FAX655446 FKT655374:FKT655446 FUP655374:FUP655446 GEL655374:GEL655446 GOH655374:GOH655446 GYD655374:GYD655446 HHZ655374:HHZ655446 HRV655374:HRV655446 IBR655374:IBR655446 ILN655374:ILN655446 IVJ655374:IVJ655446 JFF655374:JFF655446 JPB655374:JPB655446 JYX655374:JYX655446 KIT655374:KIT655446 KSP655374:KSP655446 LCL655374:LCL655446 LMH655374:LMH655446 LWD655374:LWD655446 MFZ655374:MFZ655446 MPV655374:MPV655446 MZR655374:MZR655446 NJN655374:NJN655446 NTJ655374:NTJ655446 ODF655374:ODF655446 ONB655374:ONB655446 OWX655374:OWX655446 PGT655374:PGT655446 PQP655374:PQP655446 QAL655374:QAL655446 QKH655374:QKH655446 QUD655374:QUD655446 RDZ655374:RDZ655446 RNV655374:RNV655446 RXR655374:RXR655446 SHN655374:SHN655446 SRJ655374:SRJ655446 TBF655374:TBF655446 TLB655374:TLB655446 TUX655374:TUX655446 UET655374:UET655446 UOP655374:UOP655446 UYL655374:UYL655446 VIH655374:VIH655446 VSD655374:VSD655446 WBZ655374:WBZ655446 WLV655374:WLV655446 WVR655374:WVR655446 J720910:J720982 JF720910:JF720982 TB720910:TB720982 ACX720910:ACX720982 AMT720910:AMT720982 AWP720910:AWP720982 BGL720910:BGL720982 BQH720910:BQH720982 CAD720910:CAD720982 CJZ720910:CJZ720982 CTV720910:CTV720982 DDR720910:DDR720982 DNN720910:DNN720982 DXJ720910:DXJ720982 EHF720910:EHF720982 ERB720910:ERB720982 FAX720910:FAX720982 FKT720910:FKT720982 FUP720910:FUP720982 GEL720910:GEL720982 GOH720910:GOH720982 GYD720910:GYD720982 HHZ720910:HHZ720982 HRV720910:HRV720982 IBR720910:IBR720982 ILN720910:ILN720982 IVJ720910:IVJ720982 JFF720910:JFF720982 JPB720910:JPB720982 JYX720910:JYX720982 KIT720910:KIT720982 KSP720910:KSP720982 LCL720910:LCL720982 LMH720910:LMH720982 LWD720910:LWD720982 MFZ720910:MFZ720982 MPV720910:MPV720982 MZR720910:MZR720982 NJN720910:NJN720982 NTJ720910:NTJ720982 ODF720910:ODF720982 ONB720910:ONB720982 OWX720910:OWX720982 PGT720910:PGT720982 PQP720910:PQP720982 QAL720910:QAL720982 QKH720910:QKH720982 QUD720910:QUD720982 RDZ720910:RDZ720982 RNV720910:RNV720982 RXR720910:RXR720982 SHN720910:SHN720982 SRJ720910:SRJ720982 TBF720910:TBF720982 TLB720910:TLB720982 TUX720910:TUX720982 UET720910:UET720982 UOP720910:UOP720982 UYL720910:UYL720982 VIH720910:VIH720982 VSD720910:VSD720982 WBZ720910:WBZ720982 WLV720910:WLV720982 WVR720910:WVR720982 J786446:J786518 JF786446:JF786518 TB786446:TB786518 ACX786446:ACX786518 AMT786446:AMT786518 AWP786446:AWP786518 BGL786446:BGL786518 BQH786446:BQH786518 CAD786446:CAD786518 CJZ786446:CJZ786518 CTV786446:CTV786518 DDR786446:DDR786518 DNN786446:DNN786518 DXJ786446:DXJ786518 EHF786446:EHF786518 ERB786446:ERB786518 FAX786446:FAX786518 FKT786446:FKT786518 FUP786446:FUP786518 GEL786446:GEL786518 GOH786446:GOH786518 GYD786446:GYD786518 HHZ786446:HHZ786518 HRV786446:HRV786518 IBR786446:IBR786518 ILN786446:ILN786518 IVJ786446:IVJ786518 JFF786446:JFF786518 JPB786446:JPB786518 JYX786446:JYX786518 KIT786446:KIT786518 KSP786446:KSP786518 LCL786446:LCL786518 LMH786446:LMH786518 LWD786446:LWD786518 MFZ786446:MFZ786518 MPV786446:MPV786518 MZR786446:MZR786518 NJN786446:NJN786518 NTJ786446:NTJ786518 ODF786446:ODF786518 ONB786446:ONB786518 OWX786446:OWX786518 PGT786446:PGT786518 PQP786446:PQP786518 QAL786446:QAL786518 QKH786446:QKH786518 QUD786446:QUD786518 RDZ786446:RDZ786518 RNV786446:RNV786518 RXR786446:RXR786518 SHN786446:SHN786518 SRJ786446:SRJ786518 TBF786446:TBF786518 TLB786446:TLB786518 TUX786446:TUX786518 UET786446:UET786518 UOP786446:UOP786518 UYL786446:UYL786518 VIH786446:VIH786518 VSD786446:VSD786518 WBZ786446:WBZ786518 WLV786446:WLV786518 WVR786446:WVR786518 J851982:J852054 JF851982:JF852054 TB851982:TB852054 ACX851982:ACX852054 AMT851982:AMT852054 AWP851982:AWP852054 BGL851982:BGL852054 BQH851982:BQH852054 CAD851982:CAD852054 CJZ851982:CJZ852054 CTV851982:CTV852054 DDR851982:DDR852054 DNN851982:DNN852054 DXJ851982:DXJ852054 EHF851982:EHF852054 ERB851982:ERB852054 FAX851982:FAX852054 FKT851982:FKT852054 FUP851982:FUP852054 GEL851982:GEL852054 GOH851982:GOH852054 GYD851982:GYD852054 HHZ851982:HHZ852054 HRV851982:HRV852054 IBR851982:IBR852054 ILN851982:ILN852054 IVJ851982:IVJ852054 JFF851982:JFF852054 JPB851982:JPB852054 JYX851982:JYX852054 KIT851982:KIT852054 KSP851982:KSP852054 LCL851982:LCL852054 LMH851982:LMH852054 LWD851982:LWD852054 MFZ851982:MFZ852054 MPV851982:MPV852054 MZR851982:MZR852054 NJN851982:NJN852054 NTJ851982:NTJ852054 ODF851982:ODF852054 ONB851982:ONB852054 OWX851982:OWX852054 PGT851982:PGT852054 PQP851982:PQP852054 QAL851982:QAL852054 QKH851982:QKH852054 QUD851982:QUD852054 RDZ851982:RDZ852054 RNV851982:RNV852054 RXR851982:RXR852054 SHN851982:SHN852054 SRJ851982:SRJ852054 TBF851982:TBF852054 TLB851982:TLB852054 TUX851982:TUX852054 UET851982:UET852054 UOP851982:UOP852054 UYL851982:UYL852054 VIH851982:VIH852054 VSD851982:VSD852054 WBZ851982:WBZ852054 WLV851982:WLV852054 WVR851982:WVR852054 J917518:J917590 JF917518:JF917590 TB917518:TB917590 ACX917518:ACX917590 AMT917518:AMT917590 AWP917518:AWP917590 BGL917518:BGL917590 BQH917518:BQH917590 CAD917518:CAD917590 CJZ917518:CJZ917590 CTV917518:CTV917590 DDR917518:DDR917590 DNN917518:DNN917590 DXJ917518:DXJ917590 EHF917518:EHF917590 ERB917518:ERB917590 FAX917518:FAX917590 FKT917518:FKT917590 FUP917518:FUP917590 GEL917518:GEL917590 GOH917518:GOH917590 GYD917518:GYD917590 HHZ917518:HHZ917590 HRV917518:HRV917590 IBR917518:IBR917590 ILN917518:ILN917590 IVJ917518:IVJ917590 JFF917518:JFF917590 JPB917518:JPB917590 JYX917518:JYX917590 KIT917518:KIT917590 KSP917518:KSP917590 LCL917518:LCL917590 LMH917518:LMH917590 LWD917518:LWD917590 MFZ917518:MFZ917590 MPV917518:MPV917590 MZR917518:MZR917590 NJN917518:NJN917590 NTJ917518:NTJ917590 ODF917518:ODF917590 ONB917518:ONB917590 OWX917518:OWX917590 PGT917518:PGT917590 PQP917518:PQP917590 QAL917518:QAL917590 QKH917518:QKH917590 QUD917518:QUD917590 RDZ917518:RDZ917590 RNV917518:RNV917590 RXR917518:RXR917590 SHN917518:SHN917590 SRJ917518:SRJ917590 TBF917518:TBF917590 TLB917518:TLB917590 TUX917518:TUX917590 UET917518:UET917590 UOP917518:UOP917590 UYL917518:UYL917590 VIH917518:VIH917590 VSD917518:VSD917590 WBZ917518:WBZ917590 WLV917518:WLV917590 WVR917518:WVR917590 J983054:J983126 JF983054:JF983126 TB983054:TB983126 ACX983054:ACX983126 AMT983054:AMT983126 AWP983054:AWP983126 BGL983054:BGL983126 BQH983054:BQH983126 CAD983054:CAD983126 CJZ983054:CJZ983126 CTV983054:CTV983126 DDR983054:DDR983126 DNN983054:DNN983126 DXJ983054:DXJ983126 EHF983054:EHF983126 ERB983054:ERB983126 FAX983054:FAX983126 FKT983054:FKT983126 FUP983054:FUP983126 GEL983054:GEL983126 GOH983054:GOH983126 GYD983054:GYD983126 HHZ983054:HHZ983126 HRV983054:HRV983126 IBR983054:IBR983126 ILN983054:ILN983126 IVJ983054:IVJ983126 JFF983054:JFF983126 JPB983054:JPB983126 JYX983054:JYX983126 KIT983054:KIT983126 KSP983054:KSP983126 LCL983054:LCL983126 LMH983054:LMH983126 LWD983054:LWD983126 MFZ983054:MFZ983126 MPV983054:MPV983126 MZR983054:MZR983126 NJN983054:NJN983126 NTJ983054:NTJ983126 ODF983054:ODF983126 ONB983054:ONB983126 OWX983054:OWX983126 PGT983054:PGT983126 PQP983054:PQP983126 QAL983054:QAL983126 QKH983054:QKH983126 QUD983054:QUD983126 RDZ983054:RDZ983126 RNV983054:RNV983126 RXR983054:RXR983126 SHN983054:SHN983126 SRJ983054:SRJ983126 TBF983054:TBF983126 TLB983054:TLB983126 TUX983054:TUX983126 UET983054:UET983126 UOP983054:UOP983126 UYL983054:UYL983126 VIH983054:VIH983126 VSD983054:VSD983126 WBZ983054:WBZ983126 WLV983054:WLV983126 WVR983054:WVR983126 AG22:AG158 KC22:KC158 TY22:TY158 ADU22:ADU158 ANQ22:ANQ158 AXM22:AXM158 BHI22:BHI158 BRE22:BRE158 CBA22:CBA158 CKW22:CKW158 CUS22:CUS158 DEO22:DEO158 DOK22:DOK158 DYG22:DYG158 EIC22:EIC158 ERY22:ERY158 FBU22:FBU158 FLQ22:FLQ158 FVM22:FVM158 GFI22:GFI158 GPE22:GPE158 GZA22:GZA158 HIW22:HIW158 HSS22:HSS158 ICO22:ICO158 IMK22:IMK158 IWG22:IWG158 JGC22:JGC158 JPY22:JPY158 JZU22:JZU158 KJQ22:KJQ158 KTM22:KTM158 LDI22:LDI158 LNE22:LNE158 LXA22:LXA158 MGW22:MGW158 MQS22:MQS158 NAO22:NAO158 NKK22:NKK158 NUG22:NUG158 OEC22:OEC158 ONY22:ONY158 OXU22:OXU158 PHQ22:PHQ158 PRM22:PRM158 QBI22:QBI158 QLE22:QLE158 QVA22:QVA158 REW22:REW158 ROS22:ROS158 RYO22:RYO158 SIK22:SIK158 SSG22:SSG158 TCC22:TCC158 TLY22:TLY158 TVU22:TVU158 UFQ22:UFQ158 UPM22:UPM158 UZI22:UZI158 VJE22:VJE158 VTA22:VTA158 WCW22:WCW158 WMS22:WMS158 WWO22:WWO158 AG65558:AG65694 KC65558:KC65694 TY65558:TY65694 ADU65558:ADU65694 ANQ65558:ANQ65694 AXM65558:AXM65694 BHI65558:BHI65694 BRE65558:BRE65694 CBA65558:CBA65694 CKW65558:CKW65694 CUS65558:CUS65694 DEO65558:DEO65694 DOK65558:DOK65694 DYG65558:DYG65694 EIC65558:EIC65694 ERY65558:ERY65694 FBU65558:FBU65694 FLQ65558:FLQ65694 FVM65558:FVM65694 GFI65558:GFI65694 GPE65558:GPE65694 GZA65558:GZA65694 HIW65558:HIW65694 HSS65558:HSS65694 ICO65558:ICO65694 IMK65558:IMK65694 IWG65558:IWG65694 JGC65558:JGC65694 JPY65558:JPY65694 JZU65558:JZU65694 KJQ65558:KJQ65694 KTM65558:KTM65694 LDI65558:LDI65694 LNE65558:LNE65694 LXA65558:LXA65694 MGW65558:MGW65694 MQS65558:MQS65694 NAO65558:NAO65694 NKK65558:NKK65694 NUG65558:NUG65694 OEC65558:OEC65694 ONY65558:ONY65694 OXU65558:OXU65694 PHQ65558:PHQ65694 PRM65558:PRM65694 QBI65558:QBI65694 QLE65558:QLE65694 QVA65558:QVA65694 REW65558:REW65694 ROS65558:ROS65694 RYO65558:RYO65694 SIK65558:SIK65694 SSG65558:SSG65694 TCC65558:TCC65694 TLY65558:TLY65694 TVU65558:TVU65694 UFQ65558:UFQ65694 UPM65558:UPM65694 UZI65558:UZI65694 VJE65558:VJE65694 VTA65558:VTA65694 WCW65558:WCW65694 WMS65558:WMS65694 WWO65558:WWO65694 AG131094:AG131230 KC131094:KC131230 TY131094:TY131230 ADU131094:ADU131230 ANQ131094:ANQ131230 AXM131094:AXM131230 BHI131094:BHI131230 BRE131094:BRE131230 CBA131094:CBA131230 CKW131094:CKW131230 CUS131094:CUS131230 DEO131094:DEO131230 DOK131094:DOK131230 DYG131094:DYG131230 EIC131094:EIC131230 ERY131094:ERY131230 FBU131094:FBU131230 FLQ131094:FLQ131230 FVM131094:FVM131230 GFI131094:GFI131230 GPE131094:GPE131230 GZA131094:GZA131230 HIW131094:HIW131230 HSS131094:HSS131230 ICO131094:ICO131230 IMK131094:IMK131230 IWG131094:IWG131230 JGC131094:JGC131230 JPY131094:JPY131230 JZU131094:JZU131230 KJQ131094:KJQ131230 KTM131094:KTM131230 LDI131094:LDI131230 LNE131094:LNE131230 LXA131094:LXA131230 MGW131094:MGW131230 MQS131094:MQS131230 NAO131094:NAO131230 NKK131094:NKK131230 NUG131094:NUG131230 OEC131094:OEC131230 ONY131094:ONY131230 OXU131094:OXU131230 PHQ131094:PHQ131230 PRM131094:PRM131230 QBI131094:QBI131230 QLE131094:QLE131230 QVA131094:QVA131230 REW131094:REW131230 ROS131094:ROS131230 RYO131094:RYO131230 SIK131094:SIK131230 SSG131094:SSG131230 TCC131094:TCC131230 TLY131094:TLY131230 TVU131094:TVU131230 UFQ131094:UFQ131230 UPM131094:UPM131230 UZI131094:UZI131230 VJE131094:VJE131230 VTA131094:VTA131230 WCW131094:WCW131230 WMS131094:WMS131230 WWO131094:WWO131230 AG196630:AG196766 KC196630:KC196766 TY196630:TY196766 ADU196630:ADU196766 ANQ196630:ANQ196766 AXM196630:AXM196766 BHI196630:BHI196766 BRE196630:BRE196766 CBA196630:CBA196766 CKW196630:CKW196766 CUS196630:CUS196766 DEO196630:DEO196766 DOK196630:DOK196766 DYG196630:DYG196766 EIC196630:EIC196766 ERY196630:ERY196766 FBU196630:FBU196766 FLQ196630:FLQ196766 FVM196630:FVM196766 GFI196630:GFI196766 GPE196630:GPE196766 GZA196630:GZA196766 HIW196630:HIW196766 HSS196630:HSS196766 ICO196630:ICO196766 IMK196630:IMK196766 IWG196630:IWG196766 JGC196630:JGC196766 JPY196630:JPY196766 JZU196630:JZU196766 KJQ196630:KJQ196766 KTM196630:KTM196766 LDI196630:LDI196766 LNE196630:LNE196766 LXA196630:LXA196766 MGW196630:MGW196766 MQS196630:MQS196766 NAO196630:NAO196766 NKK196630:NKK196766 NUG196630:NUG196766 OEC196630:OEC196766 ONY196630:ONY196766 OXU196630:OXU196766 PHQ196630:PHQ196766 PRM196630:PRM196766 QBI196630:QBI196766 QLE196630:QLE196766 QVA196630:QVA196766 REW196630:REW196766 ROS196630:ROS196766 RYO196630:RYO196766 SIK196630:SIK196766 SSG196630:SSG196766 TCC196630:TCC196766 TLY196630:TLY196766 TVU196630:TVU196766 UFQ196630:UFQ196766 UPM196630:UPM196766 UZI196630:UZI196766 VJE196630:VJE196766 VTA196630:VTA196766 WCW196630:WCW196766 WMS196630:WMS196766 WWO196630:WWO196766 AG262166:AG262302 KC262166:KC262302 TY262166:TY262302 ADU262166:ADU262302 ANQ262166:ANQ262302 AXM262166:AXM262302 BHI262166:BHI262302 BRE262166:BRE262302 CBA262166:CBA262302 CKW262166:CKW262302 CUS262166:CUS262302 DEO262166:DEO262302 DOK262166:DOK262302 DYG262166:DYG262302 EIC262166:EIC262302 ERY262166:ERY262302 FBU262166:FBU262302 FLQ262166:FLQ262302 FVM262166:FVM262302 GFI262166:GFI262302 GPE262166:GPE262302 GZA262166:GZA262302 HIW262166:HIW262302 HSS262166:HSS262302 ICO262166:ICO262302 IMK262166:IMK262302 IWG262166:IWG262302 JGC262166:JGC262302 JPY262166:JPY262302 JZU262166:JZU262302 KJQ262166:KJQ262302 KTM262166:KTM262302 LDI262166:LDI262302 LNE262166:LNE262302 LXA262166:LXA262302 MGW262166:MGW262302 MQS262166:MQS262302 NAO262166:NAO262302 NKK262166:NKK262302 NUG262166:NUG262302 OEC262166:OEC262302 ONY262166:ONY262302 OXU262166:OXU262302 PHQ262166:PHQ262302 PRM262166:PRM262302 QBI262166:QBI262302 QLE262166:QLE262302 QVA262166:QVA262302 REW262166:REW262302 ROS262166:ROS262302 RYO262166:RYO262302 SIK262166:SIK262302 SSG262166:SSG262302 TCC262166:TCC262302 TLY262166:TLY262302 TVU262166:TVU262302 UFQ262166:UFQ262302 UPM262166:UPM262302 UZI262166:UZI262302 VJE262166:VJE262302 VTA262166:VTA262302 WCW262166:WCW262302 WMS262166:WMS262302 WWO262166:WWO262302 AG327702:AG327838 KC327702:KC327838 TY327702:TY327838 ADU327702:ADU327838 ANQ327702:ANQ327838 AXM327702:AXM327838 BHI327702:BHI327838 BRE327702:BRE327838 CBA327702:CBA327838 CKW327702:CKW327838 CUS327702:CUS327838 DEO327702:DEO327838 DOK327702:DOK327838 DYG327702:DYG327838 EIC327702:EIC327838 ERY327702:ERY327838 FBU327702:FBU327838 FLQ327702:FLQ327838 FVM327702:FVM327838 GFI327702:GFI327838 GPE327702:GPE327838 GZA327702:GZA327838 HIW327702:HIW327838 HSS327702:HSS327838 ICO327702:ICO327838 IMK327702:IMK327838 IWG327702:IWG327838 JGC327702:JGC327838 JPY327702:JPY327838 JZU327702:JZU327838 KJQ327702:KJQ327838 KTM327702:KTM327838 LDI327702:LDI327838 LNE327702:LNE327838 LXA327702:LXA327838 MGW327702:MGW327838 MQS327702:MQS327838 NAO327702:NAO327838 NKK327702:NKK327838 NUG327702:NUG327838 OEC327702:OEC327838 ONY327702:ONY327838 OXU327702:OXU327838 PHQ327702:PHQ327838 PRM327702:PRM327838 QBI327702:QBI327838 QLE327702:QLE327838 QVA327702:QVA327838 REW327702:REW327838 ROS327702:ROS327838 RYO327702:RYO327838 SIK327702:SIK327838 SSG327702:SSG327838 TCC327702:TCC327838 TLY327702:TLY327838 TVU327702:TVU327838 UFQ327702:UFQ327838 UPM327702:UPM327838 UZI327702:UZI327838 VJE327702:VJE327838 VTA327702:VTA327838 WCW327702:WCW327838 WMS327702:WMS327838 WWO327702:WWO327838 AG393238:AG393374 KC393238:KC393374 TY393238:TY393374 ADU393238:ADU393374 ANQ393238:ANQ393374 AXM393238:AXM393374 BHI393238:BHI393374 BRE393238:BRE393374 CBA393238:CBA393374 CKW393238:CKW393374 CUS393238:CUS393374 DEO393238:DEO393374 DOK393238:DOK393374 DYG393238:DYG393374 EIC393238:EIC393374 ERY393238:ERY393374 FBU393238:FBU393374 FLQ393238:FLQ393374 FVM393238:FVM393374 GFI393238:GFI393374 GPE393238:GPE393374 GZA393238:GZA393374 HIW393238:HIW393374 HSS393238:HSS393374 ICO393238:ICO393374 IMK393238:IMK393374 IWG393238:IWG393374 JGC393238:JGC393374 JPY393238:JPY393374 JZU393238:JZU393374 KJQ393238:KJQ393374 KTM393238:KTM393374 LDI393238:LDI393374 LNE393238:LNE393374 LXA393238:LXA393374 MGW393238:MGW393374 MQS393238:MQS393374 NAO393238:NAO393374 NKK393238:NKK393374 NUG393238:NUG393374 OEC393238:OEC393374 ONY393238:ONY393374 OXU393238:OXU393374 PHQ393238:PHQ393374 PRM393238:PRM393374 QBI393238:QBI393374 QLE393238:QLE393374 QVA393238:QVA393374 REW393238:REW393374 ROS393238:ROS393374 RYO393238:RYO393374 SIK393238:SIK393374 SSG393238:SSG393374 TCC393238:TCC393374 TLY393238:TLY393374 TVU393238:TVU393374 UFQ393238:UFQ393374 UPM393238:UPM393374 UZI393238:UZI393374 VJE393238:VJE393374 VTA393238:VTA393374 WCW393238:WCW393374 WMS393238:WMS393374 WWO393238:WWO393374 AG458774:AG458910 KC458774:KC458910 TY458774:TY458910 ADU458774:ADU458910 ANQ458774:ANQ458910 AXM458774:AXM458910 BHI458774:BHI458910 BRE458774:BRE458910 CBA458774:CBA458910 CKW458774:CKW458910 CUS458774:CUS458910 DEO458774:DEO458910 DOK458774:DOK458910 DYG458774:DYG458910 EIC458774:EIC458910 ERY458774:ERY458910 FBU458774:FBU458910 FLQ458774:FLQ458910 FVM458774:FVM458910 GFI458774:GFI458910 GPE458774:GPE458910 GZA458774:GZA458910 HIW458774:HIW458910 HSS458774:HSS458910 ICO458774:ICO458910 IMK458774:IMK458910 IWG458774:IWG458910 JGC458774:JGC458910 JPY458774:JPY458910 JZU458774:JZU458910 KJQ458774:KJQ458910 KTM458774:KTM458910 LDI458774:LDI458910 LNE458774:LNE458910 LXA458774:LXA458910 MGW458774:MGW458910 MQS458774:MQS458910 NAO458774:NAO458910 NKK458774:NKK458910 NUG458774:NUG458910 OEC458774:OEC458910 ONY458774:ONY458910 OXU458774:OXU458910 PHQ458774:PHQ458910 PRM458774:PRM458910 QBI458774:QBI458910 QLE458774:QLE458910 QVA458774:QVA458910 REW458774:REW458910 ROS458774:ROS458910 RYO458774:RYO458910 SIK458774:SIK458910 SSG458774:SSG458910 TCC458774:TCC458910 TLY458774:TLY458910 TVU458774:TVU458910 UFQ458774:UFQ458910 UPM458774:UPM458910 UZI458774:UZI458910 VJE458774:VJE458910 VTA458774:VTA458910 WCW458774:WCW458910 WMS458774:WMS458910 WWO458774:WWO458910 AG524310:AG524446 KC524310:KC524446 TY524310:TY524446 ADU524310:ADU524446 ANQ524310:ANQ524446 AXM524310:AXM524446 BHI524310:BHI524446 BRE524310:BRE524446 CBA524310:CBA524446 CKW524310:CKW524446 CUS524310:CUS524446 DEO524310:DEO524446 DOK524310:DOK524446 DYG524310:DYG524446 EIC524310:EIC524446 ERY524310:ERY524446 FBU524310:FBU524446 FLQ524310:FLQ524446 FVM524310:FVM524446 GFI524310:GFI524446 GPE524310:GPE524446 GZA524310:GZA524446 HIW524310:HIW524446 HSS524310:HSS524446 ICO524310:ICO524446 IMK524310:IMK524446 IWG524310:IWG524446 JGC524310:JGC524446 JPY524310:JPY524446 JZU524310:JZU524446 KJQ524310:KJQ524446 KTM524310:KTM524446 LDI524310:LDI524446 LNE524310:LNE524446 LXA524310:LXA524446 MGW524310:MGW524446 MQS524310:MQS524446 NAO524310:NAO524446 NKK524310:NKK524446 NUG524310:NUG524446 OEC524310:OEC524446 ONY524310:ONY524446 OXU524310:OXU524446 PHQ524310:PHQ524446 PRM524310:PRM524446 QBI524310:QBI524446 QLE524310:QLE524446 QVA524310:QVA524446 REW524310:REW524446 ROS524310:ROS524446 RYO524310:RYO524446 SIK524310:SIK524446 SSG524310:SSG524446 TCC524310:TCC524446 TLY524310:TLY524446 TVU524310:TVU524446 UFQ524310:UFQ524446 UPM524310:UPM524446 UZI524310:UZI524446 VJE524310:VJE524446 VTA524310:VTA524446 WCW524310:WCW524446 WMS524310:WMS524446 WWO524310:WWO524446 AG589846:AG589982 KC589846:KC589982 TY589846:TY589982 ADU589846:ADU589982 ANQ589846:ANQ589982 AXM589846:AXM589982 BHI589846:BHI589982 BRE589846:BRE589982 CBA589846:CBA589982 CKW589846:CKW589982 CUS589846:CUS589982 DEO589846:DEO589982 DOK589846:DOK589982 DYG589846:DYG589982 EIC589846:EIC589982 ERY589846:ERY589982 FBU589846:FBU589982 FLQ589846:FLQ589982 FVM589846:FVM589982 GFI589846:GFI589982 GPE589846:GPE589982 GZA589846:GZA589982 HIW589846:HIW589982 HSS589846:HSS589982 ICO589846:ICO589982 IMK589846:IMK589982 IWG589846:IWG589982 JGC589846:JGC589982 JPY589846:JPY589982 JZU589846:JZU589982 KJQ589846:KJQ589982 KTM589846:KTM589982 LDI589846:LDI589982 LNE589846:LNE589982 LXA589846:LXA589982 MGW589846:MGW589982 MQS589846:MQS589982 NAO589846:NAO589982 NKK589846:NKK589982 NUG589846:NUG589982 OEC589846:OEC589982 ONY589846:ONY589982 OXU589846:OXU589982 PHQ589846:PHQ589982 PRM589846:PRM589982 QBI589846:QBI589982 QLE589846:QLE589982 QVA589846:QVA589982 REW589846:REW589982 ROS589846:ROS589982 RYO589846:RYO589982 SIK589846:SIK589982 SSG589846:SSG589982 TCC589846:TCC589982 TLY589846:TLY589982 TVU589846:TVU589982 UFQ589846:UFQ589982 UPM589846:UPM589982 UZI589846:UZI589982 VJE589846:VJE589982 VTA589846:VTA589982 WCW589846:WCW589982 WMS589846:WMS589982 WWO589846:WWO589982 AG655382:AG655518 KC655382:KC655518 TY655382:TY655518 ADU655382:ADU655518 ANQ655382:ANQ655518 AXM655382:AXM655518 BHI655382:BHI655518 BRE655382:BRE655518 CBA655382:CBA655518 CKW655382:CKW655518 CUS655382:CUS655518 DEO655382:DEO655518 DOK655382:DOK655518 DYG655382:DYG655518 EIC655382:EIC655518 ERY655382:ERY655518 FBU655382:FBU655518 FLQ655382:FLQ655518 FVM655382:FVM655518 GFI655382:GFI655518 GPE655382:GPE655518 GZA655382:GZA655518 HIW655382:HIW655518 HSS655382:HSS655518 ICO655382:ICO655518 IMK655382:IMK655518 IWG655382:IWG655518 JGC655382:JGC655518 JPY655382:JPY655518 JZU655382:JZU655518 KJQ655382:KJQ655518 KTM655382:KTM655518 LDI655382:LDI655518 LNE655382:LNE655518 LXA655382:LXA655518 MGW655382:MGW655518 MQS655382:MQS655518 NAO655382:NAO655518 NKK655382:NKK655518 NUG655382:NUG655518 OEC655382:OEC655518 ONY655382:ONY655518 OXU655382:OXU655518 PHQ655382:PHQ655518 PRM655382:PRM655518 QBI655382:QBI655518 QLE655382:QLE655518 QVA655382:QVA655518 REW655382:REW655518 ROS655382:ROS655518 RYO655382:RYO655518 SIK655382:SIK655518 SSG655382:SSG655518 TCC655382:TCC655518 TLY655382:TLY655518 TVU655382:TVU655518 UFQ655382:UFQ655518 UPM655382:UPM655518 UZI655382:UZI655518 VJE655382:VJE655518 VTA655382:VTA655518 WCW655382:WCW655518 WMS655382:WMS655518 WWO655382:WWO655518 AG720918:AG721054 KC720918:KC721054 TY720918:TY721054 ADU720918:ADU721054 ANQ720918:ANQ721054 AXM720918:AXM721054 BHI720918:BHI721054 BRE720918:BRE721054 CBA720918:CBA721054 CKW720918:CKW721054 CUS720918:CUS721054 DEO720918:DEO721054 DOK720918:DOK721054 DYG720918:DYG721054 EIC720918:EIC721054 ERY720918:ERY721054 FBU720918:FBU721054 FLQ720918:FLQ721054 FVM720918:FVM721054 GFI720918:GFI721054 GPE720918:GPE721054 GZA720918:GZA721054 HIW720918:HIW721054 HSS720918:HSS721054 ICO720918:ICO721054 IMK720918:IMK721054 IWG720918:IWG721054 JGC720918:JGC721054 JPY720918:JPY721054 JZU720918:JZU721054 KJQ720918:KJQ721054 KTM720918:KTM721054 LDI720918:LDI721054 LNE720918:LNE721054 LXA720918:LXA721054 MGW720918:MGW721054 MQS720918:MQS721054 NAO720918:NAO721054 NKK720918:NKK721054 NUG720918:NUG721054 OEC720918:OEC721054 ONY720918:ONY721054 OXU720918:OXU721054 PHQ720918:PHQ721054 PRM720918:PRM721054 QBI720918:QBI721054 QLE720918:QLE721054 QVA720918:QVA721054 REW720918:REW721054 ROS720918:ROS721054 RYO720918:RYO721054 SIK720918:SIK721054 SSG720918:SSG721054 TCC720918:TCC721054 TLY720918:TLY721054 TVU720918:TVU721054 UFQ720918:UFQ721054 UPM720918:UPM721054 UZI720918:UZI721054 VJE720918:VJE721054 VTA720918:VTA721054 WCW720918:WCW721054 WMS720918:WMS721054 WWO720918:WWO721054 AG786454:AG786590 KC786454:KC786590 TY786454:TY786590 ADU786454:ADU786590 ANQ786454:ANQ786590 AXM786454:AXM786590 BHI786454:BHI786590 BRE786454:BRE786590 CBA786454:CBA786590 CKW786454:CKW786590 CUS786454:CUS786590 DEO786454:DEO786590 DOK786454:DOK786590 DYG786454:DYG786590 EIC786454:EIC786590 ERY786454:ERY786590 FBU786454:FBU786590 FLQ786454:FLQ786590 FVM786454:FVM786590 GFI786454:GFI786590 GPE786454:GPE786590 GZA786454:GZA786590 HIW786454:HIW786590 HSS786454:HSS786590 ICO786454:ICO786590 IMK786454:IMK786590 IWG786454:IWG786590 JGC786454:JGC786590 JPY786454:JPY786590 JZU786454:JZU786590 KJQ786454:KJQ786590 KTM786454:KTM786590 LDI786454:LDI786590 LNE786454:LNE786590 LXA786454:LXA786590 MGW786454:MGW786590 MQS786454:MQS786590 NAO786454:NAO786590 NKK786454:NKK786590 NUG786454:NUG786590 OEC786454:OEC786590 ONY786454:ONY786590 OXU786454:OXU786590 PHQ786454:PHQ786590 PRM786454:PRM786590 QBI786454:QBI786590 QLE786454:QLE786590 QVA786454:QVA786590 REW786454:REW786590 ROS786454:ROS786590 RYO786454:RYO786590 SIK786454:SIK786590 SSG786454:SSG786590 TCC786454:TCC786590 TLY786454:TLY786590 TVU786454:TVU786590 UFQ786454:UFQ786590 UPM786454:UPM786590 UZI786454:UZI786590 VJE786454:VJE786590 VTA786454:VTA786590 WCW786454:WCW786590 WMS786454:WMS786590 WWO786454:WWO786590 AG851990:AG852126 KC851990:KC852126 TY851990:TY852126 ADU851990:ADU852126 ANQ851990:ANQ852126 AXM851990:AXM852126 BHI851990:BHI852126 BRE851990:BRE852126 CBA851990:CBA852126 CKW851990:CKW852126 CUS851990:CUS852126 DEO851990:DEO852126 DOK851990:DOK852126 DYG851990:DYG852126 EIC851990:EIC852126 ERY851990:ERY852126 FBU851990:FBU852126 FLQ851990:FLQ852126 FVM851990:FVM852126 GFI851990:GFI852126 GPE851990:GPE852126 GZA851990:GZA852126 HIW851990:HIW852126 HSS851990:HSS852126 ICO851990:ICO852126 IMK851990:IMK852126 IWG851990:IWG852126 JGC851990:JGC852126 JPY851990:JPY852126 JZU851990:JZU852126 KJQ851990:KJQ852126 KTM851990:KTM852126 LDI851990:LDI852126 LNE851990:LNE852126 LXA851990:LXA852126 MGW851990:MGW852126 MQS851990:MQS852126 NAO851990:NAO852126 NKK851990:NKK852126 NUG851990:NUG852126 OEC851990:OEC852126 ONY851990:ONY852126 OXU851990:OXU852126 PHQ851990:PHQ852126 PRM851990:PRM852126 QBI851990:QBI852126 QLE851990:QLE852126 QVA851990:QVA852126 REW851990:REW852126 ROS851990:ROS852126 RYO851990:RYO852126 SIK851990:SIK852126 SSG851990:SSG852126 TCC851990:TCC852126 TLY851990:TLY852126 TVU851990:TVU852126 UFQ851990:UFQ852126 UPM851990:UPM852126 UZI851990:UZI852126 VJE851990:VJE852126 VTA851990:VTA852126 WCW851990:WCW852126 WMS851990:WMS852126 WWO851990:WWO852126 AG917526:AG917662 KC917526:KC917662 TY917526:TY917662 ADU917526:ADU917662 ANQ917526:ANQ917662 AXM917526:AXM917662 BHI917526:BHI917662 BRE917526:BRE917662 CBA917526:CBA917662 CKW917526:CKW917662 CUS917526:CUS917662 DEO917526:DEO917662 DOK917526:DOK917662 DYG917526:DYG917662 EIC917526:EIC917662 ERY917526:ERY917662 FBU917526:FBU917662 FLQ917526:FLQ917662 FVM917526:FVM917662 GFI917526:GFI917662 GPE917526:GPE917662 GZA917526:GZA917662 HIW917526:HIW917662 HSS917526:HSS917662 ICO917526:ICO917662 IMK917526:IMK917662 IWG917526:IWG917662 JGC917526:JGC917662 JPY917526:JPY917662 JZU917526:JZU917662 KJQ917526:KJQ917662 KTM917526:KTM917662 LDI917526:LDI917662 LNE917526:LNE917662 LXA917526:LXA917662 MGW917526:MGW917662 MQS917526:MQS917662 NAO917526:NAO917662 NKK917526:NKK917662 NUG917526:NUG917662 OEC917526:OEC917662 ONY917526:ONY917662 OXU917526:OXU917662 PHQ917526:PHQ917662 PRM917526:PRM917662 QBI917526:QBI917662 QLE917526:QLE917662 QVA917526:QVA917662 REW917526:REW917662 ROS917526:ROS917662 RYO917526:RYO917662 SIK917526:SIK917662 SSG917526:SSG917662 TCC917526:TCC917662 TLY917526:TLY917662 TVU917526:TVU917662 UFQ917526:UFQ917662 UPM917526:UPM917662 UZI917526:UZI917662 VJE917526:VJE917662 VTA917526:VTA917662 WCW917526:WCW917662 WMS917526:WMS917662 WWO917526:WWO917662 AG983062:AG983198 KC983062:KC983198 TY983062:TY983198 ADU983062:ADU983198 ANQ983062:ANQ983198 AXM983062:AXM983198 BHI983062:BHI983198 BRE983062:BRE983198 CBA983062:CBA983198 CKW983062:CKW983198 CUS983062:CUS983198 DEO983062:DEO983198 DOK983062:DOK983198 DYG983062:DYG983198 EIC983062:EIC983198 ERY983062:ERY983198 FBU983062:FBU983198 FLQ983062:FLQ983198 FVM983062:FVM983198 GFI983062:GFI983198 GPE983062:GPE983198 GZA983062:GZA983198 HIW983062:HIW983198 HSS983062:HSS983198 ICO983062:ICO983198 IMK983062:IMK983198 IWG983062:IWG983198 JGC983062:JGC983198 JPY983062:JPY983198 JZU983062:JZU983198 KJQ983062:KJQ983198 KTM983062:KTM983198 LDI983062:LDI983198 LNE983062:LNE983198 LXA983062:LXA983198 MGW983062:MGW983198 MQS983062:MQS983198 NAO983062:NAO983198 NKK983062:NKK983198 NUG983062:NUG983198 OEC983062:OEC983198 ONY983062:ONY983198 OXU983062:OXU983198 PHQ983062:PHQ983198 PRM983062:PRM983198 QBI983062:QBI983198 QLE983062:QLE983198 QVA983062:QVA983198 REW983062:REW983198 ROS983062:ROS983198 RYO983062:RYO983198 SIK983062:SIK983198 SSG983062:SSG983198 TCC983062:TCC983198 TLY983062:TLY983198 TVU983062:TVU983198 UFQ983062:UFQ983198 UPM983062:UPM983198 UZI983062:UZI983198 VJE983062:VJE983198 VTA983062:VTA983198 WCW983062:WCW983198 WMS983062:WMS983198 WWO983062:WWO983198 F14:I158 JB14:JE158 SX14:TA158 ACT14:ACW158 AMP14:AMS158 AWL14:AWO158 BGH14:BGK158 BQD14:BQG158 BZZ14:CAC158 CJV14:CJY158 CTR14:CTU158 DDN14:DDQ158 DNJ14:DNM158 DXF14:DXI158 EHB14:EHE158 EQX14:ERA158 FAT14:FAW158 FKP14:FKS158 FUL14:FUO158 GEH14:GEK158 GOD14:GOG158 GXZ14:GYC158 HHV14:HHY158 HRR14:HRU158 IBN14:IBQ158 ILJ14:ILM158 IVF14:IVI158 JFB14:JFE158 JOX14:JPA158 JYT14:JYW158 KIP14:KIS158 KSL14:KSO158 LCH14:LCK158 LMD14:LMG158 LVZ14:LWC158 MFV14:MFY158 MPR14:MPU158 MZN14:MZQ158 NJJ14:NJM158 NTF14:NTI158 ODB14:ODE158 OMX14:ONA158 OWT14:OWW158 PGP14:PGS158 PQL14:PQO158 QAH14:QAK158 QKD14:QKG158 QTZ14:QUC158 RDV14:RDY158 RNR14:RNU158 RXN14:RXQ158 SHJ14:SHM158 SRF14:SRI158 TBB14:TBE158 TKX14:TLA158 TUT14:TUW158 UEP14:UES158 UOL14:UOO158 UYH14:UYK158 VID14:VIG158 VRZ14:VSC158 WBV14:WBY158 WLR14:WLU158 WVN14:WVQ158 F65550:I65694 JB65550:JE65694 SX65550:TA65694 ACT65550:ACW65694 AMP65550:AMS65694 AWL65550:AWO65694 BGH65550:BGK65694 BQD65550:BQG65694 BZZ65550:CAC65694 CJV65550:CJY65694 CTR65550:CTU65694 DDN65550:DDQ65694 DNJ65550:DNM65694 DXF65550:DXI65694 EHB65550:EHE65694 EQX65550:ERA65694 FAT65550:FAW65694 FKP65550:FKS65694 FUL65550:FUO65694 GEH65550:GEK65694 GOD65550:GOG65694 GXZ65550:GYC65694 HHV65550:HHY65694 HRR65550:HRU65694 IBN65550:IBQ65694 ILJ65550:ILM65694 IVF65550:IVI65694 JFB65550:JFE65694 JOX65550:JPA65694 JYT65550:JYW65694 KIP65550:KIS65694 KSL65550:KSO65694 LCH65550:LCK65694 LMD65550:LMG65694 LVZ65550:LWC65694 MFV65550:MFY65694 MPR65550:MPU65694 MZN65550:MZQ65694 NJJ65550:NJM65694 NTF65550:NTI65694 ODB65550:ODE65694 OMX65550:ONA65694 OWT65550:OWW65694 PGP65550:PGS65694 PQL65550:PQO65694 QAH65550:QAK65694 QKD65550:QKG65694 QTZ65550:QUC65694 RDV65550:RDY65694 RNR65550:RNU65694 RXN65550:RXQ65694 SHJ65550:SHM65694 SRF65550:SRI65694 TBB65550:TBE65694 TKX65550:TLA65694 TUT65550:TUW65694 UEP65550:UES65694 UOL65550:UOO65694 UYH65550:UYK65694 VID65550:VIG65694 VRZ65550:VSC65694 WBV65550:WBY65694 WLR65550:WLU65694 WVN65550:WVQ65694 F131086:I131230 JB131086:JE131230 SX131086:TA131230 ACT131086:ACW131230 AMP131086:AMS131230 AWL131086:AWO131230 BGH131086:BGK131230 BQD131086:BQG131230 BZZ131086:CAC131230 CJV131086:CJY131230 CTR131086:CTU131230 DDN131086:DDQ131230 DNJ131086:DNM131230 DXF131086:DXI131230 EHB131086:EHE131230 EQX131086:ERA131230 FAT131086:FAW131230 FKP131086:FKS131230 FUL131086:FUO131230 GEH131086:GEK131230 GOD131086:GOG131230 GXZ131086:GYC131230 HHV131086:HHY131230 HRR131086:HRU131230 IBN131086:IBQ131230 ILJ131086:ILM131230 IVF131086:IVI131230 JFB131086:JFE131230 JOX131086:JPA131230 JYT131086:JYW131230 KIP131086:KIS131230 KSL131086:KSO131230 LCH131086:LCK131230 LMD131086:LMG131230 LVZ131086:LWC131230 MFV131086:MFY131230 MPR131086:MPU131230 MZN131086:MZQ131230 NJJ131086:NJM131230 NTF131086:NTI131230 ODB131086:ODE131230 OMX131086:ONA131230 OWT131086:OWW131230 PGP131086:PGS131230 PQL131086:PQO131230 QAH131086:QAK131230 QKD131086:QKG131230 QTZ131086:QUC131230 RDV131086:RDY131230 RNR131086:RNU131230 RXN131086:RXQ131230 SHJ131086:SHM131230 SRF131086:SRI131230 TBB131086:TBE131230 TKX131086:TLA131230 TUT131086:TUW131230 UEP131086:UES131230 UOL131086:UOO131230 UYH131086:UYK131230 VID131086:VIG131230 VRZ131086:VSC131230 WBV131086:WBY131230 WLR131086:WLU131230 WVN131086:WVQ131230 F196622:I196766 JB196622:JE196766 SX196622:TA196766 ACT196622:ACW196766 AMP196622:AMS196766 AWL196622:AWO196766 BGH196622:BGK196766 BQD196622:BQG196766 BZZ196622:CAC196766 CJV196622:CJY196766 CTR196622:CTU196766 DDN196622:DDQ196766 DNJ196622:DNM196766 DXF196622:DXI196766 EHB196622:EHE196766 EQX196622:ERA196766 FAT196622:FAW196766 FKP196622:FKS196766 FUL196622:FUO196766 GEH196622:GEK196766 GOD196622:GOG196766 GXZ196622:GYC196766 HHV196622:HHY196766 HRR196622:HRU196766 IBN196622:IBQ196766 ILJ196622:ILM196766 IVF196622:IVI196766 JFB196622:JFE196766 JOX196622:JPA196766 JYT196622:JYW196766 KIP196622:KIS196766 KSL196622:KSO196766 LCH196622:LCK196766 LMD196622:LMG196766 LVZ196622:LWC196766 MFV196622:MFY196766 MPR196622:MPU196766 MZN196622:MZQ196766 NJJ196622:NJM196766 NTF196622:NTI196766 ODB196622:ODE196766 OMX196622:ONA196766 OWT196622:OWW196766 PGP196622:PGS196766 PQL196622:PQO196766 QAH196622:QAK196766 QKD196622:QKG196766 QTZ196622:QUC196766 RDV196622:RDY196766 RNR196622:RNU196766 RXN196622:RXQ196766 SHJ196622:SHM196766 SRF196622:SRI196766 TBB196622:TBE196766 TKX196622:TLA196766 TUT196622:TUW196766 UEP196622:UES196766 UOL196622:UOO196766 UYH196622:UYK196766 VID196622:VIG196766 VRZ196622:VSC196766 WBV196622:WBY196766 WLR196622:WLU196766 WVN196622:WVQ196766 F262158:I262302 JB262158:JE262302 SX262158:TA262302 ACT262158:ACW262302 AMP262158:AMS262302 AWL262158:AWO262302 BGH262158:BGK262302 BQD262158:BQG262302 BZZ262158:CAC262302 CJV262158:CJY262302 CTR262158:CTU262302 DDN262158:DDQ262302 DNJ262158:DNM262302 DXF262158:DXI262302 EHB262158:EHE262302 EQX262158:ERA262302 FAT262158:FAW262302 FKP262158:FKS262302 FUL262158:FUO262302 GEH262158:GEK262302 GOD262158:GOG262302 GXZ262158:GYC262302 HHV262158:HHY262302 HRR262158:HRU262302 IBN262158:IBQ262302 ILJ262158:ILM262302 IVF262158:IVI262302 JFB262158:JFE262302 JOX262158:JPA262302 JYT262158:JYW262302 KIP262158:KIS262302 KSL262158:KSO262302 LCH262158:LCK262302 LMD262158:LMG262302 LVZ262158:LWC262302 MFV262158:MFY262302 MPR262158:MPU262302 MZN262158:MZQ262302 NJJ262158:NJM262302 NTF262158:NTI262302 ODB262158:ODE262302 OMX262158:ONA262302 OWT262158:OWW262302 PGP262158:PGS262302 PQL262158:PQO262302 QAH262158:QAK262302 QKD262158:QKG262302 QTZ262158:QUC262302 RDV262158:RDY262302 RNR262158:RNU262302 RXN262158:RXQ262302 SHJ262158:SHM262302 SRF262158:SRI262302 TBB262158:TBE262302 TKX262158:TLA262302 TUT262158:TUW262302 UEP262158:UES262302 UOL262158:UOO262302 UYH262158:UYK262302 VID262158:VIG262302 VRZ262158:VSC262302 WBV262158:WBY262302 WLR262158:WLU262302 WVN262158:WVQ262302 F327694:I327838 JB327694:JE327838 SX327694:TA327838 ACT327694:ACW327838 AMP327694:AMS327838 AWL327694:AWO327838 BGH327694:BGK327838 BQD327694:BQG327838 BZZ327694:CAC327838 CJV327694:CJY327838 CTR327694:CTU327838 DDN327694:DDQ327838 DNJ327694:DNM327838 DXF327694:DXI327838 EHB327694:EHE327838 EQX327694:ERA327838 FAT327694:FAW327838 FKP327694:FKS327838 FUL327694:FUO327838 GEH327694:GEK327838 GOD327694:GOG327838 GXZ327694:GYC327838 HHV327694:HHY327838 HRR327694:HRU327838 IBN327694:IBQ327838 ILJ327694:ILM327838 IVF327694:IVI327838 JFB327694:JFE327838 JOX327694:JPA327838 JYT327694:JYW327838 KIP327694:KIS327838 KSL327694:KSO327838 LCH327694:LCK327838 LMD327694:LMG327838 LVZ327694:LWC327838 MFV327694:MFY327838 MPR327694:MPU327838 MZN327694:MZQ327838 NJJ327694:NJM327838 NTF327694:NTI327838 ODB327694:ODE327838 OMX327694:ONA327838 OWT327694:OWW327838 PGP327694:PGS327838 PQL327694:PQO327838 QAH327694:QAK327838 QKD327694:QKG327838 QTZ327694:QUC327838 RDV327694:RDY327838 RNR327694:RNU327838 RXN327694:RXQ327838 SHJ327694:SHM327838 SRF327694:SRI327838 TBB327694:TBE327838 TKX327694:TLA327838 TUT327694:TUW327838 UEP327694:UES327838 UOL327694:UOO327838 UYH327694:UYK327838 VID327694:VIG327838 VRZ327694:VSC327838 WBV327694:WBY327838 WLR327694:WLU327838 WVN327694:WVQ327838 F393230:I393374 JB393230:JE393374 SX393230:TA393374 ACT393230:ACW393374 AMP393230:AMS393374 AWL393230:AWO393374 BGH393230:BGK393374 BQD393230:BQG393374 BZZ393230:CAC393374 CJV393230:CJY393374 CTR393230:CTU393374 DDN393230:DDQ393374 DNJ393230:DNM393374 DXF393230:DXI393374 EHB393230:EHE393374 EQX393230:ERA393374 FAT393230:FAW393374 FKP393230:FKS393374 FUL393230:FUO393374 GEH393230:GEK393374 GOD393230:GOG393374 GXZ393230:GYC393374 HHV393230:HHY393374 HRR393230:HRU393374 IBN393230:IBQ393374 ILJ393230:ILM393374 IVF393230:IVI393374 JFB393230:JFE393374 JOX393230:JPA393374 JYT393230:JYW393374 KIP393230:KIS393374 KSL393230:KSO393374 LCH393230:LCK393374 LMD393230:LMG393374 LVZ393230:LWC393374 MFV393230:MFY393374 MPR393230:MPU393374 MZN393230:MZQ393374 NJJ393230:NJM393374 NTF393230:NTI393374 ODB393230:ODE393374 OMX393230:ONA393374 OWT393230:OWW393374 PGP393230:PGS393374 PQL393230:PQO393374 QAH393230:QAK393374 QKD393230:QKG393374 QTZ393230:QUC393374 RDV393230:RDY393374 RNR393230:RNU393374 RXN393230:RXQ393374 SHJ393230:SHM393374 SRF393230:SRI393374 TBB393230:TBE393374 TKX393230:TLA393374 TUT393230:TUW393374 UEP393230:UES393374 UOL393230:UOO393374 UYH393230:UYK393374 VID393230:VIG393374 VRZ393230:VSC393374 WBV393230:WBY393374 WLR393230:WLU393374 WVN393230:WVQ393374 F458766:I458910 JB458766:JE458910 SX458766:TA458910 ACT458766:ACW458910 AMP458766:AMS458910 AWL458766:AWO458910 BGH458766:BGK458910 BQD458766:BQG458910 BZZ458766:CAC458910 CJV458766:CJY458910 CTR458766:CTU458910 DDN458766:DDQ458910 DNJ458766:DNM458910 DXF458766:DXI458910 EHB458766:EHE458910 EQX458766:ERA458910 FAT458766:FAW458910 FKP458766:FKS458910 FUL458766:FUO458910 GEH458766:GEK458910 GOD458766:GOG458910 GXZ458766:GYC458910 HHV458766:HHY458910 HRR458766:HRU458910 IBN458766:IBQ458910 ILJ458766:ILM458910 IVF458766:IVI458910 JFB458766:JFE458910 JOX458766:JPA458910 JYT458766:JYW458910 KIP458766:KIS458910 KSL458766:KSO458910 LCH458766:LCK458910 LMD458766:LMG458910 LVZ458766:LWC458910 MFV458766:MFY458910 MPR458766:MPU458910 MZN458766:MZQ458910 NJJ458766:NJM458910 NTF458766:NTI458910 ODB458766:ODE458910 OMX458766:ONA458910 OWT458766:OWW458910 PGP458766:PGS458910 PQL458766:PQO458910 QAH458766:QAK458910 QKD458766:QKG458910 QTZ458766:QUC458910 RDV458766:RDY458910 RNR458766:RNU458910 RXN458766:RXQ458910 SHJ458766:SHM458910 SRF458766:SRI458910 TBB458766:TBE458910 TKX458766:TLA458910 TUT458766:TUW458910 UEP458766:UES458910 UOL458766:UOO458910 UYH458766:UYK458910 VID458766:VIG458910 VRZ458766:VSC458910 WBV458766:WBY458910 WLR458766:WLU458910 WVN458766:WVQ458910 F524302:I524446 JB524302:JE524446 SX524302:TA524446 ACT524302:ACW524446 AMP524302:AMS524446 AWL524302:AWO524446 BGH524302:BGK524446 BQD524302:BQG524446 BZZ524302:CAC524446 CJV524302:CJY524446 CTR524302:CTU524446 DDN524302:DDQ524446 DNJ524302:DNM524446 DXF524302:DXI524446 EHB524302:EHE524446 EQX524302:ERA524446 FAT524302:FAW524446 FKP524302:FKS524446 FUL524302:FUO524446 GEH524302:GEK524446 GOD524302:GOG524446 GXZ524302:GYC524446 HHV524302:HHY524446 HRR524302:HRU524446 IBN524302:IBQ524446 ILJ524302:ILM524446 IVF524302:IVI524446 JFB524302:JFE524446 JOX524302:JPA524446 JYT524302:JYW524446 KIP524302:KIS524446 KSL524302:KSO524446 LCH524302:LCK524446 LMD524302:LMG524446 LVZ524302:LWC524446 MFV524302:MFY524446 MPR524302:MPU524446 MZN524302:MZQ524446 NJJ524302:NJM524446 NTF524302:NTI524446 ODB524302:ODE524446 OMX524302:ONA524446 OWT524302:OWW524446 PGP524302:PGS524446 PQL524302:PQO524446 QAH524302:QAK524446 QKD524302:QKG524446 QTZ524302:QUC524446 RDV524302:RDY524446 RNR524302:RNU524446 RXN524302:RXQ524446 SHJ524302:SHM524446 SRF524302:SRI524446 TBB524302:TBE524446 TKX524302:TLA524446 TUT524302:TUW524446 UEP524302:UES524446 UOL524302:UOO524446 UYH524302:UYK524446 VID524302:VIG524446 VRZ524302:VSC524446 WBV524302:WBY524446 WLR524302:WLU524446 WVN524302:WVQ524446 F589838:I589982 JB589838:JE589982 SX589838:TA589982 ACT589838:ACW589982 AMP589838:AMS589982 AWL589838:AWO589982 BGH589838:BGK589982 BQD589838:BQG589982 BZZ589838:CAC589982 CJV589838:CJY589982 CTR589838:CTU589982 DDN589838:DDQ589982 DNJ589838:DNM589982 DXF589838:DXI589982 EHB589838:EHE589982 EQX589838:ERA589982 FAT589838:FAW589982 FKP589838:FKS589982 FUL589838:FUO589982 GEH589838:GEK589982 GOD589838:GOG589982 GXZ589838:GYC589982 HHV589838:HHY589982 HRR589838:HRU589982 IBN589838:IBQ589982 ILJ589838:ILM589982 IVF589838:IVI589982 JFB589838:JFE589982 JOX589838:JPA589982 JYT589838:JYW589982 KIP589838:KIS589982 KSL589838:KSO589982 LCH589838:LCK589982 LMD589838:LMG589982 LVZ589838:LWC589982 MFV589838:MFY589982 MPR589838:MPU589982 MZN589838:MZQ589982 NJJ589838:NJM589982 NTF589838:NTI589982 ODB589838:ODE589982 OMX589838:ONA589982 OWT589838:OWW589982 PGP589838:PGS589982 PQL589838:PQO589982 QAH589838:QAK589982 QKD589838:QKG589982 QTZ589838:QUC589982 RDV589838:RDY589982 RNR589838:RNU589982 RXN589838:RXQ589982 SHJ589838:SHM589982 SRF589838:SRI589982 TBB589838:TBE589982 TKX589838:TLA589982 TUT589838:TUW589982 UEP589838:UES589982 UOL589838:UOO589982 UYH589838:UYK589982 VID589838:VIG589982 VRZ589838:VSC589982 WBV589838:WBY589982 WLR589838:WLU589982 WVN589838:WVQ589982 F655374:I655518 JB655374:JE655518 SX655374:TA655518 ACT655374:ACW655518 AMP655374:AMS655518 AWL655374:AWO655518 BGH655374:BGK655518 BQD655374:BQG655518 BZZ655374:CAC655518 CJV655374:CJY655518 CTR655374:CTU655518 DDN655374:DDQ655518 DNJ655374:DNM655518 DXF655374:DXI655518 EHB655374:EHE655518 EQX655374:ERA655518 FAT655374:FAW655518 FKP655374:FKS655518 FUL655374:FUO655518 GEH655374:GEK655518 GOD655374:GOG655518 GXZ655374:GYC655518 HHV655374:HHY655518 HRR655374:HRU655518 IBN655374:IBQ655518 ILJ655374:ILM655518 IVF655374:IVI655518 JFB655374:JFE655518 JOX655374:JPA655518 JYT655374:JYW655518 KIP655374:KIS655518 KSL655374:KSO655518 LCH655374:LCK655518 LMD655374:LMG655518 LVZ655374:LWC655518 MFV655374:MFY655518 MPR655374:MPU655518 MZN655374:MZQ655518 NJJ655374:NJM655518 NTF655374:NTI655518 ODB655374:ODE655518 OMX655374:ONA655518 OWT655374:OWW655518 PGP655374:PGS655518 PQL655374:PQO655518 QAH655374:QAK655518 QKD655374:QKG655518 QTZ655374:QUC655518 RDV655374:RDY655518 RNR655374:RNU655518 RXN655374:RXQ655518 SHJ655374:SHM655518 SRF655374:SRI655518 TBB655374:TBE655518 TKX655374:TLA655518 TUT655374:TUW655518 UEP655374:UES655518 UOL655374:UOO655518 UYH655374:UYK655518 VID655374:VIG655518 VRZ655374:VSC655518 WBV655374:WBY655518 WLR655374:WLU655518 WVN655374:WVQ655518 F720910:I721054 JB720910:JE721054 SX720910:TA721054 ACT720910:ACW721054 AMP720910:AMS721054 AWL720910:AWO721054 BGH720910:BGK721054 BQD720910:BQG721054 BZZ720910:CAC721054 CJV720910:CJY721054 CTR720910:CTU721054 DDN720910:DDQ721054 DNJ720910:DNM721054 DXF720910:DXI721054 EHB720910:EHE721054 EQX720910:ERA721054 FAT720910:FAW721054 FKP720910:FKS721054 FUL720910:FUO721054 GEH720910:GEK721054 GOD720910:GOG721054 GXZ720910:GYC721054 HHV720910:HHY721054 HRR720910:HRU721054 IBN720910:IBQ721054 ILJ720910:ILM721054 IVF720910:IVI721054 JFB720910:JFE721054 JOX720910:JPA721054 JYT720910:JYW721054 KIP720910:KIS721054 KSL720910:KSO721054 LCH720910:LCK721054 LMD720910:LMG721054 LVZ720910:LWC721054 MFV720910:MFY721054 MPR720910:MPU721054 MZN720910:MZQ721054 NJJ720910:NJM721054 NTF720910:NTI721054 ODB720910:ODE721054 OMX720910:ONA721054 OWT720910:OWW721054 PGP720910:PGS721054 PQL720910:PQO721054 QAH720910:QAK721054 QKD720910:QKG721054 QTZ720910:QUC721054 RDV720910:RDY721054 RNR720910:RNU721054 RXN720910:RXQ721054 SHJ720910:SHM721054 SRF720910:SRI721054 TBB720910:TBE721054 TKX720910:TLA721054 TUT720910:TUW721054 UEP720910:UES721054 UOL720910:UOO721054 UYH720910:UYK721054 VID720910:VIG721054 VRZ720910:VSC721054 WBV720910:WBY721054 WLR720910:WLU721054 WVN720910:WVQ721054 F786446:I786590 JB786446:JE786590 SX786446:TA786590 ACT786446:ACW786590 AMP786446:AMS786590 AWL786446:AWO786590 BGH786446:BGK786590 BQD786446:BQG786590 BZZ786446:CAC786590 CJV786446:CJY786590 CTR786446:CTU786590 DDN786446:DDQ786590 DNJ786446:DNM786590 DXF786446:DXI786590 EHB786446:EHE786590 EQX786446:ERA786590 FAT786446:FAW786590 FKP786446:FKS786590 FUL786446:FUO786590 GEH786446:GEK786590 GOD786446:GOG786590 GXZ786446:GYC786590 HHV786446:HHY786590 HRR786446:HRU786590 IBN786446:IBQ786590 ILJ786446:ILM786590 IVF786446:IVI786590 JFB786446:JFE786590 JOX786446:JPA786590 JYT786446:JYW786590 KIP786446:KIS786590 KSL786446:KSO786590 LCH786446:LCK786590 LMD786446:LMG786590 LVZ786446:LWC786590 MFV786446:MFY786590 MPR786446:MPU786590 MZN786446:MZQ786590 NJJ786446:NJM786590 NTF786446:NTI786590 ODB786446:ODE786590 OMX786446:ONA786590 OWT786446:OWW786590 PGP786446:PGS786590 PQL786446:PQO786590 QAH786446:QAK786590 QKD786446:QKG786590 QTZ786446:QUC786590 RDV786446:RDY786590 RNR786446:RNU786590 RXN786446:RXQ786590 SHJ786446:SHM786590 SRF786446:SRI786590 TBB786446:TBE786590 TKX786446:TLA786590 TUT786446:TUW786590 UEP786446:UES786590 UOL786446:UOO786590 UYH786446:UYK786590 VID786446:VIG786590 VRZ786446:VSC786590 WBV786446:WBY786590 WLR786446:WLU786590 WVN786446:WVQ786590 F851982:I852126 JB851982:JE852126 SX851982:TA852126 ACT851982:ACW852126 AMP851982:AMS852126 AWL851982:AWO852126 BGH851982:BGK852126 BQD851982:BQG852126 BZZ851982:CAC852126 CJV851982:CJY852126 CTR851982:CTU852126 DDN851982:DDQ852126 DNJ851982:DNM852126 DXF851982:DXI852126 EHB851982:EHE852126 EQX851982:ERA852126 FAT851982:FAW852126 FKP851982:FKS852126 FUL851982:FUO852126 GEH851982:GEK852126 GOD851982:GOG852126 GXZ851982:GYC852126 HHV851982:HHY852126 HRR851982:HRU852126 IBN851982:IBQ852126 ILJ851982:ILM852126 IVF851982:IVI852126 JFB851982:JFE852126 JOX851982:JPA852126 JYT851982:JYW852126 KIP851982:KIS852126 KSL851982:KSO852126 LCH851982:LCK852126 LMD851982:LMG852126 LVZ851982:LWC852126 MFV851982:MFY852126 MPR851982:MPU852126 MZN851982:MZQ852126 NJJ851982:NJM852126 NTF851982:NTI852126 ODB851982:ODE852126 OMX851982:ONA852126 OWT851982:OWW852126 PGP851982:PGS852126 PQL851982:PQO852126 QAH851982:QAK852126 QKD851982:QKG852126 QTZ851982:QUC852126 RDV851982:RDY852126 RNR851982:RNU852126 RXN851982:RXQ852126 SHJ851982:SHM852126 SRF851982:SRI852126 TBB851982:TBE852126 TKX851982:TLA852126 TUT851982:TUW852126 UEP851982:UES852126 UOL851982:UOO852126 UYH851982:UYK852126 VID851982:VIG852126 VRZ851982:VSC852126 WBV851982:WBY852126 WLR851982:WLU852126 WVN851982:WVQ852126 F917518:I917662 JB917518:JE917662 SX917518:TA917662 ACT917518:ACW917662 AMP917518:AMS917662 AWL917518:AWO917662 BGH917518:BGK917662 BQD917518:BQG917662 BZZ917518:CAC917662 CJV917518:CJY917662 CTR917518:CTU917662 DDN917518:DDQ917662 DNJ917518:DNM917662 DXF917518:DXI917662 EHB917518:EHE917662 EQX917518:ERA917662 FAT917518:FAW917662 FKP917518:FKS917662 FUL917518:FUO917662 GEH917518:GEK917662 GOD917518:GOG917662 GXZ917518:GYC917662 HHV917518:HHY917662 HRR917518:HRU917662 IBN917518:IBQ917662 ILJ917518:ILM917662 IVF917518:IVI917662 JFB917518:JFE917662 JOX917518:JPA917662 JYT917518:JYW917662 KIP917518:KIS917662 KSL917518:KSO917662 LCH917518:LCK917662 LMD917518:LMG917662 LVZ917518:LWC917662 MFV917518:MFY917662 MPR917518:MPU917662 MZN917518:MZQ917662 NJJ917518:NJM917662 NTF917518:NTI917662 ODB917518:ODE917662 OMX917518:ONA917662 OWT917518:OWW917662 PGP917518:PGS917662 PQL917518:PQO917662 QAH917518:QAK917662 QKD917518:QKG917662 QTZ917518:QUC917662 RDV917518:RDY917662 RNR917518:RNU917662 RXN917518:RXQ917662 SHJ917518:SHM917662 SRF917518:SRI917662 TBB917518:TBE917662 TKX917518:TLA917662 TUT917518:TUW917662 UEP917518:UES917662 UOL917518:UOO917662 UYH917518:UYK917662 VID917518:VIG917662 VRZ917518:VSC917662 WBV917518:WBY917662 WLR917518:WLU917662 WVN917518:WVQ917662 F983054:I983198 JB983054:JE983198 SX983054:TA983198 ACT983054:ACW983198 AMP983054:AMS983198 AWL983054:AWO983198 BGH983054:BGK983198 BQD983054:BQG983198 BZZ983054:CAC983198 CJV983054:CJY983198 CTR983054:CTU983198 DDN983054:DDQ983198 DNJ983054:DNM983198 DXF983054:DXI983198 EHB983054:EHE983198 EQX983054:ERA983198 FAT983054:FAW983198 FKP983054:FKS983198 FUL983054:FUO983198 GEH983054:GEK983198 GOD983054:GOG983198 GXZ983054:GYC983198 HHV983054:HHY983198 HRR983054:HRU983198 IBN983054:IBQ983198 ILJ983054:ILM983198 IVF983054:IVI983198 JFB983054:JFE983198 JOX983054:JPA983198 JYT983054:JYW983198 KIP983054:KIS983198 KSL983054:KSO983198 LCH983054:LCK983198 LMD983054:LMG983198 LVZ983054:LWC983198 MFV983054:MFY983198 MPR983054:MPU983198 MZN983054:MZQ983198 NJJ983054:NJM983198 NTF983054:NTI983198 ODB983054:ODE983198 OMX983054:ONA983198 OWT983054:OWW983198 PGP983054:PGS983198 PQL983054:PQO983198 QAH983054:QAK983198 QKD983054:QKG983198 QTZ983054:QUC983198 RDV983054:RDY983198 RNR983054:RNU983198 RXN983054:RXQ983198 SHJ983054:SHM983198 SRF983054:SRI983198 TBB983054:TBE983198 TKX983054:TLA983198 TUT983054:TUW983198 UEP983054:UES983198 UOL983054:UOO983198 UYH983054:UYK983198 VID983054:VIG983198 VRZ983054:VSC983198 WBV983054:WBY983198 WLR983054:WLU983198 WVN983054:WVQ983198 E14:E86 JA14:JA86 SW14:SW86 ACS14:ACS86 AMO14:AMO86 AWK14:AWK86 BGG14:BGG86 BQC14:BQC86 BZY14:BZY86 CJU14:CJU86 CTQ14:CTQ86 DDM14:DDM86 DNI14:DNI86 DXE14:DXE86 EHA14:EHA86 EQW14:EQW86 FAS14:FAS86 FKO14:FKO86 FUK14:FUK86 GEG14:GEG86 GOC14:GOC86 GXY14:GXY86 HHU14:HHU86 HRQ14:HRQ86 IBM14:IBM86 ILI14:ILI86 IVE14:IVE86 JFA14:JFA86 JOW14:JOW86 JYS14:JYS86 KIO14:KIO86 KSK14:KSK86 LCG14:LCG86 LMC14:LMC86 LVY14:LVY86 MFU14:MFU86 MPQ14:MPQ86 MZM14:MZM86 NJI14:NJI86 NTE14:NTE86 ODA14:ODA86 OMW14:OMW86 OWS14:OWS86 PGO14:PGO86 PQK14:PQK86 QAG14:QAG86 QKC14:QKC86 QTY14:QTY86 RDU14:RDU86 RNQ14:RNQ86 RXM14:RXM86 SHI14:SHI86 SRE14:SRE86 TBA14:TBA86 TKW14:TKW86 TUS14:TUS86 UEO14:UEO86 UOK14:UOK86 UYG14:UYG86 VIC14:VIC86 VRY14:VRY86 WBU14:WBU86 WLQ14:WLQ86 WVM14:WVM86 E65550:E65622 JA65550:JA65622 SW65550:SW65622 ACS65550:ACS65622 AMO65550:AMO65622 AWK65550:AWK65622 BGG65550:BGG65622 BQC65550:BQC65622 BZY65550:BZY65622 CJU65550:CJU65622 CTQ65550:CTQ65622 DDM65550:DDM65622 DNI65550:DNI65622 DXE65550:DXE65622 EHA65550:EHA65622 EQW65550:EQW65622 FAS65550:FAS65622 FKO65550:FKO65622 FUK65550:FUK65622 GEG65550:GEG65622 GOC65550:GOC65622 GXY65550:GXY65622 HHU65550:HHU65622 HRQ65550:HRQ65622 IBM65550:IBM65622 ILI65550:ILI65622 IVE65550:IVE65622 JFA65550:JFA65622 JOW65550:JOW65622 JYS65550:JYS65622 KIO65550:KIO65622 KSK65550:KSK65622 LCG65550:LCG65622 LMC65550:LMC65622 LVY65550:LVY65622 MFU65550:MFU65622 MPQ65550:MPQ65622 MZM65550:MZM65622 NJI65550:NJI65622 NTE65550:NTE65622 ODA65550:ODA65622 OMW65550:OMW65622 OWS65550:OWS65622 PGO65550:PGO65622 PQK65550:PQK65622 QAG65550:QAG65622 QKC65550:QKC65622 QTY65550:QTY65622 RDU65550:RDU65622 RNQ65550:RNQ65622 RXM65550:RXM65622 SHI65550:SHI65622 SRE65550:SRE65622 TBA65550:TBA65622 TKW65550:TKW65622 TUS65550:TUS65622 UEO65550:UEO65622 UOK65550:UOK65622 UYG65550:UYG65622 VIC65550:VIC65622 VRY65550:VRY65622 WBU65550:WBU65622 WLQ65550:WLQ65622 WVM65550:WVM65622 E131086:E131158 JA131086:JA131158 SW131086:SW131158 ACS131086:ACS131158 AMO131086:AMO131158 AWK131086:AWK131158 BGG131086:BGG131158 BQC131086:BQC131158 BZY131086:BZY131158 CJU131086:CJU131158 CTQ131086:CTQ131158 DDM131086:DDM131158 DNI131086:DNI131158 DXE131086:DXE131158 EHA131086:EHA131158 EQW131086:EQW131158 FAS131086:FAS131158 FKO131086:FKO131158 FUK131086:FUK131158 GEG131086:GEG131158 GOC131086:GOC131158 GXY131086:GXY131158 HHU131086:HHU131158 HRQ131086:HRQ131158 IBM131086:IBM131158 ILI131086:ILI131158 IVE131086:IVE131158 JFA131086:JFA131158 JOW131086:JOW131158 JYS131086:JYS131158 KIO131086:KIO131158 KSK131086:KSK131158 LCG131086:LCG131158 LMC131086:LMC131158 LVY131086:LVY131158 MFU131086:MFU131158 MPQ131086:MPQ131158 MZM131086:MZM131158 NJI131086:NJI131158 NTE131086:NTE131158 ODA131086:ODA131158 OMW131086:OMW131158 OWS131086:OWS131158 PGO131086:PGO131158 PQK131086:PQK131158 QAG131086:QAG131158 QKC131086:QKC131158 QTY131086:QTY131158 RDU131086:RDU131158 RNQ131086:RNQ131158 RXM131086:RXM131158 SHI131086:SHI131158 SRE131086:SRE131158 TBA131086:TBA131158 TKW131086:TKW131158 TUS131086:TUS131158 UEO131086:UEO131158 UOK131086:UOK131158 UYG131086:UYG131158 VIC131086:VIC131158 VRY131086:VRY131158 WBU131086:WBU131158 WLQ131086:WLQ131158 WVM131086:WVM131158 E196622:E196694 JA196622:JA196694 SW196622:SW196694 ACS196622:ACS196694 AMO196622:AMO196694 AWK196622:AWK196694 BGG196622:BGG196694 BQC196622:BQC196694 BZY196622:BZY196694 CJU196622:CJU196694 CTQ196622:CTQ196694 DDM196622:DDM196694 DNI196622:DNI196694 DXE196622:DXE196694 EHA196622:EHA196694 EQW196622:EQW196694 FAS196622:FAS196694 FKO196622:FKO196694 FUK196622:FUK196694 GEG196622:GEG196694 GOC196622:GOC196694 GXY196622:GXY196694 HHU196622:HHU196694 HRQ196622:HRQ196694 IBM196622:IBM196694 ILI196622:ILI196694 IVE196622:IVE196694 JFA196622:JFA196694 JOW196622:JOW196694 JYS196622:JYS196694 KIO196622:KIO196694 KSK196622:KSK196694 LCG196622:LCG196694 LMC196622:LMC196694 LVY196622:LVY196694 MFU196622:MFU196694 MPQ196622:MPQ196694 MZM196622:MZM196694 NJI196622:NJI196694 NTE196622:NTE196694 ODA196622:ODA196694 OMW196622:OMW196694 OWS196622:OWS196694 PGO196622:PGO196694 PQK196622:PQK196694 QAG196622:QAG196694 QKC196622:QKC196694 QTY196622:QTY196694 RDU196622:RDU196694 RNQ196622:RNQ196694 RXM196622:RXM196694 SHI196622:SHI196694 SRE196622:SRE196694 TBA196622:TBA196694 TKW196622:TKW196694 TUS196622:TUS196694 UEO196622:UEO196694 UOK196622:UOK196694 UYG196622:UYG196694 VIC196622:VIC196694 VRY196622:VRY196694 WBU196622:WBU196694 WLQ196622:WLQ196694 WVM196622:WVM196694 E262158:E262230 JA262158:JA262230 SW262158:SW262230 ACS262158:ACS262230 AMO262158:AMO262230 AWK262158:AWK262230 BGG262158:BGG262230 BQC262158:BQC262230 BZY262158:BZY262230 CJU262158:CJU262230 CTQ262158:CTQ262230 DDM262158:DDM262230 DNI262158:DNI262230 DXE262158:DXE262230 EHA262158:EHA262230 EQW262158:EQW262230 FAS262158:FAS262230 FKO262158:FKO262230 FUK262158:FUK262230 GEG262158:GEG262230 GOC262158:GOC262230 GXY262158:GXY262230 HHU262158:HHU262230 HRQ262158:HRQ262230 IBM262158:IBM262230 ILI262158:ILI262230 IVE262158:IVE262230 JFA262158:JFA262230 JOW262158:JOW262230 JYS262158:JYS262230 KIO262158:KIO262230 KSK262158:KSK262230 LCG262158:LCG262230 LMC262158:LMC262230 LVY262158:LVY262230 MFU262158:MFU262230 MPQ262158:MPQ262230 MZM262158:MZM262230 NJI262158:NJI262230 NTE262158:NTE262230 ODA262158:ODA262230 OMW262158:OMW262230 OWS262158:OWS262230 PGO262158:PGO262230 PQK262158:PQK262230 QAG262158:QAG262230 QKC262158:QKC262230 QTY262158:QTY262230 RDU262158:RDU262230 RNQ262158:RNQ262230 RXM262158:RXM262230 SHI262158:SHI262230 SRE262158:SRE262230 TBA262158:TBA262230 TKW262158:TKW262230 TUS262158:TUS262230 UEO262158:UEO262230 UOK262158:UOK262230 UYG262158:UYG262230 VIC262158:VIC262230 VRY262158:VRY262230 WBU262158:WBU262230 WLQ262158:WLQ262230 WVM262158:WVM262230 E327694:E327766 JA327694:JA327766 SW327694:SW327766 ACS327694:ACS327766 AMO327694:AMO327766 AWK327694:AWK327766 BGG327694:BGG327766 BQC327694:BQC327766 BZY327694:BZY327766 CJU327694:CJU327766 CTQ327694:CTQ327766 DDM327694:DDM327766 DNI327694:DNI327766 DXE327694:DXE327766 EHA327694:EHA327766 EQW327694:EQW327766 FAS327694:FAS327766 FKO327694:FKO327766 FUK327694:FUK327766 GEG327694:GEG327766 GOC327694:GOC327766 GXY327694:GXY327766 HHU327694:HHU327766 HRQ327694:HRQ327766 IBM327694:IBM327766 ILI327694:ILI327766 IVE327694:IVE327766 JFA327694:JFA327766 JOW327694:JOW327766 JYS327694:JYS327766 KIO327694:KIO327766 KSK327694:KSK327766 LCG327694:LCG327766 LMC327694:LMC327766 LVY327694:LVY327766 MFU327694:MFU327766 MPQ327694:MPQ327766 MZM327694:MZM327766 NJI327694:NJI327766 NTE327694:NTE327766 ODA327694:ODA327766 OMW327694:OMW327766 OWS327694:OWS327766 PGO327694:PGO327766 PQK327694:PQK327766 QAG327694:QAG327766 QKC327694:QKC327766 QTY327694:QTY327766 RDU327694:RDU327766 RNQ327694:RNQ327766 RXM327694:RXM327766 SHI327694:SHI327766 SRE327694:SRE327766 TBA327694:TBA327766 TKW327694:TKW327766 TUS327694:TUS327766 UEO327694:UEO327766 UOK327694:UOK327766 UYG327694:UYG327766 VIC327694:VIC327766 VRY327694:VRY327766 WBU327694:WBU327766 WLQ327694:WLQ327766 WVM327694:WVM327766 E393230:E393302 JA393230:JA393302 SW393230:SW393302 ACS393230:ACS393302 AMO393230:AMO393302 AWK393230:AWK393302 BGG393230:BGG393302 BQC393230:BQC393302 BZY393230:BZY393302 CJU393230:CJU393302 CTQ393230:CTQ393302 DDM393230:DDM393302 DNI393230:DNI393302 DXE393230:DXE393302 EHA393230:EHA393302 EQW393230:EQW393302 FAS393230:FAS393302 FKO393230:FKO393302 FUK393230:FUK393302 GEG393230:GEG393302 GOC393230:GOC393302 GXY393230:GXY393302 HHU393230:HHU393302 HRQ393230:HRQ393302 IBM393230:IBM393302 ILI393230:ILI393302 IVE393230:IVE393302 JFA393230:JFA393302 JOW393230:JOW393302 JYS393230:JYS393302 KIO393230:KIO393302 KSK393230:KSK393302 LCG393230:LCG393302 LMC393230:LMC393302 LVY393230:LVY393302 MFU393230:MFU393302 MPQ393230:MPQ393302 MZM393230:MZM393302 NJI393230:NJI393302 NTE393230:NTE393302 ODA393230:ODA393302 OMW393230:OMW393302 OWS393230:OWS393302 PGO393230:PGO393302 PQK393230:PQK393302 QAG393230:QAG393302 QKC393230:QKC393302 QTY393230:QTY393302 RDU393230:RDU393302 RNQ393230:RNQ393302 RXM393230:RXM393302 SHI393230:SHI393302 SRE393230:SRE393302 TBA393230:TBA393302 TKW393230:TKW393302 TUS393230:TUS393302 UEO393230:UEO393302 UOK393230:UOK393302 UYG393230:UYG393302 VIC393230:VIC393302 VRY393230:VRY393302 WBU393230:WBU393302 WLQ393230:WLQ393302 WVM393230:WVM393302 E458766:E458838 JA458766:JA458838 SW458766:SW458838 ACS458766:ACS458838 AMO458766:AMO458838 AWK458766:AWK458838 BGG458766:BGG458838 BQC458766:BQC458838 BZY458766:BZY458838 CJU458766:CJU458838 CTQ458766:CTQ458838 DDM458766:DDM458838 DNI458766:DNI458838 DXE458766:DXE458838 EHA458766:EHA458838 EQW458766:EQW458838 FAS458766:FAS458838 FKO458766:FKO458838 FUK458766:FUK458838 GEG458766:GEG458838 GOC458766:GOC458838 GXY458766:GXY458838 HHU458766:HHU458838 HRQ458766:HRQ458838 IBM458766:IBM458838 ILI458766:ILI458838 IVE458766:IVE458838 JFA458766:JFA458838 JOW458766:JOW458838 JYS458766:JYS458838 KIO458766:KIO458838 KSK458766:KSK458838 LCG458766:LCG458838 LMC458766:LMC458838 LVY458766:LVY458838 MFU458766:MFU458838 MPQ458766:MPQ458838 MZM458766:MZM458838 NJI458766:NJI458838 NTE458766:NTE458838 ODA458766:ODA458838 OMW458766:OMW458838 OWS458766:OWS458838 PGO458766:PGO458838 PQK458766:PQK458838 QAG458766:QAG458838 QKC458766:QKC458838 QTY458766:QTY458838 RDU458766:RDU458838 RNQ458766:RNQ458838 RXM458766:RXM458838 SHI458766:SHI458838 SRE458766:SRE458838 TBA458766:TBA458838 TKW458766:TKW458838 TUS458766:TUS458838 UEO458766:UEO458838 UOK458766:UOK458838 UYG458766:UYG458838 VIC458766:VIC458838 VRY458766:VRY458838 WBU458766:WBU458838 WLQ458766:WLQ458838 WVM458766:WVM458838 E524302:E524374 JA524302:JA524374 SW524302:SW524374 ACS524302:ACS524374 AMO524302:AMO524374 AWK524302:AWK524374 BGG524302:BGG524374 BQC524302:BQC524374 BZY524302:BZY524374 CJU524302:CJU524374 CTQ524302:CTQ524374 DDM524302:DDM524374 DNI524302:DNI524374 DXE524302:DXE524374 EHA524302:EHA524374 EQW524302:EQW524374 FAS524302:FAS524374 FKO524302:FKO524374 FUK524302:FUK524374 GEG524302:GEG524374 GOC524302:GOC524374 GXY524302:GXY524374 HHU524302:HHU524374 HRQ524302:HRQ524374 IBM524302:IBM524374 ILI524302:ILI524374 IVE524302:IVE524374 JFA524302:JFA524374 JOW524302:JOW524374 JYS524302:JYS524374 KIO524302:KIO524374 KSK524302:KSK524374 LCG524302:LCG524374 LMC524302:LMC524374 LVY524302:LVY524374 MFU524302:MFU524374 MPQ524302:MPQ524374 MZM524302:MZM524374 NJI524302:NJI524374 NTE524302:NTE524374 ODA524302:ODA524374 OMW524302:OMW524374 OWS524302:OWS524374 PGO524302:PGO524374 PQK524302:PQK524374 QAG524302:QAG524374 QKC524302:QKC524374 QTY524302:QTY524374 RDU524302:RDU524374 RNQ524302:RNQ524374 RXM524302:RXM524374 SHI524302:SHI524374 SRE524302:SRE524374 TBA524302:TBA524374 TKW524302:TKW524374 TUS524302:TUS524374 UEO524302:UEO524374 UOK524302:UOK524374 UYG524302:UYG524374 VIC524302:VIC524374 VRY524302:VRY524374 WBU524302:WBU524374 WLQ524302:WLQ524374 WVM524302:WVM524374 E589838:E589910 JA589838:JA589910 SW589838:SW589910 ACS589838:ACS589910 AMO589838:AMO589910 AWK589838:AWK589910 BGG589838:BGG589910 BQC589838:BQC589910 BZY589838:BZY589910 CJU589838:CJU589910 CTQ589838:CTQ589910 DDM589838:DDM589910 DNI589838:DNI589910 DXE589838:DXE589910 EHA589838:EHA589910 EQW589838:EQW589910 FAS589838:FAS589910 FKO589838:FKO589910 FUK589838:FUK589910 GEG589838:GEG589910 GOC589838:GOC589910 GXY589838:GXY589910 HHU589838:HHU589910 HRQ589838:HRQ589910 IBM589838:IBM589910 ILI589838:ILI589910 IVE589838:IVE589910 JFA589838:JFA589910 JOW589838:JOW589910 JYS589838:JYS589910 KIO589838:KIO589910 KSK589838:KSK589910 LCG589838:LCG589910 LMC589838:LMC589910 LVY589838:LVY589910 MFU589838:MFU589910 MPQ589838:MPQ589910 MZM589838:MZM589910 NJI589838:NJI589910 NTE589838:NTE589910 ODA589838:ODA589910 OMW589838:OMW589910 OWS589838:OWS589910 PGO589838:PGO589910 PQK589838:PQK589910 QAG589838:QAG589910 QKC589838:QKC589910 QTY589838:QTY589910 RDU589838:RDU589910 RNQ589838:RNQ589910 RXM589838:RXM589910 SHI589838:SHI589910 SRE589838:SRE589910 TBA589838:TBA589910 TKW589838:TKW589910 TUS589838:TUS589910 UEO589838:UEO589910 UOK589838:UOK589910 UYG589838:UYG589910 VIC589838:VIC589910 VRY589838:VRY589910 WBU589838:WBU589910 WLQ589838:WLQ589910 WVM589838:WVM589910 E655374:E655446 JA655374:JA655446 SW655374:SW655446 ACS655374:ACS655446 AMO655374:AMO655446 AWK655374:AWK655446 BGG655374:BGG655446 BQC655374:BQC655446 BZY655374:BZY655446 CJU655374:CJU655446 CTQ655374:CTQ655446 DDM655374:DDM655446 DNI655374:DNI655446 DXE655374:DXE655446 EHA655374:EHA655446 EQW655374:EQW655446 FAS655374:FAS655446 FKO655374:FKO655446 FUK655374:FUK655446 GEG655374:GEG655446 GOC655374:GOC655446 GXY655374:GXY655446 HHU655374:HHU655446 HRQ655374:HRQ655446 IBM655374:IBM655446 ILI655374:ILI655446 IVE655374:IVE655446 JFA655374:JFA655446 JOW655374:JOW655446 JYS655374:JYS655446 KIO655374:KIO655446 KSK655374:KSK655446 LCG655374:LCG655446 LMC655374:LMC655446 LVY655374:LVY655446 MFU655374:MFU655446 MPQ655374:MPQ655446 MZM655374:MZM655446 NJI655374:NJI655446 NTE655374:NTE655446 ODA655374:ODA655446 OMW655374:OMW655446 OWS655374:OWS655446 PGO655374:PGO655446 PQK655374:PQK655446 QAG655374:QAG655446 QKC655374:QKC655446 QTY655374:QTY655446 RDU655374:RDU655446 RNQ655374:RNQ655446 RXM655374:RXM655446 SHI655374:SHI655446 SRE655374:SRE655446 TBA655374:TBA655446 TKW655374:TKW655446 TUS655374:TUS655446 UEO655374:UEO655446 UOK655374:UOK655446 UYG655374:UYG655446 VIC655374:VIC655446 VRY655374:VRY655446 WBU655374:WBU655446 WLQ655374:WLQ655446 WVM655374:WVM655446 E720910:E720982 JA720910:JA720982 SW720910:SW720982 ACS720910:ACS720982 AMO720910:AMO720982 AWK720910:AWK720982 BGG720910:BGG720982 BQC720910:BQC720982 BZY720910:BZY720982 CJU720910:CJU720982 CTQ720910:CTQ720982 DDM720910:DDM720982 DNI720910:DNI720982 DXE720910:DXE720982 EHA720910:EHA720982 EQW720910:EQW720982 FAS720910:FAS720982 FKO720910:FKO720982 FUK720910:FUK720982 GEG720910:GEG720982 GOC720910:GOC720982 GXY720910:GXY720982 HHU720910:HHU720982 HRQ720910:HRQ720982 IBM720910:IBM720982 ILI720910:ILI720982 IVE720910:IVE720982 JFA720910:JFA720982 JOW720910:JOW720982 JYS720910:JYS720982 KIO720910:KIO720982 KSK720910:KSK720982 LCG720910:LCG720982 LMC720910:LMC720982 LVY720910:LVY720982 MFU720910:MFU720982 MPQ720910:MPQ720982 MZM720910:MZM720982 NJI720910:NJI720982 NTE720910:NTE720982 ODA720910:ODA720982 OMW720910:OMW720982 OWS720910:OWS720982 PGO720910:PGO720982 PQK720910:PQK720982 QAG720910:QAG720982 QKC720910:QKC720982 QTY720910:QTY720982 RDU720910:RDU720982 RNQ720910:RNQ720982 RXM720910:RXM720982 SHI720910:SHI720982 SRE720910:SRE720982 TBA720910:TBA720982 TKW720910:TKW720982 TUS720910:TUS720982 UEO720910:UEO720982 UOK720910:UOK720982 UYG720910:UYG720982 VIC720910:VIC720982 VRY720910:VRY720982 WBU720910:WBU720982 WLQ720910:WLQ720982 WVM720910:WVM720982 E786446:E786518 JA786446:JA786518 SW786446:SW786518 ACS786446:ACS786518 AMO786446:AMO786518 AWK786446:AWK786518 BGG786446:BGG786518 BQC786446:BQC786518 BZY786446:BZY786518 CJU786446:CJU786518 CTQ786446:CTQ786518 DDM786446:DDM786518 DNI786446:DNI786518 DXE786446:DXE786518 EHA786446:EHA786518 EQW786446:EQW786518 FAS786446:FAS786518 FKO786446:FKO786518 FUK786446:FUK786518 GEG786446:GEG786518 GOC786446:GOC786518 GXY786446:GXY786518 HHU786446:HHU786518 HRQ786446:HRQ786518 IBM786446:IBM786518 ILI786446:ILI786518 IVE786446:IVE786518 JFA786446:JFA786518 JOW786446:JOW786518 JYS786446:JYS786518 KIO786446:KIO786518 KSK786446:KSK786518 LCG786446:LCG786518 LMC786446:LMC786518 LVY786446:LVY786518 MFU786446:MFU786518 MPQ786446:MPQ786518 MZM786446:MZM786518 NJI786446:NJI786518 NTE786446:NTE786518 ODA786446:ODA786518 OMW786446:OMW786518 OWS786446:OWS786518 PGO786446:PGO786518 PQK786446:PQK786518 QAG786446:QAG786518 QKC786446:QKC786518 QTY786446:QTY786518 RDU786446:RDU786518 RNQ786446:RNQ786518 RXM786446:RXM786518 SHI786446:SHI786518 SRE786446:SRE786518 TBA786446:TBA786518 TKW786446:TKW786518 TUS786446:TUS786518 UEO786446:UEO786518 UOK786446:UOK786518 UYG786446:UYG786518 VIC786446:VIC786518 VRY786446:VRY786518 WBU786446:WBU786518 WLQ786446:WLQ786518 WVM786446:WVM786518 E851982:E852054 JA851982:JA852054 SW851982:SW852054 ACS851982:ACS852054 AMO851982:AMO852054 AWK851982:AWK852054 BGG851982:BGG852054 BQC851982:BQC852054 BZY851982:BZY852054 CJU851982:CJU852054 CTQ851982:CTQ852054 DDM851982:DDM852054 DNI851982:DNI852054 DXE851982:DXE852054 EHA851982:EHA852054 EQW851982:EQW852054 FAS851982:FAS852054 FKO851982:FKO852054 FUK851982:FUK852054 GEG851982:GEG852054 GOC851982:GOC852054 GXY851982:GXY852054 HHU851982:HHU852054 HRQ851982:HRQ852054 IBM851982:IBM852054 ILI851982:ILI852054 IVE851982:IVE852054 JFA851982:JFA852054 JOW851982:JOW852054 JYS851982:JYS852054 KIO851982:KIO852054 KSK851982:KSK852054 LCG851982:LCG852054 LMC851982:LMC852054 LVY851982:LVY852054 MFU851982:MFU852054 MPQ851982:MPQ852054 MZM851982:MZM852054 NJI851982:NJI852054 NTE851982:NTE852054 ODA851982:ODA852054 OMW851982:OMW852054 OWS851982:OWS852054 PGO851982:PGO852054 PQK851982:PQK852054 QAG851982:QAG852054 QKC851982:QKC852054 QTY851982:QTY852054 RDU851982:RDU852054 RNQ851982:RNQ852054 RXM851982:RXM852054 SHI851982:SHI852054 SRE851982:SRE852054 TBA851982:TBA852054 TKW851982:TKW852054 TUS851982:TUS852054 UEO851982:UEO852054 UOK851982:UOK852054 UYG851982:UYG852054 VIC851982:VIC852054 VRY851982:VRY852054 WBU851982:WBU852054 WLQ851982:WLQ852054 WVM851982:WVM852054 E917518:E917590 JA917518:JA917590 SW917518:SW917590 ACS917518:ACS917590 AMO917518:AMO917590 AWK917518:AWK917590 BGG917518:BGG917590 BQC917518:BQC917590 BZY917518:BZY917590 CJU917518:CJU917590 CTQ917518:CTQ917590 DDM917518:DDM917590 DNI917518:DNI917590 DXE917518:DXE917590 EHA917518:EHA917590 EQW917518:EQW917590 FAS917518:FAS917590 FKO917518:FKO917590 FUK917518:FUK917590 GEG917518:GEG917590 GOC917518:GOC917590 GXY917518:GXY917590 HHU917518:HHU917590 HRQ917518:HRQ917590 IBM917518:IBM917590 ILI917518:ILI917590 IVE917518:IVE917590 JFA917518:JFA917590 JOW917518:JOW917590 JYS917518:JYS917590 KIO917518:KIO917590 KSK917518:KSK917590 LCG917518:LCG917590 LMC917518:LMC917590 LVY917518:LVY917590 MFU917518:MFU917590 MPQ917518:MPQ917590 MZM917518:MZM917590 NJI917518:NJI917590 NTE917518:NTE917590 ODA917518:ODA917590 OMW917518:OMW917590 OWS917518:OWS917590 PGO917518:PGO917590 PQK917518:PQK917590 QAG917518:QAG917590 QKC917518:QKC917590 QTY917518:QTY917590 RDU917518:RDU917590 RNQ917518:RNQ917590 RXM917518:RXM917590 SHI917518:SHI917590 SRE917518:SRE917590 TBA917518:TBA917590 TKW917518:TKW917590 TUS917518:TUS917590 UEO917518:UEO917590 UOK917518:UOK917590 UYG917518:UYG917590 VIC917518:VIC917590 VRY917518:VRY917590 WBU917518:WBU917590 WLQ917518:WLQ917590 WVM917518:WVM917590 E983054:E983126 JA983054:JA983126 SW983054:SW983126 ACS983054:ACS983126 AMO983054:AMO983126 AWK983054:AWK983126 BGG983054:BGG983126 BQC983054:BQC983126 BZY983054:BZY983126 CJU983054:CJU983126 CTQ983054:CTQ983126 DDM983054:DDM983126 DNI983054:DNI983126 DXE983054:DXE983126 EHA983054:EHA983126 EQW983054:EQW983126 FAS983054:FAS983126 FKO983054:FKO983126 FUK983054:FUK983126 GEG983054:GEG983126 GOC983054:GOC983126 GXY983054:GXY983126 HHU983054:HHU983126 HRQ983054:HRQ983126 IBM983054:IBM983126 ILI983054:ILI983126 IVE983054:IVE983126 JFA983054:JFA983126 JOW983054:JOW983126 JYS983054:JYS983126 KIO983054:KIO983126 KSK983054:KSK983126 LCG983054:LCG983126 LMC983054:LMC983126 LVY983054:LVY983126 MFU983054:MFU983126 MPQ983054:MPQ983126 MZM983054:MZM983126 NJI983054:NJI983126 NTE983054:NTE983126 ODA983054:ODA983126 OMW983054:OMW983126 OWS983054:OWS983126 PGO983054:PGO983126 PQK983054:PQK983126 QAG983054:QAG983126 QKC983054:QKC983126 QTY983054:QTY983126 RDU983054:RDU983126 RNQ983054:RNQ983126 RXM983054:RXM983126 SHI983054:SHI983126 SRE983054:SRE983126 TBA983054:TBA983126 TKW983054:TKW983126 TUS983054:TUS983126 UEO983054:UEO983126 UOK983054:UOK983126 UYG983054:UYG983126 VIC983054:VIC983126 VRY983054:VRY983126 WBU983054:WBU983126 WLQ983054:WLQ983126 WVM983054:WVM983126 B14:B86 IX14:IX86 ST14:ST86 ACP14:ACP86 AML14:AML86 AWH14:AWH86 BGD14:BGD86 BPZ14:BPZ86 BZV14:BZV86 CJR14:CJR86 CTN14:CTN86 DDJ14:DDJ86 DNF14:DNF86 DXB14:DXB86 EGX14:EGX86 EQT14:EQT86 FAP14:FAP86 FKL14:FKL86 FUH14:FUH86 GED14:GED86 GNZ14:GNZ86 GXV14:GXV86 HHR14:HHR86 HRN14:HRN86 IBJ14:IBJ86 ILF14:ILF86 IVB14:IVB86 JEX14:JEX86 JOT14:JOT86 JYP14:JYP86 KIL14:KIL86 KSH14:KSH86 LCD14:LCD86 LLZ14:LLZ86 LVV14:LVV86 MFR14:MFR86 MPN14:MPN86 MZJ14:MZJ86 NJF14:NJF86 NTB14:NTB86 OCX14:OCX86 OMT14:OMT86 OWP14:OWP86 PGL14:PGL86 PQH14:PQH86 QAD14:QAD86 QJZ14:QJZ86 QTV14:QTV86 RDR14:RDR86 RNN14:RNN86 RXJ14:RXJ86 SHF14:SHF86 SRB14:SRB86 TAX14:TAX86 TKT14:TKT86 TUP14:TUP86 UEL14:UEL86 UOH14:UOH86 UYD14:UYD86 VHZ14:VHZ86 VRV14:VRV86 WBR14:WBR86 WLN14:WLN86 WVJ14:WVJ86 B65550:B65622 IX65550:IX65622 ST65550:ST65622 ACP65550:ACP65622 AML65550:AML65622 AWH65550:AWH65622 BGD65550:BGD65622 BPZ65550:BPZ65622 BZV65550:BZV65622 CJR65550:CJR65622 CTN65550:CTN65622 DDJ65550:DDJ65622 DNF65550:DNF65622 DXB65550:DXB65622 EGX65550:EGX65622 EQT65550:EQT65622 FAP65550:FAP65622 FKL65550:FKL65622 FUH65550:FUH65622 GED65550:GED65622 GNZ65550:GNZ65622 GXV65550:GXV65622 HHR65550:HHR65622 HRN65550:HRN65622 IBJ65550:IBJ65622 ILF65550:ILF65622 IVB65550:IVB65622 JEX65550:JEX65622 JOT65550:JOT65622 JYP65550:JYP65622 KIL65550:KIL65622 KSH65550:KSH65622 LCD65550:LCD65622 LLZ65550:LLZ65622 LVV65550:LVV65622 MFR65550:MFR65622 MPN65550:MPN65622 MZJ65550:MZJ65622 NJF65550:NJF65622 NTB65550:NTB65622 OCX65550:OCX65622 OMT65550:OMT65622 OWP65550:OWP65622 PGL65550:PGL65622 PQH65550:PQH65622 QAD65550:QAD65622 QJZ65550:QJZ65622 QTV65550:QTV65622 RDR65550:RDR65622 RNN65550:RNN65622 RXJ65550:RXJ65622 SHF65550:SHF65622 SRB65550:SRB65622 TAX65550:TAX65622 TKT65550:TKT65622 TUP65550:TUP65622 UEL65550:UEL65622 UOH65550:UOH65622 UYD65550:UYD65622 VHZ65550:VHZ65622 VRV65550:VRV65622 WBR65550:WBR65622 WLN65550:WLN65622 WVJ65550:WVJ65622 B131086:B131158 IX131086:IX131158 ST131086:ST131158 ACP131086:ACP131158 AML131086:AML131158 AWH131086:AWH131158 BGD131086:BGD131158 BPZ131086:BPZ131158 BZV131086:BZV131158 CJR131086:CJR131158 CTN131086:CTN131158 DDJ131086:DDJ131158 DNF131086:DNF131158 DXB131086:DXB131158 EGX131086:EGX131158 EQT131086:EQT131158 FAP131086:FAP131158 FKL131086:FKL131158 FUH131086:FUH131158 GED131086:GED131158 GNZ131086:GNZ131158 GXV131086:GXV131158 HHR131086:HHR131158 HRN131086:HRN131158 IBJ131086:IBJ131158 ILF131086:ILF131158 IVB131086:IVB131158 JEX131086:JEX131158 JOT131086:JOT131158 JYP131086:JYP131158 KIL131086:KIL131158 KSH131086:KSH131158 LCD131086:LCD131158 LLZ131086:LLZ131158 LVV131086:LVV131158 MFR131086:MFR131158 MPN131086:MPN131158 MZJ131086:MZJ131158 NJF131086:NJF131158 NTB131086:NTB131158 OCX131086:OCX131158 OMT131086:OMT131158 OWP131086:OWP131158 PGL131086:PGL131158 PQH131086:PQH131158 QAD131086:QAD131158 QJZ131086:QJZ131158 QTV131086:QTV131158 RDR131086:RDR131158 RNN131086:RNN131158 RXJ131086:RXJ131158 SHF131086:SHF131158 SRB131086:SRB131158 TAX131086:TAX131158 TKT131086:TKT131158 TUP131086:TUP131158 UEL131086:UEL131158 UOH131086:UOH131158 UYD131086:UYD131158 VHZ131086:VHZ131158 VRV131086:VRV131158 WBR131086:WBR131158 WLN131086:WLN131158 WVJ131086:WVJ131158 B196622:B196694 IX196622:IX196694 ST196622:ST196694 ACP196622:ACP196694 AML196622:AML196694 AWH196622:AWH196694 BGD196622:BGD196694 BPZ196622:BPZ196694 BZV196622:BZV196694 CJR196622:CJR196694 CTN196622:CTN196694 DDJ196622:DDJ196694 DNF196622:DNF196694 DXB196622:DXB196694 EGX196622:EGX196694 EQT196622:EQT196694 FAP196622:FAP196694 FKL196622:FKL196694 FUH196622:FUH196694 GED196622:GED196694 GNZ196622:GNZ196694 GXV196622:GXV196694 HHR196622:HHR196694 HRN196622:HRN196694 IBJ196622:IBJ196694 ILF196622:ILF196694 IVB196622:IVB196694 JEX196622:JEX196694 JOT196622:JOT196694 JYP196622:JYP196694 KIL196622:KIL196694 KSH196622:KSH196694 LCD196622:LCD196694 LLZ196622:LLZ196694 LVV196622:LVV196694 MFR196622:MFR196694 MPN196622:MPN196694 MZJ196622:MZJ196694 NJF196622:NJF196694 NTB196622:NTB196694 OCX196622:OCX196694 OMT196622:OMT196694 OWP196622:OWP196694 PGL196622:PGL196694 PQH196622:PQH196694 QAD196622:QAD196694 QJZ196622:QJZ196694 QTV196622:QTV196694 RDR196622:RDR196694 RNN196622:RNN196694 RXJ196622:RXJ196694 SHF196622:SHF196694 SRB196622:SRB196694 TAX196622:TAX196694 TKT196622:TKT196694 TUP196622:TUP196694 UEL196622:UEL196694 UOH196622:UOH196694 UYD196622:UYD196694 VHZ196622:VHZ196694 VRV196622:VRV196694 WBR196622:WBR196694 WLN196622:WLN196694 WVJ196622:WVJ196694 B262158:B262230 IX262158:IX262230 ST262158:ST262230 ACP262158:ACP262230 AML262158:AML262230 AWH262158:AWH262230 BGD262158:BGD262230 BPZ262158:BPZ262230 BZV262158:BZV262230 CJR262158:CJR262230 CTN262158:CTN262230 DDJ262158:DDJ262230 DNF262158:DNF262230 DXB262158:DXB262230 EGX262158:EGX262230 EQT262158:EQT262230 FAP262158:FAP262230 FKL262158:FKL262230 FUH262158:FUH262230 GED262158:GED262230 GNZ262158:GNZ262230 GXV262158:GXV262230 HHR262158:HHR262230 HRN262158:HRN262230 IBJ262158:IBJ262230 ILF262158:ILF262230 IVB262158:IVB262230 JEX262158:JEX262230 JOT262158:JOT262230 JYP262158:JYP262230 KIL262158:KIL262230 KSH262158:KSH262230 LCD262158:LCD262230 LLZ262158:LLZ262230 LVV262158:LVV262230 MFR262158:MFR262230 MPN262158:MPN262230 MZJ262158:MZJ262230 NJF262158:NJF262230 NTB262158:NTB262230 OCX262158:OCX262230 OMT262158:OMT262230 OWP262158:OWP262230 PGL262158:PGL262230 PQH262158:PQH262230 QAD262158:QAD262230 QJZ262158:QJZ262230 QTV262158:QTV262230 RDR262158:RDR262230 RNN262158:RNN262230 RXJ262158:RXJ262230 SHF262158:SHF262230 SRB262158:SRB262230 TAX262158:TAX262230 TKT262158:TKT262230 TUP262158:TUP262230 UEL262158:UEL262230 UOH262158:UOH262230 UYD262158:UYD262230 VHZ262158:VHZ262230 VRV262158:VRV262230 WBR262158:WBR262230 WLN262158:WLN262230 WVJ262158:WVJ262230 B327694:B327766 IX327694:IX327766 ST327694:ST327766 ACP327694:ACP327766 AML327694:AML327766 AWH327694:AWH327766 BGD327694:BGD327766 BPZ327694:BPZ327766 BZV327694:BZV327766 CJR327694:CJR327766 CTN327694:CTN327766 DDJ327694:DDJ327766 DNF327694:DNF327766 DXB327694:DXB327766 EGX327694:EGX327766 EQT327694:EQT327766 FAP327694:FAP327766 FKL327694:FKL327766 FUH327694:FUH327766 GED327694:GED327766 GNZ327694:GNZ327766 GXV327694:GXV327766 HHR327694:HHR327766 HRN327694:HRN327766 IBJ327694:IBJ327766 ILF327694:ILF327766 IVB327694:IVB327766 JEX327694:JEX327766 JOT327694:JOT327766 JYP327694:JYP327766 KIL327694:KIL327766 KSH327694:KSH327766 LCD327694:LCD327766 LLZ327694:LLZ327766 LVV327694:LVV327766 MFR327694:MFR327766 MPN327694:MPN327766 MZJ327694:MZJ327766 NJF327694:NJF327766 NTB327694:NTB327766 OCX327694:OCX327766 OMT327694:OMT327766 OWP327694:OWP327766 PGL327694:PGL327766 PQH327694:PQH327766 QAD327694:QAD327766 QJZ327694:QJZ327766 QTV327694:QTV327766 RDR327694:RDR327766 RNN327694:RNN327766 RXJ327694:RXJ327766 SHF327694:SHF327766 SRB327694:SRB327766 TAX327694:TAX327766 TKT327694:TKT327766 TUP327694:TUP327766 UEL327694:UEL327766 UOH327694:UOH327766 UYD327694:UYD327766 VHZ327694:VHZ327766 VRV327694:VRV327766 WBR327694:WBR327766 WLN327694:WLN327766 WVJ327694:WVJ327766 B393230:B393302 IX393230:IX393302 ST393230:ST393302 ACP393230:ACP393302 AML393230:AML393302 AWH393230:AWH393302 BGD393230:BGD393302 BPZ393230:BPZ393302 BZV393230:BZV393302 CJR393230:CJR393302 CTN393230:CTN393302 DDJ393230:DDJ393302 DNF393230:DNF393302 DXB393230:DXB393302 EGX393230:EGX393302 EQT393230:EQT393302 FAP393230:FAP393302 FKL393230:FKL393302 FUH393230:FUH393302 GED393230:GED393302 GNZ393230:GNZ393302 GXV393230:GXV393302 HHR393230:HHR393302 HRN393230:HRN393302 IBJ393230:IBJ393302 ILF393230:ILF393302 IVB393230:IVB393302 JEX393230:JEX393302 JOT393230:JOT393302 JYP393230:JYP393302 KIL393230:KIL393302 KSH393230:KSH393302 LCD393230:LCD393302 LLZ393230:LLZ393302 LVV393230:LVV393302 MFR393230:MFR393302 MPN393230:MPN393302 MZJ393230:MZJ393302 NJF393230:NJF393302 NTB393230:NTB393302 OCX393230:OCX393302 OMT393230:OMT393302 OWP393230:OWP393302 PGL393230:PGL393302 PQH393230:PQH393302 QAD393230:QAD393302 QJZ393230:QJZ393302 QTV393230:QTV393302 RDR393230:RDR393302 RNN393230:RNN393302 RXJ393230:RXJ393302 SHF393230:SHF393302 SRB393230:SRB393302 TAX393230:TAX393302 TKT393230:TKT393302 TUP393230:TUP393302 UEL393230:UEL393302 UOH393230:UOH393302 UYD393230:UYD393302 VHZ393230:VHZ393302 VRV393230:VRV393302 WBR393230:WBR393302 WLN393230:WLN393302 WVJ393230:WVJ393302 B458766:B458838 IX458766:IX458838 ST458766:ST458838 ACP458766:ACP458838 AML458766:AML458838 AWH458766:AWH458838 BGD458766:BGD458838 BPZ458766:BPZ458838 BZV458766:BZV458838 CJR458766:CJR458838 CTN458766:CTN458838 DDJ458766:DDJ458838 DNF458766:DNF458838 DXB458766:DXB458838 EGX458766:EGX458838 EQT458766:EQT458838 FAP458766:FAP458838 FKL458766:FKL458838 FUH458766:FUH458838 GED458766:GED458838 GNZ458766:GNZ458838 GXV458766:GXV458838 HHR458766:HHR458838 HRN458766:HRN458838 IBJ458766:IBJ458838 ILF458766:ILF458838 IVB458766:IVB458838 JEX458766:JEX458838 JOT458766:JOT458838 JYP458766:JYP458838 KIL458766:KIL458838 KSH458766:KSH458838 LCD458766:LCD458838 LLZ458766:LLZ458838 LVV458766:LVV458838 MFR458766:MFR458838 MPN458766:MPN458838 MZJ458766:MZJ458838 NJF458766:NJF458838 NTB458766:NTB458838 OCX458766:OCX458838 OMT458766:OMT458838 OWP458766:OWP458838 PGL458766:PGL458838 PQH458766:PQH458838 QAD458766:QAD458838 QJZ458766:QJZ458838 QTV458766:QTV458838 RDR458766:RDR458838 RNN458766:RNN458838 RXJ458766:RXJ458838 SHF458766:SHF458838 SRB458766:SRB458838 TAX458766:TAX458838 TKT458766:TKT458838 TUP458766:TUP458838 UEL458766:UEL458838 UOH458766:UOH458838 UYD458766:UYD458838 VHZ458766:VHZ458838 VRV458766:VRV458838 WBR458766:WBR458838 WLN458766:WLN458838 WVJ458766:WVJ458838 B524302:B524374 IX524302:IX524374 ST524302:ST524374 ACP524302:ACP524374 AML524302:AML524374 AWH524302:AWH524374 BGD524302:BGD524374 BPZ524302:BPZ524374 BZV524302:BZV524374 CJR524302:CJR524374 CTN524302:CTN524374 DDJ524302:DDJ524374 DNF524302:DNF524374 DXB524302:DXB524374 EGX524302:EGX524374 EQT524302:EQT524374 FAP524302:FAP524374 FKL524302:FKL524374 FUH524302:FUH524374 GED524302:GED524374 GNZ524302:GNZ524374 GXV524302:GXV524374 HHR524302:HHR524374 HRN524302:HRN524374 IBJ524302:IBJ524374 ILF524302:ILF524374 IVB524302:IVB524374 JEX524302:JEX524374 JOT524302:JOT524374 JYP524302:JYP524374 KIL524302:KIL524374 KSH524302:KSH524374 LCD524302:LCD524374 LLZ524302:LLZ524374 LVV524302:LVV524374 MFR524302:MFR524374 MPN524302:MPN524374 MZJ524302:MZJ524374 NJF524302:NJF524374 NTB524302:NTB524374 OCX524302:OCX524374 OMT524302:OMT524374 OWP524302:OWP524374 PGL524302:PGL524374 PQH524302:PQH524374 QAD524302:QAD524374 QJZ524302:QJZ524374 QTV524302:QTV524374 RDR524302:RDR524374 RNN524302:RNN524374 RXJ524302:RXJ524374 SHF524302:SHF524374 SRB524302:SRB524374 TAX524302:TAX524374 TKT524302:TKT524374 TUP524302:TUP524374 UEL524302:UEL524374 UOH524302:UOH524374 UYD524302:UYD524374 VHZ524302:VHZ524374 VRV524302:VRV524374 WBR524302:WBR524374 WLN524302:WLN524374 WVJ524302:WVJ524374 B589838:B589910 IX589838:IX589910 ST589838:ST589910 ACP589838:ACP589910 AML589838:AML589910 AWH589838:AWH589910 BGD589838:BGD589910 BPZ589838:BPZ589910 BZV589838:BZV589910 CJR589838:CJR589910 CTN589838:CTN589910 DDJ589838:DDJ589910 DNF589838:DNF589910 DXB589838:DXB589910 EGX589838:EGX589910 EQT589838:EQT589910 FAP589838:FAP589910 FKL589838:FKL589910 FUH589838:FUH589910 GED589838:GED589910 GNZ589838:GNZ589910 GXV589838:GXV589910 HHR589838:HHR589910 HRN589838:HRN589910 IBJ589838:IBJ589910 ILF589838:ILF589910 IVB589838:IVB589910 JEX589838:JEX589910 JOT589838:JOT589910 JYP589838:JYP589910 KIL589838:KIL589910 KSH589838:KSH589910 LCD589838:LCD589910 LLZ589838:LLZ589910 LVV589838:LVV589910 MFR589838:MFR589910 MPN589838:MPN589910 MZJ589838:MZJ589910 NJF589838:NJF589910 NTB589838:NTB589910 OCX589838:OCX589910 OMT589838:OMT589910 OWP589838:OWP589910 PGL589838:PGL589910 PQH589838:PQH589910 QAD589838:QAD589910 QJZ589838:QJZ589910 QTV589838:QTV589910 RDR589838:RDR589910 RNN589838:RNN589910 RXJ589838:RXJ589910 SHF589838:SHF589910 SRB589838:SRB589910 TAX589838:TAX589910 TKT589838:TKT589910 TUP589838:TUP589910 UEL589838:UEL589910 UOH589838:UOH589910 UYD589838:UYD589910 VHZ589838:VHZ589910 VRV589838:VRV589910 WBR589838:WBR589910 WLN589838:WLN589910 WVJ589838:WVJ589910 B655374:B655446 IX655374:IX655446 ST655374:ST655446 ACP655374:ACP655446 AML655374:AML655446 AWH655374:AWH655446 BGD655374:BGD655446 BPZ655374:BPZ655446 BZV655374:BZV655446 CJR655374:CJR655446 CTN655374:CTN655446 DDJ655374:DDJ655446 DNF655374:DNF655446 DXB655374:DXB655446 EGX655374:EGX655446 EQT655374:EQT655446 FAP655374:FAP655446 FKL655374:FKL655446 FUH655374:FUH655446 GED655374:GED655446 GNZ655374:GNZ655446 GXV655374:GXV655446 HHR655374:HHR655446 HRN655374:HRN655446 IBJ655374:IBJ655446 ILF655374:ILF655446 IVB655374:IVB655446 JEX655374:JEX655446 JOT655374:JOT655446 JYP655374:JYP655446 KIL655374:KIL655446 KSH655374:KSH655446 LCD655374:LCD655446 LLZ655374:LLZ655446 LVV655374:LVV655446 MFR655374:MFR655446 MPN655374:MPN655446 MZJ655374:MZJ655446 NJF655374:NJF655446 NTB655374:NTB655446 OCX655374:OCX655446 OMT655374:OMT655446 OWP655374:OWP655446 PGL655374:PGL655446 PQH655374:PQH655446 QAD655374:QAD655446 QJZ655374:QJZ655446 QTV655374:QTV655446 RDR655374:RDR655446 RNN655374:RNN655446 RXJ655374:RXJ655446 SHF655374:SHF655446 SRB655374:SRB655446 TAX655374:TAX655446 TKT655374:TKT655446 TUP655374:TUP655446 UEL655374:UEL655446 UOH655374:UOH655446 UYD655374:UYD655446 VHZ655374:VHZ655446 VRV655374:VRV655446 WBR655374:WBR655446 WLN655374:WLN655446 WVJ655374:WVJ655446 B720910:B720982 IX720910:IX720982 ST720910:ST720982 ACP720910:ACP720982 AML720910:AML720982 AWH720910:AWH720982 BGD720910:BGD720982 BPZ720910:BPZ720982 BZV720910:BZV720982 CJR720910:CJR720982 CTN720910:CTN720982 DDJ720910:DDJ720982 DNF720910:DNF720982 DXB720910:DXB720982 EGX720910:EGX720982 EQT720910:EQT720982 FAP720910:FAP720982 FKL720910:FKL720982 FUH720910:FUH720982 GED720910:GED720982 GNZ720910:GNZ720982 GXV720910:GXV720982 HHR720910:HHR720982 HRN720910:HRN720982 IBJ720910:IBJ720982 ILF720910:ILF720982 IVB720910:IVB720982 JEX720910:JEX720982 JOT720910:JOT720982 JYP720910:JYP720982 KIL720910:KIL720982 KSH720910:KSH720982 LCD720910:LCD720982 LLZ720910:LLZ720982 LVV720910:LVV720982 MFR720910:MFR720982 MPN720910:MPN720982 MZJ720910:MZJ720982 NJF720910:NJF720982 NTB720910:NTB720982 OCX720910:OCX720982 OMT720910:OMT720982 OWP720910:OWP720982 PGL720910:PGL720982 PQH720910:PQH720982 QAD720910:QAD720982 QJZ720910:QJZ720982 QTV720910:QTV720982 RDR720910:RDR720982 RNN720910:RNN720982 RXJ720910:RXJ720982 SHF720910:SHF720982 SRB720910:SRB720982 TAX720910:TAX720982 TKT720910:TKT720982 TUP720910:TUP720982 UEL720910:UEL720982 UOH720910:UOH720982 UYD720910:UYD720982 VHZ720910:VHZ720982 VRV720910:VRV720982 WBR720910:WBR720982 WLN720910:WLN720982 WVJ720910:WVJ720982 B786446:B786518 IX786446:IX786518 ST786446:ST786518 ACP786446:ACP786518 AML786446:AML786518 AWH786446:AWH786518 BGD786446:BGD786518 BPZ786446:BPZ786518 BZV786446:BZV786518 CJR786446:CJR786518 CTN786446:CTN786518 DDJ786446:DDJ786518 DNF786446:DNF786518 DXB786446:DXB786518 EGX786446:EGX786518 EQT786446:EQT786518 FAP786446:FAP786518 FKL786446:FKL786518 FUH786446:FUH786518 GED786446:GED786518 GNZ786446:GNZ786518 GXV786446:GXV786518 HHR786446:HHR786518 HRN786446:HRN786518 IBJ786446:IBJ786518 ILF786446:ILF786518 IVB786446:IVB786518 JEX786446:JEX786518 JOT786446:JOT786518 JYP786446:JYP786518 KIL786446:KIL786518 KSH786446:KSH786518 LCD786446:LCD786518 LLZ786446:LLZ786518 LVV786446:LVV786518 MFR786446:MFR786518 MPN786446:MPN786518 MZJ786446:MZJ786518 NJF786446:NJF786518 NTB786446:NTB786518 OCX786446:OCX786518 OMT786446:OMT786518 OWP786446:OWP786518 PGL786446:PGL786518 PQH786446:PQH786518 QAD786446:QAD786518 QJZ786446:QJZ786518 QTV786446:QTV786518 RDR786446:RDR786518 RNN786446:RNN786518 RXJ786446:RXJ786518 SHF786446:SHF786518 SRB786446:SRB786518 TAX786446:TAX786518 TKT786446:TKT786518 TUP786446:TUP786518 UEL786446:UEL786518 UOH786446:UOH786518 UYD786446:UYD786518 VHZ786446:VHZ786518 VRV786446:VRV786518 WBR786446:WBR786518 WLN786446:WLN786518 WVJ786446:WVJ786518 B851982:B852054 IX851982:IX852054 ST851982:ST852054 ACP851982:ACP852054 AML851982:AML852054 AWH851982:AWH852054 BGD851982:BGD852054 BPZ851982:BPZ852054 BZV851982:BZV852054 CJR851982:CJR852054 CTN851982:CTN852054 DDJ851982:DDJ852054 DNF851982:DNF852054 DXB851982:DXB852054 EGX851982:EGX852054 EQT851982:EQT852054 FAP851982:FAP852054 FKL851982:FKL852054 FUH851982:FUH852054 GED851982:GED852054 GNZ851982:GNZ852054 GXV851982:GXV852054 HHR851982:HHR852054 HRN851982:HRN852054 IBJ851982:IBJ852054 ILF851982:ILF852054 IVB851982:IVB852054 JEX851982:JEX852054 JOT851982:JOT852054 JYP851982:JYP852054 KIL851982:KIL852054 KSH851982:KSH852054 LCD851982:LCD852054 LLZ851982:LLZ852054 LVV851982:LVV852054 MFR851982:MFR852054 MPN851982:MPN852054 MZJ851982:MZJ852054 NJF851982:NJF852054 NTB851982:NTB852054 OCX851982:OCX852054 OMT851982:OMT852054 OWP851982:OWP852054 PGL851982:PGL852054 PQH851982:PQH852054 QAD851982:QAD852054 QJZ851982:QJZ852054 QTV851982:QTV852054 RDR851982:RDR852054 RNN851982:RNN852054 RXJ851982:RXJ852054 SHF851982:SHF852054 SRB851982:SRB852054 TAX851982:TAX852054 TKT851982:TKT852054 TUP851982:TUP852054 UEL851982:UEL852054 UOH851982:UOH852054 UYD851982:UYD852054 VHZ851982:VHZ852054 VRV851982:VRV852054 WBR851982:WBR852054 WLN851982:WLN852054 WVJ851982:WVJ852054 B917518:B917590 IX917518:IX917590 ST917518:ST917590 ACP917518:ACP917590 AML917518:AML917590 AWH917518:AWH917590 BGD917518:BGD917590 BPZ917518:BPZ917590 BZV917518:BZV917590 CJR917518:CJR917590 CTN917518:CTN917590 DDJ917518:DDJ917590 DNF917518:DNF917590 DXB917518:DXB917590 EGX917518:EGX917590 EQT917518:EQT917590 FAP917518:FAP917590 FKL917518:FKL917590 FUH917518:FUH917590 GED917518:GED917590 GNZ917518:GNZ917590 GXV917518:GXV917590 HHR917518:HHR917590 HRN917518:HRN917590 IBJ917518:IBJ917590 ILF917518:ILF917590 IVB917518:IVB917590 JEX917518:JEX917590 JOT917518:JOT917590 JYP917518:JYP917590 KIL917518:KIL917590 KSH917518:KSH917590 LCD917518:LCD917590 LLZ917518:LLZ917590 LVV917518:LVV917590 MFR917518:MFR917590 MPN917518:MPN917590 MZJ917518:MZJ917590 NJF917518:NJF917590 NTB917518:NTB917590 OCX917518:OCX917590 OMT917518:OMT917590 OWP917518:OWP917590 PGL917518:PGL917590 PQH917518:PQH917590 QAD917518:QAD917590 QJZ917518:QJZ917590 QTV917518:QTV917590 RDR917518:RDR917590 RNN917518:RNN917590 RXJ917518:RXJ917590 SHF917518:SHF917590 SRB917518:SRB917590 TAX917518:TAX917590 TKT917518:TKT917590 TUP917518:TUP917590 UEL917518:UEL917590 UOH917518:UOH917590 UYD917518:UYD917590 VHZ917518:VHZ917590 VRV917518:VRV917590 WBR917518:WBR917590 WLN917518:WLN917590 WVJ917518:WVJ917590 B983054:B983126 IX983054:IX983126 ST983054:ST983126 ACP983054:ACP983126 AML983054:AML983126 AWH983054:AWH983126 BGD983054:BGD983126 BPZ983054:BPZ983126 BZV983054:BZV983126 CJR983054:CJR983126 CTN983054:CTN983126 DDJ983054:DDJ983126 DNF983054:DNF983126 DXB983054:DXB983126 EGX983054:EGX983126 EQT983054:EQT983126 FAP983054:FAP983126 FKL983054:FKL983126 FUH983054:FUH983126 GED983054:GED983126 GNZ983054:GNZ983126 GXV983054:GXV983126 HHR983054:HHR983126 HRN983054:HRN983126 IBJ983054:IBJ983126 ILF983054:ILF983126 IVB983054:IVB983126 JEX983054:JEX983126 JOT983054:JOT983126 JYP983054:JYP983126 KIL983054:KIL983126 KSH983054:KSH983126 LCD983054:LCD983126 LLZ983054:LLZ983126 LVV983054:LVV983126 MFR983054:MFR983126 MPN983054:MPN983126 MZJ983054:MZJ983126 NJF983054:NJF983126 NTB983054:NTB983126 OCX983054:OCX983126 OMT983054:OMT983126 OWP983054:OWP983126 PGL983054:PGL983126 PQH983054:PQH983126 QAD983054:QAD983126 QJZ983054:QJZ983126 QTV983054:QTV983126 RDR983054:RDR983126 RNN983054:RNN983126 RXJ983054:RXJ983126 SHF983054:SHF983126 SRB983054:SRB983126 TAX983054:TAX983126 TKT983054:TKT983126 TUP983054:TUP983126 UEL983054:UEL983126 UOH983054:UOH983126 UYD983054:UYD983126 VHZ983054:VHZ983126 VRV983054:VRV983126 WBR983054:WBR983126 WLN983054:WLN983126 WVJ983054:WVJ983126 C10:D86 IY10:IZ86 SU10:SV86 ACQ10:ACR86 AMM10:AMN86 AWI10:AWJ86 BGE10:BGF86 BQA10:BQB86 BZW10:BZX86 CJS10:CJT86 CTO10:CTP86 DDK10:DDL86 DNG10:DNH86 DXC10:DXD86 EGY10:EGZ86 EQU10:EQV86 FAQ10:FAR86 FKM10:FKN86 FUI10:FUJ86 GEE10:GEF86 GOA10:GOB86 GXW10:GXX86 HHS10:HHT86 HRO10:HRP86 IBK10:IBL86 ILG10:ILH86 IVC10:IVD86 JEY10:JEZ86 JOU10:JOV86 JYQ10:JYR86 KIM10:KIN86 KSI10:KSJ86 LCE10:LCF86 LMA10:LMB86 LVW10:LVX86 MFS10:MFT86 MPO10:MPP86 MZK10:MZL86 NJG10:NJH86 NTC10:NTD86 OCY10:OCZ86 OMU10:OMV86 OWQ10:OWR86 PGM10:PGN86 PQI10:PQJ86 QAE10:QAF86 QKA10:QKB86 QTW10:QTX86 RDS10:RDT86 RNO10:RNP86 RXK10:RXL86 SHG10:SHH86 SRC10:SRD86 TAY10:TAZ86 TKU10:TKV86 TUQ10:TUR86 UEM10:UEN86 UOI10:UOJ86 UYE10:UYF86 VIA10:VIB86 VRW10:VRX86 WBS10:WBT86 WLO10:WLP86 WVK10:WVL86 C65546:D65622 IY65546:IZ65622 SU65546:SV65622 ACQ65546:ACR65622 AMM65546:AMN65622 AWI65546:AWJ65622 BGE65546:BGF65622 BQA65546:BQB65622 BZW65546:BZX65622 CJS65546:CJT65622 CTO65546:CTP65622 DDK65546:DDL65622 DNG65546:DNH65622 DXC65546:DXD65622 EGY65546:EGZ65622 EQU65546:EQV65622 FAQ65546:FAR65622 FKM65546:FKN65622 FUI65546:FUJ65622 GEE65546:GEF65622 GOA65546:GOB65622 GXW65546:GXX65622 HHS65546:HHT65622 HRO65546:HRP65622 IBK65546:IBL65622 ILG65546:ILH65622 IVC65546:IVD65622 JEY65546:JEZ65622 JOU65546:JOV65622 JYQ65546:JYR65622 KIM65546:KIN65622 KSI65546:KSJ65622 LCE65546:LCF65622 LMA65546:LMB65622 LVW65546:LVX65622 MFS65546:MFT65622 MPO65546:MPP65622 MZK65546:MZL65622 NJG65546:NJH65622 NTC65546:NTD65622 OCY65546:OCZ65622 OMU65546:OMV65622 OWQ65546:OWR65622 PGM65546:PGN65622 PQI65546:PQJ65622 QAE65546:QAF65622 QKA65546:QKB65622 QTW65546:QTX65622 RDS65546:RDT65622 RNO65546:RNP65622 RXK65546:RXL65622 SHG65546:SHH65622 SRC65546:SRD65622 TAY65546:TAZ65622 TKU65546:TKV65622 TUQ65546:TUR65622 UEM65546:UEN65622 UOI65546:UOJ65622 UYE65546:UYF65622 VIA65546:VIB65622 VRW65546:VRX65622 WBS65546:WBT65622 WLO65546:WLP65622 WVK65546:WVL65622 C131082:D131158 IY131082:IZ131158 SU131082:SV131158 ACQ131082:ACR131158 AMM131082:AMN131158 AWI131082:AWJ131158 BGE131082:BGF131158 BQA131082:BQB131158 BZW131082:BZX131158 CJS131082:CJT131158 CTO131082:CTP131158 DDK131082:DDL131158 DNG131082:DNH131158 DXC131082:DXD131158 EGY131082:EGZ131158 EQU131082:EQV131158 FAQ131082:FAR131158 FKM131082:FKN131158 FUI131082:FUJ131158 GEE131082:GEF131158 GOA131082:GOB131158 GXW131082:GXX131158 HHS131082:HHT131158 HRO131082:HRP131158 IBK131082:IBL131158 ILG131082:ILH131158 IVC131082:IVD131158 JEY131082:JEZ131158 JOU131082:JOV131158 JYQ131082:JYR131158 KIM131082:KIN131158 KSI131082:KSJ131158 LCE131082:LCF131158 LMA131082:LMB131158 LVW131082:LVX131158 MFS131082:MFT131158 MPO131082:MPP131158 MZK131082:MZL131158 NJG131082:NJH131158 NTC131082:NTD131158 OCY131082:OCZ131158 OMU131082:OMV131158 OWQ131082:OWR131158 PGM131082:PGN131158 PQI131082:PQJ131158 QAE131082:QAF131158 QKA131082:QKB131158 QTW131082:QTX131158 RDS131082:RDT131158 RNO131082:RNP131158 RXK131082:RXL131158 SHG131082:SHH131158 SRC131082:SRD131158 TAY131082:TAZ131158 TKU131082:TKV131158 TUQ131082:TUR131158 UEM131082:UEN131158 UOI131082:UOJ131158 UYE131082:UYF131158 VIA131082:VIB131158 VRW131082:VRX131158 WBS131082:WBT131158 WLO131082:WLP131158 WVK131082:WVL131158 C196618:D196694 IY196618:IZ196694 SU196618:SV196694 ACQ196618:ACR196694 AMM196618:AMN196694 AWI196618:AWJ196694 BGE196618:BGF196694 BQA196618:BQB196694 BZW196618:BZX196694 CJS196618:CJT196694 CTO196618:CTP196694 DDK196618:DDL196694 DNG196618:DNH196694 DXC196618:DXD196694 EGY196618:EGZ196694 EQU196618:EQV196694 FAQ196618:FAR196694 FKM196618:FKN196694 FUI196618:FUJ196694 GEE196618:GEF196694 GOA196618:GOB196694 GXW196618:GXX196694 HHS196618:HHT196694 HRO196618:HRP196694 IBK196618:IBL196694 ILG196618:ILH196694 IVC196618:IVD196694 JEY196618:JEZ196694 JOU196618:JOV196694 JYQ196618:JYR196694 KIM196618:KIN196694 KSI196618:KSJ196694 LCE196618:LCF196694 LMA196618:LMB196694 LVW196618:LVX196694 MFS196618:MFT196694 MPO196618:MPP196694 MZK196618:MZL196694 NJG196618:NJH196694 NTC196618:NTD196694 OCY196618:OCZ196694 OMU196618:OMV196694 OWQ196618:OWR196694 PGM196618:PGN196694 PQI196618:PQJ196694 QAE196618:QAF196694 QKA196618:QKB196694 QTW196618:QTX196694 RDS196618:RDT196694 RNO196618:RNP196694 RXK196618:RXL196694 SHG196618:SHH196694 SRC196618:SRD196694 TAY196618:TAZ196694 TKU196618:TKV196694 TUQ196618:TUR196694 UEM196618:UEN196694 UOI196618:UOJ196694 UYE196618:UYF196694 VIA196618:VIB196694 VRW196618:VRX196694 WBS196618:WBT196694 WLO196618:WLP196694 WVK196618:WVL196694 C262154:D262230 IY262154:IZ262230 SU262154:SV262230 ACQ262154:ACR262230 AMM262154:AMN262230 AWI262154:AWJ262230 BGE262154:BGF262230 BQA262154:BQB262230 BZW262154:BZX262230 CJS262154:CJT262230 CTO262154:CTP262230 DDK262154:DDL262230 DNG262154:DNH262230 DXC262154:DXD262230 EGY262154:EGZ262230 EQU262154:EQV262230 FAQ262154:FAR262230 FKM262154:FKN262230 FUI262154:FUJ262230 GEE262154:GEF262230 GOA262154:GOB262230 GXW262154:GXX262230 HHS262154:HHT262230 HRO262154:HRP262230 IBK262154:IBL262230 ILG262154:ILH262230 IVC262154:IVD262230 JEY262154:JEZ262230 JOU262154:JOV262230 JYQ262154:JYR262230 KIM262154:KIN262230 KSI262154:KSJ262230 LCE262154:LCF262230 LMA262154:LMB262230 LVW262154:LVX262230 MFS262154:MFT262230 MPO262154:MPP262230 MZK262154:MZL262230 NJG262154:NJH262230 NTC262154:NTD262230 OCY262154:OCZ262230 OMU262154:OMV262230 OWQ262154:OWR262230 PGM262154:PGN262230 PQI262154:PQJ262230 QAE262154:QAF262230 QKA262154:QKB262230 QTW262154:QTX262230 RDS262154:RDT262230 RNO262154:RNP262230 RXK262154:RXL262230 SHG262154:SHH262230 SRC262154:SRD262230 TAY262154:TAZ262230 TKU262154:TKV262230 TUQ262154:TUR262230 UEM262154:UEN262230 UOI262154:UOJ262230 UYE262154:UYF262230 VIA262154:VIB262230 VRW262154:VRX262230 WBS262154:WBT262230 WLO262154:WLP262230 WVK262154:WVL262230 C327690:D327766 IY327690:IZ327766 SU327690:SV327766 ACQ327690:ACR327766 AMM327690:AMN327766 AWI327690:AWJ327766 BGE327690:BGF327766 BQA327690:BQB327766 BZW327690:BZX327766 CJS327690:CJT327766 CTO327690:CTP327766 DDK327690:DDL327766 DNG327690:DNH327766 DXC327690:DXD327766 EGY327690:EGZ327766 EQU327690:EQV327766 FAQ327690:FAR327766 FKM327690:FKN327766 FUI327690:FUJ327766 GEE327690:GEF327766 GOA327690:GOB327766 GXW327690:GXX327766 HHS327690:HHT327766 HRO327690:HRP327766 IBK327690:IBL327766 ILG327690:ILH327766 IVC327690:IVD327766 JEY327690:JEZ327766 JOU327690:JOV327766 JYQ327690:JYR327766 KIM327690:KIN327766 KSI327690:KSJ327766 LCE327690:LCF327766 LMA327690:LMB327766 LVW327690:LVX327766 MFS327690:MFT327766 MPO327690:MPP327766 MZK327690:MZL327766 NJG327690:NJH327766 NTC327690:NTD327766 OCY327690:OCZ327766 OMU327690:OMV327766 OWQ327690:OWR327766 PGM327690:PGN327766 PQI327690:PQJ327766 QAE327690:QAF327766 QKA327690:QKB327766 QTW327690:QTX327766 RDS327690:RDT327766 RNO327690:RNP327766 RXK327690:RXL327766 SHG327690:SHH327766 SRC327690:SRD327766 TAY327690:TAZ327766 TKU327690:TKV327766 TUQ327690:TUR327766 UEM327690:UEN327766 UOI327690:UOJ327766 UYE327690:UYF327766 VIA327690:VIB327766 VRW327690:VRX327766 WBS327690:WBT327766 WLO327690:WLP327766 WVK327690:WVL327766 C393226:D393302 IY393226:IZ393302 SU393226:SV393302 ACQ393226:ACR393302 AMM393226:AMN393302 AWI393226:AWJ393302 BGE393226:BGF393302 BQA393226:BQB393302 BZW393226:BZX393302 CJS393226:CJT393302 CTO393226:CTP393302 DDK393226:DDL393302 DNG393226:DNH393302 DXC393226:DXD393302 EGY393226:EGZ393302 EQU393226:EQV393302 FAQ393226:FAR393302 FKM393226:FKN393302 FUI393226:FUJ393302 GEE393226:GEF393302 GOA393226:GOB393302 GXW393226:GXX393302 HHS393226:HHT393302 HRO393226:HRP393302 IBK393226:IBL393302 ILG393226:ILH393302 IVC393226:IVD393302 JEY393226:JEZ393302 JOU393226:JOV393302 JYQ393226:JYR393302 KIM393226:KIN393302 KSI393226:KSJ393302 LCE393226:LCF393302 LMA393226:LMB393302 LVW393226:LVX393302 MFS393226:MFT393302 MPO393226:MPP393302 MZK393226:MZL393302 NJG393226:NJH393302 NTC393226:NTD393302 OCY393226:OCZ393302 OMU393226:OMV393302 OWQ393226:OWR393302 PGM393226:PGN393302 PQI393226:PQJ393302 QAE393226:QAF393302 QKA393226:QKB393302 QTW393226:QTX393302 RDS393226:RDT393302 RNO393226:RNP393302 RXK393226:RXL393302 SHG393226:SHH393302 SRC393226:SRD393302 TAY393226:TAZ393302 TKU393226:TKV393302 TUQ393226:TUR393302 UEM393226:UEN393302 UOI393226:UOJ393302 UYE393226:UYF393302 VIA393226:VIB393302 VRW393226:VRX393302 WBS393226:WBT393302 WLO393226:WLP393302 WVK393226:WVL393302 C458762:D458838 IY458762:IZ458838 SU458762:SV458838 ACQ458762:ACR458838 AMM458762:AMN458838 AWI458762:AWJ458838 BGE458762:BGF458838 BQA458762:BQB458838 BZW458762:BZX458838 CJS458762:CJT458838 CTO458762:CTP458838 DDK458762:DDL458838 DNG458762:DNH458838 DXC458762:DXD458838 EGY458762:EGZ458838 EQU458762:EQV458838 FAQ458762:FAR458838 FKM458762:FKN458838 FUI458762:FUJ458838 GEE458762:GEF458838 GOA458762:GOB458838 GXW458762:GXX458838 HHS458762:HHT458838 HRO458762:HRP458838 IBK458762:IBL458838 ILG458762:ILH458838 IVC458762:IVD458838 JEY458762:JEZ458838 JOU458762:JOV458838 JYQ458762:JYR458838 KIM458762:KIN458838 KSI458762:KSJ458838 LCE458762:LCF458838 LMA458762:LMB458838 LVW458762:LVX458838 MFS458762:MFT458838 MPO458762:MPP458838 MZK458762:MZL458838 NJG458762:NJH458838 NTC458762:NTD458838 OCY458762:OCZ458838 OMU458762:OMV458838 OWQ458762:OWR458838 PGM458762:PGN458838 PQI458762:PQJ458838 QAE458762:QAF458838 QKA458762:QKB458838 QTW458762:QTX458838 RDS458762:RDT458838 RNO458762:RNP458838 RXK458762:RXL458838 SHG458762:SHH458838 SRC458762:SRD458838 TAY458762:TAZ458838 TKU458762:TKV458838 TUQ458762:TUR458838 UEM458762:UEN458838 UOI458762:UOJ458838 UYE458762:UYF458838 VIA458762:VIB458838 VRW458762:VRX458838 WBS458762:WBT458838 WLO458762:WLP458838 WVK458762:WVL458838 C524298:D524374 IY524298:IZ524374 SU524298:SV524374 ACQ524298:ACR524374 AMM524298:AMN524374 AWI524298:AWJ524374 BGE524298:BGF524374 BQA524298:BQB524374 BZW524298:BZX524374 CJS524298:CJT524374 CTO524298:CTP524374 DDK524298:DDL524374 DNG524298:DNH524374 DXC524298:DXD524374 EGY524298:EGZ524374 EQU524298:EQV524374 FAQ524298:FAR524374 FKM524298:FKN524374 FUI524298:FUJ524374 GEE524298:GEF524374 GOA524298:GOB524374 GXW524298:GXX524374 HHS524298:HHT524374 HRO524298:HRP524374 IBK524298:IBL524374 ILG524298:ILH524374 IVC524298:IVD524374 JEY524298:JEZ524374 JOU524298:JOV524374 JYQ524298:JYR524374 KIM524298:KIN524374 KSI524298:KSJ524374 LCE524298:LCF524374 LMA524298:LMB524374 LVW524298:LVX524374 MFS524298:MFT524374 MPO524298:MPP524374 MZK524298:MZL524374 NJG524298:NJH524374 NTC524298:NTD524374 OCY524298:OCZ524374 OMU524298:OMV524374 OWQ524298:OWR524374 PGM524298:PGN524374 PQI524298:PQJ524374 QAE524298:QAF524374 QKA524298:QKB524374 QTW524298:QTX524374 RDS524298:RDT524374 RNO524298:RNP524374 RXK524298:RXL524374 SHG524298:SHH524374 SRC524298:SRD524374 TAY524298:TAZ524374 TKU524298:TKV524374 TUQ524298:TUR524374 UEM524298:UEN524374 UOI524298:UOJ524374 UYE524298:UYF524374 VIA524298:VIB524374 VRW524298:VRX524374 WBS524298:WBT524374 WLO524298:WLP524374 WVK524298:WVL524374 C589834:D589910 IY589834:IZ589910 SU589834:SV589910 ACQ589834:ACR589910 AMM589834:AMN589910 AWI589834:AWJ589910 BGE589834:BGF589910 BQA589834:BQB589910 BZW589834:BZX589910 CJS589834:CJT589910 CTO589834:CTP589910 DDK589834:DDL589910 DNG589834:DNH589910 DXC589834:DXD589910 EGY589834:EGZ589910 EQU589834:EQV589910 FAQ589834:FAR589910 FKM589834:FKN589910 FUI589834:FUJ589910 GEE589834:GEF589910 GOA589834:GOB589910 GXW589834:GXX589910 HHS589834:HHT589910 HRO589834:HRP589910 IBK589834:IBL589910 ILG589834:ILH589910 IVC589834:IVD589910 JEY589834:JEZ589910 JOU589834:JOV589910 JYQ589834:JYR589910 KIM589834:KIN589910 KSI589834:KSJ589910 LCE589834:LCF589910 LMA589834:LMB589910 LVW589834:LVX589910 MFS589834:MFT589910 MPO589834:MPP589910 MZK589834:MZL589910 NJG589834:NJH589910 NTC589834:NTD589910 OCY589834:OCZ589910 OMU589834:OMV589910 OWQ589834:OWR589910 PGM589834:PGN589910 PQI589834:PQJ589910 QAE589834:QAF589910 QKA589834:QKB589910 QTW589834:QTX589910 RDS589834:RDT589910 RNO589834:RNP589910 RXK589834:RXL589910 SHG589834:SHH589910 SRC589834:SRD589910 TAY589834:TAZ589910 TKU589834:TKV589910 TUQ589834:TUR589910 UEM589834:UEN589910 UOI589834:UOJ589910 UYE589834:UYF589910 VIA589834:VIB589910 VRW589834:VRX589910 WBS589834:WBT589910 WLO589834:WLP589910 WVK589834:WVL589910 C655370:D655446 IY655370:IZ655446 SU655370:SV655446 ACQ655370:ACR655446 AMM655370:AMN655446 AWI655370:AWJ655446 BGE655370:BGF655446 BQA655370:BQB655446 BZW655370:BZX655446 CJS655370:CJT655446 CTO655370:CTP655446 DDK655370:DDL655446 DNG655370:DNH655446 DXC655370:DXD655446 EGY655370:EGZ655446 EQU655370:EQV655446 FAQ655370:FAR655446 FKM655370:FKN655446 FUI655370:FUJ655446 GEE655370:GEF655446 GOA655370:GOB655446 GXW655370:GXX655446 HHS655370:HHT655446 HRO655370:HRP655446 IBK655370:IBL655446 ILG655370:ILH655446 IVC655370:IVD655446 JEY655370:JEZ655446 JOU655370:JOV655446 JYQ655370:JYR655446 KIM655370:KIN655446 KSI655370:KSJ655446 LCE655370:LCF655446 LMA655370:LMB655446 LVW655370:LVX655446 MFS655370:MFT655446 MPO655370:MPP655446 MZK655370:MZL655446 NJG655370:NJH655446 NTC655370:NTD655446 OCY655370:OCZ655446 OMU655370:OMV655446 OWQ655370:OWR655446 PGM655370:PGN655446 PQI655370:PQJ655446 QAE655370:QAF655446 QKA655370:QKB655446 QTW655370:QTX655446 RDS655370:RDT655446 RNO655370:RNP655446 RXK655370:RXL655446 SHG655370:SHH655446 SRC655370:SRD655446 TAY655370:TAZ655446 TKU655370:TKV655446 TUQ655370:TUR655446 UEM655370:UEN655446 UOI655370:UOJ655446 UYE655370:UYF655446 VIA655370:VIB655446 VRW655370:VRX655446 WBS655370:WBT655446 WLO655370:WLP655446 WVK655370:WVL655446 C720906:D720982 IY720906:IZ720982 SU720906:SV720982 ACQ720906:ACR720982 AMM720906:AMN720982 AWI720906:AWJ720982 BGE720906:BGF720982 BQA720906:BQB720982 BZW720906:BZX720982 CJS720906:CJT720982 CTO720906:CTP720982 DDK720906:DDL720982 DNG720906:DNH720982 DXC720906:DXD720982 EGY720906:EGZ720982 EQU720906:EQV720982 FAQ720906:FAR720982 FKM720906:FKN720982 FUI720906:FUJ720982 GEE720906:GEF720982 GOA720906:GOB720982 GXW720906:GXX720982 HHS720906:HHT720982 HRO720906:HRP720982 IBK720906:IBL720982 ILG720906:ILH720982 IVC720906:IVD720982 JEY720906:JEZ720982 JOU720906:JOV720982 JYQ720906:JYR720982 KIM720906:KIN720982 KSI720906:KSJ720982 LCE720906:LCF720982 LMA720906:LMB720982 LVW720906:LVX720982 MFS720906:MFT720982 MPO720906:MPP720982 MZK720906:MZL720982 NJG720906:NJH720982 NTC720906:NTD720982 OCY720906:OCZ720982 OMU720906:OMV720982 OWQ720906:OWR720982 PGM720906:PGN720982 PQI720906:PQJ720982 QAE720906:QAF720982 QKA720906:QKB720982 QTW720906:QTX720982 RDS720906:RDT720982 RNO720906:RNP720982 RXK720906:RXL720982 SHG720906:SHH720982 SRC720906:SRD720982 TAY720906:TAZ720982 TKU720906:TKV720982 TUQ720906:TUR720982 UEM720906:UEN720982 UOI720906:UOJ720982 UYE720906:UYF720982 VIA720906:VIB720982 VRW720906:VRX720982 WBS720906:WBT720982 WLO720906:WLP720982 WVK720906:WVL720982 C786442:D786518 IY786442:IZ786518 SU786442:SV786518 ACQ786442:ACR786518 AMM786442:AMN786518 AWI786442:AWJ786518 BGE786442:BGF786518 BQA786442:BQB786518 BZW786442:BZX786518 CJS786442:CJT786518 CTO786442:CTP786518 DDK786442:DDL786518 DNG786442:DNH786518 DXC786442:DXD786518 EGY786442:EGZ786518 EQU786442:EQV786518 FAQ786442:FAR786518 FKM786442:FKN786518 FUI786442:FUJ786518 GEE786442:GEF786518 GOA786442:GOB786518 GXW786442:GXX786518 HHS786442:HHT786518 HRO786442:HRP786518 IBK786442:IBL786518 ILG786442:ILH786518 IVC786442:IVD786518 JEY786442:JEZ786518 JOU786442:JOV786518 JYQ786442:JYR786518 KIM786442:KIN786518 KSI786442:KSJ786518 LCE786442:LCF786518 LMA786442:LMB786518 LVW786442:LVX786518 MFS786442:MFT786518 MPO786442:MPP786518 MZK786442:MZL786518 NJG786442:NJH786518 NTC786442:NTD786518 OCY786442:OCZ786518 OMU786442:OMV786518 OWQ786442:OWR786518 PGM786442:PGN786518 PQI786442:PQJ786518 QAE786442:QAF786518 QKA786442:QKB786518 QTW786442:QTX786518 RDS786442:RDT786518 RNO786442:RNP786518 RXK786442:RXL786518 SHG786442:SHH786518 SRC786442:SRD786518 TAY786442:TAZ786518 TKU786442:TKV786518 TUQ786442:TUR786518 UEM786442:UEN786518 UOI786442:UOJ786518 UYE786442:UYF786518 VIA786442:VIB786518 VRW786442:VRX786518 WBS786442:WBT786518 WLO786442:WLP786518 WVK786442:WVL786518 C851978:D852054 IY851978:IZ852054 SU851978:SV852054 ACQ851978:ACR852054 AMM851978:AMN852054 AWI851978:AWJ852054 BGE851978:BGF852054 BQA851978:BQB852054 BZW851978:BZX852054 CJS851978:CJT852054 CTO851978:CTP852054 DDK851978:DDL852054 DNG851978:DNH852054 DXC851978:DXD852054 EGY851978:EGZ852054 EQU851978:EQV852054 FAQ851978:FAR852054 FKM851978:FKN852054 FUI851978:FUJ852054 GEE851978:GEF852054 GOA851978:GOB852054 GXW851978:GXX852054 HHS851978:HHT852054 HRO851978:HRP852054 IBK851978:IBL852054 ILG851978:ILH852054 IVC851978:IVD852054 JEY851978:JEZ852054 JOU851978:JOV852054 JYQ851978:JYR852054 KIM851978:KIN852054 KSI851978:KSJ852054 LCE851978:LCF852054 LMA851978:LMB852054 LVW851978:LVX852054 MFS851978:MFT852054 MPO851978:MPP852054 MZK851978:MZL852054 NJG851978:NJH852054 NTC851978:NTD852054 OCY851978:OCZ852054 OMU851978:OMV852054 OWQ851978:OWR852054 PGM851978:PGN852054 PQI851978:PQJ852054 QAE851978:QAF852054 QKA851978:QKB852054 QTW851978:QTX852054 RDS851978:RDT852054 RNO851978:RNP852054 RXK851978:RXL852054 SHG851978:SHH852054 SRC851978:SRD852054 TAY851978:TAZ852054 TKU851978:TKV852054 TUQ851978:TUR852054 UEM851978:UEN852054 UOI851978:UOJ852054 UYE851978:UYF852054 VIA851978:VIB852054 VRW851978:VRX852054 WBS851978:WBT852054 WLO851978:WLP852054 WVK851978:WVL852054 C917514:D917590 IY917514:IZ917590 SU917514:SV917590 ACQ917514:ACR917590 AMM917514:AMN917590 AWI917514:AWJ917590 BGE917514:BGF917590 BQA917514:BQB917590 BZW917514:BZX917590 CJS917514:CJT917590 CTO917514:CTP917590 DDK917514:DDL917590 DNG917514:DNH917590 DXC917514:DXD917590 EGY917514:EGZ917590 EQU917514:EQV917590 FAQ917514:FAR917590 FKM917514:FKN917590 FUI917514:FUJ917590 GEE917514:GEF917590 GOA917514:GOB917590 GXW917514:GXX917590 HHS917514:HHT917590 HRO917514:HRP917590 IBK917514:IBL917590 ILG917514:ILH917590 IVC917514:IVD917590 JEY917514:JEZ917590 JOU917514:JOV917590 JYQ917514:JYR917590 KIM917514:KIN917590 KSI917514:KSJ917590 LCE917514:LCF917590 LMA917514:LMB917590 LVW917514:LVX917590 MFS917514:MFT917590 MPO917514:MPP917590 MZK917514:MZL917590 NJG917514:NJH917590 NTC917514:NTD917590 OCY917514:OCZ917590 OMU917514:OMV917590 OWQ917514:OWR917590 PGM917514:PGN917590 PQI917514:PQJ917590 QAE917514:QAF917590 QKA917514:QKB917590 QTW917514:QTX917590 RDS917514:RDT917590 RNO917514:RNP917590 RXK917514:RXL917590 SHG917514:SHH917590 SRC917514:SRD917590 TAY917514:TAZ917590 TKU917514:TKV917590 TUQ917514:TUR917590 UEM917514:UEN917590 UOI917514:UOJ917590 UYE917514:UYF917590 VIA917514:VIB917590 VRW917514:VRX917590 WBS917514:WBT917590 WLO917514:WLP917590 WVK917514:WVL917590 C983050:D983126 IY983050:IZ983126 SU983050:SV983126 ACQ983050:ACR983126 AMM983050:AMN983126 AWI983050:AWJ983126 BGE983050:BGF983126 BQA983050:BQB983126 BZW983050:BZX983126 CJS983050:CJT983126 CTO983050:CTP983126 DDK983050:DDL983126 DNG983050:DNH983126 DXC983050:DXD983126 EGY983050:EGZ983126 EQU983050:EQV983126 FAQ983050:FAR983126 FKM983050:FKN983126 FUI983050:FUJ983126 GEE983050:GEF983126 GOA983050:GOB983126 GXW983050:GXX983126 HHS983050:HHT983126 HRO983050:HRP983126 IBK983050:IBL983126 ILG983050:ILH983126 IVC983050:IVD983126 JEY983050:JEZ983126 JOU983050:JOV983126 JYQ983050:JYR983126 KIM983050:KIN983126 KSI983050:KSJ983126 LCE983050:LCF983126 LMA983050:LMB983126 LVW983050:LVX983126 MFS983050:MFT983126 MPO983050:MPP983126 MZK983050:MZL983126 NJG983050:NJH983126 NTC983050:NTD983126 OCY983050:OCZ983126 OMU983050:OMV983126 OWQ983050:OWR983126 PGM983050:PGN983126 PQI983050:PQJ983126 QAE983050:QAF983126 QKA983050:QKB983126 QTW983050:QTX983126 RDS983050:RDT983126 RNO983050:RNP983126 RXK983050:RXL983126 SHG983050:SHH983126 SRC983050:SRD983126 TAY983050:TAZ983126 TKU983050:TKV983126 TUQ983050:TUR983126 UEM983050:UEN983126 UOI983050:UOJ983126 UYE983050:UYF983126 VIA983050:VIB983126 VRW983050:VRX983126 WBS983050:WBT983126 WLO983050:WLP983126 WVK983050:WVL983126 K10:L86 JG10:JH86 TC10:TD86 ACY10:ACZ86 AMU10:AMV86 AWQ10:AWR86 BGM10:BGN86 BQI10:BQJ86 CAE10:CAF86 CKA10:CKB86 CTW10:CTX86 DDS10:DDT86 DNO10:DNP86 DXK10:DXL86 EHG10:EHH86 ERC10:ERD86 FAY10:FAZ86 FKU10:FKV86 FUQ10:FUR86 GEM10:GEN86 GOI10:GOJ86 GYE10:GYF86 HIA10:HIB86 HRW10:HRX86 IBS10:IBT86 ILO10:ILP86 IVK10:IVL86 JFG10:JFH86 JPC10:JPD86 JYY10:JYZ86 KIU10:KIV86 KSQ10:KSR86 LCM10:LCN86 LMI10:LMJ86 LWE10:LWF86 MGA10:MGB86 MPW10:MPX86 MZS10:MZT86 NJO10:NJP86 NTK10:NTL86 ODG10:ODH86 ONC10:OND86 OWY10:OWZ86 PGU10:PGV86 PQQ10:PQR86 QAM10:QAN86 QKI10:QKJ86 QUE10:QUF86 REA10:REB86 RNW10:RNX86 RXS10:RXT86 SHO10:SHP86 SRK10:SRL86 TBG10:TBH86 TLC10:TLD86 TUY10:TUZ86 UEU10:UEV86 UOQ10:UOR86 UYM10:UYN86 VII10:VIJ86 VSE10:VSF86 WCA10:WCB86 WLW10:WLX86 WVS10:WVT86 K65546:L65622 JG65546:JH65622 TC65546:TD65622 ACY65546:ACZ65622 AMU65546:AMV65622 AWQ65546:AWR65622 BGM65546:BGN65622 BQI65546:BQJ65622 CAE65546:CAF65622 CKA65546:CKB65622 CTW65546:CTX65622 DDS65546:DDT65622 DNO65546:DNP65622 DXK65546:DXL65622 EHG65546:EHH65622 ERC65546:ERD65622 FAY65546:FAZ65622 FKU65546:FKV65622 FUQ65546:FUR65622 GEM65546:GEN65622 GOI65546:GOJ65622 GYE65546:GYF65622 HIA65546:HIB65622 HRW65546:HRX65622 IBS65546:IBT65622 ILO65546:ILP65622 IVK65546:IVL65622 JFG65546:JFH65622 JPC65546:JPD65622 JYY65546:JYZ65622 KIU65546:KIV65622 KSQ65546:KSR65622 LCM65546:LCN65622 LMI65546:LMJ65622 LWE65546:LWF65622 MGA65546:MGB65622 MPW65546:MPX65622 MZS65546:MZT65622 NJO65546:NJP65622 NTK65546:NTL65622 ODG65546:ODH65622 ONC65546:OND65622 OWY65546:OWZ65622 PGU65546:PGV65622 PQQ65546:PQR65622 QAM65546:QAN65622 QKI65546:QKJ65622 QUE65546:QUF65622 REA65546:REB65622 RNW65546:RNX65622 RXS65546:RXT65622 SHO65546:SHP65622 SRK65546:SRL65622 TBG65546:TBH65622 TLC65546:TLD65622 TUY65546:TUZ65622 UEU65546:UEV65622 UOQ65546:UOR65622 UYM65546:UYN65622 VII65546:VIJ65622 VSE65546:VSF65622 WCA65546:WCB65622 WLW65546:WLX65622 WVS65546:WVT65622 K131082:L131158 JG131082:JH131158 TC131082:TD131158 ACY131082:ACZ131158 AMU131082:AMV131158 AWQ131082:AWR131158 BGM131082:BGN131158 BQI131082:BQJ131158 CAE131082:CAF131158 CKA131082:CKB131158 CTW131082:CTX131158 DDS131082:DDT131158 DNO131082:DNP131158 DXK131082:DXL131158 EHG131082:EHH131158 ERC131082:ERD131158 FAY131082:FAZ131158 FKU131082:FKV131158 FUQ131082:FUR131158 GEM131082:GEN131158 GOI131082:GOJ131158 GYE131082:GYF131158 HIA131082:HIB131158 HRW131082:HRX131158 IBS131082:IBT131158 ILO131082:ILP131158 IVK131082:IVL131158 JFG131082:JFH131158 JPC131082:JPD131158 JYY131082:JYZ131158 KIU131082:KIV131158 KSQ131082:KSR131158 LCM131082:LCN131158 LMI131082:LMJ131158 LWE131082:LWF131158 MGA131082:MGB131158 MPW131082:MPX131158 MZS131082:MZT131158 NJO131082:NJP131158 NTK131082:NTL131158 ODG131082:ODH131158 ONC131082:OND131158 OWY131082:OWZ131158 PGU131082:PGV131158 PQQ131082:PQR131158 QAM131082:QAN131158 QKI131082:QKJ131158 QUE131082:QUF131158 REA131082:REB131158 RNW131082:RNX131158 RXS131082:RXT131158 SHO131082:SHP131158 SRK131082:SRL131158 TBG131082:TBH131158 TLC131082:TLD131158 TUY131082:TUZ131158 UEU131082:UEV131158 UOQ131082:UOR131158 UYM131082:UYN131158 VII131082:VIJ131158 VSE131082:VSF131158 WCA131082:WCB131158 WLW131082:WLX131158 WVS131082:WVT131158 K196618:L196694 JG196618:JH196694 TC196618:TD196694 ACY196618:ACZ196694 AMU196618:AMV196694 AWQ196618:AWR196694 BGM196618:BGN196694 BQI196618:BQJ196694 CAE196618:CAF196694 CKA196618:CKB196694 CTW196618:CTX196694 DDS196618:DDT196694 DNO196618:DNP196694 DXK196618:DXL196694 EHG196618:EHH196694 ERC196618:ERD196694 FAY196618:FAZ196694 FKU196618:FKV196694 FUQ196618:FUR196694 GEM196618:GEN196694 GOI196618:GOJ196694 GYE196618:GYF196694 HIA196618:HIB196694 HRW196618:HRX196694 IBS196618:IBT196694 ILO196618:ILP196694 IVK196618:IVL196694 JFG196618:JFH196694 JPC196618:JPD196694 JYY196618:JYZ196694 KIU196618:KIV196694 KSQ196618:KSR196694 LCM196618:LCN196694 LMI196618:LMJ196694 LWE196618:LWF196694 MGA196618:MGB196694 MPW196618:MPX196694 MZS196618:MZT196694 NJO196618:NJP196694 NTK196618:NTL196694 ODG196618:ODH196694 ONC196618:OND196694 OWY196618:OWZ196694 PGU196618:PGV196694 PQQ196618:PQR196694 QAM196618:QAN196694 QKI196618:QKJ196694 QUE196618:QUF196694 REA196618:REB196694 RNW196618:RNX196694 RXS196618:RXT196694 SHO196618:SHP196694 SRK196618:SRL196694 TBG196618:TBH196694 TLC196618:TLD196694 TUY196618:TUZ196694 UEU196618:UEV196694 UOQ196618:UOR196694 UYM196618:UYN196694 VII196618:VIJ196694 VSE196618:VSF196694 WCA196618:WCB196694 WLW196618:WLX196694 WVS196618:WVT196694 K262154:L262230 JG262154:JH262230 TC262154:TD262230 ACY262154:ACZ262230 AMU262154:AMV262230 AWQ262154:AWR262230 BGM262154:BGN262230 BQI262154:BQJ262230 CAE262154:CAF262230 CKA262154:CKB262230 CTW262154:CTX262230 DDS262154:DDT262230 DNO262154:DNP262230 DXK262154:DXL262230 EHG262154:EHH262230 ERC262154:ERD262230 FAY262154:FAZ262230 FKU262154:FKV262230 FUQ262154:FUR262230 GEM262154:GEN262230 GOI262154:GOJ262230 GYE262154:GYF262230 HIA262154:HIB262230 HRW262154:HRX262230 IBS262154:IBT262230 ILO262154:ILP262230 IVK262154:IVL262230 JFG262154:JFH262230 JPC262154:JPD262230 JYY262154:JYZ262230 KIU262154:KIV262230 KSQ262154:KSR262230 LCM262154:LCN262230 LMI262154:LMJ262230 LWE262154:LWF262230 MGA262154:MGB262230 MPW262154:MPX262230 MZS262154:MZT262230 NJO262154:NJP262230 NTK262154:NTL262230 ODG262154:ODH262230 ONC262154:OND262230 OWY262154:OWZ262230 PGU262154:PGV262230 PQQ262154:PQR262230 QAM262154:QAN262230 QKI262154:QKJ262230 QUE262154:QUF262230 REA262154:REB262230 RNW262154:RNX262230 RXS262154:RXT262230 SHO262154:SHP262230 SRK262154:SRL262230 TBG262154:TBH262230 TLC262154:TLD262230 TUY262154:TUZ262230 UEU262154:UEV262230 UOQ262154:UOR262230 UYM262154:UYN262230 VII262154:VIJ262230 VSE262154:VSF262230 WCA262154:WCB262230 WLW262154:WLX262230 WVS262154:WVT262230 K327690:L327766 JG327690:JH327766 TC327690:TD327766 ACY327690:ACZ327766 AMU327690:AMV327766 AWQ327690:AWR327766 BGM327690:BGN327766 BQI327690:BQJ327766 CAE327690:CAF327766 CKA327690:CKB327766 CTW327690:CTX327766 DDS327690:DDT327766 DNO327690:DNP327766 DXK327690:DXL327766 EHG327690:EHH327766 ERC327690:ERD327766 FAY327690:FAZ327766 FKU327690:FKV327766 FUQ327690:FUR327766 GEM327690:GEN327766 GOI327690:GOJ327766 GYE327690:GYF327766 HIA327690:HIB327766 HRW327690:HRX327766 IBS327690:IBT327766 ILO327690:ILP327766 IVK327690:IVL327766 JFG327690:JFH327766 JPC327690:JPD327766 JYY327690:JYZ327766 KIU327690:KIV327766 KSQ327690:KSR327766 LCM327690:LCN327766 LMI327690:LMJ327766 LWE327690:LWF327766 MGA327690:MGB327766 MPW327690:MPX327766 MZS327690:MZT327766 NJO327690:NJP327766 NTK327690:NTL327766 ODG327690:ODH327766 ONC327690:OND327766 OWY327690:OWZ327766 PGU327690:PGV327766 PQQ327690:PQR327766 QAM327690:QAN327766 QKI327690:QKJ327766 QUE327690:QUF327766 REA327690:REB327766 RNW327690:RNX327766 RXS327690:RXT327766 SHO327690:SHP327766 SRK327690:SRL327766 TBG327690:TBH327766 TLC327690:TLD327766 TUY327690:TUZ327766 UEU327690:UEV327766 UOQ327690:UOR327766 UYM327690:UYN327766 VII327690:VIJ327766 VSE327690:VSF327766 WCA327690:WCB327766 WLW327690:WLX327766 WVS327690:WVT327766 K393226:L393302 JG393226:JH393302 TC393226:TD393302 ACY393226:ACZ393302 AMU393226:AMV393302 AWQ393226:AWR393302 BGM393226:BGN393302 BQI393226:BQJ393302 CAE393226:CAF393302 CKA393226:CKB393302 CTW393226:CTX393302 DDS393226:DDT393302 DNO393226:DNP393302 DXK393226:DXL393302 EHG393226:EHH393302 ERC393226:ERD393302 FAY393226:FAZ393302 FKU393226:FKV393302 FUQ393226:FUR393302 GEM393226:GEN393302 GOI393226:GOJ393302 GYE393226:GYF393302 HIA393226:HIB393302 HRW393226:HRX393302 IBS393226:IBT393302 ILO393226:ILP393302 IVK393226:IVL393302 JFG393226:JFH393302 JPC393226:JPD393302 JYY393226:JYZ393302 KIU393226:KIV393302 KSQ393226:KSR393302 LCM393226:LCN393302 LMI393226:LMJ393302 LWE393226:LWF393302 MGA393226:MGB393302 MPW393226:MPX393302 MZS393226:MZT393302 NJO393226:NJP393302 NTK393226:NTL393302 ODG393226:ODH393302 ONC393226:OND393302 OWY393226:OWZ393302 PGU393226:PGV393302 PQQ393226:PQR393302 QAM393226:QAN393302 QKI393226:QKJ393302 QUE393226:QUF393302 REA393226:REB393302 RNW393226:RNX393302 RXS393226:RXT393302 SHO393226:SHP393302 SRK393226:SRL393302 TBG393226:TBH393302 TLC393226:TLD393302 TUY393226:TUZ393302 UEU393226:UEV393302 UOQ393226:UOR393302 UYM393226:UYN393302 VII393226:VIJ393302 VSE393226:VSF393302 WCA393226:WCB393302 WLW393226:WLX393302 WVS393226:WVT393302 K458762:L458838 JG458762:JH458838 TC458762:TD458838 ACY458762:ACZ458838 AMU458762:AMV458838 AWQ458762:AWR458838 BGM458762:BGN458838 BQI458762:BQJ458838 CAE458762:CAF458838 CKA458762:CKB458838 CTW458762:CTX458838 DDS458762:DDT458838 DNO458762:DNP458838 DXK458762:DXL458838 EHG458762:EHH458838 ERC458762:ERD458838 FAY458762:FAZ458838 FKU458762:FKV458838 FUQ458762:FUR458838 GEM458762:GEN458838 GOI458762:GOJ458838 GYE458762:GYF458838 HIA458762:HIB458838 HRW458762:HRX458838 IBS458762:IBT458838 ILO458762:ILP458838 IVK458762:IVL458838 JFG458762:JFH458838 JPC458762:JPD458838 JYY458762:JYZ458838 KIU458762:KIV458838 KSQ458762:KSR458838 LCM458762:LCN458838 LMI458762:LMJ458838 LWE458762:LWF458838 MGA458762:MGB458838 MPW458762:MPX458838 MZS458762:MZT458838 NJO458762:NJP458838 NTK458762:NTL458838 ODG458762:ODH458838 ONC458762:OND458838 OWY458762:OWZ458838 PGU458762:PGV458838 PQQ458762:PQR458838 QAM458762:QAN458838 QKI458762:QKJ458838 QUE458762:QUF458838 REA458762:REB458838 RNW458762:RNX458838 RXS458762:RXT458838 SHO458762:SHP458838 SRK458762:SRL458838 TBG458762:TBH458838 TLC458762:TLD458838 TUY458762:TUZ458838 UEU458762:UEV458838 UOQ458762:UOR458838 UYM458762:UYN458838 VII458762:VIJ458838 VSE458762:VSF458838 WCA458762:WCB458838 WLW458762:WLX458838 WVS458762:WVT458838 K524298:L524374 JG524298:JH524374 TC524298:TD524374 ACY524298:ACZ524374 AMU524298:AMV524374 AWQ524298:AWR524374 BGM524298:BGN524374 BQI524298:BQJ524374 CAE524298:CAF524374 CKA524298:CKB524374 CTW524298:CTX524374 DDS524298:DDT524374 DNO524298:DNP524374 DXK524298:DXL524374 EHG524298:EHH524374 ERC524298:ERD524374 FAY524298:FAZ524374 FKU524298:FKV524374 FUQ524298:FUR524374 GEM524298:GEN524374 GOI524298:GOJ524374 GYE524298:GYF524374 HIA524298:HIB524374 HRW524298:HRX524374 IBS524298:IBT524374 ILO524298:ILP524374 IVK524298:IVL524374 JFG524298:JFH524374 JPC524298:JPD524374 JYY524298:JYZ524374 KIU524298:KIV524374 KSQ524298:KSR524374 LCM524298:LCN524374 LMI524298:LMJ524374 LWE524298:LWF524374 MGA524298:MGB524374 MPW524298:MPX524374 MZS524298:MZT524374 NJO524298:NJP524374 NTK524298:NTL524374 ODG524298:ODH524374 ONC524298:OND524374 OWY524298:OWZ524374 PGU524298:PGV524374 PQQ524298:PQR524374 QAM524298:QAN524374 QKI524298:QKJ524374 QUE524298:QUF524374 REA524298:REB524374 RNW524298:RNX524374 RXS524298:RXT524374 SHO524298:SHP524374 SRK524298:SRL524374 TBG524298:TBH524374 TLC524298:TLD524374 TUY524298:TUZ524374 UEU524298:UEV524374 UOQ524298:UOR524374 UYM524298:UYN524374 VII524298:VIJ524374 VSE524298:VSF524374 WCA524298:WCB524374 WLW524298:WLX524374 WVS524298:WVT524374 K589834:L589910 JG589834:JH589910 TC589834:TD589910 ACY589834:ACZ589910 AMU589834:AMV589910 AWQ589834:AWR589910 BGM589834:BGN589910 BQI589834:BQJ589910 CAE589834:CAF589910 CKA589834:CKB589910 CTW589834:CTX589910 DDS589834:DDT589910 DNO589834:DNP589910 DXK589834:DXL589910 EHG589834:EHH589910 ERC589834:ERD589910 FAY589834:FAZ589910 FKU589834:FKV589910 FUQ589834:FUR589910 GEM589834:GEN589910 GOI589834:GOJ589910 GYE589834:GYF589910 HIA589834:HIB589910 HRW589834:HRX589910 IBS589834:IBT589910 ILO589834:ILP589910 IVK589834:IVL589910 JFG589834:JFH589910 JPC589834:JPD589910 JYY589834:JYZ589910 KIU589834:KIV589910 KSQ589834:KSR589910 LCM589834:LCN589910 LMI589834:LMJ589910 LWE589834:LWF589910 MGA589834:MGB589910 MPW589834:MPX589910 MZS589834:MZT589910 NJO589834:NJP589910 NTK589834:NTL589910 ODG589834:ODH589910 ONC589834:OND589910 OWY589834:OWZ589910 PGU589834:PGV589910 PQQ589834:PQR589910 QAM589834:QAN589910 QKI589834:QKJ589910 QUE589834:QUF589910 REA589834:REB589910 RNW589834:RNX589910 RXS589834:RXT589910 SHO589834:SHP589910 SRK589834:SRL589910 TBG589834:TBH589910 TLC589834:TLD589910 TUY589834:TUZ589910 UEU589834:UEV589910 UOQ589834:UOR589910 UYM589834:UYN589910 VII589834:VIJ589910 VSE589834:VSF589910 WCA589834:WCB589910 WLW589834:WLX589910 WVS589834:WVT589910 K655370:L655446 JG655370:JH655446 TC655370:TD655446 ACY655370:ACZ655446 AMU655370:AMV655446 AWQ655370:AWR655446 BGM655370:BGN655446 BQI655370:BQJ655446 CAE655370:CAF655446 CKA655370:CKB655446 CTW655370:CTX655446 DDS655370:DDT655446 DNO655370:DNP655446 DXK655370:DXL655446 EHG655370:EHH655446 ERC655370:ERD655446 FAY655370:FAZ655446 FKU655370:FKV655446 FUQ655370:FUR655446 GEM655370:GEN655446 GOI655370:GOJ655446 GYE655370:GYF655446 HIA655370:HIB655446 HRW655370:HRX655446 IBS655370:IBT655446 ILO655370:ILP655446 IVK655370:IVL655446 JFG655370:JFH655446 JPC655370:JPD655446 JYY655370:JYZ655446 KIU655370:KIV655446 KSQ655370:KSR655446 LCM655370:LCN655446 LMI655370:LMJ655446 LWE655370:LWF655446 MGA655370:MGB655446 MPW655370:MPX655446 MZS655370:MZT655446 NJO655370:NJP655446 NTK655370:NTL655446 ODG655370:ODH655446 ONC655370:OND655446 OWY655370:OWZ655446 PGU655370:PGV655446 PQQ655370:PQR655446 QAM655370:QAN655446 QKI655370:QKJ655446 QUE655370:QUF655446 REA655370:REB655446 RNW655370:RNX655446 RXS655370:RXT655446 SHO655370:SHP655446 SRK655370:SRL655446 TBG655370:TBH655446 TLC655370:TLD655446 TUY655370:TUZ655446 UEU655370:UEV655446 UOQ655370:UOR655446 UYM655370:UYN655446 VII655370:VIJ655446 VSE655370:VSF655446 WCA655370:WCB655446 WLW655370:WLX655446 WVS655370:WVT655446 K720906:L720982 JG720906:JH720982 TC720906:TD720982 ACY720906:ACZ720982 AMU720906:AMV720982 AWQ720906:AWR720982 BGM720906:BGN720982 BQI720906:BQJ720982 CAE720906:CAF720982 CKA720906:CKB720982 CTW720906:CTX720982 DDS720906:DDT720982 DNO720906:DNP720982 DXK720906:DXL720982 EHG720906:EHH720982 ERC720906:ERD720982 FAY720906:FAZ720982 FKU720906:FKV720982 FUQ720906:FUR720982 GEM720906:GEN720982 GOI720906:GOJ720982 GYE720906:GYF720982 HIA720906:HIB720982 HRW720906:HRX720982 IBS720906:IBT720982 ILO720906:ILP720982 IVK720906:IVL720982 JFG720906:JFH720982 JPC720906:JPD720982 JYY720906:JYZ720982 KIU720906:KIV720982 KSQ720906:KSR720982 LCM720906:LCN720982 LMI720906:LMJ720982 LWE720906:LWF720982 MGA720906:MGB720982 MPW720906:MPX720982 MZS720906:MZT720982 NJO720906:NJP720982 NTK720906:NTL720982 ODG720906:ODH720982 ONC720906:OND720982 OWY720906:OWZ720982 PGU720906:PGV720982 PQQ720906:PQR720982 QAM720906:QAN720982 QKI720906:QKJ720982 QUE720906:QUF720982 REA720906:REB720982 RNW720906:RNX720982 RXS720906:RXT720982 SHO720906:SHP720982 SRK720906:SRL720982 TBG720906:TBH720982 TLC720906:TLD720982 TUY720906:TUZ720982 UEU720906:UEV720982 UOQ720906:UOR720982 UYM720906:UYN720982 VII720906:VIJ720982 VSE720906:VSF720982 WCA720906:WCB720982 WLW720906:WLX720982 WVS720906:WVT720982 K786442:L786518 JG786442:JH786518 TC786442:TD786518 ACY786442:ACZ786518 AMU786442:AMV786518 AWQ786442:AWR786518 BGM786442:BGN786518 BQI786442:BQJ786518 CAE786442:CAF786518 CKA786442:CKB786518 CTW786442:CTX786518 DDS786442:DDT786518 DNO786442:DNP786518 DXK786442:DXL786518 EHG786442:EHH786518 ERC786442:ERD786518 FAY786442:FAZ786518 FKU786442:FKV786518 FUQ786442:FUR786518 GEM786442:GEN786518 GOI786442:GOJ786518 GYE786442:GYF786518 HIA786442:HIB786518 HRW786442:HRX786518 IBS786442:IBT786518 ILO786442:ILP786518 IVK786442:IVL786518 JFG786442:JFH786518 JPC786442:JPD786518 JYY786442:JYZ786518 KIU786442:KIV786518 KSQ786442:KSR786518 LCM786442:LCN786518 LMI786442:LMJ786518 LWE786442:LWF786518 MGA786442:MGB786518 MPW786442:MPX786518 MZS786442:MZT786518 NJO786442:NJP786518 NTK786442:NTL786518 ODG786442:ODH786518 ONC786442:OND786518 OWY786442:OWZ786518 PGU786442:PGV786518 PQQ786442:PQR786518 QAM786442:QAN786518 QKI786442:QKJ786518 QUE786442:QUF786518 REA786442:REB786518 RNW786442:RNX786518 RXS786442:RXT786518 SHO786442:SHP786518 SRK786442:SRL786518 TBG786442:TBH786518 TLC786442:TLD786518 TUY786442:TUZ786518 UEU786442:UEV786518 UOQ786442:UOR786518 UYM786442:UYN786518 VII786442:VIJ786518 VSE786442:VSF786518 WCA786442:WCB786518 WLW786442:WLX786518 WVS786442:WVT786518 K851978:L852054 JG851978:JH852054 TC851978:TD852054 ACY851978:ACZ852054 AMU851978:AMV852054 AWQ851978:AWR852054 BGM851978:BGN852054 BQI851978:BQJ852054 CAE851978:CAF852054 CKA851978:CKB852054 CTW851978:CTX852054 DDS851978:DDT852054 DNO851978:DNP852054 DXK851978:DXL852054 EHG851978:EHH852054 ERC851978:ERD852054 FAY851978:FAZ852054 FKU851978:FKV852054 FUQ851978:FUR852054 GEM851978:GEN852054 GOI851978:GOJ852054 GYE851978:GYF852054 HIA851978:HIB852054 HRW851978:HRX852054 IBS851978:IBT852054 ILO851978:ILP852054 IVK851978:IVL852054 JFG851978:JFH852054 JPC851978:JPD852054 JYY851978:JYZ852054 KIU851978:KIV852054 KSQ851978:KSR852054 LCM851978:LCN852054 LMI851978:LMJ852054 LWE851978:LWF852054 MGA851978:MGB852054 MPW851978:MPX852054 MZS851978:MZT852054 NJO851978:NJP852054 NTK851978:NTL852054 ODG851978:ODH852054 ONC851978:OND852054 OWY851978:OWZ852054 PGU851978:PGV852054 PQQ851978:PQR852054 QAM851978:QAN852054 QKI851978:QKJ852054 QUE851978:QUF852054 REA851978:REB852054 RNW851978:RNX852054 RXS851978:RXT852054 SHO851978:SHP852054 SRK851978:SRL852054 TBG851978:TBH852054 TLC851978:TLD852054 TUY851978:TUZ852054 UEU851978:UEV852054 UOQ851978:UOR852054 UYM851978:UYN852054 VII851978:VIJ852054 VSE851978:VSF852054 WCA851978:WCB852054 WLW851978:WLX852054 WVS851978:WVT852054 K917514:L917590 JG917514:JH917590 TC917514:TD917590 ACY917514:ACZ917590 AMU917514:AMV917590 AWQ917514:AWR917590 BGM917514:BGN917590 BQI917514:BQJ917590 CAE917514:CAF917590 CKA917514:CKB917590 CTW917514:CTX917590 DDS917514:DDT917590 DNO917514:DNP917590 DXK917514:DXL917590 EHG917514:EHH917590 ERC917514:ERD917590 FAY917514:FAZ917590 FKU917514:FKV917590 FUQ917514:FUR917590 GEM917514:GEN917590 GOI917514:GOJ917590 GYE917514:GYF917590 HIA917514:HIB917590 HRW917514:HRX917590 IBS917514:IBT917590 ILO917514:ILP917590 IVK917514:IVL917590 JFG917514:JFH917590 JPC917514:JPD917590 JYY917514:JYZ917590 KIU917514:KIV917590 KSQ917514:KSR917590 LCM917514:LCN917590 LMI917514:LMJ917590 LWE917514:LWF917590 MGA917514:MGB917590 MPW917514:MPX917590 MZS917514:MZT917590 NJO917514:NJP917590 NTK917514:NTL917590 ODG917514:ODH917590 ONC917514:OND917590 OWY917514:OWZ917590 PGU917514:PGV917590 PQQ917514:PQR917590 QAM917514:QAN917590 QKI917514:QKJ917590 QUE917514:QUF917590 REA917514:REB917590 RNW917514:RNX917590 RXS917514:RXT917590 SHO917514:SHP917590 SRK917514:SRL917590 TBG917514:TBH917590 TLC917514:TLD917590 TUY917514:TUZ917590 UEU917514:UEV917590 UOQ917514:UOR917590 UYM917514:UYN917590 VII917514:VIJ917590 VSE917514:VSF917590 WCA917514:WCB917590 WLW917514:WLX917590 WVS917514:WVT917590 K983050:L983126 JG983050:JH983126 TC983050:TD983126 ACY983050:ACZ983126 AMU983050:AMV983126 AWQ983050:AWR983126 BGM983050:BGN983126 BQI983050:BQJ983126 CAE983050:CAF983126 CKA983050:CKB983126 CTW983050:CTX983126 DDS983050:DDT983126 DNO983050:DNP983126 DXK983050:DXL983126 EHG983050:EHH983126 ERC983050:ERD983126 FAY983050:FAZ983126 FKU983050:FKV983126 FUQ983050:FUR983126 GEM983050:GEN983126 GOI983050:GOJ983126 GYE983050:GYF983126 HIA983050:HIB983126 HRW983050:HRX983126 IBS983050:IBT983126 ILO983050:ILP983126 IVK983050:IVL983126 JFG983050:JFH983126 JPC983050:JPD983126 JYY983050:JYZ983126 KIU983050:KIV983126 KSQ983050:KSR983126 LCM983050:LCN983126 LMI983050:LMJ983126 LWE983050:LWF983126 MGA983050:MGB983126 MPW983050:MPX983126 MZS983050:MZT983126 NJO983050:NJP983126 NTK983050:NTL983126 ODG983050:ODH983126 ONC983050:OND983126 OWY983050:OWZ983126 PGU983050:PGV983126 PQQ983050:PQR983126 QAM983050:QAN983126 QKI983050:QKJ983126 QUE983050:QUF983126 REA983050:REB983126 RNW983050:RNX983126 RXS983050:RXT983126 SHO983050:SHP983126 SRK983050:SRL983126 TBG983050:TBH983126 TLC983050:TLD983126 TUY983050:TUZ983126 UEU983050:UEV983126 UOQ983050:UOR983126 UYM983050:UYN983126 VII983050:VIJ983126 VSE983050:VSF983126 WCA983050:WCB983126 WLW983050:WLX983126 WVS983050:WVT983126 AB14:AD159 JX14:JZ159 TT14:TV159 ADP14:ADR159 ANL14:ANN159 AXH14:AXJ159 BHD14:BHF159 BQZ14:BRB159 CAV14:CAX159 CKR14:CKT159 CUN14:CUP159 DEJ14:DEL159 DOF14:DOH159 DYB14:DYD159 EHX14:EHZ159 ERT14:ERV159 FBP14:FBR159 FLL14:FLN159 FVH14:FVJ159 GFD14:GFF159 GOZ14:GPB159 GYV14:GYX159 HIR14:HIT159 HSN14:HSP159 ICJ14:ICL159 IMF14:IMH159 IWB14:IWD159 JFX14:JFZ159 JPT14:JPV159 JZP14:JZR159 KJL14:KJN159 KTH14:KTJ159 LDD14:LDF159 LMZ14:LNB159 LWV14:LWX159 MGR14:MGT159 MQN14:MQP159 NAJ14:NAL159 NKF14:NKH159 NUB14:NUD159 ODX14:ODZ159 ONT14:ONV159 OXP14:OXR159 PHL14:PHN159 PRH14:PRJ159 QBD14:QBF159 QKZ14:QLB159 QUV14:QUX159 RER14:RET159 RON14:ROP159 RYJ14:RYL159 SIF14:SIH159 SSB14:SSD159 TBX14:TBZ159 TLT14:TLV159 TVP14:TVR159 UFL14:UFN159 UPH14:UPJ159 UZD14:UZF159 VIZ14:VJB159 VSV14:VSX159 WCR14:WCT159 WMN14:WMP159 WWJ14:WWL159 AB65550:AD65695 JX65550:JZ65695 TT65550:TV65695 ADP65550:ADR65695 ANL65550:ANN65695 AXH65550:AXJ65695 BHD65550:BHF65695 BQZ65550:BRB65695 CAV65550:CAX65695 CKR65550:CKT65695 CUN65550:CUP65695 DEJ65550:DEL65695 DOF65550:DOH65695 DYB65550:DYD65695 EHX65550:EHZ65695 ERT65550:ERV65695 FBP65550:FBR65695 FLL65550:FLN65695 FVH65550:FVJ65695 GFD65550:GFF65695 GOZ65550:GPB65695 GYV65550:GYX65695 HIR65550:HIT65695 HSN65550:HSP65695 ICJ65550:ICL65695 IMF65550:IMH65695 IWB65550:IWD65695 JFX65550:JFZ65695 JPT65550:JPV65695 JZP65550:JZR65695 KJL65550:KJN65695 KTH65550:KTJ65695 LDD65550:LDF65695 LMZ65550:LNB65695 LWV65550:LWX65695 MGR65550:MGT65695 MQN65550:MQP65695 NAJ65550:NAL65695 NKF65550:NKH65695 NUB65550:NUD65695 ODX65550:ODZ65695 ONT65550:ONV65695 OXP65550:OXR65695 PHL65550:PHN65695 PRH65550:PRJ65695 QBD65550:QBF65695 QKZ65550:QLB65695 QUV65550:QUX65695 RER65550:RET65695 RON65550:ROP65695 RYJ65550:RYL65695 SIF65550:SIH65695 SSB65550:SSD65695 TBX65550:TBZ65695 TLT65550:TLV65695 TVP65550:TVR65695 UFL65550:UFN65695 UPH65550:UPJ65695 UZD65550:UZF65695 VIZ65550:VJB65695 VSV65550:VSX65695 WCR65550:WCT65695 WMN65550:WMP65695 WWJ65550:WWL65695 AB131086:AD131231 JX131086:JZ131231 TT131086:TV131231 ADP131086:ADR131231 ANL131086:ANN131231 AXH131086:AXJ131231 BHD131086:BHF131231 BQZ131086:BRB131231 CAV131086:CAX131231 CKR131086:CKT131231 CUN131086:CUP131231 DEJ131086:DEL131231 DOF131086:DOH131231 DYB131086:DYD131231 EHX131086:EHZ131231 ERT131086:ERV131231 FBP131086:FBR131231 FLL131086:FLN131231 FVH131086:FVJ131231 GFD131086:GFF131231 GOZ131086:GPB131231 GYV131086:GYX131231 HIR131086:HIT131231 HSN131086:HSP131231 ICJ131086:ICL131231 IMF131086:IMH131231 IWB131086:IWD131231 JFX131086:JFZ131231 JPT131086:JPV131231 JZP131086:JZR131231 KJL131086:KJN131231 KTH131086:KTJ131231 LDD131086:LDF131231 LMZ131086:LNB131231 LWV131086:LWX131231 MGR131086:MGT131231 MQN131086:MQP131231 NAJ131086:NAL131231 NKF131086:NKH131231 NUB131086:NUD131231 ODX131086:ODZ131231 ONT131086:ONV131231 OXP131086:OXR131231 PHL131086:PHN131231 PRH131086:PRJ131231 QBD131086:QBF131231 QKZ131086:QLB131231 QUV131086:QUX131231 RER131086:RET131231 RON131086:ROP131231 RYJ131086:RYL131231 SIF131086:SIH131231 SSB131086:SSD131231 TBX131086:TBZ131231 TLT131086:TLV131231 TVP131086:TVR131231 UFL131086:UFN131231 UPH131086:UPJ131231 UZD131086:UZF131231 VIZ131086:VJB131231 VSV131086:VSX131231 WCR131086:WCT131231 WMN131086:WMP131231 WWJ131086:WWL131231 AB196622:AD196767 JX196622:JZ196767 TT196622:TV196767 ADP196622:ADR196767 ANL196622:ANN196767 AXH196622:AXJ196767 BHD196622:BHF196767 BQZ196622:BRB196767 CAV196622:CAX196767 CKR196622:CKT196767 CUN196622:CUP196767 DEJ196622:DEL196767 DOF196622:DOH196767 DYB196622:DYD196767 EHX196622:EHZ196767 ERT196622:ERV196767 FBP196622:FBR196767 FLL196622:FLN196767 FVH196622:FVJ196767 GFD196622:GFF196767 GOZ196622:GPB196767 GYV196622:GYX196767 HIR196622:HIT196767 HSN196622:HSP196767 ICJ196622:ICL196767 IMF196622:IMH196767 IWB196622:IWD196767 JFX196622:JFZ196767 JPT196622:JPV196767 JZP196622:JZR196767 KJL196622:KJN196767 KTH196622:KTJ196767 LDD196622:LDF196767 LMZ196622:LNB196767 LWV196622:LWX196767 MGR196622:MGT196767 MQN196622:MQP196767 NAJ196622:NAL196767 NKF196622:NKH196767 NUB196622:NUD196767 ODX196622:ODZ196767 ONT196622:ONV196767 OXP196622:OXR196767 PHL196622:PHN196767 PRH196622:PRJ196767 QBD196622:QBF196767 QKZ196622:QLB196767 QUV196622:QUX196767 RER196622:RET196767 RON196622:ROP196767 RYJ196622:RYL196767 SIF196622:SIH196767 SSB196622:SSD196767 TBX196622:TBZ196767 TLT196622:TLV196767 TVP196622:TVR196767 UFL196622:UFN196767 UPH196622:UPJ196767 UZD196622:UZF196767 VIZ196622:VJB196767 VSV196622:VSX196767 WCR196622:WCT196767 WMN196622:WMP196767 WWJ196622:WWL196767 AB262158:AD262303 JX262158:JZ262303 TT262158:TV262303 ADP262158:ADR262303 ANL262158:ANN262303 AXH262158:AXJ262303 BHD262158:BHF262303 BQZ262158:BRB262303 CAV262158:CAX262303 CKR262158:CKT262303 CUN262158:CUP262303 DEJ262158:DEL262303 DOF262158:DOH262303 DYB262158:DYD262303 EHX262158:EHZ262303 ERT262158:ERV262303 FBP262158:FBR262303 FLL262158:FLN262303 FVH262158:FVJ262303 GFD262158:GFF262303 GOZ262158:GPB262303 GYV262158:GYX262303 HIR262158:HIT262303 HSN262158:HSP262303 ICJ262158:ICL262303 IMF262158:IMH262303 IWB262158:IWD262303 JFX262158:JFZ262303 JPT262158:JPV262303 JZP262158:JZR262303 KJL262158:KJN262303 KTH262158:KTJ262303 LDD262158:LDF262303 LMZ262158:LNB262303 LWV262158:LWX262303 MGR262158:MGT262303 MQN262158:MQP262303 NAJ262158:NAL262303 NKF262158:NKH262303 NUB262158:NUD262303 ODX262158:ODZ262303 ONT262158:ONV262303 OXP262158:OXR262303 PHL262158:PHN262303 PRH262158:PRJ262303 QBD262158:QBF262303 QKZ262158:QLB262303 QUV262158:QUX262303 RER262158:RET262303 RON262158:ROP262303 RYJ262158:RYL262303 SIF262158:SIH262303 SSB262158:SSD262303 TBX262158:TBZ262303 TLT262158:TLV262303 TVP262158:TVR262303 UFL262158:UFN262303 UPH262158:UPJ262303 UZD262158:UZF262303 VIZ262158:VJB262303 VSV262158:VSX262303 WCR262158:WCT262303 WMN262158:WMP262303 WWJ262158:WWL262303 AB327694:AD327839 JX327694:JZ327839 TT327694:TV327839 ADP327694:ADR327839 ANL327694:ANN327839 AXH327694:AXJ327839 BHD327694:BHF327839 BQZ327694:BRB327839 CAV327694:CAX327839 CKR327694:CKT327839 CUN327694:CUP327839 DEJ327694:DEL327839 DOF327694:DOH327839 DYB327694:DYD327839 EHX327694:EHZ327839 ERT327694:ERV327839 FBP327694:FBR327839 FLL327694:FLN327839 FVH327694:FVJ327839 GFD327694:GFF327839 GOZ327694:GPB327839 GYV327694:GYX327839 HIR327694:HIT327839 HSN327694:HSP327839 ICJ327694:ICL327839 IMF327694:IMH327839 IWB327694:IWD327839 JFX327694:JFZ327839 JPT327694:JPV327839 JZP327694:JZR327839 KJL327694:KJN327839 KTH327694:KTJ327839 LDD327694:LDF327839 LMZ327694:LNB327839 LWV327694:LWX327839 MGR327694:MGT327839 MQN327694:MQP327839 NAJ327694:NAL327839 NKF327694:NKH327839 NUB327694:NUD327839 ODX327694:ODZ327839 ONT327694:ONV327839 OXP327694:OXR327839 PHL327694:PHN327839 PRH327694:PRJ327839 QBD327694:QBF327839 QKZ327694:QLB327839 QUV327694:QUX327839 RER327694:RET327839 RON327694:ROP327839 RYJ327694:RYL327839 SIF327694:SIH327839 SSB327694:SSD327839 TBX327694:TBZ327839 TLT327694:TLV327839 TVP327694:TVR327839 UFL327694:UFN327839 UPH327694:UPJ327839 UZD327694:UZF327839 VIZ327694:VJB327839 VSV327694:VSX327839 WCR327694:WCT327839 WMN327694:WMP327839 WWJ327694:WWL327839 AB393230:AD393375 JX393230:JZ393375 TT393230:TV393375 ADP393230:ADR393375 ANL393230:ANN393375 AXH393230:AXJ393375 BHD393230:BHF393375 BQZ393230:BRB393375 CAV393230:CAX393375 CKR393230:CKT393375 CUN393230:CUP393375 DEJ393230:DEL393375 DOF393230:DOH393375 DYB393230:DYD393375 EHX393230:EHZ393375 ERT393230:ERV393375 FBP393230:FBR393375 FLL393230:FLN393375 FVH393230:FVJ393375 GFD393230:GFF393375 GOZ393230:GPB393375 GYV393230:GYX393375 HIR393230:HIT393375 HSN393230:HSP393375 ICJ393230:ICL393375 IMF393230:IMH393375 IWB393230:IWD393375 JFX393230:JFZ393375 JPT393230:JPV393375 JZP393230:JZR393375 KJL393230:KJN393375 KTH393230:KTJ393375 LDD393230:LDF393375 LMZ393230:LNB393375 LWV393230:LWX393375 MGR393230:MGT393375 MQN393230:MQP393375 NAJ393230:NAL393375 NKF393230:NKH393375 NUB393230:NUD393375 ODX393230:ODZ393375 ONT393230:ONV393375 OXP393230:OXR393375 PHL393230:PHN393375 PRH393230:PRJ393375 QBD393230:QBF393375 QKZ393230:QLB393375 QUV393230:QUX393375 RER393230:RET393375 RON393230:ROP393375 RYJ393230:RYL393375 SIF393230:SIH393375 SSB393230:SSD393375 TBX393230:TBZ393375 TLT393230:TLV393375 TVP393230:TVR393375 UFL393230:UFN393375 UPH393230:UPJ393375 UZD393230:UZF393375 VIZ393230:VJB393375 VSV393230:VSX393375 WCR393230:WCT393375 WMN393230:WMP393375 WWJ393230:WWL393375 AB458766:AD458911 JX458766:JZ458911 TT458766:TV458911 ADP458766:ADR458911 ANL458766:ANN458911 AXH458766:AXJ458911 BHD458766:BHF458911 BQZ458766:BRB458911 CAV458766:CAX458911 CKR458766:CKT458911 CUN458766:CUP458911 DEJ458766:DEL458911 DOF458766:DOH458911 DYB458766:DYD458911 EHX458766:EHZ458911 ERT458766:ERV458911 FBP458766:FBR458911 FLL458766:FLN458911 FVH458766:FVJ458911 GFD458766:GFF458911 GOZ458766:GPB458911 GYV458766:GYX458911 HIR458766:HIT458911 HSN458766:HSP458911 ICJ458766:ICL458911 IMF458766:IMH458911 IWB458766:IWD458911 JFX458766:JFZ458911 JPT458766:JPV458911 JZP458766:JZR458911 KJL458766:KJN458911 KTH458766:KTJ458911 LDD458766:LDF458911 LMZ458766:LNB458911 LWV458766:LWX458911 MGR458766:MGT458911 MQN458766:MQP458911 NAJ458766:NAL458911 NKF458766:NKH458911 NUB458766:NUD458911 ODX458766:ODZ458911 ONT458766:ONV458911 OXP458766:OXR458911 PHL458766:PHN458911 PRH458766:PRJ458911 QBD458766:QBF458911 QKZ458766:QLB458911 QUV458766:QUX458911 RER458766:RET458911 RON458766:ROP458911 RYJ458766:RYL458911 SIF458766:SIH458911 SSB458766:SSD458911 TBX458766:TBZ458911 TLT458766:TLV458911 TVP458766:TVR458911 UFL458766:UFN458911 UPH458766:UPJ458911 UZD458766:UZF458911 VIZ458766:VJB458911 VSV458766:VSX458911 WCR458766:WCT458911 WMN458766:WMP458911 WWJ458766:WWL458911 AB524302:AD524447 JX524302:JZ524447 TT524302:TV524447 ADP524302:ADR524447 ANL524302:ANN524447 AXH524302:AXJ524447 BHD524302:BHF524447 BQZ524302:BRB524447 CAV524302:CAX524447 CKR524302:CKT524447 CUN524302:CUP524447 DEJ524302:DEL524447 DOF524302:DOH524447 DYB524302:DYD524447 EHX524302:EHZ524447 ERT524302:ERV524447 FBP524302:FBR524447 FLL524302:FLN524447 FVH524302:FVJ524447 GFD524302:GFF524447 GOZ524302:GPB524447 GYV524302:GYX524447 HIR524302:HIT524447 HSN524302:HSP524447 ICJ524302:ICL524447 IMF524302:IMH524447 IWB524302:IWD524447 JFX524302:JFZ524447 JPT524302:JPV524447 JZP524302:JZR524447 KJL524302:KJN524447 KTH524302:KTJ524447 LDD524302:LDF524447 LMZ524302:LNB524447 LWV524302:LWX524447 MGR524302:MGT524447 MQN524302:MQP524447 NAJ524302:NAL524447 NKF524302:NKH524447 NUB524302:NUD524447 ODX524302:ODZ524447 ONT524302:ONV524447 OXP524302:OXR524447 PHL524302:PHN524447 PRH524302:PRJ524447 QBD524302:QBF524447 QKZ524302:QLB524447 QUV524302:QUX524447 RER524302:RET524447 RON524302:ROP524447 RYJ524302:RYL524447 SIF524302:SIH524447 SSB524302:SSD524447 TBX524302:TBZ524447 TLT524302:TLV524447 TVP524302:TVR524447 UFL524302:UFN524447 UPH524302:UPJ524447 UZD524302:UZF524447 VIZ524302:VJB524447 VSV524302:VSX524447 WCR524302:WCT524447 WMN524302:WMP524447 WWJ524302:WWL524447 AB589838:AD589983 JX589838:JZ589983 TT589838:TV589983 ADP589838:ADR589983 ANL589838:ANN589983 AXH589838:AXJ589983 BHD589838:BHF589983 BQZ589838:BRB589983 CAV589838:CAX589983 CKR589838:CKT589983 CUN589838:CUP589983 DEJ589838:DEL589983 DOF589838:DOH589983 DYB589838:DYD589983 EHX589838:EHZ589983 ERT589838:ERV589983 FBP589838:FBR589983 FLL589838:FLN589983 FVH589838:FVJ589983 GFD589838:GFF589983 GOZ589838:GPB589983 GYV589838:GYX589983 HIR589838:HIT589983 HSN589838:HSP589983 ICJ589838:ICL589983 IMF589838:IMH589983 IWB589838:IWD589983 JFX589838:JFZ589983 JPT589838:JPV589983 JZP589838:JZR589983 KJL589838:KJN589983 KTH589838:KTJ589983 LDD589838:LDF589983 LMZ589838:LNB589983 LWV589838:LWX589983 MGR589838:MGT589983 MQN589838:MQP589983 NAJ589838:NAL589983 NKF589838:NKH589983 NUB589838:NUD589983 ODX589838:ODZ589983 ONT589838:ONV589983 OXP589838:OXR589983 PHL589838:PHN589983 PRH589838:PRJ589983 QBD589838:QBF589983 QKZ589838:QLB589983 QUV589838:QUX589983 RER589838:RET589983 RON589838:ROP589983 RYJ589838:RYL589983 SIF589838:SIH589983 SSB589838:SSD589983 TBX589838:TBZ589983 TLT589838:TLV589983 TVP589838:TVR589983 UFL589838:UFN589983 UPH589838:UPJ589983 UZD589838:UZF589983 VIZ589838:VJB589983 VSV589838:VSX589983 WCR589838:WCT589983 WMN589838:WMP589983 WWJ589838:WWL589983 AB655374:AD655519 JX655374:JZ655519 TT655374:TV655519 ADP655374:ADR655519 ANL655374:ANN655519 AXH655374:AXJ655519 BHD655374:BHF655519 BQZ655374:BRB655519 CAV655374:CAX655519 CKR655374:CKT655519 CUN655374:CUP655519 DEJ655374:DEL655519 DOF655374:DOH655519 DYB655374:DYD655519 EHX655374:EHZ655519 ERT655374:ERV655519 FBP655374:FBR655519 FLL655374:FLN655519 FVH655374:FVJ655519 GFD655374:GFF655519 GOZ655374:GPB655519 GYV655374:GYX655519 HIR655374:HIT655519 HSN655374:HSP655519 ICJ655374:ICL655519 IMF655374:IMH655519 IWB655374:IWD655519 JFX655374:JFZ655519 JPT655374:JPV655519 JZP655374:JZR655519 KJL655374:KJN655519 KTH655374:KTJ655519 LDD655374:LDF655519 LMZ655374:LNB655519 LWV655374:LWX655519 MGR655374:MGT655519 MQN655374:MQP655519 NAJ655374:NAL655519 NKF655374:NKH655519 NUB655374:NUD655519 ODX655374:ODZ655519 ONT655374:ONV655519 OXP655374:OXR655519 PHL655374:PHN655519 PRH655374:PRJ655519 QBD655374:QBF655519 QKZ655374:QLB655519 QUV655374:QUX655519 RER655374:RET655519 RON655374:ROP655519 RYJ655374:RYL655519 SIF655374:SIH655519 SSB655374:SSD655519 TBX655374:TBZ655519 TLT655374:TLV655519 TVP655374:TVR655519 UFL655374:UFN655519 UPH655374:UPJ655519 UZD655374:UZF655519 VIZ655374:VJB655519 VSV655374:VSX655519 WCR655374:WCT655519 WMN655374:WMP655519 WWJ655374:WWL655519 AB720910:AD721055 JX720910:JZ721055 TT720910:TV721055 ADP720910:ADR721055 ANL720910:ANN721055 AXH720910:AXJ721055 BHD720910:BHF721055 BQZ720910:BRB721055 CAV720910:CAX721055 CKR720910:CKT721055 CUN720910:CUP721055 DEJ720910:DEL721055 DOF720910:DOH721055 DYB720910:DYD721055 EHX720910:EHZ721055 ERT720910:ERV721055 FBP720910:FBR721055 FLL720910:FLN721055 FVH720910:FVJ721055 GFD720910:GFF721055 GOZ720910:GPB721055 GYV720910:GYX721055 HIR720910:HIT721055 HSN720910:HSP721055 ICJ720910:ICL721055 IMF720910:IMH721055 IWB720910:IWD721055 JFX720910:JFZ721055 JPT720910:JPV721055 JZP720910:JZR721055 KJL720910:KJN721055 KTH720910:KTJ721055 LDD720910:LDF721055 LMZ720910:LNB721055 LWV720910:LWX721055 MGR720910:MGT721055 MQN720910:MQP721055 NAJ720910:NAL721055 NKF720910:NKH721055 NUB720910:NUD721055 ODX720910:ODZ721055 ONT720910:ONV721055 OXP720910:OXR721055 PHL720910:PHN721055 PRH720910:PRJ721055 QBD720910:QBF721055 QKZ720910:QLB721055 QUV720910:QUX721055 RER720910:RET721055 RON720910:ROP721055 RYJ720910:RYL721055 SIF720910:SIH721055 SSB720910:SSD721055 TBX720910:TBZ721055 TLT720910:TLV721055 TVP720910:TVR721055 UFL720910:UFN721055 UPH720910:UPJ721055 UZD720910:UZF721055 VIZ720910:VJB721055 VSV720910:VSX721055 WCR720910:WCT721055 WMN720910:WMP721055 WWJ720910:WWL721055 AB786446:AD786591 JX786446:JZ786591 TT786446:TV786591 ADP786446:ADR786591 ANL786446:ANN786591 AXH786446:AXJ786591 BHD786446:BHF786591 BQZ786446:BRB786591 CAV786446:CAX786591 CKR786446:CKT786591 CUN786446:CUP786591 DEJ786446:DEL786591 DOF786446:DOH786591 DYB786446:DYD786591 EHX786446:EHZ786591 ERT786446:ERV786591 FBP786446:FBR786591 FLL786446:FLN786591 FVH786446:FVJ786591 GFD786446:GFF786591 GOZ786446:GPB786591 GYV786446:GYX786591 HIR786446:HIT786591 HSN786446:HSP786591 ICJ786446:ICL786591 IMF786446:IMH786591 IWB786446:IWD786591 JFX786446:JFZ786591 JPT786446:JPV786591 JZP786446:JZR786591 KJL786446:KJN786591 KTH786446:KTJ786591 LDD786446:LDF786591 LMZ786446:LNB786591 LWV786446:LWX786591 MGR786446:MGT786591 MQN786446:MQP786591 NAJ786446:NAL786591 NKF786446:NKH786591 NUB786446:NUD786591 ODX786446:ODZ786591 ONT786446:ONV786591 OXP786446:OXR786591 PHL786446:PHN786591 PRH786446:PRJ786591 QBD786446:QBF786591 QKZ786446:QLB786591 QUV786446:QUX786591 RER786446:RET786591 RON786446:ROP786591 RYJ786446:RYL786591 SIF786446:SIH786591 SSB786446:SSD786591 TBX786446:TBZ786591 TLT786446:TLV786591 TVP786446:TVR786591 UFL786446:UFN786591 UPH786446:UPJ786591 UZD786446:UZF786591 VIZ786446:VJB786591 VSV786446:VSX786591 WCR786446:WCT786591 WMN786446:WMP786591 WWJ786446:WWL786591 AB851982:AD852127 JX851982:JZ852127 TT851982:TV852127 ADP851982:ADR852127 ANL851982:ANN852127 AXH851982:AXJ852127 BHD851982:BHF852127 BQZ851982:BRB852127 CAV851982:CAX852127 CKR851982:CKT852127 CUN851982:CUP852127 DEJ851982:DEL852127 DOF851982:DOH852127 DYB851982:DYD852127 EHX851982:EHZ852127 ERT851982:ERV852127 FBP851982:FBR852127 FLL851982:FLN852127 FVH851982:FVJ852127 GFD851982:GFF852127 GOZ851982:GPB852127 GYV851982:GYX852127 HIR851982:HIT852127 HSN851982:HSP852127 ICJ851982:ICL852127 IMF851982:IMH852127 IWB851982:IWD852127 JFX851982:JFZ852127 JPT851982:JPV852127 JZP851982:JZR852127 KJL851982:KJN852127 KTH851982:KTJ852127 LDD851982:LDF852127 LMZ851982:LNB852127 LWV851982:LWX852127 MGR851982:MGT852127 MQN851982:MQP852127 NAJ851982:NAL852127 NKF851982:NKH852127 NUB851982:NUD852127 ODX851982:ODZ852127 ONT851982:ONV852127 OXP851982:OXR852127 PHL851982:PHN852127 PRH851982:PRJ852127 QBD851982:QBF852127 QKZ851982:QLB852127 QUV851982:QUX852127 RER851982:RET852127 RON851982:ROP852127 RYJ851982:RYL852127 SIF851982:SIH852127 SSB851982:SSD852127 TBX851982:TBZ852127 TLT851982:TLV852127 TVP851982:TVR852127 UFL851982:UFN852127 UPH851982:UPJ852127 UZD851982:UZF852127 VIZ851982:VJB852127 VSV851982:VSX852127 WCR851982:WCT852127 WMN851982:WMP852127 WWJ851982:WWL852127 AB917518:AD917663 JX917518:JZ917663 TT917518:TV917663 ADP917518:ADR917663 ANL917518:ANN917663 AXH917518:AXJ917663 BHD917518:BHF917663 BQZ917518:BRB917663 CAV917518:CAX917663 CKR917518:CKT917663 CUN917518:CUP917663 DEJ917518:DEL917663 DOF917518:DOH917663 DYB917518:DYD917663 EHX917518:EHZ917663 ERT917518:ERV917663 FBP917518:FBR917663 FLL917518:FLN917663 FVH917518:FVJ917663 GFD917518:GFF917663 GOZ917518:GPB917663 GYV917518:GYX917663 HIR917518:HIT917663 HSN917518:HSP917663 ICJ917518:ICL917663 IMF917518:IMH917663 IWB917518:IWD917663 JFX917518:JFZ917663 JPT917518:JPV917663 JZP917518:JZR917663 KJL917518:KJN917663 KTH917518:KTJ917663 LDD917518:LDF917663 LMZ917518:LNB917663 LWV917518:LWX917663 MGR917518:MGT917663 MQN917518:MQP917663 NAJ917518:NAL917663 NKF917518:NKH917663 NUB917518:NUD917663 ODX917518:ODZ917663 ONT917518:ONV917663 OXP917518:OXR917663 PHL917518:PHN917663 PRH917518:PRJ917663 QBD917518:QBF917663 QKZ917518:QLB917663 QUV917518:QUX917663 RER917518:RET917663 RON917518:ROP917663 RYJ917518:RYL917663 SIF917518:SIH917663 SSB917518:SSD917663 TBX917518:TBZ917663 TLT917518:TLV917663 TVP917518:TVR917663 UFL917518:UFN917663 UPH917518:UPJ917663 UZD917518:UZF917663 VIZ917518:VJB917663 VSV917518:VSX917663 WCR917518:WCT917663 WMN917518:WMP917663 WWJ917518:WWL917663 AB983054:AD983199 JX983054:JZ983199 TT983054:TV983199 ADP983054:ADR983199 ANL983054:ANN983199 AXH983054:AXJ983199 BHD983054:BHF983199 BQZ983054:BRB983199 CAV983054:CAX983199 CKR983054:CKT983199 CUN983054:CUP983199 DEJ983054:DEL983199 DOF983054:DOH983199 DYB983054:DYD983199 EHX983054:EHZ983199 ERT983054:ERV983199 FBP983054:FBR983199 FLL983054:FLN983199 FVH983054:FVJ983199 GFD983054:GFF983199 GOZ983054:GPB983199 GYV983054:GYX983199 HIR983054:HIT983199 HSN983054:HSP983199 ICJ983054:ICL983199 IMF983054:IMH983199 IWB983054:IWD983199 JFX983054:JFZ983199 JPT983054:JPV983199 JZP983054:JZR983199 KJL983054:KJN983199 KTH983054:KTJ983199 LDD983054:LDF983199 LMZ983054:LNB983199 LWV983054:LWX983199 MGR983054:MGT983199 MQN983054:MQP983199 NAJ983054:NAL983199 NKF983054:NKH983199 NUB983054:NUD983199 ODX983054:ODZ983199 ONT983054:ONV983199 OXP983054:OXR983199 PHL983054:PHN983199 PRH983054:PRJ983199 QBD983054:QBF983199 QKZ983054:QLB983199 QUV983054:QUX983199 RER983054:RET983199 RON983054:ROP983199 RYJ983054:RYL983199 SIF983054:SIH983199 SSB983054:SSD983199 TBX983054:TBZ983199 TLT983054:TLV983199 TVP983054:TVR983199 UFL983054:UFN983199 UPH983054:UPJ983199 UZD983054:UZF983199 VIZ983054:VJB983199 VSV983054:VSX983199 WCR983054:WCT983199 WMN983054:WMP983199 WWJ983054:WWL983199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5"/>
  <sheetViews>
    <sheetView workbookViewId="0">
      <selection activeCell="G26" sqref="G26"/>
    </sheetView>
  </sheetViews>
  <sheetFormatPr defaultRowHeight="12.75" x14ac:dyDescent="0.2"/>
  <cols>
    <col min="1" max="1" width="53.28515625" style="542" customWidth="1"/>
    <col min="2" max="2" width="10" style="538" customWidth="1"/>
    <col min="3" max="3" width="9.140625" style="538" customWidth="1"/>
    <col min="4" max="4" width="10.28515625" style="538" customWidth="1"/>
    <col min="5" max="5" width="13" style="570" customWidth="1"/>
    <col min="6" max="6" width="13.42578125" style="570" customWidth="1"/>
    <col min="7" max="7" width="13.28515625" style="570" customWidth="1"/>
    <col min="8" max="8" width="14.42578125" style="570" customWidth="1"/>
    <col min="9" max="9" width="6.7109375" style="538" customWidth="1"/>
    <col min="10" max="12" width="9.140625" style="538"/>
    <col min="13" max="16384" width="9.140625" style="539"/>
  </cols>
  <sheetData>
    <row r="1" spans="1:11" ht="15" x14ac:dyDescent="0.25">
      <c r="A1" s="537"/>
      <c r="B1" s="537"/>
      <c r="C1" s="537"/>
      <c r="D1" s="537"/>
      <c r="E1" s="778" t="s">
        <v>4005</v>
      </c>
      <c r="F1" s="778"/>
      <c r="G1" s="778"/>
      <c r="H1" s="778"/>
      <c r="I1" s="778"/>
    </row>
    <row r="2" spans="1:11" ht="30" customHeight="1" x14ac:dyDescent="0.25">
      <c r="A2" s="540"/>
      <c r="B2" s="540"/>
      <c r="C2" s="540"/>
      <c r="D2" s="540"/>
      <c r="E2" s="540"/>
      <c r="F2" s="540"/>
      <c r="G2" s="778" t="s">
        <v>4006</v>
      </c>
      <c r="H2" s="778"/>
      <c r="I2" s="778"/>
      <c r="J2" s="541"/>
      <c r="K2" s="541"/>
    </row>
    <row r="3" spans="1:11" ht="56.25" customHeight="1" x14ac:dyDescent="0.2">
      <c r="A3" s="779" t="s">
        <v>4007</v>
      </c>
      <c r="B3" s="780"/>
      <c r="C3" s="780"/>
      <c r="D3" s="780"/>
      <c r="E3" s="780"/>
      <c r="F3" s="780"/>
      <c r="G3" s="780"/>
      <c r="H3" s="780"/>
      <c r="I3" s="780"/>
    </row>
    <row r="4" spans="1:11" ht="15" customHeight="1" x14ac:dyDescent="0.2">
      <c r="B4" s="543"/>
      <c r="C4" s="543"/>
      <c r="D4" s="543"/>
      <c r="E4" s="543"/>
      <c r="F4" s="543"/>
      <c r="G4" s="543"/>
      <c r="H4" s="544" t="s">
        <v>68</v>
      </c>
      <c r="I4" s="543"/>
    </row>
    <row r="5" spans="1:11" ht="20.25" customHeight="1" x14ac:dyDescent="0.2">
      <c r="A5" s="781" t="s">
        <v>69</v>
      </c>
      <c r="B5" s="545" t="s">
        <v>230</v>
      </c>
      <c r="C5" s="546"/>
      <c r="D5" s="547"/>
      <c r="E5" s="783" t="s">
        <v>71</v>
      </c>
      <c r="F5" s="783" t="s">
        <v>72</v>
      </c>
      <c r="G5" s="783" t="s">
        <v>1128</v>
      </c>
      <c r="H5" s="548" t="s">
        <v>74</v>
      </c>
      <c r="I5" s="548"/>
    </row>
    <row r="6" spans="1:11" ht="25.5" customHeight="1" x14ac:dyDescent="0.2">
      <c r="A6" s="782"/>
      <c r="B6" s="549" t="s">
        <v>3161</v>
      </c>
      <c r="C6" s="549" t="s">
        <v>3164</v>
      </c>
      <c r="D6" s="549" t="s">
        <v>4008</v>
      </c>
      <c r="E6" s="784"/>
      <c r="F6" s="784"/>
      <c r="G6" s="784"/>
      <c r="H6" s="550" t="s">
        <v>75</v>
      </c>
      <c r="I6" s="549" t="s">
        <v>76</v>
      </c>
    </row>
    <row r="7" spans="1:11" ht="9.9499999999999993" customHeight="1" x14ac:dyDescent="0.2">
      <c r="A7" s="551">
        <v>1</v>
      </c>
      <c r="B7" s="552">
        <v>2</v>
      </c>
      <c r="C7" s="552" t="s">
        <v>2751</v>
      </c>
      <c r="D7" s="552" t="s">
        <v>31</v>
      </c>
      <c r="E7" s="552" t="s">
        <v>46</v>
      </c>
      <c r="F7" s="552" t="s">
        <v>3612</v>
      </c>
      <c r="G7" s="552" t="s">
        <v>3681</v>
      </c>
      <c r="H7" s="552" t="s">
        <v>3683</v>
      </c>
      <c r="I7" s="552" t="s">
        <v>55</v>
      </c>
    </row>
    <row r="8" spans="1:11" ht="15" x14ac:dyDescent="0.2">
      <c r="A8" s="553" t="s">
        <v>2293</v>
      </c>
      <c r="B8" s="554" t="s">
        <v>19</v>
      </c>
      <c r="C8" s="554" t="s">
        <v>19</v>
      </c>
      <c r="D8" s="555" t="s">
        <v>77</v>
      </c>
      <c r="E8" s="556">
        <v>5433245.5999999996</v>
      </c>
      <c r="F8" s="556">
        <v>5043460</v>
      </c>
      <c r="G8" s="556">
        <v>3074895.23</v>
      </c>
      <c r="H8" s="556">
        <v>-1968564.8</v>
      </c>
      <c r="I8" s="555" t="s">
        <v>963</v>
      </c>
    </row>
    <row r="9" spans="1:11" x14ac:dyDescent="0.2">
      <c r="A9" s="557" t="s">
        <v>254</v>
      </c>
      <c r="B9" s="558" t="s">
        <v>243</v>
      </c>
      <c r="C9" s="558" t="s">
        <v>19</v>
      </c>
      <c r="D9" s="558" t="s">
        <v>77</v>
      </c>
      <c r="E9" s="559">
        <v>348132</v>
      </c>
      <c r="F9" s="559">
        <v>181727.4</v>
      </c>
      <c r="G9" s="559">
        <v>84254.5</v>
      </c>
      <c r="H9" s="559">
        <v>-97472.9</v>
      </c>
      <c r="I9" s="560" t="s">
        <v>946</v>
      </c>
    </row>
    <row r="10" spans="1:11" ht="25.5" x14ac:dyDescent="0.2">
      <c r="A10" s="557" t="s">
        <v>4009</v>
      </c>
      <c r="B10" s="558" t="s">
        <v>243</v>
      </c>
      <c r="C10" s="558" t="s">
        <v>4010</v>
      </c>
      <c r="D10" s="558" t="s">
        <v>77</v>
      </c>
      <c r="E10" s="559">
        <v>183722.4</v>
      </c>
      <c r="F10" s="559">
        <v>80454.8</v>
      </c>
      <c r="G10" s="559">
        <v>36880.080000000002</v>
      </c>
      <c r="H10" s="559">
        <v>-43574.720000000001</v>
      </c>
      <c r="I10" s="560" t="s">
        <v>4011</v>
      </c>
    </row>
    <row r="11" spans="1:11" x14ac:dyDescent="0.2">
      <c r="A11" s="561" t="s">
        <v>2337</v>
      </c>
      <c r="B11" s="554" t="s">
        <v>243</v>
      </c>
      <c r="C11" s="554" t="s">
        <v>4010</v>
      </c>
      <c r="D11" s="554" t="s">
        <v>2338</v>
      </c>
      <c r="E11" s="562">
        <v>22604.9</v>
      </c>
      <c r="F11" s="562">
        <v>21983.4</v>
      </c>
      <c r="G11" s="562">
        <v>12287.3</v>
      </c>
      <c r="H11" s="562">
        <v>-9696.1</v>
      </c>
      <c r="I11" s="563" t="s">
        <v>4012</v>
      </c>
    </row>
    <row r="12" spans="1:11" x14ac:dyDescent="0.2">
      <c r="A12" s="561" t="s">
        <v>2573</v>
      </c>
      <c r="B12" s="554" t="s">
        <v>243</v>
      </c>
      <c r="C12" s="554" t="s">
        <v>4010</v>
      </c>
      <c r="D12" s="554" t="s">
        <v>2574</v>
      </c>
      <c r="E12" s="562">
        <v>11084.1</v>
      </c>
      <c r="F12" s="562">
        <v>11084.1</v>
      </c>
      <c r="G12" s="562">
        <v>8861.7900000000009</v>
      </c>
      <c r="H12" s="562">
        <v>-2222.31</v>
      </c>
      <c r="I12" s="563" t="s">
        <v>1120</v>
      </c>
    </row>
    <row r="13" spans="1:11" x14ac:dyDescent="0.2">
      <c r="A13" s="561" t="s">
        <v>2752</v>
      </c>
      <c r="B13" s="554" t="s">
        <v>243</v>
      </c>
      <c r="C13" s="554" t="s">
        <v>4010</v>
      </c>
      <c r="D13" s="554" t="s">
        <v>2753</v>
      </c>
      <c r="E13" s="562">
        <v>149613.4</v>
      </c>
      <c r="F13" s="562">
        <v>46543.8</v>
      </c>
      <c r="G13" s="562">
        <v>15368.92</v>
      </c>
      <c r="H13" s="562">
        <v>-31174.880000000001</v>
      </c>
      <c r="I13" s="563" t="s">
        <v>1246</v>
      </c>
    </row>
    <row r="14" spans="1:11" x14ac:dyDescent="0.2">
      <c r="A14" s="561" t="s">
        <v>2876</v>
      </c>
      <c r="B14" s="554" t="s">
        <v>243</v>
      </c>
      <c r="C14" s="554" t="s">
        <v>4010</v>
      </c>
      <c r="D14" s="554" t="s">
        <v>2877</v>
      </c>
      <c r="E14" s="562">
        <v>420</v>
      </c>
      <c r="F14" s="562">
        <v>843.5</v>
      </c>
      <c r="G14" s="562">
        <v>362.07</v>
      </c>
      <c r="H14" s="562">
        <v>-481.43</v>
      </c>
      <c r="I14" s="563" t="s">
        <v>4013</v>
      </c>
    </row>
    <row r="15" spans="1:11" ht="38.25" x14ac:dyDescent="0.2">
      <c r="A15" s="557" t="s">
        <v>4014</v>
      </c>
      <c r="B15" s="558" t="s">
        <v>243</v>
      </c>
      <c r="C15" s="558" t="s">
        <v>4015</v>
      </c>
      <c r="D15" s="558" t="s">
        <v>77</v>
      </c>
      <c r="E15" s="559">
        <v>1141.5999999999999</v>
      </c>
      <c r="F15" s="559">
        <v>1272.5999999999999</v>
      </c>
      <c r="G15" s="559">
        <v>1272.51</v>
      </c>
      <c r="H15" s="559">
        <v>-0.09</v>
      </c>
      <c r="I15" s="560" t="s">
        <v>59</v>
      </c>
    </row>
    <row r="16" spans="1:11" x14ac:dyDescent="0.2">
      <c r="A16" s="561" t="s">
        <v>2337</v>
      </c>
      <c r="B16" s="554" t="s">
        <v>243</v>
      </c>
      <c r="C16" s="554" t="s">
        <v>4015</v>
      </c>
      <c r="D16" s="554" t="s">
        <v>2338</v>
      </c>
      <c r="E16" s="562">
        <v>180</v>
      </c>
      <c r="F16" s="562">
        <v>271.10000000000002</v>
      </c>
      <c r="G16" s="562">
        <v>271.05</v>
      </c>
      <c r="H16" s="562">
        <v>-0.05</v>
      </c>
      <c r="I16" s="563" t="s">
        <v>59</v>
      </c>
    </row>
    <row r="17" spans="1:9" x14ac:dyDescent="0.2">
      <c r="A17" s="561" t="s">
        <v>2500</v>
      </c>
      <c r="B17" s="554" t="s">
        <v>243</v>
      </c>
      <c r="C17" s="554" t="s">
        <v>4015</v>
      </c>
      <c r="D17" s="554" t="s">
        <v>2501</v>
      </c>
      <c r="E17" s="562">
        <v>320</v>
      </c>
      <c r="F17" s="562">
        <v>190</v>
      </c>
      <c r="G17" s="562">
        <v>190</v>
      </c>
      <c r="H17" s="562"/>
      <c r="I17" s="563" t="s">
        <v>59</v>
      </c>
    </row>
    <row r="18" spans="1:9" x14ac:dyDescent="0.2">
      <c r="A18" s="561" t="s">
        <v>2573</v>
      </c>
      <c r="B18" s="554" t="s">
        <v>243</v>
      </c>
      <c r="C18" s="554" t="s">
        <v>4015</v>
      </c>
      <c r="D18" s="554" t="s">
        <v>2574</v>
      </c>
      <c r="E18" s="562">
        <v>631.6</v>
      </c>
      <c r="F18" s="562">
        <v>811.5</v>
      </c>
      <c r="G18" s="562">
        <v>811.46</v>
      </c>
      <c r="H18" s="562">
        <v>-0.04</v>
      </c>
      <c r="I18" s="563" t="s">
        <v>59</v>
      </c>
    </row>
    <row r="19" spans="1:9" x14ac:dyDescent="0.2">
      <c r="A19" s="561" t="s">
        <v>2876</v>
      </c>
      <c r="B19" s="554" t="s">
        <v>243</v>
      </c>
      <c r="C19" s="554" t="s">
        <v>4015</v>
      </c>
      <c r="D19" s="554" t="s">
        <v>2877</v>
      </c>
      <c r="E19" s="562">
        <v>10</v>
      </c>
      <c r="F19" s="562"/>
      <c r="G19" s="562"/>
      <c r="H19" s="562"/>
      <c r="I19" s="563" t="s">
        <v>19</v>
      </c>
    </row>
    <row r="20" spans="1:9" x14ac:dyDescent="0.2">
      <c r="A20" s="557" t="s">
        <v>4016</v>
      </c>
      <c r="B20" s="558" t="s">
        <v>243</v>
      </c>
      <c r="C20" s="558" t="s">
        <v>4017</v>
      </c>
      <c r="D20" s="558" t="s">
        <v>77</v>
      </c>
      <c r="E20" s="559">
        <v>163268</v>
      </c>
      <c r="F20" s="559">
        <v>100000</v>
      </c>
      <c r="G20" s="559">
        <v>46101.9</v>
      </c>
      <c r="H20" s="559">
        <v>-53898.1</v>
      </c>
      <c r="I20" s="560" t="s">
        <v>271</v>
      </c>
    </row>
    <row r="21" spans="1:9" x14ac:dyDescent="0.2">
      <c r="A21" s="561" t="s">
        <v>2337</v>
      </c>
      <c r="B21" s="554" t="s">
        <v>243</v>
      </c>
      <c r="C21" s="554" t="s">
        <v>4017</v>
      </c>
      <c r="D21" s="554" t="s">
        <v>2338</v>
      </c>
      <c r="E21" s="562">
        <v>23102</v>
      </c>
      <c r="F21" s="562">
        <v>22542</v>
      </c>
      <c r="G21" s="562">
        <v>17471.78</v>
      </c>
      <c r="H21" s="562">
        <v>-5070.22</v>
      </c>
      <c r="I21" s="563" t="s">
        <v>4018</v>
      </c>
    </row>
    <row r="22" spans="1:9" x14ac:dyDescent="0.2">
      <c r="A22" s="561" t="s">
        <v>2573</v>
      </c>
      <c r="B22" s="554" t="s">
        <v>243</v>
      </c>
      <c r="C22" s="554" t="s">
        <v>4017</v>
      </c>
      <c r="D22" s="554" t="s">
        <v>2574</v>
      </c>
      <c r="E22" s="562">
        <v>133266</v>
      </c>
      <c r="F22" s="562">
        <v>65583</v>
      </c>
      <c r="G22" s="562">
        <v>20582.509999999998</v>
      </c>
      <c r="H22" s="562">
        <v>-45000.49</v>
      </c>
      <c r="I22" s="563" t="s">
        <v>3288</v>
      </c>
    </row>
    <row r="23" spans="1:9" x14ac:dyDescent="0.2">
      <c r="A23" s="561" t="s">
        <v>2752</v>
      </c>
      <c r="B23" s="554" t="s">
        <v>243</v>
      </c>
      <c r="C23" s="554" t="s">
        <v>4017</v>
      </c>
      <c r="D23" s="554" t="s">
        <v>2753</v>
      </c>
      <c r="E23" s="562">
        <v>6850</v>
      </c>
      <c r="F23" s="562">
        <v>11440</v>
      </c>
      <c r="G23" s="562">
        <v>7939.91</v>
      </c>
      <c r="H23" s="562">
        <v>-3500.09</v>
      </c>
      <c r="I23" s="563" t="s">
        <v>4019</v>
      </c>
    </row>
    <row r="24" spans="1:9" x14ac:dyDescent="0.2">
      <c r="A24" s="561" t="s">
        <v>2876</v>
      </c>
      <c r="B24" s="554" t="s">
        <v>243</v>
      </c>
      <c r="C24" s="554" t="s">
        <v>4017</v>
      </c>
      <c r="D24" s="554" t="s">
        <v>2877</v>
      </c>
      <c r="E24" s="562">
        <v>50</v>
      </c>
      <c r="F24" s="562">
        <v>435</v>
      </c>
      <c r="G24" s="562">
        <v>107.7</v>
      </c>
      <c r="H24" s="562">
        <v>-327.3</v>
      </c>
      <c r="I24" s="563" t="s">
        <v>4020</v>
      </c>
    </row>
    <row r="25" spans="1:9" x14ac:dyDescent="0.2">
      <c r="A25" s="557" t="s">
        <v>280</v>
      </c>
      <c r="B25" s="558" t="s">
        <v>281</v>
      </c>
      <c r="C25" s="558" t="s">
        <v>19</v>
      </c>
      <c r="D25" s="558" t="s">
        <v>77</v>
      </c>
      <c r="E25" s="559">
        <v>43452.6</v>
      </c>
      <c r="F25" s="559">
        <v>69884</v>
      </c>
      <c r="G25" s="559">
        <v>23643.599999999999</v>
      </c>
      <c r="H25" s="559">
        <v>-46240.4</v>
      </c>
      <c r="I25" s="560" t="s">
        <v>947</v>
      </c>
    </row>
    <row r="26" spans="1:9" ht="25.5" x14ac:dyDescent="0.2">
      <c r="A26" s="557" t="s">
        <v>4021</v>
      </c>
      <c r="B26" s="558" t="s">
        <v>281</v>
      </c>
      <c r="C26" s="558" t="s">
        <v>4022</v>
      </c>
      <c r="D26" s="558" t="s">
        <v>77</v>
      </c>
      <c r="E26" s="559">
        <v>10564.8</v>
      </c>
      <c r="F26" s="559">
        <v>10564.8</v>
      </c>
      <c r="G26" s="559">
        <v>1538.97</v>
      </c>
      <c r="H26" s="559">
        <v>-9025.83</v>
      </c>
      <c r="I26" s="560" t="s">
        <v>4023</v>
      </c>
    </row>
    <row r="27" spans="1:9" x14ac:dyDescent="0.2">
      <c r="A27" s="561" t="s">
        <v>2337</v>
      </c>
      <c r="B27" s="554" t="s">
        <v>281</v>
      </c>
      <c r="C27" s="554" t="s">
        <v>4022</v>
      </c>
      <c r="D27" s="554" t="s">
        <v>2338</v>
      </c>
      <c r="E27" s="562">
        <v>379.2</v>
      </c>
      <c r="F27" s="562">
        <v>8864.7999999999993</v>
      </c>
      <c r="G27" s="562">
        <v>462.57</v>
      </c>
      <c r="H27" s="562">
        <v>-8402.23</v>
      </c>
      <c r="I27" s="563" t="s">
        <v>4024</v>
      </c>
    </row>
    <row r="28" spans="1:9" x14ac:dyDescent="0.2">
      <c r="A28" s="561" t="s">
        <v>2752</v>
      </c>
      <c r="B28" s="554" t="s">
        <v>281</v>
      </c>
      <c r="C28" s="554" t="s">
        <v>4022</v>
      </c>
      <c r="D28" s="554" t="s">
        <v>2753</v>
      </c>
      <c r="E28" s="562">
        <v>10185.6</v>
      </c>
      <c r="F28" s="562">
        <v>1700</v>
      </c>
      <c r="G28" s="562">
        <v>1076.4000000000001</v>
      </c>
      <c r="H28" s="562">
        <v>-623.6</v>
      </c>
      <c r="I28" s="563" t="s">
        <v>961</v>
      </c>
    </row>
    <row r="29" spans="1:9" ht="38.25" x14ac:dyDescent="0.2">
      <c r="A29" s="557" t="s">
        <v>4025</v>
      </c>
      <c r="B29" s="558" t="s">
        <v>281</v>
      </c>
      <c r="C29" s="558" t="s">
        <v>1282</v>
      </c>
      <c r="D29" s="558" t="s">
        <v>77</v>
      </c>
      <c r="E29" s="559">
        <v>26832.400000000001</v>
      </c>
      <c r="F29" s="559">
        <v>32495.9</v>
      </c>
      <c r="G29" s="559">
        <v>18622.61</v>
      </c>
      <c r="H29" s="559">
        <v>-13873.29</v>
      </c>
      <c r="I29" s="560" t="s">
        <v>1281</v>
      </c>
    </row>
    <row r="30" spans="1:9" x14ac:dyDescent="0.2">
      <c r="A30" s="561" t="s">
        <v>2337</v>
      </c>
      <c r="B30" s="554" t="s">
        <v>281</v>
      </c>
      <c r="C30" s="554" t="s">
        <v>1282</v>
      </c>
      <c r="D30" s="554" t="s">
        <v>2338</v>
      </c>
      <c r="E30" s="562">
        <v>768.3</v>
      </c>
      <c r="F30" s="562">
        <v>263.3</v>
      </c>
      <c r="G30" s="562">
        <v>137.16</v>
      </c>
      <c r="H30" s="562">
        <v>-126.14</v>
      </c>
      <c r="I30" s="563" t="s">
        <v>910</v>
      </c>
    </row>
    <row r="31" spans="1:9" x14ac:dyDescent="0.2">
      <c r="A31" s="561" t="s">
        <v>2573</v>
      </c>
      <c r="B31" s="554" t="s">
        <v>281</v>
      </c>
      <c r="C31" s="554" t="s">
        <v>1282</v>
      </c>
      <c r="D31" s="554" t="s">
        <v>2574</v>
      </c>
      <c r="E31" s="562">
        <v>1220.8</v>
      </c>
      <c r="F31" s="562"/>
      <c r="G31" s="562"/>
      <c r="H31" s="562"/>
      <c r="I31" s="563" t="s">
        <v>19</v>
      </c>
    </row>
    <row r="32" spans="1:9" x14ac:dyDescent="0.2">
      <c r="A32" s="561" t="s">
        <v>2752</v>
      </c>
      <c r="B32" s="554" t="s">
        <v>281</v>
      </c>
      <c r="C32" s="554" t="s">
        <v>1282</v>
      </c>
      <c r="D32" s="554" t="s">
        <v>2753</v>
      </c>
      <c r="E32" s="562">
        <v>24843.3</v>
      </c>
      <c r="F32" s="562">
        <v>32232.6</v>
      </c>
      <c r="G32" s="562">
        <v>18485.46</v>
      </c>
      <c r="H32" s="562">
        <v>-13747.14</v>
      </c>
      <c r="I32" s="563" t="s">
        <v>4026</v>
      </c>
    </row>
    <row r="33" spans="1:9" ht="38.25" x14ac:dyDescent="0.2">
      <c r="A33" s="557" t="s">
        <v>4027</v>
      </c>
      <c r="B33" s="558" t="s">
        <v>281</v>
      </c>
      <c r="C33" s="558" t="s">
        <v>4028</v>
      </c>
      <c r="D33" s="558" t="s">
        <v>77</v>
      </c>
      <c r="E33" s="559">
        <v>4175.5</v>
      </c>
      <c r="F33" s="559">
        <v>3256.7</v>
      </c>
      <c r="G33" s="559">
        <v>2179.54</v>
      </c>
      <c r="H33" s="559">
        <v>-1077.1600000000001</v>
      </c>
      <c r="I33" s="560" t="s">
        <v>4029</v>
      </c>
    </row>
    <row r="34" spans="1:9" x14ac:dyDescent="0.2">
      <c r="A34" s="561" t="s">
        <v>2337</v>
      </c>
      <c r="B34" s="554" t="s">
        <v>281</v>
      </c>
      <c r="C34" s="554" t="s">
        <v>4028</v>
      </c>
      <c r="D34" s="554" t="s">
        <v>2338</v>
      </c>
      <c r="E34" s="562">
        <v>896</v>
      </c>
      <c r="F34" s="562">
        <v>352</v>
      </c>
      <c r="G34" s="562">
        <v>260.08999999999997</v>
      </c>
      <c r="H34" s="562">
        <v>-91.91</v>
      </c>
      <c r="I34" s="563" t="s">
        <v>4030</v>
      </c>
    </row>
    <row r="35" spans="1:9" x14ac:dyDescent="0.2">
      <c r="A35" s="561" t="s">
        <v>2573</v>
      </c>
      <c r="B35" s="554" t="s">
        <v>281</v>
      </c>
      <c r="C35" s="554" t="s">
        <v>4028</v>
      </c>
      <c r="D35" s="554" t="s">
        <v>2574</v>
      </c>
      <c r="E35" s="562">
        <v>2738.7</v>
      </c>
      <c r="F35" s="562">
        <v>2738.7</v>
      </c>
      <c r="G35" s="562">
        <v>1798.37</v>
      </c>
      <c r="H35" s="562">
        <v>-940.33</v>
      </c>
      <c r="I35" s="563" t="s">
        <v>1259</v>
      </c>
    </row>
    <row r="36" spans="1:9" x14ac:dyDescent="0.2">
      <c r="A36" s="561" t="s">
        <v>2752</v>
      </c>
      <c r="B36" s="554" t="s">
        <v>281</v>
      </c>
      <c r="C36" s="554" t="s">
        <v>4028</v>
      </c>
      <c r="D36" s="554" t="s">
        <v>2753</v>
      </c>
      <c r="E36" s="562">
        <v>490</v>
      </c>
      <c r="F36" s="562">
        <v>152</v>
      </c>
      <c r="G36" s="562">
        <v>115.92</v>
      </c>
      <c r="H36" s="562">
        <v>-36.08</v>
      </c>
      <c r="I36" s="563" t="s">
        <v>4031</v>
      </c>
    </row>
    <row r="37" spans="1:9" x14ac:dyDescent="0.2">
      <c r="A37" s="561" t="s">
        <v>2876</v>
      </c>
      <c r="B37" s="554" t="s">
        <v>281</v>
      </c>
      <c r="C37" s="554" t="s">
        <v>4028</v>
      </c>
      <c r="D37" s="554" t="s">
        <v>2877</v>
      </c>
      <c r="E37" s="562">
        <v>50.8</v>
      </c>
      <c r="F37" s="562">
        <v>14</v>
      </c>
      <c r="G37" s="562">
        <v>5.16</v>
      </c>
      <c r="H37" s="562">
        <v>-8.84</v>
      </c>
      <c r="I37" s="563" t="s">
        <v>4032</v>
      </c>
    </row>
    <row r="38" spans="1:9" ht="25.5" x14ac:dyDescent="0.2">
      <c r="A38" s="557" t="s">
        <v>4033</v>
      </c>
      <c r="B38" s="558" t="s">
        <v>281</v>
      </c>
      <c r="C38" s="558" t="s">
        <v>4034</v>
      </c>
      <c r="D38" s="558" t="s">
        <v>77</v>
      </c>
      <c r="E38" s="559">
        <v>1879.9</v>
      </c>
      <c r="F38" s="559">
        <v>1652.1</v>
      </c>
      <c r="G38" s="559">
        <v>1215.93</v>
      </c>
      <c r="H38" s="559">
        <v>-436.17</v>
      </c>
      <c r="I38" s="560" t="s">
        <v>1272</v>
      </c>
    </row>
    <row r="39" spans="1:9" x14ac:dyDescent="0.2">
      <c r="A39" s="561" t="s">
        <v>2337</v>
      </c>
      <c r="B39" s="554" t="s">
        <v>281</v>
      </c>
      <c r="C39" s="554" t="s">
        <v>4034</v>
      </c>
      <c r="D39" s="554" t="s">
        <v>2338</v>
      </c>
      <c r="E39" s="562">
        <v>800.5</v>
      </c>
      <c r="F39" s="562">
        <v>530</v>
      </c>
      <c r="G39" s="562">
        <v>168.64</v>
      </c>
      <c r="H39" s="562">
        <v>-361.36</v>
      </c>
      <c r="I39" s="563" t="s">
        <v>4035</v>
      </c>
    </row>
    <row r="40" spans="1:9" x14ac:dyDescent="0.2">
      <c r="A40" s="561" t="s">
        <v>2573</v>
      </c>
      <c r="B40" s="554" t="s">
        <v>281</v>
      </c>
      <c r="C40" s="554" t="s">
        <v>4034</v>
      </c>
      <c r="D40" s="554" t="s">
        <v>2574</v>
      </c>
      <c r="E40" s="562">
        <v>1045.8</v>
      </c>
      <c r="F40" s="562">
        <v>1000</v>
      </c>
      <c r="G40" s="562">
        <v>948.68</v>
      </c>
      <c r="H40" s="562">
        <v>-51.32</v>
      </c>
      <c r="I40" s="563" t="s">
        <v>296</v>
      </c>
    </row>
    <row r="41" spans="1:9" x14ac:dyDescent="0.2">
      <c r="A41" s="561" t="s">
        <v>2876</v>
      </c>
      <c r="B41" s="554" t="s">
        <v>281</v>
      </c>
      <c r="C41" s="554" t="s">
        <v>4034</v>
      </c>
      <c r="D41" s="554" t="s">
        <v>2877</v>
      </c>
      <c r="E41" s="562">
        <v>33.6</v>
      </c>
      <c r="F41" s="562">
        <v>122.1</v>
      </c>
      <c r="G41" s="562">
        <v>98.61</v>
      </c>
      <c r="H41" s="562">
        <v>-23.49</v>
      </c>
      <c r="I41" s="563" t="s">
        <v>4036</v>
      </c>
    </row>
    <row r="42" spans="1:9" ht="25.5" x14ac:dyDescent="0.2">
      <c r="A42" s="557" t="s">
        <v>4037</v>
      </c>
      <c r="B42" s="558" t="s">
        <v>281</v>
      </c>
      <c r="C42" s="558" t="s">
        <v>4038</v>
      </c>
      <c r="D42" s="558" t="s">
        <v>77</v>
      </c>
      <c r="E42" s="559"/>
      <c r="F42" s="559">
        <v>20924.7</v>
      </c>
      <c r="G42" s="559"/>
      <c r="H42" s="562">
        <v>-20924.7</v>
      </c>
      <c r="I42" s="563" t="s">
        <v>19</v>
      </c>
    </row>
    <row r="43" spans="1:9" x14ac:dyDescent="0.2">
      <c r="A43" s="561" t="s">
        <v>2752</v>
      </c>
      <c r="B43" s="554" t="s">
        <v>281</v>
      </c>
      <c r="C43" s="554" t="s">
        <v>4038</v>
      </c>
      <c r="D43" s="554" t="s">
        <v>2753</v>
      </c>
      <c r="E43" s="562"/>
      <c r="F43" s="562">
        <v>20924.7</v>
      </c>
      <c r="G43" s="562"/>
      <c r="H43" s="562">
        <v>-20924.7</v>
      </c>
      <c r="I43" s="563" t="s">
        <v>19</v>
      </c>
    </row>
    <row r="44" spans="1:9" x14ac:dyDescent="0.2">
      <c r="A44" s="557" t="s">
        <v>4039</v>
      </c>
      <c r="B44" s="558" t="s">
        <v>281</v>
      </c>
      <c r="C44" s="558" t="s">
        <v>4040</v>
      </c>
      <c r="D44" s="558" t="s">
        <v>77</v>
      </c>
      <c r="E44" s="559"/>
      <c r="F44" s="559">
        <v>989.8</v>
      </c>
      <c r="G44" s="559">
        <v>86.55</v>
      </c>
      <c r="H44" s="559">
        <v>-903.25</v>
      </c>
      <c r="I44" s="560" t="s">
        <v>4041</v>
      </c>
    </row>
    <row r="45" spans="1:9" x14ac:dyDescent="0.2">
      <c r="A45" s="561" t="s">
        <v>2337</v>
      </c>
      <c r="B45" s="554" t="s">
        <v>281</v>
      </c>
      <c r="C45" s="554" t="s">
        <v>4040</v>
      </c>
      <c r="D45" s="554" t="s">
        <v>2338</v>
      </c>
      <c r="E45" s="562"/>
      <c r="F45" s="562">
        <v>844.9</v>
      </c>
      <c r="G45" s="562">
        <v>52.5</v>
      </c>
      <c r="H45" s="562">
        <v>-792.4</v>
      </c>
      <c r="I45" s="563" t="s">
        <v>4042</v>
      </c>
    </row>
    <row r="46" spans="1:9" x14ac:dyDescent="0.2">
      <c r="A46" s="561" t="s">
        <v>2573</v>
      </c>
      <c r="B46" s="554" t="s">
        <v>281</v>
      </c>
      <c r="C46" s="554" t="s">
        <v>4040</v>
      </c>
      <c r="D46" s="554" t="s">
        <v>2574</v>
      </c>
      <c r="E46" s="562"/>
      <c r="F46" s="562">
        <v>131.9</v>
      </c>
      <c r="G46" s="562">
        <v>32.729999999999997</v>
      </c>
      <c r="H46" s="562">
        <v>-99.17</v>
      </c>
      <c r="I46" s="563" t="s">
        <v>4020</v>
      </c>
    </row>
    <row r="47" spans="1:9" x14ac:dyDescent="0.2">
      <c r="A47" s="561" t="s">
        <v>2876</v>
      </c>
      <c r="B47" s="554" t="s">
        <v>281</v>
      </c>
      <c r="C47" s="554" t="s">
        <v>4040</v>
      </c>
      <c r="D47" s="554" t="s">
        <v>2877</v>
      </c>
      <c r="E47" s="562"/>
      <c r="F47" s="562">
        <v>13</v>
      </c>
      <c r="G47" s="562">
        <v>1.32</v>
      </c>
      <c r="H47" s="562">
        <v>-11.68</v>
      </c>
      <c r="I47" s="563" t="s">
        <v>4043</v>
      </c>
    </row>
    <row r="48" spans="1:9" x14ac:dyDescent="0.2">
      <c r="A48" s="557" t="s">
        <v>294</v>
      </c>
      <c r="B48" s="558" t="s">
        <v>295</v>
      </c>
      <c r="C48" s="558" t="s">
        <v>19</v>
      </c>
      <c r="D48" s="558" t="s">
        <v>77</v>
      </c>
      <c r="E48" s="559">
        <v>115052.5</v>
      </c>
      <c r="F48" s="559">
        <v>2962.9</v>
      </c>
      <c r="G48" s="559">
        <v>2199.87</v>
      </c>
      <c r="H48" s="559">
        <v>-763.03</v>
      </c>
      <c r="I48" s="560" t="s">
        <v>948</v>
      </c>
    </row>
    <row r="49" spans="1:9" ht="38.25" x14ac:dyDescent="0.2">
      <c r="A49" s="557" t="s">
        <v>4044</v>
      </c>
      <c r="B49" s="558" t="s">
        <v>295</v>
      </c>
      <c r="C49" s="558" t="s">
        <v>4045</v>
      </c>
      <c r="D49" s="558" t="s">
        <v>77</v>
      </c>
      <c r="E49" s="559">
        <v>1322.5</v>
      </c>
      <c r="F49" s="559">
        <v>1405.7</v>
      </c>
      <c r="G49" s="559">
        <v>1318.02</v>
      </c>
      <c r="H49" s="559">
        <v>-87.68</v>
      </c>
      <c r="I49" s="560" t="s">
        <v>721</v>
      </c>
    </row>
    <row r="50" spans="1:9" x14ac:dyDescent="0.2">
      <c r="A50" s="561" t="s">
        <v>20</v>
      </c>
      <c r="B50" s="554" t="s">
        <v>295</v>
      </c>
      <c r="C50" s="554" t="s">
        <v>4045</v>
      </c>
      <c r="D50" s="554" t="s">
        <v>21</v>
      </c>
      <c r="E50" s="562">
        <v>1140</v>
      </c>
      <c r="F50" s="562">
        <v>1211.6600000000001</v>
      </c>
      <c r="G50" s="562">
        <v>1135.52</v>
      </c>
      <c r="H50" s="562">
        <v>-76.14</v>
      </c>
      <c r="I50" s="563" t="s">
        <v>174</v>
      </c>
    </row>
    <row r="51" spans="1:9" x14ac:dyDescent="0.2">
      <c r="A51" s="561" t="s">
        <v>2337</v>
      </c>
      <c r="B51" s="554" t="s">
        <v>295</v>
      </c>
      <c r="C51" s="554" t="s">
        <v>4045</v>
      </c>
      <c r="D51" s="554" t="s">
        <v>2338</v>
      </c>
      <c r="E51" s="562">
        <v>10</v>
      </c>
      <c r="F51" s="562">
        <v>10</v>
      </c>
      <c r="G51" s="562">
        <v>10</v>
      </c>
      <c r="H51" s="562"/>
      <c r="I51" s="563" t="s">
        <v>59</v>
      </c>
    </row>
    <row r="52" spans="1:9" x14ac:dyDescent="0.2">
      <c r="A52" s="561" t="s">
        <v>2876</v>
      </c>
      <c r="B52" s="554" t="s">
        <v>295</v>
      </c>
      <c r="C52" s="554" t="s">
        <v>4045</v>
      </c>
      <c r="D52" s="554" t="s">
        <v>2877</v>
      </c>
      <c r="E52" s="562">
        <v>172.5</v>
      </c>
      <c r="F52" s="562">
        <v>184.04</v>
      </c>
      <c r="G52" s="562">
        <v>172.5</v>
      </c>
      <c r="H52" s="562">
        <v>-11.54</v>
      </c>
      <c r="I52" s="563" t="s">
        <v>174</v>
      </c>
    </row>
    <row r="53" spans="1:9" ht="25.5" x14ac:dyDescent="0.2">
      <c r="A53" s="557" t="s">
        <v>4046</v>
      </c>
      <c r="B53" s="558" t="s">
        <v>295</v>
      </c>
      <c r="C53" s="558" t="s">
        <v>1286</v>
      </c>
      <c r="D53" s="558" t="s">
        <v>77</v>
      </c>
      <c r="E53" s="559">
        <v>113730</v>
      </c>
      <c r="F53" s="559">
        <v>1557.2</v>
      </c>
      <c r="G53" s="559">
        <v>881.85</v>
      </c>
      <c r="H53" s="559">
        <v>-675.35</v>
      </c>
      <c r="I53" s="560" t="s">
        <v>4047</v>
      </c>
    </row>
    <row r="54" spans="1:9" x14ac:dyDescent="0.2">
      <c r="A54" s="561" t="s">
        <v>2337</v>
      </c>
      <c r="B54" s="554" t="s">
        <v>295</v>
      </c>
      <c r="C54" s="554" t="s">
        <v>1286</v>
      </c>
      <c r="D54" s="554" t="s">
        <v>2338</v>
      </c>
      <c r="E54" s="562">
        <v>1630</v>
      </c>
      <c r="F54" s="562">
        <v>1130</v>
      </c>
      <c r="G54" s="562">
        <v>754.69</v>
      </c>
      <c r="H54" s="562">
        <v>-375.31</v>
      </c>
      <c r="I54" s="563" t="s">
        <v>4048</v>
      </c>
    </row>
    <row r="55" spans="1:9" x14ac:dyDescent="0.2">
      <c r="A55" s="561" t="s">
        <v>2573</v>
      </c>
      <c r="B55" s="554" t="s">
        <v>295</v>
      </c>
      <c r="C55" s="554" t="s">
        <v>1286</v>
      </c>
      <c r="D55" s="554" t="s">
        <v>2574</v>
      </c>
      <c r="E55" s="562">
        <v>600</v>
      </c>
      <c r="F55" s="562">
        <v>427.2</v>
      </c>
      <c r="G55" s="562">
        <v>127.15</v>
      </c>
      <c r="H55" s="562">
        <v>-300.05</v>
      </c>
      <c r="I55" s="563" t="s">
        <v>4049</v>
      </c>
    </row>
    <row r="56" spans="1:9" x14ac:dyDescent="0.2">
      <c r="A56" s="561" t="s">
        <v>2752</v>
      </c>
      <c r="B56" s="554" t="s">
        <v>295</v>
      </c>
      <c r="C56" s="554" t="s">
        <v>1286</v>
      </c>
      <c r="D56" s="554" t="s">
        <v>2753</v>
      </c>
      <c r="E56" s="562">
        <v>111500</v>
      </c>
      <c r="F56" s="562"/>
      <c r="G56" s="562"/>
      <c r="H56" s="562"/>
      <c r="I56" s="563" t="s">
        <v>19</v>
      </c>
    </row>
    <row r="57" spans="1:9" x14ac:dyDescent="0.2">
      <c r="A57" s="557" t="s">
        <v>327</v>
      </c>
      <c r="B57" s="558" t="s">
        <v>328</v>
      </c>
      <c r="C57" s="558" t="s">
        <v>19</v>
      </c>
      <c r="D57" s="558" t="s">
        <v>77</v>
      </c>
      <c r="E57" s="559">
        <v>176034.2</v>
      </c>
      <c r="F57" s="559">
        <v>152978.9</v>
      </c>
      <c r="G57" s="559">
        <v>52133.87</v>
      </c>
      <c r="H57" s="559">
        <v>-100845.03</v>
      </c>
      <c r="I57" s="560" t="s">
        <v>949</v>
      </c>
    </row>
    <row r="58" spans="1:9" ht="25.5" x14ac:dyDescent="0.2">
      <c r="A58" s="557" t="s">
        <v>4050</v>
      </c>
      <c r="B58" s="558" t="s">
        <v>328</v>
      </c>
      <c r="C58" s="558" t="s">
        <v>4051</v>
      </c>
      <c r="D58" s="558" t="s">
        <v>77</v>
      </c>
      <c r="E58" s="559"/>
      <c r="F58" s="559">
        <v>1050.5999999999999</v>
      </c>
      <c r="G58" s="559">
        <v>91.69</v>
      </c>
      <c r="H58" s="559">
        <v>-958.91</v>
      </c>
      <c r="I58" s="560" t="s">
        <v>4041</v>
      </c>
    </row>
    <row r="59" spans="1:9" x14ac:dyDescent="0.2">
      <c r="A59" s="561" t="s">
        <v>2337</v>
      </c>
      <c r="B59" s="554" t="s">
        <v>328</v>
      </c>
      <c r="C59" s="554" t="s">
        <v>4051</v>
      </c>
      <c r="D59" s="554" t="s">
        <v>2338</v>
      </c>
      <c r="E59" s="562"/>
      <c r="F59" s="562">
        <v>849.6</v>
      </c>
      <c r="G59" s="562">
        <v>91.69</v>
      </c>
      <c r="H59" s="562">
        <v>-757.91</v>
      </c>
      <c r="I59" s="563" t="s">
        <v>4052</v>
      </c>
    </row>
    <row r="60" spans="1:9" x14ac:dyDescent="0.2">
      <c r="A60" s="561" t="s">
        <v>2752</v>
      </c>
      <c r="B60" s="554" t="s">
        <v>328</v>
      </c>
      <c r="C60" s="554" t="s">
        <v>4051</v>
      </c>
      <c r="D60" s="554" t="s">
        <v>2753</v>
      </c>
      <c r="E60" s="562"/>
      <c r="F60" s="562">
        <v>180.3</v>
      </c>
      <c r="G60" s="562"/>
      <c r="H60" s="562">
        <v>-180.3</v>
      </c>
      <c r="I60" s="563" t="s">
        <v>19</v>
      </c>
    </row>
    <row r="61" spans="1:9" x14ac:dyDescent="0.2">
      <c r="A61" s="561" t="s">
        <v>2876</v>
      </c>
      <c r="B61" s="554" t="s">
        <v>328</v>
      </c>
      <c r="C61" s="554" t="s">
        <v>4051</v>
      </c>
      <c r="D61" s="554" t="s">
        <v>2877</v>
      </c>
      <c r="E61" s="562"/>
      <c r="F61" s="562">
        <v>20.7</v>
      </c>
      <c r="G61" s="562"/>
      <c r="H61" s="562">
        <v>-20.7</v>
      </c>
      <c r="I61" s="563" t="s">
        <v>19</v>
      </c>
    </row>
    <row r="62" spans="1:9" ht="25.5" x14ac:dyDescent="0.2">
      <c r="A62" s="557" t="s">
        <v>4053</v>
      </c>
      <c r="B62" s="558" t="s">
        <v>328</v>
      </c>
      <c r="C62" s="558" t="s">
        <v>4054</v>
      </c>
      <c r="D62" s="558" t="s">
        <v>77</v>
      </c>
      <c r="E62" s="559">
        <v>1561</v>
      </c>
      <c r="F62" s="559">
        <v>2202.9</v>
      </c>
      <c r="G62" s="559">
        <v>59.25</v>
      </c>
      <c r="H62" s="559">
        <v>-2143.65</v>
      </c>
      <c r="I62" s="560" t="s">
        <v>359</v>
      </c>
    </row>
    <row r="63" spans="1:9" x14ac:dyDescent="0.2">
      <c r="A63" s="561" t="s">
        <v>20</v>
      </c>
      <c r="B63" s="554" t="s">
        <v>328</v>
      </c>
      <c r="C63" s="554" t="s">
        <v>4054</v>
      </c>
      <c r="D63" s="554" t="s">
        <v>21</v>
      </c>
      <c r="E63" s="562">
        <v>200</v>
      </c>
      <c r="F63" s="562">
        <v>150</v>
      </c>
      <c r="G63" s="562"/>
      <c r="H63" s="562">
        <v>-150</v>
      </c>
      <c r="I63" s="563" t="s">
        <v>19</v>
      </c>
    </row>
    <row r="64" spans="1:9" x14ac:dyDescent="0.2">
      <c r="A64" s="561" t="s">
        <v>2337</v>
      </c>
      <c r="B64" s="554" t="s">
        <v>328</v>
      </c>
      <c r="C64" s="554" t="s">
        <v>4054</v>
      </c>
      <c r="D64" s="554" t="s">
        <v>2338</v>
      </c>
      <c r="E64" s="562">
        <v>200</v>
      </c>
      <c r="F64" s="562">
        <v>500</v>
      </c>
      <c r="G64" s="562">
        <v>59.25</v>
      </c>
      <c r="H64" s="562">
        <v>-440.75</v>
      </c>
      <c r="I64" s="563" t="s">
        <v>4055</v>
      </c>
    </row>
    <row r="65" spans="1:9" x14ac:dyDescent="0.2">
      <c r="A65" s="561" t="s">
        <v>2752</v>
      </c>
      <c r="B65" s="554" t="s">
        <v>328</v>
      </c>
      <c r="C65" s="554" t="s">
        <v>4054</v>
      </c>
      <c r="D65" s="554" t="s">
        <v>2753</v>
      </c>
      <c r="E65" s="562">
        <v>1161</v>
      </c>
      <c r="F65" s="562">
        <v>1552.9</v>
      </c>
      <c r="G65" s="562"/>
      <c r="H65" s="562">
        <v>-1552.9</v>
      </c>
      <c r="I65" s="563" t="s">
        <v>19</v>
      </c>
    </row>
    <row r="66" spans="1:9" x14ac:dyDescent="0.2">
      <c r="A66" s="557" t="s">
        <v>4056</v>
      </c>
      <c r="B66" s="558" t="s">
        <v>328</v>
      </c>
      <c r="C66" s="558" t="s">
        <v>1292</v>
      </c>
      <c r="D66" s="558" t="s">
        <v>77</v>
      </c>
      <c r="E66" s="559">
        <v>34078.9</v>
      </c>
      <c r="F66" s="559">
        <v>34078.9</v>
      </c>
      <c r="G66" s="559">
        <v>82.41</v>
      </c>
      <c r="H66" s="559">
        <v>-33996.49</v>
      </c>
      <c r="I66" s="560" t="s">
        <v>108</v>
      </c>
    </row>
    <row r="67" spans="1:9" x14ac:dyDescent="0.2">
      <c r="A67" s="561" t="s">
        <v>20</v>
      </c>
      <c r="B67" s="554" t="s">
        <v>328</v>
      </c>
      <c r="C67" s="554" t="s">
        <v>1292</v>
      </c>
      <c r="D67" s="554" t="s">
        <v>21</v>
      </c>
      <c r="E67" s="562">
        <v>451.6</v>
      </c>
      <c r="F67" s="562">
        <v>451.6</v>
      </c>
      <c r="G67" s="562">
        <v>82.41</v>
      </c>
      <c r="H67" s="562">
        <v>-369.19</v>
      </c>
      <c r="I67" s="563" t="s">
        <v>4057</v>
      </c>
    </row>
    <row r="68" spans="1:9" x14ac:dyDescent="0.2">
      <c r="A68" s="561" t="s">
        <v>2337</v>
      </c>
      <c r="B68" s="554" t="s">
        <v>328</v>
      </c>
      <c r="C68" s="554" t="s">
        <v>1292</v>
      </c>
      <c r="D68" s="554" t="s">
        <v>2338</v>
      </c>
      <c r="E68" s="562">
        <v>469.7</v>
      </c>
      <c r="F68" s="562">
        <v>469.7</v>
      </c>
      <c r="G68" s="562"/>
      <c r="H68" s="562">
        <v>-469.7</v>
      </c>
      <c r="I68" s="563" t="s">
        <v>19</v>
      </c>
    </row>
    <row r="69" spans="1:9" x14ac:dyDescent="0.2">
      <c r="A69" s="561" t="s">
        <v>2752</v>
      </c>
      <c r="B69" s="554" t="s">
        <v>328</v>
      </c>
      <c r="C69" s="554" t="s">
        <v>1292</v>
      </c>
      <c r="D69" s="554" t="s">
        <v>2753</v>
      </c>
      <c r="E69" s="562">
        <v>33077.599999999999</v>
      </c>
      <c r="F69" s="562">
        <v>33077.599999999999</v>
      </c>
      <c r="G69" s="562"/>
      <c r="H69" s="562">
        <v>-33077.599999999999</v>
      </c>
      <c r="I69" s="563" t="s">
        <v>19</v>
      </c>
    </row>
    <row r="70" spans="1:9" x14ac:dyDescent="0.2">
      <c r="A70" s="561" t="s">
        <v>2876</v>
      </c>
      <c r="B70" s="554" t="s">
        <v>328</v>
      </c>
      <c r="C70" s="554" t="s">
        <v>1292</v>
      </c>
      <c r="D70" s="554" t="s">
        <v>2877</v>
      </c>
      <c r="E70" s="562">
        <v>80</v>
      </c>
      <c r="F70" s="562">
        <v>80</v>
      </c>
      <c r="G70" s="562"/>
      <c r="H70" s="562">
        <v>-80</v>
      </c>
      <c r="I70" s="563" t="s">
        <v>19</v>
      </c>
    </row>
    <row r="71" spans="1:9" ht="38.25" x14ac:dyDescent="0.2">
      <c r="A71" s="557" t="s">
        <v>4058</v>
      </c>
      <c r="B71" s="558" t="s">
        <v>328</v>
      </c>
      <c r="C71" s="558" t="s">
        <v>1290</v>
      </c>
      <c r="D71" s="558" t="s">
        <v>77</v>
      </c>
      <c r="E71" s="559">
        <v>17425.2</v>
      </c>
      <c r="F71" s="559">
        <v>38277.5</v>
      </c>
      <c r="G71" s="559">
        <v>14482.32</v>
      </c>
      <c r="H71" s="559">
        <v>-23795.18</v>
      </c>
      <c r="I71" s="560" t="s">
        <v>4059</v>
      </c>
    </row>
    <row r="72" spans="1:9" x14ac:dyDescent="0.2">
      <c r="A72" s="561" t="s">
        <v>20</v>
      </c>
      <c r="B72" s="554" t="s">
        <v>328</v>
      </c>
      <c r="C72" s="554" t="s">
        <v>1290</v>
      </c>
      <c r="D72" s="554" t="s">
        <v>21</v>
      </c>
      <c r="E72" s="562">
        <v>924</v>
      </c>
      <c r="F72" s="562">
        <v>2265.6999999999998</v>
      </c>
      <c r="G72" s="562">
        <v>1299.48</v>
      </c>
      <c r="H72" s="562">
        <v>-966.22</v>
      </c>
      <c r="I72" s="563" t="s">
        <v>4026</v>
      </c>
    </row>
    <row r="73" spans="1:9" x14ac:dyDescent="0.2">
      <c r="A73" s="561" t="s">
        <v>2337</v>
      </c>
      <c r="B73" s="554" t="s">
        <v>328</v>
      </c>
      <c r="C73" s="554" t="s">
        <v>1290</v>
      </c>
      <c r="D73" s="554" t="s">
        <v>2338</v>
      </c>
      <c r="E73" s="562">
        <v>200</v>
      </c>
      <c r="F73" s="562">
        <v>348.3</v>
      </c>
      <c r="G73" s="562"/>
      <c r="H73" s="562">
        <v>-348.3</v>
      </c>
      <c r="I73" s="563" t="s">
        <v>19</v>
      </c>
    </row>
    <row r="74" spans="1:9" x14ac:dyDescent="0.2">
      <c r="A74" s="561" t="s">
        <v>2752</v>
      </c>
      <c r="B74" s="554" t="s">
        <v>328</v>
      </c>
      <c r="C74" s="554" t="s">
        <v>1290</v>
      </c>
      <c r="D74" s="554" t="s">
        <v>2753</v>
      </c>
      <c r="E74" s="562">
        <v>16301.2</v>
      </c>
      <c r="F74" s="562">
        <v>35663.5</v>
      </c>
      <c r="G74" s="562">
        <v>13182.84</v>
      </c>
      <c r="H74" s="562">
        <v>-22480.66</v>
      </c>
      <c r="I74" s="563" t="s">
        <v>4060</v>
      </c>
    </row>
    <row r="75" spans="1:9" ht="51" x14ac:dyDescent="0.2">
      <c r="A75" s="557" t="s">
        <v>4061</v>
      </c>
      <c r="B75" s="558" t="s">
        <v>328</v>
      </c>
      <c r="C75" s="558" t="s">
        <v>1304</v>
      </c>
      <c r="D75" s="558" t="s">
        <v>77</v>
      </c>
      <c r="E75" s="559">
        <v>19795.7</v>
      </c>
      <c r="F75" s="559">
        <v>40708.800000000003</v>
      </c>
      <c r="G75" s="559">
        <v>17425.400000000001</v>
      </c>
      <c r="H75" s="559">
        <v>-23283.4</v>
      </c>
      <c r="I75" s="560" t="s">
        <v>4062</v>
      </c>
    </row>
    <row r="76" spans="1:9" x14ac:dyDescent="0.2">
      <c r="A76" s="561" t="s">
        <v>20</v>
      </c>
      <c r="B76" s="554" t="s">
        <v>328</v>
      </c>
      <c r="C76" s="554" t="s">
        <v>1304</v>
      </c>
      <c r="D76" s="554" t="s">
        <v>21</v>
      </c>
      <c r="E76" s="562">
        <v>830.9</v>
      </c>
      <c r="F76" s="562">
        <v>1661.8</v>
      </c>
      <c r="G76" s="562">
        <v>547.85</v>
      </c>
      <c r="H76" s="562">
        <v>-1113.95</v>
      </c>
      <c r="I76" s="563" t="s">
        <v>1246</v>
      </c>
    </row>
    <row r="77" spans="1:9" x14ac:dyDescent="0.2">
      <c r="A77" s="561" t="s">
        <v>2337</v>
      </c>
      <c r="B77" s="554" t="s">
        <v>328</v>
      </c>
      <c r="C77" s="554" t="s">
        <v>1304</v>
      </c>
      <c r="D77" s="554" t="s">
        <v>2338</v>
      </c>
      <c r="E77" s="562">
        <v>1372.1</v>
      </c>
      <c r="F77" s="562">
        <v>3395.1</v>
      </c>
      <c r="G77" s="562">
        <v>427.57</v>
      </c>
      <c r="H77" s="562">
        <v>-2967.53</v>
      </c>
      <c r="I77" s="563" t="s">
        <v>4063</v>
      </c>
    </row>
    <row r="78" spans="1:9" x14ac:dyDescent="0.2">
      <c r="A78" s="561" t="s">
        <v>2752</v>
      </c>
      <c r="B78" s="554" t="s">
        <v>328</v>
      </c>
      <c r="C78" s="554" t="s">
        <v>1304</v>
      </c>
      <c r="D78" s="554" t="s">
        <v>2753</v>
      </c>
      <c r="E78" s="562">
        <v>17458.900000000001</v>
      </c>
      <c r="F78" s="562">
        <v>35518.1</v>
      </c>
      <c r="G78" s="562">
        <v>16433.11</v>
      </c>
      <c r="H78" s="562">
        <v>-19084.990000000002</v>
      </c>
      <c r="I78" s="563" t="s">
        <v>1306</v>
      </c>
    </row>
    <row r="79" spans="1:9" x14ac:dyDescent="0.2">
      <c r="A79" s="561" t="s">
        <v>2876</v>
      </c>
      <c r="B79" s="554" t="s">
        <v>328</v>
      </c>
      <c r="C79" s="554" t="s">
        <v>1304</v>
      </c>
      <c r="D79" s="554" t="s">
        <v>2877</v>
      </c>
      <c r="E79" s="562">
        <v>133.80000000000001</v>
      </c>
      <c r="F79" s="562">
        <v>133.80000000000001</v>
      </c>
      <c r="G79" s="562">
        <v>16.87</v>
      </c>
      <c r="H79" s="562">
        <v>-116.93</v>
      </c>
      <c r="I79" s="563" t="s">
        <v>4063</v>
      </c>
    </row>
    <row r="80" spans="1:9" ht="25.5" x14ac:dyDescent="0.2">
      <c r="A80" s="557" t="s">
        <v>4064</v>
      </c>
      <c r="B80" s="558" t="s">
        <v>328</v>
      </c>
      <c r="C80" s="558" t="s">
        <v>1307</v>
      </c>
      <c r="D80" s="558" t="s">
        <v>77</v>
      </c>
      <c r="E80" s="559">
        <v>12042</v>
      </c>
      <c r="F80" s="559">
        <v>12309.3</v>
      </c>
      <c r="G80" s="559">
        <v>6769.01</v>
      </c>
      <c r="H80" s="559">
        <v>-5540.29</v>
      </c>
      <c r="I80" s="560" t="s">
        <v>4065</v>
      </c>
    </row>
    <row r="81" spans="1:9" x14ac:dyDescent="0.2">
      <c r="A81" s="561" t="s">
        <v>2337</v>
      </c>
      <c r="B81" s="554" t="s">
        <v>328</v>
      </c>
      <c r="C81" s="554" t="s">
        <v>1307</v>
      </c>
      <c r="D81" s="554" t="s">
        <v>2338</v>
      </c>
      <c r="E81" s="562">
        <v>580</v>
      </c>
      <c r="F81" s="562">
        <v>580</v>
      </c>
      <c r="G81" s="562">
        <v>58.01</v>
      </c>
      <c r="H81" s="562">
        <v>-521.99</v>
      </c>
      <c r="I81" s="563" t="s">
        <v>4066</v>
      </c>
    </row>
    <row r="82" spans="1:9" x14ac:dyDescent="0.2">
      <c r="A82" s="561" t="s">
        <v>2573</v>
      </c>
      <c r="B82" s="554" t="s">
        <v>328</v>
      </c>
      <c r="C82" s="554" t="s">
        <v>1307</v>
      </c>
      <c r="D82" s="554" t="s">
        <v>2574</v>
      </c>
      <c r="E82" s="562"/>
      <c r="F82" s="562">
        <v>6267.2</v>
      </c>
      <c r="G82" s="562">
        <v>6267.03</v>
      </c>
      <c r="H82" s="562">
        <v>-0.17</v>
      </c>
      <c r="I82" s="563" t="s">
        <v>59</v>
      </c>
    </row>
    <row r="83" spans="1:9" x14ac:dyDescent="0.2">
      <c r="A83" s="561" t="s">
        <v>2752</v>
      </c>
      <c r="B83" s="554" t="s">
        <v>328</v>
      </c>
      <c r="C83" s="554" t="s">
        <v>1307</v>
      </c>
      <c r="D83" s="554" t="s">
        <v>2753</v>
      </c>
      <c r="E83" s="562">
        <v>11150</v>
      </c>
      <c r="F83" s="562">
        <v>4812</v>
      </c>
      <c r="G83" s="562"/>
      <c r="H83" s="562">
        <v>-4812</v>
      </c>
      <c r="I83" s="563" t="s">
        <v>19</v>
      </c>
    </row>
    <row r="84" spans="1:9" x14ac:dyDescent="0.2">
      <c r="A84" s="561" t="s">
        <v>2876</v>
      </c>
      <c r="B84" s="554" t="s">
        <v>328</v>
      </c>
      <c r="C84" s="554" t="s">
        <v>1307</v>
      </c>
      <c r="D84" s="554" t="s">
        <v>2877</v>
      </c>
      <c r="E84" s="562">
        <v>312</v>
      </c>
      <c r="F84" s="562">
        <v>650.1</v>
      </c>
      <c r="G84" s="562">
        <v>443.98</v>
      </c>
      <c r="H84" s="562">
        <v>-206.12</v>
      </c>
      <c r="I84" s="563" t="s">
        <v>3215</v>
      </c>
    </row>
    <row r="85" spans="1:9" ht="51" x14ac:dyDescent="0.2">
      <c r="A85" s="557" t="s">
        <v>4067</v>
      </c>
      <c r="B85" s="558" t="s">
        <v>328</v>
      </c>
      <c r="C85" s="558" t="s">
        <v>1309</v>
      </c>
      <c r="D85" s="558" t="s">
        <v>77</v>
      </c>
      <c r="E85" s="559">
        <v>12042</v>
      </c>
      <c r="F85" s="559">
        <v>6961.7</v>
      </c>
      <c r="G85" s="559">
        <v>6088.6</v>
      </c>
      <c r="H85" s="559">
        <v>-873.1</v>
      </c>
      <c r="I85" s="560" t="s">
        <v>4068</v>
      </c>
    </row>
    <row r="86" spans="1:9" x14ac:dyDescent="0.2">
      <c r="A86" s="561" t="s">
        <v>2337</v>
      </c>
      <c r="B86" s="554" t="s">
        <v>328</v>
      </c>
      <c r="C86" s="554" t="s">
        <v>1309</v>
      </c>
      <c r="D86" s="554" t="s">
        <v>2338</v>
      </c>
      <c r="E86" s="562">
        <v>580</v>
      </c>
      <c r="F86" s="562">
        <v>560</v>
      </c>
      <c r="G86" s="562"/>
      <c r="H86" s="562">
        <v>-560</v>
      </c>
      <c r="I86" s="563" t="s">
        <v>19</v>
      </c>
    </row>
    <row r="87" spans="1:9" x14ac:dyDescent="0.2">
      <c r="A87" s="561" t="s">
        <v>2752</v>
      </c>
      <c r="B87" s="554" t="s">
        <v>328</v>
      </c>
      <c r="C87" s="554" t="s">
        <v>1309</v>
      </c>
      <c r="D87" s="554" t="s">
        <v>2753</v>
      </c>
      <c r="E87" s="562">
        <v>11150</v>
      </c>
      <c r="F87" s="562">
        <v>6089.7</v>
      </c>
      <c r="G87" s="562">
        <v>6088.43</v>
      </c>
      <c r="H87" s="562">
        <v>-1.27</v>
      </c>
      <c r="I87" s="563" t="s">
        <v>59</v>
      </c>
    </row>
    <row r="88" spans="1:9" x14ac:dyDescent="0.2">
      <c r="A88" s="561" t="s">
        <v>2876</v>
      </c>
      <c r="B88" s="554" t="s">
        <v>328</v>
      </c>
      <c r="C88" s="554" t="s">
        <v>1309</v>
      </c>
      <c r="D88" s="554" t="s">
        <v>2877</v>
      </c>
      <c r="E88" s="562">
        <v>312</v>
      </c>
      <c r="F88" s="562">
        <v>312</v>
      </c>
      <c r="G88" s="562">
        <v>0.18</v>
      </c>
      <c r="H88" s="562">
        <v>-311.82</v>
      </c>
      <c r="I88" s="563" t="s">
        <v>4069</v>
      </c>
    </row>
    <row r="89" spans="1:9" ht="51" x14ac:dyDescent="0.2">
      <c r="A89" s="557" t="s">
        <v>4070</v>
      </c>
      <c r="B89" s="558" t="s">
        <v>328</v>
      </c>
      <c r="C89" s="558" t="s">
        <v>4071</v>
      </c>
      <c r="D89" s="558" t="s">
        <v>77</v>
      </c>
      <c r="E89" s="559">
        <v>60.3</v>
      </c>
      <c r="F89" s="559">
        <v>2530.8000000000002</v>
      </c>
      <c r="G89" s="559">
        <v>929.87</v>
      </c>
      <c r="H89" s="559">
        <v>-1600.93</v>
      </c>
      <c r="I89" s="560" t="s">
        <v>1324</v>
      </c>
    </row>
    <row r="90" spans="1:9" x14ac:dyDescent="0.2">
      <c r="A90" s="561" t="s">
        <v>2337</v>
      </c>
      <c r="B90" s="554" t="s">
        <v>328</v>
      </c>
      <c r="C90" s="554" t="s">
        <v>4071</v>
      </c>
      <c r="D90" s="554" t="s">
        <v>2338</v>
      </c>
      <c r="E90" s="562"/>
      <c r="F90" s="562">
        <v>160.13999999999999</v>
      </c>
      <c r="G90" s="562"/>
      <c r="H90" s="562">
        <v>-160.13999999999999</v>
      </c>
      <c r="I90" s="563" t="s">
        <v>19</v>
      </c>
    </row>
    <row r="91" spans="1:9" x14ac:dyDescent="0.2">
      <c r="A91" s="561" t="s">
        <v>2573</v>
      </c>
      <c r="B91" s="554" t="s">
        <v>328</v>
      </c>
      <c r="C91" s="554" t="s">
        <v>4071</v>
      </c>
      <c r="D91" s="554" t="s">
        <v>2574</v>
      </c>
      <c r="E91" s="562"/>
      <c r="F91" s="562">
        <v>1409.56</v>
      </c>
      <c r="G91" s="562"/>
      <c r="H91" s="562">
        <v>-1409.56</v>
      </c>
      <c r="I91" s="563" t="s">
        <v>19</v>
      </c>
    </row>
    <row r="92" spans="1:9" x14ac:dyDescent="0.2">
      <c r="A92" s="561" t="s">
        <v>2752</v>
      </c>
      <c r="B92" s="554" t="s">
        <v>328</v>
      </c>
      <c r="C92" s="554" t="s">
        <v>4071</v>
      </c>
      <c r="D92" s="554" t="s">
        <v>2753</v>
      </c>
      <c r="E92" s="562">
        <v>60.3</v>
      </c>
      <c r="F92" s="562">
        <v>961.1</v>
      </c>
      <c r="G92" s="562">
        <v>929.87</v>
      </c>
      <c r="H92" s="562">
        <v>-31.23</v>
      </c>
      <c r="I92" s="563" t="s">
        <v>329</v>
      </c>
    </row>
    <row r="93" spans="1:9" ht="51" x14ac:dyDescent="0.2">
      <c r="A93" s="557" t="s">
        <v>4072</v>
      </c>
      <c r="B93" s="558" t="s">
        <v>328</v>
      </c>
      <c r="C93" s="558" t="s">
        <v>4073</v>
      </c>
      <c r="D93" s="558" t="s">
        <v>77</v>
      </c>
      <c r="E93" s="559">
        <v>507.1</v>
      </c>
      <c r="F93" s="559">
        <v>2528.5</v>
      </c>
      <c r="G93" s="559">
        <v>819.58</v>
      </c>
      <c r="H93" s="559">
        <v>-1708.92</v>
      </c>
      <c r="I93" s="560" t="s">
        <v>4074</v>
      </c>
    </row>
    <row r="94" spans="1:9" x14ac:dyDescent="0.2">
      <c r="A94" s="561" t="s">
        <v>20</v>
      </c>
      <c r="B94" s="554" t="s">
        <v>328</v>
      </c>
      <c r="C94" s="554" t="s">
        <v>4073</v>
      </c>
      <c r="D94" s="554" t="s">
        <v>21</v>
      </c>
      <c r="E94" s="562">
        <v>49.6</v>
      </c>
      <c r="F94" s="562">
        <v>387</v>
      </c>
      <c r="G94" s="562">
        <v>306.89</v>
      </c>
      <c r="H94" s="562">
        <v>-80.11</v>
      </c>
      <c r="I94" s="563" t="s">
        <v>33</v>
      </c>
    </row>
    <row r="95" spans="1:9" x14ac:dyDescent="0.2">
      <c r="A95" s="561" t="s">
        <v>2337</v>
      </c>
      <c r="B95" s="554" t="s">
        <v>328</v>
      </c>
      <c r="C95" s="554" t="s">
        <v>4073</v>
      </c>
      <c r="D95" s="554" t="s">
        <v>2338</v>
      </c>
      <c r="E95" s="562">
        <v>236</v>
      </c>
      <c r="F95" s="562">
        <v>415</v>
      </c>
      <c r="G95" s="562">
        <v>211.78</v>
      </c>
      <c r="H95" s="562">
        <v>-203.22</v>
      </c>
      <c r="I95" s="563" t="s">
        <v>4075</v>
      </c>
    </row>
    <row r="96" spans="1:9" x14ac:dyDescent="0.2">
      <c r="A96" s="561" t="s">
        <v>2573</v>
      </c>
      <c r="B96" s="554" t="s">
        <v>328</v>
      </c>
      <c r="C96" s="554" t="s">
        <v>4073</v>
      </c>
      <c r="D96" s="554" t="s">
        <v>2574</v>
      </c>
      <c r="E96" s="562"/>
      <c r="F96" s="562">
        <v>498.5</v>
      </c>
      <c r="G96" s="562">
        <v>279.57</v>
      </c>
      <c r="H96" s="562">
        <v>-218.93</v>
      </c>
      <c r="I96" s="563" t="s">
        <v>4076</v>
      </c>
    </row>
    <row r="97" spans="1:9" x14ac:dyDescent="0.2">
      <c r="A97" s="561" t="s">
        <v>2752</v>
      </c>
      <c r="B97" s="554" t="s">
        <v>328</v>
      </c>
      <c r="C97" s="554" t="s">
        <v>4073</v>
      </c>
      <c r="D97" s="554" t="s">
        <v>2753</v>
      </c>
      <c r="E97" s="562">
        <v>221.5</v>
      </c>
      <c r="F97" s="562">
        <v>1178</v>
      </c>
      <c r="G97" s="562">
        <v>21.35</v>
      </c>
      <c r="H97" s="562">
        <v>-1156.6500000000001</v>
      </c>
      <c r="I97" s="563" t="s">
        <v>4077</v>
      </c>
    </row>
    <row r="98" spans="1:9" x14ac:dyDescent="0.2">
      <c r="A98" s="561" t="s">
        <v>2876</v>
      </c>
      <c r="B98" s="554" t="s">
        <v>328</v>
      </c>
      <c r="C98" s="554" t="s">
        <v>4073</v>
      </c>
      <c r="D98" s="554" t="s">
        <v>2877</v>
      </c>
      <c r="E98" s="562"/>
      <c r="F98" s="562">
        <v>50</v>
      </c>
      <c r="G98" s="562"/>
      <c r="H98" s="562">
        <v>-50</v>
      </c>
      <c r="I98" s="563" t="s">
        <v>19</v>
      </c>
    </row>
    <row r="99" spans="1:9" ht="38.25" x14ac:dyDescent="0.2">
      <c r="A99" s="557" t="s">
        <v>4078</v>
      </c>
      <c r="B99" s="558" t="s">
        <v>328</v>
      </c>
      <c r="C99" s="558" t="s">
        <v>4079</v>
      </c>
      <c r="D99" s="558" t="s">
        <v>77</v>
      </c>
      <c r="E99" s="559"/>
      <c r="F99" s="559">
        <v>2150.4</v>
      </c>
      <c r="G99" s="559">
        <v>982.21</v>
      </c>
      <c r="H99" s="559">
        <v>-1168.19</v>
      </c>
      <c r="I99" s="560" t="s">
        <v>2840</v>
      </c>
    </row>
    <row r="100" spans="1:9" x14ac:dyDescent="0.2">
      <c r="A100" s="561" t="s">
        <v>2337</v>
      </c>
      <c r="B100" s="554" t="s">
        <v>328</v>
      </c>
      <c r="C100" s="554" t="s">
        <v>4079</v>
      </c>
      <c r="D100" s="554" t="s">
        <v>2338</v>
      </c>
      <c r="E100" s="562"/>
      <c r="F100" s="562">
        <v>187</v>
      </c>
      <c r="G100" s="562">
        <v>23.4</v>
      </c>
      <c r="H100" s="562">
        <v>-163.6</v>
      </c>
      <c r="I100" s="563" t="s">
        <v>4080</v>
      </c>
    </row>
    <row r="101" spans="1:9" x14ac:dyDescent="0.2">
      <c r="A101" s="561" t="s">
        <v>2573</v>
      </c>
      <c r="B101" s="554" t="s">
        <v>328</v>
      </c>
      <c r="C101" s="554" t="s">
        <v>4079</v>
      </c>
      <c r="D101" s="554" t="s">
        <v>2574</v>
      </c>
      <c r="E101" s="562"/>
      <c r="F101" s="562">
        <v>555.4</v>
      </c>
      <c r="G101" s="562"/>
      <c r="H101" s="562">
        <v>-555.4</v>
      </c>
      <c r="I101" s="563" t="s">
        <v>19</v>
      </c>
    </row>
    <row r="102" spans="1:9" x14ac:dyDescent="0.2">
      <c r="A102" s="561" t="s">
        <v>2752</v>
      </c>
      <c r="B102" s="554" t="s">
        <v>328</v>
      </c>
      <c r="C102" s="554" t="s">
        <v>4079</v>
      </c>
      <c r="D102" s="554" t="s">
        <v>2753</v>
      </c>
      <c r="E102" s="562"/>
      <c r="F102" s="562">
        <v>1385</v>
      </c>
      <c r="G102" s="562">
        <v>958.81</v>
      </c>
      <c r="H102" s="562">
        <v>-426.19</v>
      </c>
      <c r="I102" s="563" t="s">
        <v>4081</v>
      </c>
    </row>
    <row r="103" spans="1:9" x14ac:dyDescent="0.2">
      <c r="A103" s="561" t="s">
        <v>2876</v>
      </c>
      <c r="B103" s="554" t="s">
        <v>328</v>
      </c>
      <c r="C103" s="554" t="s">
        <v>4079</v>
      </c>
      <c r="D103" s="554" t="s">
        <v>2877</v>
      </c>
      <c r="E103" s="562"/>
      <c r="F103" s="562">
        <v>23</v>
      </c>
      <c r="G103" s="562"/>
      <c r="H103" s="562">
        <v>-23</v>
      </c>
      <c r="I103" s="563" t="s">
        <v>19</v>
      </c>
    </row>
    <row r="104" spans="1:9" ht="51" x14ac:dyDescent="0.2">
      <c r="A104" s="557" t="s">
        <v>4082</v>
      </c>
      <c r="B104" s="558" t="s">
        <v>328</v>
      </c>
      <c r="C104" s="558" t="s">
        <v>4083</v>
      </c>
      <c r="D104" s="558" t="s">
        <v>77</v>
      </c>
      <c r="E104" s="559"/>
      <c r="F104" s="559">
        <v>2290.1</v>
      </c>
      <c r="G104" s="559">
        <v>1362.67</v>
      </c>
      <c r="H104" s="559">
        <v>-927.43</v>
      </c>
      <c r="I104" s="560" t="s">
        <v>1202</v>
      </c>
    </row>
    <row r="105" spans="1:9" x14ac:dyDescent="0.2">
      <c r="A105" s="561" t="s">
        <v>2337</v>
      </c>
      <c r="B105" s="554" t="s">
        <v>328</v>
      </c>
      <c r="C105" s="554" t="s">
        <v>4083</v>
      </c>
      <c r="D105" s="554" t="s">
        <v>2338</v>
      </c>
      <c r="E105" s="562"/>
      <c r="F105" s="562">
        <v>104</v>
      </c>
      <c r="G105" s="562">
        <v>25.74</v>
      </c>
      <c r="H105" s="562">
        <v>-78.260000000000005</v>
      </c>
      <c r="I105" s="563" t="s">
        <v>4020</v>
      </c>
    </row>
    <row r="106" spans="1:9" x14ac:dyDescent="0.2">
      <c r="A106" s="561" t="s">
        <v>2752</v>
      </c>
      <c r="B106" s="554" t="s">
        <v>328</v>
      </c>
      <c r="C106" s="554" t="s">
        <v>4083</v>
      </c>
      <c r="D106" s="554" t="s">
        <v>2753</v>
      </c>
      <c r="E106" s="562"/>
      <c r="F106" s="562">
        <v>2186.1</v>
      </c>
      <c r="G106" s="562">
        <v>1336.93</v>
      </c>
      <c r="H106" s="562">
        <v>-849.17</v>
      </c>
      <c r="I106" s="563" t="s">
        <v>4084</v>
      </c>
    </row>
    <row r="107" spans="1:9" ht="51" x14ac:dyDescent="0.2">
      <c r="A107" s="557" t="s">
        <v>4085</v>
      </c>
      <c r="B107" s="558" t="s">
        <v>328</v>
      </c>
      <c r="C107" s="558" t="s">
        <v>4086</v>
      </c>
      <c r="D107" s="558" t="s">
        <v>77</v>
      </c>
      <c r="E107" s="559">
        <v>904.8</v>
      </c>
      <c r="F107" s="559">
        <v>420.7</v>
      </c>
      <c r="G107" s="559">
        <v>-1.23</v>
      </c>
      <c r="H107" s="559">
        <v>-421.93</v>
      </c>
      <c r="I107" s="560" t="s">
        <v>4087</v>
      </c>
    </row>
    <row r="108" spans="1:9" x14ac:dyDescent="0.2">
      <c r="A108" s="561" t="s">
        <v>2573</v>
      </c>
      <c r="B108" s="554" t="s">
        <v>328</v>
      </c>
      <c r="C108" s="554" t="s">
        <v>4086</v>
      </c>
      <c r="D108" s="554" t="s">
        <v>2574</v>
      </c>
      <c r="E108" s="562"/>
      <c r="F108" s="562">
        <v>386</v>
      </c>
      <c r="G108" s="562">
        <v>-35.869999999999997</v>
      </c>
      <c r="H108" s="562">
        <v>-421.87</v>
      </c>
      <c r="I108" s="563" t="s">
        <v>4088</v>
      </c>
    </row>
    <row r="109" spans="1:9" x14ac:dyDescent="0.2">
      <c r="A109" s="561" t="s">
        <v>2876</v>
      </c>
      <c r="B109" s="554" t="s">
        <v>328</v>
      </c>
      <c r="C109" s="554" t="s">
        <v>4086</v>
      </c>
      <c r="D109" s="554" t="s">
        <v>2877</v>
      </c>
      <c r="E109" s="562">
        <v>904.8</v>
      </c>
      <c r="F109" s="562">
        <v>34.700000000000003</v>
      </c>
      <c r="G109" s="562">
        <v>34.65</v>
      </c>
      <c r="H109" s="562">
        <v>-0.05</v>
      </c>
      <c r="I109" s="563" t="s">
        <v>5</v>
      </c>
    </row>
    <row r="110" spans="1:9" ht="38.25" x14ac:dyDescent="0.2">
      <c r="A110" s="557" t="s">
        <v>4089</v>
      </c>
      <c r="B110" s="558" t="s">
        <v>328</v>
      </c>
      <c r="C110" s="558" t="s">
        <v>4090</v>
      </c>
      <c r="D110" s="558" t="s">
        <v>77</v>
      </c>
      <c r="E110" s="559">
        <v>360.1</v>
      </c>
      <c r="F110" s="559">
        <v>833.2</v>
      </c>
      <c r="G110" s="559">
        <v>572.33000000000004</v>
      </c>
      <c r="H110" s="559">
        <v>-260.87</v>
      </c>
      <c r="I110" s="560" t="s">
        <v>4091</v>
      </c>
    </row>
    <row r="111" spans="1:9" x14ac:dyDescent="0.2">
      <c r="A111" s="561" t="s">
        <v>20</v>
      </c>
      <c r="B111" s="554" t="s">
        <v>328</v>
      </c>
      <c r="C111" s="554" t="s">
        <v>4090</v>
      </c>
      <c r="D111" s="554" t="s">
        <v>21</v>
      </c>
      <c r="E111" s="562">
        <v>52.7</v>
      </c>
      <c r="F111" s="562">
        <v>415.8</v>
      </c>
      <c r="G111" s="562">
        <v>382.63</v>
      </c>
      <c r="H111" s="562">
        <v>-33.17</v>
      </c>
      <c r="I111" s="563" t="s">
        <v>808</v>
      </c>
    </row>
    <row r="112" spans="1:9" x14ac:dyDescent="0.2">
      <c r="A112" s="561" t="s">
        <v>2337</v>
      </c>
      <c r="B112" s="554" t="s">
        <v>328</v>
      </c>
      <c r="C112" s="554" t="s">
        <v>4090</v>
      </c>
      <c r="D112" s="554" t="s">
        <v>2338</v>
      </c>
      <c r="E112" s="562">
        <v>88.7</v>
      </c>
      <c r="F112" s="562">
        <v>148.69999999999999</v>
      </c>
      <c r="G112" s="562">
        <v>40.65</v>
      </c>
      <c r="H112" s="562">
        <v>-108.05</v>
      </c>
      <c r="I112" s="563" t="s">
        <v>1185</v>
      </c>
    </row>
    <row r="113" spans="1:9" x14ac:dyDescent="0.2">
      <c r="A113" s="561" t="s">
        <v>2752</v>
      </c>
      <c r="B113" s="554" t="s">
        <v>328</v>
      </c>
      <c r="C113" s="554" t="s">
        <v>4090</v>
      </c>
      <c r="D113" s="554" t="s">
        <v>2753</v>
      </c>
      <c r="E113" s="562">
        <v>218.7</v>
      </c>
      <c r="F113" s="562">
        <v>218.7</v>
      </c>
      <c r="G113" s="562">
        <v>99.05</v>
      </c>
      <c r="H113" s="562">
        <v>-119.65</v>
      </c>
      <c r="I113" s="563" t="s">
        <v>4092</v>
      </c>
    </row>
    <row r="114" spans="1:9" x14ac:dyDescent="0.2">
      <c r="A114" s="561" t="s">
        <v>2876</v>
      </c>
      <c r="B114" s="554" t="s">
        <v>328</v>
      </c>
      <c r="C114" s="554" t="s">
        <v>4090</v>
      </c>
      <c r="D114" s="554" t="s">
        <v>2877</v>
      </c>
      <c r="E114" s="562"/>
      <c r="F114" s="562">
        <v>50</v>
      </c>
      <c r="G114" s="562">
        <v>50</v>
      </c>
      <c r="H114" s="562"/>
      <c r="I114" s="563" t="s">
        <v>59</v>
      </c>
    </row>
    <row r="115" spans="1:9" ht="25.5" x14ac:dyDescent="0.2">
      <c r="A115" s="557" t="s">
        <v>4093</v>
      </c>
      <c r="B115" s="558" t="s">
        <v>328</v>
      </c>
      <c r="C115" s="558" t="s">
        <v>4094</v>
      </c>
      <c r="D115" s="558" t="s">
        <v>77</v>
      </c>
      <c r="E115" s="559">
        <v>365.7</v>
      </c>
      <c r="F115" s="559">
        <v>183.9</v>
      </c>
      <c r="G115" s="559">
        <v>69.83</v>
      </c>
      <c r="H115" s="559">
        <v>-114.07</v>
      </c>
      <c r="I115" s="560" t="s">
        <v>4095</v>
      </c>
    </row>
    <row r="116" spans="1:9" x14ac:dyDescent="0.2">
      <c r="A116" s="561" t="s">
        <v>20</v>
      </c>
      <c r="B116" s="554" t="s">
        <v>328</v>
      </c>
      <c r="C116" s="554" t="s">
        <v>4094</v>
      </c>
      <c r="D116" s="554" t="s">
        <v>21</v>
      </c>
      <c r="E116" s="562">
        <v>105</v>
      </c>
      <c r="F116" s="562">
        <v>83.9</v>
      </c>
      <c r="G116" s="562">
        <v>69.83</v>
      </c>
      <c r="H116" s="562">
        <v>-14.07</v>
      </c>
      <c r="I116" s="563" t="s">
        <v>973</v>
      </c>
    </row>
    <row r="117" spans="1:9" x14ac:dyDescent="0.2">
      <c r="A117" s="561" t="s">
        <v>2337</v>
      </c>
      <c r="B117" s="554" t="s">
        <v>328</v>
      </c>
      <c r="C117" s="554" t="s">
        <v>4094</v>
      </c>
      <c r="D117" s="554" t="s">
        <v>2338</v>
      </c>
      <c r="E117" s="562">
        <v>33</v>
      </c>
      <c r="F117" s="562"/>
      <c r="G117" s="562"/>
      <c r="H117" s="562"/>
      <c r="I117" s="563" t="s">
        <v>19</v>
      </c>
    </row>
    <row r="118" spans="1:9" x14ac:dyDescent="0.2">
      <c r="A118" s="561" t="s">
        <v>2752</v>
      </c>
      <c r="B118" s="554" t="s">
        <v>328</v>
      </c>
      <c r="C118" s="554" t="s">
        <v>4094</v>
      </c>
      <c r="D118" s="554" t="s">
        <v>2753</v>
      </c>
      <c r="E118" s="562">
        <v>227.7</v>
      </c>
      <c r="F118" s="562"/>
      <c r="G118" s="562"/>
      <c r="H118" s="562"/>
      <c r="I118" s="563" t="s">
        <v>19</v>
      </c>
    </row>
    <row r="119" spans="1:9" x14ac:dyDescent="0.2">
      <c r="A119" s="561" t="s">
        <v>2876</v>
      </c>
      <c r="B119" s="554" t="s">
        <v>328</v>
      </c>
      <c r="C119" s="554" t="s">
        <v>4094</v>
      </c>
      <c r="D119" s="554" t="s">
        <v>2877</v>
      </c>
      <c r="E119" s="562"/>
      <c r="F119" s="562">
        <v>100</v>
      </c>
      <c r="G119" s="562"/>
      <c r="H119" s="562">
        <v>-100</v>
      </c>
      <c r="I119" s="563" t="s">
        <v>19</v>
      </c>
    </row>
    <row r="120" spans="1:9" ht="38.25" x14ac:dyDescent="0.2">
      <c r="A120" s="557" t="s">
        <v>4096</v>
      </c>
      <c r="B120" s="558" t="s">
        <v>328</v>
      </c>
      <c r="C120" s="558" t="s">
        <v>4097</v>
      </c>
      <c r="D120" s="558" t="s">
        <v>77</v>
      </c>
      <c r="E120" s="559">
        <v>429</v>
      </c>
      <c r="F120" s="559">
        <v>1570.3</v>
      </c>
      <c r="G120" s="559">
        <v>40.04</v>
      </c>
      <c r="H120" s="559">
        <v>-1530.26</v>
      </c>
      <c r="I120" s="560" t="s">
        <v>4098</v>
      </c>
    </row>
    <row r="121" spans="1:9" x14ac:dyDescent="0.2">
      <c r="A121" s="561" t="s">
        <v>20</v>
      </c>
      <c r="B121" s="554" t="s">
        <v>328</v>
      </c>
      <c r="C121" s="554" t="s">
        <v>4097</v>
      </c>
      <c r="D121" s="554" t="s">
        <v>21</v>
      </c>
      <c r="E121" s="562">
        <v>60.5</v>
      </c>
      <c r="F121" s="562">
        <v>415.8</v>
      </c>
      <c r="G121" s="562"/>
      <c r="H121" s="562">
        <v>-415.8</v>
      </c>
      <c r="I121" s="563" t="s">
        <v>19</v>
      </c>
    </row>
    <row r="122" spans="1:9" x14ac:dyDescent="0.2">
      <c r="A122" s="561" t="s">
        <v>2337</v>
      </c>
      <c r="B122" s="554" t="s">
        <v>328</v>
      </c>
      <c r="C122" s="554" t="s">
        <v>4097</v>
      </c>
      <c r="D122" s="554" t="s">
        <v>2338</v>
      </c>
      <c r="E122" s="562">
        <v>134</v>
      </c>
      <c r="F122" s="562">
        <v>150</v>
      </c>
      <c r="G122" s="562">
        <v>40.04</v>
      </c>
      <c r="H122" s="562">
        <v>-109.96</v>
      </c>
      <c r="I122" s="563" t="s">
        <v>4099</v>
      </c>
    </row>
    <row r="123" spans="1:9" x14ac:dyDescent="0.2">
      <c r="A123" s="561" t="s">
        <v>2573</v>
      </c>
      <c r="B123" s="554" t="s">
        <v>328</v>
      </c>
      <c r="C123" s="554" t="s">
        <v>4097</v>
      </c>
      <c r="D123" s="554" t="s">
        <v>2574</v>
      </c>
      <c r="E123" s="562"/>
      <c r="F123" s="562">
        <v>570</v>
      </c>
      <c r="G123" s="562"/>
      <c r="H123" s="562">
        <v>-570</v>
      </c>
      <c r="I123" s="563" t="s">
        <v>19</v>
      </c>
    </row>
    <row r="124" spans="1:9" x14ac:dyDescent="0.2">
      <c r="A124" s="561" t="s">
        <v>2752</v>
      </c>
      <c r="B124" s="554" t="s">
        <v>328</v>
      </c>
      <c r="C124" s="554" t="s">
        <v>4097</v>
      </c>
      <c r="D124" s="554" t="s">
        <v>2753</v>
      </c>
      <c r="E124" s="562">
        <v>134.5</v>
      </c>
      <c r="F124" s="562">
        <v>284.5</v>
      </c>
      <c r="G124" s="562"/>
      <c r="H124" s="562">
        <v>-284.5</v>
      </c>
      <c r="I124" s="563" t="s">
        <v>19</v>
      </c>
    </row>
    <row r="125" spans="1:9" x14ac:dyDescent="0.2">
      <c r="A125" s="561" t="s">
        <v>2876</v>
      </c>
      <c r="B125" s="554" t="s">
        <v>328</v>
      </c>
      <c r="C125" s="554" t="s">
        <v>4097</v>
      </c>
      <c r="D125" s="554" t="s">
        <v>2877</v>
      </c>
      <c r="E125" s="562">
        <v>100</v>
      </c>
      <c r="F125" s="562">
        <v>150</v>
      </c>
      <c r="G125" s="562"/>
      <c r="H125" s="562">
        <v>-150</v>
      </c>
      <c r="I125" s="563" t="s">
        <v>19</v>
      </c>
    </row>
    <row r="126" spans="1:9" ht="38.25" x14ac:dyDescent="0.2">
      <c r="A126" s="557" t="s">
        <v>4100</v>
      </c>
      <c r="B126" s="558" t="s">
        <v>328</v>
      </c>
      <c r="C126" s="558" t="s">
        <v>1300</v>
      </c>
      <c r="D126" s="558" t="s">
        <v>77</v>
      </c>
      <c r="E126" s="559">
        <v>1654.7</v>
      </c>
      <c r="F126" s="559">
        <v>1786.6</v>
      </c>
      <c r="G126" s="559">
        <v>1336.63</v>
      </c>
      <c r="H126" s="559">
        <v>-449.97</v>
      </c>
      <c r="I126" s="560" t="s">
        <v>4101</v>
      </c>
    </row>
    <row r="127" spans="1:9" x14ac:dyDescent="0.2">
      <c r="A127" s="561" t="s">
        <v>20</v>
      </c>
      <c r="B127" s="554" t="s">
        <v>328</v>
      </c>
      <c r="C127" s="554" t="s">
        <v>1300</v>
      </c>
      <c r="D127" s="554" t="s">
        <v>21</v>
      </c>
      <c r="E127" s="562">
        <v>110.6</v>
      </c>
      <c r="F127" s="562">
        <v>110.6</v>
      </c>
      <c r="G127" s="562">
        <v>76.02</v>
      </c>
      <c r="H127" s="562">
        <v>-34.58</v>
      </c>
      <c r="I127" s="563" t="s">
        <v>4091</v>
      </c>
    </row>
    <row r="128" spans="1:9" x14ac:dyDescent="0.2">
      <c r="A128" s="561" t="s">
        <v>2337</v>
      </c>
      <c r="B128" s="554" t="s">
        <v>328</v>
      </c>
      <c r="C128" s="554" t="s">
        <v>1300</v>
      </c>
      <c r="D128" s="554" t="s">
        <v>2338</v>
      </c>
      <c r="E128" s="562">
        <v>451.4</v>
      </c>
      <c r="F128" s="562">
        <v>88.4</v>
      </c>
      <c r="G128" s="562">
        <v>4.8</v>
      </c>
      <c r="H128" s="562">
        <v>-83.6</v>
      </c>
      <c r="I128" s="563" t="s">
        <v>4102</v>
      </c>
    </row>
    <row r="129" spans="1:9" x14ac:dyDescent="0.2">
      <c r="A129" s="561" t="s">
        <v>2752</v>
      </c>
      <c r="B129" s="554" t="s">
        <v>328</v>
      </c>
      <c r="C129" s="554" t="s">
        <v>1300</v>
      </c>
      <c r="D129" s="554" t="s">
        <v>2753</v>
      </c>
      <c r="E129" s="562">
        <v>1092.7</v>
      </c>
      <c r="F129" s="562">
        <v>1587.6</v>
      </c>
      <c r="G129" s="562">
        <v>1255.81</v>
      </c>
      <c r="H129" s="562">
        <v>-331.79</v>
      </c>
      <c r="I129" s="563" t="s">
        <v>4103</v>
      </c>
    </row>
    <row r="130" spans="1:9" ht="51" x14ac:dyDescent="0.2">
      <c r="A130" s="557" t="s">
        <v>4104</v>
      </c>
      <c r="B130" s="558" t="s">
        <v>328</v>
      </c>
      <c r="C130" s="558" t="s">
        <v>4105</v>
      </c>
      <c r="D130" s="558" t="s">
        <v>77</v>
      </c>
      <c r="E130" s="559">
        <v>154</v>
      </c>
      <c r="F130" s="559">
        <v>154</v>
      </c>
      <c r="G130" s="559">
        <v>31.06</v>
      </c>
      <c r="H130" s="559">
        <v>-122.94</v>
      </c>
      <c r="I130" s="560" t="s">
        <v>4106</v>
      </c>
    </row>
    <row r="131" spans="1:9" x14ac:dyDescent="0.2">
      <c r="A131" s="561" t="s">
        <v>2337</v>
      </c>
      <c r="B131" s="554" t="s">
        <v>328</v>
      </c>
      <c r="C131" s="554" t="s">
        <v>4105</v>
      </c>
      <c r="D131" s="554" t="s">
        <v>2338</v>
      </c>
      <c r="E131" s="562">
        <v>154</v>
      </c>
      <c r="F131" s="562">
        <v>154</v>
      </c>
      <c r="G131" s="562">
        <v>31.06</v>
      </c>
      <c r="H131" s="562">
        <v>-122.94</v>
      </c>
      <c r="I131" s="563" t="s">
        <v>4106</v>
      </c>
    </row>
    <row r="132" spans="1:9" ht="25.5" x14ac:dyDescent="0.2">
      <c r="A132" s="557" t="s">
        <v>4107</v>
      </c>
      <c r="B132" s="558" t="s">
        <v>328</v>
      </c>
      <c r="C132" s="558" t="s">
        <v>4108</v>
      </c>
      <c r="D132" s="558" t="s">
        <v>77</v>
      </c>
      <c r="E132" s="559">
        <v>74176.800000000003</v>
      </c>
      <c r="F132" s="559"/>
      <c r="G132" s="559"/>
      <c r="H132" s="562"/>
      <c r="I132" s="563" t="s">
        <v>19</v>
      </c>
    </row>
    <row r="133" spans="1:9" x14ac:dyDescent="0.2">
      <c r="A133" s="561" t="s">
        <v>2752</v>
      </c>
      <c r="B133" s="554" t="s">
        <v>328</v>
      </c>
      <c r="C133" s="554" t="s">
        <v>4108</v>
      </c>
      <c r="D133" s="554" t="s">
        <v>2753</v>
      </c>
      <c r="E133" s="562">
        <v>74176.800000000003</v>
      </c>
      <c r="F133" s="562"/>
      <c r="G133" s="562"/>
      <c r="H133" s="562"/>
      <c r="I133" s="563" t="s">
        <v>19</v>
      </c>
    </row>
    <row r="134" spans="1:9" ht="38.25" x14ac:dyDescent="0.2">
      <c r="A134" s="557" t="s">
        <v>4109</v>
      </c>
      <c r="B134" s="558" t="s">
        <v>328</v>
      </c>
      <c r="C134" s="558" t="s">
        <v>4110</v>
      </c>
      <c r="D134" s="558" t="s">
        <v>77</v>
      </c>
      <c r="E134" s="559">
        <v>476.9</v>
      </c>
      <c r="F134" s="559">
        <v>476.9</v>
      </c>
      <c r="G134" s="559">
        <v>35.22</v>
      </c>
      <c r="H134" s="559">
        <v>-441.68</v>
      </c>
      <c r="I134" s="560" t="s">
        <v>4111</v>
      </c>
    </row>
    <row r="135" spans="1:9" x14ac:dyDescent="0.2">
      <c r="A135" s="561" t="s">
        <v>2337</v>
      </c>
      <c r="B135" s="554" t="s">
        <v>328</v>
      </c>
      <c r="C135" s="554" t="s">
        <v>4110</v>
      </c>
      <c r="D135" s="554" t="s">
        <v>2338</v>
      </c>
      <c r="E135" s="562">
        <v>319.8</v>
      </c>
      <c r="F135" s="562">
        <v>319.8</v>
      </c>
      <c r="G135" s="562">
        <v>28.5</v>
      </c>
      <c r="H135" s="562">
        <v>-291.3</v>
      </c>
      <c r="I135" s="563" t="s">
        <v>4112</v>
      </c>
    </row>
    <row r="136" spans="1:9" x14ac:dyDescent="0.2">
      <c r="A136" s="561" t="s">
        <v>2573</v>
      </c>
      <c r="B136" s="554" t="s">
        <v>328</v>
      </c>
      <c r="C136" s="554" t="s">
        <v>4110</v>
      </c>
      <c r="D136" s="554" t="s">
        <v>2574</v>
      </c>
      <c r="E136" s="562">
        <v>98.1</v>
      </c>
      <c r="F136" s="562">
        <v>98.1</v>
      </c>
      <c r="G136" s="562"/>
      <c r="H136" s="562">
        <v>-98.1</v>
      </c>
      <c r="I136" s="563" t="s">
        <v>19</v>
      </c>
    </row>
    <row r="137" spans="1:9" x14ac:dyDescent="0.2">
      <c r="A137" s="561" t="s">
        <v>2752</v>
      </c>
      <c r="B137" s="554" t="s">
        <v>328</v>
      </c>
      <c r="C137" s="554" t="s">
        <v>4110</v>
      </c>
      <c r="D137" s="554" t="s">
        <v>2753</v>
      </c>
      <c r="E137" s="562">
        <v>22.3</v>
      </c>
      <c r="F137" s="562">
        <v>22.3</v>
      </c>
      <c r="G137" s="562"/>
      <c r="H137" s="562">
        <v>-22.3</v>
      </c>
      <c r="I137" s="563" t="s">
        <v>19</v>
      </c>
    </row>
    <row r="138" spans="1:9" x14ac:dyDescent="0.2">
      <c r="A138" s="561" t="s">
        <v>2876</v>
      </c>
      <c r="B138" s="554" t="s">
        <v>328</v>
      </c>
      <c r="C138" s="554" t="s">
        <v>4110</v>
      </c>
      <c r="D138" s="554" t="s">
        <v>2877</v>
      </c>
      <c r="E138" s="562">
        <v>36.700000000000003</v>
      </c>
      <c r="F138" s="562">
        <v>36.700000000000003</v>
      </c>
      <c r="G138" s="562">
        <v>6.72</v>
      </c>
      <c r="H138" s="562">
        <v>-29.98</v>
      </c>
      <c r="I138" s="563" t="s">
        <v>1187</v>
      </c>
    </row>
    <row r="139" spans="1:9" ht="25.5" x14ac:dyDescent="0.2">
      <c r="A139" s="557" t="s">
        <v>4113</v>
      </c>
      <c r="B139" s="558" t="s">
        <v>328</v>
      </c>
      <c r="C139" s="558" t="s">
        <v>4114</v>
      </c>
      <c r="D139" s="558" t="s">
        <v>77</v>
      </c>
      <c r="E139" s="559"/>
      <c r="F139" s="559">
        <v>1842.4</v>
      </c>
      <c r="G139" s="559">
        <v>737.35</v>
      </c>
      <c r="H139" s="559">
        <v>-1105.05</v>
      </c>
      <c r="I139" s="560" t="s">
        <v>4115</v>
      </c>
    </row>
    <row r="140" spans="1:9" x14ac:dyDescent="0.2">
      <c r="A140" s="561" t="s">
        <v>20</v>
      </c>
      <c r="B140" s="554" t="s">
        <v>328</v>
      </c>
      <c r="C140" s="554" t="s">
        <v>4114</v>
      </c>
      <c r="D140" s="554" t="s">
        <v>21</v>
      </c>
      <c r="E140" s="562"/>
      <c r="F140" s="562">
        <v>315.10000000000002</v>
      </c>
      <c r="G140" s="562">
        <v>251.78</v>
      </c>
      <c r="H140" s="562">
        <v>-63.32</v>
      </c>
      <c r="I140" s="563" t="s">
        <v>1170</v>
      </c>
    </row>
    <row r="141" spans="1:9" x14ac:dyDescent="0.2">
      <c r="A141" s="561" t="s">
        <v>2337</v>
      </c>
      <c r="B141" s="554" t="s">
        <v>328</v>
      </c>
      <c r="C141" s="554" t="s">
        <v>4114</v>
      </c>
      <c r="D141" s="554" t="s">
        <v>2338</v>
      </c>
      <c r="E141" s="562"/>
      <c r="F141" s="562">
        <v>287.60000000000002</v>
      </c>
      <c r="G141" s="562">
        <v>187.57</v>
      </c>
      <c r="H141" s="562">
        <v>-100.03</v>
      </c>
      <c r="I141" s="563" t="s">
        <v>314</v>
      </c>
    </row>
    <row r="142" spans="1:9" x14ac:dyDescent="0.2">
      <c r="A142" s="561" t="s">
        <v>2752</v>
      </c>
      <c r="B142" s="554" t="s">
        <v>328</v>
      </c>
      <c r="C142" s="554" t="s">
        <v>4114</v>
      </c>
      <c r="D142" s="554" t="s">
        <v>2753</v>
      </c>
      <c r="E142" s="562"/>
      <c r="F142" s="562">
        <v>1239.7</v>
      </c>
      <c r="G142" s="562">
        <v>298</v>
      </c>
      <c r="H142" s="562">
        <v>-941.7</v>
      </c>
      <c r="I142" s="563" t="s">
        <v>4116</v>
      </c>
    </row>
    <row r="143" spans="1:9" ht="51" x14ac:dyDescent="0.2">
      <c r="A143" s="557" t="s">
        <v>4117</v>
      </c>
      <c r="B143" s="558" t="s">
        <v>328</v>
      </c>
      <c r="C143" s="558" t="s">
        <v>4118</v>
      </c>
      <c r="D143" s="558" t="s">
        <v>77</v>
      </c>
      <c r="E143" s="559"/>
      <c r="F143" s="559">
        <v>621.4</v>
      </c>
      <c r="G143" s="559">
        <v>219.61</v>
      </c>
      <c r="H143" s="559">
        <v>-401.79</v>
      </c>
      <c r="I143" s="560" t="s">
        <v>1161</v>
      </c>
    </row>
    <row r="144" spans="1:9" x14ac:dyDescent="0.2">
      <c r="A144" s="561" t="s">
        <v>20</v>
      </c>
      <c r="B144" s="554" t="s">
        <v>328</v>
      </c>
      <c r="C144" s="554" t="s">
        <v>4118</v>
      </c>
      <c r="D144" s="554" t="s">
        <v>21</v>
      </c>
      <c r="E144" s="562"/>
      <c r="F144" s="562">
        <v>66.8</v>
      </c>
      <c r="G144" s="562">
        <v>50.57</v>
      </c>
      <c r="H144" s="562">
        <v>-16.23</v>
      </c>
      <c r="I144" s="563" t="s">
        <v>4119</v>
      </c>
    </row>
    <row r="145" spans="1:9" x14ac:dyDescent="0.2">
      <c r="A145" s="561" t="s">
        <v>2337</v>
      </c>
      <c r="B145" s="554" t="s">
        <v>328</v>
      </c>
      <c r="C145" s="554" t="s">
        <v>4118</v>
      </c>
      <c r="D145" s="554" t="s">
        <v>2338</v>
      </c>
      <c r="E145" s="562"/>
      <c r="F145" s="562">
        <v>351.1</v>
      </c>
      <c r="G145" s="562">
        <v>164.58</v>
      </c>
      <c r="H145" s="562">
        <v>-186.52</v>
      </c>
      <c r="I145" s="563" t="s">
        <v>479</v>
      </c>
    </row>
    <row r="146" spans="1:9" x14ac:dyDescent="0.2">
      <c r="A146" s="561" t="s">
        <v>2876</v>
      </c>
      <c r="B146" s="554" t="s">
        <v>328</v>
      </c>
      <c r="C146" s="554" t="s">
        <v>4118</v>
      </c>
      <c r="D146" s="554" t="s">
        <v>2877</v>
      </c>
      <c r="E146" s="562"/>
      <c r="F146" s="562">
        <v>203.5</v>
      </c>
      <c r="G146" s="562">
        <v>4.46</v>
      </c>
      <c r="H146" s="562">
        <v>-199.04</v>
      </c>
      <c r="I146" s="563" t="s">
        <v>409</v>
      </c>
    </row>
    <row r="147" spans="1:9" x14ac:dyDescent="0.2">
      <c r="A147" s="557" t="s">
        <v>384</v>
      </c>
      <c r="B147" s="558" t="s">
        <v>385</v>
      </c>
      <c r="C147" s="558" t="s">
        <v>19</v>
      </c>
      <c r="D147" s="558" t="s">
        <v>77</v>
      </c>
      <c r="E147" s="559">
        <v>10387.799999999999</v>
      </c>
      <c r="F147" s="559">
        <v>10387.799999999999</v>
      </c>
      <c r="G147" s="559">
        <v>3136.66</v>
      </c>
      <c r="H147" s="559">
        <v>-7251.14</v>
      </c>
      <c r="I147" s="560" t="s">
        <v>950</v>
      </c>
    </row>
    <row r="148" spans="1:9" x14ac:dyDescent="0.2">
      <c r="A148" s="557" t="s">
        <v>4120</v>
      </c>
      <c r="B148" s="558" t="s">
        <v>385</v>
      </c>
      <c r="C148" s="558" t="s">
        <v>4121</v>
      </c>
      <c r="D148" s="558" t="s">
        <v>77</v>
      </c>
      <c r="E148" s="559">
        <v>9250</v>
      </c>
      <c r="F148" s="559">
        <v>9250</v>
      </c>
      <c r="G148" s="559">
        <v>2765.6</v>
      </c>
      <c r="H148" s="559">
        <v>-6484.4</v>
      </c>
      <c r="I148" s="560" t="s">
        <v>4122</v>
      </c>
    </row>
    <row r="149" spans="1:9" x14ac:dyDescent="0.2">
      <c r="A149" s="561" t="s">
        <v>2337</v>
      </c>
      <c r="B149" s="554" t="s">
        <v>385</v>
      </c>
      <c r="C149" s="554" t="s">
        <v>4121</v>
      </c>
      <c r="D149" s="554" t="s">
        <v>2338</v>
      </c>
      <c r="E149" s="562">
        <v>9250</v>
      </c>
      <c r="F149" s="562">
        <v>9250</v>
      </c>
      <c r="G149" s="562">
        <v>2765.6</v>
      </c>
      <c r="H149" s="562">
        <v>-6484.4</v>
      </c>
      <c r="I149" s="563" t="s">
        <v>4122</v>
      </c>
    </row>
    <row r="150" spans="1:9" x14ac:dyDescent="0.2">
      <c r="A150" s="557" t="s">
        <v>4123</v>
      </c>
      <c r="B150" s="558" t="s">
        <v>385</v>
      </c>
      <c r="C150" s="558" t="s">
        <v>4124</v>
      </c>
      <c r="D150" s="558" t="s">
        <v>77</v>
      </c>
      <c r="E150" s="559">
        <v>1137.8</v>
      </c>
      <c r="F150" s="559">
        <v>1137.8</v>
      </c>
      <c r="G150" s="559">
        <v>371.06</v>
      </c>
      <c r="H150" s="559">
        <v>-766.74</v>
      </c>
      <c r="I150" s="560" t="s">
        <v>4125</v>
      </c>
    </row>
    <row r="151" spans="1:9" x14ac:dyDescent="0.2">
      <c r="A151" s="561" t="s">
        <v>2337</v>
      </c>
      <c r="B151" s="554" t="s">
        <v>385</v>
      </c>
      <c r="C151" s="554" t="s">
        <v>4124</v>
      </c>
      <c r="D151" s="554" t="s">
        <v>2338</v>
      </c>
      <c r="E151" s="562">
        <v>1137.8</v>
      </c>
      <c r="F151" s="562">
        <v>1137.8</v>
      </c>
      <c r="G151" s="562">
        <v>371.06</v>
      </c>
      <c r="H151" s="562">
        <v>-766.74</v>
      </c>
      <c r="I151" s="563" t="s">
        <v>4125</v>
      </c>
    </row>
    <row r="152" spans="1:9" x14ac:dyDescent="0.2">
      <c r="A152" s="557" t="s">
        <v>401</v>
      </c>
      <c r="B152" s="558" t="s">
        <v>402</v>
      </c>
      <c r="C152" s="558" t="s">
        <v>19</v>
      </c>
      <c r="D152" s="558" t="s">
        <v>77</v>
      </c>
      <c r="E152" s="559">
        <v>27076.3</v>
      </c>
      <c r="F152" s="559">
        <v>231776.3</v>
      </c>
      <c r="G152" s="559">
        <v>3685.52</v>
      </c>
      <c r="H152" s="559">
        <v>-228090.78</v>
      </c>
      <c r="I152" s="560" t="s">
        <v>951</v>
      </c>
    </row>
    <row r="153" spans="1:9" ht="25.5" x14ac:dyDescent="0.2">
      <c r="A153" s="557" t="s">
        <v>4126</v>
      </c>
      <c r="B153" s="558" t="s">
        <v>402</v>
      </c>
      <c r="C153" s="558" t="s">
        <v>4127</v>
      </c>
      <c r="D153" s="558" t="s">
        <v>77</v>
      </c>
      <c r="E153" s="559">
        <v>1766.3</v>
      </c>
      <c r="F153" s="559">
        <v>1766.3</v>
      </c>
      <c r="G153" s="559">
        <v>984.7</v>
      </c>
      <c r="H153" s="559">
        <v>-781.6</v>
      </c>
      <c r="I153" s="560" t="s">
        <v>4128</v>
      </c>
    </row>
    <row r="154" spans="1:9" x14ac:dyDescent="0.2">
      <c r="A154" s="561" t="s">
        <v>2337</v>
      </c>
      <c r="B154" s="554" t="s">
        <v>402</v>
      </c>
      <c r="C154" s="554" t="s">
        <v>4127</v>
      </c>
      <c r="D154" s="554" t="s">
        <v>2338</v>
      </c>
      <c r="E154" s="562"/>
      <c r="F154" s="562">
        <v>30</v>
      </c>
      <c r="G154" s="562">
        <v>25.1</v>
      </c>
      <c r="H154" s="562">
        <v>-4.9000000000000004</v>
      </c>
      <c r="I154" s="563" t="s">
        <v>4129</v>
      </c>
    </row>
    <row r="155" spans="1:9" x14ac:dyDescent="0.2">
      <c r="A155" s="561" t="s">
        <v>2573</v>
      </c>
      <c r="B155" s="554" t="s">
        <v>402</v>
      </c>
      <c r="C155" s="554" t="s">
        <v>4127</v>
      </c>
      <c r="D155" s="554" t="s">
        <v>2574</v>
      </c>
      <c r="E155" s="562">
        <v>1766.3</v>
      </c>
      <c r="F155" s="562">
        <v>1722.3</v>
      </c>
      <c r="G155" s="562">
        <v>953.31</v>
      </c>
      <c r="H155" s="562">
        <v>-768.99</v>
      </c>
      <c r="I155" s="563" t="s">
        <v>4130</v>
      </c>
    </row>
    <row r="156" spans="1:9" x14ac:dyDescent="0.2">
      <c r="A156" s="561" t="s">
        <v>2876</v>
      </c>
      <c r="B156" s="554" t="s">
        <v>402</v>
      </c>
      <c r="C156" s="554" t="s">
        <v>4127</v>
      </c>
      <c r="D156" s="554" t="s">
        <v>2877</v>
      </c>
      <c r="E156" s="562"/>
      <c r="F156" s="562">
        <v>14</v>
      </c>
      <c r="G156" s="562">
        <v>6.28</v>
      </c>
      <c r="H156" s="562">
        <v>-7.72</v>
      </c>
      <c r="I156" s="563" t="s">
        <v>4131</v>
      </c>
    </row>
    <row r="157" spans="1:9" x14ac:dyDescent="0.2">
      <c r="A157" s="557" t="s">
        <v>4132</v>
      </c>
      <c r="B157" s="558" t="s">
        <v>402</v>
      </c>
      <c r="C157" s="558" t="s">
        <v>1311</v>
      </c>
      <c r="D157" s="558" t="s">
        <v>77</v>
      </c>
      <c r="E157" s="559">
        <v>25310</v>
      </c>
      <c r="F157" s="559">
        <v>2545</v>
      </c>
      <c r="G157" s="559">
        <v>2138.0500000000002</v>
      </c>
      <c r="H157" s="559">
        <v>-406.95</v>
      </c>
      <c r="I157" s="560" t="s">
        <v>4133</v>
      </c>
    </row>
    <row r="158" spans="1:9" x14ac:dyDescent="0.2">
      <c r="A158" s="561" t="s">
        <v>2337</v>
      </c>
      <c r="B158" s="554" t="s">
        <v>402</v>
      </c>
      <c r="C158" s="554" t="s">
        <v>1311</v>
      </c>
      <c r="D158" s="554" t="s">
        <v>2338</v>
      </c>
      <c r="E158" s="562">
        <v>8723.2000000000007</v>
      </c>
      <c r="F158" s="562">
        <v>1125.9000000000001</v>
      </c>
      <c r="G158" s="562">
        <v>724.3</v>
      </c>
      <c r="H158" s="562">
        <v>-401.6</v>
      </c>
      <c r="I158" s="563" t="s">
        <v>1153</v>
      </c>
    </row>
    <row r="159" spans="1:9" x14ac:dyDescent="0.2">
      <c r="A159" s="561" t="s">
        <v>2465</v>
      </c>
      <c r="B159" s="554" t="s">
        <v>402</v>
      </c>
      <c r="C159" s="554" t="s">
        <v>1311</v>
      </c>
      <c r="D159" s="554" t="s">
        <v>2466</v>
      </c>
      <c r="E159" s="562">
        <v>6356</v>
      </c>
      <c r="F159" s="562">
        <v>815.2</v>
      </c>
      <c r="G159" s="562">
        <v>815.1</v>
      </c>
      <c r="H159" s="562">
        <v>-0.1</v>
      </c>
      <c r="I159" s="563" t="s">
        <v>59</v>
      </c>
    </row>
    <row r="160" spans="1:9" x14ac:dyDescent="0.2">
      <c r="A160" s="561" t="s">
        <v>2573</v>
      </c>
      <c r="B160" s="554" t="s">
        <v>402</v>
      </c>
      <c r="C160" s="554" t="s">
        <v>1311</v>
      </c>
      <c r="D160" s="554" t="s">
        <v>2574</v>
      </c>
      <c r="E160" s="562">
        <v>2606.8000000000002</v>
      </c>
      <c r="F160" s="562">
        <v>203.9</v>
      </c>
      <c r="G160" s="562">
        <v>203.87</v>
      </c>
      <c r="H160" s="562">
        <v>-0.03</v>
      </c>
      <c r="I160" s="563" t="s">
        <v>59</v>
      </c>
    </row>
    <row r="161" spans="1:9" x14ac:dyDescent="0.2">
      <c r="A161" s="561" t="s">
        <v>2752</v>
      </c>
      <c r="B161" s="554" t="s">
        <v>402</v>
      </c>
      <c r="C161" s="554" t="s">
        <v>1311</v>
      </c>
      <c r="D161" s="554" t="s">
        <v>2753</v>
      </c>
      <c r="E161" s="562">
        <v>7554</v>
      </c>
      <c r="F161" s="562">
        <v>400</v>
      </c>
      <c r="G161" s="562">
        <v>394.78</v>
      </c>
      <c r="H161" s="562">
        <v>-5.22</v>
      </c>
      <c r="I161" s="563" t="s">
        <v>251</v>
      </c>
    </row>
    <row r="162" spans="1:9" x14ac:dyDescent="0.2">
      <c r="A162" s="561" t="s">
        <v>2876</v>
      </c>
      <c r="B162" s="554" t="s">
        <v>402</v>
      </c>
      <c r="C162" s="554" t="s">
        <v>1311</v>
      </c>
      <c r="D162" s="554" t="s">
        <v>2877</v>
      </c>
      <c r="E162" s="562">
        <v>70</v>
      </c>
      <c r="F162" s="562"/>
      <c r="G162" s="562"/>
      <c r="H162" s="562"/>
      <c r="I162" s="563" t="s">
        <v>19</v>
      </c>
    </row>
    <row r="163" spans="1:9" ht="25.5" x14ac:dyDescent="0.2">
      <c r="A163" s="557" t="s">
        <v>4134</v>
      </c>
      <c r="B163" s="558" t="s">
        <v>402</v>
      </c>
      <c r="C163" s="558" t="s">
        <v>4135</v>
      </c>
      <c r="D163" s="558" t="s">
        <v>77</v>
      </c>
      <c r="E163" s="559"/>
      <c r="F163" s="559">
        <v>227465</v>
      </c>
      <c r="G163" s="559">
        <v>562.78</v>
      </c>
      <c r="H163" s="559">
        <v>-226902.22</v>
      </c>
      <c r="I163" s="560" t="s">
        <v>108</v>
      </c>
    </row>
    <row r="164" spans="1:9" x14ac:dyDescent="0.2">
      <c r="A164" s="561" t="s">
        <v>2337</v>
      </c>
      <c r="B164" s="554" t="s">
        <v>402</v>
      </c>
      <c r="C164" s="554" t="s">
        <v>4135</v>
      </c>
      <c r="D164" s="554" t="s">
        <v>2338</v>
      </c>
      <c r="E164" s="562"/>
      <c r="F164" s="562">
        <v>5110</v>
      </c>
      <c r="G164" s="562">
        <v>1.39</v>
      </c>
      <c r="H164" s="562">
        <v>-5108.6099999999997</v>
      </c>
      <c r="I164" s="563" t="s">
        <v>19</v>
      </c>
    </row>
    <row r="165" spans="1:9" x14ac:dyDescent="0.2">
      <c r="A165" s="561" t="s">
        <v>2465</v>
      </c>
      <c r="B165" s="554" t="s">
        <v>402</v>
      </c>
      <c r="C165" s="554" t="s">
        <v>4135</v>
      </c>
      <c r="D165" s="554" t="s">
        <v>2466</v>
      </c>
      <c r="E165" s="562"/>
      <c r="F165" s="562">
        <v>4000</v>
      </c>
      <c r="G165" s="562"/>
      <c r="H165" s="562">
        <v>-4000</v>
      </c>
      <c r="I165" s="563" t="s">
        <v>19</v>
      </c>
    </row>
    <row r="166" spans="1:9" x14ac:dyDescent="0.2">
      <c r="A166" s="561" t="s">
        <v>2500</v>
      </c>
      <c r="B166" s="554" t="s">
        <v>402</v>
      </c>
      <c r="C166" s="554" t="s">
        <v>4135</v>
      </c>
      <c r="D166" s="554" t="s">
        <v>2501</v>
      </c>
      <c r="E166" s="562"/>
      <c r="F166" s="562">
        <v>210000</v>
      </c>
      <c r="G166" s="562"/>
      <c r="H166" s="562">
        <v>-210000</v>
      </c>
      <c r="I166" s="563" t="s">
        <v>19</v>
      </c>
    </row>
    <row r="167" spans="1:9" x14ac:dyDescent="0.2">
      <c r="A167" s="561" t="s">
        <v>2573</v>
      </c>
      <c r="B167" s="554" t="s">
        <v>402</v>
      </c>
      <c r="C167" s="554" t="s">
        <v>4135</v>
      </c>
      <c r="D167" s="554" t="s">
        <v>2574</v>
      </c>
      <c r="E167" s="562"/>
      <c r="F167" s="562">
        <v>2500</v>
      </c>
      <c r="G167" s="562">
        <v>557.59</v>
      </c>
      <c r="H167" s="562">
        <v>-1942.41</v>
      </c>
      <c r="I167" s="563" t="s">
        <v>4136</v>
      </c>
    </row>
    <row r="168" spans="1:9" x14ac:dyDescent="0.2">
      <c r="A168" s="561" t="s">
        <v>2752</v>
      </c>
      <c r="B168" s="554" t="s">
        <v>402</v>
      </c>
      <c r="C168" s="554" t="s">
        <v>4135</v>
      </c>
      <c r="D168" s="554" t="s">
        <v>2753</v>
      </c>
      <c r="E168" s="562"/>
      <c r="F168" s="562">
        <v>5700</v>
      </c>
      <c r="G168" s="562"/>
      <c r="H168" s="562">
        <v>-5700</v>
      </c>
      <c r="I168" s="563" t="s">
        <v>19</v>
      </c>
    </row>
    <row r="169" spans="1:9" x14ac:dyDescent="0.2">
      <c r="A169" s="561" t="s">
        <v>2876</v>
      </c>
      <c r="B169" s="554" t="s">
        <v>402</v>
      </c>
      <c r="C169" s="554" t="s">
        <v>4135</v>
      </c>
      <c r="D169" s="554" t="s">
        <v>2877</v>
      </c>
      <c r="E169" s="562"/>
      <c r="F169" s="562">
        <v>155</v>
      </c>
      <c r="G169" s="562">
        <v>3.79</v>
      </c>
      <c r="H169" s="562">
        <v>-151.21</v>
      </c>
      <c r="I169" s="563" t="s">
        <v>4137</v>
      </c>
    </row>
    <row r="170" spans="1:9" ht="25.5" x14ac:dyDescent="0.2">
      <c r="A170" s="557" t="s">
        <v>423</v>
      </c>
      <c r="B170" s="558" t="s">
        <v>424</v>
      </c>
      <c r="C170" s="558" t="s">
        <v>19</v>
      </c>
      <c r="D170" s="558" t="s">
        <v>77</v>
      </c>
      <c r="E170" s="559">
        <v>2358686.4</v>
      </c>
      <c r="F170" s="559">
        <v>2835418.1</v>
      </c>
      <c r="G170" s="559">
        <v>2070924.98</v>
      </c>
      <c r="H170" s="559">
        <v>-764493.12</v>
      </c>
      <c r="I170" s="560" t="s">
        <v>952</v>
      </c>
    </row>
    <row r="171" spans="1:9" x14ac:dyDescent="0.2">
      <c r="A171" s="557" t="s">
        <v>4138</v>
      </c>
      <c r="B171" s="558" t="s">
        <v>424</v>
      </c>
      <c r="C171" s="558" t="s">
        <v>1322</v>
      </c>
      <c r="D171" s="558" t="s">
        <v>77</v>
      </c>
      <c r="E171" s="559">
        <v>3000</v>
      </c>
      <c r="F171" s="559">
        <v>7971.2</v>
      </c>
      <c r="G171" s="559">
        <v>3276.52</v>
      </c>
      <c r="H171" s="559">
        <v>-4694.68</v>
      </c>
      <c r="I171" s="560" t="s">
        <v>3294</v>
      </c>
    </row>
    <row r="172" spans="1:9" x14ac:dyDescent="0.2">
      <c r="A172" s="561" t="s">
        <v>2337</v>
      </c>
      <c r="B172" s="554" t="s">
        <v>424</v>
      </c>
      <c r="C172" s="554" t="s">
        <v>1322</v>
      </c>
      <c r="D172" s="554" t="s">
        <v>2338</v>
      </c>
      <c r="E172" s="562"/>
      <c r="F172" s="562">
        <v>41.9</v>
      </c>
      <c r="G172" s="562">
        <v>8.1300000000000008</v>
      </c>
      <c r="H172" s="562">
        <v>-33.770000000000003</v>
      </c>
      <c r="I172" s="563" t="s">
        <v>4139</v>
      </c>
    </row>
    <row r="173" spans="1:9" x14ac:dyDescent="0.2">
      <c r="A173" s="561" t="s">
        <v>2573</v>
      </c>
      <c r="B173" s="554" t="s">
        <v>424</v>
      </c>
      <c r="C173" s="554" t="s">
        <v>1322</v>
      </c>
      <c r="D173" s="554" t="s">
        <v>2574</v>
      </c>
      <c r="E173" s="562"/>
      <c r="F173" s="562">
        <v>59</v>
      </c>
      <c r="G173" s="562">
        <v>49.09</v>
      </c>
      <c r="H173" s="562">
        <v>-9.91</v>
      </c>
      <c r="I173" s="563" t="s">
        <v>973</v>
      </c>
    </row>
    <row r="174" spans="1:9" x14ac:dyDescent="0.2">
      <c r="A174" s="561" t="s">
        <v>2752</v>
      </c>
      <c r="B174" s="554" t="s">
        <v>424</v>
      </c>
      <c r="C174" s="554" t="s">
        <v>1322</v>
      </c>
      <c r="D174" s="554" t="s">
        <v>2753</v>
      </c>
      <c r="E174" s="562">
        <v>3000</v>
      </c>
      <c r="F174" s="562">
        <v>7860</v>
      </c>
      <c r="G174" s="562">
        <v>3209.49</v>
      </c>
      <c r="H174" s="562">
        <v>-4650.51</v>
      </c>
      <c r="I174" s="563" t="s">
        <v>1209</v>
      </c>
    </row>
    <row r="175" spans="1:9" x14ac:dyDescent="0.2">
      <c r="A175" s="561" t="s">
        <v>2876</v>
      </c>
      <c r="B175" s="554" t="s">
        <v>424</v>
      </c>
      <c r="C175" s="554" t="s">
        <v>1322</v>
      </c>
      <c r="D175" s="554" t="s">
        <v>2877</v>
      </c>
      <c r="E175" s="562"/>
      <c r="F175" s="562">
        <v>10.3</v>
      </c>
      <c r="G175" s="562">
        <v>9.8000000000000007</v>
      </c>
      <c r="H175" s="562">
        <v>-0.5</v>
      </c>
      <c r="I175" s="563" t="s">
        <v>908</v>
      </c>
    </row>
    <row r="176" spans="1:9" ht="25.5" x14ac:dyDescent="0.2">
      <c r="A176" s="557" t="s">
        <v>4140</v>
      </c>
      <c r="B176" s="558" t="s">
        <v>424</v>
      </c>
      <c r="C176" s="558" t="s">
        <v>1316</v>
      </c>
      <c r="D176" s="558" t="s">
        <v>77</v>
      </c>
      <c r="E176" s="559">
        <v>1688844</v>
      </c>
      <c r="F176" s="559">
        <v>2158205</v>
      </c>
      <c r="G176" s="559">
        <v>1685984.84</v>
      </c>
      <c r="H176" s="559">
        <v>-472220.15999999997</v>
      </c>
      <c r="I176" s="560" t="s">
        <v>1197</v>
      </c>
    </row>
    <row r="177" spans="1:9" x14ac:dyDescent="0.2">
      <c r="A177" s="561" t="s">
        <v>2337</v>
      </c>
      <c r="B177" s="554" t="s">
        <v>424</v>
      </c>
      <c r="C177" s="554" t="s">
        <v>1316</v>
      </c>
      <c r="D177" s="554" t="s">
        <v>2338</v>
      </c>
      <c r="E177" s="562"/>
      <c r="F177" s="562">
        <v>15000</v>
      </c>
      <c r="G177" s="562">
        <v>9497.6200000000008</v>
      </c>
      <c r="H177" s="562">
        <v>-5502.38</v>
      </c>
      <c r="I177" s="563" t="s">
        <v>961</v>
      </c>
    </row>
    <row r="178" spans="1:9" x14ac:dyDescent="0.2">
      <c r="A178" s="561" t="s">
        <v>2752</v>
      </c>
      <c r="B178" s="554" t="s">
        <v>424</v>
      </c>
      <c r="C178" s="554" t="s">
        <v>1316</v>
      </c>
      <c r="D178" s="554" t="s">
        <v>2753</v>
      </c>
      <c r="E178" s="562">
        <v>1688844</v>
      </c>
      <c r="F178" s="562">
        <v>2143205</v>
      </c>
      <c r="G178" s="562">
        <v>1676487.22</v>
      </c>
      <c r="H178" s="562">
        <v>-466717.78</v>
      </c>
      <c r="I178" s="563" t="s">
        <v>1205</v>
      </c>
    </row>
    <row r="179" spans="1:9" x14ac:dyDescent="0.2">
      <c r="A179" s="557" t="s">
        <v>4141</v>
      </c>
      <c r="B179" s="558" t="s">
        <v>424</v>
      </c>
      <c r="C179" s="558" t="s">
        <v>4142</v>
      </c>
      <c r="D179" s="558" t="s">
        <v>77</v>
      </c>
      <c r="E179" s="559">
        <v>110385</v>
      </c>
      <c r="F179" s="559"/>
      <c r="G179" s="559"/>
      <c r="H179" s="562"/>
      <c r="I179" s="563" t="s">
        <v>19</v>
      </c>
    </row>
    <row r="180" spans="1:9" x14ac:dyDescent="0.2">
      <c r="A180" s="561" t="s">
        <v>2573</v>
      </c>
      <c r="B180" s="554" t="s">
        <v>424</v>
      </c>
      <c r="C180" s="554" t="s">
        <v>4142</v>
      </c>
      <c r="D180" s="554" t="s">
        <v>2574</v>
      </c>
      <c r="E180" s="562">
        <v>110385</v>
      </c>
      <c r="F180" s="562"/>
      <c r="G180" s="562"/>
      <c r="H180" s="562"/>
      <c r="I180" s="563" t="s">
        <v>19</v>
      </c>
    </row>
    <row r="181" spans="1:9" ht="38.25" x14ac:dyDescent="0.2">
      <c r="A181" s="557" t="s">
        <v>4143</v>
      </c>
      <c r="B181" s="558" t="s">
        <v>424</v>
      </c>
      <c r="C181" s="558" t="s">
        <v>1325</v>
      </c>
      <c r="D181" s="558" t="s">
        <v>77</v>
      </c>
      <c r="E181" s="559">
        <v>34821.800000000003</v>
      </c>
      <c r="F181" s="559">
        <v>20165.3</v>
      </c>
      <c r="G181" s="559">
        <v>13100.6</v>
      </c>
      <c r="H181" s="559">
        <v>-7064.7</v>
      </c>
      <c r="I181" s="560" t="s">
        <v>4144</v>
      </c>
    </row>
    <row r="182" spans="1:9" x14ac:dyDescent="0.2">
      <c r="A182" s="561" t="s">
        <v>2752</v>
      </c>
      <c r="B182" s="554" t="s">
        <v>424</v>
      </c>
      <c r="C182" s="554" t="s">
        <v>1325</v>
      </c>
      <c r="D182" s="554" t="s">
        <v>2753</v>
      </c>
      <c r="E182" s="562">
        <v>34821.800000000003</v>
      </c>
      <c r="F182" s="562">
        <v>20165.3</v>
      </c>
      <c r="G182" s="562">
        <v>13100.6</v>
      </c>
      <c r="H182" s="562">
        <v>-7064.7</v>
      </c>
      <c r="I182" s="563" t="s">
        <v>4144</v>
      </c>
    </row>
    <row r="183" spans="1:9" x14ac:dyDescent="0.2">
      <c r="A183" s="557" t="s">
        <v>4145</v>
      </c>
      <c r="B183" s="558" t="s">
        <v>424</v>
      </c>
      <c r="C183" s="558" t="s">
        <v>4146</v>
      </c>
      <c r="D183" s="558" t="s">
        <v>77</v>
      </c>
      <c r="E183" s="559">
        <v>16235.6</v>
      </c>
      <c r="F183" s="559">
        <v>11940.4</v>
      </c>
      <c r="G183" s="559">
        <v>6636.34</v>
      </c>
      <c r="H183" s="559">
        <v>-5304.06</v>
      </c>
      <c r="I183" s="560" t="s">
        <v>1178</v>
      </c>
    </row>
    <row r="184" spans="1:9" x14ac:dyDescent="0.2">
      <c r="A184" s="561" t="s">
        <v>2337</v>
      </c>
      <c r="B184" s="554" t="s">
        <v>424</v>
      </c>
      <c r="C184" s="554" t="s">
        <v>4146</v>
      </c>
      <c r="D184" s="554" t="s">
        <v>2338</v>
      </c>
      <c r="E184" s="562">
        <v>350</v>
      </c>
      <c r="F184" s="562">
        <v>351</v>
      </c>
      <c r="G184" s="562">
        <v>63.08</v>
      </c>
      <c r="H184" s="562">
        <v>-287.92</v>
      </c>
      <c r="I184" s="563" t="s">
        <v>4147</v>
      </c>
    </row>
    <row r="185" spans="1:9" x14ac:dyDescent="0.2">
      <c r="A185" s="561" t="s">
        <v>2573</v>
      </c>
      <c r="B185" s="554" t="s">
        <v>424</v>
      </c>
      <c r="C185" s="554" t="s">
        <v>4146</v>
      </c>
      <c r="D185" s="554" t="s">
        <v>2574</v>
      </c>
      <c r="E185" s="562">
        <v>2500</v>
      </c>
      <c r="F185" s="562">
        <v>1219.3</v>
      </c>
      <c r="G185" s="562">
        <v>74.180000000000007</v>
      </c>
      <c r="H185" s="562">
        <v>-1145.1199999999999</v>
      </c>
      <c r="I185" s="563" t="s">
        <v>4148</v>
      </c>
    </row>
    <row r="186" spans="1:9" x14ac:dyDescent="0.2">
      <c r="A186" s="561" t="s">
        <v>2752</v>
      </c>
      <c r="B186" s="554" t="s">
        <v>424</v>
      </c>
      <c r="C186" s="554" t="s">
        <v>4146</v>
      </c>
      <c r="D186" s="554" t="s">
        <v>2753</v>
      </c>
      <c r="E186" s="562">
        <v>13335.6</v>
      </c>
      <c r="F186" s="562">
        <v>10320.1</v>
      </c>
      <c r="G186" s="562">
        <v>6479.11</v>
      </c>
      <c r="H186" s="562">
        <v>-3840.99</v>
      </c>
      <c r="I186" s="563" t="s">
        <v>1285</v>
      </c>
    </row>
    <row r="187" spans="1:9" x14ac:dyDescent="0.2">
      <c r="A187" s="561" t="s">
        <v>2876</v>
      </c>
      <c r="B187" s="554" t="s">
        <v>424</v>
      </c>
      <c r="C187" s="554" t="s">
        <v>4146</v>
      </c>
      <c r="D187" s="554" t="s">
        <v>2877</v>
      </c>
      <c r="E187" s="562">
        <v>50</v>
      </c>
      <c r="F187" s="562">
        <v>50</v>
      </c>
      <c r="G187" s="562">
        <v>19.98</v>
      </c>
      <c r="H187" s="562">
        <v>-30.02</v>
      </c>
      <c r="I187" s="563" t="s">
        <v>4115</v>
      </c>
    </row>
    <row r="188" spans="1:9" ht="25.5" x14ac:dyDescent="0.2">
      <c r="A188" s="557" t="s">
        <v>4149</v>
      </c>
      <c r="B188" s="558" t="s">
        <v>424</v>
      </c>
      <c r="C188" s="558" t="s">
        <v>4150</v>
      </c>
      <c r="D188" s="558" t="s">
        <v>77</v>
      </c>
      <c r="E188" s="559">
        <v>2230</v>
      </c>
      <c r="F188" s="559">
        <v>5575</v>
      </c>
      <c r="G188" s="559">
        <v>59.51</v>
      </c>
      <c r="H188" s="559">
        <v>-5515.49</v>
      </c>
      <c r="I188" s="560" t="s">
        <v>4151</v>
      </c>
    </row>
    <row r="189" spans="1:9" x14ac:dyDescent="0.2">
      <c r="A189" s="561" t="s">
        <v>2573</v>
      </c>
      <c r="B189" s="554" t="s">
        <v>424</v>
      </c>
      <c r="C189" s="554" t="s">
        <v>4150</v>
      </c>
      <c r="D189" s="554" t="s">
        <v>2574</v>
      </c>
      <c r="E189" s="562">
        <v>2230</v>
      </c>
      <c r="F189" s="562">
        <v>5575</v>
      </c>
      <c r="G189" s="562">
        <v>59.51</v>
      </c>
      <c r="H189" s="562">
        <v>-5515.49</v>
      </c>
      <c r="I189" s="563" t="s">
        <v>4151</v>
      </c>
    </row>
    <row r="190" spans="1:9" x14ac:dyDescent="0.2">
      <c r="A190" s="557" t="s">
        <v>4152</v>
      </c>
      <c r="B190" s="558" t="s">
        <v>424</v>
      </c>
      <c r="C190" s="558" t="s">
        <v>1318</v>
      </c>
      <c r="D190" s="558" t="s">
        <v>77</v>
      </c>
      <c r="E190" s="559">
        <v>124135</v>
      </c>
      <c r="F190" s="559">
        <v>562256.80000000005</v>
      </c>
      <c r="G190" s="559">
        <v>331755.08</v>
      </c>
      <c r="H190" s="559">
        <v>-230501.72</v>
      </c>
      <c r="I190" s="560" t="s">
        <v>1207</v>
      </c>
    </row>
    <row r="191" spans="1:9" x14ac:dyDescent="0.2">
      <c r="A191" s="561" t="s">
        <v>2337</v>
      </c>
      <c r="B191" s="554" t="s">
        <v>424</v>
      </c>
      <c r="C191" s="554" t="s">
        <v>1318</v>
      </c>
      <c r="D191" s="554" t="s">
        <v>2338</v>
      </c>
      <c r="E191" s="562">
        <v>9250</v>
      </c>
      <c r="F191" s="562">
        <v>17000</v>
      </c>
      <c r="G191" s="562">
        <v>9891.84</v>
      </c>
      <c r="H191" s="562">
        <v>-7108.16</v>
      </c>
      <c r="I191" s="563" t="s">
        <v>1261</v>
      </c>
    </row>
    <row r="192" spans="1:9" x14ac:dyDescent="0.2">
      <c r="A192" s="561" t="s">
        <v>2752</v>
      </c>
      <c r="B192" s="554" t="s">
        <v>424</v>
      </c>
      <c r="C192" s="554" t="s">
        <v>1318</v>
      </c>
      <c r="D192" s="554" t="s">
        <v>2753</v>
      </c>
      <c r="E192" s="562">
        <v>114885</v>
      </c>
      <c r="F192" s="562">
        <v>545256.80000000005</v>
      </c>
      <c r="G192" s="562">
        <v>321863.25</v>
      </c>
      <c r="H192" s="562">
        <v>-223393.55</v>
      </c>
      <c r="I192" s="563" t="s">
        <v>1207</v>
      </c>
    </row>
    <row r="193" spans="1:9" ht="38.25" x14ac:dyDescent="0.2">
      <c r="A193" s="557" t="s">
        <v>4153</v>
      </c>
      <c r="B193" s="558" t="s">
        <v>424</v>
      </c>
      <c r="C193" s="558" t="s">
        <v>4154</v>
      </c>
      <c r="D193" s="558" t="s">
        <v>77</v>
      </c>
      <c r="E193" s="559"/>
      <c r="F193" s="559">
        <v>682</v>
      </c>
      <c r="G193" s="559"/>
      <c r="H193" s="559">
        <v>-682</v>
      </c>
      <c r="I193" s="563" t="s">
        <v>19</v>
      </c>
    </row>
    <row r="194" spans="1:9" x14ac:dyDescent="0.2">
      <c r="A194" s="561" t="s">
        <v>23</v>
      </c>
      <c r="B194" s="554" t="s">
        <v>424</v>
      </c>
      <c r="C194" s="554" t="s">
        <v>4154</v>
      </c>
      <c r="D194" s="554" t="s">
        <v>24</v>
      </c>
      <c r="E194" s="562"/>
      <c r="F194" s="562">
        <v>682</v>
      </c>
      <c r="G194" s="562"/>
      <c r="H194" s="562">
        <v>-682</v>
      </c>
      <c r="I194" s="563" t="s">
        <v>19</v>
      </c>
    </row>
    <row r="195" spans="1:9" ht="51" x14ac:dyDescent="0.2">
      <c r="A195" s="557" t="s">
        <v>4155</v>
      </c>
      <c r="B195" s="558" t="s">
        <v>424</v>
      </c>
      <c r="C195" s="558" t="s">
        <v>4156</v>
      </c>
      <c r="D195" s="558" t="s">
        <v>77</v>
      </c>
      <c r="E195" s="559">
        <v>89200</v>
      </c>
      <c r="F195" s="559"/>
      <c r="G195" s="559"/>
      <c r="H195" s="562"/>
      <c r="I195" s="563" t="s">
        <v>19</v>
      </c>
    </row>
    <row r="196" spans="1:9" x14ac:dyDescent="0.2">
      <c r="A196" s="561" t="s">
        <v>2573</v>
      </c>
      <c r="B196" s="554" t="s">
        <v>424</v>
      </c>
      <c r="C196" s="554" t="s">
        <v>4156</v>
      </c>
      <c r="D196" s="554" t="s">
        <v>2574</v>
      </c>
      <c r="E196" s="562">
        <v>89200</v>
      </c>
      <c r="F196" s="562"/>
      <c r="G196" s="562"/>
      <c r="H196" s="562"/>
      <c r="I196" s="563" t="s">
        <v>19</v>
      </c>
    </row>
    <row r="197" spans="1:9" ht="25.5" x14ac:dyDescent="0.2">
      <c r="A197" s="557" t="s">
        <v>4157</v>
      </c>
      <c r="B197" s="558" t="s">
        <v>424</v>
      </c>
      <c r="C197" s="558" t="s">
        <v>1314</v>
      </c>
      <c r="D197" s="558" t="s">
        <v>77</v>
      </c>
      <c r="E197" s="559"/>
      <c r="F197" s="559">
        <v>7000</v>
      </c>
      <c r="G197" s="559">
        <v>4162.1099999999997</v>
      </c>
      <c r="H197" s="559">
        <v>-2837.89</v>
      </c>
      <c r="I197" s="560" t="s">
        <v>1202</v>
      </c>
    </row>
    <row r="198" spans="1:9" x14ac:dyDescent="0.2">
      <c r="A198" s="561" t="s">
        <v>2752</v>
      </c>
      <c r="B198" s="554" t="s">
        <v>424</v>
      </c>
      <c r="C198" s="554" t="s">
        <v>1314</v>
      </c>
      <c r="D198" s="554" t="s">
        <v>2753</v>
      </c>
      <c r="E198" s="562"/>
      <c r="F198" s="562">
        <v>7000</v>
      </c>
      <c r="G198" s="562">
        <v>4162.1099999999997</v>
      </c>
      <c r="H198" s="562">
        <v>-2837.89</v>
      </c>
      <c r="I198" s="563" t="s">
        <v>1202</v>
      </c>
    </row>
    <row r="199" spans="1:9" ht="38.25" x14ac:dyDescent="0.2">
      <c r="A199" s="557" t="s">
        <v>4158</v>
      </c>
      <c r="B199" s="558" t="s">
        <v>424</v>
      </c>
      <c r="C199" s="558" t="s">
        <v>4159</v>
      </c>
      <c r="D199" s="558" t="s">
        <v>77</v>
      </c>
      <c r="E199" s="559">
        <v>9366</v>
      </c>
      <c r="F199" s="559">
        <v>6600</v>
      </c>
      <c r="G199" s="559">
        <v>2927.17</v>
      </c>
      <c r="H199" s="559">
        <v>-3672.83</v>
      </c>
      <c r="I199" s="560" t="s">
        <v>4160</v>
      </c>
    </row>
    <row r="200" spans="1:9" x14ac:dyDescent="0.2">
      <c r="A200" s="561" t="s">
        <v>2337</v>
      </c>
      <c r="B200" s="554" t="s">
        <v>424</v>
      </c>
      <c r="C200" s="554" t="s">
        <v>4159</v>
      </c>
      <c r="D200" s="554" t="s">
        <v>2338</v>
      </c>
      <c r="E200" s="562"/>
      <c r="F200" s="562">
        <v>3540</v>
      </c>
      <c r="G200" s="562">
        <v>331.99</v>
      </c>
      <c r="H200" s="562">
        <v>-3208.01</v>
      </c>
      <c r="I200" s="563" t="s">
        <v>4161</v>
      </c>
    </row>
    <row r="201" spans="1:9" x14ac:dyDescent="0.2">
      <c r="A201" s="561" t="s">
        <v>2500</v>
      </c>
      <c r="B201" s="554" t="s">
        <v>424</v>
      </c>
      <c r="C201" s="554" t="s">
        <v>4159</v>
      </c>
      <c r="D201" s="554" t="s">
        <v>2501</v>
      </c>
      <c r="E201" s="562"/>
      <c r="F201" s="562">
        <v>2200</v>
      </c>
      <c r="G201" s="562">
        <v>1928.32</v>
      </c>
      <c r="H201" s="562">
        <v>-271.68</v>
      </c>
      <c r="I201" s="563" t="s">
        <v>495</v>
      </c>
    </row>
    <row r="202" spans="1:9" x14ac:dyDescent="0.2">
      <c r="A202" s="561" t="s">
        <v>2573</v>
      </c>
      <c r="B202" s="554" t="s">
        <v>424</v>
      </c>
      <c r="C202" s="554" t="s">
        <v>4159</v>
      </c>
      <c r="D202" s="554" t="s">
        <v>2574</v>
      </c>
      <c r="E202" s="562">
        <v>9366</v>
      </c>
      <c r="F202" s="562">
        <v>800</v>
      </c>
      <c r="G202" s="562">
        <v>666.86</v>
      </c>
      <c r="H202" s="562">
        <v>-133.13999999999999</v>
      </c>
      <c r="I202" s="563" t="s">
        <v>3229</v>
      </c>
    </row>
    <row r="203" spans="1:9" x14ac:dyDescent="0.2">
      <c r="A203" s="561" t="s">
        <v>2752</v>
      </c>
      <c r="B203" s="554" t="s">
        <v>424</v>
      </c>
      <c r="C203" s="554" t="s">
        <v>4159</v>
      </c>
      <c r="D203" s="554" t="s">
        <v>2753</v>
      </c>
      <c r="E203" s="562"/>
      <c r="F203" s="562">
        <v>60</v>
      </c>
      <c r="G203" s="562"/>
      <c r="H203" s="562">
        <v>-60</v>
      </c>
      <c r="I203" s="563" t="s">
        <v>19</v>
      </c>
    </row>
    <row r="204" spans="1:9" ht="25.5" x14ac:dyDescent="0.2">
      <c r="A204" s="557" t="s">
        <v>4162</v>
      </c>
      <c r="B204" s="558" t="s">
        <v>424</v>
      </c>
      <c r="C204" s="558" t="s">
        <v>4163</v>
      </c>
      <c r="D204" s="558" t="s">
        <v>77</v>
      </c>
      <c r="E204" s="559">
        <v>11753.6</v>
      </c>
      <c r="F204" s="559">
        <v>9605</v>
      </c>
      <c r="G204" s="559">
        <v>5701.02</v>
      </c>
      <c r="H204" s="559">
        <v>-3903.98</v>
      </c>
      <c r="I204" s="560" t="s">
        <v>4164</v>
      </c>
    </row>
    <row r="205" spans="1:9" x14ac:dyDescent="0.2">
      <c r="A205" s="561" t="s">
        <v>2337</v>
      </c>
      <c r="B205" s="554" t="s">
        <v>424</v>
      </c>
      <c r="C205" s="554" t="s">
        <v>4163</v>
      </c>
      <c r="D205" s="554" t="s">
        <v>2338</v>
      </c>
      <c r="E205" s="562">
        <v>5797.6</v>
      </c>
      <c r="F205" s="562">
        <v>4089</v>
      </c>
      <c r="G205" s="562">
        <v>1294.06</v>
      </c>
      <c r="H205" s="562">
        <v>-2794.94</v>
      </c>
      <c r="I205" s="563" t="s">
        <v>4165</v>
      </c>
    </row>
    <row r="206" spans="1:9" x14ac:dyDescent="0.2">
      <c r="A206" s="561" t="s">
        <v>2573</v>
      </c>
      <c r="B206" s="554" t="s">
        <v>424</v>
      </c>
      <c r="C206" s="554" t="s">
        <v>4163</v>
      </c>
      <c r="D206" s="554" t="s">
        <v>2574</v>
      </c>
      <c r="E206" s="562">
        <v>5496</v>
      </c>
      <c r="F206" s="562">
        <v>5056</v>
      </c>
      <c r="G206" s="562">
        <v>4152.8100000000004</v>
      </c>
      <c r="H206" s="562">
        <v>-903.19</v>
      </c>
      <c r="I206" s="563" t="s">
        <v>1119</v>
      </c>
    </row>
    <row r="207" spans="1:9" x14ac:dyDescent="0.2">
      <c r="A207" s="561" t="s">
        <v>2752</v>
      </c>
      <c r="B207" s="554" t="s">
        <v>424</v>
      </c>
      <c r="C207" s="554" t="s">
        <v>4163</v>
      </c>
      <c r="D207" s="554" t="s">
        <v>2753</v>
      </c>
      <c r="E207" s="562">
        <v>180</v>
      </c>
      <c r="F207" s="562">
        <v>180</v>
      </c>
      <c r="G207" s="562">
        <v>90.81</v>
      </c>
      <c r="H207" s="562">
        <v>-89.19</v>
      </c>
      <c r="I207" s="563" t="s">
        <v>4166</v>
      </c>
    </row>
    <row r="208" spans="1:9" x14ac:dyDescent="0.2">
      <c r="A208" s="561" t="s">
        <v>2876</v>
      </c>
      <c r="B208" s="554" t="s">
        <v>424</v>
      </c>
      <c r="C208" s="554" t="s">
        <v>4163</v>
      </c>
      <c r="D208" s="554" t="s">
        <v>2877</v>
      </c>
      <c r="E208" s="562">
        <v>280</v>
      </c>
      <c r="F208" s="562">
        <v>280</v>
      </c>
      <c r="G208" s="562">
        <v>163.33000000000001</v>
      </c>
      <c r="H208" s="562">
        <v>-116.67</v>
      </c>
      <c r="I208" s="563" t="s">
        <v>2995</v>
      </c>
    </row>
    <row r="209" spans="1:9" ht="25.5" x14ac:dyDescent="0.2">
      <c r="A209" s="557" t="s">
        <v>4167</v>
      </c>
      <c r="B209" s="558" t="s">
        <v>424</v>
      </c>
      <c r="C209" s="558" t="s">
        <v>4168</v>
      </c>
      <c r="D209" s="558" t="s">
        <v>77</v>
      </c>
      <c r="E209" s="559">
        <v>168846.7</v>
      </c>
      <c r="F209" s="559">
        <v>35503.1</v>
      </c>
      <c r="G209" s="559">
        <v>10374.09</v>
      </c>
      <c r="H209" s="559">
        <v>-25129.01</v>
      </c>
      <c r="I209" s="560" t="s">
        <v>4169</v>
      </c>
    </row>
    <row r="210" spans="1:9" x14ac:dyDescent="0.2">
      <c r="A210" s="561" t="s">
        <v>2573</v>
      </c>
      <c r="B210" s="554" t="s">
        <v>424</v>
      </c>
      <c r="C210" s="554" t="s">
        <v>4168</v>
      </c>
      <c r="D210" s="554" t="s">
        <v>2574</v>
      </c>
      <c r="E210" s="562">
        <v>168846.7</v>
      </c>
      <c r="F210" s="562">
        <v>35503.1</v>
      </c>
      <c r="G210" s="562">
        <v>10374.09</v>
      </c>
      <c r="H210" s="562">
        <v>-25129.01</v>
      </c>
      <c r="I210" s="563" t="s">
        <v>4169</v>
      </c>
    </row>
    <row r="211" spans="1:9" ht="38.25" x14ac:dyDescent="0.2">
      <c r="A211" s="557" t="s">
        <v>4170</v>
      </c>
      <c r="B211" s="558" t="s">
        <v>424</v>
      </c>
      <c r="C211" s="558" t="s">
        <v>4171</v>
      </c>
      <c r="D211" s="558" t="s">
        <v>77</v>
      </c>
      <c r="E211" s="559">
        <v>3913.7</v>
      </c>
      <c r="F211" s="559">
        <v>3913.7</v>
      </c>
      <c r="G211" s="559">
        <v>2846.72</v>
      </c>
      <c r="H211" s="559">
        <v>-1066.98</v>
      </c>
      <c r="I211" s="560" t="s">
        <v>442</v>
      </c>
    </row>
    <row r="212" spans="1:9" x14ac:dyDescent="0.2">
      <c r="A212" s="561" t="s">
        <v>2337</v>
      </c>
      <c r="B212" s="554" t="s">
        <v>424</v>
      </c>
      <c r="C212" s="554" t="s">
        <v>4171</v>
      </c>
      <c r="D212" s="554" t="s">
        <v>2338</v>
      </c>
      <c r="E212" s="562">
        <v>1213.7</v>
      </c>
      <c r="F212" s="562">
        <v>1213.7</v>
      </c>
      <c r="G212" s="562">
        <v>462.2</v>
      </c>
      <c r="H212" s="562">
        <v>-751.5</v>
      </c>
      <c r="I212" s="563" t="s">
        <v>4172</v>
      </c>
    </row>
    <row r="213" spans="1:9" x14ac:dyDescent="0.2">
      <c r="A213" s="561" t="s">
        <v>2573</v>
      </c>
      <c r="B213" s="554" t="s">
        <v>424</v>
      </c>
      <c r="C213" s="554" t="s">
        <v>4171</v>
      </c>
      <c r="D213" s="554" t="s">
        <v>2574</v>
      </c>
      <c r="E213" s="562">
        <v>2500</v>
      </c>
      <c r="F213" s="562">
        <v>2500</v>
      </c>
      <c r="G213" s="562">
        <v>2309.2199999999998</v>
      </c>
      <c r="H213" s="562">
        <v>-190.78</v>
      </c>
      <c r="I213" s="563" t="s">
        <v>582</v>
      </c>
    </row>
    <row r="214" spans="1:9" x14ac:dyDescent="0.2">
      <c r="A214" s="561" t="s">
        <v>2752</v>
      </c>
      <c r="B214" s="554" t="s">
        <v>424</v>
      </c>
      <c r="C214" s="554" t="s">
        <v>4171</v>
      </c>
      <c r="D214" s="554" t="s">
        <v>2753</v>
      </c>
      <c r="E214" s="562">
        <v>90</v>
      </c>
      <c r="F214" s="562">
        <v>90</v>
      </c>
      <c r="G214" s="562">
        <v>26.34</v>
      </c>
      <c r="H214" s="562">
        <v>-63.66</v>
      </c>
      <c r="I214" s="563" t="s">
        <v>4173</v>
      </c>
    </row>
    <row r="215" spans="1:9" x14ac:dyDescent="0.2">
      <c r="A215" s="561" t="s">
        <v>2876</v>
      </c>
      <c r="B215" s="554" t="s">
        <v>424</v>
      </c>
      <c r="C215" s="554" t="s">
        <v>4171</v>
      </c>
      <c r="D215" s="554" t="s">
        <v>2877</v>
      </c>
      <c r="E215" s="562">
        <v>110</v>
      </c>
      <c r="F215" s="562">
        <v>110</v>
      </c>
      <c r="G215" s="562">
        <v>48.95</v>
      </c>
      <c r="H215" s="562">
        <v>-61.05</v>
      </c>
      <c r="I215" s="563" t="s">
        <v>1172</v>
      </c>
    </row>
    <row r="216" spans="1:9" ht="25.5" x14ac:dyDescent="0.2">
      <c r="A216" s="557" t="s">
        <v>4174</v>
      </c>
      <c r="B216" s="558" t="s">
        <v>424</v>
      </c>
      <c r="C216" s="558" t="s">
        <v>1320</v>
      </c>
      <c r="D216" s="558" t="s">
        <v>77</v>
      </c>
      <c r="E216" s="559">
        <v>95645</v>
      </c>
      <c r="F216" s="559">
        <v>2632.9</v>
      </c>
      <c r="G216" s="559">
        <v>1399.61</v>
      </c>
      <c r="H216" s="559">
        <v>-1233.29</v>
      </c>
      <c r="I216" s="560" t="s">
        <v>4175</v>
      </c>
    </row>
    <row r="217" spans="1:9" x14ac:dyDescent="0.2">
      <c r="A217" s="561" t="s">
        <v>2337</v>
      </c>
      <c r="B217" s="554" t="s">
        <v>424</v>
      </c>
      <c r="C217" s="554" t="s">
        <v>1320</v>
      </c>
      <c r="D217" s="554" t="s">
        <v>2338</v>
      </c>
      <c r="E217" s="562"/>
      <c r="F217" s="562">
        <v>268</v>
      </c>
      <c r="G217" s="562"/>
      <c r="H217" s="562">
        <v>-268</v>
      </c>
      <c r="I217" s="563" t="s">
        <v>19</v>
      </c>
    </row>
    <row r="218" spans="1:9" x14ac:dyDescent="0.2">
      <c r="A218" s="561" t="s">
        <v>2573</v>
      </c>
      <c r="B218" s="554" t="s">
        <v>424</v>
      </c>
      <c r="C218" s="554" t="s">
        <v>1320</v>
      </c>
      <c r="D218" s="554" t="s">
        <v>2574</v>
      </c>
      <c r="E218" s="562">
        <v>14648.3</v>
      </c>
      <c r="F218" s="562">
        <v>1522.5</v>
      </c>
      <c r="G218" s="562">
        <v>1399.61</v>
      </c>
      <c r="H218" s="562">
        <v>-122.89</v>
      </c>
      <c r="I218" s="563" t="s">
        <v>587</v>
      </c>
    </row>
    <row r="219" spans="1:9" x14ac:dyDescent="0.2">
      <c r="A219" s="561" t="s">
        <v>2752</v>
      </c>
      <c r="B219" s="554" t="s">
        <v>424</v>
      </c>
      <c r="C219" s="554" t="s">
        <v>1320</v>
      </c>
      <c r="D219" s="554" t="s">
        <v>2753</v>
      </c>
      <c r="E219" s="562">
        <v>80996.7</v>
      </c>
      <c r="F219" s="562">
        <v>817.4</v>
      </c>
      <c r="G219" s="562"/>
      <c r="H219" s="562">
        <v>-817.4</v>
      </c>
      <c r="I219" s="563" t="s">
        <v>19</v>
      </c>
    </row>
    <row r="220" spans="1:9" x14ac:dyDescent="0.2">
      <c r="A220" s="561" t="s">
        <v>2876</v>
      </c>
      <c r="B220" s="554" t="s">
        <v>424</v>
      </c>
      <c r="C220" s="554" t="s">
        <v>1320</v>
      </c>
      <c r="D220" s="554" t="s">
        <v>2877</v>
      </c>
      <c r="E220" s="562"/>
      <c r="F220" s="562">
        <v>25</v>
      </c>
      <c r="G220" s="562"/>
      <c r="H220" s="562">
        <v>-25</v>
      </c>
      <c r="I220" s="563" t="s">
        <v>19</v>
      </c>
    </row>
    <row r="221" spans="1:9" ht="25.5" x14ac:dyDescent="0.2">
      <c r="A221" s="557" t="s">
        <v>4176</v>
      </c>
      <c r="B221" s="558" t="s">
        <v>424</v>
      </c>
      <c r="C221" s="558" t="s">
        <v>4177</v>
      </c>
      <c r="D221" s="558" t="s">
        <v>77</v>
      </c>
      <c r="E221" s="559">
        <v>310</v>
      </c>
      <c r="F221" s="559">
        <v>115.2</v>
      </c>
      <c r="G221" s="559">
        <v>115.15</v>
      </c>
      <c r="H221" s="559">
        <v>-0.05</v>
      </c>
      <c r="I221" s="560" t="s">
        <v>59</v>
      </c>
    </row>
    <row r="222" spans="1:9" x14ac:dyDescent="0.2">
      <c r="A222" s="561" t="s">
        <v>2337</v>
      </c>
      <c r="B222" s="554" t="s">
        <v>424</v>
      </c>
      <c r="C222" s="554" t="s">
        <v>4177</v>
      </c>
      <c r="D222" s="554" t="s">
        <v>2338</v>
      </c>
      <c r="E222" s="562">
        <v>310</v>
      </c>
      <c r="F222" s="562">
        <v>115.2</v>
      </c>
      <c r="G222" s="562">
        <v>115.15</v>
      </c>
      <c r="H222" s="562">
        <v>-0.05</v>
      </c>
      <c r="I222" s="563" t="s">
        <v>59</v>
      </c>
    </row>
    <row r="223" spans="1:9" x14ac:dyDescent="0.2">
      <c r="A223" s="557" t="s">
        <v>4178</v>
      </c>
      <c r="B223" s="558" t="s">
        <v>424</v>
      </c>
      <c r="C223" s="558" t="s">
        <v>4179</v>
      </c>
      <c r="D223" s="558" t="s">
        <v>77</v>
      </c>
      <c r="E223" s="559"/>
      <c r="F223" s="559">
        <v>1097.5</v>
      </c>
      <c r="G223" s="559">
        <v>973.3</v>
      </c>
      <c r="H223" s="559">
        <v>-124.2</v>
      </c>
      <c r="I223" s="560" t="s">
        <v>731</v>
      </c>
    </row>
    <row r="224" spans="1:9" x14ac:dyDescent="0.2">
      <c r="A224" s="561" t="s">
        <v>2337</v>
      </c>
      <c r="B224" s="554" t="s">
        <v>424</v>
      </c>
      <c r="C224" s="554" t="s">
        <v>4179</v>
      </c>
      <c r="D224" s="554" t="s">
        <v>2338</v>
      </c>
      <c r="E224" s="562"/>
      <c r="F224" s="562">
        <v>69.099999999999994</v>
      </c>
      <c r="G224" s="562">
        <v>47.96</v>
      </c>
      <c r="H224" s="562">
        <v>-21.14</v>
      </c>
      <c r="I224" s="563" t="s">
        <v>4019</v>
      </c>
    </row>
    <row r="225" spans="1:9" x14ac:dyDescent="0.2">
      <c r="A225" s="561" t="s">
        <v>2573</v>
      </c>
      <c r="B225" s="554" t="s">
        <v>424</v>
      </c>
      <c r="C225" s="554" t="s">
        <v>4179</v>
      </c>
      <c r="D225" s="554" t="s">
        <v>2574</v>
      </c>
      <c r="E225" s="562"/>
      <c r="F225" s="562">
        <v>977.9</v>
      </c>
      <c r="G225" s="562">
        <v>886.65</v>
      </c>
      <c r="H225" s="562">
        <v>-91.25</v>
      </c>
      <c r="I225" s="563" t="s">
        <v>521</v>
      </c>
    </row>
    <row r="226" spans="1:9" x14ac:dyDescent="0.2">
      <c r="A226" s="561" t="s">
        <v>2876</v>
      </c>
      <c r="B226" s="554" t="s">
        <v>424</v>
      </c>
      <c r="C226" s="554" t="s">
        <v>4179</v>
      </c>
      <c r="D226" s="554" t="s">
        <v>2877</v>
      </c>
      <c r="E226" s="562"/>
      <c r="F226" s="562">
        <v>50.5</v>
      </c>
      <c r="G226" s="562">
        <v>38.700000000000003</v>
      </c>
      <c r="H226" s="562">
        <v>-11.8</v>
      </c>
      <c r="I226" s="563" t="s">
        <v>4180</v>
      </c>
    </row>
    <row r="227" spans="1:9" ht="38.25" x14ac:dyDescent="0.2">
      <c r="A227" s="557" t="s">
        <v>4181</v>
      </c>
      <c r="B227" s="558" t="s">
        <v>424</v>
      </c>
      <c r="C227" s="558" t="s">
        <v>4182</v>
      </c>
      <c r="D227" s="558" t="s">
        <v>77</v>
      </c>
      <c r="E227" s="559"/>
      <c r="F227" s="559">
        <v>2155</v>
      </c>
      <c r="G227" s="559">
        <v>1612.92</v>
      </c>
      <c r="H227" s="559">
        <v>-542.08000000000004</v>
      </c>
      <c r="I227" s="560" t="s">
        <v>4101</v>
      </c>
    </row>
    <row r="228" spans="1:9" x14ac:dyDescent="0.2">
      <c r="A228" s="561" t="s">
        <v>20</v>
      </c>
      <c r="B228" s="554" t="s">
        <v>424</v>
      </c>
      <c r="C228" s="554" t="s">
        <v>4182</v>
      </c>
      <c r="D228" s="554" t="s">
        <v>21</v>
      </c>
      <c r="E228" s="562"/>
      <c r="F228" s="562">
        <v>1431.79</v>
      </c>
      <c r="G228" s="562">
        <v>1265.5999999999999</v>
      </c>
      <c r="H228" s="562">
        <v>-166.19</v>
      </c>
      <c r="I228" s="563" t="s">
        <v>1014</v>
      </c>
    </row>
    <row r="229" spans="1:9" x14ac:dyDescent="0.2">
      <c r="A229" s="561" t="s">
        <v>2337</v>
      </c>
      <c r="B229" s="554" t="s">
        <v>424</v>
      </c>
      <c r="C229" s="554" t="s">
        <v>4182</v>
      </c>
      <c r="D229" s="554" t="s">
        <v>2338</v>
      </c>
      <c r="E229" s="562"/>
      <c r="F229" s="562">
        <v>150.41</v>
      </c>
      <c r="G229" s="562">
        <v>144.02000000000001</v>
      </c>
      <c r="H229" s="562">
        <v>-6.39</v>
      </c>
      <c r="I229" s="563" t="s">
        <v>992</v>
      </c>
    </row>
    <row r="230" spans="1:9" x14ac:dyDescent="0.2">
      <c r="A230" s="561" t="s">
        <v>2573</v>
      </c>
      <c r="B230" s="554" t="s">
        <v>424</v>
      </c>
      <c r="C230" s="554" t="s">
        <v>4182</v>
      </c>
      <c r="D230" s="554" t="s">
        <v>2574</v>
      </c>
      <c r="E230" s="562"/>
      <c r="F230" s="562">
        <v>572.79999999999995</v>
      </c>
      <c r="G230" s="562">
        <v>203.3</v>
      </c>
      <c r="H230" s="562">
        <v>-369.5</v>
      </c>
      <c r="I230" s="563" t="s">
        <v>1163</v>
      </c>
    </row>
    <row r="231" spans="1:9" x14ac:dyDescent="0.2">
      <c r="A231" s="557" t="s">
        <v>493</v>
      </c>
      <c r="B231" s="558" t="s">
        <v>494</v>
      </c>
      <c r="C231" s="558" t="s">
        <v>19</v>
      </c>
      <c r="D231" s="558" t="s">
        <v>77</v>
      </c>
      <c r="E231" s="559">
        <v>324193.90000000002</v>
      </c>
      <c r="F231" s="559">
        <v>535324</v>
      </c>
      <c r="G231" s="559">
        <v>305823.82</v>
      </c>
      <c r="H231" s="559">
        <v>-229500.18</v>
      </c>
      <c r="I231" s="560" t="s">
        <v>953</v>
      </c>
    </row>
    <row r="232" spans="1:9" ht="25.5" x14ac:dyDescent="0.2">
      <c r="A232" s="557" t="s">
        <v>4183</v>
      </c>
      <c r="B232" s="558" t="s">
        <v>494</v>
      </c>
      <c r="C232" s="558" t="s">
        <v>4184</v>
      </c>
      <c r="D232" s="558" t="s">
        <v>77</v>
      </c>
      <c r="E232" s="559"/>
      <c r="F232" s="559">
        <v>111</v>
      </c>
      <c r="G232" s="559">
        <v>110.8</v>
      </c>
      <c r="H232" s="562">
        <v>-0.2</v>
      </c>
      <c r="I232" s="563" t="s">
        <v>2</v>
      </c>
    </row>
    <row r="233" spans="1:9" x14ac:dyDescent="0.2">
      <c r="A233" s="561" t="s">
        <v>20</v>
      </c>
      <c r="B233" s="554" t="s">
        <v>494</v>
      </c>
      <c r="C233" s="554" t="s">
        <v>4184</v>
      </c>
      <c r="D233" s="554" t="s">
        <v>21</v>
      </c>
      <c r="E233" s="562"/>
      <c r="F233" s="562">
        <v>100.9</v>
      </c>
      <c r="G233" s="562">
        <v>100.88</v>
      </c>
      <c r="H233" s="562">
        <v>-0.02</v>
      </c>
      <c r="I233" s="563" t="s">
        <v>59</v>
      </c>
    </row>
    <row r="234" spans="1:9" x14ac:dyDescent="0.2">
      <c r="A234" s="561" t="s">
        <v>2752</v>
      </c>
      <c r="B234" s="554" t="s">
        <v>494</v>
      </c>
      <c r="C234" s="554" t="s">
        <v>4184</v>
      </c>
      <c r="D234" s="554" t="s">
        <v>2753</v>
      </c>
      <c r="E234" s="562"/>
      <c r="F234" s="562">
        <v>10.1</v>
      </c>
      <c r="G234" s="562">
        <v>9.93</v>
      </c>
      <c r="H234" s="562">
        <v>-0.17</v>
      </c>
      <c r="I234" s="563" t="s">
        <v>583</v>
      </c>
    </row>
    <row r="235" spans="1:9" x14ac:dyDescent="0.2">
      <c r="A235" s="557" t="s">
        <v>4185</v>
      </c>
      <c r="B235" s="558" t="s">
        <v>494</v>
      </c>
      <c r="C235" s="558" t="s">
        <v>1336</v>
      </c>
      <c r="D235" s="558" t="s">
        <v>77</v>
      </c>
      <c r="E235" s="559">
        <v>52405</v>
      </c>
      <c r="F235" s="559">
        <v>52405</v>
      </c>
      <c r="G235" s="559">
        <v>17494.990000000002</v>
      </c>
      <c r="H235" s="559">
        <v>-34910.01</v>
      </c>
      <c r="I235" s="560" t="s">
        <v>4186</v>
      </c>
    </row>
    <row r="236" spans="1:9" x14ac:dyDescent="0.2">
      <c r="A236" s="561" t="s">
        <v>2337</v>
      </c>
      <c r="B236" s="554" t="s">
        <v>494</v>
      </c>
      <c r="C236" s="554" t="s">
        <v>1336</v>
      </c>
      <c r="D236" s="554" t="s">
        <v>2338</v>
      </c>
      <c r="E236" s="562">
        <v>1000</v>
      </c>
      <c r="F236" s="562">
        <v>1000</v>
      </c>
      <c r="G236" s="562"/>
      <c r="H236" s="562">
        <v>-1000</v>
      </c>
      <c r="I236" s="563" t="s">
        <v>19</v>
      </c>
    </row>
    <row r="237" spans="1:9" x14ac:dyDescent="0.2">
      <c r="A237" s="561" t="s">
        <v>2573</v>
      </c>
      <c r="B237" s="554" t="s">
        <v>494</v>
      </c>
      <c r="C237" s="554" t="s">
        <v>1336</v>
      </c>
      <c r="D237" s="554" t="s">
        <v>2574</v>
      </c>
      <c r="E237" s="562">
        <v>6000</v>
      </c>
      <c r="F237" s="562">
        <v>6000</v>
      </c>
      <c r="G237" s="562"/>
      <c r="H237" s="562">
        <v>-6000</v>
      </c>
      <c r="I237" s="563" t="s">
        <v>19</v>
      </c>
    </row>
    <row r="238" spans="1:9" x14ac:dyDescent="0.2">
      <c r="A238" s="561" t="s">
        <v>2752</v>
      </c>
      <c r="B238" s="554" t="s">
        <v>494</v>
      </c>
      <c r="C238" s="554" t="s">
        <v>1336</v>
      </c>
      <c r="D238" s="554" t="s">
        <v>2753</v>
      </c>
      <c r="E238" s="562">
        <v>41405</v>
      </c>
      <c r="F238" s="562">
        <v>41405</v>
      </c>
      <c r="G238" s="562">
        <v>17494.990000000002</v>
      </c>
      <c r="H238" s="562">
        <v>-23910.01</v>
      </c>
      <c r="I238" s="563" t="s">
        <v>4187</v>
      </c>
    </row>
    <row r="239" spans="1:9" x14ac:dyDescent="0.2">
      <c r="A239" s="561" t="s">
        <v>2876</v>
      </c>
      <c r="B239" s="554" t="s">
        <v>494</v>
      </c>
      <c r="C239" s="554" t="s">
        <v>1336</v>
      </c>
      <c r="D239" s="554" t="s">
        <v>2877</v>
      </c>
      <c r="E239" s="562">
        <v>4000</v>
      </c>
      <c r="F239" s="562">
        <v>4000</v>
      </c>
      <c r="G239" s="562"/>
      <c r="H239" s="562">
        <v>-4000</v>
      </c>
      <c r="I239" s="563" t="s">
        <v>19</v>
      </c>
    </row>
    <row r="240" spans="1:9" x14ac:dyDescent="0.2">
      <c r="A240" s="557" t="s">
        <v>4188</v>
      </c>
      <c r="B240" s="558" t="s">
        <v>494</v>
      </c>
      <c r="C240" s="558" t="s">
        <v>1328</v>
      </c>
      <c r="D240" s="558" t="s">
        <v>77</v>
      </c>
      <c r="E240" s="559">
        <v>73590</v>
      </c>
      <c r="F240" s="559">
        <v>33310.6</v>
      </c>
      <c r="G240" s="559">
        <v>17617.650000000001</v>
      </c>
      <c r="H240" s="559">
        <v>-15692.95</v>
      </c>
      <c r="I240" s="560" t="s">
        <v>4189</v>
      </c>
    </row>
    <row r="241" spans="1:9" x14ac:dyDescent="0.2">
      <c r="A241" s="561" t="s">
        <v>2337</v>
      </c>
      <c r="B241" s="554" t="s">
        <v>494</v>
      </c>
      <c r="C241" s="554" t="s">
        <v>1328</v>
      </c>
      <c r="D241" s="554" t="s">
        <v>2338</v>
      </c>
      <c r="E241" s="562">
        <v>10374</v>
      </c>
      <c r="F241" s="562">
        <v>15495.95</v>
      </c>
      <c r="G241" s="562">
        <v>5459.64</v>
      </c>
      <c r="H241" s="562">
        <v>-10036.31</v>
      </c>
      <c r="I241" s="563" t="s">
        <v>4190</v>
      </c>
    </row>
    <row r="242" spans="1:9" x14ac:dyDescent="0.2">
      <c r="A242" s="561" t="s">
        <v>2465</v>
      </c>
      <c r="B242" s="554" t="s">
        <v>494</v>
      </c>
      <c r="C242" s="554" t="s">
        <v>1328</v>
      </c>
      <c r="D242" s="554" t="s">
        <v>2466</v>
      </c>
      <c r="E242" s="562">
        <v>4640</v>
      </c>
      <c r="F242" s="562">
        <v>4640</v>
      </c>
      <c r="G242" s="562"/>
      <c r="H242" s="562">
        <v>-4640</v>
      </c>
      <c r="I242" s="563" t="s">
        <v>19</v>
      </c>
    </row>
    <row r="243" spans="1:9" x14ac:dyDescent="0.2">
      <c r="A243" s="561" t="s">
        <v>2573</v>
      </c>
      <c r="B243" s="554" t="s">
        <v>494</v>
      </c>
      <c r="C243" s="554" t="s">
        <v>1328</v>
      </c>
      <c r="D243" s="554" t="s">
        <v>2574</v>
      </c>
      <c r="E243" s="562">
        <v>2200</v>
      </c>
      <c r="F243" s="562">
        <v>2200</v>
      </c>
      <c r="G243" s="562">
        <v>2169.85</v>
      </c>
      <c r="H243" s="562">
        <v>-30.15</v>
      </c>
      <c r="I243" s="563" t="s">
        <v>346</v>
      </c>
    </row>
    <row r="244" spans="1:9" x14ac:dyDescent="0.2">
      <c r="A244" s="561" t="s">
        <v>2752</v>
      </c>
      <c r="B244" s="554" t="s">
        <v>494</v>
      </c>
      <c r="C244" s="554" t="s">
        <v>1328</v>
      </c>
      <c r="D244" s="554" t="s">
        <v>2753</v>
      </c>
      <c r="E244" s="562">
        <v>55991</v>
      </c>
      <c r="F244" s="562">
        <v>10589.65</v>
      </c>
      <c r="G244" s="562">
        <v>9827.2099999999991</v>
      </c>
      <c r="H244" s="562">
        <v>-762.44</v>
      </c>
      <c r="I244" s="563" t="s">
        <v>671</v>
      </c>
    </row>
    <row r="245" spans="1:9" x14ac:dyDescent="0.2">
      <c r="A245" s="561" t="s">
        <v>2876</v>
      </c>
      <c r="B245" s="554" t="s">
        <v>494</v>
      </c>
      <c r="C245" s="554" t="s">
        <v>1328</v>
      </c>
      <c r="D245" s="554" t="s">
        <v>2877</v>
      </c>
      <c r="E245" s="562">
        <v>385</v>
      </c>
      <c r="F245" s="562">
        <v>385</v>
      </c>
      <c r="G245" s="562">
        <v>160.94999999999999</v>
      </c>
      <c r="H245" s="562">
        <v>-224.05</v>
      </c>
      <c r="I245" s="563" t="s">
        <v>4191</v>
      </c>
    </row>
    <row r="246" spans="1:9" ht="25.5" x14ac:dyDescent="0.2">
      <c r="A246" s="557" t="s">
        <v>4192</v>
      </c>
      <c r="B246" s="558" t="s">
        <v>494</v>
      </c>
      <c r="C246" s="558" t="s">
        <v>4193</v>
      </c>
      <c r="D246" s="558" t="s">
        <v>77</v>
      </c>
      <c r="E246" s="559"/>
      <c r="F246" s="559">
        <v>583.79999999999995</v>
      </c>
      <c r="G246" s="559"/>
      <c r="H246" s="559">
        <v>-583.79999999999995</v>
      </c>
      <c r="I246" s="563" t="s">
        <v>19</v>
      </c>
    </row>
    <row r="247" spans="1:9" x14ac:dyDescent="0.2">
      <c r="A247" s="561" t="s">
        <v>2337</v>
      </c>
      <c r="B247" s="554" t="s">
        <v>494</v>
      </c>
      <c r="C247" s="554" t="s">
        <v>4193</v>
      </c>
      <c r="D247" s="554" t="s">
        <v>2338</v>
      </c>
      <c r="E247" s="562"/>
      <c r="F247" s="562">
        <v>583.79999999999995</v>
      </c>
      <c r="G247" s="562"/>
      <c r="H247" s="562">
        <v>-583.79999999999995</v>
      </c>
      <c r="I247" s="563" t="s">
        <v>19</v>
      </c>
    </row>
    <row r="248" spans="1:9" ht="25.5" x14ac:dyDescent="0.2">
      <c r="A248" s="557" t="s">
        <v>4194</v>
      </c>
      <c r="B248" s="558" t="s">
        <v>494</v>
      </c>
      <c r="C248" s="558" t="s">
        <v>1331</v>
      </c>
      <c r="D248" s="558" t="s">
        <v>77</v>
      </c>
      <c r="E248" s="559">
        <v>88664.2</v>
      </c>
      <c r="F248" s="559">
        <v>67214.2</v>
      </c>
      <c r="G248" s="559">
        <v>23043.4</v>
      </c>
      <c r="H248" s="559">
        <v>-44170.8</v>
      </c>
      <c r="I248" s="560" t="s">
        <v>4195</v>
      </c>
    </row>
    <row r="249" spans="1:9" x14ac:dyDescent="0.2">
      <c r="A249" s="561" t="s">
        <v>2337</v>
      </c>
      <c r="B249" s="554" t="s">
        <v>494</v>
      </c>
      <c r="C249" s="554" t="s">
        <v>1331</v>
      </c>
      <c r="D249" s="554" t="s">
        <v>2338</v>
      </c>
      <c r="E249" s="562">
        <v>10707.6</v>
      </c>
      <c r="F249" s="562">
        <v>10707.6</v>
      </c>
      <c r="G249" s="562">
        <v>5734.94</v>
      </c>
      <c r="H249" s="562">
        <v>-4972.66</v>
      </c>
      <c r="I249" s="563" t="s">
        <v>4196</v>
      </c>
    </row>
    <row r="250" spans="1:9" x14ac:dyDescent="0.2">
      <c r="A250" s="561" t="s">
        <v>2500</v>
      </c>
      <c r="B250" s="554" t="s">
        <v>494</v>
      </c>
      <c r="C250" s="554" t="s">
        <v>1331</v>
      </c>
      <c r="D250" s="554" t="s">
        <v>2501</v>
      </c>
      <c r="E250" s="562">
        <v>19683.7</v>
      </c>
      <c r="F250" s="562">
        <v>19635.650000000001</v>
      </c>
      <c r="G250" s="562">
        <v>8023.82</v>
      </c>
      <c r="H250" s="562">
        <v>-11611.83</v>
      </c>
      <c r="I250" s="563" t="s">
        <v>2844</v>
      </c>
    </row>
    <row r="251" spans="1:9" x14ac:dyDescent="0.2">
      <c r="A251" s="561" t="s">
        <v>2573</v>
      </c>
      <c r="B251" s="554" t="s">
        <v>494</v>
      </c>
      <c r="C251" s="554" t="s">
        <v>1331</v>
      </c>
      <c r="D251" s="554" t="s">
        <v>2574</v>
      </c>
      <c r="E251" s="562">
        <v>6128.8</v>
      </c>
      <c r="F251" s="562">
        <v>5678.8</v>
      </c>
      <c r="G251" s="562">
        <v>4406.37</v>
      </c>
      <c r="H251" s="562">
        <v>-1272.43</v>
      </c>
      <c r="I251" s="563" t="s">
        <v>297</v>
      </c>
    </row>
    <row r="252" spans="1:9" x14ac:dyDescent="0.2">
      <c r="A252" s="561" t="s">
        <v>23</v>
      </c>
      <c r="B252" s="554" t="s">
        <v>494</v>
      </c>
      <c r="C252" s="554" t="s">
        <v>1331</v>
      </c>
      <c r="D252" s="554" t="s">
        <v>24</v>
      </c>
      <c r="E252" s="562"/>
      <c r="F252" s="562">
        <v>48.05</v>
      </c>
      <c r="G252" s="562">
        <v>48.03</v>
      </c>
      <c r="H252" s="562">
        <v>-0.02</v>
      </c>
      <c r="I252" s="563" t="s">
        <v>59</v>
      </c>
    </row>
    <row r="253" spans="1:9" x14ac:dyDescent="0.2">
      <c r="A253" s="561" t="s">
        <v>2752</v>
      </c>
      <c r="B253" s="554" t="s">
        <v>494</v>
      </c>
      <c r="C253" s="554" t="s">
        <v>1331</v>
      </c>
      <c r="D253" s="554" t="s">
        <v>2753</v>
      </c>
      <c r="E253" s="562">
        <v>51822.9</v>
      </c>
      <c r="F253" s="562">
        <v>30822.9</v>
      </c>
      <c r="G253" s="562">
        <v>4582.68</v>
      </c>
      <c r="H253" s="562">
        <v>-26240.22</v>
      </c>
      <c r="I253" s="563" t="s">
        <v>4197</v>
      </c>
    </row>
    <row r="254" spans="1:9" x14ac:dyDescent="0.2">
      <c r="A254" s="561" t="s">
        <v>2876</v>
      </c>
      <c r="B254" s="554" t="s">
        <v>494</v>
      </c>
      <c r="C254" s="554" t="s">
        <v>1331</v>
      </c>
      <c r="D254" s="554" t="s">
        <v>2877</v>
      </c>
      <c r="E254" s="562">
        <v>321.2</v>
      </c>
      <c r="F254" s="562">
        <v>321.2</v>
      </c>
      <c r="G254" s="562">
        <v>247.55</v>
      </c>
      <c r="H254" s="562">
        <v>-73.650000000000006</v>
      </c>
      <c r="I254" s="563" t="s">
        <v>2395</v>
      </c>
    </row>
    <row r="255" spans="1:9" ht="25.5" x14ac:dyDescent="0.2">
      <c r="A255" s="557" t="s">
        <v>4198</v>
      </c>
      <c r="B255" s="558" t="s">
        <v>494</v>
      </c>
      <c r="C255" s="558" t="s">
        <v>1334</v>
      </c>
      <c r="D255" s="558" t="s">
        <v>77</v>
      </c>
      <c r="E255" s="559">
        <v>9559.4</v>
      </c>
      <c r="F255" s="559">
        <v>3699.4</v>
      </c>
      <c r="G255" s="559">
        <v>1626.6</v>
      </c>
      <c r="H255" s="559">
        <v>-2072.8000000000002</v>
      </c>
      <c r="I255" s="560" t="s">
        <v>4199</v>
      </c>
    </row>
    <row r="256" spans="1:9" x14ac:dyDescent="0.2">
      <c r="A256" s="561" t="s">
        <v>2337</v>
      </c>
      <c r="B256" s="554" t="s">
        <v>494</v>
      </c>
      <c r="C256" s="554" t="s">
        <v>1334</v>
      </c>
      <c r="D256" s="554" t="s">
        <v>2338</v>
      </c>
      <c r="E256" s="562">
        <v>3689.3</v>
      </c>
      <c r="F256" s="562">
        <v>1679.3</v>
      </c>
      <c r="G256" s="562">
        <v>744.38</v>
      </c>
      <c r="H256" s="562">
        <v>-934.92</v>
      </c>
      <c r="I256" s="563" t="s">
        <v>4200</v>
      </c>
    </row>
    <row r="257" spans="1:9" x14ac:dyDescent="0.2">
      <c r="A257" s="561" t="s">
        <v>2500</v>
      </c>
      <c r="B257" s="554" t="s">
        <v>494</v>
      </c>
      <c r="C257" s="554" t="s">
        <v>1334</v>
      </c>
      <c r="D257" s="554" t="s">
        <v>2501</v>
      </c>
      <c r="E257" s="562">
        <v>1266.4000000000001</v>
      </c>
      <c r="F257" s="562">
        <v>766.4</v>
      </c>
      <c r="G257" s="562"/>
      <c r="H257" s="562">
        <v>-766.4</v>
      </c>
      <c r="I257" s="563" t="s">
        <v>19</v>
      </c>
    </row>
    <row r="258" spans="1:9" x14ac:dyDescent="0.2">
      <c r="A258" s="561" t="s">
        <v>2573</v>
      </c>
      <c r="B258" s="554" t="s">
        <v>494</v>
      </c>
      <c r="C258" s="554" t="s">
        <v>1334</v>
      </c>
      <c r="D258" s="554" t="s">
        <v>2574</v>
      </c>
      <c r="E258" s="562">
        <v>1113.3</v>
      </c>
      <c r="F258" s="562">
        <v>963.3</v>
      </c>
      <c r="G258" s="562">
        <v>882.22</v>
      </c>
      <c r="H258" s="562">
        <v>-81.08</v>
      </c>
      <c r="I258" s="563" t="s">
        <v>2489</v>
      </c>
    </row>
    <row r="259" spans="1:9" x14ac:dyDescent="0.2">
      <c r="A259" s="561" t="s">
        <v>2752</v>
      </c>
      <c r="B259" s="554" t="s">
        <v>494</v>
      </c>
      <c r="C259" s="554" t="s">
        <v>1334</v>
      </c>
      <c r="D259" s="554" t="s">
        <v>2753</v>
      </c>
      <c r="E259" s="562">
        <v>3490.4</v>
      </c>
      <c r="F259" s="562">
        <v>290.39999999999998</v>
      </c>
      <c r="G259" s="562"/>
      <c r="H259" s="562">
        <v>-290.39999999999998</v>
      </c>
      <c r="I259" s="563" t="s">
        <v>19</v>
      </c>
    </row>
    <row r="260" spans="1:9" ht="25.5" x14ac:dyDescent="0.2">
      <c r="A260" s="557" t="s">
        <v>4201</v>
      </c>
      <c r="B260" s="558" t="s">
        <v>494</v>
      </c>
      <c r="C260" s="558" t="s">
        <v>4202</v>
      </c>
      <c r="D260" s="558" t="s">
        <v>77</v>
      </c>
      <c r="E260" s="559">
        <v>99975.3</v>
      </c>
      <c r="F260" s="559">
        <v>378000</v>
      </c>
      <c r="G260" s="559">
        <v>245930.37</v>
      </c>
      <c r="H260" s="559">
        <v>-132069.63</v>
      </c>
      <c r="I260" s="560" t="s">
        <v>4203</v>
      </c>
    </row>
    <row r="261" spans="1:9" x14ac:dyDescent="0.2">
      <c r="A261" s="561" t="s">
        <v>2573</v>
      </c>
      <c r="B261" s="554" t="s">
        <v>494</v>
      </c>
      <c r="C261" s="554" t="s">
        <v>4202</v>
      </c>
      <c r="D261" s="554" t="s">
        <v>2574</v>
      </c>
      <c r="E261" s="562">
        <v>99975.3</v>
      </c>
      <c r="F261" s="562">
        <v>378000</v>
      </c>
      <c r="G261" s="562">
        <v>245930.37</v>
      </c>
      <c r="H261" s="562">
        <v>-132069.63</v>
      </c>
      <c r="I261" s="563" t="s">
        <v>4203</v>
      </c>
    </row>
    <row r="262" spans="1:9" x14ac:dyDescent="0.2">
      <c r="A262" s="557" t="s">
        <v>524</v>
      </c>
      <c r="B262" s="558" t="s">
        <v>525</v>
      </c>
      <c r="C262" s="558" t="s">
        <v>19</v>
      </c>
      <c r="D262" s="558" t="s">
        <v>77</v>
      </c>
      <c r="E262" s="559">
        <v>132186.5</v>
      </c>
      <c r="F262" s="559">
        <v>25865.200000000001</v>
      </c>
      <c r="G262" s="559">
        <v>6538.13</v>
      </c>
      <c r="H262" s="559">
        <v>-19327.07</v>
      </c>
      <c r="I262" s="560" t="s">
        <v>954</v>
      </c>
    </row>
    <row r="263" spans="1:9" ht="25.5" x14ac:dyDescent="0.2">
      <c r="A263" s="557" t="s">
        <v>4204</v>
      </c>
      <c r="B263" s="558" t="s">
        <v>525</v>
      </c>
      <c r="C263" s="558" t="s">
        <v>1338</v>
      </c>
      <c r="D263" s="558" t="s">
        <v>77</v>
      </c>
      <c r="E263" s="559">
        <v>111500</v>
      </c>
      <c r="F263" s="559">
        <v>11048.1</v>
      </c>
      <c r="G263" s="559"/>
      <c r="H263" s="562">
        <v>-11048.1</v>
      </c>
      <c r="I263" s="563" t="s">
        <v>19</v>
      </c>
    </row>
    <row r="264" spans="1:9" x14ac:dyDescent="0.2">
      <c r="A264" s="561" t="s">
        <v>2573</v>
      </c>
      <c r="B264" s="554" t="s">
        <v>525</v>
      </c>
      <c r="C264" s="554" t="s">
        <v>1338</v>
      </c>
      <c r="D264" s="554" t="s">
        <v>2574</v>
      </c>
      <c r="E264" s="562">
        <v>1048.0999999999999</v>
      </c>
      <c r="F264" s="562">
        <v>1048.0999999999999</v>
      </c>
      <c r="G264" s="562"/>
      <c r="H264" s="562">
        <v>-1048.0999999999999</v>
      </c>
      <c r="I264" s="563" t="s">
        <v>19</v>
      </c>
    </row>
    <row r="265" spans="1:9" x14ac:dyDescent="0.2">
      <c r="A265" s="561" t="s">
        <v>2752</v>
      </c>
      <c r="B265" s="554" t="s">
        <v>525</v>
      </c>
      <c r="C265" s="554" t="s">
        <v>1338</v>
      </c>
      <c r="D265" s="554" t="s">
        <v>2753</v>
      </c>
      <c r="E265" s="562">
        <v>110451.9</v>
      </c>
      <c r="F265" s="562">
        <v>10000</v>
      </c>
      <c r="G265" s="562"/>
      <c r="H265" s="562">
        <v>-10000</v>
      </c>
      <c r="I265" s="563" t="s">
        <v>19</v>
      </c>
    </row>
    <row r="266" spans="1:9" ht="51" x14ac:dyDescent="0.2">
      <c r="A266" s="557" t="s">
        <v>4205</v>
      </c>
      <c r="B266" s="558" t="s">
        <v>525</v>
      </c>
      <c r="C266" s="558" t="s">
        <v>4206</v>
      </c>
      <c r="D266" s="558" t="s">
        <v>77</v>
      </c>
      <c r="E266" s="559">
        <v>2296.3000000000002</v>
      </c>
      <c r="F266" s="559">
        <v>2610.5</v>
      </c>
      <c r="G266" s="559">
        <v>2180.11</v>
      </c>
      <c r="H266" s="559">
        <v>-430.39</v>
      </c>
      <c r="I266" s="560" t="s">
        <v>400</v>
      </c>
    </row>
    <row r="267" spans="1:9" x14ac:dyDescent="0.2">
      <c r="A267" s="561" t="s">
        <v>2337</v>
      </c>
      <c r="B267" s="554" t="s">
        <v>525</v>
      </c>
      <c r="C267" s="554" t="s">
        <v>4206</v>
      </c>
      <c r="D267" s="554" t="s">
        <v>2338</v>
      </c>
      <c r="E267" s="562">
        <v>374</v>
      </c>
      <c r="F267" s="562">
        <v>224.5</v>
      </c>
      <c r="G267" s="562">
        <v>156.9</v>
      </c>
      <c r="H267" s="562">
        <v>-67.599999999999994</v>
      </c>
      <c r="I267" s="563" t="s">
        <v>4207</v>
      </c>
    </row>
    <row r="268" spans="1:9" x14ac:dyDescent="0.2">
      <c r="A268" s="561" t="s">
        <v>2500</v>
      </c>
      <c r="B268" s="554" t="s">
        <v>525</v>
      </c>
      <c r="C268" s="554" t="s">
        <v>4206</v>
      </c>
      <c r="D268" s="554" t="s">
        <v>2501</v>
      </c>
      <c r="E268" s="562">
        <v>1000</v>
      </c>
      <c r="F268" s="562">
        <v>700.5</v>
      </c>
      <c r="G268" s="562">
        <v>700.44</v>
      </c>
      <c r="H268" s="562">
        <v>-0.06</v>
      </c>
      <c r="I268" s="563" t="s">
        <v>59</v>
      </c>
    </row>
    <row r="269" spans="1:9" x14ac:dyDescent="0.2">
      <c r="A269" s="561" t="s">
        <v>2573</v>
      </c>
      <c r="B269" s="554" t="s">
        <v>525</v>
      </c>
      <c r="C269" s="554" t="s">
        <v>4206</v>
      </c>
      <c r="D269" s="554" t="s">
        <v>2574</v>
      </c>
      <c r="E269" s="562">
        <v>768</v>
      </c>
      <c r="F269" s="562">
        <v>1584.5</v>
      </c>
      <c r="G269" s="562">
        <v>1254.25</v>
      </c>
      <c r="H269" s="562">
        <v>-330.25</v>
      </c>
      <c r="I269" s="563" t="s">
        <v>4208</v>
      </c>
    </row>
    <row r="270" spans="1:9" x14ac:dyDescent="0.2">
      <c r="A270" s="561" t="s">
        <v>2752</v>
      </c>
      <c r="B270" s="554" t="s">
        <v>525</v>
      </c>
      <c r="C270" s="554" t="s">
        <v>4206</v>
      </c>
      <c r="D270" s="554" t="s">
        <v>2753</v>
      </c>
      <c r="E270" s="562">
        <v>70</v>
      </c>
      <c r="F270" s="562">
        <v>60.2</v>
      </c>
      <c r="G270" s="562">
        <v>37.97</v>
      </c>
      <c r="H270" s="562">
        <v>-22.23</v>
      </c>
      <c r="I270" s="563" t="s">
        <v>4209</v>
      </c>
    </row>
    <row r="271" spans="1:9" x14ac:dyDescent="0.2">
      <c r="A271" s="561" t="s">
        <v>2876</v>
      </c>
      <c r="B271" s="554" t="s">
        <v>525</v>
      </c>
      <c r="C271" s="554" t="s">
        <v>4206</v>
      </c>
      <c r="D271" s="554" t="s">
        <v>2877</v>
      </c>
      <c r="E271" s="562">
        <v>84.3</v>
      </c>
      <c r="F271" s="562">
        <v>40.799999999999997</v>
      </c>
      <c r="G271" s="562">
        <v>30.55</v>
      </c>
      <c r="H271" s="562">
        <v>-10.25</v>
      </c>
      <c r="I271" s="563" t="s">
        <v>255</v>
      </c>
    </row>
    <row r="272" spans="1:9" ht="51" x14ac:dyDescent="0.2">
      <c r="A272" s="557" t="s">
        <v>4210</v>
      </c>
      <c r="B272" s="558" t="s">
        <v>525</v>
      </c>
      <c r="C272" s="558" t="s">
        <v>4211</v>
      </c>
      <c r="D272" s="558" t="s">
        <v>77</v>
      </c>
      <c r="E272" s="559">
        <v>5550</v>
      </c>
      <c r="F272" s="559">
        <v>1222.5999999999999</v>
      </c>
      <c r="G272" s="559">
        <v>522.47</v>
      </c>
      <c r="H272" s="559">
        <v>-700.13</v>
      </c>
      <c r="I272" s="560" t="s">
        <v>4212</v>
      </c>
    </row>
    <row r="273" spans="1:9" x14ac:dyDescent="0.2">
      <c r="A273" s="561" t="s">
        <v>2337</v>
      </c>
      <c r="B273" s="554" t="s">
        <v>525</v>
      </c>
      <c r="C273" s="554" t="s">
        <v>4211</v>
      </c>
      <c r="D273" s="554" t="s">
        <v>2338</v>
      </c>
      <c r="E273" s="562">
        <v>192</v>
      </c>
      <c r="F273" s="562">
        <v>197</v>
      </c>
      <c r="G273" s="562">
        <v>94.41</v>
      </c>
      <c r="H273" s="562">
        <v>-102.59</v>
      </c>
      <c r="I273" s="563" t="s">
        <v>3232</v>
      </c>
    </row>
    <row r="274" spans="1:9" x14ac:dyDescent="0.2">
      <c r="A274" s="561" t="s">
        <v>2573</v>
      </c>
      <c r="B274" s="554" t="s">
        <v>525</v>
      </c>
      <c r="C274" s="554" t="s">
        <v>4211</v>
      </c>
      <c r="D274" s="554" t="s">
        <v>2574</v>
      </c>
      <c r="E274" s="562">
        <v>5293</v>
      </c>
      <c r="F274" s="562">
        <v>960.6</v>
      </c>
      <c r="G274" s="562">
        <v>428.06</v>
      </c>
      <c r="H274" s="562">
        <v>-532.54</v>
      </c>
      <c r="I274" s="563" t="s">
        <v>1234</v>
      </c>
    </row>
    <row r="275" spans="1:9" x14ac:dyDescent="0.2">
      <c r="A275" s="561" t="s">
        <v>2752</v>
      </c>
      <c r="B275" s="554" t="s">
        <v>525</v>
      </c>
      <c r="C275" s="554" t="s">
        <v>4211</v>
      </c>
      <c r="D275" s="554" t="s">
        <v>2753</v>
      </c>
      <c r="E275" s="562">
        <v>50</v>
      </c>
      <c r="F275" s="562">
        <v>50</v>
      </c>
      <c r="G275" s="562"/>
      <c r="H275" s="562">
        <v>-50</v>
      </c>
      <c r="I275" s="563" t="s">
        <v>19</v>
      </c>
    </row>
    <row r="276" spans="1:9" x14ac:dyDescent="0.2">
      <c r="A276" s="561" t="s">
        <v>2876</v>
      </c>
      <c r="B276" s="554" t="s">
        <v>525</v>
      </c>
      <c r="C276" s="554" t="s">
        <v>4211</v>
      </c>
      <c r="D276" s="554" t="s">
        <v>2877</v>
      </c>
      <c r="E276" s="562">
        <v>15</v>
      </c>
      <c r="F276" s="562">
        <v>15</v>
      </c>
      <c r="G276" s="562"/>
      <c r="H276" s="562">
        <v>-15</v>
      </c>
      <c r="I276" s="563" t="s">
        <v>19</v>
      </c>
    </row>
    <row r="277" spans="1:9" ht="51" x14ac:dyDescent="0.2">
      <c r="A277" s="557" t="s">
        <v>4213</v>
      </c>
      <c r="B277" s="558" t="s">
        <v>525</v>
      </c>
      <c r="C277" s="558" t="s">
        <v>4214</v>
      </c>
      <c r="D277" s="558" t="s">
        <v>77</v>
      </c>
      <c r="E277" s="559">
        <v>2775</v>
      </c>
      <c r="F277" s="559">
        <v>2762.3</v>
      </c>
      <c r="G277" s="559">
        <v>2024.03</v>
      </c>
      <c r="H277" s="559">
        <v>-738.27</v>
      </c>
      <c r="I277" s="560" t="s">
        <v>4215</v>
      </c>
    </row>
    <row r="278" spans="1:9" x14ac:dyDescent="0.2">
      <c r="A278" s="561" t="s">
        <v>2337</v>
      </c>
      <c r="B278" s="554" t="s">
        <v>525</v>
      </c>
      <c r="C278" s="554" t="s">
        <v>4214</v>
      </c>
      <c r="D278" s="554" t="s">
        <v>2338</v>
      </c>
      <c r="E278" s="562">
        <v>250</v>
      </c>
      <c r="F278" s="562">
        <v>370</v>
      </c>
      <c r="G278" s="562">
        <v>122.6</v>
      </c>
      <c r="H278" s="562">
        <v>-247.4</v>
      </c>
      <c r="I278" s="563" t="s">
        <v>4216</v>
      </c>
    </row>
    <row r="279" spans="1:9" x14ac:dyDescent="0.2">
      <c r="A279" s="561" t="s">
        <v>2573</v>
      </c>
      <c r="B279" s="554" t="s">
        <v>525</v>
      </c>
      <c r="C279" s="554" t="s">
        <v>4214</v>
      </c>
      <c r="D279" s="554" t="s">
        <v>2574</v>
      </c>
      <c r="E279" s="562">
        <v>2406</v>
      </c>
      <c r="F279" s="562">
        <v>2333.3000000000002</v>
      </c>
      <c r="G279" s="562">
        <v>1899.57</v>
      </c>
      <c r="H279" s="562">
        <v>-433.73</v>
      </c>
      <c r="I279" s="563" t="s">
        <v>354</v>
      </c>
    </row>
    <row r="280" spans="1:9" x14ac:dyDescent="0.2">
      <c r="A280" s="561" t="s">
        <v>2752</v>
      </c>
      <c r="B280" s="554" t="s">
        <v>525</v>
      </c>
      <c r="C280" s="554" t="s">
        <v>4214</v>
      </c>
      <c r="D280" s="554" t="s">
        <v>2753</v>
      </c>
      <c r="E280" s="562">
        <v>70</v>
      </c>
      <c r="F280" s="562">
        <v>10</v>
      </c>
      <c r="G280" s="562"/>
      <c r="H280" s="562">
        <v>-10</v>
      </c>
      <c r="I280" s="563" t="s">
        <v>19</v>
      </c>
    </row>
    <row r="281" spans="1:9" x14ac:dyDescent="0.2">
      <c r="A281" s="561" t="s">
        <v>2876</v>
      </c>
      <c r="B281" s="554" t="s">
        <v>525</v>
      </c>
      <c r="C281" s="554" t="s">
        <v>4214</v>
      </c>
      <c r="D281" s="554" t="s">
        <v>2877</v>
      </c>
      <c r="E281" s="562">
        <v>49</v>
      </c>
      <c r="F281" s="562">
        <v>49</v>
      </c>
      <c r="G281" s="562">
        <v>1.87</v>
      </c>
      <c r="H281" s="562">
        <v>-47.13</v>
      </c>
      <c r="I281" s="563" t="s">
        <v>4217</v>
      </c>
    </row>
    <row r="282" spans="1:9" ht="51" x14ac:dyDescent="0.2">
      <c r="A282" s="557" t="s">
        <v>4218</v>
      </c>
      <c r="B282" s="558" t="s">
        <v>525</v>
      </c>
      <c r="C282" s="558" t="s">
        <v>4219</v>
      </c>
      <c r="D282" s="558" t="s">
        <v>77</v>
      </c>
      <c r="E282" s="559">
        <v>3256</v>
      </c>
      <c r="F282" s="559">
        <v>153.80000000000001</v>
      </c>
      <c r="G282" s="559">
        <v>149.68</v>
      </c>
      <c r="H282" s="559">
        <v>-4.12</v>
      </c>
      <c r="I282" s="560" t="s">
        <v>723</v>
      </c>
    </row>
    <row r="283" spans="1:9" x14ac:dyDescent="0.2">
      <c r="A283" s="561" t="s">
        <v>2337</v>
      </c>
      <c r="B283" s="554" t="s">
        <v>525</v>
      </c>
      <c r="C283" s="554" t="s">
        <v>4219</v>
      </c>
      <c r="D283" s="554" t="s">
        <v>2338</v>
      </c>
      <c r="E283" s="562">
        <v>245</v>
      </c>
      <c r="F283" s="562">
        <v>40.4</v>
      </c>
      <c r="G283" s="562">
        <v>36.369999999999997</v>
      </c>
      <c r="H283" s="562">
        <v>-4.03</v>
      </c>
      <c r="I283" s="563" t="s">
        <v>734</v>
      </c>
    </row>
    <row r="284" spans="1:9" x14ac:dyDescent="0.2">
      <c r="A284" s="561" t="s">
        <v>2573</v>
      </c>
      <c r="B284" s="554" t="s">
        <v>525</v>
      </c>
      <c r="C284" s="554" t="s">
        <v>4219</v>
      </c>
      <c r="D284" s="554" t="s">
        <v>2574</v>
      </c>
      <c r="E284" s="562">
        <v>2986</v>
      </c>
      <c r="F284" s="562">
        <v>113.4</v>
      </c>
      <c r="G284" s="562">
        <v>113.31</v>
      </c>
      <c r="H284" s="562">
        <v>-0.09</v>
      </c>
      <c r="I284" s="563" t="s">
        <v>5</v>
      </c>
    </row>
    <row r="285" spans="1:9" x14ac:dyDescent="0.2">
      <c r="A285" s="561" t="s">
        <v>2876</v>
      </c>
      <c r="B285" s="554" t="s">
        <v>525</v>
      </c>
      <c r="C285" s="554" t="s">
        <v>4219</v>
      </c>
      <c r="D285" s="554" t="s">
        <v>2877</v>
      </c>
      <c r="E285" s="562">
        <v>25</v>
      </c>
      <c r="F285" s="562"/>
      <c r="G285" s="562"/>
      <c r="H285" s="562"/>
      <c r="I285" s="563" t="s">
        <v>19</v>
      </c>
    </row>
    <row r="286" spans="1:9" ht="51" x14ac:dyDescent="0.2">
      <c r="A286" s="557" t="s">
        <v>4220</v>
      </c>
      <c r="B286" s="558" t="s">
        <v>525</v>
      </c>
      <c r="C286" s="558" t="s">
        <v>4221</v>
      </c>
      <c r="D286" s="558" t="s">
        <v>77</v>
      </c>
      <c r="E286" s="559">
        <v>3237.5</v>
      </c>
      <c r="F286" s="559">
        <v>2517.6999999999998</v>
      </c>
      <c r="G286" s="559">
        <v>1385.01</v>
      </c>
      <c r="H286" s="559">
        <v>-1132.69</v>
      </c>
      <c r="I286" s="560" t="s">
        <v>4065</v>
      </c>
    </row>
    <row r="287" spans="1:9" x14ac:dyDescent="0.2">
      <c r="A287" s="561" t="s">
        <v>2337</v>
      </c>
      <c r="B287" s="554" t="s">
        <v>525</v>
      </c>
      <c r="C287" s="554" t="s">
        <v>4221</v>
      </c>
      <c r="D287" s="554" t="s">
        <v>2338</v>
      </c>
      <c r="E287" s="562">
        <v>1248.5</v>
      </c>
      <c r="F287" s="562">
        <v>678.7</v>
      </c>
      <c r="G287" s="562">
        <v>409.59</v>
      </c>
      <c r="H287" s="562">
        <v>-269.11</v>
      </c>
      <c r="I287" s="563" t="s">
        <v>4222</v>
      </c>
    </row>
    <row r="288" spans="1:9" x14ac:dyDescent="0.2">
      <c r="A288" s="561" t="s">
        <v>2573</v>
      </c>
      <c r="B288" s="554" t="s">
        <v>525</v>
      </c>
      <c r="C288" s="554" t="s">
        <v>4221</v>
      </c>
      <c r="D288" s="554" t="s">
        <v>2574</v>
      </c>
      <c r="E288" s="562">
        <v>1803</v>
      </c>
      <c r="F288" s="562">
        <v>1553</v>
      </c>
      <c r="G288" s="562">
        <v>928.69</v>
      </c>
      <c r="H288" s="562">
        <v>-624.30999999999995</v>
      </c>
      <c r="I288" s="563" t="s">
        <v>744</v>
      </c>
    </row>
    <row r="289" spans="1:9" x14ac:dyDescent="0.2">
      <c r="A289" s="561" t="s">
        <v>2752</v>
      </c>
      <c r="B289" s="554" t="s">
        <v>525</v>
      </c>
      <c r="C289" s="554" t="s">
        <v>4221</v>
      </c>
      <c r="D289" s="554" t="s">
        <v>2753</v>
      </c>
      <c r="E289" s="562">
        <v>115</v>
      </c>
      <c r="F289" s="562">
        <v>215</v>
      </c>
      <c r="G289" s="562">
        <v>8.69</v>
      </c>
      <c r="H289" s="562">
        <v>-206.31</v>
      </c>
      <c r="I289" s="563" t="s">
        <v>4223</v>
      </c>
    </row>
    <row r="290" spans="1:9" x14ac:dyDescent="0.2">
      <c r="A290" s="561" t="s">
        <v>2876</v>
      </c>
      <c r="B290" s="554" t="s">
        <v>525</v>
      </c>
      <c r="C290" s="554" t="s">
        <v>4221</v>
      </c>
      <c r="D290" s="554" t="s">
        <v>2877</v>
      </c>
      <c r="E290" s="562">
        <v>71</v>
      </c>
      <c r="F290" s="562">
        <v>71</v>
      </c>
      <c r="G290" s="562">
        <v>38.04</v>
      </c>
      <c r="H290" s="562">
        <v>-32.96</v>
      </c>
      <c r="I290" s="563" t="s">
        <v>4196</v>
      </c>
    </row>
    <row r="291" spans="1:9" ht="38.25" x14ac:dyDescent="0.2">
      <c r="A291" s="557" t="s">
        <v>4224</v>
      </c>
      <c r="B291" s="558" t="s">
        <v>525</v>
      </c>
      <c r="C291" s="558" t="s">
        <v>4225</v>
      </c>
      <c r="D291" s="558" t="s">
        <v>77</v>
      </c>
      <c r="E291" s="559">
        <v>3571.7</v>
      </c>
      <c r="F291" s="559">
        <v>3571.7</v>
      </c>
      <c r="G291" s="559"/>
      <c r="H291" s="559">
        <v>-3571.7</v>
      </c>
      <c r="I291" s="563" t="s">
        <v>19</v>
      </c>
    </row>
    <row r="292" spans="1:9" x14ac:dyDescent="0.2">
      <c r="A292" s="561" t="s">
        <v>2337</v>
      </c>
      <c r="B292" s="554" t="s">
        <v>525</v>
      </c>
      <c r="C292" s="554" t="s">
        <v>4225</v>
      </c>
      <c r="D292" s="554" t="s">
        <v>2338</v>
      </c>
      <c r="E292" s="562">
        <v>3571.7</v>
      </c>
      <c r="F292" s="562">
        <v>2951.7</v>
      </c>
      <c r="G292" s="562"/>
      <c r="H292" s="562">
        <v>-2951.7</v>
      </c>
      <c r="I292" s="563" t="s">
        <v>19</v>
      </c>
    </row>
    <row r="293" spans="1:9" x14ac:dyDescent="0.2">
      <c r="A293" s="561" t="s">
        <v>2573</v>
      </c>
      <c r="B293" s="554" t="s">
        <v>525</v>
      </c>
      <c r="C293" s="554" t="s">
        <v>4225</v>
      </c>
      <c r="D293" s="554" t="s">
        <v>2574</v>
      </c>
      <c r="E293" s="562"/>
      <c r="F293" s="562">
        <v>300</v>
      </c>
      <c r="G293" s="562"/>
      <c r="H293" s="562">
        <v>-300</v>
      </c>
      <c r="I293" s="563" t="s">
        <v>19</v>
      </c>
    </row>
    <row r="294" spans="1:9" x14ac:dyDescent="0.2">
      <c r="A294" s="561" t="s">
        <v>2752</v>
      </c>
      <c r="B294" s="554" t="s">
        <v>525</v>
      </c>
      <c r="C294" s="554" t="s">
        <v>4225</v>
      </c>
      <c r="D294" s="554" t="s">
        <v>2753</v>
      </c>
      <c r="E294" s="562"/>
      <c r="F294" s="562">
        <v>300</v>
      </c>
      <c r="G294" s="562"/>
      <c r="H294" s="562">
        <v>-300</v>
      </c>
      <c r="I294" s="563" t="s">
        <v>19</v>
      </c>
    </row>
    <row r="295" spans="1:9" x14ac:dyDescent="0.2">
      <c r="A295" s="561" t="s">
        <v>2876</v>
      </c>
      <c r="B295" s="554" t="s">
        <v>525</v>
      </c>
      <c r="C295" s="554" t="s">
        <v>4225</v>
      </c>
      <c r="D295" s="554" t="s">
        <v>2877</v>
      </c>
      <c r="E295" s="562"/>
      <c r="F295" s="562">
        <v>20</v>
      </c>
      <c r="G295" s="562"/>
      <c r="H295" s="562">
        <v>-20</v>
      </c>
      <c r="I295" s="563" t="s">
        <v>19</v>
      </c>
    </row>
    <row r="296" spans="1:9" ht="38.25" x14ac:dyDescent="0.2">
      <c r="A296" s="557" t="s">
        <v>4226</v>
      </c>
      <c r="B296" s="558" t="s">
        <v>525</v>
      </c>
      <c r="C296" s="558" t="s">
        <v>4227</v>
      </c>
      <c r="D296" s="558" t="s">
        <v>77</v>
      </c>
      <c r="E296" s="559"/>
      <c r="F296" s="559">
        <v>458.5</v>
      </c>
      <c r="G296" s="559">
        <v>161.11000000000001</v>
      </c>
      <c r="H296" s="559">
        <v>-297.39</v>
      </c>
      <c r="I296" s="560" t="s">
        <v>3344</v>
      </c>
    </row>
    <row r="297" spans="1:9" x14ac:dyDescent="0.2">
      <c r="A297" s="561" t="s">
        <v>2337</v>
      </c>
      <c r="B297" s="554" t="s">
        <v>525</v>
      </c>
      <c r="C297" s="554" t="s">
        <v>4227</v>
      </c>
      <c r="D297" s="554" t="s">
        <v>2338</v>
      </c>
      <c r="E297" s="562"/>
      <c r="F297" s="562">
        <v>207.7</v>
      </c>
      <c r="G297" s="562">
        <v>40.81</v>
      </c>
      <c r="H297" s="562">
        <v>-166.89</v>
      </c>
      <c r="I297" s="563" t="s">
        <v>4228</v>
      </c>
    </row>
    <row r="298" spans="1:9" x14ac:dyDescent="0.2">
      <c r="A298" s="561" t="s">
        <v>2573</v>
      </c>
      <c r="B298" s="554" t="s">
        <v>525</v>
      </c>
      <c r="C298" s="554" t="s">
        <v>4227</v>
      </c>
      <c r="D298" s="554" t="s">
        <v>2574</v>
      </c>
      <c r="E298" s="562"/>
      <c r="F298" s="562">
        <v>217.8</v>
      </c>
      <c r="G298" s="562">
        <v>120.3</v>
      </c>
      <c r="H298" s="562">
        <v>-97.5</v>
      </c>
      <c r="I298" s="563" t="s">
        <v>4229</v>
      </c>
    </row>
    <row r="299" spans="1:9" x14ac:dyDescent="0.2">
      <c r="A299" s="561" t="s">
        <v>2876</v>
      </c>
      <c r="B299" s="554" t="s">
        <v>525</v>
      </c>
      <c r="C299" s="554" t="s">
        <v>4227</v>
      </c>
      <c r="D299" s="554" t="s">
        <v>2877</v>
      </c>
      <c r="E299" s="562"/>
      <c r="F299" s="562">
        <v>33</v>
      </c>
      <c r="G299" s="562"/>
      <c r="H299" s="562">
        <v>-33</v>
      </c>
      <c r="I299" s="563" t="s">
        <v>19</v>
      </c>
    </row>
    <row r="300" spans="1:9" ht="51" x14ac:dyDescent="0.2">
      <c r="A300" s="557" t="s">
        <v>4230</v>
      </c>
      <c r="B300" s="558" t="s">
        <v>525</v>
      </c>
      <c r="C300" s="558" t="s">
        <v>4231</v>
      </c>
      <c r="D300" s="558" t="s">
        <v>77</v>
      </c>
      <c r="E300" s="559"/>
      <c r="F300" s="559">
        <v>1520</v>
      </c>
      <c r="G300" s="559">
        <v>115.72</v>
      </c>
      <c r="H300" s="559">
        <v>-1404.28</v>
      </c>
      <c r="I300" s="560" t="s">
        <v>4232</v>
      </c>
    </row>
    <row r="301" spans="1:9" x14ac:dyDescent="0.2">
      <c r="A301" s="561" t="s">
        <v>2337</v>
      </c>
      <c r="B301" s="554" t="s">
        <v>525</v>
      </c>
      <c r="C301" s="554" t="s">
        <v>4231</v>
      </c>
      <c r="D301" s="554" t="s">
        <v>2338</v>
      </c>
      <c r="E301" s="562"/>
      <c r="F301" s="562">
        <v>435</v>
      </c>
      <c r="G301" s="562"/>
      <c r="H301" s="562">
        <v>-435</v>
      </c>
      <c r="I301" s="563" t="s">
        <v>19</v>
      </c>
    </row>
    <row r="302" spans="1:9" x14ac:dyDescent="0.2">
      <c r="A302" s="561" t="s">
        <v>2573</v>
      </c>
      <c r="B302" s="554" t="s">
        <v>525</v>
      </c>
      <c r="C302" s="554" t="s">
        <v>4231</v>
      </c>
      <c r="D302" s="554" t="s">
        <v>2574</v>
      </c>
      <c r="E302" s="562"/>
      <c r="F302" s="562">
        <v>1000</v>
      </c>
      <c r="G302" s="562">
        <v>115.72</v>
      </c>
      <c r="H302" s="562">
        <v>-884.28</v>
      </c>
      <c r="I302" s="563" t="s">
        <v>4233</v>
      </c>
    </row>
    <row r="303" spans="1:9" x14ac:dyDescent="0.2">
      <c r="A303" s="561" t="s">
        <v>2752</v>
      </c>
      <c r="B303" s="554" t="s">
        <v>525</v>
      </c>
      <c r="C303" s="554" t="s">
        <v>4231</v>
      </c>
      <c r="D303" s="554" t="s">
        <v>2753</v>
      </c>
      <c r="E303" s="562"/>
      <c r="F303" s="562">
        <v>75</v>
      </c>
      <c r="G303" s="562"/>
      <c r="H303" s="562">
        <v>-75</v>
      </c>
      <c r="I303" s="563" t="s">
        <v>19</v>
      </c>
    </row>
    <row r="304" spans="1:9" x14ac:dyDescent="0.2">
      <c r="A304" s="561" t="s">
        <v>2876</v>
      </c>
      <c r="B304" s="554" t="s">
        <v>525</v>
      </c>
      <c r="C304" s="554" t="s">
        <v>4231</v>
      </c>
      <c r="D304" s="554" t="s">
        <v>2877</v>
      </c>
      <c r="E304" s="562"/>
      <c r="F304" s="562">
        <v>10</v>
      </c>
      <c r="G304" s="562"/>
      <c r="H304" s="562">
        <v>-10</v>
      </c>
      <c r="I304" s="563" t="s">
        <v>19</v>
      </c>
    </row>
    <row r="305" spans="1:9" x14ac:dyDescent="0.2">
      <c r="A305" s="557" t="s">
        <v>564</v>
      </c>
      <c r="B305" s="558" t="s">
        <v>565</v>
      </c>
      <c r="C305" s="558" t="s">
        <v>19</v>
      </c>
      <c r="D305" s="558" t="s">
        <v>77</v>
      </c>
      <c r="E305" s="559">
        <v>362763.1</v>
      </c>
      <c r="F305" s="559">
        <f>213891.7+1633.2</f>
        <v>215524.90000000002</v>
      </c>
      <c r="G305" s="559">
        <f>141860.4+1633.2</f>
        <v>143493.6</v>
      </c>
      <c r="H305" s="559">
        <f>G305-F305</f>
        <v>-72031.300000000017</v>
      </c>
      <c r="I305" s="564">
        <f>G305/F305*100</f>
        <v>66.578664460579731</v>
      </c>
    </row>
    <row r="306" spans="1:9" x14ac:dyDescent="0.2">
      <c r="A306" s="557" t="s">
        <v>4145</v>
      </c>
      <c r="B306" s="558" t="s">
        <v>565</v>
      </c>
      <c r="C306" s="558" t="s">
        <v>4146</v>
      </c>
      <c r="D306" s="558" t="s">
        <v>77</v>
      </c>
      <c r="E306" s="559">
        <v>83312.7</v>
      </c>
      <c r="F306" s="559">
        <v>86112.7</v>
      </c>
      <c r="G306" s="559">
        <v>83350.16</v>
      </c>
      <c r="H306" s="559">
        <f>G306-F306</f>
        <v>-2762.5399999999936</v>
      </c>
      <c r="I306" s="560" t="s">
        <v>329</v>
      </c>
    </row>
    <row r="307" spans="1:9" x14ac:dyDescent="0.2">
      <c r="A307" s="561" t="s">
        <v>2337</v>
      </c>
      <c r="B307" s="554" t="s">
        <v>565</v>
      </c>
      <c r="C307" s="554" t="s">
        <v>4146</v>
      </c>
      <c r="D307" s="554" t="s">
        <v>2338</v>
      </c>
      <c r="E307" s="562">
        <v>9485.7000000000007</v>
      </c>
      <c r="F307" s="562">
        <v>7690.7</v>
      </c>
      <c r="G307" s="562">
        <v>7252.76</v>
      </c>
      <c r="H307" s="562">
        <v>-437.94</v>
      </c>
      <c r="I307" s="563" t="s">
        <v>579</v>
      </c>
    </row>
    <row r="308" spans="1:9" x14ac:dyDescent="0.2">
      <c r="A308" s="561" t="s">
        <v>2573</v>
      </c>
      <c r="B308" s="554" t="s">
        <v>565</v>
      </c>
      <c r="C308" s="554" t="s">
        <v>4146</v>
      </c>
      <c r="D308" s="554" t="s">
        <v>2574</v>
      </c>
      <c r="E308" s="562">
        <v>4262.8</v>
      </c>
      <c r="F308" s="562">
        <v>3562.8</v>
      </c>
      <c r="G308" s="562">
        <v>3235.77</v>
      </c>
      <c r="H308" s="562">
        <v>-327.02999999999997</v>
      </c>
      <c r="I308" s="563" t="s">
        <v>378</v>
      </c>
    </row>
    <row r="309" spans="1:9" x14ac:dyDescent="0.2">
      <c r="A309" s="561" t="s">
        <v>2752</v>
      </c>
      <c r="B309" s="554" t="s">
        <v>565</v>
      </c>
      <c r="C309" s="554" t="s">
        <v>4146</v>
      </c>
      <c r="D309" s="554" t="s">
        <v>2753</v>
      </c>
      <c r="E309" s="562">
        <v>69540.2</v>
      </c>
      <c r="F309" s="562">
        <v>74849.2</v>
      </c>
      <c r="G309" s="562">
        <v>72851.72</v>
      </c>
      <c r="H309" s="562">
        <v>-1997.48</v>
      </c>
      <c r="I309" s="563" t="s">
        <v>723</v>
      </c>
    </row>
    <row r="310" spans="1:9" x14ac:dyDescent="0.2">
      <c r="A310" s="561" t="s">
        <v>2876</v>
      </c>
      <c r="B310" s="554" t="s">
        <v>565</v>
      </c>
      <c r="C310" s="554" t="s">
        <v>4146</v>
      </c>
      <c r="D310" s="554" t="s">
        <v>2877</v>
      </c>
      <c r="E310" s="562">
        <v>24</v>
      </c>
      <c r="F310" s="562">
        <v>10</v>
      </c>
      <c r="G310" s="562">
        <v>9.91</v>
      </c>
      <c r="H310" s="562">
        <v>-0.09</v>
      </c>
      <c r="I310" s="563" t="s">
        <v>351</v>
      </c>
    </row>
    <row r="311" spans="1:9" x14ac:dyDescent="0.2">
      <c r="A311" s="557" t="s">
        <v>4234</v>
      </c>
      <c r="B311" s="558" t="s">
        <v>565</v>
      </c>
      <c r="C311" s="558" t="s">
        <v>4235</v>
      </c>
      <c r="D311" s="558" t="s">
        <v>77</v>
      </c>
      <c r="E311" s="559"/>
      <c r="F311" s="559">
        <v>484.2</v>
      </c>
      <c r="G311" s="559">
        <v>199.83</v>
      </c>
      <c r="H311" s="559">
        <v>-284.37</v>
      </c>
      <c r="I311" s="560" t="s">
        <v>3168</v>
      </c>
    </row>
    <row r="312" spans="1:9" x14ac:dyDescent="0.2">
      <c r="A312" s="561" t="s">
        <v>2337</v>
      </c>
      <c r="B312" s="554" t="s">
        <v>565</v>
      </c>
      <c r="C312" s="554" t="s">
        <v>4235</v>
      </c>
      <c r="D312" s="554" t="s">
        <v>2338</v>
      </c>
      <c r="E312" s="562"/>
      <c r="F312" s="562">
        <v>51.6</v>
      </c>
      <c r="G312" s="562">
        <v>48.93</v>
      </c>
      <c r="H312" s="562">
        <v>-2.67</v>
      </c>
      <c r="I312" s="563" t="s">
        <v>601</v>
      </c>
    </row>
    <row r="313" spans="1:9" x14ac:dyDescent="0.2">
      <c r="A313" s="561" t="s">
        <v>2573</v>
      </c>
      <c r="B313" s="554" t="s">
        <v>565</v>
      </c>
      <c r="C313" s="554" t="s">
        <v>4235</v>
      </c>
      <c r="D313" s="554" t="s">
        <v>2574</v>
      </c>
      <c r="E313" s="562"/>
      <c r="F313" s="562">
        <v>281.7</v>
      </c>
      <c r="G313" s="562"/>
      <c r="H313" s="562">
        <v>-281.7</v>
      </c>
      <c r="I313" s="563" t="s">
        <v>19</v>
      </c>
    </row>
    <row r="314" spans="1:9" x14ac:dyDescent="0.2">
      <c r="A314" s="561" t="s">
        <v>2752</v>
      </c>
      <c r="B314" s="554" t="s">
        <v>565</v>
      </c>
      <c r="C314" s="554" t="s">
        <v>4235</v>
      </c>
      <c r="D314" s="554" t="s">
        <v>2753</v>
      </c>
      <c r="E314" s="562"/>
      <c r="F314" s="562">
        <v>150.9</v>
      </c>
      <c r="G314" s="562">
        <v>150.9</v>
      </c>
      <c r="H314" s="562"/>
      <c r="I314" s="563" t="s">
        <v>59</v>
      </c>
    </row>
    <row r="315" spans="1:9" ht="25.5" x14ac:dyDescent="0.2">
      <c r="A315" s="557" t="s">
        <v>4183</v>
      </c>
      <c r="B315" s="558" t="s">
        <v>565</v>
      </c>
      <c r="C315" s="558" t="s">
        <v>4184</v>
      </c>
      <c r="D315" s="558" t="s">
        <v>77</v>
      </c>
      <c r="E315" s="559">
        <v>3858</v>
      </c>
      <c r="F315" s="559">
        <v>4635.6000000000004</v>
      </c>
      <c r="G315" s="559">
        <v>2287.09</v>
      </c>
      <c r="H315" s="559">
        <v>-2348.5100000000002</v>
      </c>
      <c r="I315" s="560" t="s">
        <v>4236</v>
      </c>
    </row>
    <row r="316" spans="1:9" x14ac:dyDescent="0.2">
      <c r="A316" s="561" t="s">
        <v>20</v>
      </c>
      <c r="B316" s="554" t="s">
        <v>565</v>
      </c>
      <c r="C316" s="554" t="s">
        <v>4184</v>
      </c>
      <c r="D316" s="554" t="s">
        <v>21</v>
      </c>
      <c r="E316" s="562">
        <v>400</v>
      </c>
      <c r="F316" s="562">
        <v>556</v>
      </c>
      <c r="G316" s="562">
        <v>536.37</v>
      </c>
      <c r="H316" s="562">
        <v>-19.63</v>
      </c>
      <c r="I316" s="563" t="s">
        <v>646</v>
      </c>
    </row>
    <row r="317" spans="1:9" x14ac:dyDescent="0.2">
      <c r="A317" s="561" t="s">
        <v>2337</v>
      </c>
      <c r="B317" s="554" t="s">
        <v>565</v>
      </c>
      <c r="C317" s="554" t="s">
        <v>4184</v>
      </c>
      <c r="D317" s="554" t="s">
        <v>2338</v>
      </c>
      <c r="E317" s="562">
        <v>969.4</v>
      </c>
      <c r="F317" s="562">
        <v>1006.3</v>
      </c>
      <c r="G317" s="562">
        <v>462.27</v>
      </c>
      <c r="H317" s="562">
        <v>-544.03</v>
      </c>
      <c r="I317" s="563" t="s">
        <v>4237</v>
      </c>
    </row>
    <row r="318" spans="1:9" x14ac:dyDescent="0.2">
      <c r="A318" s="561" t="s">
        <v>2573</v>
      </c>
      <c r="B318" s="554" t="s">
        <v>565</v>
      </c>
      <c r="C318" s="554" t="s">
        <v>4184</v>
      </c>
      <c r="D318" s="554" t="s">
        <v>2574</v>
      </c>
      <c r="E318" s="562">
        <v>1881.9</v>
      </c>
      <c r="F318" s="562">
        <v>1690.1</v>
      </c>
      <c r="G318" s="562">
        <v>851.5</v>
      </c>
      <c r="H318" s="562">
        <v>-838.6</v>
      </c>
      <c r="I318" s="563" t="s">
        <v>1156</v>
      </c>
    </row>
    <row r="319" spans="1:9" x14ac:dyDescent="0.2">
      <c r="A319" s="561" t="s">
        <v>2752</v>
      </c>
      <c r="B319" s="554" t="s">
        <v>565</v>
      </c>
      <c r="C319" s="554" t="s">
        <v>4184</v>
      </c>
      <c r="D319" s="554" t="s">
        <v>2753</v>
      </c>
      <c r="E319" s="562">
        <v>392.1</v>
      </c>
      <c r="F319" s="562">
        <v>1192.2</v>
      </c>
      <c r="G319" s="562">
        <v>358.06</v>
      </c>
      <c r="H319" s="562">
        <v>-834.14</v>
      </c>
      <c r="I319" s="563" t="s">
        <v>4238</v>
      </c>
    </row>
    <row r="320" spans="1:9" x14ac:dyDescent="0.2">
      <c r="A320" s="561" t="s">
        <v>2876</v>
      </c>
      <c r="B320" s="554" t="s">
        <v>565</v>
      </c>
      <c r="C320" s="554" t="s">
        <v>4184</v>
      </c>
      <c r="D320" s="554" t="s">
        <v>2877</v>
      </c>
      <c r="E320" s="562">
        <v>214.6</v>
      </c>
      <c r="F320" s="562">
        <v>191</v>
      </c>
      <c r="G320" s="562">
        <v>78.900000000000006</v>
      </c>
      <c r="H320" s="562">
        <v>-112.1</v>
      </c>
      <c r="I320" s="563" t="s">
        <v>3168</v>
      </c>
    </row>
    <row r="321" spans="1:9" ht="25.5" x14ac:dyDescent="0.2">
      <c r="A321" s="557" t="s">
        <v>4050</v>
      </c>
      <c r="B321" s="558" t="s">
        <v>565</v>
      </c>
      <c r="C321" s="558" t="s">
        <v>4051</v>
      </c>
      <c r="D321" s="558" t="s">
        <v>77</v>
      </c>
      <c r="E321" s="559">
        <v>1503</v>
      </c>
      <c r="F321" s="559">
        <v>2000.6</v>
      </c>
      <c r="G321" s="559">
        <v>1091.7</v>
      </c>
      <c r="H321" s="559">
        <v>-908.9</v>
      </c>
      <c r="I321" s="560" t="s">
        <v>3368</v>
      </c>
    </row>
    <row r="322" spans="1:9" x14ac:dyDescent="0.2">
      <c r="A322" s="561" t="s">
        <v>20</v>
      </c>
      <c r="B322" s="554" t="s">
        <v>565</v>
      </c>
      <c r="C322" s="554" t="s">
        <v>4051</v>
      </c>
      <c r="D322" s="554" t="s">
        <v>21</v>
      </c>
      <c r="E322" s="562">
        <v>355</v>
      </c>
      <c r="F322" s="562">
        <v>472.8</v>
      </c>
      <c r="G322" s="562">
        <v>459.26</v>
      </c>
      <c r="H322" s="562">
        <v>-13.54</v>
      </c>
      <c r="I322" s="563" t="s">
        <v>856</v>
      </c>
    </row>
    <row r="323" spans="1:9" x14ac:dyDescent="0.2">
      <c r="A323" s="561" t="s">
        <v>2337</v>
      </c>
      <c r="B323" s="554" t="s">
        <v>565</v>
      </c>
      <c r="C323" s="554" t="s">
        <v>4051</v>
      </c>
      <c r="D323" s="554" t="s">
        <v>2338</v>
      </c>
      <c r="E323" s="562">
        <v>325</v>
      </c>
      <c r="F323" s="562">
        <v>530.4</v>
      </c>
      <c r="G323" s="562">
        <v>92.2</v>
      </c>
      <c r="H323" s="562">
        <v>-438.2</v>
      </c>
      <c r="I323" s="563" t="s">
        <v>4239</v>
      </c>
    </row>
    <row r="324" spans="1:9" x14ac:dyDescent="0.2">
      <c r="A324" s="561" t="s">
        <v>2573</v>
      </c>
      <c r="B324" s="554" t="s">
        <v>565</v>
      </c>
      <c r="C324" s="554" t="s">
        <v>4051</v>
      </c>
      <c r="D324" s="554" t="s">
        <v>2574</v>
      </c>
      <c r="E324" s="562">
        <v>451</v>
      </c>
      <c r="F324" s="562">
        <v>833</v>
      </c>
      <c r="G324" s="562">
        <v>493.67</v>
      </c>
      <c r="H324" s="562">
        <v>-339.33</v>
      </c>
      <c r="I324" s="563" t="s">
        <v>4240</v>
      </c>
    </row>
    <row r="325" spans="1:9" x14ac:dyDescent="0.2">
      <c r="A325" s="561" t="s">
        <v>2752</v>
      </c>
      <c r="B325" s="554" t="s">
        <v>565</v>
      </c>
      <c r="C325" s="554" t="s">
        <v>4051</v>
      </c>
      <c r="D325" s="554" t="s">
        <v>2753</v>
      </c>
      <c r="E325" s="562">
        <v>110</v>
      </c>
      <c r="F325" s="562">
        <v>110</v>
      </c>
      <c r="G325" s="562">
        <v>46.2</v>
      </c>
      <c r="H325" s="562">
        <v>-63.8</v>
      </c>
      <c r="I325" s="563" t="s">
        <v>4241</v>
      </c>
    </row>
    <row r="326" spans="1:9" x14ac:dyDescent="0.2">
      <c r="A326" s="561" t="s">
        <v>2876</v>
      </c>
      <c r="B326" s="554" t="s">
        <v>565</v>
      </c>
      <c r="C326" s="554" t="s">
        <v>4051</v>
      </c>
      <c r="D326" s="554" t="s">
        <v>2877</v>
      </c>
      <c r="E326" s="562">
        <v>262</v>
      </c>
      <c r="F326" s="562">
        <v>54.4</v>
      </c>
      <c r="G326" s="562">
        <v>0.37</v>
      </c>
      <c r="H326" s="562">
        <v>-54.03</v>
      </c>
      <c r="I326" s="563" t="s">
        <v>4242</v>
      </c>
    </row>
    <row r="327" spans="1:9" ht="25.5" x14ac:dyDescent="0.2">
      <c r="A327" s="557" t="s">
        <v>4053</v>
      </c>
      <c r="B327" s="558" t="s">
        <v>565</v>
      </c>
      <c r="C327" s="558" t="s">
        <v>4054</v>
      </c>
      <c r="D327" s="558" t="s">
        <v>77</v>
      </c>
      <c r="E327" s="559">
        <v>17822.2</v>
      </c>
      <c r="F327" s="559">
        <f>36819+1633.2</f>
        <v>38452.199999999997</v>
      </c>
      <c r="G327" s="559">
        <f>6321+1633.2</f>
        <v>7954.2</v>
      </c>
      <c r="H327" s="559">
        <f>G327-F327</f>
        <v>-30497.999999999996</v>
      </c>
      <c r="I327" s="564">
        <f>G327/F327*100</f>
        <v>20.685942546850377</v>
      </c>
    </row>
    <row r="328" spans="1:9" ht="25.5" x14ac:dyDescent="0.2">
      <c r="A328" s="92" t="s">
        <v>891</v>
      </c>
      <c r="B328" s="558"/>
      <c r="C328" s="558"/>
      <c r="D328" s="558"/>
      <c r="E328" s="559"/>
      <c r="F328" s="565">
        <v>1633.2</v>
      </c>
      <c r="G328" s="565">
        <v>1633.2</v>
      </c>
      <c r="H328" s="565">
        <f>G328-F328</f>
        <v>0</v>
      </c>
      <c r="I328" s="566">
        <f>G328/F328*100</f>
        <v>100</v>
      </c>
    </row>
    <row r="329" spans="1:9" x14ac:dyDescent="0.2">
      <c r="A329" s="561" t="s">
        <v>20</v>
      </c>
      <c r="B329" s="554" t="s">
        <v>565</v>
      </c>
      <c r="C329" s="554" t="s">
        <v>4054</v>
      </c>
      <c r="D329" s="554" t="s">
        <v>21</v>
      </c>
      <c r="E329" s="562">
        <v>150</v>
      </c>
      <c r="F329" s="562">
        <v>290</v>
      </c>
      <c r="G329" s="562">
        <v>188.04</v>
      </c>
      <c r="H329" s="562">
        <v>-101.96</v>
      </c>
      <c r="I329" s="563" t="s">
        <v>4243</v>
      </c>
    </row>
    <row r="330" spans="1:9" x14ac:dyDescent="0.2">
      <c r="A330" s="561" t="s">
        <v>2337</v>
      </c>
      <c r="B330" s="554" t="s">
        <v>565</v>
      </c>
      <c r="C330" s="554" t="s">
        <v>4054</v>
      </c>
      <c r="D330" s="554" t="s">
        <v>2338</v>
      </c>
      <c r="E330" s="562">
        <v>14793.7</v>
      </c>
      <c r="F330" s="562">
        <v>30660.6</v>
      </c>
      <c r="G330" s="562">
        <v>2969.32</v>
      </c>
      <c r="H330" s="562">
        <v>-27691.279999999999</v>
      </c>
      <c r="I330" s="563" t="s">
        <v>4244</v>
      </c>
    </row>
    <row r="331" spans="1:9" x14ac:dyDescent="0.2">
      <c r="A331" s="561" t="s">
        <v>2573</v>
      </c>
      <c r="B331" s="554" t="s">
        <v>565</v>
      </c>
      <c r="C331" s="554" t="s">
        <v>4054</v>
      </c>
      <c r="D331" s="554" t="s">
        <v>2574</v>
      </c>
      <c r="E331" s="562">
        <v>1504.1</v>
      </c>
      <c r="F331" s="562">
        <v>3914.4</v>
      </c>
      <c r="G331" s="562">
        <v>2728.51</v>
      </c>
      <c r="H331" s="562">
        <v>-1185.8900000000001</v>
      </c>
      <c r="I331" s="563" t="s">
        <v>1160</v>
      </c>
    </row>
    <row r="332" spans="1:9" x14ac:dyDescent="0.2">
      <c r="A332" s="561" t="s">
        <v>2752</v>
      </c>
      <c r="B332" s="554" t="s">
        <v>565</v>
      </c>
      <c r="C332" s="554" t="s">
        <v>4054</v>
      </c>
      <c r="D332" s="554" t="s">
        <v>2753</v>
      </c>
      <c r="E332" s="562">
        <v>1221</v>
      </c>
      <c r="F332" s="562">
        <v>1885.7</v>
      </c>
      <c r="G332" s="562">
        <v>401.2</v>
      </c>
      <c r="H332" s="562">
        <v>-1484.5</v>
      </c>
      <c r="I332" s="563" t="s">
        <v>4245</v>
      </c>
    </row>
    <row r="333" spans="1:9" x14ac:dyDescent="0.2">
      <c r="A333" s="561" t="s">
        <v>2876</v>
      </c>
      <c r="B333" s="554" t="s">
        <v>565</v>
      </c>
      <c r="C333" s="554" t="s">
        <v>4054</v>
      </c>
      <c r="D333" s="554" t="s">
        <v>2877</v>
      </c>
      <c r="E333" s="562">
        <v>153.4</v>
      </c>
      <c r="F333" s="562">
        <v>68.3</v>
      </c>
      <c r="G333" s="562">
        <v>33.93</v>
      </c>
      <c r="H333" s="562">
        <v>-34.369999999999997</v>
      </c>
      <c r="I333" s="563" t="s">
        <v>4246</v>
      </c>
    </row>
    <row r="334" spans="1:9" ht="25.5" x14ac:dyDescent="0.2">
      <c r="A334" s="557" t="s">
        <v>4247</v>
      </c>
      <c r="B334" s="558" t="s">
        <v>565</v>
      </c>
      <c r="C334" s="558" t="s">
        <v>4248</v>
      </c>
      <c r="D334" s="558" t="s">
        <v>77</v>
      </c>
      <c r="E334" s="559"/>
      <c r="F334" s="559">
        <v>3358.9</v>
      </c>
      <c r="G334" s="559">
        <v>3356.8</v>
      </c>
      <c r="H334" s="559">
        <v>-2.1</v>
      </c>
      <c r="I334" s="560" t="s">
        <v>5</v>
      </c>
    </row>
    <row r="335" spans="1:9" x14ac:dyDescent="0.2">
      <c r="A335" s="561" t="s">
        <v>2337</v>
      </c>
      <c r="B335" s="554" t="s">
        <v>565</v>
      </c>
      <c r="C335" s="554" t="s">
        <v>4248</v>
      </c>
      <c r="D335" s="554" t="s">
        <v>2338</v>
      </c>
      <c r="E335" s="562"/>
      <c r="F335" s="562">
        <v>1467.35</v>
      </c>
      <c r="G335" s="562">
        <v>1467.26</v>
      </c>
      <c r="H335" s="562">
        <v>-0.09</v>
      </c>
      <c r="I335" s="563" t="s">
        <v>59</v>
      </c>
    </row>
    <row r="336" spans="1:9" x14ac:dyDescent="0.2">
      <c r="A336" s="561" t="s">
        <v>2573</v>
      </c>
      <c r="B336" s="554" t="s">
        <v>565</v>
      </c>
      <c r="C336" s="554" t="s">
        <v>4248</v>
      </c>
      <c r="D336" s="554" t="s">
        <v>2574</v>
      </c>
      <c r="E336" s="562"/>
      <c r="F336" s="562">
        <v>1044.71</v>
      </c>
      <c r="G336" s="562">
        <v>1042.69</v>
      </c>
      <c r="H336" s="562">
        <v>-2.02</v>
      </c>
      <c r="I336" s="563" t="s">
        <v>2</v>
      </c>
    </row>
    <row r="337" spans="1:9" x14ac:dyDescent="0.2">
      <c r="A337" s="561" t="s">
        <v>2752</v>
      </c>
      <c r="B337" s="554" t="s">
        <v>565</v>
      </c>
      <c r="C337" s="554" t="s">
        <v>4248</v>
      </c>
      <c r="D337" s="554" t="s">
        <v>2753</v>
      </c>
      <c r="E337" s="562"/>
      <c r="F337" s="562">
        <v>838.25</v>
      </c>
      <c r="G337" s="562">
        <v>838.25</v>
      </c>
      <c r="H337" s="562"/>
      <c r="I337" s="563" t="s">
        <v>59</v>
      </c>
    </row>
    <row r="338" spans="1:9" x14ac:dyDescent="0.2">
      <c r="A338" s="561" t="s">
        <v>2876</v>
      </c>
      <c r="B338" s="554" t="s">
        <v>565</v>
      </c>
      <c r="C338" s="554" t="s">
        <v>4248</v>
      </c>
      <c r="D338" s="554" t="s">
        <v>2877</v>
      </c>
      <c r="E338" s="562"/>
      <c r="F338" s="562">
        <v>8.6</v>
      </c>
      <c r="G338" s="562">
        <v>8.6</v>
      </c>
      <c r="H338" s="562"/>
      <c r="I338" s="563" t="s">
        <v>59</v>
      </c>
    </row>
    <row r="339" spans="1:9" x14ac:dyDescent="0.2">
      <c r="A339" s="557" t="s">
        <v>4249</v>
      </c>
      <c r="B339" s="558" t="s">
        <v>565</v>
      </c>
      <c r="C339" s="558" t="s">
        <v>4250</v>
      </c>
      <c r="D339" s="558" t="s">
        <v>77</v>
      </c>
      <c r="E339" s="559">
        <v>253885.5</v>
      </c>
      <c r="F339" s="559">
        <v>75700</v>
      </c>
      <c r="G339" s="559">
        <v>41704.080000000002</v>
      </c>
      <c r="H339" s="559">
        <v>-33995.919999999998</v>
      </c>
      <c r="I339" s="560" t="s">
        <v>154</v>
      </c>
    </row>
    <row r="340" spans="1:9" x14ac:dyDescent="0.2">
      <c r="A340" s="561" t="s">
        <v>2337</v>
      </c>
      <c r="B340" s="554" t="s">
        <v>565</v>
      </c>
      <c r="C340" s="554" t="s">
        <v>4250</v>
      </c>
      <c r="D340" s="554" t="s">
        <v>2338</v>
      </c>
      <c r="E340" s="562">
        <v>57847</v>
      </c>
      <c r="F340" s="562">
        <v>27541.9</v>
      </c>
      <c r="G340" s="562">
        <v>3937.06</v>
      </c>
      <c r="H340" s="562">
        <v>-23604.84</v>
      </c>
      <c r="I340" s="563" t="s">
        <v>4251</v>
      </c>
    </row>
    <row r="341" spans="1:9" x14ac:dyDescent="0.2">
      <c r="A341" s="561" t="s">
        <v>2500</v>
      </c>
      <c r="B341" s="554" t="s">
        <v>565</v>
      </c>
      <c r="C341" s="554" t="s">
        <v>4250</v>
      </c>
      <c r="D341" s="554" t="s">
        <v>2501</v>
      </c>
      <c r="E341" s="562">
        <v>167634.9</v>
      </c>
      <c r="F341" s="562">
        <v>37798.6</v>
      </c>
      <c r="G341" s="562">
        <v>31611.17</v>
      </c>
      <c r="H341" s="562">
        <v>-6187.43</v>
      </c>
      <c r="I341" s="563" t="s">
        <v>4252</v>
      </c>
    </row>
    <row r="342" spans="1:9" x14ac:dyDescent="0.2">
      <c r="A342" s="561" t="s">
        <v>2573</v>
      </c>
      <c r="B342" s="554" t="s">
        <v>565</v>
      </c>
      <c r="C342" s="554" t="s">
        <v>4250</v>
      </c>
      <c r="D342" s="554" t="s">
        <v>2574</v>
      </c>
      <c r="E342" s="562">
        <v>27779.3</v>
      </c>
      <c r="F342" s="562">
        <v>8983.5</v>
      </c>
      <c r="G342" s="562">
        <v>5737.87</v>
      </c>
      <c r="H342" s="562">
        <v>-3245.63</v>
      </c>
      <c r="I342" s="563" t="s">
        <v>29</v>
      </c>
    </row>
    <row r="343" spans="1:9" x14ac:dyDescent="0.2">
      <c r="A343" s="561" t="s">
        <v>2752</v>
      </c>
      <c r="B343" s="554" t="s">
        <v>565</v>
      </c>
      <c r="C343" s="554" t="s">
        <v>4250</v>
      </c>
      <c r="D343" s="554" t="s">
        <v>2753</v>
      </c>
      <c r="E343" s="562">
        <v>498.3</v>
      </c>
      <c r="F343" s="562">
        <v>1250</v>
      </c>
      <c r="G343" s="562">
        <v>409.23</v>
      </c>
      <c r="H343" s="562">
        <v>-840.77</v>
      </c>
      <c r="I343" s="563" t="s">
        <v>4253</v>
      </c>
    </row>
    <row r="344" spans="1:9" x14ac:dyDescent="0.2">
      <c r="A344" s="561" t="s">
        <v>2876</v>
      </c>
      <c r="B344" s="554" t="s">
        <v>565</v>
      </c>
      <c r="C344" s="554" t="s">
        <v>4250</v>
      </c>
      <c r="D344" s="554" t="s">
        <v>2877</v>
      </c>
      <c r="E344" s="562">
        <v>126</v>
      </c>
      <c r="F344" s="562">
        <v>126</v>
      </c>
      <c r="G344" s="562">
        <v>8.75</v>
      </c>
      <c r="H344" s="562">
        <v>-117.25</v>
      </c>
      <c r="I344" s="563" t="s">
        <v>4254</v>
      </c>
    </row>
    <row r="345" spans="1:9" ht="25.5" x14ac:dyDescent="0.2">
      <c r="A345" s="557" t="s">
        <v>4255</v>
      </c>
      <c r="B345" s="558" t="s">
        <v>565</v>
      </c>
      <c r="C345" s="558" t="s">
        <v>4256</v>
      </c>
      <c r="D345" s="558" t="s">
        <v>77</v>
      </c>
      <c r="E345" s="559"/>
      <c r="F345" s="559">
        <v>19.8</v>
      </c>
      <c r="G345" s="559">
        <v>19.12</v>
      </c>
      <c r="H345" s="559">
        <v>-0.68</v>
      </c>
      <c r="I345" s="560" t="s">
        <v>234</v>
      </c>
    </row>
    <row r="346" spans="1:9" x14ac:dyDescent="0.2">
      <c r="A346" s="561" t="s">
        <v>2337</v>
      </c>
      <c r="B346" s="554" t="s">
        <v>565</v>
      </c>
      <c r="C346" s="554" t="s">
        <v>4256</v>
      </c>
      <c r="D346" s="554" t="s">
        <v>2338</v>
      </c>
      <c r="E346" s="562"/>
      <c r="F346" s="562">
        <v>19.8</v>
      </c>
      <c r="G346" s="562">
        <v>19.12</v>
      </c>
      <c r="H346" s="562">
        <v>-0.68</v>
      </c>
      <c r="I346" s="563" t="s">
        <v>234</v>
      </c>
    </row>
    <row r="347" spans="1:9" ht="25.5" x14ac:dyDescent="0.2">
      <c r="A347" s="557" t="s">
        <v>4257</v>
      </c>
      <c r="B347" s="558" t="s">
        <v>565</v>
      </c>
      <c r="C347" s="558" t="s">
        <v>4258</v>
      </c>
      <c r="D347" s="558" t="s">
        <v>77</v>
      </c>
      <c r="E347" s="559">
        <v>446</v>
      </c>
      <c r="F347" s="559">
        <v>446</v>
      </c>
      <c r="G347" s="559">
        <v>381.06</v>
      </c>
      <c r="H347" s="559">
        <v>-64.94</v>
      </c>
      <c r="I347" s="560" t="s">
        <v>225</v>
      </c>
    </row>
    <row r="348" spans="1:9" x14ac:dyDescent="0.2">
      <c r="A348" s="561" t="s">
        <v>2752</v>
      </c>
      <c r="B348" s="554" t="s">
        <v>565</v>
      </c>
      <c r="C348" s="554" t="s">
        <v>4258</v>
      </c>
      <c r="D348" s="554" t="s">
        <v>2753</v>
      </c>
      <c r="E348" s="562">
        <v>446</v>
      </c>
      <c r="F348" s="562">
        <v>446</v>
      </c>
      <c r="G348" s="562">
        <v>381.06</v>
      </c>
      <c r="H348" s="562">
        <v>-64.94</v>
      </c>
      <c r="I348" s="563" t="s">
        <v>225</v>
      </c>
    </row>
    <row r="349" spans="1:9" x14ac:dyDescent="0.2">
      <c r="A349" s="557" t="s">
        <v>4259</v>
      </c>
      <c r="B349" s="558" t="s">
        <v>565</v>
      </c>
      <c r="C349" s="558" t="s">
        <v>4260</v>
      </c>
      <c r="D349" s="558" t="s">
        <v>77</v>
      </c>
      <c r="E349" s="559">
        <v>666.8</v>
      </c>
      <c r="F349" s="559">
        <v>666.8</v>
      </c>
      <c r="G349" s="559"/>
      <c r="H349" s="562">
        <v>-666.8</v>
      </c>
      <c r="I349" s="563" t="s">
        <v>19</v>
      </c>
    </row>
    <row r="350" spans="1:9" x14ac:dyDescent="0.2">
      <c r="A350" s="561" t="s">
        <v>2337</v>
      </c>
      <c r="B350" s="554" t="s">
        <v>565</v>
      </c>
      <c r="C350" s="554" t="s">
        <v>4260</v>
      </c>
      <c r="D350" s="554" t="s">
        <v>2338</v>
      </c>
      <c r="E350" s="562">
        <v>200.9</v>
      </c>
      <c r="F350" s="562">
        <v>200.9</v>
      </c>
      <c r="G350" s="562"/>
      <c r="H350" s="562">
        <v>-200.9</v>
      </c>
      <c r="I350" s="563" t="s">
        <v>19</v>
      </c>
    </row>
    <row r="351" spans="1:9" x14ac:dyDescent="0.2">
      <c r="A351" s="561" t="s">
        <v>2573</v>
      </c>
      <c r="B351" s="554" t="s">
        <v>565</v>
      </c>
      <c r="C351" s="554" t="s">
        <v>4260</v>
      </c>
      <c r="D351" s="554" t="s">
        <v>2574</v>
      </c>
      <c r="E351" s="562">
        <v>465.9</v>
      </c>
      <c r="F351" s="562">
        <v>465.9</v>
      </c>
      <c r="G351" s="562"/>
      <c r="H351" s="562">
        <v>-465.9</v>
      </c>
      <c r="I351" s="563" t="s">
        <v>19</v>
      </c>
    </row>
    <row r="352" spans="1:9" ht="25.5" x14ac:dyDescent="0.2">
      <c r="A352" s="557" t="s">
        <v>4261</v>
      </c>
      <c r="B352" s="558" t="s">
        <v>565</v>
      </c>
      <c r="C352" s="558" t="s">
        <v>4262</v>
      </c>
      <c r="D352" s="558" t="s">
        <v>77</v>
      </c>
      <c r="E352" s="559">
        <v>1268.9000000000001</v>
      </c>
      <c r="F352" s="559">
        <v>1755.3</v>
      </c>
      <c r="G352" s="559">
        <v>1256.78</v>
      </c>
      <c r="H352" s="559">
        <v>-498.52</v>
      </c>
      <c r="I352" s="560" t="s">
        <v>2551</v>
      </c>
    </row>
    <row r="353" spans="1:9" x14ac:dyDescent="0.2">
      <c r="A353" s="561" t="s">
        <v>20</v>
      </c>
      <c r="B353" s="554" t="s">
        <v>565</v>
      </c>
      <c r="C353" s="554" t="s">
        <v>4262</v>
      </c>
      <c r="D353" s="554" t="s">
        <v>21</v>
      </c>
      <c r="E353" s="562">
        <v>143</v>
      </c>
      <c r="F353" s="562">
        <v>217.1</v>
      </c>
      <c r="G353" s="562">
        <v>74.05</v>
      </c>
      <c r="H353" s="562">
        <v>-143.05000000000001</v>
      </c>
      <c r="I353" s="563" t="s">
        <v>949</v>
      </c>
    </row>
    <row r="354" spans="1:9" x14ac:dyDescent="0.2">
      <c r="A354" s="561" t="s">
        <v>2337</v>
      </c>
      <c r="B354" s="554" t="s">
        <v>565</v>
      </c>
      <c r="C354" s="554" t="s">
        <v>4262</v>
      </c>
      <c r="D354" s="554" t="s">
        <v>2338</v>
      </c>
      <c r="E354" s="562">
        <v>356.5</v>
      </c>
      <c r="F354" s="562">
        <v>398.2</v>
      </c>
      <c r="G354" s="562">
        <v>279.04000000000002</v>
      </c>
      <c r="H354" s="562">
        <v>-119.16</v>
      </c>
      <c r="I354" s="563" t="s">
        <v>4263</v>
      </c>
    </row>
    <row r="355" spans="1:9" x14ac:dyDescent="0.2">
      <c r="A355" s="561" t="s">
        <v>2573</v>
      </c>
      <c r="B355" s="554" t="s">
        <v>565</v>
      </c>
      <c r="C355" s="554" t="s">
        <v>4262</v>
      </c>
      <c r="D355" s="554" t="s">
        <v>2574</v>
      </c>
      <c r="E355" s="562">
        <v>653.1</v>
      </c>
      <c r="F355" s="562">
        <v>875.8</v>
      </c>
      <c r="G355" s="562">
        <v>755.85</v>
      </c>
      <c r="H355" s="562">
        <v>-119.95</v>
      </c>
      <c r="I355" s="563" t="s">
        <v>614</v>
      </c>
    </row>
    <row r="356" spans="1:9" x14ac:dyDescent="0.2">
      <c r="A356" s="561" t="s">
        <v>2752</v>
      </c>
      <c r="B356" s="554" t="s">
        <v>565</v>
      </c>
      <c r="C356" s="554" t="s">
        <v>4262</v>
      </c>
      <c r="D356" s="554" t="s">
        <v>2753</v>
      </c>
      <c r="E356" s="562">
        <v>110.7</v>
      </c>
      <c r="F356" s="562">
        <v>258</v>
      </c>
      <c r="G356" s="562">
        <v>147.25</v>
      </c>
      <c r="H356" s="562">
        <v>-110.75</v>
      </c>
      <c r="I356" s="563" t="s">
        <v>953</v>
      </c>
    </row>
    <row r="357" spans="1:9" x14ac:dyDescent="0.2">
      <c r="A357" s="561" t="s">
        <v>2876</v>
      </c>
      <c r="B357" s="554" t="s">
        <v>565</v>
      </c>
      <c r="C357" s="554" t="s">
        <v>4262</v>
      </c>
      <c r="D357" s="554" t="s">
        <v>2877</v>
      </c>
      <c r="E357" s="562">
        <v>5.6</v>
      </c>
      <c r="F357" s="562">
        <v>6.2</v>
      </c>
      <c r="G357" s="562">
        <v>0.6</v>
      </c>
      <c r="H357" s="562">
        <v>-5.6</v>
      </c>
      <c r="I357" s="563" t="s">
        <v>4244</v>
      </c>
    </row>
    <row r="358" spans="1:9" ht="25.5" x14ac:dyDescent="0.2">
      <c r="A358" s="557" t="s">
        <v>4264</v>
      </c>
      <c r="B358" s="558" t="s">
        <v>565</v>
      </c>
      <c r="C358" s="558" t="s">
        <v>4265</v>
      </c>
      <c r="D358" s="558" t="s">
        <v>77</v>
      </c>
      <c r="E358" s="559"/>
      <c r="F358" s="559">
        <v>1892.8</v>
      </c>
      <c r="G358" s="559">
        <v>1892.8</v>
      </c>
      <c r="H358" s="562"/>
      <c r="I358" s="560" t="s">
        <v>59</v>
      </c>
    </row>
    <row r="359" spans="1:9" x14ac:dyDescent="0.2">
      <c r="A359" s="561" t="s">
        <v>2337</v>
      </c>
      <c r="B359" s="554" t="s">
        <v>565</v>
      </c>
      <c r="C359" s="554" t="s">
        <v>4265</v>
      </c>
      <c r="D359" s="554" t="s">
        <v>2338</v>
      </c>
      <c r="E359" s="562"/>
      <c r="F359" s="562">
        <v>212.7</v>
      </c>
      <c r="G359" s="562">
        <v>212.7</v>
      </c>
      <c r="H359" s="562"/>
      <c r="I359" s="563" t="s">
        <v>59</v>
      </c>
    </row>
    <row r="360" spans="1:9" x14ac:dyDescent="0.2">
      <c r="A360" s="561" t="s">
        <v>2573</v>
      </c>
      <c r="B360" s="554" t="s">
        <v>565</v>
      </c>
      <c r="C360" s="554" t="s">
        <v>4265</v>
      </c>
      <c r="D360" s="554" t="s">
        <v>2574</v>
      </c>
      <c r="E360" s="562"/>
      <c r="F360" s="562">
        <v>1655.6</v>
      </c>
      <c r="G360" s="562">
        <v>1655.6</v>
      </c>
      <c r="H360" s="562"/>
      <c r="I360" s="563" t="s">
        <v>59</v>
      </c>
    </row>
    <row r="361" spans="1:9" x14ac:dyDescent="0.2">
      <c r="A361" s="561" t="s">
        <v>2876</v>
      </c>
      <c r="B361" s="554" t="s">
        <v>565</v>
      </c>
      <c r="C361" s="554" t="s">
        <v>4265</v>
      </c>
      <c r="D361" s="554" t="s">
        <v>2877</v>
      </c>
      <c r="E361" s="562"/>
      <c r="F361" s="562">
        <v>24.5</v>
      </c>
      <c r="G361" s="562">
        <v>24.5</v>
      </c>
      <c r="H361" s="562"/>
      <c r="I361" s="563" t="s">
        <v>59</v>
      </c>
    </row>
    <row r="362" spans="1:9" x14ac:dyDescent="0.2">
      <c r="A362" s="557" t="s">
        <v>621</v>
      </c>
      <c r="B362" s="558" t="s">
        <v>622</v>
      </c>
      <c r="C362" s="558" t="s">
        <v>19</v>
      </c>
      <c r="D362" s="558" t="s">
        <v>77</v>
      </c>
      <c r="E362" s="559">
        <v>9825.4</v>
      </c>
      <c r="F362" s="559">
        <v>6421.7</v>
      </c>
      <c r="G362" s="559">
        <v>4440.5600000000004</v>
      </c>
      <c r="H362" s="559">
        <v>-1981.14</v>
      </c>
      <c r="I362" s="560" t="s">
        <v>4266</v>
      </c>
    </row>
    <row r="363" spans="1:9" ht="25.5" x14ac:dyDescent="0.2">
      <c r="A363" s="557" t="s">
        <v>4050</v>
      </c>
      <c r="B363" s="558" t="s">
        <v>622</v>
      </c>
      <c r="C363" s="558" t="s">
        <v>4051</v>
      </c>
      <c r="D363" s="558" t="s">
        <v>77</v>
      </c>
      <c r="E363" s="559">
        <v>459.4</v>
      </c>
      <c r="F363" s="559">
        <v>595.70000000000005</v>
      </c>
      <c r="G363" s="559">
        <v>560.37</v>
      </c>
      <c r="H363" s="559">
        <v>-35.33</v>
      </c>
      <c r="I363" s="560" t="s">
        <v>335</v>
      </c>
    </row>
    <row r="364" spans="1:9" x14ac:dyDescent="0.2">
      <c r="A364" s="561" t="s">
        <v>2337</v>
      </c>
      <c r="B364" s="554" t="s">
        <v>622</v>
      </c>
      <c r="C364" s="554" t="s">
        <v>4051</v>
      </c>
      <c r="D364" s="554" t="s">
        <v>2338</v>
      </c>
      <c r="E364" s="562"/>
      <c r="F364" s="562">
        <v>44.76</v>
      </c>
      <c r="G364" s="562">
        <v>20</v>
      </c>
      <c r="H364" s="562">
        <v>-24.76</v>
      </c>
      <c r="I364" s="563" t="s">
        <v>4267</v>
      </c>
    </row>
    <row r="365" spans="1:9" x14ac:dyDescent="0.2">
      <c r="A365" s="561" t="s">
        <v>2573</v>
      </c>
      <c r="B365" s="554" t="s">
        <v>622</v>
      </c>
      <c r="C365" s="554" t="s">
        <v>4051</v>
      </c>
      <c r="D365" s="554" t="s">
        <v>2574</v>
      </c>
      <c r="E365" s="562">
        <v>459.4</v>
      </c>
      <c r="F365" s="562">
        <v>492.8</v>
      </c>
      <c r="G365" s="562">
        <v>482.27</v>
      </c>
      <c r="H365" s="562">
        <v>-10.53</v>
      </c>
      <c r="I365" s="563" t="s">
        <v>114</v>
      </c>
    </row>
    <row r="366" spans="1:9" x14ac:dyDescent="0.2">
      <c r="A366" s="561" t="s">
        <v>2752</v>
      </c>
      <c r="B366" s="554" t="s">
        <v>622</v>
      </c>
      <c r="C366" s="554" t="s">
        <v>4051</v>
      </c>
      <c r="D366" s="554" t="s">
        <v>2753</v>
      </c>
      <c r="E366" s="562"/>
      <c r="F366" s="562">
        <v>58.14</v>
      </c>
      <c r="G366" s="562">
        <v>58.1</v>
      </c>
      <c r="H366" s="562">
        <v>-0.04</v>
      </c>
      <c r="I366" s="563" t="s">
        <v>5</v>
      </c>
    </row>
    <row r="367" spans="1:9" ht="25.5" x14ac:dyDescent="0.2">
      <c r="A367" s="557" t="s">
        <v>4053</v>
      </c>
      <c r="B367" s="558" t="s">
        <v>622</v>
      </c>
      <c r="C367" s="558" t="s">
        <v>4054</v>
      </c>
      <c r="D367" s="558" t="s">
        <v>77</v>
      </c>
      <c r="E367" s="559"/>
      <c r="F367" s="559">
        <v>266.7</v>
      </c>
      <c r="G367" s="559">
        <v>265.89</v>
      </c>
      <c r="H367" s="559">
        <v>-0.81</v>
      </c>
      <c r="I367" s="560" t="s">
        <v>99</v>
      </c>
    </row>
    <row r="368" spans="1:9" x14ac:dyDescent="0.2">
      <c r="A368" s="561" t="s">
        <v>20</v>
      </c>
      <c r="B368" s="554" t="s">
        <v>622</v>
      </c>
      <c r="C368" s="554" t="s">
        <v>4054</v>
      </c>
      <c r="D368" s="554" t="s">
        <v>21</v>
      </c>
      <c r="E368" s="562"/>
      <c r="F368" s="562">
        <v>169</v>
      </c>
      <c r="G368" s="562">
        <v>168.23</v>
      </c>
      <c r="H368" s="562">
        <v>-0.77</v>
      </c>
      <c r="I368" s="563" t="s">
        <v>338</v>
      </c>
    </row>
    <row r="369" spans="1:9" x14ac:dyDescent="0.2">
      <c r="A369" s="561" t="s">
        <v>2337</v>
      </c>
      <c r="B369" s="554" t="s">
        <v>622</v>
      </c>
      <c r="C369" s="554" t="s">
        <v>4054</v>
      </c>
      <c r="D369" s="554" t="s">
        <v>2338</v>
      </c>
      <c r="E369" s="562"/>
      <c r="F369" s="562">
        <v>63.5</v>
      </c>
      <c r="G369" s="562">
        <v>63.5</v>
      </c>
      <c r="H369" s="562"/>
      <c r="I369" s="563" t="s">
        <v>59</v>
      </c>
    </row>
    <row r="370" spans="1:9" x14ac:dyDescent="0.2">
      <c r="A370" s="561" t="s">
        <v>2752</v>
      </c>
      <c r="B370" s="554" t="s">
        <v>622</v>
      </c>
      <c r="C370" s="554" t="s">
        <v>4054</v>
      </c>
      <c r="D370" s="554" t="s">
        <v>2753</v>
      </c>
      <c r="E370" s="562"/>
      <c r="F370" s="562">
        <v>32.200000000000003</v>
      </c>
      <c r="G370" s="562">
        <v>32.159999999999997</v>
      </c>
      <c r="H370" s="562">
        <v>-0.04</v>
      </c>
      <c r="I370" s="563" t="s">
        <v>5</v>
      </c>
    </row>
    <row r="371" spans="1:9" x14ac:dyDescent="0.2">
      <c r="A371" s="561" t="s">
        <v>2876</v>
      </c>
      <c r="B371" s="554" t="s">
        <v>622</v>
      </c>
      <c r="C371" s="554" t="s">
        <v>4054</v>
      </c>
      <c r="D371" s="554" t="s">
        <v>2877</v>
      </c>
      <c r="E371" s="562"/>
      <c r="F371" s="562">
        <v>2</v>
      </c>
      <c r="G371" s="562">
        <v>2</v>
      </c>
      <c r="H371" s="562"/>
      <c r="I371" s="563" t="s">
        <v>59</v>
      </c>
    </row>
    <row r="372" spans="1:9" ht="25.5" x14ac:dyDescent="0.2">
      <c r="A372" s="557" t="s">
        <v>4268</v>
      </c>
      <c r="B372" s="558" t="s">
        <v>622</v>
      </c>
      <c r="C372" s="558" t="s">
        <v>4269</v>
      </c>
      <c r="D372" s="558" t="s">
        <v>77</v>
      </c>
      <c r="E372" s="559"/>
      <c r="F372" s="559">
        <v>144.6</v>
      </c>
      <c r="G372" s="559"/>
      <c r="H372" s="559">
        <v>-144.6</v>
      </c>
      <c r="I372" s="563" t="s">
        <v>19</v>
      </c>
    </row>
    <row r="373" spans="1:9" x14ac:dyDescent="0.2">
      <c r="A373" s="561" t="s">
        <v>2337</v>
      </c>
      <c r="B373" s="554" t="s">
        <v>622</v>
      </c>
      <c r="C373" s="554" t="s">
        <v>4269</v>
      </c>
      <c r="D373" s="554" t="s">
        <v>2338</v>
      </c>
      <c r="E373" s="562"/>
      <c r="F373" s="562">
        <v>144.6</v>
      </c>
      <c r="G373" s="562"/>
      <c r="H373" s="562">
        <v>-144.6</v>
      </c>
      <c r="I373" s="563" t="s">
        <v>19</v>
      </c>
    </row>
    <row r="374" spans="1:9" ht="25.5" x14ac:dyDescent="0.2">
      <c r="A374" s="557" t="s">
        <v>4270</v>
      </c>
      <c r="B374" s="558" t="s">
        <v>622</v>
      </c>
      <c r="C374" s="558" t="s">
        <v>4271</v>
      </c>
      <c r="D374" s="558" t="s">
        <v>77</v>
      </c>
      <c r="E374" s="559"/>
      <c r="F374" s="559">
        <v>2354</v>
      </c>
      <c r="G374" s="559">
        <v>2118.44</v>
      </c>
      <c r="H374" s="559">
        <v>-235.56</v>
      </c>
      <c r="I374" s="560" t="s">
        <v>734</v>
      </c>
    </row>
    <row r="375" spans="1:9" x14ac:dyDescent="0.2">
      <c r="A375" s="561" t="s">
        <v>2337</v>
      </c>
      <c r="B375" s="554" t="s">
        <v>622</v>
      </c>
      <c r="C375" s="554" t="s">
        <v>4271</v>
      </c>
      <c r="D375" s="554" t="s">
        <v>2338</v>
      </c>
      <c r="E375" s="562"/>
      <c r="F375" s="562">
        <v>2310</v>
      </c>
      <c r="G375" s="562">
        <v>2082.44</v>
      </c>
      <c r="H375" s="562">
        <v>-227.56</v>
      </c>
      <c r="I375" s="563" t="s">
        <v>654</v>
      </c>
    </row>
    <row r="376" spans="1:9" x14ac:dyDescent="0.2">
      <c r="A376" s="561" t="s">
        <v>2876</v>
      </c>
      <c r="B376" s="554" t="s">
        <v>622</v>
      </c>
      <c r="C376" s="554" t="s">
        <v>4271</v>
      </c>
      <c r="D376" s="554" t="s">
        <v>2877</v>
      </c>
      <c r="E376" s="562"/>
      <c r="F376" s="562">
        <v>44</v>
      </c>
      <c r="G376" s="562">
        <v>36</v>
      </c>
      <c r="H376" s="562">
        <v>-8</v>
      </c>
      <c r="I376" s="563" t="s">
        <v>1180</v>
      </c>
    </row>
    <row r="377" spans="1:9" ht="25.5" x14ac:dyDescent="0.2">
      <c r="A377" s="557" t="s">
        <v>4272</v>
      </c>
      <c r="B377" s="558" t="s">
        <v>622</v>
      </c>
      <c r="C377" s="558" t="s">
        <v>1340</v>
      </c>
      <c r="D377" s="558" t="s">
        <v>77</v>
      </c>
      <c r="E377" s="559">
        <v>9366</v>
      </c>
      <c r="F377" s="559">
        <v>3060.7</v>
      </c>
      <c r="G377" s="559">
        <v>1495.86</v>
      </c>
      <c r="H377" s="559">
        <v>-1564.84</v>
      </c>
      <c r="I377" s="560" t="s">
        <v>1271</v>
      </c>
    </row>
    <row r="378" spans="1:9" x14ac:dyDescent="0.2">
      <c r="A378" s="561" t="s">
        <v>2337</v>
      </c>
      <c r="B378" s="554" t="s">
        <v>622</v>
      </c>
      <c r="C378" s="554" t="s">
        <v>1340</v>
      </c>
      <c r="D378" s="554" t="s">
        <v>2338</v>
      </c>
      <c r="E378" s="562">
        <v>1338</v>
      </c>
      <c r="F378" s="562">
        <v>1376.2</v>
      </c>
      <c r="G378" s="562"/>
      <c r="H378" s="562">
        <v>-1376.2</v>
      </c>
      <c r="I378" s="563" t="s">
        <v>19</v>
      </c>
    </row>
    <row r="379" spans="1:9" x14ac:dyDescent="0.2">
      <c r="A379" s="561" t="s">
        <v>2573</v>
      </c>
      <c r="B379" s="554" t="s">
        <v>622</v>
      </c>
      <c r="C379" s="554" t="s">
        <v>1340</v>
      </c>
      <c r="D379" s="554" t="s">
        <v>2574</v>
      </c>
      <c r="E379" s="562"/>
      <c r="F379" s="562">
        <v>1634.5</v>
      </c>
      <c r="G379" s="562">
        <v>1495.86</v>
      </c>
      <c r="H379" s="562">
        <v>-138.63999999999999</v>
      </c>
      <c r="I379" s="563" t="s">
        <v>826</v>
      </c>
    </row>
    <row r="380" spans="1:9" x14ac:dyDescent="0.2">
      <c r="A380" s="561" t="s">
        <v>2752</v>
      </c>
      <c r="B380" s="554" t="s">
        <v>622</v>
      </c>
      <c r="C380" s="554" t="s">
        <v>1340</v>
      </c>
      <c r="D380" s="554" t="s">
        <v>2753</v>
      </c>
      <c r="E380" s="562">
        <v>8028</v>
      </c>
      <c r="F380" s="562">
        <v>50</v>
      </c>
      <c r="G380" s="562"/>
      <c r="H380" s="562">
        <v>-50</v>
      </c>
      <c r="I380" s="563" t="s">
        <v>19</v>
      </c>
    </row>
    <row r="381" spans="1:9" x14ac:dyDescent="0.2">
      <c r="A381" s="557" t="s">
        <v>635</v>
      </c>
      <c r="B381" s="558" t="s">
        <v>636</v>
      </c>
      <c r="C381" s="558" t="s">
        <v>19</v>
      </c>
      <c r="D381" s="558" t="s">
        <v>77</v>
      </c>
      <c r="E381" s="559"/>
      <c r="F381" s="559">
        <v>129086.2</v>
      </c>
      <c r="G381" s="559">
        <v>125009.3</v>
      </c>
      <c r="H381" s="559">
        <v>-4076.9</v>
      </c>
      <c r="I381" s="560" t="s">
        <v>329</v>
      </c>
    </row>
    <row r="382" spans="1:9" ht="25.5" x14ac:dyDescent="0.2">
      <c r="A382" s="557" t="s">
        <v>4273</v>
      </c>
      <c r="B382" s="558" t="s">
        <v>636</v>
      </c>
      <c r="C382" s="558" t="s">
        <v>4274</v>
      </c>
      <c r="D382" s="558" t="s">
        <v>77</v>
      </c>
      <c r="E382" s="559"/>
      <c r="F382" s="559">
        <v>1529.4</v>
      </c>
      <c r="G382" s="559">
        <v>1521.75</v>
      </c>
      <c r="H382" s="559">
        <v>-7.65</v>
      </c>
      <c r="I382" s="560" t="s">
        <v>338</v>
      </c>
    </row>
    <row r="383" spans="1:9" x14ac:dyDescent="0.2">
      <c r="A383" s="561" t="s">
        <v>2465</v>
      </c>
      <c r="B383" s="554" t="s">
        <v>636</v>
      </c>
      <c r="C383" s="554" t="s">
        <v>4274</v>
      </c>
      <c r="D383" s="554" t="s">
        <v>2466</v>
      </c>
      <c r="E383" s="562"/>
      <c r="F383" s="562">
        <v>1529.4</v>
      </c>
      <c r="G383" s="562">
        <v>1521.75</v>
      </c>
      <c r="H383" s="562">
        <v>-7.65</v>
      </c>
      <c r="I383" s="563" t="s">
        <v>338</v>
      </c>
    </row>
    <row r="384" spans="1:9" ht="38.25" x14ac:dyDescent="0.2">
      <c r="A384" s="557" t="s">
        <v>4275</v>
      </c>
      <c r="B384" s="558" t="s">
        <v>636</v>
      </c>
      <c r="C384" s="558" t="s">
        <v>4276</v>
      </c>
      <c r="D384" s="558" t="s">
        <v>77</v>
      </c>
      <c r="E384" s="559"/>
      <c r="F384" s="559">
        <v>108327.4</v>
      </c>
      <c r="G384" s="559">
        <v>106515.63</v>
      </c>
      <c r="H384" s="559">
        <v>-1811.77</v>
      </c>
      <c r="I384" s="560" t="s">
        <v>583</v>
      </c>
    </row>
    <row r="385" spans="1:9" x14ac:dyDescent="0.2">
      <c r="A385" s="561" t="s">
        <v>20</v>
      </c>
      <c r="B385" s="554" t="s">
        <v>636</v>
      </c>
      <c r="C385" s="554" t="s">
        <v>4276</v>
      </c>
      <c r="D385" s="554" t="s">
        <v>21</v>
      </c>
      <c r="E385" s="562"/>
      <c r="F385" s="562">
        <v>900</v>
      </c>
      <c r="G385" s="562">
        <v>573.23</v>
      </c>
      <c r="H385" s="562">
        <v>-326.77</v>
      </c>
      <c r="I385" s="563" t="s">
        <v>1294</v>
      </c>
    </row>
    <row r="386" spans="1:9" x14ac:dyDescent="0.2">
      <c r="A386" s="561" t="s">
        <v>2337</v>
      </c>
      <c r="B386" s="554" t="s">
        <v>636</v>
      </c>
      <c r="C386" s="554" t="s">
        <v>4276</v>
      </c>
      <c r="D386" s="554" t="s">
        <v>2338</v>
      </c>
      <c r="E386" s="562"/>
      <c r="F386" s="562">
        <v>180</v>
      </c>
      <c r="G386" s="562"/>
      <c r="H386" s="562">
        <v>-180</v>
      </c>
      <c r="I386" s="563" t="s">
        <v>19</v>
      </c>
    </row>
    <row r="387" spans="1:9" x14ac:dyDescent="0.2">
      <c r="A387" s="561" t="s">
        <v>2573</v>
      </c>
      <c r="B387" s="554" t="s">
        <v>636</v>
      </c>
      <c r="C387" s="554" t="s">
        <v>4276</v>
      </c>
      <c r="D387" s="554" t="s">
        <v>2574</v>
      </c>
      <c r="E387" s="562"/>
      <c r="F387" s="562">
        <v>1650</v>
      </c>
      <c r="G387" s="562">
        <v>345</v>
      </c>
      <c r="H387" s="562">
        <v>-1305</v>
      </c>
      <c r="I387" s="563" t="s">
        <v>4277</v>
      </c>
    </row>
    <row r="388" spans="1:9" x14ac:dyDescent="0.2">
      <c r="A388" s="561" t="s">
        <v>23</v>
      </c>
      <c r="B388" s="554" t="s">
        <v>636</v>
      </c>
      <c r="C388" s="554" t="s">
        <v>4276</v>
      </c>
      <c r="D388" s="554" t="s">
        <v>24</v>
      </c>
      <c r="E388" s="562"/>
      <c r="F388" s="562">
        <v>105597.4</v>
      </c>
      <c r="G388" s="562">
        <v>105597.4</v>
      </c>
      <c r="H388" s="562"/>
      <c r="I388" s="563" t="s">
        <v>59</v>
      </c>
    </row>
    <row r="389" spans="1:9" ht="38.25" x14ac:dyDescent="0.2">
      <c r="A389" s="557" t="s">
        <v>4278</v>
      </c>
      <c r="B389" s="558" t="s">
        <v>636</v>
      </c>
      <c r="C389" s="558" t="s">
        <v>4279</v>
      </c>
      <c r="D389" s="558" t="s">
        <v>77</v>
      </c>
      <c r="E389" s="559"/>
      <c r="F389" s="559">
        <v>19229.400000000001</v>
      </c>
      <c r="G389" s="559">
        <v>16971.919999999998</v>
      </c>
      <c r="H389" s="559">
        <v>-2257.48</v>
      </c>
      <c r="I389" s="560" t="s">
        <v>4280</v>
      </c>
    </row>
    <row r="390" spans="1:9" x14ac:dyDescent="0.2">
      <c r="A390" s="561" t="s">
        <v>2523</v>
      </c>
      <c r="B390" s="554" t="s">
        <v>636</v>
      </c>
      <c r="C390" s="554" t="s">
        <v>4279</v>
      </c>
      <c r="D390" s="554" t="s">
        <v>2524</v>
      </c>
      <c r="E390" s="562"/>
      <c r="F390" s="562">
        <v>17224.099999999999</v>
      </c>
      <c r="G390" s="562">
        <v>15323</v>
      </c>
      <c r="H390" s="562">
        <v>-1901.1</v>
      </c>
      <c r="I390" s="563" t="s">
        <v>381</v>
      </c>
    </row>
    <row r="391" spans="1:9" x14ac:dyDescent="0.2">
      <c r="A391" s="561" t="s">
        <v>23</v>
      </c>
      <c r="B391" s="554" t="s">
        <v>636</v>
      </c>
      <c r="C391" s="554" t="s">
        <v>4279</v>
      </c>
      <c r="D391" s="554" t="s">
        <v>24</v>
      </c>
      <c r="E391" s="562"/>
      <c r="F391" s="562">
        <v>2005.3</v>
      </c>
      <c r="G391" s="562">
        <v>1648.92</v>
      </c>
      <c r="H391" s="562">
        <v>-356.38</v>
      </c>
      <c r="I391" s="563" t="s">
        <v>4281</v>
      </c>
    </row>
    <row r="392" spans="1:9" x14ac:dyDescent="0.2">
      <c r="A392" s="557" t="s">
        <v>661</v>
      </c>
      <c r="B392" s="558" t="s">
        <v>662</v>
      </c>
      <c r="C392" s="558" t="s">
        <v>19</v>
      </c>
      <c r="D392" s="558" t="s">
        <v>77</v>
      </c>
      <c r="E392" s="559">
        <f>1494693+1322.5</f>
        <v>1496015.5</v>
      </c>
      <c r="F392" s="559">
        <f>608574.6+1405.7+0.1</f>
        <v>609980.39999999991</v>
      </c>
      <c r="G392" s="559">
        <f>219681.3+1405.7</f>
        <v>221087</v>
      </c>
      <c r="H392" s="559">
        <f>G392-F392</f>
        <v>-388893.39999999991</v>
      </c>
      <c r="I392" s="564">
        <f>G392/F392*100</f>
        <v>36.244935083160058</v>
      </c>
    </row>
    <row r="393" spans="1:9" ht="38.25" x14ac:dyDescent="0.2">
      <c r="A393" s="557" t="s">
        <v>4044</v>
      </c>
      <c r="B393" s="558" t="s">
        <v>662</v>
      </c>
      <c r="C393" s="558" t="s">
        <v>4045</v>
      </c>
      <c r="D393" s="558" t="s">
        <v>77</v>
      </c>
      <c r="E393" s="559">
        <f>180777+1322.5</f>
        <v>182099.5</v>
      </c>
      <c r="F393" s="559">
        <f>176327.1+1405.7</f>
        <v>177732.80000000002</v>
      </c>
      <c r="G393" s="559">
        <f>168617.8+1405.7</f>
        <v>170023.5</v>
      </c>
      <c r="H393" s="559">
        <f>G393-F393</f>
        <v>-7709.3000000000175</v>
      </c>
      <c r="I393" s="564">
        <f>G393/F393*100</f>
        <v>95.662421342599671</v>
      </c>
    </row>
    <row r="394" spans="1:9" ht="25.5" x14ac:dyDescent="0.2">
      <c r="A394" s="92" t="s">
        <v>891</v>
      </c>
      <c r="B394" s="558"/>
      <c r="C394" s="558"/>
      <c r="D394" s="558"/>
      <c r="E394" s="565">
        <v>1322.5</v>
      </c>
      <c r="F394" s="565">
        <v>1405.7</v>
      </c>
      <c r="G394" s="565">
        <v>1405.7</v>
      </c>
      <c r="H394" s="565">
        <f>G394-F394</f>
        <v>0</v>
      </c>
      <c r="I394" s="566">
        <f>G394/F394*100</f>
        <v>100</v>
      </c>
    </row>
    <row r="395" spans="1:9" x14ac:dyDescent="0.2">
      <c r="A395" s="561" t="s">
        <v>2337</v>
      </c>
      <c r="B395" s="554" t="s">
        <v>662</v>
      </c>
      <c r="C395" s="554" t="s">
        <v>4045</v>
      </c>
      <c r="D395" s="554" t="s">
        <v>2338</v>
      </c>
      <c r="E395" s="562">
        <v>130430.6</v>
      </c>
      <c r="F395" s="562">
        <v>63053.2</v>
      </c>
      <c r="G395" s="562">
        <v>62560.9</v>
      </c>
      <c r="H395" s="562">
        <v>-492.3</v>
      </c>
      <c r="I395" s="563" t="s">
        <v>330</v>
      </c>
    </row>
    <row r="396" spans="1:9" x14ac:dyDescent="0.2">
      <c r="A396" s="561" t="s">
        <v>2500</v>
      </c>
      <c r="B396" s="554" t="s">
        <v>662</v>
      </c>
      <c r="C396" s="554" t="s">
        <v>4045</v>
      </c>
      <c r="D396" s="554" t="s">
        <v>2501</v>
      </c>
      <c r="E396" s="562"/>
      <c r="F396" s="562">
        <v>23000</v>
      </c>
      <c r="G396" s="562">
        <v>22347.98</v>
      </c>
      <c r="H396" s="562">
        <v>-652.02</v>
      </c>
      <c r="I396" s="563" t="s">
        <v>460</v>
      </c>
    </row>
    <row r="397" spans="1:9" x14ac:dyDescent="0.2">
      <c r="A397" s="561" t="s">
        <v>2573</v>
      </c>
      <c r="B397" s="554" t="s">
        <v>662</v>
      </c>
      <c r="C397" s="554" t="s">
        <v>4045</v>
      </c>
      <c r="D397" s="554" t="s">
        <v>2574</v>
      </c>
      <c r="E397" s="562">
        <v>7856.6</v>
      </c>
      <c r="F397" s="562">
        <v>9354.7999999999993</v>
      </c>
      <c r="G397" s="562">
        <v>8820.82</v>
      </c>
      <c r="H397" s="562">
        <v>-533.98</v>
      </c>
      <c r="I397" s="563" t="s">
        <v>579</v>
      </c>
    </row>
    <row r="398" spans="1:9" x14ac:dyDescent="0.2">
      <c r="A398" s="561" t="s">
        <v>2752</v>
      </c>
      <c r="B398" s="554" t="s">
        <v>662</v>
      </c>
      <c r="C398" s="554" t="s">
        <v>4045</v>
      </c>
      <c r="D398" s="554" t="s">
        <v>2753</v>
      </c>
      <c r="E398" s="562">
        <v>4036.6</v>
      </c>
      <c r="F398" s="562">
        <v>31249</v>
      </c>
      <c r="G398" s="562">
        <v>27232.97</v>
      </c>
      <c r="H398" s="562">
        <v>-4016.03</v>
      </c>
      <c r="I398" s="563" t="s">
        <v>1299</v>
      </c>
    </row>
    <row r="399" spans="1:9" x14ac:dyDescent="0.2">
      <c r="A399" s="561" t="s">
        <v>2876</v>
      </c>
      <c r="B399" s="554" t="s">
        <v>662</v>
      </c>
      <c r="C399" s="554" t="s">
        <v>4045</v>
      </c>
      <c r="D399" s="554" t="s">
        <v>2877</v>
      </c>
      <c r="E399" s="562">
        <v>38453.199999999997</v>
      </c>
      <c r="F399" s="562">
        <v>49670.1</v>
      </c>
      <c r="G399" s="562">
        <v>47655.13</v>
      </c>
      <c r="H399" s="562">
        <v>-2014.97</v>
      </c>
      <c r="I399" s="563" t="s">
        <v>394</v>
      </c>
    </row>
    <row r="400" spans="1:9" ht="25.5" x14ac:dyDescent="0.2">
      <c r="A400" s="557" t="s">
        <v>4282</v>
      </c>
      <c r="B400" s="558" t="s">
        <v>662</v>
      </c>
      <c r="C400" s="558" t="s">
        <v>4283</v>
      </c>
      <c r="D400" s="558" t="s">
        <v>77</v>
      </c>
      <c r="E400" s="559"/>
      <c r="F400" s="559">
        <v>21879.8</v>
      </c>
      <c r="G400" s="559">
        <v>17039.37</v>
      </c>
      <c r="H400" s="559">
        <v>-4840.43</v>
      </c>
      <c r="I400" s="560" t="s">
        <v>2612</v>
      </c>
    </row>
    <row r="401" spans="1:9" x14ac:dyDescent="0.2">
      <c r="A401" s="561" t="s">
        <v>2337</v>
      </c>
      <c r="B401" s="554" t="s">
        <v>662</v>
      </c>
      <c r="C401" s="554" t="s">
        <v>4283</v>
      </c>
      <c r="D401" s="554" t="s">
        <v>2338</v>
      </c>
      <c r="E401" s="562"/>
      <c r="F401" s="562">
        <v>190</v>
      </c>
      <c r="G401" s="562">
        <v>182.72</v>
      </c>
      <c r="H401" s="562">
        <v>-7.28</v>
      </c>
      <c r="I401" s="563" t="s">
        <v>928</v>
      </c>
    </row>
    <row r="402" spans="1:9" x14ac:dyDescent="0.2">
      <c r="A402" s="561" t="s">
        <v>2752</v>
      </c>
      <c r="B402" s="554" t="s">
        <v>662</v>
      </c>
      <c r="C402" s="554" t="s">
        <v>4283</v>
      </c>
      <c r="D402" s="554" t="s">
        <v>2753</v>
      </c>
      <c r="E402" s="562"/>
      <c r="F402" s="562">
        <v>21589.8</v>
      </c>
      <c r="G402" s="562">
        <v>16793.59</v>
      </c>
      <c r="H402" s="562">
        <v>-4796.21</v>
      </c>
      <c r="I402" s="563" t="s">
        <v>241</v>
      </c>
    </row>
    <row r="403" spans="1:9" x14ac:dyDescent="0.2">
      <c r="A403" s="561" t="s">
        <v>2876</v>
      </c>
      <c r="B403" s="554" t="s">
        <v>662</v>
      </c>
      <c r="C403" s="554" t="s">
        <v>4283</v>
      </c>
      <c r="D403" s="554" t="s">
        <v>2877</v>
      </c>
      <c r="E403" s="562"/>
      <c r="F403" s="562">
        <v>100</v>
      </c>
      <c r="G403" s="562">
        <v>63.05</v>
      </c>
      <c r="H403" s="562">
        <v>-36.950000000000003</v>
      </c>
      <c r="I403" s="563" t="s">
        <v>4209</v>
      </c>
    </row>
    <row r="404" spans="1:9" ht="25.5" x14ac:dyDescent="0.2">
      <c r="A404" s="557" t="s">
        <v>4284</v>
      </c>
      <c r="B404" s="558" t="s">
        <v>662</v>
      </c>
      <c r="C404" s="558" t="s">
        <v>4285</v>
      </c>
      <c r="D404" s="558" t="s">
        <v>77</v>
      </c>
      <c r="E404" s="559">
        <v>1115</v>
      </c>
      <c r="F404" s="559">
        <v>1115</v>
      </c>
      <c r="G404" s="559">
        <v>884.34</v>
      </c>
      <c r="H404" s="559">
        <v>-230.66</v>
      </c>
      <c r="I404" s="560" t="s">
        <v>33</v>
      </c>
    </row>
    <row r="405" spans="1:9" x14ac:dyDescent="0.2">
      <c r="A405" s="561" t="s">
        <v>2337</v>
      </c>
      <c r="B405" s="554" t="s">
        <v>662</v>
      </c>
      <c r="C405" s="554" t="s">
        <v>4285</v>
      </c>
      <c r="D405" s="554" t="s">
        <v>2338</v>
      </c>
      <c r="E405" s="562">
        <v>176.5</v>
      </c>
      <c r="F405" s="562">
        <v>106.5</v>
      </c>
      <c r="G405" s="562">
        <v>15.39</v>
      </c>
      <c r="H405" s="562">
        <v>-91.11</v>
      </c>
      <c r="I405" s="563" t="s">
        <v>4286</v>
      </c>
    </row>
    <row r="406" spans="1:9" x14ac:dyDescent="0.2">
      <c r="A406" s="561" t="s">
        <v>2573</v>
      </c>
      <c r="B406" s="554" t="s">
        <v>662</v>
      </c>
      <c r="C406" s="554" t="s">
        <v>4285</v>
      </c>
      <c r="D406" s="554" t="s">
        <v>2574</v>
      </c>
      <c r="E406" s="562">
        <v>801.2</v>
      </c>
      <c r="F406" s="562">
        <v>871.2</v>
      </c>
      <c r="G406" s="562">
        <v>848.23</v>
      </c>
      <c r="H406" s="562">
        <v>-22.97</v>
      </c>
      <c r="I406" s="563" t="s">
        <v>1113</v>
      </c>
    </row>
    <row r="407" spans="1:9" x14ac:dyDescent="0.2">
      <c r="A407" s="561" t="s">
        <v>2752</v>
      </c>
      <c r="B407" s="554" t="s">
        <v>662</v>
      </c>
      <c r="C407" s="554" t="s">
        <v>4285</v>
      </c>
      <c r="D407" s="554" t="s">
        <v>2753</v>
      </c>
      <c r="E407" s="562">
        <v>40.5</v>
      </c>
      <c r="F407" s="562">
        <v>40.5</v>
      </c>
      <c r="G407" s="562"/>
      <c r="H407" s="562">
        <v>-40.5</v>
      </c>
      <c r="I407" s="563" t="s">
        <v>19</v>
      </c>
    </row>
    <row r="408" spans="1:9" x14ac:dyDescent="0.2">
      <c r="A408" s="561" t="s">
        <v>2876</v>
      </c>
      <c r="B408" s="554" t="s">
        <v>662</v>
      </c>
      <c r="C408" s="554" t="s">
        <v>4285</v>
      </c>
      <c r="D408" s="554" t="s">
        <v>2877</v>
      </c>
      <c r="E408" s="562">
        <v>96.8</v>
      </c>
      <c r="F408" s="562">
        <v>96.8</v>
      </c>
      <c r="G408" s="562">
        <v>20.72</v>
      </c>
      <c r="H408" s="562">
        <v>-76.08</v>
      </c>
      <c r="I408" s="563" t="s">
        <v>1275</v>
      </c>
    </row>
    <row r="409" spans="1:9" ht="51" x14ac:dyDescent="0.2">
      <c r="A409" s="557" t="s">
        <v>4061</v>
      </c>
      <c r="B409" s="558" t="s">
        <v>662</v>
      </c>
      <c r="C409" s="558" t="s">
        <v>1304</v>
      </c>
      <c r="D409" s="558" t="s">
        <v>77</v>
      </c>
      <c r="E409" s="559">
        <v>16399.400000000001</v>
      </c>
      <c r="F409" s="559">
        <v>17947.599999999999</v>
      </c>
      <c r="G409" s="559">
        <v>6831.69</v>
      </c>
      <c r="H409" s="559">
        <v>-11115.91</v>
      </c>
      <c r="I409" s="560" t="s">
        <v>4172</v>
      </c>
    </row>
    <row r="410" spans="1:9" x14ac:dyDescent="0.2">
      <c r="A410" s="561" t="s">
        <v>2337</v>
      </c>
      <c r="B410" s="554" t="s">
        <v>662</v>
      </c>
      <c r="C410" s="554" t="s">
        <v>1304</v>
      </c>
      <c r="D410" s="554" t="s">
        <v>2338</v>
      </c>
      <c r="E410" s="562">
        <v>680.5</v>
      </c>
      <c r="F410" s="562">
        <v>680.5</v>
      </c>
      <c r="G410" s="562">
        <v>79.290000000000006</v>
      </c>
      <c r="H410" s="562">
        <v>-601.21</v>
      </c>
      <c r="I410" s="563" t="s">
        <v>4287</v>
      </c>
    </row>
    <row r="411" spans="1:9" x14ac:dyDescent="0.2">
      <c r="A411" s="561" t="s">
        <v>2573</v>
      </c>
      <c r="B411" s="554" t="s">
        <v>662</v>
      </c>
      <c r="C411" s="554" t="s">
        <v>1304</v>
      </c>
      <c r="D411" s="554" t="s">
        <v>2574</v>
      </c>
      <c r="E411" s="562">
        <v>238.2</v>
      </c>
      <c r="F411" s="562">
        <v>238.2</v>
      </c>
      <c r="G411" s="562">
        <v>39.18</v>
      </c>
      <c r="H411" s="562">
        <v>-199.02</v>
      </c>
      <c r="I411" s="563" t="s">
        <v>4288</v>
      </c>
    </row>
    <row r="412" spans="1:9" x14ac:dyDescent="0.2">
      <c r="A412" s="561" t="s">
        <v>2752</v>
      </c>
      <c r="B412" s="554" t="s">
        <v>662</v>
      </c>
      <c r="C412" s="554" t="s">
        <v>1304</v>
      </c>
      <c r="D412" s="554" t="s">
        <v>2753</v>
      </c>
      <c r="E412" s="562">
        <v>15480.7</v>
      </c>
      <c r="F412" s="562">
        <v>17028.900000000001</v>
      </c>
      <c r="G412" s="562">
        <v>6713.23</v>
      </c>
      <c r="H412" s="562">
        <v>-10315.67</v>
      </c>
      <c r="I412" s="563" t="s">
        <v>1342</v>
      </c>
    </row>
    <row r="413" spans="1:9" x14ac:dyDescent="0.2">
      <c r="A413" s="557" t="s">
        <v>4289</v>
      </c>
      <c r="B413" s="558" t="s">
        <v>662</v>
      </c>
      <c r="C413" s="558" t="s">
        <v>4290</v>
      </c>
      <c r="D413" s="558" t="s">
        <v>77</v>
      </c>
      <c r="E413" s="559">
        <v>29735.599999999999</v>
      </c>
      <c r="F413" s="559">
        <v>29735.599999999999</v>
      </c>
      <c r="G413" s="559"/>
      <c r="H413" s="562">
        <v>-29735.599999999999</v>
      </c>
      <c r="I413" s="563" t="s">
        <v>19</v>
      </c>
    </row>
    <row r="414" spans="1:9" x14ac:dyDescent="0.2">
      <c r="A414" s="561" t="s">
        <v>2573</v>
      </c>
      <c r="B414" s="554" t="s">
        <v>662</v>
      </c>
      <c r="C414" s="554" t="s">
        <v>4290</v>
      </c>
      <c r="D414" s="554" t="s">
        <v>2574</v>
      </c>
      <c r="E414" s="562">
        <v>29735.599999999999</v>
      </c>
      <c r="F414" s="562">
        <v>29735.599999999999</v>
      </c>
      <c r="G414" s="562"/>
      <c r="H414" s="562">
        <v>-29735.599999999999</v>
      </c>
      <c r="I414" s="563" t="s">
        <v>19</v>
      </c>
    </row>
    <row r="415" spans="1:9" x14ac:dyDescent="0.2">
      <c r="A415" s="557" t="s">
        <v>4291</v>
      </c>
      <c r="B415" s="558" t="s">
        <v>662</v>
      </c>
      <c r="C415" s="558" t="s">
        <v>4292</v>
      </c>
      <c r="D415" s="558" t="s">
        <v>77</v>
      </c>
      <c r="E415" s="559">
        <v>144325.6</v>
      </c>
      <c r="F415" s="559">
        <v>144325.6</v>
      </c>
      <c r="G415" s="559">
        <v>22708.91</v>
      </c>
      <c r="H415" s="559">
        <v>-121616.69</v>
      </c>
      <c r="I415" s="560" t="s">
        <v>4293</v>
      </c>
    </row>
    <row r="416" spans="1:9" x14ac:dyDescent="0.2">
      <c r="A416" s="561" t="s">
        <v>2337</v>
      </c>
      <c r="B416" s="554" t="s">
        <v>662</v>
      </c>
      <c r="C416" s="554" t="s">
        <v>4292</v>
      </c>
      <c r="D416" s="554" t="s">
        <v>2338</v>
      </c>
      <c r="E416" s="562">
        <v>22073.9</v>
      </c>
      <c r="F416" s="562">
        <v>22073.9</v>
      </c>
      <c r="G416" s="562">
        <v>8066.65</v>
      </c>
      <c r="H416" s="562">
        <v>-14007.25</v>
      </c>
      <c r="I416" s="563" t="s">
        <v>834</v>
      </c>
    </row>
    <row r="417" spans="1:9" x14ac:dyDescent="0.2">
      <c r="A417" s="561" t="s">
        <v>2752</v>
      </c>
      <c r="B417" s="554" t="s">
        <v>662</v>
      </c>
      <c r="C417" s="554" t="s">
        <v>4292</v>
      </c>
      <c r="D417" s="554" t="s">
        <v>2753</v>
      </c>
      <c r="E417" s="562">
        <v>99951.7</v>
      </c>
      <c r="F417" s="562">
        <v>99951.7</v>
      </c>
      <c r="G417" s="562">
        <v>14475.24</v>
      </c>
      <c r="H417" s="562">
        <v>-85476.46</v>
      </c>
      <c r="I417" s="563" t="s">
        <v>4286</v>
      </c>
    </row>
    <row r="418" spans="1:9" x14ac:dyDescent="0.2">
      <c r="A418" s="561" t="s">
        <v>2876</v>
      </c>
      <c r="B418" s="554" t="s">
        <v>662</v>
      </c>
      <c r="C418" s="554" t="s">
        <v>4292</v>
      </c>
      <c r="D418" s="554" t="s">
        <v>2877</v>
      </c>
      <c r="E418" s="562">
        <v>22300</v>
      </c>
      <c r="F418" s="562">
        <v>22300</v>
      </c>
      <c r="G418" s="562">
        <v>167.02</v>
      </c>
      <c r="H418" s="562">
        <v>-22132.98</v>
      </c>
      <c r="I418" s="563" t="s">
        <v>4242</v>
      </c>
    </row>
    <row r="419" spans="1:9" ht="38.25" x14ac:dyDescent="0.2">
      <c r="A419" s="557" t="s">
        <v>4294</v>
      </c>
      <c r="B419" s="558" t="s">
        <v>662</v>
      </c>
      <c r="C419" s="558" t="s">
        <v>4295</v>
      </c>
      <c r="D419" s="558" t="s">
        <v>77</v>
      </c>
      <c r="E419" s="559">
        <v>669000</v>
      </c>
      <c r="F419" s="559">
        <v>211658.8</v>
      </c>
      <c r="G419" s="559">
        <v>1346.13</v>
      </c>
      <c r="H419" s="559">
        <v>-210312.67</v>
      </c>
      <c r="I419" s="560" t="s">
        <v>4296</v>
      </c>
    </row>
    <row r="420" spans="1:9" x14ac:dyDescent="0.2">
      <c r="A420" s="561" t="s">
        <v>2337</v>
      </c>
      <c r="B420" s="554" t="s">
        <v>662</v>
      </c>
      <c r="C420" s="554" t="s">
        <v>4295</v>
      </c>
      <c r="D420" s="554" t="s">
        <v>2338</v>
      </c>
      <c r="E420" s="562">
        <v>669000</v>
      </c>
      <c r="F420" s="562">
        <v>700.6</v>
      </c>
      <c r="G420" s="562"/>
      <c r="H420" s="562">
        <v>-700.6</v>
      </c>
      <c r="I420" s="563" t="s">
        <v>19</v>
      </c>
    </row>
    <row r="421" spans="1:9" x14ac:dyDescent="0.2">
      <c r="A421" s="561" t="s">
        <v>2573</v>
      </c>
      <c r="B421" s="554" t="s">
        <v>662</v>
      </c>
      <c r="C421" s="554" t="s">
        <v>4295</v>
      </c>
      <c r="D421" s="554" t="s">
        <v>2574</v>
      </c>
      <c r="E421" s="562"/>
      <c r="F421" s="562">
        <v>3438.4</v>
      </c>
      <c r="G421" s="562">
        <v>976.4</v>
      </c>
      <c r="H421" s="562">
        <v>-2462</v>
      </c>
      <c r="I421" s="563" t="s">
        <v>4297</v>
      </c>
    </row>
    <row r="422" spans="1:9" x14ac:dyDescent="0.2">
      <c r="A422" s="561" t="s">
        <v>2752</v>
      </c>
      <c r="B422" s="554" t="s">
        <v>662</v>
      </c>
      <c r="C422" s="554" t="s">
        <v>4295</v>
      </c>
      <c r="D422" s="554" t="s">
        <v>2753</v>
      </c>
      <c r="E422" s="562"/>
      <c r="F422" s="562">
        <v>206519.8</v>
      </c>
      <c r="G422" s="562"/>
      <c r="H422" s="562">
        <v>-206519.8</v>
      </c>
      <c r="I422" s="563" t="s">
        <v>19</v>
      </c>
    </row>
    <row r="423" spans="1:9" x14ac:dyDescent="0.2">
      <c r="A423" s="561" t="s">
        <v>2876</v>
      </c>
      <c r="B423" s="554" t="s">
        <v>662</v>
      </c>
      <c r="C423" s="554" t="s">
        <v>4295</v>
      </c>
      <c r="D423" s="554" t="s">
        <v>2877</v>
      </c>
      <c r="E423" s="562"/>
      <c r="F423" s="562">
        <v>1000</v>
      </c>
      <c r="G423" s="562">
        <v>369.73</v>
      </c>
      <c r="H423" s="562">
        <v>-630.27</v>
      </c>
      <c r="I423" s="563" t="s">
        <v>4060</v>
      </c>
    </row>
    <row r="424" spans="1:9" ht="25.5" x14ac:dyDescent="0.2">
      <c r="A424" s="557" t="s">
        <v>4298</v>
      </c>
      <c r="B424" s="558" t="s">
        <v>662</v>
      </c>
      <c r="C424" s="558" t="s">
        <v>4299</v>
      </c>
      <c r="D424" s="558" t="s">
        <v>77</v>
      </c>
      <c r="E424" s="559">
        <v>453155.3</v>
      </c>
      <c r="F424" s="559">
        <v>5400</v>
      </c>
      <c r="G424" s="559">
        <v>2253.11</v>
      </c>
      <c r="H424" s="559">
        <v>-3146.89</v>
      </c>
      <c r="I424" s="560" t="s">
        <v>4300</v>
      </c>
    </row>
    <row r="425" spans="1:9" x14ac:dyDescent="0.2">
      <c r="A425" s="561" t="s">
        <v>2337</v>
      </c>
      <c r="B425" s="554" t="s">
        <v>662</v>
      </c>
      <c r="C425" s="554" t="s">
        <v>4299</v>
      </c>
      <c r="D425" s="554" t="s">
        <v>2338</v>
      </c>
      <c r="E425" s="562">
        <v>11719.5</v>
      </c>
      <c r="F425" s="562">
        <v>1700</v>
      </c>
      <c r="G425" s="562">
        <v>1529.32</v>
      </c>
      <c r="H425" s="562">
        <v>-170.68</v>
      </c>
      <c r="I425" s="563" t="s">
        <v>734</v>
      </c>
    </row>
    <row r="426" spans="1:9" x14ac:dyDescent="0.2">
      <c r="A426" s="561" t="s">
        <v>2752</v>
      </c>
      <c r="B426" s="554" t="s">
        <v>662</v>
      </c>
      <c r="C426" s="554" t="s">
        <v>4299</v>
      </c>
      <c r="D426" s="554" t="s">
        <v>2753</v>
      </c>
      <c r="E426" s="562">
        <v>182303.9</v>
      </c>
      <c r="F426" s="562">
        <v>3700</v>
      </c>
      <c r="G426" s="562">
        <v>723.78</v>
      </c>
      <c r="H426" s="562">
        <v>-2976.22</v>
      </c>
      <c r="I426" s="563" t="s">
        <v>4228</v>
      </c>
    </row>
    <row r="427" spans="1:9" x14ac:dyDescent="0.2">
      <c r="A427" s="561" t="s">
        <v>2876</v>
      </c>
      <c r="B427" s="554" t="s">
        <v>662</v>
      </c>
      <c r="C427" s="554" t="s">
        <v>4299</v>
      </c>
      <c r="D427" s="554" t="s">
        <v>2877</v>
      </c>
      <c r="E427" s="562">
        <v>259131.9</v>
      </c>
      <c r="F427" s="562"/>
      <c r="G427" s="562"/>
      <c r="H427" s="562"/>
      <c r="I427" s="563" t="s">
        <v>19</v>
      </c>
    </row>
    <row r="428" spans="1:9" ht="51" x14ac:dyDescent="0.2">
      <c r="A428" s="557" t="s">
        <v>4301</v>
      </c>
      <c r="B428" s="558" t="s">
        <v>662</v>
      </c>
      <c r="C428" s="558" t="s">
        <v>4302</v>
      </c>
      <c r="D428" s="558" t="s">
        <v>77</v>
      </c>
      <c r="E428" s="559">
        <v>185.1</v>
      </c>
      <c r="F428" s="559">
        <v>185.1</v>
      </c>
      <c r="G428" s="559"/>
      <c r="H428" s="559">
        <v>-185.1</v>
      </c>
      <c r="I428" s="563" t="s">
        <v>19</v>
      </c>
    </row>
    <row r="429" spans="1:9" x14ac:dyDescent="0.2">
      <c r="A429" s="561" t="s">
        <v>2337</v>
      </c>
      <c r="B429" s="554" t="s">
        <v>662</v>
      </c>
      <c r="C429" s="554" t="s">
        <v>4302</v>
      </c>
      <c r="D429" s="554" t="s">
        <v>2338</v>
      </c>
      <c r="E429" s="562">
        <v>185.1</v>
      </c>
      <c r="F429" s="562">
        <v>185.1</v>
      </c>
      <c r="G429" s="562"/>
      <c r="H429" s="562">
        <v>-185.1</v>
      </c>
      <c r="I429" s="563" t="s">
        <v>19</v>
      </c>
    </row>
    <row r="430" spans="1:9" ht="25.5" x14ac:dyDescent="0.2">
      <c r="A430" s="557" t="s">
        <v>684</v>
      </c>
      <c r="B430" s="558" t="s">
        <v>685</v>
      </c>
      <c r="C430" s="558" t="s">
        <v>19</v>
      </c>
      <c r="D430" s="558" t="s">
        <v>77</v>
      </c>
      <c r="E430" s="559">
        <v>903.2</v>
      </c>
      <c r="F430" s="559">
        <v>1205.5</v>
      </c>
      <c r="G430" s="559">
        <v>513.76</v>
      </c>
      <c r="H430" s="559">
        <v>-691.74</v>
      </c>
      <c r="I430" s="560" t="s">
        <v>958</v>
      </c>
    </row>
    <row r="431" spans="1:9" ht="25.5" x14ac:dyDescent="0.2">
      <c r="A431" s="557" t="s">
        <v>4303</v>
      </c>
      <c r="B431" s="558" t="s">
        <v>685</v>
      </c>
      <c r="C431" s="558" t="s">
        <v>4304</v>
      </c>
      <c r="D431" s="558" t="s">
        <v>77</v>
      </c>
      <c r="E431" s="559">
        <v>903.2</v>
      </c>
      <c r="F431" s="559">
        <v>1205.5</v>
      </c>
      <c r="G431" s="559">
        <v>513.76</v>
      </c>
      <c r="H431" s="559">
        <v>-691.74</v>
      </c>
      <c r="I431" s="560" t="s">
        <v>958</v>
      </c>
    </row>
    <row r="432" spans="1:9" x14ac:dyDescent="0.2">
      <c r="A432" s="561" t="s">
        <v>2337</v>
      </c>
      <c r="B432" s="554" t="s">
        <v>685</v>
      </c>
      <c r="C432" s="554" t="s">
        <v>4304</v>
      </c>
      <c r="D432" s="554" t="s">
        <v>2338</v>
      </c>
      <c r="E432" s="562"/>
      <c r="F432" s="562">
        <v>192.9</v>
      </c>
      <c r="G432" s="562">
        <v>192.9</v>
      </c>
      <c r="H432" s="562"/>
      <c r="I432" s="563" t="s">
        <v>59</v>
      </c>
    </row>
    <row r="433" spans="1:9" x14ac:dyDescent="0.2">
      <c r="A433" s="561" t="s">
        <v>2573</v>
      </c>
      <c r="B433" s="554" t="s">
        <v>685</v>
      </c>
      <c r="C433" s="554" t="s">
        <v>4304</v>
      </c>
      <c r="D433" s="554" t="s">
        <v>2574</v>
      </c>
      <c r="E433" s="562">
        <v>903.2</v>
      </c>
      <c r="F433" s="562">
        <v>807.8</v>
      </c>
      <c r="G433" s="562">
        <v>116.22</v>
      </c>
      <c r="H433" s="562">
        <v>-691.58</v>
      </c>
      <c r="I433" s="563" t="s">
        <v>4305</v>
      </c>
    </row>
    <row r="434" spans="1:9" x14ac:dyDescent="0.2">
      <c r="A434" s="561" t="s">
        <v>2752</v>
      </c>
      <c r="B434" s="554" t="s">
        <v>685</v>
      </c>
      <c r="C434" s="554" t="s">
        <v>4304</v>
      </c>
      <c r="D434" s="554" t="s">
        <v>2753</v>
      </c>
      <c r="E434" s="562"/>
      <c r="F434" s="562">
        <v>198.1</v>
      </c>
      <c r="G434" s="562">
        <v>197.94</v>
      </c>
      <c r="H434" s="562">
        <v>-0.16</v>
      </c>
      <c r="I434" s="563" t="s">
        <v>5</v>
      </c>
    </row>
    <row r="435" spans="1:9" x14ac:dyDescent="0.2">
      <c r="A435" s="561" t="s">
        <v>2876</v>
      </c>
      <c r="B435" s="554" t="s">
        <v>685</v>
      </c>
      <c r="C435" s="554" t="s">
        <v>4304</v>
      </c>
      <c r="D435" s="554" t="s">
        <v>2877</v>
      </c>
      <c r="E435" s="562"/>
      <c r="F435" s="562">
        <v>6.7</v>
      </c>
      <c r="G435" s="562">
        <v>6.7</v>
      </c>
      <c r="H435" s="562"/>
      <c r="I435" s="563" t="s">
        <v>59</v>
      </c>
    </row>
    <row r="436" spans="1:9" ht="25.5" x14ac:dyDescent="0.2">
      <c r="A436" s="557" t="s">
        <v>719</v>
      </c>
      <c r="B436" s="558" t="s">
        <v>720</v>
      </c>
      <c r="C436" s="558" t="s">
        <v>19</v>
      </c>
      <c r="D436" s="558" t="s">
        <v>77</v>
      </c>
      <c r="E436" s="559">
        <v>1650.2</v>
      </c>
      <c r="F436" s="559">
        <v>2757.2</v>
      </c>
      <c r="G436" s="559">
        <v>1698.63</v>
      </c>
      <c r="H436" s="559">
        <v>-1058.57</v>
      </c>
      <c r="I436" s="560" t="s">
        <v>959</v>
      </c>
    </row>
    <row r="437" spans="1:9" x14ac:dyDescent="0.2">
      <c r="A437" s="557" t="s">
        <v>4234</v>
      </c>
      <c r="B437" s="558" t="s">
        <v>720</v>
      </c>
      <c r="C437" s="558" t="s">
        <v>4235</v>
      </c>
      <c r="D437" s="558" t="s">
        <v>77</v>
      </c>
      <c r="E437" s="559">
        <v>669</v>
      </c>
      <c r="F437" s="559">
        <v>669</v>
      </c>
      <c r="G437" s="559">
        <v>1.05</v>
      </c>
      <c r="H437" s="559">
        <v>-667.95</v>
      </c>
      <c r="I437" s="560" t="s">
        <v>108</v>
      </c>
    </row>
    <row r="438" spans="1:9" x14ac:dyDescent="0.2">
      <c r="A438" s="561" t="s">
        <v>20</v>
      </c>
      <c r="B438" s="554" t="s">
        <v>720</v>
      </c>
      <c r="C438" s="554" t="s">
        <v>4235</v>
      </c>
      <c r="D438" s="554" t="s">
        <v>21</v>
      </c>
      <c r="E438" s="562">
        <v>451.5</v>
      </c>
      <c r="F438" s="562">
        <v>451.5</v>
      </c>
      <c r="G438" s="562"/>
      <c r="H438" s="562">
        <v>-451.5</v>
      </c>
      <c r="I438" s="563" t="s">
        <v>19</v>
      </c>
    </row>
    <row r="439" spans="1:9" x14ac:dyDescent="0.2">
      <c r="A439" s="561" t="s">
        <v>2337</v>
      </c>
      <c r="B439" s="554" t="s">
        <v>720</v>
      </c>
      <c r="C439" s="554" t="s">
        <v>4235</v>
      </c>
      <c r="D439" s="554" t="s">
        <v>2338</v>
      </c>
      <c r="E439" s="562">
        <v>60</v>
      </c>
      <c r="F439" s="562">
        <v>60</v>
      </c>
      <c r="G439" s="562">
        <v>1.05</v>
      </c>
      <c r="H439" s="562">
        <v>-58.95</v>
      </c>
      <c r="I439" s="563" t="s">
        <v>4077</v>
      </c>
    </row>
    <row r="440" spans="1:9" x14ac:dyDescent="0.2">
      <c r="A440" s="561" t="s">
        <v>2573</v>
      </c>
      <c r="B440" s="554" t="s">
        <v>720</v>
      </c>
      <c r="C440" s="554" t="s">
        <v>4235</v>
      </c>
      <c r="D440" s="554" t="s">
        <v>2574</v>
      </c>
      <c r="E440" s="562">
        <v>157.5</v>
      </c>
      <c r="F440" s="562">
        <v>157.5</v>
      </c>
      <c r="G440" s="562"/>
      <c r="H440" s="562">
        <v>-157.5</v>
      </c>
      <c r="I440" s="563" t="s">
        <v>19</v>
      </c>
    </row>
    <row r="441" spans="1:9" ht="25.5" x14ac:dyDescent="0.2">
      <c r="A441" s="557" t="s">
        <v>4183</v>
      </c>
      <c r="B441" s="558" t="s">
        <v>720</v>
      </c>
      <c r="C441" s="558" t="s">
        <v>4184</v>
      </c>
      <c r="D441" s="558" t="s">
        <v>77</v>
      </c>
      <c r="E441" s="559">
        <v>89.2</v>
      </c>
      <c r="F441" s="559">
        <v>121.7</v>
      </c>
      <c r="G441" s="559">
        <v>8.73</v>
      </c>
      <c r="H441" s="559">
        <v>-112.97</v>
      </c>
      <c r="I441" s="560" t="s">
        <v>4306</v>
      </c>
    </row>
    <row r="442" spans="1:9" x14ac:dyDescent="0.2">
      <c r="A442" s="561" t="s">
        <v>2573</v>
      </c>
      <c r="B442" s="554" t="s">
        <v>720</v>
      </c>
      <c r="C442" s="554" t="s">
        <v>4184</v>
      </c>
      <c r="D442" s="554" t="s">
        <v>2574</v>
      </c>
      <c r="E442" s="562">
        <v>89.2</v>
      </c>
      <c r="F442" s="562">
        <v>121.7</v>
      </c>
      <c r="G442" s="562">
        <v>8.73</v>
      </c>
      <c r="H442" s="562">
        <v>-112.97</v>
      </c>
      <c r="I442" s="563" t="s">
        <v>4306</v>
      </c>
    </row>
    <row r="443" spans="1:9" ht="25.5" x14ac:dyDescent="0.2">
      <c r="A443" s="557" t="s">
        <v>4053</v>
      </c>
      <c r="B443" s="558" t="s">
        <v>720</v>
      </c>
      <c r="C443" s="558" t="s">
        <v>4054</v>
      </c>
      <c r="D443" s="558" t="s">
        <v>77</v>
      </c>
      <c r="E443" s="559">
        <v>892</v>
      </c>
      <c r="F443" s="559">
        <v>1966.5</v>
      </c>
      <c r="G443" s="559">
        <v>1688.85</v>
      </c>
      <c r="H443" s="559">
        <v>-277.64999999999998</v>
      </c>
      <c r="I443" s="560" t="s">
        <v>4307</v>
      </c>
    </row>
    <row r="444" spans="1:9" x14ac:dyDescent="0.2">
      <c r="A444" s="561" t="s">
        <v>20</v>
      </c>
      <c r="B444" s="554" t="s">
        <v>720</v>
      </c>
      <c r="C444" s="554" t="s">
        <v>4054</v>
      </c>
      <c r="D444" s="554" t="s">
        <v>21</v>
      </c>
      <c r="E444" s="562">
        <v>645</v>
      </c>
      <c r="F444" s="562">
        <v>353</v>
      </c>
      <c r="G444" s="562">
        <v>137.05000000000001</v>
      </c>
      <c r="H444" s="562">
        <v>-215.95</v>
      </c>
      <c r="I444" s="563" t="s">
        <v>4308</v>
      </c>
    </row>
    <row r="445" spans="1:9" x14ac:dyDescent="0.2">
      <c r="A445" s="561" t="s">
        <v>2337</v>
      </c>
      <c r="B445" s="554" t="s">
        <v>720</v>
      </c>
      <c r="C445" s="554" t="s">
        <v>4054</v>
      </c>
      <c r="D445" s="554" t="s">
        <v>2338</v>
      </c>
      <c r="E445" s="562">
        <v>90</v>
      </c>
      <c r="F445" s="562">
        <v>1411.5</v>
      </c>
      <c r="G445" s="562">
        <v>1369.47</v>
      </c>
      <c r="H445" s="562">
        <v>-42.03</v>
      </c>
      <c r="I445" s="563" t="s">
        <v>1083</v>
      </c>
    </row>
    <row r="446" spans="1:9" x14ac:dyDescent="0.2">
      <c r="A446" s="561" t="s">
        <v>2573</v>
      </c>
      <c r="B446" s="554" t="s">
        <v>720</v>
      </c>
      <c r="C446" s="554" t="s">
        <v>4054</v>
      </c>
      <c r="D446" s="554" t="s">
        <v>2574</v>
      </c>
      <c r="E446" s="562">
        <v>157</v>
      </c>
      <c r="F446" s="562">
        <v>157</v>
      </c>
      <c r="G446" s="562">
        <v>138.96</v>
      </c>
      <c r="H446" s="562">
        <v>-18.04</v>
      </c>
      <c r="I446" s="563" t="s">
        <v>4309</v>
      </c>
    </row>
    <row r="447" spans="1:9" x14ac:dyDescent="0.2">
      <c r="A447" s="561" t="s">
        <v>2752</v>
      </c>
      <c r="B447" s="554" t="s">
        <v>720</v>
      </c>
      <c r="C447" s="554" t="s">
        <v>4054</v>
      </c>
      <c r="D447" s="554" t="s">
        <v>2753</v>
      </c>
      <c r="E447" s="562"/>
      <c r="F447" s="562">
        <v>45</v>
      </c>
      <c r="G447" s="562">
        <v>43.37</v>
      </c>
      <c r="H447" s="562">
        <v>-1.63</v>
      </c>
      <c r="I447" s="563" t="s">
        <v>1108</v>
      </c>
    </row>
    <row r="448" spans="1:9" x14ac:dyDescent="0.2">
      <c r="A448" s="557" t="s">
        <v>729</v>
      </c>
      <c r="B448" s="558" t="s">
        <v>730</v>
      </c>
      <c r="C448" s="558" t="s">
        <v>19</v>
      </c>
      <c r="D448" s="558" t="s">
        <v>77</v>
      </c>
      <c r="E448" s="559"/>
      <c r="F448" s="559">
        <v>1200</v>
      </c>
      <c r="G448" s="559"/>
      <c r="H448" s="559">
        <v>-1200</v>
      </c>
      <c r="I448" s="563" t="s">
        <v>19</v>
      </c>
    </row>
    <row r="449" spans="1:9" ht="25.5" x14ac:dyDescent="0.2">
      <c r="A449" s="557" t="s">
        <v>4310</v>
      </c>
      <c r="B449" s="558" t="s">
        <v>730</v>
      </c>
      <c r="C449" s="558" t="s">
        <v>4311</v>
      </c>
      <c r="D449" s="558" t="s">
        <v>77</v>
      </c>
      <c r="E449" s="559"/>
      <c r="F449" s="559">
        <v>1200</v>
      </c>
      <c r="G449" s="559"/>
      <c r="H449" s="559">
        <v>-1200</v>
      </c>
      <c r="I449" s="563" t="s">
        <v>19</v>
      </c>
    </row>
    <row r="450" spans="1:9" x14ac:dyDescent="0.2">
      <c r="A450" s="561" t="s">
        <v>2573</v>
      </c>
      <c r="B450" s="554" t="s">
        <v>730</v>
      </c>
      <c r="C450" s="554" t="s">
        <v>4311</v>
      </c>
      <c r="D450" s="554" t="s">
        <v>2574</v>
      </c>
      <c r="E450" s="562"/>
      <c r="F450" s="562">
        <v>1200</v>
      </c>
      <c r="G450" s="562"/>
      <c r="H450" s="562">
        <v>-1200</v>
      </c>
      <c r="I450" s="563" t="s">
        <v>19</v>
      </c>
    </row>
    <row r="451" spans="1:9" ht="26.25" customHeight="1" x14ac:dyDescent="0.2">
      <c r="A451" s="557" t="s">
        <v>735</v>
      </c>
      <c r="B451" s="558" t="s">
        <v>736</v>
      </c>
      <c r="C451" s="558" t="s">
        <v>19</v>
      </c>
      <c r="D451" s="558" t="s">
        <v>77</v>
      </c>
      <c r="E451" s="559">
        <v>150</v>
      </c>
      <c r="F451" s="559">
        <v>150</v>
      </c>
      <c r="G451" s="559"/>
      <c r="H451" s="559">
        <v>-150</v>
      </c>
      <c r="I451" s="563" t="s">
        <v>19</v>
      </c>
    </row>
    <row r="452" spans="1:9" ht="51" x14ac:dyDescent="0.2">
      <c r="A452" s="557" t="s">
        <v>4312</v>
      </c>
      <c r="B452" s="558" t="s">
        <v>736</v>
      </c>
      <c r="C452" s="558" t="s">
        <v>4313</v>
      </c>
      <c r="D452" s="558" t="s">
        <v>77</v>
      </c>
      <c r="E452" s="559">
        <v>150</v>
      </c>
      <c r="F452" s="559">
        <v>150</v>
      </c>
      <c r="G452" s="559"/>
      <c r="H452" s="559">
        <v>-150</v>
      </c>
      <c r="I452" s="563" t="s">
        <v>19</v>
      </c>
    </row>
    <row r="453" spans="1:9" x14ac:dyDescent="0.2">
      <c r="A453" s="561" t="s">
        <v>2337</v>
      </c>
      <c r="B453" s="554" t="s">
        <v>736</v>
      </c>
      <c r="C453" s="554" t="s">
        <v>4313</v>
      </c>
      <c r="D453" s="554" t="s">
        <v>2338</v>
      </c>
      <c r="E453" s="562">
        <v>20</v>
      </c>
      <c r="F453" s="562">
        <v>20</v>
      </c>
      <c r="G453" s="562"/>
      <c r="H453" s="562">
        <v>-20</v>
      </c>
      <c r="I453" s="563" t="s">
        <v>19</v>
      </c>
    </row>
    <row r="454" spans="1:9" x14ac:dyDescent="0.2">
      <c r="A454" s="561" t="s">
        <v>2573</v>
      </c>
      <c r="B454" s="554" t="s">
        <v>736</v>
      </c>
      <c r="C454" s="554" t="s">
        <v>4313</v>
      </c>
      <c r="D454" s="554" t="s">
        <v>2574</v>
      </c>
      <c r="E454" s="562">
        <v>130</v>
      </c>
      <c r="F454" s="562">
        <v>130</v>
      </c>
      <c r="G454" s="562"/>
      <c r="H454" s="562">
        <v>-130</v>
      </c>
      <c r="I454" s="563" t="s">
        <v>19</v>
      </c>
    </row>
    <row r="455" spans="1:9" ht="33" customHeight="1" x14ac:dyDescent="0.2">
      <c r="A455" s="557" t="s">
        <v>740</v>
      </c>
      <c r="B455" s="558" t="s">
        <v>741</v>
      </c>
      <c r="C455" s="558" t="s">
        <v>19</v>
      </c>
      <c r="D455" s="558" t="s">
        <v>77</v>
      </c>
      <c r="E455" s="559"/>
      <c r="F455" s="559">
        <v>77.599999999999994</v>
      </c>
      <c r="G455" s="559"/>
      <c r="H455" s="559">
        <v>-77.599999999999994</v>
      </c>
      <c r="I455" s="563" t="s">
        <v>19</v>
      </c>
    </row>
    <row r="456" spans="1:9" ht="38.25" x14ac:dyDescent="0.2">
      <c r="A456" s="557" t="s">
        <v>4314</v>
      </c>
      <c r="B456" s="558" t="s">
        <v>741</v>
      </c>
      <c r="C456" s="558" t="s">
        <v>4315</v>
      </c>
      <c r="D456" s="558" t="s">
        <v>77</v>
      </c>
      <c r="E456" s="559"/>
      <c r="F456" s="559">
        <v>77.599999999999994</v>
      </c>
      <c r="G456" s="559"/>
      <c r="H456" s="559">
        <v>-77.599999999999994</v>
      </c>
      <c r="I456" s="563" t="s">
        <v>19</v>
      </c>
    </row>
    <row r="457" spans="1:9" x14ac:dyDescent="0.2">
      <c r="A457" s="561" t="s">
        <v>2337</v>
      </c>
      <c r="B457" s="554" t="s">
        <v>741</v>
      </c>
      <c r="C457" s="554" t="s">
        <v>4315</v>
      </c>
      <c r="D457" s="554" t="s">
        <v>2338</v>
      </c>
      <c r="E457" s="562"/>
      <c r="F457" s="562">
        <v>77.599999999999994</v>
      </c>
      <c r="G457" s="562"/>
      <c r="H457" s="562">
        <v>-77.599999999999994</v>
      </c>
      <c r="I457" s="563" t="s">
        <v>19</v>
      </c>
    </row>
    <row r="458" spans="1:9" x14ac:dyDescent="0.2">
      <c r="A458" s="557" t="s">
        <v>766</v>
      </c>
      <c r="B458" s="558" t="s">
        <v>765</v>
      </c>
      <c r="C458" s="558" t="s">
        <v>19</v>
      </c>
      <c r="D458" s="558" t="s">
        <v>77</v>
      </c>
      <c r="E458" s="559">
        <v>669</v>
      </c>
      <c r="F458" s="559">
        <v>669</v>
      </c>
      <c r="G458" s="559">
        <v>315.83999999999997</v>
      </c>
      <c r="H458" s="559">
        <v>-353.16</v>
      </c>
      <c r="I458" s="560" t="s">
        <v>960</v>
      </c>
    </row>
    <row r="459" spans="1:9" ht="38.25" x14ac:dyDescent="0.2">
      <c r="A459" s="557" t="s">
        <v>4316</v>
      </c>
      <c r="B459" s="558" t="s">
        <v>765</v>
      </c>
      <c r="C459" s="558" t="s">
        <v>4317</v>
      </c>
      <c r="D459" s="558" t="s">
        <v>77</v>
      </c>
      <c r="E459" s="559">
        <v>669</v>
      </c>
      <c r="F459" s="559">
        <v>669</v>
      </c>
      <c r="G459" s="559">
        <v>315.83999999999997</v>
      </c>
      <c r="H459" s="559">
        <v>-353.16</v>
      </c>
      <c r="I459" s="560" t="s">
        <v>960</v>
      </c>
    </row>
    <row r="460" spans="1:9" x14ac:dyDescent="0.2">
      <c r="A460" s="561" t="s">
        <v>2337</v>
      </c>
      <c r="B460" s="554" t="s">
        <v>765</v>
      </c>
      <c r="C460" s="554" t="s">
        <v>4317</v>
      </c>
      <c r="D460" s="554" t="s">
        <v>2338</v>
      </c>
      <c r="E460" s="562">
        <v>129.5</v>
      </c>
      <c r="F460" s="562">
        <v>129.5</v>
      </c>
      <c r="G460" s="562">
        <v>73</v>
      </c>
      <c r="H460" s="562">
        <v>-56.5</v>
      </c>
      <c r="I460" s="563" t="s">
        <v>4318</v>
      </c>
    </row>
    <row r="461" spans="1:9" x14ac:dyDescent="0.2">
      <c r="A461" s="561" t="s">
        <v>2573</v>
      </c>
      <c r="B461" s="554" t="s">
        <v>765</v>
      </c>
      <c r="C461" s="554" t="s">
        <v>4317</v>
      </c>
      <c r="D461" s="554" t="s">
        <v>2574</v>
      </c>
      <c r="E461" s="562">
        <v>253.3</v>
      </c>
      <c r="F461" s="562">
        <v>253.3</v>
      </c>
      <c r="G461" s="562">
        <v>151.84</v>
      </c>
      <c r="H461" s="562">
        <v>-101.46</v>
      </c>
      <c r="I461" s="563" t="s">
        <v>4319</v>
      </c>
    </row>
    <row r="462" spans="1:9" x14ac:dyDescent="0.2">
      <c r="A462" s="561" t="s">
        <v>2876</v>
      </c>
      <c r="B462" s="554" t="s">
        <v>765</v>
      </c>
      <c r="C462" s="554" t="s">
        <v>4317</v>
      </c>
      <c r="D462" s="554" t="s">
        <v>2877</v>
      </c>
      <c r="E462" s="562">
        <v>286.2</v>
      </c>
      <c r="F462" s="562">
        <v>286.2</v>
      </c>
      <c r="G462" s="562">
        <v>91</v>
      </c>
      <c r="H462" s="562">
        <v>-195.2</v>
      </c>
      <c r="I462" s="563" t="s">
        <v>4035</v>
      </c>
    </row>
    <row r="463" spans="1:9" x14ac:dyDescent="0.2">
      <c r="A463" s="557" t="s">
        <v>797</v>
      </c>
      <c r="B463" s="558" t="s">
        <v>798</v>
      </c>
      <c r="C463" s="558" t="s">
        <v>19</v>
      </c>
      <c r="D463" s="558" t="s">
        <v>77</v>
      </c>
      <c r="E463" s="559">
        <v>1144</v>
      </c>
      <c r="F463" s="559">
        <v>3657.9</v>
      </c>
      <c r="G463" s="559">
        <v>2317.17</v>
      </c>
      <c r="H463" s="559">
        <v>-1340.73</v>
      </c>
      <c r="I463" s="560" t="s">
        <v>961</v>
      </c>
    </row>
    <row r="464" spans="1:9" ht="25.5" x14ac:dyDescent="0.2">
      <c r="A464" s="557" t="s">
        <v>4053</v>
      </c>
      <c r="B464" s="558" t="s">
        <v>798</v>
      </c>
      <c r="C464" s="558" t="s">
        <v>4054</v>
      </c>
      <c r="D464" s="558" t="s">
        <v>77</v>
      </c>
      <c r="E464" s="559">
        <v>1144</v>
      </c>
      <c r="F464" s="559">
        <v>2892.9</v>
      </c>
      <c r="G464" s="559">
        <v>1955.01</v>
      </c>
      <c r="H464" s="559">
        <v>-937.89</v>
      </c>
      <c r="I464" s="560" t="s">
        <v>799</v>
      </c>
    </row>
    <row r="465" spans="1:9" x14ac:dyDescent="0.2">
      <c r="A465" s="561" t="s">
        <v>20</v>
      </c>
      <c r="B465" s="554" t="s">
        <v>798</v>
      </c>
      <c r="C465" s="554" t="s">
        <v>4054</v>
      </c>
      <c r="D465" s="554" t="s">
        <v>21</v>
      </c>
      <c r="E465" s="562">
        <v>500</v>
      </c>
      <c r="F465" s="562">
        <v>1403</v>
      </c>
      <c r="G465" s="562">
        <v>861.57</v>
      </c>
      <c r="H465" s="562">
        <v>-541.42999999999995</v>
      </c>
      <c r="I465" s="563" t="s">
        <v>4320</v>
      </c>
    </row>
    <row r="466" spans="1:9" x14ac:dyDescent="0.2">
      <c r="A466" s="561" t="s">
        <v>2337</v>
      </c>
      <c r="B466" s="554" t="s">
        <v>798</v>
      </c>
      <c r="C466" s="554" t="s">
        <v>4054</v>
      </c>
      <c r="D466" s="554" t="s">
        <v>2338</v>
      </c>
      <c r="E466" s="562">
        <v>100</v>
      </c>
      <c r="F466" s="562">
        <v>295.89999999999998</v>
      </c>
      <c r="G466" s="562">
        <v>295.89999999999998</v>
      </c>
      <c r="H466" s="562"/>
      <c r="I466" s="563" t="s">
        <v>59</v>
      </c>
    </row>
    <row r="467" spans="1:9" x14ac:dyDescent="0.2">
      <c r="A467" s="561" t="s">
        <v>2752</v>
      </c>
      <c r="B467" s="554" t="s">
        <v>798</v>
      </c>
      <c r="C467" s="554" t="s">
        <v>4054</v>
      </c>
      <c r="D467" s="554" t="s">
        <v>2753</v>
      </c>
      <c r="E467" s="562">
        <v>494</v>
      </c>
      <c r="F467" s="562">
        <v>994</v>
      </c>
      <c r="G467" s="562">
        <v>681.44</v>
      </c>
      <c r="H467" s="562">
        <v>-312.56</v>
      </c>
      <c r="I467" s="563" t="s">
        <v>223</v>
      </c>
    </row>
    <row r="468" spans="1:9" x14ac:dyDescent="0.2">
      <c r="A468" s="561" t="s">
        <v>2876</v>
      </c>
      <c r="B468" s="554" t="s">
        <v>798</v>
      </c>
      <c r="C468" s="554" t="s">
        <v>4054</v>
      </c>
      <c r="D468" s="554" t="s">
        <v>2877</v>
      </c>
      <c r="E468" s="562">
        <v>50</v>
      </c>
      <c r="F468" s="562">
        <v>200</v>
      </c>
      <c r="G468" s="562">
        <v>116.1</v>
      </c>
      <c r="H468" s="562">
        <v>-83.9</v>
      </c>
      <c r="I468" s="563" t="s">
        <v>4321</v>
      </c>
    </row>
    <row r="469" spans="1:9" ht="25.5" x14ac:dyDescent="0.2">
      <c r="A469" s="557" t="s">
        <v>4322</v>
      </c>
      <c r="B469" s="558" t="s">
        <v>798</v>
      </c>
      <c r="C469" s="558" t="s">
        <v>4323</v>
      </c>
      <c r="D469" s="558" t="s">
        <v>77</v>
      </c>
      <c r="E469" s="559"/>
      <c r="F469" s="559">
        <v>765</v>
      </c>
      <c r="G469" s="559">
        <v>362.16</v>
      </c>
      <c r="H469" s="559">
        <v>-402.84</v>
      </c>
      <c r="I469" s="560" t="s">
        <v>4324</v>
      </c>
    </row>
    <row r="470" spans="1:9" x14ac:dyDescent="0.2">
      <c r="A470" s="561" t="s">
        <v>2752</v>
      </c>
      <c r="B470" s="554" t="s">
        <v>798</v>
      </c>
      <c r="C470" s="554" t="s">
        <v>4323</v>
      </c>
      <c r="D470" s="554" t="s">
        <v>2753</v>
      </c>
      <c r="E470" s="562"/>
      <c r="F470" s="562">
        <v>765</v>
      </c>
      <c r="G470" s="562">
        <v>362.16</v>
      </c>
      <c r="H470" s="562">
        <v>-402.84</v>
      </c>
      <c r="I470" s="563" t="s">
        <v>4324</v>
      </c>
    </row>
    <row r="471" spans="1:9" x14ac:dyDescent="0.2">
      <c r="A471" s="557" t="s">
        <v>815</v>
      </c>
      <c r="B471" s="558" t="s">
        <v>284</v>
      </c>
      <c r="C471" s="558" t="s">
        <v>19</v>
      </c>
      <c r="D471" s="558" t="s">
        <v>77</v>
      </c>
      <c r="E471" s="559">
        <v>711.9</v>
      </c>
      <c r="F471" s="559">
        <f>743.4+99</f>
        <v>842.4</v>
      </c>
      <c r="G471" s="559">
        <f>456.2+98.9</f>
        <v>555.1</v>
      </c>
      <c r="H471" s="559">
        <f>G471-F471</f>
        <v>-287.29999999999995</v>
      </c>
      <c r="I471" s="564">
        <f>G471/F471*100</f>
        <v>65.895061728395063</v>
      </c>
    </row>
    <row r="472" spans="1:9" ht="25.5" x14ac:dyDescent="0.2">
      <c r="A472" s="557" t="s">
        <v>4053</v>
      </c>
      <c r="B472" s="558" t="s">
        <v>284</v>
      </c>
      <c r="C472" s="558" t="s">
        <v>4054</v>
      </c>
      <c r="D472" s="558" t="s">
        <v>77</v>
      </c>
      <c r="E472" s="559">
        <v>711.9</v>
      </c>
      <c r="F472" s="559">
        <f>743.4+99</f>
        <v>842.4</v>
      </c>
      <c r="G472" s="559">
        <f>456.2+98.9</f>
        <v>555.1</v>
      </c>
      <c r="H472" s="559">
        <f>G472-F472</f>
        <v>-287.29999999999995</v>
      </c>
      <c r="I472" s="564">
        <f>G472/F472*100</f>
        <v>65.895061728395063</v>
      </c>
    </row>
    <row r="473" spans="1:9" ht="25.5" x14ac:dyDescent="0.2">
      <c r="A473" s="567" t="s">
        <v>891</v>
      </c>
      <c r="B473" s="558"/>
      <c r="C473" s="558"/>
      <c r="D473" s="558"/>
      <c r="E473" s="559"/>
      <c r="F473" s="565">
        <v>99</v>
      </c>
      <c r="G473" s="565">
        <v>98.9</v>
      </c>
      <c r="H473" s="565">
        <f>G473-F473</f>
        <v>-9.9999999999994316E-2</v>
      </c>
      <c r="I473" s="566">
        <f>G473/F473*100</f>
        <v>99.89898989898991</v>
      </c>
    </row>
    <row r="474" spans="1:9" x14ac:dyDescent="0.2">
      <c r="A474" s="561" t="s">
        <v>2337</v>
      </c>
      <c r="B474" s="554" t="s">
        <v>284</v>
      </c>
      <c r="C474" s="554" t="s">
        <v>4054</v>
      </c>
      <c r="D474" s="554" t="s">
        <v>2338</v>
      </c>
      <c r="E474" s="562">
        <v>334.9</v>
      </c>
      <c r="F474" s="562">
        <v>120.9</v>
      </c>
      <c r="G474" s="562">
        <v>47.87</v>
      </c>
      <c r="H474" s="562">
        <v>-73.03</v>
      </c>
      <c r="I474" s="563" t="s">
        <v>4325</v>
      </c>
    </row>
    <row r="475" spans="1:9" x14ac:dyDescent="0.2">
      <c r="A475" s="561" t="s">
        <v>2573</v>
      </c>
      <c r="B475" s="554" t="s">
        <v>284</v>
      </c>
      <c r="C475" s="554" t="s">
        <v>4054</v>
      </c>
      <c r="D475" s="554" t="s">
        <v>2574</v>
      </c>
      <c r="E475" s="562">
        <v>357</v>
      </c>
      <c r="F475" s="562">
        <v>572.5</v>
      </c>
      <c r="G475" s="562">
        <v>375.75</v>
      </c>
      <c r="H475" s="562">
        <v>-196.75</v>
      </c>
      <c r="I475" s="563" t="s">
        <v>4326</v>
      </c>
    </row>
    <row r="476" spans="1:9" x14ac:dyDescent="0.2">
      <c r="A476" s="561" t="s">
        <v>2752</v>
      </c>
      <c r="B476" s="554" t="s">
        <v>284</v>
      </c>
      <c r="C476" s="554" t="s">
        <v>4054</v>
      </c>
      <c r="D476" s="554" t="s">
        <v>2753</v>
      </c>
      <c r="E476" s="562">
        <v>10</v>
      </c>
      <c r="F476" s="562">
        <v>40</v>
      </c>
      <c r="G476" s="562">
        <v>27.28</v>
      </c>
      <c r="H476" s="562">
        <v>-12.72</v>
      </c>
      <c r="I476" s="563" t="s">
        <v>699</v>
      </c>
    </row>
    <row r="477" spans="1:9" x14ac:dyDescent="0.2">
      <c r="A477" s="561" t="s">
        <v>2876</v>
      </c>
      <c r="B477" s="554" t="s">
        <v>284</v>
      </c>
      <c r="C477" s="554" t="s">
        <v>4054</v>
      </c>
      <c r="D477" s="554" t="s">
        <v>2877</v>
      </c>
      <c r="E477" s="562">
        <v>10</v>
      </c>
      <c r="F477" s="562">
        <v>10</v>
      </c>
      <c r="G477" s="562">
        <v>5.31</v>
      </c>
      <c r="H477" s="562">
        <v>-4.6900000000000004</v>
      </c>
      <c r="I477" s="563" t="s">
        <v>4327</v>
      </c>
    </row>
    <row r="478" spans="1:9" x14ac:dyDescent="0.2">
      <c r="A478" s="557" t="s">
        <v>824</v>
      </c>
      <c r="B478" s="558" t="s">
        <v>825</v>
      </c>
      <c r="C478" s="558" t="s">
        <v>19</v>
      </c>
      <c r="D478" s="558" t="s">
        <v>77</v>
      </c>
      <c r="E478" s="559">
        <v>25533.599999999999</v>
      </c>
      <c r="F478" s="559">
        <v>28700.5</v>
      </c>
      <c r="G478" s="559">
        <v>26261.08</v>
      </c>
      <c r="H478" s="559">
        <v>-2439.42</v>
      </c>
      <c r="I478" s="560" t="s">
        <v>826</v>
      </c>
    </row>
    <row r="479" spans="1:9" ht="25.5" x14ac:dyDescent="0.2">
      <c r="A479" s="557" t="s">
        <v>4328</v>
      </c>
      <c r="B479" s="558" t="s">
        <v>825</v>
      </c>
      <c r="C479" s="558" t="s">
        <v>4329</v>
      </c>
      <c r="D479" s="558" t="s">
        <v>77</v>
      </c>
      <c r="E479" s="559">
        <v>25533.599999999999</v>
      </c>
      <c r="F479" s="559">
        <v>28700.5</v>
      </c>
      <c r="G479" s="559">
        <v>26261.08</v>
      </c>
      <c r="H479" s="559">
        <v>-2439.42</v>
      </c>
      <c r="I479" s="560" t="s">
        <v>826</v>
      </c>
    </row>
    <row r="480" spans="1:9" x14ac:dyDescent="0.2">
      <c r="A480" s="561" t="s">
        <v>2337</v>
      </c>
      <c r="B480" s="554" t="s">
        <v>825</v>
      </c>
      <c r="C480" s="554" t="s">
        <v>4329</v>
      </c>
      <c r="D480" s="554" t="s">
        <v>2338</v>
      </c>
      <c r="E480" s="562">
        <v>2361.6999999999998</v>
      </c>
      <c r="F480" s="562">
        <v>2281.6999999999998</v>
      </c>
      <c r="G480" s="562">
        <v>1308.46</v>
      </c>
      <c r="H480" s="562">
        <v>-973.24</v>
      </c>
      <c r="I480" s="563" t="s">
        <v>1281</v>
      </c>
    </row>
    <row r="481" spans="1:9" x14ac:dyDescent="0.2">
      <c r="A481" s="561" t="s">
        <v>2573</v>
      </c>
      <c r="B481" s="554" t="s">
        <v>825</v>
      </c>
      <c r="C481" s="554" t="s">
        <v>4329</v>
      </c>
      <c r="D481" s="554" t="s">
        <v>2574</v>
      </c>
      <c r="E481" s="562">
        <v>12613.6</v>
      </c>
      <c r="F481" s="562">
        <v>11263.6</v>
      </c>
      <c r="G481" s="562">
        <v>9852.25</v>
      </c>
      <c r="H481" s="562">
        <v>-1411.35</v>
      </c>
      <c r="I481" s="563" t="s">
        <v>4068</v>
      </c>
    </row>
    <row r="482" spans="1:9" x14ac:dyDescent="0.2">
      <c r="A482" s="561" t="s">
        <v>2752</v>
      </c>
      <c r="B482" s="554" t="s">
        <v>825</v>
      </c>
      <c r="C482" s="554" t="s">
        <v>4329</v>
      </c>
      <c r="D482" s="554" t="s">
        <v>2753</v>
      </c>
      <c r="E482" s="562">
        <v>10262.299999999999</v>
      </c>
      <c r="F482" s="562">
        <v>14779.2</v>
      </c>
      <c r="G482" s="562">
        <v>14777.46</v>
      </c>
      <c r="H482" s="562">
        <v>-1.74</v>
      </c>
      <c r="I482" s="563" t="s">
        <v>59</v>
      </c>
    </row>
    <row r="483" spans="1:9" x14ac:dyDescent="0.2">
      <c r="A483" s="561" t="s">
        <v>2876</v>
      </c>
      <c r="B483" s="554" t="s">
        <v>825</v>
      </c>
      <c r="C483" s="554" t="s">
        <v>4329</v>
      </c>
      <c r="D483" s="554" t="s">
        <v>2877</v>
      </c>
      <c r="E483" s="562">
        <v>296</v>
      </c>
      <c r="F483" s="562">
        <v>376</v>
      </c>
      <c r="G483" s="562">
        <v>322.91000000000003</v>
      </c>
      <c r="H483" s="562">
        <v>-53.09</v>
      </c>
      <c r="I483" s="563" t="s">
        <v>4307</v>
      </c>
    </row>
    <row r="484" spans="1:9" x14ac:dyDescent="0.2">
      <c r="A484" s="539"/>
      <c r="B484" s="539"/>
      <c r="C484" s="539"/>
      <c r="D484" s="539"/>
      <c r="E484" s="539"/>
      <c r="F484" s="539"/>
      <c r="G484" s="539"/>
      <c r="H484" s="539"/>
      <c r="I484" s="539"/>
    </row>
    <row r="485" spans="1:9" x14ac:dyDescent="0.2">
      <c r="A485" s="539"/>
      <c r="B485" s="539"/>
      <c r="C485" s="539"/>
      <c r="D485" s="539"/>
      <c r="E485" s="539"/>
      <c r="F485" s="539"/>
      <c r="G485" s="539"/>
      <c r="H485" s="539"/>
      <c r="I485" s="539"/>
    </row>
    <row r="486" spans="1:9" x14ac:dyDescent="0.2">
      <c r="A486" s="539"/>
      <c r="B486" s="539"/>
      <c r="C486" s="539"/>
      <c r="D486" s="539"/>
      <c r="E486" s="539"/>
      <c r="F486" s="539"/>
      <c r="G486" s="539"/>
      <c r="H486" s="539"/>
      <c r="I486" s="539"/>
    </row>
    <row r="487" spans="1:9" ht="15" x14ac:dyDescent="0.25">
      <c r="A487" s="568" t="s">
        <v>880</v>
      </c>
      <c r="B487" s="569"/>
      <c r="C487" s="569"/>
      <c r="D487" s="569"/>
      <c r="E487" s="569"/>
      <c r="F487" s="544" t="s">
        <v>84</v>
      </c>
    </row>
    <row r="488" spans="1:9" x14ac:dyDescent="0.2">
      <c r="A488" s="568"/>
      <c r="F488" s="544"/>
    </row>
    <row r="489" spans="1:9" ht="15" x14ac:dyDescent="0.25">
      <c r="A489" s="568"/>
      <c r="B489" s="571"/>
      <c r="C489" s="571"/>
      <c r="D489" s="572"/>
      <c r="E489" s="569"/>
      <c r="F489" s="544"/>
    </row>
    <row r="490" spans="1:9" x14ac:dyDescent="0.2">
      <c r="A490" s="568" t="s">
        <v>85</v>
      </c>
      <c r="F490" s="573" t="s">
        <v>86</v>
      </c>
    </row>
    <row r="491" spans="1:9" ht="15.75" x14ac:dyDescent="0.25">
      <c r="A491" s="568"/>
      <c r="B491" s="574"/>
      <c r="C491" s="574"/>
      <c r="D491" s="575"/>
      <c r="E491" s="569"/>
      <c r="F491" s="544"/>
      <c r="G491" s="569"/>
      <c r="H491" s="569"/>
    </row>
    <row r="492" spans="1:9" x14ac:dyDescent="0.2">
      <c r="A492" s="568"/>
      <c r="F492" s="544"/>
    </row>
    <row r="493" spans="1:9" ht="15" x14ac:dyDescent="0.25">
      <c r="A493" s="568" t="s">
        <v>87</v>
      </c>
      <c r="B493" s="571"/>
      <c r="C493" s="571"/>
      <c r="D493" s="576"/>
      <c r="E493" s="569"/>
      <c r="F493" s="573" t="s">
        <v>80</v>
      </c>
    </row>
    <row r="494" spans="1:9" x14ac:dyDescent="0.2">
      <c r="A494" s="568"/>
      <c r="F494" s="544"/>
    </row>
    <row r="495" spans="1:9" ht="15" x14ac:dyDescent="0.25">
      <c r="A495" s="568"/>
      <c r="B495" s="571"/>
      <c r="C495" s="571"/>
      <c r="E495" s="569"/>
      <c r="F495" s="544"/>
    </row>
    <row r="496" spans="1:9" x14ac:dyDescent="0.2">
      <c r="A496" s="568" t="s">
        <v>88</v>
      </c>
      <c r="F496" s="573" t="s">
        <v>81</v>
      </c>
    </row>
    <row r="497" spans="1:6" x14ac:dyDescent="0.2">
      <c r="A497" s="568"/>
      <c r="F497" s="544"/>
    </row>
    <row r="498" spans="1:6" x14ac:dyDescent="0.2">
      <c r="A498" s="568"/>
      <c r="F498" s="544"/>
    </row>
    <row r="499" spans="1:6" x14ac:dyDescent="0.2">
      <c r="A499" s="2" t="s">
        <v>882</v>
      </c>
      <c r="F499" s="21" t="s">
        <v>883</v>
      </c>
    </row>
    <row r="500" spans="1:6" x14ac:dyDescent="0.2">
      <c r="A500" s="568"/>
      <c r="F500" s="544"/>
    </row>
    <row r="501" spans="1:6" x14ac:dyDescent="0.2">
      <c r="A501" s="568"/>
      <c r="F501" s="544"/>
    </row>
    <row r="502" spans="1:6" x14ac:dyDescent="0.2">
      <c r="A502" s="2" t="s">
        <v>884</v>
      </c>
      <c r="F502" s="21" t="s">
        <v>885</v>
      </c>
    </row>
    <row r="503" spans="1:6" x14ac:dyDescent="0.2">
      <c r="A503" s="568"/>
      <c r="F503" s="544"/>
    </row>
    <row r="504" spans="1:6" x14ac:dyDescent="0.2">
      <c r="A504" s="568"/>
      <c r="F504" s="544"/>
    </row>
    <row r="505" spans="1:6" x14ac:dyDescent="0.2">
      <c r="A505" s="568" t="s">
        <v>227</v>
      </c>
      <c r="F505" s="573" t="s">
        <v>82</v>
      </c>
    </row>
  </sheetData>
  <mergeCells count="7">
    <mergeCell ref="E1:I1"/>
    <mergeCell ref="G2:I2"/>
    <mergeCell ref="A3:I3"/>
    <mergeCell ref="A5:A6"/>
    <mergeCell ref="E5:E6"/>
    <mergeCell ref="F5:F6"/>
    <mergeCell ref="G5:G6"/>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28"/>
  <sheetViews>
    <sheetView workbookViewId="0">
      <selection activeCell="B15" sqref="B15"/>
    </sheetView>
  </sheetViews>
  <sheetFormatPr defaultRowHeight="12.75" x14ac:dyDescent="0.2"/>
  <cols>
    <col min="1" max="1" width="16.85546875" customWidth="1"/>
    <col min="2" max="2" width="9.7109375" customWidth="1"/>
    <col min="3" max="3" width="13.140625" customWidth="1"/>
    <col min="4" max="4" width="18.7109375" customWidth="1"/>
    <col min="5" max="5" width="13.5703125" customWidth="1"/>
    <col min="6" max="6" width="9" style="539" customWidth="1"/>
    <col min="7" max="7" width="11.42578125" style="539" customWidth="1"/>
    <col min="8" max="8" width="13" style="539" customWidth="1"/>
    <col min="9" max="9" width="16.5703125" style="539" customWidth="1"/>
    <col min="11" max="11" width="12.85546875" customWidth="1"/>
    <col min="12" max="12" width="17.85546875" customWidth="1"/>
    <col min="13" max="13" width="18" customWidth="1"/>
    <col min="14" max="14" width="9.42578125" customWidth="1"/>
    <col min="15" max="15" width="14.28515625" customWidth="1"/>
    <col min="16" max="16" width="14.7109375" customWidth="1"/>
    <col min="17" max="17" width="13.5703125" customWidth="1"/>
  </cols>
  <sheetData>
    <row r="1" spans="1:17" ht="15" x14ac:dyDescent="0.25">
      <c r="P1" s="789" t="s">
        <v>4330</v>
      </c>
      <c r="Q1" s="789"/>
    </row>
    <row r="2" spans="1:17" ht="15" x14ac:dyDescent="0.25">
      <c r="P2" s="789" t="s">
        <v>3012</v>
      </c>
      <c r="Q2" s="789"/>
    </row>
    <row r="3" spans="1:17" ht="12.75" customHeight="1" x14ac:dyDescent="0.25">
      <c r="P3" s="789" t="s">
        <v>4331</v>
      </c>
      <c r="Q3" s="789"/>
    </row>
    <row r="4" spans="1:17" ht="15.75" customHeight="1" x14ac:dyDescent="0.2">
      <c r="A4" s="623" t="s">
        <v>4332</v>
      </c>
      <c r="B4" s="623"/>
      <c r="C4" s="623"/>
      <c r="D4" s="623"/>
      <c r="E4" s="623"/>
      <c r="F4" s="623"/>
      <c r="G4" s="623"/>
      <c r="H4" s="623"/>
      <c r="I4" s="623"/>
      <c r="J4" s="623"/>
      <c r="K4" s="623"/>
      <c r="L4" s="623"/>
      <c r="M4" s="623"/>
      <c r="N4" s="623"/>
      <c r="O4" s="623"/>
      <c r="P4" s="623"/>
      <c r="Q4" s="623"/>
    </row>
    <row r="5" spans="1:17" ht="42" customHeight="1" x14ac:dyDescent="0.2">
      <c r="A5" s="623"/>
      <c r="B5" s="623"/>
      <c r="C5" s="623"/>
      <c r="D5" s="623"/>
      <c r="E5" s="623"/>
      <c r="F5" s="623"/>
      <c r="G5" s="623"/>
      <c r="H5" s="623"/>
      <c r="I5" s="623"/>
      <c r="J5" s="623"/>
      <c r="K5" s="623"/>
      <c r="L5" s="623"/>
      <c r="M5" s="623"/>
      <c r="N5" s="623"/>
      <c r="O5" s="623"/>
      <c r="P5" s="623"/>
      <c r="Q5" s="623"/>
    </row>
    <row r="6" spans="1:17" x14ac:dyDescent="0.2">
      <c r="Q6" s="577" t="s">
        <v>4333</v>
      </c>
    </row>
    <row r="7" spans="1:17" ht="15" customHeight="1" x14ac:dyDescent="0.2">
      <c r="A7" s="624" t="s">
        <v>1348</v>
      </c>
      <c r="B7" s="788" t="s">
        <v>1350</v>
      </c>
      <c r="C7" s="788"/>
      <c r="D7" s="788"/>
      <c r="E7" s="788"/>
      <c r="F7" s="788" t="s">
        <v>1128</v>
      </c>
      <c r="G7" s="788"/>
      <c r="H7" s="788"/>
      <c r="I7" s="788"/>
      <c r="J7" s="788" t="s">
        <v>1351</v>
      </c>
      <c r="K7" s="788"/>
      <c r="L7" s="788"/>
      <c r="M7" s="788"/>
      <c r="N7" s="788"/>
      <c r="O7" s="788"/>
      <c r="P7" s="788"/>
      <c r="Q7" s="788"/>
    </row>
    <row r="8" spans="1:17" ht="15" customHeight="1" x14ac:dyDescent="0.2">
      <c r="A8" s="624"/>
      <c r="B8" s="788"/>
      <c r="C8" s="788"/>
      <c r="D8" s="788"/>
      <c r="E8" s="788"/>
      <c r="F8" s="788"/>
      <c r="G8" s="788"/>
      <c r="H8" s="788"/>
      <c r="I8" s="788"/>
      <c r="J8" s="788" t="s">
        <v>1352</v>
      </c>
      <c r="K8" s="788"/>
      <c r="L8" s="788"/>
      <c r="M8" s="788"/>
      <c r="N8" s="788" t="s">
        <v>1353</v>
      </c>
      <c r="O8" s="788"/>
      <c r="P8" s="788"/>
      <c r="Q8" s="788"/>
    </row>
    <row r="9" spans="1:17" x14ac:dyDescent="0.2">
      <c r="A9" s="624"/>
      <c r="B9" s="786" t="s">
        <v>2214</v>
      </c>
      <c r="C9" s="788" t="s">
        <v>1355</v>
      </c>
      <c r="D9" s="788"/>
      <c r="E9" s="788"/>
      <c r="F9" s="786" t="s">
        <v>2214</v>
      </c>
      <c r="G9" s="788" t="s">
        <v>1355</v>
      </c>
      <c r="H9" s="788"/>
      <c r="I9" s="788"/>
      <c r="J9" s="786" t="s">
        <v>2214</v>
      </c>
      <c r="K9" s="788" t="s">
        <v>1355</v>
      </c>
      <c r="L9" s="788"/>
      <c r="M9" s="788"/>
      <c r="N9" s="786" t="s">
        <v>2214</v>
      </c>
      <c r="O9" s="788" t="s">
        <v>1355</v>
      </c>
      <c r="P9" s="788"/>
      <c r="Q9" s="788"/>
    </row>
    <row r="10" spans="1:17" ht="125.25" customHeight="1" x14ac:dyDescent="0.2">
      <c r="A10" s="624"/>
      <c r="B10" s="786"/>
      <c r="C10" s="786" t="s">
        <v>4334</v>
      </c>
      <c r="D10" s="786" t="s">
        <v>4335</v>
      </c>
      <c r="E10" s="786" t="s">
        <v>4336</v>
      </c>
      <c r="F10" s="786"/>
      <c r="G10" s="786" t="s">
        <v>4334</v>
      </c>
      <c r="H10" s="786" t="s">
        <v>4335</v>
      </c>
      <c r="I10" s="786" t="s">
        <v>4336</v>
      </c>
      <c r="J10" s="786"/>
      <c r="K10" s="786" t="s">
        <v>4334</v>
      </c>
      <c r="L10" s="786" t="s">
        <v>4335</v>
      </c>
      <c r="M10" s="786" t="s">
        <v>4336</v>
      </c>
      <c r="N10" s="786"/>
      <c r="O10" s="786" t="s">
        <v>4334</v>
      </c>
      <c r="P10" s="786" t="s">
        <v>4335</v>
      </c>
      <c r="Q10" s="786" t="s">
        <v>4336</v>
      </c>
    </row>
    <row r="11" spans="1:17" ht="125.25" customHeight="1" x14ac:dyDescent="0.2">
      <c r="A11" s="624"/>
      <c r="B11" s="786"/>
      <c r="C11" s="786"/>
      <c r="D11" s="786"/>
      <c r="E11" s="786"/>
      <c r="F11" s="786"/>
      <c r="G11" s="786"/>
      <c r="H11" s="786"/>
      <c r="I11" s="786"/>
      <c r="J11" s="786"/>
      <c r="K11" s="786"/>
      <c r="L11" s="786"/>
      <c r="M11" s="786"/>
      <c r="N11" s="786"/>
      <c r="O11" s="786"/>
      <c r="P11" s="786"/>
      <c r="Q11" s="786"/>
    </row>
    <row r="12" spans="1:17" ht="27" customHeight="1" x14ac:dyDescent="0.2">
      <c r="A12" s="7" t="s">
        <v>1</v>
      </c>
      <c r="B12" s="578" t="s">
        <v>4337</v>
      </c>
      <c r="C12" s="578" t="s">
        <v>2751</v>
      </c>
      <c r="D12" s="578" t="s">
        <v>31</v>
      </c>
      <c r="E12" s="578" t="s">
        <v>46</v>
      </c>
      <c r="F12" s="578" t="s">
        <v>4338</v>
      </c>
      <c r="G12" s="578" t="s">
        <v>3681</v>
      </c>
      <c r="H12" s="578" t="s">
        <v>3683</v>
      </c>
      <c r="I12" s="578" t="s">
        <v>55</v>
      </c>
      <c r="J12" s="162" t="s">
        <v>4339</v>
      </c>
      <c r="K12" s="162" t="s">
        <v>4340</v>
      </c>
      <c r="L12" s="162" t="s">
        <v>4341</v>
      </c>
      <c r="M12" s="162" t="s">
        <v>4342</v>
      </c>
      <c r="N12" s="162" t="s">
        <v>4343</v>
      </c>
      <c r="O12" s="162" t="s">
        <v>4344</v>
      </c>
      <c r="P12" s="162" t="s">
        <v>4345</v>
      </c>
      <c r="Q12" s="579" t="s">
        <v>4346</v>
      </c>
    </row>
    <row r="13" spans="1:17" ht="13.5" customHeight="1" x14ac:dyDescent="0.2">
      <c r="A13" s="580" t="s">
        <v>1354</v>
      </c>
      <c r="B13" s="581">
        <v>101177.5</v>
      </c>
      <c r="C13" s="582">
        <v>60698.5</v>
      </c>
      <c r="D13" s="582">
        <v>32672</v>
      </c>
      <c r="E13" s="582">
        <v>7807</v>
      </c>
      <c r="F13" s="583">
        <v>84840.099999999991</v>
      </c>
      <c r="G13" s="583">
        <v>44905.2</v>
      </c>
      <c r="H13" s="583">
        <v>32128</v>
      </c>
      <c r="I13" s="583">
        <v>7806.9</v>
      </c>
      <c r="J13" s="584">
        <v>-16337.400000000009</v>
      </c>
      <c r="K13" s="584">
        <v>-15793.300000000003</v>
      </c>
      <c r="L13" s="584">
        <v>-544</v>
      </c>
      <c r="M13" s="584">
        <v>-0.1000000000003638</v>
      </c>
      <c r="N13" s="584">
        <v>83.852734056484877</v>
      </c>
      <c r="O13" s="584">
        <v>73.980740874980427</v>
      </c>
      <c r="P13" s="584">
        <v>98.334965719882476</v>
      </c>
      <c r="Q13" s="584">
        <v>99.998719098245161</v>
      </c>
    </row>
    <row r="14" spans="1:17" ht="11.25" customHeight="1" x14ac:dyDescent="0.2">
      <c r="A14" s="580" t="s">
        <v>1374</v>
      </c>
      <c r="B14" s="581">
        <v>90800.5</v>
      </c>
      <c r="C14" s="581">
        <v>54896.9</v>
      </c>
      <c r="D14" s="581">
        <v>32672</v>
      </c>
      <c r="E14" s="581">
        <v>3231.6</v>
      </c>
      <c r="F14" s="583">
        <v>75870.8</v>
      </c>
      <c r="G14" s="581">
        <v>40511.199999999997</v>
      </c>
      <c r="H14" s="581">
        <v>32128</v>
      </c>
      <c r="I14" s="581">
        <v>3231.6</v>
      </c>
      <c r="J14" s="584">
        <v>-14929.699999999997</v>
      </c>
      <c r="K14" s="584">
        <v>-14385.700000000004</v>
      </c>
      <c r="L14" s="584">
        <v>-544</v>
      </c>
      <c r="M14" s="584">
        <v>0</v>
      </c>
      <c r="N14" s="584">
        <v>83.557689660299232</v>
      </c>
      <c r="O14" s="584">
        <v>73.795059466017193</v>
      </c>
      <c r="P14" s="584">
        <v>98.334965719882476</v>
      </c>
      <c r="Q14" s="584">
        <v>100</v>
      </c>
    </row>
    <row r="15" spans="1:17" ht="15.75" customHeight="1" x14ac:dyDescent="0.2">
      <c r="A15" s="580" t="s">
        <v>1375</v>
      </c>
      <c r="B15" s="581">
        <v>10377</v>
      </c>
      <c r="C15" s="581">
        <v>5801.5999999999995</v>
      </c>
      <c r="D15" s="581"/>
      <c r="E15" s="581">
        <v>4575.4000000000005</v>
      </c>
      <c r="F15" s="583">
        <v>8969.2999999999993</v>
      </c>
      <c r="G15" s="581">
        <v>4394</v>
      </c>
      <c r="H15" s="581"/>
      <c r="I15" s="581">
        <v>4575.3</v>
      </c>
      <c r="J15" s="584">
        <v>-1407.7000000000007</v>
      </c>
      <c r="K15" s="584">
        <v>-1407.5999999999995</v>
      </c>
      <c r="L15" s="584"/>
      <c r="M15" s="584">
        <v>-0.1000000000003638</v>
      </c>
      <c r="N15" s="584">
        <v>86.434422280042384</v>
      </c>
      <c r="O15" s="584">
        <v>75.737727523441805</v>
      </c>
      <c r="P15" s="584"/>
      <c r="Q15" s="584">
        <v>99.997814398741085</v>
      </c>
    </row>
    <row r="16" spans="1:17" x14ac:dyDescent="0.2">
      <c r="A16" s="585"/>
      <c r="B16" s="581"/>
      <c r="C16" s="586"/>
      <c r="D16" s="586"/>
      <c r="E16" s="586"/>
      <c r="F16" s="583"/>
      <c r="G16" s="587"/>
      <c r="H16" s="587"/>
      <c r="I16" s="587"/>
      <c r="J16" s="584"/>
      <c r="K16" s="584"/>
      <c r="L16" s="584"/>
      <c r="M16" s="584"/>
      <c r="N16" s="585"/>
      <c r="O16" s="585"/>
      <c r="P16" s="585"/>
      <c r="Q16" s="584"/>
    </row>
    <row r="17" spans="1:17" x14ac:dyDescent="0.2">
      <c r="A17" s="580" t="s">
        <v>1376</v>
      </c>
      <c r="B17" s="581">
        <v>10552.800000000001</v>
      </c>
      <c r="C17" s="588">
        <v>10056.800000000001</v>
      </c>
      <c r="D17" s="588">
        <v>496</v>
      </c>
      <c r="E17" s="588"/>
      <c r="F17" s="583">
        <v>9160.9</v>
      </c>
      <c r="G17" s="589">
        <v>8664.9</v>
      </c>
      <c r="H17" s="589">
        <v>496</v>
      </c>
      <c r="I17" s="589"/>
      <c r="J17" s="584">
        <v>-1391.9000000000015</v>
      </c>
      <c r="K17" s="584">
        <v>-1391.9000000000015</v>
      </c>
      <c r="L17" s="584">
        <v>0</v>
      </c>
      <c r="M17" s="584"/>
      <c r="N17" s="584">
        <v>86.810135698582357</v>
      </c>
      <c r="O17" s="584">
        <v>86.159613395911222</v>
      </c>
      <c r="P17" s="584">
        <v>100</v>
      </c>
      <c r="Q17" s="584"/>
    </row>
    <row r="18" spans="1:17" ht="12" customHeight="1" x14ac:dyDescent="0.2">
      <c r="A18" s="580" t="s">
        <v>1374</v>
      </c>
      <c r="B18" s="581">
        <v>10552.800000000001</v>
      </c>
      <c r="C18" s="588">
        <v>10056.800000000001</v>
      </c>
      <c r="D18" s="588">
        <v>496</v>
      </c>
      <c r="E18" s="588"/>
      <c r="F18" s="583">
        <v>9160.9</v>
      </c>
      <c r="G18" s="589">
        <v>8664.9</v>
      </c>
      <c r="H18" s="589">
        <v>496</v>
      </c>
      <c r="I18" s="589"/>
      <c r="J18" s="584">
        <v>-1391.9000000000015</v>
      </c>
      <c r="K18" s="584">
        <v>-1391.9000000000015</v>
      </c>
      <c r="L18" s="584">
        <v>0</v>
      </c>
      <c r="M18" s="584"/>
      <c r="N18" s="584">
        <v>86.810135698582357</v>
      </c>
      <c r="O18" s="584">
        <v>86.159613395911222</v>
      </c>
      <c r="P18" s="584">
        <v>100</v>
      </c>
      <c r="Q18" s="584"/>
    </row>
    <row r="19" spans="1:17" ht="16.5" customHeight="1" x14ac:dyDescent="0.2">
      <c r="A19" s="580" t="s">
        <v>1375</v>
      </c>
      <c r="B19" s="581"/>
      <c r="C19" s="588"/>
      <c r="D19" s="588"/>
      <c r="E19" s="586"/>
      <c r="F19" s="583"/>
      <c r="G19" s="587"/>
      <c r="H19" s="587"/>
      <c r="I19" s="587"/>
      <c r="J19" s="584"/>
      <c r="K19" s="584"/>
      <c r="L19" s="584"/>
      <c r="M19" s="584"/>
      <c r="N19" s="584"/>
      <c r="O19" s="584"/>
      <c r="P19" s="584"/>
      <c r="Q19" s="584"/>
    </row>
    <row r="20" spans="1:17" ht="16.5" customHeight="1" x14ac:dyDescent="0.2">
      <c r="A20" s="590" t="s">
        <v>1377</v>
      </c>
      <c r="B20" s="581">
        <v>10552.800000000001</v>
      </c>
      <c r="C20" s="586">
        <v>10056.800000000001</v>
      </c>
      <c r="D20" s="586">
        <v>496</v>
      </c>
      <c r="E20" s="586"/>
      <c r="F20" s="591">
        <v>9160.9</v>
      </c>
      <c r="G20" s="587">
        <v>8664.9</v>
      </c>
      <c r="H20" s="587">
        <v>496</v>
      </c>
      <c r="I20" s="587"/>
      <c r="J20" s="584">
        <v>-1391.9000000000015</v>
      </c>
      <c r="K20" s="584">
        <v>-1391.9000000000015</v>
      </c>
      <c r="L20" s="584">
        <v>0</v>
      </c>
      <c r="M20" s="584"/>
      <c r="N20" s="584">
        <v>86.810135698582357</v>
      </c>
      <c r="O20" s="584">
        <v>86.159613395911222</v>
      </c>
      <c r="P20" s="584">
        <v>100</v>
      </c>
      <c r="Q20" s="584"/>
    </row>
    <row r="21" spans="1:17" ht="17.25" customHeight="1" x14ac:dyDescent="0.2">
      <c r="A21" s="590"/>
      <c r="B21" s="581"/>
      <c r="C21" s="586"/>
      <c r="D21" s="586"/>
      <c r="E21" s="586"/>
      <c r="F21" s="583"/>
      <c r="G21" s="587"/>
      <c r="H21" s="587"/>
      <c r="I21" s="587"/>
      <c r="J21" s="584"/>
      <c r="K21" s="584"/>
      <c r="L21" s="584"/>
      <c r="M21" s="584"/>
      <c r="N21" s="584"/>
      <c r="O21" s="584"/>
      <c r="P21" s="584"/>
      <c r="Q21" s="584"/>
    </row>
    <row r="22" spans="1:17" x14ac:dyDescent="0.2">
      <c r="A22" s="580" t="s">
        <v>1380</v>
      </c>
      <c r="B22" s="581">
        <v>18884.099999999999</v>
      </c>
      <c r="C22" s="588">
        <v>11412.1</v>
      </c>
      <c r="D22" s="588">
        <v>7472</v>
      </c>
      <c r="E22" s="588"/>
      <c r="F22" s="583">
        <v>12358.9</v>
      </c>
      <c r="G22" s="589">
        <v>5174.8999999999996</v>
      </c>
      <c r="H22" s="589">
        <v>7184</v>
      </c>
      <c r="I22" s="589"/>
      <c r="J22" s="584">
        <v>-6525.1999999999989</v>
      </c>
      <c r="K22" s="584">
        <v>-6237.2000000000007</v>
      </c>
      <c r="L22" s="584">
        <v>-288</v>
      </c>
      <c r="M22" s="584"/>
      <c r="N22" s="584">
        <v>65.446063090112844</v>
      </c>
      <c r="O22" s="584">
        <v>45.345729532688985</v>
      </c>
      <c r="P22" s="584">
        <v>96.145610278372601</v>
      </c>
      <c r="Q22" s="584"/>
    </row>
    <row r="23" spans="1:17" x14ac:dyDescent="0.2">
      <c r="A23" s="580" t="s">
        <v>1374</v>
      </c>
      <c r="B23" s="581">
        <v>17027</v>
      </c>
      <c r="C23" s="588">
        <v>9555</v>
      </c>
      <c r="D23" s="588">
        <v>7472</v>
      </c>
      <c r="E23" s="588"/>
      <c r="F23" s="583">
        <v>11145.7</v>
      </c>
      <c r="G23" s="589">
        <v>3961.7</v>
      </c>
      <c r="H23" s="589">
        <v>7184</v>
      </c>
      <c r="I23" s="589"/>
      <c r="J23" s="584">
        <v>-5881.2999999999993</v>
      </c>
      <c r="K23" s="584">
        <v>-5593.3</v>
      </c>
      <c r="L23" s="584">
        <v>-288</v>
      </c>
      <c r="M23" s="584"/>
      <c r="N23" s="584">
        <v>65.458976919010993</v>
      </c>
      <c r="O23" s="584">
        <v>41.462061747776033</v>
      </c>
      <c r="P23" s="584">
        <v>96.145610278372601</v>
      </c>
      <c r="Q23" s="584"/>
    </row>
    <row r="24" spans="1:17" x14ac:dyDescent="0.2">
      <c r="A24" s="580" t="s">
        <v>1375</v>
      </c>
      <c r="B24" s="581">
        <v>1857.1</v>
      </c>
      <c r="C24" s="588">
        <v>1857.1</v>
      </c>
      <c r="D24" s="588"/>
      <c r="E24" s="588"/>
      <c r="F24" s="583">
        <v>1213.2</v>
      </c>
      <c r="G24" s="589">
        <v>1213.2</v>
      </c>
      <c r="H24" s="589"/>
      <c r="I24" s="589"/>
      <c r="J24" s="584">
        <v>-643.89999999999986</v>
      </c>
      <c r="K24" s="584">
        <v>-643.89999999999986</v>
      </c>
      <c r="L24" s="584"/>
      <c r="M24" s="584"/>
      <c r="N24" s="584">
        <v>65.327661407570943</v>
      </c>
      <c r="O24" s="584">
        <v>65.327661407570943</v>
      </c>
      <c r="P24" s="584"/>
      <c r="Q24" s="584"/>
    </row>
    <row r="25" spans="1:17" x14ac:dyDescent="0.2">
      <c r="A25" s="590" t="s">
        <v>1377</v>
      </c>
      <c r="B25" s="581">
        <v>17027</v>
      </c>
      <c r="C25" s="586">
        <v>9555</v>
      </c>
      <c r="D25" s="586">
        <v>7472</v>
      </c>
      <c r="E25" s="586"/>
      <c r="F25" s="583">
        <v>11145.7</v>
      </c>
      <c r="G25" s="587">
        <v>3961.7</v>
      </c>
      <c r="H25" s="587">
        <v>7184</v>
      </c>
      <c r="I25" s="587"/>
      <c r="J25" s="584">
        <v>-5881.2999999999993</v>
      </c>
      <c r="K25" s="584">
        <v>-5593.3</v>
      </c>
      <c r="L25" s="584">
        <v>-288</v>
      </c>
      <c r="M25" s="584"/>
      <c r="N25" s="584">
        <v>65.458976919010993</v>
      </c>
      <c r="O25" s="584">
        <v>41.462061747776033</v>
      </c>
      <c r="P25" s="584">
        <v>96.145610278372601</v>
      </c>
      <c r="Q25" s="584"/>
    </row>
    <row r="26" spans="1:17" x14ac:dyDescent="0.2">
      <c r="A26" s="590" t="s">
        <v>1394</v>
      </c>
      <c r="B26" s="581">
        <v>114.1</v>
      </c>
      <c r="C26" s="586">
        <v>114.1</v>
      </c>
      <c r="D26" s="586"/>
      <c r="E26" s="586"/>
      <c r="F26" s="583">
        <v>55</v>
      </c>
      <c r="G26" s="587">
        <v>55</v>
      </c>
      <c r="H26" s="587"/>
      <c r="I26" s="587"/>
      <c r="J26" s="584">
        <v>-59.099999999999994</v>
      </c>
      <c r="K26" s="584">
        <v>-59.099999999999994</v>
      </c>
      <c r="L26" s="584"/>
      <c r="M26" s="584"/>
      <c r="N26" s="584">
        <v>48.203330411919367</v>
      </c>
      <c r="O26" s="584">
        <v>48.203330411919367</v>
      </c>
      <c r="P26" s="584"/>
      <c r="Q26" s="584"/>
    </row>
    <row r="27" spans="1:17" x14ac:dyDescent="0.2">
      <c r="A27" s="590" t="s">
        <v>1397</v>
      </c>
      <c r="B27" s="581">
        <v>1743</v>
      </c>
      <c r="C27" s="586">
        <v>1743</v>
      </c>
      <c r="D27" s="586"/>
      <c r="E27" s="586"/>
      <c r="F27" s="583">
        <v>1158.2</v>
      </c>
      <c r="G27" s="587">
        <v>1158.2</v>
      </c>
      <c r="H27" s="587"/>
      <c r="I27" s="587"/>
      <c r="J27" s="584">
        <v>-584.79999999999995</v>
      </c>
      <c r="K27" s="584">
        <v>-584.79999999999995</v>
      </c>
      <c r="L27" s="584"/>
      <c r="M27" s="584"/>
      <c r="N27" s="584">
        <v>66.448651749856566</v>
      </c>
      <c r="O27" s="584">
        <v>66.448651749856566</v>
      </c>
      <c r="P27" s="584"/>
      <c r="Q27" s="584"/>
    </row>
    <row r="28" spans="1:17" x14ac:dyDescent="0.2">
      <c r="A28" s="590"/>
      <c r="B28" s="581"/>
      <c r="C28" s="586"/>
      <c r="D28" s="586"/>
      <c r="E28" s="586"/>
      <c r="F28" s="583"/>
      <c r="G28" s="587"/>
      <c r="H28" s="587"/>
      <c r="I28" s="587"/>
      <c r="J28" s="584"/>
      <c r="K28" s="584"/>
      <c r="L28" s="584"/>
      <c r="M28" s="584"/>
      <c r="N28" s="584"/>
      <c r="O28" s="584"/>
      <c r="P28" s="584"/>
      <c r="Q28" s="584"/>
    </row>
    <row r="29" spans="1:17" x14ac:dyDescent="0.2">
      <c r="A29" s="580" t="s">
        <v>1399</v>
      </c>
      <c r="B29" s="581">
        <v>2105.5</v>
      </c>
      <c r="C29" s="588">
        <v>1593.5</v>
      </c>
      <c r="D29" s="588">
        <v>512</v>
      </c>
      <c r="E29" s="588"/>
      <c r="F29" s="583">
        <v>1811.5</v>
      </c>
      <c r="G29" s="589">
        <v>1299.5</v>
      </c>
      <c r="H29" s="589">
        <v>512</v>
      </c>
      <c r="I29" s="589"/>
      <c r="J29" s="584">
        <v>-294</v>
      </c>
      <c r="K29" s="584">
        <v>-294</v>
      </c>
      <c r="L29" s="584">
        <v>0</v>
      </c>
      <c r="M29" s="584"/>
      <c r="N29" s="584">
        <v>86.036570885775348</v>
      </c>
      <c r="O29" s="584">
        <v>81.55004706620646</v>
      </c>
      <c r="P29" s="584">
        <v>100</v>
      </c>
      <c r="Q29" s="584"/>
    </row>
    <row r="30" spans="1:17" x14ac:dyDescent="0.2">
      <c r="A30" s="580" t="s">
        <v>1374</v>
      </c>
      <c r="B30" s="581">
        <v>1811.8999999999999</v>
      </c>
      <c r="C30" s="588">
        <v>1299.8999999999999</v>
      </c>
      <c r="D30" s="588">
        <v>512</v>
      </c>
      <c r="E30" s="588"/>
      <c r="F30" s="583">
        <v>1642.7</v>
      </c>
      <c r="G30" s="589">
        <v>1130.7</v>
      </c>
      <c r="H30" s="589">
        <v>512</v>
      </c>
      <c r="I30" s="589"/>
      <c r="J30" s="584">
        <v>-169.19999999999982</v>
      </c>
      <c r="K30" s="584">
        <v>-169.19999999999982</v>
      </c>
      <c r="L30" s="584">
        <v>0</v>
      </c>
      <c r="M30" s="584"/>
      <c r="N30" s="584">
        <v>90.661736298912757</v>
      </c>
      <c r="O30" s="584">
        <v>86.98361412416341</v>
      </c>
      <c r="P30" s="584">
        <v>100</v>
      </c>
      <c r="Q30" s="584"/>
    </row>
    <row r="31" spans="1:17" x14ac:dyDescent="0.2">
      <c r="A31" s="580" t="s">
        <v>1375</v>
      </c>
      <c r="B31" s="581">
        <v>293.60000000000002</v>
      </c>
      <c r="C31" s="588">
        <v>293.60000000000002</v>
      </c>
      <c r="D31" s="588"/>
      <c r="E31" s="588"/>
      <c r="F31" s="583">
        <v>168.8</v>
      </c>
      <c r="G31" s="589">
        <v>168.8</v>
      </c>
      <c r="H31" s="589"/>
      <c r="I31" s="589"/>
      <c r="J31" s="584">
        <v>-124.80000000000001</v>
      </c>
      <c r="K31" s="584">
        <v>-124.80000000000001</v>
      </c>
      <c r="L31" s="584"/>
      <c r="M31" s="584"/>
      <c r="N31" s="584">
        <v>57.493188010899175</v>
      </c>
      <c r="O31" s="584">
        <v>57.493188010899175</v>
      </c>
      <c r="P31" s="584"/>
      <c r="Q31" s="584"/>
    </row>
    <row r="32" spans="1:17" x14ac:dyDescent="0.2">
      <c r="A32" s="590" t="s">
        <v>1400</v>
      </c>
      <c r="B32" s="581">
        <v>1811.8999999999999</v>
      </c>
      <c r="C32" s="586">
        <v>1299.8999999999999</v>
      </c>
      <c r="D32" s="586">
        <v>512</v>
      </c>
      <c r="E32" s="586"/>
      <c r="F32" s="583">
        <v>1642.7</v>
      </c>
      <c r="G32" s="587">
        <v>1130.7</v>
      </c>
      <c r="H32" s="587">
        <v>512</v>
      </c>
      <c r="I32" s="587"/>
      <c r="J32" s="584">
        <v>-169.19999999999982</v>
      </c>
      <c r="K32" s="584">
        <v>-169.19999999999982</v>
      </c>
      <c r="L32" s="584">
        <v>0</v>
      </c>
      <c r="M32" s="584"/>
      <c r="N32" s="584">
        <v>90.661736298912757</v>
      </c>
      <c r="O32" s="584">
        <v>86.98361412416341</v>
      </c>
      <c r="P32" s="584">
        <v>100</v>
      </c>
      <c r="Q32" s="584"/>
    </row>
    <row r="33" spans="1:17" x14ac:dyDescent="0.2">
      <c r="A33" s="590" t="s">
        <v>1399</v>
      </c>
      <c r="B33" s="581">
        <v>293.60000000000002</v>
      </c>
      <c r="C33" s="586">
        <v>293.60000000000002</v>
      </c>
      <c r="D33" s="586"/>
      <c r="E33" s="586"/>
      <c r="F33" s="583">
        <v>168.8</v>
      </c>
      <c r="G33" s="587">
        <v>168.8</v>
      </c>
      <c r="H33" s="587"/>
      <c r="I33" s="587"/>
      <c r="J33" s="584">
        <v>-124.80000000000001</v>
      </c>
      <c r="K33" s="584">
        <v>-124.80000000000001</v>
      </c>
      <c r="L33" s="584"/>
      <c r="M33" s="584"/>
      <c r="N33" s="584">
        <v>57.493188010899175</v>
      </c>
      <c r="O33" s="584">
        <v>57.493188010899175</v>
      </c>
      <c r="P33" s="584"/>
      <c r="Q33" s="584"/>
    </row>
    <row r="34" spans="1:17" x14ac:dyDescent="0.2">
      <c r="A34" s="590"/>
      <c r="B34" s="581"/>
      <c r="C34" s="586"/>
      <c r="D34" s="586"/>
      <c r="E34" s="586"/>
      <c r="F34" s="583"/>
      <c r="G34" s="587"/>
      <c r="H34" s="587"/>
      <c r="I34" s="587"/>
      <c r="J34" s="584"/>
      <c r="K34" s="584"/>
      <c r="L34" s="584"/>
      <c r="M34" s="584"/>
      <c r="N34" s="584"/>
      <c r="O34" s="584"/>
      <c r="P34" s="584"/>
      <c r="Q34" s="584"/>
    </row>
    <row r="35" spans="1:17" x14ac:dyDescent="0.2">
      <c r="A35" s="580" t="s">
        <v>1426</v>
      </c>
      <c r="B35" s="581">
        <v>885.49999999999989</v>
      </c>
      <c r="C35" s="588">
        <v>549.49999999999989</v>
      </c>
      <c r="D35" s="588">
        <v>336</v>
      </c>
      <c r="E35" s="588"/>
      <c r="F35" s="583">
        <v>631.4</v>
      </c>
      <c r="G35" s="589">
        <v>295.39999999999998</v>
      </c>
      <c r="H35" s="589">
        <v>336</v>
      </c>
      <c r="I35" s="589"/>
      <c r="J35" s="584">
        <v>-254.09999999999991</v>
      </c>
      <c r="K35" s="584">
        <v>-254.09999999999991</v>
      </c>
      <c r="L35" s="584">
        <v>0</v>
      </c>
      <c r="M35" s="584"/>
      <c r="N35" s="584">
        <v>71.304347826086968</v>
      </c>
      <c r="O35" s="584">
        <v>53.757961783439498</v>
      </c>
      <c r="P35" s="584">
        <v>100</v>
      </c>
      <c r="Q35" s="584"/>
    </row>
    <row r="36" spans="1:17" x14ac:dyDescent="0.2">
      <c r="A36" s="580" t="s">
        <v>1374</v>
      </c>
      <c r="B36" s="581">
        <v>885.49999999999989</v>
      </c>
      <c r="C36" s="588">
        <v>549.49999999999989</v>
      </c>
      <c r="D36" s="588">
        <v>336</v>
      </c>
      <c r="E36" s="588"/>
      <c r="F36" s="583">
        <v>631.4</v>
      </c>
      <c r="G36" s="589">
        <v>295.39999999999998</v>
      </c>
      <c r="H36" s="589">
        <v>336</v>
      </c>
      <c r="I36" s="589"/>
      <c r="J36" s="584">
        <v>-254.09999999999991</v>
      </c>
      <c r="K36" s="584">
        <v>-254.09999999999991</v>
      </c>
      <c r="L36" s="584">
        <v>0</v>
      </c>
      <c r="M36" s="584"/>
      <c r="N36" s="584">
        <v>71.304347826086968</v>
      </c>
      <c r="O36" s="584">
        <v>53.757961783439498</v>
      </c>
      <c r="P36" s="584">
        <v>100</v>
      </c>
      <c r="Q36" s="584"/>
    </row>
    <row r="37" spans="1:17" x14ac:dyDescent="0.2">
      <c r="A37" s="580" t="s">
        <v>1375</v>
      </c>
      <c r="B37" s="581"/>
      <c r="C37" s="588"/>
      <c r="D37" s="588"/>
      <c r="E37" s="586"/>
      <c r="F37" s="583"/>
      <c r="G37" s="587"/>
      <c r="H37" s="587"/>
      <c r="I37" s="587"/>
      <c r="J37" s="584"/>
      <c r="K37" s="584"/>
      <c r="L37" s="584"/>
      <c r="M37" s="584"/>
      <c r="N37" s="584"/>
      <c r="O37" s="584"/>
      <c r="P37" s="584"/>
      <c r="Q37" s="584"/>
    </row>
    <row r="38" spans="1:17" x14ac:dyDescent="0.2">
      <c r="A38" s="590" t="s">
        <v>1400</v>
      </c>
      <c r="B38" s="581">
        <v>885.49999999999989</v>
      </c>
      <c r="C38" s="586">
        <v>549.49999999999989</v>
      </c>
      <c r="D38" s="586">
        <v>336</v>
      </c>
      <c r="E38" s="586"/>
      <c r="F38" s="583">
        <v>631.4</v>
      </c>
      <c r="G38" s="587">
        <v>295.39999999999998</v>
      </c>
      <c r="H38" s="587">
        <v>336</v>
      </c>
      <c r="I38" s="587"/>
      <c r="J38" s="584">
        <v>-254.09999999999991</v>
      </c>
      <c r="K38" s="584">
        <v>-254.09999999999991</v>
      </c>
      <c r="L38" s="584">
        <v>0</v>
      </c>
      <c r="M38" s="584"/>
      <c r="N38" s="584">
        <v>71.304347826086968</v>
      </c>
      <c r="O38" s="584">
        <v>53.757961783439498</v>
      </c>
      <c r="P38" s="584">
        <v>100</v>
      </c>
      <c r="Q38" s="584"/>
    </row>
    <row r="39" spans="1:17" x14ac:dyDescent="0.2">
      <c r="A39" s="590"/>
      <c r="B39" s="581"/>
      <c r="C39" s="586"/>
      <c r="D39" s="586"/>
      <c r="E39" s="586"/>
      <c r="F39" s="583"/>
      <c r="G39" s="587"/>
      <c r="H39" s="587"/>
      <c r="I39" s="587"/>
      <c r="J39" s="584"/>
      <c r="K39" s="584"/>
      <c r="L39" s="584"/>
      <c r="M39" s="584"/>
      <c r="N39" s="584"/>
      <c r="O39" s="584"/>
      <c r="P39" s="584"/>
      <c r="Q39" s="584"/>
    </row>
    <row r="40" spans="1:17" x14ac:dyDescent="0.2">
      <c r="A40" s="580" t="s">
        <v>1433</v>
      </c>
      <c r="B40" s="581">
        <v>1187.5</v>
      </c>
      <c r="C40" s="588">
        <v>483.5</v>
      </c>
      <c r="D40" s="588">
        <v>704</v>
      </c>
      <c r="E40" s="588"/>
      <c r="F40" s="583">
        <v>882.7</v>
      </c>
      <c r="G40" s="589">
        <v>178.7</v>
      </c>
      <c r="H40" s="589">
        <v>704</v>
      </c>
      <c r="I40" s="589"/>
      <c r="J40" s="584">
        <v>-304.79999999999995</v>
      </c>
      <c r="K40" s="584">
        <v>-304.8</v>
      </c>
      <c r="L40" s="584">
        <v>0</v>
      </c>
      <c r="M40" s="584"/>
      <c r="N40" s="584">
        <v>74.332631578947371</v>
      </c>
      <c r="O40" s="584">
        <v>36.959669079627709</v>
      </c>
      <c r="P40" s="584">
        <v>100</v>
      </c>
      <c r="Q40" s="584"/>
    </row>
    <row r="41" spans="1:17" x14ac:dyDescent="0.2">
      <c r="A41" s="580" t="s">
        <v>1374</v>
      </c>
      <c r="B41" s="581">
        <v>1187.5</v>
      </c>
      <c r="C41" s="588">
        <v>483.5</v>
      </c>
      <c r="D41" s="588">
        <v>704</v>
      </c>
      <c r="E41" s="588"/>
      <c r="F41" s="583">
        <v>882.7</v>
      </c>
      <c r="G41" s="589">
        <v>178.7</v>
      </c>
      <c r="H41" s="589">
        <v>704</v>
      </c>
      <c r="I41" s="589"/>
      <c r="J41" s="584">
        <v>-304.79999999999995</v>
      </c>
      <c r="K41" s="584">
        <v>-304.8</v>
      </c>
      <c r="L41" s="584">
        <v>0</v>
      </c>
      <c r="M41" s="584"/>
      <c r="N41" s="584">
        <v>74.332631578947371</v>
      </c>
      <c r="O41" s="584">
        <v>36.959669079627709</v>
      </c>
      <c r="P41" s="584">
        <v>100</v>
      </c>
      <c r="Q41" s="584"/>
    </row>
    <row r="42" spans="1:17" x14ac:dyDescent="0.2">
      <c r="A42" s="580" t="s">
        <v>1375</v>
      </c>
      <c r="B42" s="581"/>
      <c r="C42" s="588"/>
      <c r="D42" s="588"/>
      <c r="E42" s="586"/>
      <c r="F42" s="583"/>
      <c r="G42" s="587"/>
      <c r="H42" s="587"/>
      <c r="I42" s="587"/>
      <c r="J42" s="584"/>
      <c r="K42" s="584"/>
      <c r="L42" s="584"/>
      <c r="M42" s="584"/>
      <c r="N42" s="584"/>
      <c r="O42" s="584"/>
      <c r="P42" s="584"/>
      <c r="Q42" s="584"/>
    </row>
    <row r="43" spans="1:17" x14ac:dyDescent="0.2">
      <c r="A43" s="590" t="s">
        <v>1400</v>
      </c>
      <c r="B43" s="581">
        <v>1187.5</v>
      </c>
      <c r="C43" s="586">
        <v>483.5</v>
      </c>
      <c r="D43" s="586">
        <v>704</v>
      </c>
      <c r="E43" s="586"/>
      <c r="F43" s="583">
        <v>882.7</v>
      </c>
      <c r="G43" s="587">
        <v>178.7</v>
      </c>
      <c r="H43" s="587">
        <v>704</v>
      </c>
      <c r="I43" s="587"/>
      <c r="J43" s="584">
        <v>-304.79999999999995</v>
      </c>
      <c r="K43" s="584">
        <v>-304.8</v>
      </c>
      <c r="L43" s="584">
        <v>0</v>
      </c>
      <c r="M43" s="584"/>
      <c r="N43" s="584">
        <v>74.332631578947371</v>
      </c>
      <c r="O43" s="584">
        <v>36.959669079627709</v>
      </c>
      <c r="P43" s="584">
        <v>100</v>
      </c>
      <c r="Q43" s="584"/>
    </row>
    <row r="44" spans="1:17" x14ac:dyDescent="0.2">
      <c r="A44" s="590"/>
      <c r="B44" s="581"/>
      <c r="C44" s="586"/>
      <c r="D44" s="586"/>
      <c r="E44" s="586"/>
      <c r="F44" s="583"/>
      <c r="G44" s="587"/>
      <c r="H44" s="587"/>
      <c r="I44" s="587"/>
      <c r="J44" s="584"/>
      <c r="K44" s="584"/>
      <c r="L44" s="584"/>
      <c r="M44" s="584"/>
      <c r="N44" s="584"/>
      <c r="O44" s="584"/>
      <c r="P44" s="584"/>
      <c r="Q44" s="584"/>
    </row>
    <row r="45" spans="1:17" x14ac:dyDescent="0.2">
      <c r="A45" s="580" t="s">
        <v>1460</v>
      </c>
      <c r="B45" s="581">
        <v>5737.5</v>
      </c>
      <c r="C45" s="588">
        <v>4041.4999999999995</v>
      </c>
      <c r="D45" s="588">
        <v>1696</v>
      </c>
      <c r="E45" s="588"/>
      <c r="F45" s="583">
        <v>5538</v>
      </c>
      <c r="G45" s="589">
        <v>3842</v>
      </c>
      <c r="H45" s="589">
        <v>1696</v>
      </c>
      <c r="I45" s="589"/>
      <c r="J45" s="584">
        <v>-199.5</v>
      </c>
      <c r="K45" s="584">
        <v>-199.49999999999955</v>
      </c>
      <c r="L45" s="584">
        <v>0</v>
      </c>
      <c r="M45" s="584"/>
      <c r="N45" s="584">
        <v>96.522875816993462</v>
      </c>
      <c r="O45" s="584">
        <v>95.06371396758631</v>
      </c>
      <c r="P45" s="584">
        <v>100</v>
      </c>
      <c r="Q45" s="584"/>
    </row>
    <row r="46" spans="1:17" x14ac:dyDescent="0.2">
      <c r="A46" s="580" t="s">
        <v>1374</v>
      </c>
      <c r="B46" s="581">
        <v>5396.4</v>
      </c>
      <c r="C46" s="588">
        <v>3700.3999999999996</v>
      </c>
      <c r="D46" s="588">
        <v>1696</v>
      </c>
      <c r="E46" s="588"/>
      <c r="F46" s="583">
        <v>5248.6</v>
      </c>
      <c r="G46" s="589">
        <v>3552.6</v>
      </c>
      <c r="H46" s="589">
        <v>1696</v>
      </c>
      <c r="I46" s="589"/>
      <c r="J46" s="584">
        <v>-147.79999999999927</v>
      </c>
      <c r="K46" s="584">
        <v>-147.79999999999973</v>
      </c>
      <c r="L46" s="584">
        <v>0</v>
      </c>
      <c r="M46" s="584"/>
      <c r="N46" s="584">
        <v>97.261137054332536</v>
      </c>
      <c r="O46" s="584">
        <v>96.005837206788456</v>
      </c>
      <c r="P46" s="584">
        <v>100</v>
      </c>
      <c r="Q46" s="584"/>
    </row>
    <row r="47" spans="1:17" x14ac:dyDescent="0.2">
      <c r="A47" s="580" t="s">
        <v>1375</v>
      </c>
      <c r="B47" s="581">
        <v>341.09999999999997</v>
      </c>
      <c r="C47" s="588">
        <v>341.09999999999997</v>
      </c>
      <c r="D47" s="588"/>
      <c r="E47" s="588"/>
      <c r="F47" s="583">
        <v>289.39999999999998</v>
      </c>
      <c r="G47" s="589">
        <v>289.39999999999998</v>
      </c>
      <c r="H47" s="589"/>
      <c r="I47" s="589"/>
      <c r="J47" s="584">
        <v>-51.699999999999989</v>
      </c>
      <c r="K47" s="584">
        <v>-51.699999999999989</v>
      </c>
      <c r="L47" s="584"/>
      <c r="M47" s="584"/>
      <c r="N47" s="584">
        <v>84.843154500146596</v>
      </c>
      <c r="O47" s="584">
        <v>84.843154500146596</v>
      </c>
      <c r="P47" s="584"/>
      <c r="Q47" s="584"/>
    </row>
    <row r="48" spans="1:17" x14ac:dyDescent="0.2">
      <c r="A48" s="590" t="s">
        <v>1400</v>
      </c>
      <c r="B48" s="581">
        <v>5396.4</v>
      </c>
      <c r="C48" s="586">
        <v>3700.3999999999996</v>
      </c>
      <c r="D48" s="586">
        <v>1696</v>
      </c>
      <c r="E48" s="586"/>
      <c r="F48" s="583">
        <v>5248.6</v>
      </c>
      <c r="G48" s="587">
        <v>3552.6</v>
      </c>
      <c r="H48" s="587">
        <v>1696</v>
      </c>
      <c r="I48" s="587"/>
      <c r="J48" s="584">
        <v>-147.79999999999927</v>
      </c>
      <c r="K48" s="584">
        <v>-147.79999999999973</v>
      </c>
      <c r="L48" s="584">
        <v>0</v>
      </c>
      <c r="M48" s="584"/>
      <c r="N48" s="584">
        <v>97.261137054332536</v>
      </c>
      <c r="O48" s="584">
        <v>96.005837206788456</v>
      </c>
      <c r="P48" s="584">
        <v>100</v>
      </c>
      <c r="Q48" s="584"/>
    </row>
    <row r="49" spans="1:17" x14ac:dyDescent="0.2">
      <c r="A49" s="590" t="s">
        <v>1460</v>
      </c>
      <c r="B49" s="581">
        <v>341.09999999999997</v>
      </c>
      <c r="C49" s="586">
        <v>341.09999999999997</v>
      </c>
      <c r="D49" s="586"/>
      <c r="E49" s="586"/>
      <c r="F49" s="583">
        <v>289.39999999999998</v>
      </c>
      <c r="G49" s="587">
        <v>289.39999999999998</v>
      </c>
      <c r="H49" s="587"/>
      <c r="I49" s="587"/>
      <c r="J49" s="584">
        <v>-51.699999999999989</v>
      </c>
      <c r="K49" s="584">
        <v>-51.699999999999989</v>
      </c>
      <c r="L49" s="584"/>
      <c r="M49" s="584"/>
      <c r="N49" s="584">
        <v>84.843154500146596</v>
      </c>
      <c r="O49" s="584">
        <v>84.843154500146596</v>
      </c>
      <c r="P49" s="584"/>
      <c r="Q49" s="584"/>
    </row>
    <row r="50" spans="1:17" x14ac:dyDescent="0.2">
      <c r="A50" s="590"/>
      <c r="B50" s="581"/>
      <c r="C50" s="586"/>
      <c r="D50" s="586"/>
      <c r="E50" s="586"/>
      <c r="F50" s="583"/>
      <c r="G50" s="587"/>
      <c r="H50" s="587"/>
      <c r="I50" s="587"/>
      <c r="J50" s="584"/>
      <c r="K50" s="584"/>
      <c r="L50" s="584"/>
      <c r="M50" s="584"/>
      <c r="N50" s="584"/>
      <c r="O50" s="584"/>
      <c r="P50" s="584"/>
      <c r="Q50" s="584"/>
    </row>
    <row r="51" spans="1:17" x14ac:dyDescent="0.2">
      <c r="A51" s="580" t="s">
        <v>1497</v>
      </c>
      <c r="B51" s="581">
        <v>176</v>
      </c>
      <c r="C51" s="588"/>
      <c r="D51" s="588">
        <v>176</v>
      </c>
      <c r="E51" s="588"/>
      <c r="F51" s="583">
        <v>176</v>
      </c>
      <c r="G51" s="589"/>
      <c r="H51" s="589">
        <v>176</v>
      </c>
      <c r="I51" s="589"/>
      <c r="J51" s="584"/>
      <c r="K51" s="584"/>
      <c r="L51" s="584">
        <v>0</v>
      </c>
      <c r="M51" s="584"/>
      <c r="N51" s="584">
        <v>100</v>
      </c>
      <c r="O51" s="584"/>
      <c r="P51" s="584">
        <v>100</v>
      </c>
      <c r="Q51" s="584"/>
    </row>
    <row r="52" spans="1:17" x14ac:dyDescent="0.2">
      <c r="A52" s="580" t="s">
        <v>1374</v>
      </c>
      <c r="B52" s="581">
        <v>176</v>
      </c>
      <c r="C52" s="588"/>
      <c r="D52" s="588">
        <v>176</v>
      </c>
      <c r="E52" s="588"/>
      <c r="F52" s="583">
        <v>176</v>
      </c>
      <c r="G52" s="589"/>
      <c r="H52" s="589">
        <v>176</v>
      </c>
      <c r="I52" s="589"/>
      <c r="J52" s="584"/>
      <c r="K52" s="584"/>
      <c r="L52" s="584">
        <v>0</v>
      </c>
      <c r="M52" s="584"/>
      <c r="N52" s="584">
        <v>100</v>
      </c>
      <c r="O52" s="584"/>
      <c r="P52" s="584">
        <v>100</v>
      </c>
      <c r="Q52" s="584"/>
    </row>
    <row r="53" spans="1:17" x14ac:dyDescent="0.2">
      <c r="A53" s="580" t="s">
        <v>1375</v>
      </c>
      <c r="B53" s="581"/>
      <c r="C53" s="588"/>
      <c r="D53" s="588"/>
      <c r="E53" s="588"/>
      <c r="F53" s="583"/>
      <c r="G53" s="587"/>
      <c r="H53" s="587"/>
      <c r="I53" s="587"/>
      <c r="J53" s="584"/>
      <c r="K53" s="584"/>
      <c r="L53" s="584"/>
      <c r="M53" s="584"/>
      <c r="N53" s="584"/>
      <c r="O53" s="584"/>
      <c r="P53" s="584"/>
      <c r="Q53" s="584"/>
    </row>
    <row r="54" spans="1:17" x14ac:dyDescent="0.2">
      <c r="A54" s="590" t="s">
        <v>1400</v>
      </c>
      <c r="B54" s="581">
        <v>176</v>
      </c>
      <c r="C54" s="586"/>
      <c r="D54" s="586">
        <v>176</v>
      </c>
      <c r="E54" s="586"/>
      <c r="F54" s="583">
        <v>176</v>
      </c>
      <c r="G54" s="587"/>
      <c r="H54" s="587">
        <v>176</v>
      </c>
      <c r="I54" s="587"/>
      <c r="J54" s="584"/>
      <c r="K54" s="584"/>
      <c r="L54" s="584">
        <v>0</v>
      </c>
      <c r="M54" s="584"/>
      <c r="N54" s="584">
        <v>100</v>
      </c>
      <c r="O54" s="584"/>
      <c r="P54" s="584">
        <v>100</v>
      </c>
      <c r="Q54" s="584"/>
    </row>
    <row r="55" spans="1:17" x14ac:dyDescent="0.2">
      <c r="A55" s="590"/>
      <c r="B55" s="581"/>
      <c r="C55" s="586"/>
      <c r="D55" s="586"/>
      <c r="E55" s="586"/>
      <c r="F55" s="583"/>
      <c r="G55" s="587"/>
      <c r="H55" s="587"/>
      <c r="I55" s="587"/>
      <c r="J55" s="584"/>
      <c r="K55" s="584"/>
      <c r="L55" s="584"/>
      <c r="M55" s="584"/>
      <c r="N55" s="584"/>
      <c r="O55" s="584"/>
      <c r="P55" s="584"/>
      <c r="Q55" s="584"/>
    </row>
    <row r="56" spans="1:17" x14ac:dyDescent="0.2">
      <c r="A56" s="580" t="s">
        <v>1524</v>
      </c>
      <c r="B56" s="581">
        <v>1412.7</v>
      </c>
      <c r="C56" s="588">
        <v>964.7</v>
      </c>
      <c r="D56" s="588">
        <v>448</v>
      </c>
      <c r="E56" s="588"/>
      <c r="F56" s="583">
        <v>1178.4000000000001</v>
      </c>
      <c r="G56" s="589">
        <v>730.4</v>
      </c>
      <c r="H56" s="589">
        <v>448</v>
      </c>
      <c r="I56" s="589"/>
      <c r="J56" s="584">
        <v>-234.29999999999995</v>
      </c>
      <c r="K56" s="584">
        <v>-234.30000000000007</v>
      </c>
      <c r="L56" s="584">
        <v>0</v>
      </c>
      <c r="M56" s="584"/>
      <c r="N56" s="584">
        <v>83.414737736249734</v>
      </c>
      <c r="O56" s="584">
        <v>75.71265678449258</v>
      </c>
      <c r="P56" s="584">
        <v>100</v>
      </c>
      <c r="Q56" s="584"/>
    </row>
    <row r="57" spans="1:17" x14ac:dyDescent="0.2">
      <c r="A57" s="580" t="s">
        <v>1374</v>
      </c>
      <c r="B57" s="581">
        <v>1412.7</v>
      </c>
      <c r="C57" s="588">
        <v>964.7</v>
      </c>
      <c r="D57" s="588">
        <v>448</v>
      </c>
      <c r="E57" s="588"/>
      <c r="F57" s="583">
        <v>1178.4000000000001</v>
      </c>
      <c r="G57" s="589">
        <v>730.4</v>
      </c>
      <c r="H57" s="589">
        <v>448</v>
      </c>
      <c r="I57" s="589"/>
      <c r="J57" s="584">
        <v>-234.29999999999995</v>
      </c>
      <c r="K57" s="584">
        <v>-234.30000000000007</v>
      </c>
      <c r="L57" s="584">
        <v>0</v>
      </c>
      <c r="M57" s="584"/>
      <c r="N57" s="584">
        <v>83.414737736249734</v>
      </c>
      <c r="O57" s="584">
        <v>75.71265678449258</v>
      </c>
      <c r="P57" s="584">
        <v>100</v>
      </c>
      <c r="Q57" s="584"/>
    </row>
    <row r="58" spans="1:17" x14ac:dyDescent="0.2">
      <c r="A58" s="580" t="s">
        <v>1375</v>
      </c>
      <c r="B58" s="581"/>
      <c r="C58" s="588"/>
      <c r="D58" s="588"/>
      <c r="E58" s="588"/>
      <c r="F58" s="583"/>
      <c r="G58" s="587"/>
      <c r="H58" s="587"/>
      <c r="I58" s="587"/>
      <c r="J58" s="584"/>
      <c r="K58" s="584"/>
      <c r="L58" s="584"/>
      <c r="M58" s="584"/>
      <c r="N58" s="584"/>
      <c r="O58" s="584"/>
      <c r="P58" s="584"/>
      <c r="Q58" s="584"/>
    </row>
    <row r="59" spans="1:17" x14ac:dyDescent="0.2">
      <c r="A59" s="590" t="s">
        <v>1400</v>
      </c>
      <c r="B59" s="581">
        <v>1412.7</v>
      </c>
      <c r="C59" s="586">
        <v>964.7</v>
      </c>
      <c r="D59" s="586">
        <v>448</v>
      </c>
      <c r="E59" s="586"/>
      <c r="F59" s="583">
        <v>1178.4000000000001</v>
      </c>
      <c r="G59" s="587">
        <v>730.4</v>
      </c>
      <c r="H59" s="587">
        <v>448</v>
      </c>
      <c r="I59" s="587"/>
      <c r="J59" s="584">
        <v>-234.29999999999995</v>
      </c>
      <c r="K59" s="584">
        <v>-234.30000000000007</v>
      </c>
      <c r="L59" s="584">
        <v>0</v>
      </c>
      <c r="M59" s="584"/>
      <c r="N59" s="584">
        <v>83.414737736249734</v>
      </c>
      <c r="O59" s="584">
        <v>75.71265678449258</v>
      </c>
      <c r="P59" s="584">
        <v>100</v>
      </c>
      <c r="Q59" s="584"/>
    </row>
    <row r="60" spans="1:17" x14ac:dyDescent="0.2">
      <c r="A60" s="590"/>
      <c r="B60" s="581"/>
      <c r="C60" s="586"/>
      <c r="D60" s="586"/>
      <c r="E60" s="586"/>
      <c r="F60" s="583"/>
      <c r="G60" s="587"/>
      <c r="H60" s="587"/>
      <c r="I60" s="587"/>
      <c r="J60" s="584"/>
      <c r="K60" s="584"/>
      <c r="L60" s="584"/>
      <c r="M60" s="584"/>
      <c r="N60" s="584"/>
      <c r="O60" s="584"/>
      <c r="P60" s="584"/>
      <c r="Q60" s="584"/>
    </row>
    <row r="61" spans="1:17" x14ac:dyDescent="0.2">
      <c r="A61" s="580" t="s">
        <v>1552</v>
      </c>
      <c r="B61" s="581">
        <v>370.1</v>
      </c>
      <c r="C61" s="588">
        <v>98.1</v>
      </c>
      <c r="D61" s="588">
        <v>272</v>
      </c>
      <c r="E61" s="588"/>
      <c r="F61" s="583">
        <v>305.5</v>
      </c>
      <c r="G61" s="589">
        <v>33.5</v>
      </c>
      <c r="H61" s="589">
        <v>272</v>
      </c>
      <c r="I61" s="589"/>
      <c r="J61" s="584">
        <v>-64.600000000000023</v>
      </c>
      <c r="K61" s="584">
        <v>-64.599999999999994</v>
      </c>
      <c r="L61" s="584">
        <v>0</v>
      </c>
      <c r="M61" s="584"/>
      <c r="N61" s="584">
        <v>82.545258038368004</v>
      </c>
      <c r="O61" s="584">
        <v>34.14882772680938</v>
      </c>
      <c r="P61" s="584">
        <v>100</v>
      </c>
      <c r="Q61" s="584"/>
    </row>
    <row r="62" spans="1:17" x14ac:dyDescent="0.2">
      <c r="A62" s="580" t="s">
        <v>1374</v>
      </c>
      <c r="B62" s="581">
        <v>370.1</v>
      </c>
      <c r="C62" s="588">
        <v>98.1</v>
      </c>
      <c r="D62" s="588">
        <v>272</v>
      </c>
      <c r="E62" s="588"/>
      <c r="F62" s="583">
        <v>305.5</v>
      </c>
      <c r="G62" s="589">
        <v>33.5</v>
      </c>
      <c r="H62" s="589">
        <v>272</v>
      </c>
      <c r="I62" s="589"/>
      <c r="J62" s="584">
        <v>-64.600000000000023</v>
      </c>
      <c r="K62" s="584">
        <v>-64.599999999999994</v>
      </c>
      <c r="L62" s="584">
        <v>0</v>
      </c>
      <c r="M62" s="584"/>
      <c r="N62" s="584">
        <v>82.545258038368004</v>
      </c>
      <c r="O62" s="584">
        <v>34.14882772680938</v>
      </c>
      <c r="P62" s="584">
        <v>100</v>
      </c>
      <c r="Q62" s="584"/>
    </row>
    <row r="63" spans="1:17" x14ac:dyDescent="0.2">
      <c r="A63" s="580" t="s">
        <v>1375</v>
      </c>
      <c r="B63" s="581"/>
      <c r="C63" s="588"/>
      <c r="D63" s="588"/>
      <c r="E63" s="588"/>
      <c r="F63" s="583"/>
      <c r="G63" s="587"/>
      <c r="H63" s="587"/>
      <c r="I63" s="587"/>
      <c r="J63" s="584"/>
      <c r="K63" s="584"/>
      <c r="L63" s="584"/>
      <c r="M63" s="584"/>
      <c r="N63" s="584"/>
      <c r="O63" s="584"/>
      <c r="P63" s="584"/>
      <c r="Q63" s="584"/>
    </row>
    <row r="64" spans="1:17" x14ac:dyDescent="0.2">
      <c r="A64" s="590" t="s">
        <v>1400</v>
      </c>
      <c r="B64" s="581">
        <v>370.1</v>
      </c>
      <c r="C64" s="586">
        <v>98.1</v>
      </c>
      <c r="D64" s="586">
        <v>272</v>
      </c>
      <c r="E64" s="586"/>
      <c r="F64" s="583">
        <v>305.5</v>
      </c>
      <c r="G64" s="587">
        <v>33.5</v>
      </c>
      <c r="H64" s="587">
        <v>272</v>
      </c>
      <c r="I64" s="587"/>
      <c r="J64" s="584">
        <v>-64.600000000000023</v>
      </c>
      <c r="K64" s="584">
        <v>-64.599999999999994</v>
      </c>
      <c r="L64" s="584">
        <v>0</v>
      </c>
      <c r="M64" s="584"/>
      <c r="N64" s="584">
        <v>82.545258038368004</v>
      </c>
      <c r="O64" s="584">
        <v>34.14882772680938</v>
      </c>
      <c r="P64" s="584">
        <v>100</v>
      </c>
      <c r="Q64" s="584"/>
    </row>
    <row r="65" spans="1:17" x14ac:dyDescent="0.2">
      <c r="A65" s="590"/>
      <c r="B65" s="581"/>
      <c r="C65" s="586"/>
      <c r="D65" s="586"/>
      <c r="E65" s="586"/>
      <c r="F65" s="583"/>
      <c r="G65" s="587"/>
      <c r="H65" s="587"/>
      <c r="I65" s="587"/>
      <c r="J65" s="584"/>
      <c r="K65" s="584"/>
      <c r="L65" s="584"/>
      <c r="M65" s="584"/>
      <c r="N65" s="584"/>
      <c r="O65" s="584"/>
      <c r="P65" s="584"/>
      <c r="Q65" s="584"/>
    </row>
    <row r="66" spans="1:17" x14ac:dyDescent="0.2">
      <c r="A66" s="580" t="s">
        <v>1578</v>
      </c>
      <c r="B66" s="581">
        <v>934.5</v>
      </c>
      <c r="C66" s="588">
        <v>614.5</v>
      </c>
      <c r="D66" s="588">
        <v>320</v>
      </c>
      <c r="E66" s="588"/>
      <c r="F66" s="583">
        <v>699</v>
      </c>
      <c r="G66" s="589">
        <v>379</v>
      </c>
      <c r="H66" s="589">
        <v>320</v>
      </c>
      <c r="I66" s="589"/>
      <c r="J66" s="584">
        <v>-235.5</v>
      </c>
      <c r="K66" s="584">
        <v>-235.5</v>
      </c>
      <c r="L66" s="584">
        <v>0</v>
      </c>
      <c r="M66" s="584"/>
      <c r="N66" s="584">
        <v>74.799357945425356</v>
      </c>
      <c r="O66" s="584">
        <v>61.676159479251425</v>
      </c>
      <c r="P66" s="584">
        <v>100</v>
      </c>
      <c r="Q66" s="584"/>
    </row>
    <row r="67" spans="1:17" x14ac:dyDescent="0.2">
      <c r="A67" s="580" t="s">
        <v>1374</v>
      </c>
      <c r="B67" s="581">
        <v>934.5</v>
      </c>
      <c r="C67" s="588">
        <v>614.5</v>
      </c>
      <c r="D67" s="588">
        <v>320</v>
      </c>
      <c r="E67" s="588"/>
      <c r="F67" s="583">
        <v>699</v>
      </c>
      <c r="G67" s="589">
        <v>379</v>
      </c>
      <c r="H67" s="589">
        <v>320</v>
      </c>
      <c r="I67" s="589"/>
      <c r="J67" s="584">
        <v>-235.5</v>
      </c>
      <c r="K67" s="584">
        <v>-235.5</v>
      </c>
      <c r="L67" s="584">
        <v>0</v>
      </c>
      <c r="M67" s="584"/>
      <c r="N67" s="584">
        <v>74.799357945425356</v>
      </c>
      <c r="O67" s="584">
        <v>61.676159479251425</v>
      </c>
      <c r="P67" s="584">
        <v>100</v>
      </c>
      <c r="Q67" s="584"/>
    </row>
    <row r="68" spans="1:17" x14ac:dyDescent="0.2">
      <c r="A68" s="580" t="s">
        <v>1375</v>
      </c>
      <c r="B68" s="581"/>
      <c r="C68" s="588"/>
      <c r="D68" s="588"/>
      <c r="E68" s="588"/>
      <c r="F68" s="583"/>
      <c r="G68" s="587"/>
      <c r="H68" s="587"/>
      <c r="I68" s="587"/>
      <c r="J68" s="584"/>
      <c r="K68" s="584"/>
      <c r="L68" s="584"/>
      <c r="M68" s="584"/>
      <c r="N68" s="584"/>
      <c r="O68" s="584"/>
      <c r="P68" s="584"/>
      <c r="Q68" s="584"/>
    </row>
    <row r="69" spans="1:17" x14ac:dyDescent="0.2">
      <c r="A69" s="590" t="s">
        <v>1400</v>
      </c>
      <c r="B69" s="581">
        <v>934.5</v>
      </c>
      <c r="C69" s="586">
        <v>614.5</v>
      </c>
      <c r="D69" s="586">
        <v>320</v>
      </c>
      <c r="E69" s="586"/>
      <c r="F69" s="583">
        <v>699</v>
      </c>
      <c r="G69" s="587">
        <v>379</v>
      </c>
      <c r="H69" s="587">
        <v>320</v>
      </c>
      <c r="I69" s="587"/>
      <c r="J69" s="584">
        <v>-235.5</v>
      </c>
      <c r="K69" s="584">
        <v>-235.5</v>
      </c>
      <c r="L69" s="584">
        <v>0</v>
      </c>
      <c r="M69" s="584"/>
      <c r="N69" s="584">
        <v>74.799357945425356</v>
      </c>
      <c r="O69" s="584">
        <v>61.676159479251425</v>
      </c>
      <c r="P69" s="584">
        <v>100</v>
      </c>
      <c r="Q69" s="584"/>
    </row>
    <row r="70" spans="1:17" x14ac:dyDescent="0.2">
      <c r="A70" s="590"/>
      <c r="B70" s="581"/>
      <c r="C70" s="586"/>
      <c r="D70" s="586"/>
      <c r="E70" s="586"/>
      <c r="F70" s="583"/>
      <c r="G70" s="587"/>
      <c r="H70" s="587"/>
      <c r="I70" s="587"/>
      <c r="J70" s="584"/>
      <c r="K70" s="584"/>
      <c r="L70" s="584"/>
      <c r="M70" s="584"/>
      <c r="N70" s="584"/>
      <c r="O70" s="584"/>
      <c r="P70" s="584"/>
      <c r="Q70" s="584"/>
    </row>
    <row r="71" spans="1:17" x14ac:dyDescent="0.2">
      <c r="A71" s="580" t="s">
        <v>1601</v>
      </c>
      <c r="B71" s="581">
        <v>2908</v>
      </c>
      <c r="C71" s="588">
        <v>2284</v>
      </c>
      <c r="D71" s="588">
        <v>624</v>
      </c>
      <c r="E71" s="588"/>
      <c r="F71" s="583">
        <v>1992.7</v>
      </c>
      <c r="G71" s="589">
        <v>1368.7</v>
      </c>
      <c r="H71" s="589">
        <v>624</v>
      </c>
      <c r="I71" s="589"/>
      <c r="J71" s="584">
        <v>-915.3</v>
      </c>
      <c r="K71" s="584">
        <v>-915.3</v>
      </c>
      <c r="L71" s="584">
        <v>0</v>
      </c>
      <c r="M71" s="584"/>
      <c r="N71" s="584">
        <v>68.524759284731772</v>
      </c>
      <c r="O71" s="584">
        <v>59.925569176882668</v>
      </c>
      <c r="P71" s="584">
        <v>100</v>
      </c>
      <c r="Q71" s="584"/>
    </row>
    <row r="72" spans="1:17" x14ac:dyDescent="0.2">
      <c r="A72" s="580" t="s">
        <v>1374</v>
      </c>
      <c r="B72" s="581">
        <v>2908</v>
      </c>
      <c r="C72" s="588">
        <v>2284</v>
      </c>
      <c r="D72" s="588">
        <v>624</v>
      </c>
      <c r="E72" s="588"/>
      <c r="F72" s="583">
        <v>1992.7</v>
      </c>
      <c r="G72" s="589">
        <v>1368.7</v>
      </c>
      <c r="H72" s="589">
        <v>624</v>
      </c>
      <c r="I72" s="589"/>
      <c r="J72" s="584">
        <v>-915.3</v>
      </c>
      <c r="K72" s="584">
        <v>-915.3</v>
      </c>
      <c r="L72" s="584">
        <v>0</v>
      </c>
      <c r="M72" s="584"/>
      <c r="N72" s="584">
        <v>68.524759284731772</v>
      </c>
      <c r="O72" s="584">
        <v>59.925569176882668</v>
      </c>
      <c r="P72" s="584">
        <v>100</v>
      </c>
      <c r="Q72" s="584"/>
    </row>
    <row r="73" spans="1:17" x14ac:dyDescent="0.2">
      <c r="A73" s="580" t="s">
        <v>1375</v>
      </c>
      <c r="B73" s="581"/>
      <c r="C73" s="588"/>
      <c r="D73" s="588"/>
      <c r="E73" s="588"/>
      <c r="F73" s="583"/>
      <c r="G73" s="587"/>
      <c r="H73" s="587"/>
      <c r="I73" s="587"/>
      <c r="J73" s="584"/>
      <c r="K73" s="584"/>
      <c r="L73" s="584"/>
      <c r="M73" s="584"/>
      <c r="N73" s="584"/>
      <c r="O73" s="584"/>
      <c r="P73" s="584"/>
      <c r="Q73" s="584"/>
    </row>
    <row r="74" spans="1:17" x14ac:dyDescent="0.2">
      <c r="A74" s="590" t="s">
        <v>1400</v>
      </c>
      <c r="B74" s="581">
        <v>2908</v>
      </c>
      <c r="C74" s="586">
        <v>2284</v>
      </c>
      <c r="D74" s="586">
        <v>624</v>
      </c>
      <c r="E74" s="586"/>
      <c r="F74" s="583">
        <v>1992.7</v>
      </c>
      <c r="G74" s="587">
        <v>1368.7</v>
      </c>
      <c r="H74" s="587">
        <v>624</v>
      </c>
      <c r="I74" s="587"/>
      <c r="J74" s="584">
        <v>-915.3</v>
      </c>
      <c r="K74" s="584">
        <v>-915.3</v>
      </c>
      <c r="L74" s="584">
        <v>0</v>
      </c>
      <c r="M74" s="584"/>
      <c r="N74" s="584">
        <v>68.524759284731772</v>
      </c>
      <c r="O74" s="584">
        <v>59.925569176882668</v>
      </c>
      <c r="P74" s="584">
        <v>100</v>
      </c>
      <c r="Q74" s="584"/>
    </row>
    <row r="75" spans="1:17" x14ac:dyDescent="0.2">
      <c r="A75" s="590"/>
      <c r="B75" s="581"/>
      <c r="C75" s="586"/>
      <c r="D75" s="586"/>
      <c r="E75" s="586"/>
      <c r="F75" s="583"/>
      <c r="G75" s="587"/>
      <c r="H75" s="587"/>
      <c r="I75" s="587"/>
      <c r="J75" s="584"/>
      <c r="K75" s="584"/>
      <c r="L75" s="584"/>
      <c r="M75" s="584"/>
      <c r="N75" s="584"/>
      <c r="O75" s="584"/>
      <c r="P75" s="584"/>
      <c r="Q75" s="584"/>
    </row>
    <row r="76" spans="1:17" x14ac:dyDescent="0.2">
      <c r="A76" s="580" t="s">
        <v>1626</v>
      </c>
      <c r="B76" s="581">
        <v>1600</v>
      </c>
      <c r="C76" s="588">
        <v>1168</v>
      </c>
      <c r="D76" s="588">
        <v>432</v>
      </c>
      <c r="E76" s="588"/>
      <c r="F76" s="583">
        <v>1526.6</v>
      </c>
      <c r="G76" s="589">
        <v>1094.5999999999999</v>
      </c>
      <c r="H76" s="589">
        <v>432</v>
      </c>
      <c r="I76" s="589"/>
      <c r="J76" s="584">
        <v>-73.400000000000091</v>
      </c>
      <c r="K76" s="584">
        <v>-73.400000000000091</v>
      </c>
      <c r="L76" s="584">
        <v>0</v>
      </c>
      <c r="M76" s="584"/>
      <c r="N76" s="584">
        <v>95.412499999999994</v>
      </c>
      <c r="O76" s="584">
        <v>93.715753424657521</v>
      </c>
      <c r="P76" s="584">
        <v>100</v>
      </c>
      <c r="Q76" s="584"/>
    </row>
    <row r="77" spans="1:17" x14ac:dyDescent="0.2">
      <c r="A77" s="580" t="s">
        <v>1374</v>
      </c>
      <c r="B77" s="581">
        <v>1600</v>
      </c>
      <c r="C77" s="588">
        <v>1168</v>
      </c>
      <c r="D77" s="588">
        <v>432</v>
      </c>
      <c r="E77" s="588"/>
      <c r="F77" s="583">
        <v>1526.6</v>
      </c>
      <c r="G77" s="589">
        <v>1094.5999999999999</v>
      </c>
      <c r="H77" s="589">
        <v>432</v>
      </c>
      <c r="I77" s="589"/>
      <c r="J77" s="584">
        <v>-73.400000000000091</v>
      </c>
      <c r="K77" s="584">
        <v>-73.400000000000091</v>
      </c>
      <c r="L77" s="584">
        <v>0</v>
      </c>
      <c r="M77" s="584"/>
      <c r="N77" s="584">
        <v>95.412499999999994</v>
      </c>
      <c r="O77" s="584">
        <v>93.715753424657521</v>
      </c>
      <c r="P77" s="584">
        <v>100</v>
      </c>
      <c r="Q77" s="584"/>
    </row>
    <row r="78" spans="1:17" x14ac:dyDescent="0.2">
      <c r="A78" s="580" t="s">
        <v>1375</v>
      </c>
      <c r="B78" s="581"/>
      <c r="C78" s="588"/>
      <c r="D78" s="588"/>
      <c r="E78" s="588"/>
      <c r="F78" s="583"/>
      <c r="G78" s="587"/>
      <c r="H78" s="587"/>
      <c r="I78" s="587"/>
      <c r="J78" s="584"/>
      <c r="K78" s="584"/>
      <c r="L78" s="584"/>
      <c r="M78" s="584"/>
      <c r="N78" s="584"/>
      <c r="O78" s="584"/>
      <c r="P78" s="584"/>
      <c r="Q78" s="584"/>
    </row>
    <row r="79" spans="1:17" x14ac:dyDescent="0.2">
      <c r="A79" s="590" t="s">
        <v>1400</v>
      </c>
      <c r="B79" s="581">
        <v>1600</v>
      </c>
      <c r="C79" s="586">
        <v>1168</v>
      </c>
      <c r="D79" s="586">
        <v>432</v>
      </c>
      <c r="E79" s="586"/>
      <c r="F79" s="583">
        <v>1526.6</v>
      </c>
      <c r="G79" s="587">
        <v>1094.5999999999999</v>
      </c>
      <c r="H79" s="587">
        <v>432</v>
      </c>
      <c r="I79" s="587"/>
      <c r="J79" s="584">
        <v>-73.400000000000091</v>
      </c>
      <c r="K79" s="584">
        <v>-73.400000000000091</v>
      </c>
      <c r="L79" s="584">
        <v>0</v>
      </c>
      <c r="M79" s="584"/>
      <c r="N79" s="584">
        <v>95.412499999999994</v>
      </c>
      <c r="O79" s="584">
        <v>93.715753424657521</v>
      </c>
      <c r="P79" s="584">
        <v>100</v>
      </c>
      <c r="Q79" s="584"/>
    </row>
    <row r="80" spans="1:17" x14ac:dyDescent="0.2">
      <c r="A80" s="590"/>
      <c r="B80" s="581"/>
      <c r="C80" s="586"/>
      <c r="D80" s="586"/>
      <c r="E80" s="586"/>
      <c r="F80" s="583"/>
      <c r="G80" s="587"/>
      <c r="H80" s="587"/>
      <c r="I80" s="587"/>
      <c r="J80" s="584"/>
      <c r="K80" s="584"/>
      <c r="L80" s="584"/>
      <c r="M80" s="584"/>
      <c r="N80" s="584"/>
      <c r="O80" s="584"/>
      <c r="P80" s="584"/>
      <c r="Q80" s="584"/>
    </row>
    <row r="81" spans="1:17" x14ac:dyDescent="0.2">
      <c r="A81" s="580" t="s">
        <v>1646</v>
      </c>
      <c r="B81" s="581">
        <v>1198.2</v>
      </c>
      <c r="C81" s="588">
        <v>702.2</v>
      </c>
      <c r="D81" s="588">
        <v>496</v>
      </c>
      <c r="E81" s="588"/>
      <c r="F81" s="583">
        <v>1069.4000000000001</v>
      </c>
      <c r="G81" s="589">
        <v>573.4</v>
      </c>
      <c r="H81" s="589">
        <v>496</v>
      </c>
      <c r="I81" s="589"/>
      <c r="J81" s="584">
        <v>-128.79999999999995</v>
      </c>
      <c r="K81" s="584">
        <v>-128.80000000000007</v>
      </c>
      <c r="L81" s="584">
        <v>0</v>
      </c>
      <c r="M81" s="584"/>
      <c r="N81" s="584">
        <v>89.250542480387253</v>
      </c>
      <c r="O81" s="584">
        <v>81.657647393904867</v>
      </c>
      <c r="P81" s="584">
        <v>100</v>
      </c>
      <c r="Q81" s="584"/>
    </row>
    <row r="82" spans="1:17" x14ac:dyDescent="0.2">
      <c r="A82" s="580" t="s">
        <v>1374</v>
      </c>
      <c r="B82" s="581">
        <v>1098.2</v>
      </c>
      <c r="C82" s="588">
        <v>602.20000000000005</v>
      </c>
      <c r="D82" s="588">
        <v>496</v>
      </c>
      <c r="E82" s="588"/>
      <c r="F82" s="583">
        <v>1069.4000000000001</v>
      </c>
      <c r="G82" s="589">
        <v>573.4</v>
      </c>
      <c r="H82" s="589">
        <v>496</v>
      </c>
      <c r="I82" s="589"/>
      <c r="J82" s="584">
        <v>-28.799999999999955</v>
      </c>
      <c r="K82" s="584">
        <v>-28.800000000000068</v>
      </c>
      <c r="L82" s="584">
        <v>0</v>
      </c>
      <c r="M82" s="584"/>
      <c r="N82" s="584">
        <v>97.377526862138055</v>
      </c>
      <c r="O82" s="584">
        <v>95.217535702424428</v>
      </c>
      <c r="P82" s="584">
        <v>100</v>
      </c>
      <c r="Q82" s="584"/>
    </row>
    <row r="83" spans="1:17" x14ac:dyDescent="0.2">
      <c r="A83" s="580" t="s">
        <v>1375</v>
      </c>
      <c r="B83" s="581">
        <v>100</v>
      </c>
      <c r="C83" s="588">
        <v>100</v>
      </c>
      <c r="D83" s="588"/>
      <c r="E83" s="588"/>
      <c r="F83" s="583">
        <v>0</v>
      </c>
      <c r="G83" s="587">
        <v>0</v>
      </c>
      <c r="H83" s="587"/>
      <c r="I83" s="587"/>
      <c r="J83" s="584">
        <v>-100</v>
      </c>
      <c r="K83" s="584">
        <v>-100</v>
      </c>
      <c r="L83" s="584"/>
      <c r="M83" s="584"/>
      <c r="N83" s="584">
        <v>0</v>
      </c>
      <c r="O83" s="584">
        <v>0</v>
      </c>
      <c r="P83" s="584"/>
      <c r="Q83" s="584"/>
    </row>
    <row r="84" spans="1:17" x14ac:dyDescent="0.2">
      <c r="A84" s="590" t="s">
        <v>1400</v>
      </c>
      <c r="B84" s="581">
        <v>1098.2</v>
      </c>
      <c r="C84" s="586">
        <v>602.20000000000005</v>
      </c>
      <c r="D84" s="586">
        <v>496</v>
      </c>
      <c r="E84" s="586"/>
      <c r="F84" s="583">
        <v>1069.4000000000001</v>
      </c>
      <c r="G84" s="587">
        <v>573.4</v>
      </c>
      <c r="H84" s="587">
        <v>496</v>
      </c>
      <c r="I84" s="587"/>
      <c r="J84" s="584">
        <v>-28.799999999999955</v>
      </c>
      <c r="K84" s="584">
        <v>-28.800000000000068</v>
      </c>
      <c r="L84" s="584">
        <v>0</v>
      </c>
      <c r="M84" s="584"/>
      <c r="N84" s="584">
        <v>97.377526862138055</v>
      </c>
      <c r="O84" s="584">
        <v>95.217535702424428</v>
      </c>
      <c r="P84" s="584">
        <v>100</v>
      </c>
      <c r="Q84" s="584"/>
    </row>
    <row r="85" spans="1:17" x14ac:dyDescent="0.2">
      <c r="A85" s="590" t="s">
        <v>1660</v>
      </c>
      <c r="B85" s="581">
        <v>100</v>
      </c>
      <c r="C85" s="586">
        <v>100</v>
      </c>
      <c r="D85" s="586"/>
      <c r="E85" s="586"/>
      <c r="F85" s="583">
        <v>0</v>
      </c>
      <c r="G85" s="587">
        <v>0</v>
      </c>
      <c r="H85" s="587"/>
      <c r="I85" s="587"/>
      <c r="J85" s="584">
        <v>-100</v>
      </c>
      <c r="K85" s="584">
        <v>-100</v>
      </c>
      <c r="L85" s="584"/>
      <c r="M85" s="584"/>
      <c r="N85" s="584">
        <v>0</v>
      </c>
      <c r="O85" s="584">
        <v>0</v>
      </c>
      <c r="P85" s="584"/>
      <c r="Q85" s="584"/>
    </row>
    <row r="86" spans="1:17" x14ac:dyDescent="0.2">
      <c r="A86" s="590"/>
      <c r="B86" s="581"/>
      <c r="C86" s="586"/>
      <c r="D86" s="586"/>
      <c r="E86" s="586"/>
      <c r="F86" s="583"/>
      <c r="G86" s="587"/>
      <c r="H86" s="587"/>
      <c r="I86" s="587"/>
      <c r="J86" s="584"/>
      <c r="K86" s="584"/>
      <c r="L86" s="584"/>
      <c r="M86" s="584"/>
      <c r="N86" s="584"/>
      <c r="O86" s="584"/>
      <c r="P86" s="584"/>
      <c r="Q86" s="584"/>
    </row>
    <row r="87" spans="1:17" x14ac:dyDescent="0.2">
      <c r="A87" s="580" t="s">
        <v>1673</v>
      </c>
      <c r="B87" s="581">
        <v>1642.1000000000001</v>
      </c>
      <c r="C87" s="588">
        <v>1402.1000000000001</v>
      </c>
      <c r="D87" s="588">
        <v>240</v>
      </c>
      <c r="E87" s="588"/>
      <c r="F87" s="583">
        <v>1558.9</v>
      </c>
      <c r="G87" s="589">
        <v>1318.9</v>
      </c>
      <c r="H87" s="589">
        <v>240</v>
      </c>
      <c r="I87" s="589"/>
      <c r="J87" s="584">
        <v>-83.200000000000045</v>
      </c>
      <c r="K87" s="584">
        <v>-83.200000000000045</v>
      </c>
      <c r="L87" s="584">
        <v>0</v>
      </c>
      <c r="M87" s="584"/>
      <c r="N87" s="584">
        <v>94.933317093965044</v>
      </c>
      <c r="O87" s="584">
        <v>94.06604379145567</v>
      </c>
      <c r="P87" s="584">
        <v>100</v>
      </c>
      <c r="Q87" s="584"/>
    </row>
    <row r="88" spans="1:17" x14ac:dyDescent="0.2">
      <c r="A88" s="580" t="s">
        <v>1374</v>
      </c>
      <c r="B88" s="581">
        <v>1642.1000000000001</v>
      </c>
      <c r="C88" s="588">
        <v>1402.1000000000001</v>
      </c>
      <c r="D88" s="588">
        <v>240</v>
      </c>
      <c r="E88" s="588"/>
      <c r="F88" s="583">
        <v>1558.9</v>
      </c>
      <c r="G88" s="589">
        <v>1318.9</v>
      </c>
      <c r="H88" s="589">
        <v>240</v>
      </c>
      <c r="I88" s="589"/>
      <c r="J88" s="584">
        <v>-83.200000000000045</v>
      </c>
      <c r="K88" s="584">
        <v>-83.200000000000045</v>
      </c>
      <c r="L88" s="584">
        <v>0</v>
      </c>
      <c r="M88" s="584"/>
      <c r="N88" s="584">
        <v>94.933317093965044</v>
      </c>
      <c r="O88" s="584">
        <v>94.06604379145567</v>
      </c>
      <c r="P88" s="584">
        <v>100</v>
      </c>
      <c r="Q88" s="584"/>
    </row>
    <row r="89" spans="1:17" x14ac:dyDescent="0.2">
      <c r="A89" s="580" t="s">
        <v>1375</v>
      </c>
      <c r="B89" s="581"/>
      <c r="C89" s="588"/>
      <c r="D89" s="588"/>
      <c r="E89" s="588"/>
      <c r="F89" s="583"/>
      <c r="G89" s="587"/>
      <c r="H89" s="587"/>
      <c r="I89" s="587"/>
      <c r="J89" s="584"/>
      <c r="K89" s="584"/>
      <c r="L89" s="584"/>
      <c r="M89" s="584"/>
      <c r="N89" s="584"/>
      <c r="O89" s="584"/>
      <c r="P89" s="584"/>
      <c r="Q89" s="584"/>
    </row>
    <row r="90" spans="1:17" x14ac:dyDescent="0.2">
      <c r="A90" s="590" t="s">
        <v>1400</v>
      </c>
      <c r="B90" s="581">
        <v>1642.1000000000001</v>
      </c>
      <c r="C90" s="586">
        <v>1402.1000000000001</v>
      </c>
      <c r="D90" s="586">
        <v>240</v>
      </c>
      <c r="E90" s="586"/>
      <c r="F90" s="583">
        <v>1558.9</v>
      </c>
      <c r="G90" s="587">
        <v>1318.9</v>
      </c>
      <c r="H90" s="587">
        <v>240</v>
      </c>
      <c r="I90" s="587"/>
      <c r="J90" s="584">
        <v>-83.200000000000045</v>
      </c>
      <c r="K90" s="584">
        <v>-83.200000000000045</v>
      </c>
      <c r="L90" s="584">
        <v>0</v>
      </c>
      <c r="M90" s="584"/>
      <c r="N90" s="584">
        <v>94.933317093965044</v>
      </c>
      <c r="O90" s="584">
        <v>94.06604379145567</v>
      </c>
      <c r="P90" s="584">
        <v>100</v>
      </c>
      <c r="Q90" s="584"/>
    </row>
    <row r="91" spans="1:17" x14ac:dyDescent="0.2">
      <c r="A91" s="590"/>
      <c r="B91" s="581"/>
      <c r="C91" s="586"/>
      <c r="D91" s="586"/>
      <c r="E91" s="586"/>
      <c r="F91" s="583"/>
      <c r="G91" s="587"/>
      <c r="H91" s="587"/>
      <c r="I91" s="587"/>
      <c r="J91" s="584"/>
      <c r="K91" s="584"/>
      <c r="L91" s="584"/>
      <c r="M91" s="584"/>
      <c r="N91" s="584"/>
      <c r="O91" s="584"/>
      <c r="P91" s="584"/>
      <c r="Q91" s="584"/>
    </row>
    <row r="92" spans="1:17" x14ac:dyDescent="0.2">
      <c r="A92" s="580" t="s">
        <v>1684</v>
      </c>
      <c r="B92" s="581">
        <v>6665.1</v>
      </c>
      <c r="C92" s="588">
        <v>504.70000000000005</v>
      </c>
      <c r="D92" s="588">
        <v>1920</v>
      </c>
      <c r="E92" s="588">
        <v>4240.4000000000005</v>
      </c>
      <c r="F92" s="583">
        <v>6351.1</v>
      </c>
      <c r="G92" s="589">
        <v>190.8</v>
      </c>
      <c r="H92" s="589">
        <v>1920</v>
      </c>
      <c r="I92" s="589">
        <v>4240.3</v>
      </c>
      <c r="J92" s="584">
        <v>-314</v>
      </c>
      <c r="K92" s="584">
        <v>-313.90000000000003</v>
      </c>
      <c r="L92" s="584">
        <v>0</v>
      </c>
      <c r="M92" s="584">
        <v>-0.1000000000003638</v>
      </c>
      <c r="N92" s="584">
        <v>95.288892889829114</v>
      </c>
      <c r="O92" s="584">
        <v>37.804636417673862</v>
      </c>
      <c r="P92" s="584">
        <v>100</v>
      </c>
      <c r="Q92" s="584">
        <v>99.997641731912083</v>
      </c>
    </row>
    <row r="93" spans="1:17" x14ac:dyDescent="0.2">
      <c r="A93" s="580" t="s">
        <v>1374</v>
      </c>
      <c r="B93" s="581">
        <v>2424.6999999999998</v>
      </c>
      <c r="C93" s="588">
        <v>504.70000000000005</v>
      </c>
      <c r="D93" s="588">
        <v>1920</v>
      </c>
      <c r="E93" s="588">
        <v>0</v>
      </c>
      <c r="F93" s="583">
        <v>2110.8000000000002</v>
      </c>
      <c r="G93" s="589">
        <v>190.8</v>
      </c>
      <c r="H93" s="589">
        <v>1920</v>
      </c>
      <c r="I93" s="589">
        <v>0</v>
      </c>
      <c r="J93" s="584">
        <v>-313.89999999999964</v>
      </c>
      <c r="K93" s="584">
        <v>-313.90000000000003</v>
      </c>
      <c r="L93" s="584">
        <v>0</v>
      </c>
      <c r="M93" s="584"/>
      <c r="N93" s="584">
        <v>87.054068544562227</v>
      </c>
      <c r="O93" s="584">
        <v>37.804636417673862</v>
      </c>
      <c r="P93" s="584">
        <v>100</v>
      </c>
      <c r="Q93" s="584"/>
    </row>
    <row r="94" spans="1:17" x14ac:dyDescent="0.2">
      <c r="A94" s="580" t="s">
        <v>1375</v>
      </c>
      <c r="B94" s="581">
        <v>4240.4000000000005</v>
      </c>
      <c r="C94" s="588"/>
      <c r="D94" s="588"/>
      <c r="E94" s="588">
        <v>4240.4000000000005</v>
      </c>
      <c r="F94" s="583">
        <v>4240.3</v>
      </c>
      <c r="G94" s="589"/>
      <c r="H94" s="589"/>
      <c r="I94" s="589">
        <v>4240.3</v>
      </c>
      <c r="J94" s="584">
        <v>-0.1000000000003638</v>
      </c>
      <c r="K94" s="584"/>
      <c r="L94" s="584"/>
      <c r="M94" s="584">
        <v>-0.1000000000003638</v>
      </c>
      <c r="N94" s="584">
        <v>99.997641731912083</v>
      </c>
      <c r="O94" s="584"/>
      <c r="P94" s="584"/>
      <c r="Q94" s="584">
        <v>99.997641731912083</v>
      </c>
    </row>
    <row r="95" spans="1:17" x14ac:dyDescent="0.2">
      <c r="A95" s="590" t="s">
        <v>1400</v>
      </c>
      <c r="B95" s="581">
        <v>2424.6999999999998</v>
      </c>
      <c r="C95" s="586">
        <v>504.70000000000005</v>
      </c>
      <c r="D95" s="586">
        <v>1920</v>
      </c>
      <c r="E95" s="586"/>
      <c r="F95" s="583">
        <v>2110.8000000000002</v>
      </c>
      <c r="G95" s="587">
        <v>190.8</v>
      </c>
      <c r="H95" s="587">
        <v>1920</v>
      </c>
      <c r="I95" s="587"/>
      <c r="J95" s="584">
        <v>-313.89999999999964</v>
      </c>
      <c r="K95" s="584">
        <v>-313.90000000000003</v>
      </c>
      <c r="L95" s="584">
        <v>0</v>
      </c>
      <c r="M95" s="584"/>
      <c r="N95" s="584">
        <v>87.054068544562227</v>
      </c>
      <c r="O95" s="584">
        <v>37.804636417673862</v>
      </c>
      <c r="P95" s="584">
        <v>100</v>
      </c>
      <c r="Q95" s="584"/>
    </row>
    <row r="96" spans="1:17" x14ac:dyDescent="0.2">
      <c r="A96" s="590" t="s">
        <v>1686</v>
      </c>
      <c r="B96" s="581">
        <v>2330.9</v>
      </c>
      <c r="C96" s="586"/>
      <c r="D96" s="586"/>
      <c r="E96" s="586">
        <v>2330.9</v>
      </c>
      <c r="F96" s="583">
        <v>2330.9</v>
      </c>
      <c r="G96" s="587"/>
      <c r="H96" s="587"/>
      <c r="I96" s="587">
        <v>2330.9</v>
      </c>
      <c r="J96" s="584">
        <v>0</v>
      </c>
      <c r="K96" s="584"/>
      <c r="L96" s="584"/>
      <c r="M96" s="584"/>
      <c r="N96" s="584">
        <v>100</v>
      </c>
      <c r="O96" s="584"/>
      <c r="P96" s="584"/>
      <c r="Q96" s="584">
        <v>100</v>
      </c>
    </row>
    <row r="97" spans="1:17" x14ac:dyDescent="0.2">
      <c r="A97" s="590" t="s">
        <v>1698</v>
      </c>
      <c r="B97" s="581">
        <v>348.3</v>
      </c>
      <c r="C97" s="586"/>
      <c r="D97" s="586"/>
      <c r="E97" s="586">
        <v>348.3</v>
      </c>
      <c r="F97" s="583">
        <v>348.3</v>
      </c>
      <c r="G97" s="587"/>
      <c r="H97" s="587"/>
      <c r="I97" s="587">
        <v>348.3</v>
      </c>
      <c r="J97" s="584">
        <v>0</v>
      </c>
      <c r="K97" s="584"/>
      <c r="L97" s="584"/>
      <c r="M97" s="584"/>
      <c r="N97" s="584">
        <v>100</v>
      </c>
      <c r="O97" s="584"/>
      <c r="P97" s="584"/>
      <c r="Q97" s="584">
        <v>100</v>
      </c>
    </row>
    <row r="98" spans="1:17" x14ac:dyDescent="0.2">
      <c r="A98" s="590" t="s">
        <v>1645</v>
      </c>
      <c r="B98" s="581">
        <v>89.3</v>
      </c>
      <c r="C98" s="586"/>
      <c r="D98" s="586"/>
      <c r="E98" s="586">
        <v>89.3</v>
      </c>
      <c r="F98" s="583">
        <v>89.2</v>
      </c>
      <c r="G98" s="587"/>
      <c r="H98" s="587"/>
      <c r="I98" s="587">
        <v>89.2</v>
      </c>
      <c r="J98" s="584">
        <v>-9.9999999999994316E-2</v>
      </c>
      <c r="K98" s="584"/>
      <c r="L98" s="584"/>
      <c r="M98" s="584">
        <v>-9.9999999999994316E-2</v>
      </c>
      <c r="N98" s="584">
        <v>99.888017917133268</v>
      </c>
      <c r="O98" s="584"/>
      <c r="P98" s="584"/>
      <c r="Q98" s="584">
        <v>99.888017917133268</v>
      </c>
    </row>
    <row r="99" spans="1:17" x14ac:dyDescent="0.2">
      <c r="A99" s="590" t="s">
        <v>1713</v>
      </c>
      <c r="B99" s="581">
        <v>1471.9</v>
      </c>
      <c r="C99" s="586"/>
      <c r="D99" s="586"/>
      <c r="E99" s="586">
        <v>1471.9</v>
      </c>
      <c r="F99" s="583">
        <v>1471.9</v>
      </c>
      <c r="G99" s="587"/>
      <c r="H99" s="587"/>
      <c r="I99" s="587">
        <v>1471.9</v>
      </c>
      <c r="J99" s="584">
        <v>0</v>
      </c>
      <c r="K99" s="584"/>
      <c r="L99" s="584"/>
      <c r="M99" s="584"/>
      <c r="N99" s="584">
        <v>100</v>
      </c>
      <c r="O99" s="584"/>
      <c r="P99" s="584"/>
      <c r="Q99" s="584">
        <v>100</v>
      </c>
    </row>
    <row r="100" spans="1:17" x14ac:dyDescent="0.2">
      <c r="A100" s="590"/>
      <c r="B100" s="581"/>
      <c r="C100" s="586"/>
      <c r="D100" s="586"/>
      <c r="E100" s="586"/>
      <c r="F100" s="583"/>
      <c r="G100" s="587"/>
      <c r="H100" s="587"/>
      <c r="I100" s="587"/>
      <c r="J100" s="584"/>
      <c r="K100" s="584"/>
      <c r="L100" s="584"/>
      <c r="M100" s="584"/>
      <c r="N100" s="584"/>
      <c r="O100" s="584"/>
      <c r="P100" s="584"/>
      <c r="Q100" s="584"/>
    </row>
    <row r="101" spans="1:17" x14ac:dyDescent="0.2">
      <c r="A101" s="580" t="s">
        <v>1715</v>
      </c>
      <c r="B101" s="581">
        <v>1699.3</v>
      </c>
      <c r="C101" s="588">
        <v>899.3</v>
      </c>
      <c r="D101" s="588">
        <v>800</v>
      </c>
      <c r="E101" s="588"/>
      <c r="F101" s="583">
        <v>1666.3</v>
      </c>
      <c r="G101" s="589">
        <v>866.3</v>
      </c>
      <c r="H101" s="589">
        <v>800</v>
      </c>
      <c r="I101" s="589"/>
      <c r="J101" s="584">
        <v>-33</v>
      </c>
      <c r="K101" s="584">
        <v>-33</v>
      </c>
      <c r="L101" s="584">
        <v>0</v>
      </c>
      <c r="M101" s="584"/>
      <c r="N101" s="584">
        <v>98.058023892190903</v>
      </c>
      <c r="O101" s="584">
        <v>96.330479261647952</v>
      </c>
      <c r="P101" s="584">
        <v>100</v>
      </c>
      <c r="Q101" s="584"/>
    </row>
    <row r="102" spans="1:17" x14ac:dyDescent="0.2">
      <c r="A102" s="580" t="s">
        <v>1374</v>
      </c>
      <c r="B102" s="581">
        <v>1699.3</v>
      </c>
      <c r="C102" s="588">
        <v>899.3</v>
      </c>
      <c r="D102" s="588">
        <v>800</v>
      </c>
      <c r="E102" s="588"/>
      <c r="F102" s="583">
        <v>1666.3</v>
      </c>
      <c r="G102" s="589">
        <v>866.3</v>
      </c>
      <c r="H102" s="589">
        <v>800</v>
      </c>
      <c r="I102" s="589"/>
      <c r="J102" s="584">
        <v>-33</v>
      </c>
      <c r="K102" s="584">
        <v>-33</v>
      </c>
      <c r="L102" s="584">
        <v>0</v>
      </c>
      <c r="M102" s="584"/>
      <c r="N102" s="584">
        <v>98.058023892190903</v>
      </c>
      <c r="O102" s="584">
        <v>96.330479261647952</v>
      </c>
      <c r="P102" s="584">
        <v>100</v>
      </c>
      <c r="Q102" s="584"/>
    </row>
    <row r="103" spans="1:17" x14ac:dyDescent="0.2">
      <c r="A103" s="580" t="s">
        <v>1375</v>
      </c>
      <c r="B103" s="581"/>
      <c r="C103" s="588"/>
      <c r="D103" s="588"/>
      <c r="E103" s="588"/>
      <c r="F103" s="583"/>
      <c r="G103" s="587"/>
      <c r="H103" s="587"/>
      <c r="I103" s="587"/>
      <c r="J103" s="584"/>
      <c r="K103" s="584"/>
      <c r="L103" s="584"/>
      <c r="M103" s="584"/>
      <c r="N103" s="584"/>
      <c r="O103" s="584"/>
      <c r="P103" s="584"/>
      <c r="Q103" s="584"/>
    </row>
    <row r="104" spans="1:17" x14ac:dyDescent="0.2">
      <c r="A104" s="590" t="s">
        <v>1400</v>
      </c>
      <c r="B104" s="581">
        <v>1699.3</v>
      </c>
      <c r="C104" s="586">
        <v>899.3</v>
      </c>
      <c r="D104" s="586">
        <v>800</v>
      </c>
      <c r="E104" s="586"/>
      <c r="F104" s="583">
        <v>1666.3</v>
      </c>
      <c r="G104" s="587">
        <v>866.3</v>
      </c>
      <c r="H104" s="587">
        <v>800</v>
      </c>
      <c r="I104" s="587"/>
      <c r="J104" s="584">
        <v>-33</v>
      </c>
      <c r="K104" s="584">
        <v>-33</v>
      </c>
      <c r="L104" s="584">
        <v>0</v>
      </c>
      <c r="M104" s="584"/>
      <c r="N104" s="584">
        <v>98.058023892190903</v>
      </c>
      <c r="O104" s="584">
        <v>96.330479261647952</v>
      </c>
      <c r="P104" s="584">
        <v>100</v>
      </c>
      <c r="Q104" s="584"/>
    </row>
    <row r="105" spans="1:17" x14ac:dyDescent="0.2">
      <c r="A105" s="590"/>
      <c r="B105" s="581"/>
      <c r="C105" s="586"/>
      <c r="D105" s="586"/>
      <c r="E105" s="586"/>
      <c r="F105" s="583"/>
      <c r="G105" s="587"/>
      <c r="H105" s="587"/>
      <c r="I105" s="587"/>
      <c r="J105" s="584"/>
      <c r="K105" s="584"/>
      <c r="L105" s="584"/>
      <c r="M105" s="584"/>
      <c r="N105" s="584"/>
      <c r="O105" s="584"/>
      <c r="P105" s="584"/>
      <c r="Q105" s="584"/>
    </row>
    <row r="106" spans="1:17" x14ac:dyDescent="0.2">
      <c r="A106" s="580" t="s">
        <v>1748</v>
      </c>
      <c r="B106" s="581">
        <v>2215.2000000000003</v>
      </c>
      <c r="C106" s="588">
        <v>807.20000000000016</v>
      </c>
      <c r="D106" s="588">
        <v>1408</v>
      </c>
      <c r="E106" s="588"/>
      <c r="F106" s="583">
        <v>2211.1999999999998</v>
      </c>
      <c r="G106" s="589">
        <v>803.2</v>
      </c>
      <c r="H106" s="589">
        <v>1408</v>
      </c>
      <c r="I106" s="589"/>
      <c r="J106" s="584">
        <v>-4.0000000000004547</v>
      </c>
      <c r="K106" s="584">
        <v>-4.0000000000001137</v>
      </c>
      <c r="L106" s="584">
        <v>0</v>
      </c>
      <c r="M106" s="584"/>
      <c r="N106" s="584">
        <v>99.819429396894165</v>
      </c>
      <c r="O106" s="584">
        <v>99.504459861248748</v>
      </c>
      <c r="P106" s="584">
        <v>100</v>
      </c>
      <c r="Q106" s="584"/>
    </row>
    <row r="107" spans="1:17" x14ac:dyDescent="0.2">
      <c r="A107" s="580" t="s">
        <v>1374</v>
      </c>
      <c r="B107" s="581">
        <v>2215.2000000000003</v>
      </c>
      <c r="C107" s="588">
        <v>807.20000000000016</v>
      </c>
      <c r="D107" s="588">
        <v>1408</v>
      </c>
      <c r="E107" s="588"/>
      <c r="F107" s="583">
        <v>2211.1999999999998</v>
      </c>
      <c r="G107" s="589">
        <v>803.2</v>
      </c>
      <c r="H107" s="589">
        <v>1408</v>
      </c>
      <c r="I107" s="589"/>
      <c r="J107" s="584">
        <v>-4.0000000000004547</v>
      </c>
      <c r="K107" s="584">
        <v>-4.0000000000001137</v>
      </c>
      <c r="L107" s="584">
        <v>0</v>
      </c>
      <c r="M107" s="584"/>
      <c r="N107" s="584">
        <v>99.819429396894165</v>
      </c>
      <c r="O107" s="584">
        <v>99.504459861248748</v>
      </c>
      <c r="P107" s="584">
        <v>100</v>
      </c>
      <c r="Q107" s="584"/>
    </row>
    <row r="108" spans="1:17" x14ac:dyDescent="0.2">
      <c r="A108" s="580" t="s">
        <v>1375</v>
      </c>
      <c r="B108" s="581"/>
      <c r="C108" s="588"/>
      <c r="D108" s="588"/>
      <c r="E108" s="588"/>
      <c r="F108" s="583"/>
      <c r="G108" s="587"/>
      <c r="H108" s="587"/>
      <c r="I108" s="587"/>
      <c r="J108" s="584"/>
      <c r="K108" s="584"/>
      <c r="L108" s="584"/>
      <c r="M108" s="584"/>
      <c r="N108" s="584"/>
      <c r="O108" s="584"/>
      <c r="P108" s="584"/>
      <c r="Q108" s="584"/>
    </row>
    <row r="109" spans="1:17" x14ac:dyDescent="0.2">
      <c r="A109" s="590" t="s">
        <v>1400</v>
      </c>
      <c r="B109" s="581">
        <v>2215.2000000000003</v>
      </c>
      <c r="C109" s="586">
        <v>807.20000000000016</v>
      </c>
      <c r="D109" s="586">
        <v>1408</v>
      </c>
      <c r="E109" s="586"/>
      <c r="F109" s="583">
        <v>2211.1999999999998</v>
      </c>
      <c r="G109" s="587">
        <v>803.2</v>
      </c>
      <c r="H109" s="587">
        <v>1408</v>
      </c>
      <c r="I109" s="587"/>
      <c r="J109" s="584">
        <v>-4.0000000000004547</v>
      </c>
      <c r="K109" s="584">
        <v>-4.0000000000001137</v>
      </c>
      <c r="L109" s="584">
        <v>0</v>
      </c>
      <c r="M109" s="584"/>
      <c r="N109" s="584">
        <v>99.819429396894165</v>
      </c>
      <c r="O109" s="584">
        <v>99.504459861248748</v>
      </c>
      <c r="P109" s="584">
        <v>100</v>
      </c>
      <c r="Q109" s="584"/>
    </row>
    <row r="110" spans="1:17" x14ac:dyDescent="0.2">
      <c r="A110" s="590"/>
      <c r="B110" s="581"/>
      <c r="C110" s="586"/>
      <c r="D110" s="586"/>
      <c r="E110" s="586"/>
      <c r="F110" s="583"/>
      <c r="G110" s="587"/>
      <c r="H110" s="587"/>
      <c r="I110" s="587"/>
      <c r="J110" s="584"/>
      <c r="K110" s="584"/>
      <c r="L110" s="584"/>
      <c r="M110" s="584"/>
      <c r="N110" s="584"/>
      <c r="O110" s="584"/>
      <c r="P110" s="584"/>
      <c r="Q110" s="584"/>
    </row>
    <row r="111" spans="1:17" x14ac:dyDescent="0.2">
      <c r="A111" s="580" t="s">
        <v>1784</v>
      </c>
      <c r="B111" s="581">
        <v>3439.5</v>
      </c>
      <c r="C111" s="588">
        <v>2991.5</v>
      </c>
      <c r="D111" s="588">
        <v>448</v>
      </c>
      <c r="E111" s="588"/>
      <c r="F111" s="583">
        <v>2632.9</v>
      </c>
      <c r="G111" s="589">
        <v>2184.9</v>
      </c>
      <c r="H111" s="589">
        <v>448</v>
      </c>
      <c r="I111" s="589"/>
      <c r="J111" s="584">
        <v>-806.59999999999991</v>
      </c>
      <c r="K111" s="584">
        <v>-806.59999999999991</v>
      </c>
      <c r="L111" s="584">
        <v>0</v>
      </c>
      <c r="M111" s="584"/>
      <c r="N111" s="584">
        <v>76.548916993749089</v>
      </c>
      <c r="O111" s="584">
        <v>73.036937990974423</v>
      </c>
      <c r="P111" s="584">
        <v>100</v>
      </c>
      <c r="Q111" s="584"/>
    </row>
    <row r="112" spans="1:17" x14ac:dyDescent="0.2">
      <c r="A112" s="580" t="s">
        <v>1374</v>
      </c>
      <c r="B112" s="581">
        <v>3439.5</v>
      </c>
      <c r="C112" s="588">
        <v>2991.5</v>
      </c>
      <c r="D112" s="588">
        <v>448</v>
      </c>
      <c r="E112" s="588"/>
      <c r="F112" s="583">
        <v>2632.9</v>
      </c>
      <c r="G112" s="589">
        <v>2184.9</v>
      </c>
      <c r="H112" s="589">
        <v>448</v>
      </c>
      <c r="I112" s="589"/>
      <c r="J112" s="584">
        <v>-806.59999999999991</v>
      </c>
      <c r="K112" s="584">
        <v>-806.59999999999991</v>
      </c>
      <c r="L112" s="584">
        <v>0</v>
      </c>
      <c r="M112" s="584"/>
      <c r="N112" s="584">
        <v>76.548916993749089</v>
      </c>
      <c r="O112" s="584">
        <v>73.036937990974423</v>
      </c>
      <c r="P112" s="584">
        <v>100</v>
      </c>
      <c r="Q112" s="584"/>
    </row>
    <row r="113" spans="1:17" x14ac:dyDescent="0.2">
      <c r="A113" s="580" t="s">
        <v>1375</v>
      </c>
      <c r="B113" s="581"/>
      <c r="C113" s="588"/>
      <c r="D113" s="588"/>
      <c r="E113" s="588"/>
      <c r="F113" s="583"/>
      <c r="G113" s="587"/>
      <c r="H113" s="587"/>
      <c r="I113" s="587"/>
      <c r="J113" s="584"/>
      <c r="K113" s="584"/>
      <c r="L113" s="584"/>
      <c r="M113" s="584"/>
      <c r="N113" s="584"/>
      <c r="O113" s="584"/>
      <c r="P113" s="584"/>
      <c r="Q113" s="584"/>
    </row>
    <row r="114" spans="1:17" x14ac:dyDescent="0.2">
      <c r="A114" s="590" t="s">
        <v>1400</v>
      </c>
      <c r="B114" s="581">
        <v>3439.5</v>
      </c>
      <c r="C114" s="586">
        <v>2991.5</v>
      </c>
      <c r="D114" s="586">
        <v>448</v>
      </c>
      <c r="E114" s="586"/>
      <c r="F114" s="583">
        <v>2632.9</v>
      </c>
      <c r="G114" s="587">
        <v>2184.9</v>
      </c>
      <c r="H114" s="587">
        <v>448</v>
      </c>
      <c r="I114" s="587"/>
      <c r="J114" s="584">
        <v>-806.59999999999991</v>
      </c>
      <c r="K114" s="584">
        <v>-806.59999999999991</v>
      </c>
      <c r="L114" s="584">
        <v>0</v>
      </c>
      <c r="M114" s="584"/>
      <c r="N114" s="584">
        <v>76.548916993749089</v>
      </c>
      <c r="O114" s="584">
        <v>73.036937990974423</v>
      </c>
      <c r="P114" s="584">
        <v>100</v>
      </c>
      <c r="Q114" s="584"/>
    </row>
    <row r="115" spans="1:17" x14ac:dyDescent="0.2">
      <c r="A115" s="590"/>
      <c r="B115" s="581"/>
      <c r="C115" s="586"/>
      <c r="D115" s="586"/>
      <c r="E115" s="586"/>
      <c r="F115" s="583"/>
      <c r="G115" s="587"/>
      <c r="H115" s="587"/>
      <c r="I115" s="587"/>
      <c r="J115" s="584"/>
      <c r="K115" s="584"/>
      <c r="L115" s="584"/>
      <c r="M115" s="584"/>
      <c r="N115" s="584"/>
      <c r="O115" s="584"/>
      <c r="P115" s="584"/>
      <c r="Q115" s="584"/>
    </row>
    <row r="116" spans="1:17" x14ac:dyDescent="0.2">
      <c r="A116" s="580" t="s">
        <v>1727</v>
      </c>
      <c r="B116" s="581">
        <v>2574.3000000000002</v>
      </c>
      <c r="C116" s="588">
        <v>1726.3</v>
      </c>
      <c r="D116" s="588">
        <v>848</v>
      </c>
      <c r="E116" s="588"/>
      <c r="F116" s="583">
        <v>2100.4</v>
      </c>
      <c r="G116" s="589">
        <v>1252.4000000000001</v>
      </c>
      <c r="H116" s="589">
        <v>848</v>
      </c>
      <c r="I116" s="589"/>
      <c r="J116" s="584">
        <v>-473.90000000000009</v>
      </c>
      <c r="K116" s="584">
        <v>-473.89999999999986</v>
      </c>
      <c r="L116" s="584">
        <v>0</v>
      </c>
      <c r="M116" s="584"/>
      <c r="N116" s="584">
        <v>81.591112146991421</v>
      </c>
      <c r="O116" s="584">
        <v>72.548224526443846</v>
      </c>
      <c r="P116" s="584">
        <v>100</v>
      </c>
      <c r="Q116" s="584"/>
    </row>
    <row r="117" spans="1:17" x14ac:dyDescent="0.2">
      <c r="A117" s="580" t="s">
        <v>1374</v>
      </c>
      <c r="B117" s="581">
        <v>2543.5</v>
      </c>
      <c r="C117" s="588">
        <v>1695.5</v>
      </c>
      <c r="D117" s="588">
        <v>848</v>
      </c>
      <c r="E117" s="588"/>
      <c r="F117" s="583">
        <v>2100.4</v>
      </c>
      <c r="G117" s="589">
        <v>1252.4000000000001</v>
      </c>
      <c r="H117" s="589">
        <v>848</v>
      </c>
      <c r="I117" s="589"/>
      <c r="J117" s="584">
        <v>-443.09999999999991</v>
      </c>
      <c r="K117" s="584">
        <v>-443.09999999999991</v>
      </c>
      <c r="L117" s="584">
        <v>0</v>
      </c>
      <c r="M117" s="584"/>
      <c r="N117" s="584">
        <v>82.579123255356791</v>
      </c>
      <c r="O117" s="584">
        <v>73.866116189914493</v>
      </c>
      <c r="P117" s="584">
        <v>100</v>
      </c>
      <c r="Q117" s="584"/>
    </row>
    <row r="118" spans="1:17" x14ac:dyDescent="0.2">
      <c r="A118" s="580" t="s">
        <v>1375</v>
      </c>
      <c r="B118" s="581">
        <v>30.8</v>
      </c>
      <c r="C118" s="588">
        <v>30.8</v>
      </c>
      <c r="D118" s="588"/>
      <c r="E118" s="588"/>
      <c r="F118" s="583">
        <v>0</v>
      </c>
      <c r="G118" s="587"/>
      <c r="H118" s="587"/>
      <c r="I118" s="587"/>
      <c r="J118" s="584">
        <v>-30.8</v>
      </c>
      <c r="K118" s="584">
        <v>-30.8</v>
      </c>
      <c r="L118" s="584"/>
      <c r="M118" s="584"/>
      <c r="N118" s="584">
        <v>0</v>
      </c>
      <c r="O118" s="584">
        <v>0</v>
      </c>
      <c r="P118" s="584"/>
      <c r="Q118" s="584"/>
    </row>
    <row r="119" spans="1:17" x14ac:dyDescent="0.2">
      <c r="A119" s="590" t="s">
        <v>1400</v>
      </c>
      <c r="B119" s="581">
        <v>2543.5</v>
      </c>
      <c r="C119" s="586">
        <v>1695.5</v>
      </c>
      <c r="D119" s="586">
        <v>848</v>
      </c>
      <c r="E119" s="586"/>
      <c r="F119" s="583">
        <v>2100.4</v>
      </c>
      <c r="G119" s="587">
        <v>1252.4000000000001</v>
      </c>
      <c r="H119" s="587">
        <v>848</v>
      </c>
      <c r="I119" s="587"/>
      <c r="J119" s="584">
        <v>-443.09999999999991</v>
      </c>
      <c r="K119" s="584">
        <v>-443.09999999999991</v>
      </c>
      <c r="L119" s="584">
        <v>0</v>
      </c>
      <c r="M119" s="584"/>
      <c r="N119" s="584">
        <v>82.579123255356791</v>
      </c>
      <c r="O119" s="584">
        <v>73.866116189914493</v>
      </c>
      <c r="P119" s="584">
        <v>100</v>
      </c>
      <c r="Q119" s="584"/>
    </row>
    <row r="120" spans="1:17" x14ac:dyDescent="0.2">
      <c r="A120" s="590" t="s">
        <v>1727</v>
      </c>
      <c r="B120" s="581">
        <v>30.8</v>
      </c>
      <c r="C120" s="586">
        <v>30.8</v>
      </c>
      <c r="D120" s="586"/>
      <c r="E120" s="586"/>
      <c r="F120" s="583">
        <v>0</v>
      </c>
      <c r="G120" s="587">
        <v>0</v>
      </c>
      <c r="H120" s="587"/>
      <c r="I120" s="587"/>
      <c r="J120" s="584">
        <v>-30.8</v>
      </c>
      <c r="K120" s="584">
        <v>-30.8</v>
      </c>
      <c r="L120" s="584"/>
      <c r="M120" s="584"/>
      <c r="N120" s="584">
        <v>0</v>
      </c>
      <c r="O120" s="584">
        <v>0</v>
      </c>
      <c r="P120" s="584"/>
      <c r="Q120" s="584"/>
    </row>
    <row r="121" spans="1:17" x14ac:dyDescent="0.2">
      <c r="A121" s="590"/>
      <c r="B121" s="581"/>
      <c r="C121" s="586"/>
      <c r="D121" s="586"/>
      <c r="E121" s="586"/>
      <c r="F121" s="583"/>
      <c r="G121" s="587"/>
      <c r="H121" s="587"/>
      <c r="I121" s="587"/>
      <c r="J121" s="584"/>
      <c r="K121" s="584"/>
      <c r="L121" s="584"/>
      <c r="M121" s="584"/>
      <c r="N121" s="584"/>
      <c r="O121" s="584"/>
      <c r="P121" s="584"/>
      <c r="Q121" s="584"/>
    </row>
    <row r="122" spans="1:17" x14ac:dyDescent="0.2">
      <c r="A122" s="580" t="s">
        <v>1834</v>
      </c>
      <c r="B122" s="581">
        <v>2951.1</v>
      </c>
      <c r="C122" s="588">
        <v>2279.1</v>
      </c>
      <c r="D122" s="588">
        <v>672</v>
      </c>
      <c r="E122" s="588"/>
      <c r="F122" s="583">
        <v>2904.3</v>
      </c>
      <c r="G122" s="589">
        <v>2232.3000000000002</v>
      </c>
      <c r="H122" s="589">
        <v>672</v>
      </c>
      <c r="I122" s="589"/>
      <c r="J122" s="584">
        <v>-46.799999999999727</v>
      </c>
      <c r="K122" s="584">
        <v>-46.799999999999727</v>
      </c>
      <c r="L122" s="584">
        <v>0</v>
      </c>
      <c r="M122" s="584"/>
      <c r="N122" s="584">
        <v>98.41415065568772</v>
      </c>
      <c r="O122" s="584">
        <v>97.946557851783609</v>
      </c>
      <c r="P122" s="584">
        <v>100</v>
      </c>
      <c r="Q122" s="584"/>
    </row>
    <row r="123" spans="1:17" x14ac:dyDescent="0.2">
      <c r="A123" s="580" t="s">
        <v>1374</v>
      </c>
      <c r="B123" s="581">
        <v>672</v>
      </c>
      <c r="C123" s="588">
        <v>0</v>
      </c>
      <c r="D123" s="588">
        <v>672</v>
      </c>
      <c r="E123" s="588"/>
      <c r="F123" s="583">
        <v>672</v>
      </c>
      <c r="G123" s="589"/>
      <c r="H123" s="589">
        <v>672</v>
      </c>
      <c r="I123" s="589"/>
      <c r="J123" s="584"/>
      <c r="K123" s="584"/>
      <c r="L123" s="584"/>
      <c r="M123" s="584"/>
      <c r="N123" s="584">
        <v>100</v>
      </c>
      <c r="O123" s="584"/>
      <c r="P123" s="584">
        <v>100</v>
      </c>
      <c r="Q123" s="584"/>
    </row>
    <row r="124" spans="1:17" x14ac:dyDescent="0.2">
      <c r="A124" s="580" t="s">
        <v>1375</v>
      </c>
      <c r="B124" s="581">
        <v>2279.1</v>
      </c>
      <c r="C124" s="588">
        <v>2279.1</v>
      </c>
      <c r="D124" s="588"/>
      <c r="E124" s="588"/>
      <c r="F124" s="583">
        <v>2232.3000000000002</v>
      </c>
      <c r="G124" s="589">
        <v>2232.3000000000002</v>
      </c>
      <c r="H124" s="589"/>
      <c r="I124" s="589"/>
      <c r="J124" s="584">
        <v>-46.799999999999727</v>
      </c>
      <c r="K124" s="584">
        <v>-46.799999999999727</v>
      </c>
      <c r="L124" s="584"/>
      <c r="M124" s="584"/>
      <c r="N124" s="584">
        <v>97.946557851783609</v>
      </c>
      <c r="O124" s="584">
        <v>97.946557851783609</v>
      </c>
      <c r="P124" s="584"/>
      <c r="Q124" s="584"/>
    </row>
    <row r="125" spans="1:17" x14ac:dyDescent="0.2">
      <c r="A125" s="590" t="s">
        <v>1400</v>
      </c>
      <c r="B125" s="581">
        <v>672</v>
      </c>
      <c r="C125" s="586"/>
      <c r="D125" s="586">
        <v>672</v>
      </c>
      <c r="E125" s="586"/>
      <c r="F125" s="583">
        <v>672</v>
      </c>
      <c r="G125" s="587"/>
      <c r="H125" s="587">
        <v>672</v>
      </c>
      <c r="I125" s="587"/>
      <c r="J125" s="584">
        <v>0</v>
      </c>
      <c r="K125" s="584"/>
      <c r="L125" s="584"/>
      <c r="M125" s="584"/>
      <c r="N125" s="584">
        <v>100</v>
      </c>
      <c r="O125" s="584"/>
      <c r="P125" s="584">
        <v>100</v>
      </c>
      <c r="Q125" s="584"/>
    </row>
    <row r="126" spans="1:17" x14ac:dyDescent="0.2">
      <c r="A126" s="590" t="s">
        <v>1838</v>
      </c>
      <c r="B126" s="581">
        <v>2279.1</v>
      </c>
      <c r="C126" s="586">
        <v>2279.1</v>
      </c>
      <c r="D126" s="586"/>
      <c r="E126" s="586"/>
      <c r="F126" s="583">
        <v>2232.3000000000002</v>
      </c>
      <c r="G126" s="587">
        <v>2232.3000000000002</v>
      </c>
      <c r="H126" s="587"/>
      <c r="I126" s="587"/>
      <c r="J126" s="584">
        <v>-46.799999999999727</v>
      </c>
      <c r="K126" s="584">
        <v>-46.799999999999727</v>
      </c>
      <c r="L126" s="584"/>
      <c r="M126" s="584"/>
      <c r="N126" s="584">
        <v>97.946557851783609</v>
      </c>
      <c r="O126" s="584">
        <v>97.946557851783609</v>
      </c>
      <c r="P126" s="584"/>
      <c r="Q126" s="584"/>
    </row>
    <row r="127" spans="1:17" x14ac:dyDescent="0.2">
      <c r="A127" s="590"/>
      <c r="B127" s="581"/>
      <c r="C127" s="586"/>
      <c r="D127" s="586"/>
      <c r="E127" s="586"/>
      <c r="F127" s="583"/>
      <c r="G127" s="587"/>
      <c r="H127" s="587"/>
      <c r="I127" s="587"/>
      <c r="J127" s="584"/>
      <c r="K127" s="584"/>
      <c r="L127" s="584"/>
      <c r="M127" s="584"/>
      <c r="N127" s="584"/>
      <c r="O127" s="584"/>
      <c r="P127" s="584"/>
      <c r="Q127" s="584"/>
    </row>
    <row r="128" spans="1:17" x14ac:dyDescent="0.2">
      <c r="A128" s="580" t="s">
        <v>1858</v>
      </c>
      <c r="B128" s="581">
        <v>580.4</v>
      </c>
      <c r="C128" s="588">
        <v>228.4</v>
      </c>
      <c r="D128" s="588">
        <v>352</v>
      </c>
      <c r="E128" s="588"/>
      <c r="F128" s="583">
        <v>467</v>
      </c>
      <c r="G128" s="589">
        <v>115</v>
      </c>
      <c r="H128" s="589">
        <v>352</v>
      </c>
      <c r="I128" s="589"/>
      <c r="J128" s="584">
        <v>-113.39999999999998</v>
      </c>
      <c r="K128" s="584">
        <v>-113.4</v>
      </c>
      <c r="L128" s="584">
        <v>0</v>
      </c>
      <c r="M128" s="584"/>
      <c r="N128" s="584">
        <v>80.461750516884905</v>
      </c>
      <c r="O128" s="584">
        <v>50.350262697022764</v>
      </c>
      <c r="P128" s="584">
        <v>100</v>
      </c>
      <c r="Q128" s="584"/>
    </row>
    <row r="129" spans="1:17" x14ac:dyDescent="0.2">
      <c r="A129" s="580" t="s">
        <v>1374</v>
      </c>
      <c r="B129" s="581">
        <v>580.4</v>
      </c>
      <c r="C129" s="588">
        <v>228.4</v>
      </c>
      <c r="D129" s="588">
        <v>352</v>
      </c>
      <c r="E129" s="588"/>
      <c r="F129" s="583">
        <v>467</v>
      </c>
      <c r="G129" s="589">
        <v>115</v>
      </c>
      <c r="H129" s="589">
        <v>352</v>
      </c>
      <c r="I129" s="589"/>
      <c r="J129" s="584">
        <v>-113.39999999999998</v>
      </c>
      <c r="K129" s="584">
        <v>-113.4</v>
      </c>
      <c r="L129" s="584">
        <v>0</v>
      </c>
      <c r="M129" s="584"/>
      <c r="N129" s="584">
        <v>80.461750516884905</v>
      </c>
      <c r="O129" s="584">
        <v>50.350262697022764</v>
      </c>
      <c r="P129" s="584">
        <v>100</v>
      </c>
      <c r="Q129" s="584"/>
    </row>
    <row r="130" spans="1:17" x14ac:dyDescent="0.2">
      <c r="A130" s="580" t="s">
        <v>1375</v>
      </c>
      <c r="B130" s="581"/>
      <c r="C130" s="588"/>
      <c r="D130" s="588"/>
      <c r="E130" s="588"/>
      <c r="F130" s="583"/>
      <c r="G130" s="587"/>
      <c r="H130" s="587"/>
      <c r="I130" s="587"/>
      <c r="J130" s="584"/>
      <c r="K130" s="584"/>
      <c r="L130" s="584"/>
      <c r="M130" s="584"/>
      <c r="N130" s="584"/>
      <c r="O130" s="584"/>
      <c r="P130" s="584"/>
      <c r="Q130" s="584"/>
    </row>
    <row r="131" spans="1:17" x14ac:dyDescent="0.2">
      <c r="A131" s="590" t="s">
        <v>1400</v>
      </c>
      <c r="B131" s="581">
        <v>580.4</v>
      </c>
      <c r="C131" s="586">
        <v>228.4</v>
      </c>
      <c r="D131" s="586">
        <v>352</v>
      </c>
      <c r="E131" s="586"/>
      <c r="F131" s="583">
        <v>467</v>
      </c>
      <c r="G131" s="587">
        <v>115</v>
      </c>
      <c r="H131" s="587">
        <v>352</v>
      </c>
      <c r="I131" s="587"/>
      <c r="J131" s="584">
        <v>-113.39999999999998</v>
      </c>
      <c r="K131" s="584">
        <v>-113.4</v>
      </c>
      <c r="L131" s="584">
        <v>0</v>
      </c>
      <c r="M131" s="584"/>
      <c r="N131" s="584">
        <v>80.461750516884905</v>
      </c>
      <c r="O131" s="584">
        <v>50.350262697022764</v>
      </c>
      <c r="P131" s="584">
        <v>100</v>
      </c>
      <c r="Q131" s="584"/>
    </row>
    <row r="132" spans="1:17" x14ac:dyDescent="0.2">
      <c r="A132" s="590"/>
      <c r="B132" s="581"/>
      <c r="C132" s="586"/>
      <c r="D132" s="586"/>
      <c r="E132" s="586"/>
      <c r="F132" s="583"/>
      <c r="G132" s="587"/>
      <c r="H132" s="587"/>
      <c r="I132" s="587"/>
      <c r="J132" s="584"/>
      <c r="K132" s="584"/>
      <c r="L132" s="584"/>
      <c r="M132" s="584"/>
      <c r="N132" s="584"/>
      <c r="O132" s="584"/>
      <c r="P132" s="584"/>
      <c r="Q132" s="584"/>
    </row>
    <row r="133" spans="1:17" x14ac:dyDescent="0.2">
      <c r="A133" s="580" t="s">
        <v>1883</v>
      </c>
      <c r="B133" s="581">
        <v>1833.6</v>
      </c>
      <c r="C133" s="588">
        <v>889.59999999999991</v>
      </c>
      <c r="D133" s="588">
        <v>944</v>
      </c>
      <c r="E133" s="588"/>
      <c r="F133" s="583">
        <v>1809.8</v>
      </c>
      <c r="G133" s="589">
        <v>865.8</v>
      </c>
      <c r="H133" s="589">
        <v>944</v>
      </c>
      <c r="I133" s="589"/>
      <c r="J133" s="584">
        <v>-23.799999999999955</v>
      </c>
      <c r="K133" s="584">
        <v>-23.799999999999955</v>
      </c>
      <c r="L133" s="584">
        <v>0</v>
      </c>
      <c r="M133" s="584"/>
      <c r="N133" s="584">
        <v>98.702006980802793</v>
      </c>
      <c r="O133" s="584">
        <v>97.324640287769796</v>
      </c>
      <c r="P133" s="584">
        <v>100</v>
      </c>
      <c r="Q133" s="584"/>
    </row>
    <row r="134" spans="1:17" x14ac:dyDescent="0.2">
      <c r="A134" s="580" t="s">
        <v>1374</v>
      </c>
      <c r="B134" s="581">
        <v>1833.6</v>
      </c>
      <c r="C134" s="588">
        <v>889.59999999999991</v>
      </c>
      <c r="D134" s="588">
        <v>944</v>
      </c>
      <c r="E134" s="588"/>
      <c r="F134" s="583">
        <v>1809.8</v>
      </c>
      <c r="G134" s="589">
        <v>865.8</v>
      </c>
      <c r="H134" s="589">
        <v>944</v>
      </c>
      <c r="I134" s="589"/>
      <c r="J134" s="584">
        <v>-23.799999999999955</v>
      </c>
      <c r="K134" s="584">
        <v>-23.799999999999955</v>
      </c>
      <c r="L134" s="584">
        <v>0</v>
      </c>
      <c r="M134" s="584"/>
      <c r="N134" s="584">
        <v>98.702006980802793</v>
      </c>
      <c r="O134" s="584">
        <v>97.324640287769796</v>
      </c>
      <c r="P134" s="584">
        <v>100</v>
      </c>
      <c r="Q134" s="584"/>
    </row>
    <row r="135" spans="1:17" x14ac:dyDescent="0.2">
      <c r="A135" s="580" t="s">
        <v>1375</v>
      </c>
      <c r="B135" s="581"/>
      <c r="C135" s="588"/>
      <c r="D135" s="588"/>
      <c r="E135" s="588"/>
      <c r="F135" s="583"/>
      <c r="G135" s="587"/>
      <c r="H135" s="587"/>
      <c r="I135" s="587"/>
      <c r="J135" s="584"/>
      <c r="K135" s="584"/>
      <c r="L135" s="584"/>
      <c r="M135" s="584"/>
      <c r="N135" s="584"/>
      <c r="O135" s="584"/>
      <c r="P135" s="584"/>
      <c r="Q135" s="584"/>
    </row>
    <row r="136" spans="1:17" x14ac:dyDescent="0.2">
      <c r="A136" s="590" t="s">
        <v>1400</v>
      </c>
      <c r="B136" s="581">
        <v>1833.6</v>
      </c>
      <c r="C136" s="586">
        <v>889.59999999999991</v>
      </c>
      <c r="D136" s="586">
        <v>944</v>
      </c>
      <c r="E136" s="586"/>
      <c r="F136" s="583">
        <v>1809.8</v>
      </c>
      <c r="G136" s="587">
        <v>865.8</v>
      </c>
      <c r="H136" s="587">
        <v>944</v>
      </c>
      <c r="I136" s="587"/>
      <c r="J136" s="584">
        <v>-23.799999999999955</v>
      </c>
      <c r="K136" s="584">
        <v>-23.799999999999955</v>
      </c>
      <c r="L136" s="584">
        <v>0</v>
      </c>
      <c r="M136" s="584"/>
      <c r="N136" s="584">
        <v>98.702006980802793</v>
      </c>
      <c r="O136" s="584">
        <v>97.324640287769796</v>
      </c>
      <c r="P136" s="584">
        <v>100</v>
      </c>
      <c r="Q136" s="584"/>
    </row>
    <row r="137" spans="1:17" x14ac:dyDescent="0.2">
      <c r="A137" s="590"/>
      <c r="B137" s="581"/>
      <c r="C137" s="586"/>
      <c r="D137" s="586"/>
      <c r="E137" s="586"/>
      <c r="F137" s="583"/>
      <c r="G137" s="587"/>
      <c r="H137" s="587"/>
      <c r="I137" s="587"/>
      <c r="J137" s="584"/>
      <c r="K137" s="584"/>
      <c r="L137" s="584"/>
      <c r="M137" s="584"/>
      <c r="N137" s="584"/>
      <c r="O137" s="584"/>
      <c r="P137" s="584"/>
      <c r="Q137" s="584"/>
    </row>
    <row r="138" spans="1:17" x14ac:dyDescent="0.2">
      <c r="A138" s="580" t="s">
        <v>1906</v>
      </c>
      <c r="B138" s="581">
        <v>1728.6999999999998</v>
      </c>
      <c r="C138" s="588">
        <v>880.69999999999993</v>
      </c>
      <c r="D138" s="588">
        <v>848</v>
      </c>
      <c r="E138" s="588"/>
      <c r="F138" s="583">
        <v>1608</v>
      </c>
      <c r="G138" s="589">
        <v>760</v>
      </c>
      <c r="H138" s="589">
        <v>848</v>
      </c>
      <c r="I138" s="589"/>
      <c r="J138" s="584">
        <v>-120.69999999999982</v>
      </c>
      <c r="K138" s="584">
        <v>-120.69999999999993</v>
      </c>
      <c r="L138" s="584">
        <v>0</v>
      </c>
      <c r="M138" s="584"/>
      <c r="N138" s="584">
        <v>93.01787470353446</v>
      </c>
      <c r="O138" s="584">
        <v>86.294992619507212</v>
      </c>
      <c r="P138" s="584">
        <v>100</v>
      </c>
      <c r="Q138" s="584"/>
    </row>
    <row r="139" spans="1:17" x14ac:dyDescent="0.2">
      <c r="A139" s="580" t="s">
        <v>1374</v>
      </c>
      <c r="B139" s="581">
        <v>1728.6999999999998</v>
      </c>
      <c r="C139" s="588">
        <v>880.69999999999993</v>
      </c>
      <c r="D139" s="588">
        <v>848</v>
      </c>
      <c r="E139" s="588"/>
      <c r="F139" s="583">
        <v>1608</v>
      </c>
      <c r="G139" s="589">
        <v>760</v>
      </c>
      <c r="H139" s="589">
        <v>848</v>
      </c>
      <c r="I139" s="589"/>
      <c r="J139" s="584">
        <v>-120.69999999999982</v>
      </c>
      <c r="K139" s="584">
        <v>-120.69999999999993</v>
      </c>
      <c r="L139" s="584">
        <v>0</v>
      </c>
      <c r="M139" s="584"/>
      <c r="N139" s="584">
        <v>93.01787470353446</v>
      </c>
      <c r="O139" s="584">
        <v>86.294992619507212</v>
      </c>
      <c r="P139" s="584">
        <v>100</v>
      </c>
      <c r="Q139" s="584"/>
    </row>
    <row r="140" spans="1:17" x14ac:dyDescent="0.2">
      <c r="A140" s="580" t="s">
        <v>1375</v>
      </c>
      <c r="B140" s="581"/>
      <c r="C140" s="588"/>
      <c r="D140" s="588"/>
      <c r="E140" s="588"/>
      <c r="F140" s="583"/>
      <c r="G140" s="587"/>
      <c r="H140" s="587"/>
      <c r="I140" s="587"/>
      <c r="J140" s="584"/>
      <c r="K140" s="584"/>
      <c r="L140" s="584"/>
      <c r="M140" s="584"/>
      <c r="N140" s="584"/>
      <c r="O140" s="584"/>
      <c r="P140" s="584"/>
      <c r="Q140" s="584"/>
    </row>
    <row r="141" spans="1:17" x14ac:dyDescent="0.2">
      <c r="A141" s="590" t="s">
        <v>1400</v>
      </c>
      <c r="B141" s="581">
        <v>1728.6999999999998</v>
      </c>
      <c r="C141" s="586">
        <v>880.69999999999993</v>
      </c>
      <c r="D141" s="586">
        <v>848</v>
      </c>
      <c r="E141" s="586"/>
      <c r="F141" s="583">
        <v>1608</v>
      </c>
      <c r="G141" s="587">
        <v>760</v>
      </c>
      <c r="H141" s="587">
        <v>848</v>
      </c>
      <c r="I141" s="587"/>
      <c r="J141" s="584">
        <v>-120.69999999999982</v>
      </c>
      <c r="K141" s="584">
        <v>-120.69999999999993</v>
      </c>
      <c r="L141" s="584">
        <v>0</v>
      </c>
      <c r="M141" s="584"/>
      <c r="N141" s="584">
        <v>93.01787470353446</v>
      </c>
      <c r="O141" s="584">
        <v>86.294992619507212</v>
      </c>
      <c r="P141" s="584">
        <v>100</v>
      </c>
      <c r="Q141" s="584"/>
    </row>
    <row r="142" spans="1:17" x14ac:dyDescent="0.2">
      <c r="A142" s="590"/>
      <c r="B142" s="581"/>
      <c r="C142" s="586"/>
      <c r="D142" s="586"/>
      <c r="E142" s="586"/>
      <c r="F142" s="583"/>
      <c r="G142" s="587"/>
      <c r="H142" s="587"/>
      <c r="I142" s="587"/>
      <c r="J142" s="584"/>
      <c r="K142" s="584"/>
      <c r="L142" s="584"/>
      <c r="M142" s="584"/>
      <c r="N142" s="584"/>
      <c r="O142" s="584"/>
      <c r="P142" s="584"/>
      <c r="Q142" s="584"/>
    </row>
    <row r="143" spans="1:17" x14ac:dyDescent="0.2">
      <c r="A143" s="580" t="s">
        <v>1926</v>
      </c>
      <c r="B143" s="581">
        <v>2916.8</v>
      </c>
      <c r="C143" s="588">
        <v>1668.8</v>
      </c>
      <c r="D143" s="588">
        <v>1248</v>
      </c>
      <c r="E143" s="588"/>
      <c r="F143" s="583">
        <v>2609.9</v>
      </c>
      <c r="G143" s="589">
        <v>1361.9</v>
      </c>
      <c r="H143" s="589">
        <v>1248</v>
      </c>
      <c r="I143" s="589"/>
      <c r="J143" s="584">
        <v>-306.90000000000009</v>
      </c>
      <c r="K143" s="584">
        <v>-306.89999999999986</v>
      </c>
      <c r="L143" s="584">
        <v>0</v>
      </c>
      <c r="M143" s="584"/>
      <c r="N143" s="584">
        <v>89.478195282501375</v>
      </c>
      <c r="O143" s="584">
        <v>81.609539789069999</v>
      </c>
      <c r="P143" s="584">
        <v>100</v>
      </c>
      <c r="Q143" s="584"/>
    </row>
    <row r="144" spans="1:17" x14ac:dyDescent="0.2">
      <c r="A144" s="580" t="s">
        <v>1374</v>
      </c>
      <c r="B144" s="581">
        <v>2306.8000000000002</v>
      </c>
      <c r="C144" s="588">
        <v>1058.8</v>
      </c>
      <c r="D144" s="588">
        <v>1248</v>
      </c>
      <c r="E144" s="588"/>
      <c r="F144" s="583">
        <v>2277.5</v>
      </c>
      <c r="G144" s="589">
        <v>1029.5</v>
      </c>
      <c r="H144" s="589">
        <v>1248</v>
      </c>
      <c r="I144" s="589"/>
      <c r="J144" s="584">
        <v>-29.300000000000182</v>
      </c>
      <c r="K144" s="584">
        <v>-29.299999999999955</v>
      </c>
      <c r="L144" s="584">
        <v>0</v>
      </c>
      <c r="M144" s="584"/>
      <c r="N144" s="584">
        <v>98.729842205652844</v>
      </c>
      <c r="O144" s="584">
        <v>97.232716282584065</v>
      </c>
      <c r="P144" s="584">
        <v>100</v>
      </c>
      <c r="Q144" s="584"/>
    </row>
    <row r="145" spans="1:17" x14ac:dyDescent="0.2">
      <c r="A145" s="580" t="s">
        <v>1375</v>
      </c>
      <c r="B145" s="581">
        <v>610</v>
      </c>
      <c r="C145" s="588">
        <v>610</v>
      </c>
      <c r="D145" s="588">
        <v>0</v>
      </c>
      <c r="E145" s="588"/>
      <c r="F145" s="583">
        <v>332.4</v>
      </c>
      <c r="G145" s="589">
        <v>332.4</v>
      </c>
      <c r="H145" s="589">
        <v>0</v>
      </c>
      <c r="I145" s="589"/>
      <c r="J145" s="584">
        <v>-277.60000000000002</v>
      </c>
      <c r="K145" s="584">
        <v>-277.60000000000002</v>
      </c>
      <c r="L145" s="584">
        <v>0</v>
      </c>
      <c r="M145" s="584"/>
      <c r="N145" s="584">
        <v>54.491803278688522</v>
      </c>
      <c r="O145" s="584">
        <v>54.491803278688522</v>
      </c>
      <c r="P145" s="584"/>
      <c r="Q145" s="584"/>
    </row>
    <row r="146" spans="1:17" x14ac:dyDescent="0.2">
      <c r="A146" s="590" t="s">
        <v>1400</v>
      </c>
      <c r="B146" s="581">
        <v>2306.8000000000002</v>
      </c>
      <c r="C146" s="586">
        <v>1058.8</v>
      </c>
      <c r="D146" s="586">
        <v>1248</v>
      </c>
      <c r="E146" s="586"/>
      <c r="F146" s="583">
        <v>2277.5</v>
      </c>
      <c r="G146" s="587">
        <v>1029.5</v>
      </c>
      <c r="H146" s="587">
        <v>1248</v>
      </c>
      <c r="I146" s="587"/>
      <c r="J146" s="584">
        <v>-29.300000000000182</v>
      </c>
      <c r="K146" s="584">
        <v>-29.299999999999955</v>
      </c>
      <c r="L146" s="584">
        <v>0</v>
      </c>
      <c r="M146" s="584"/>
      <c r="N146" s="584">
        <v>98.729842205652844</v>
      </c>
      <c r="O146" s="584">
        <v>97.232716282584065</v>
      </c>
      <c r="P146" s="584">
        <v>100</v>
      </c>
      <c r="Q146" s="584"/>
    </row>
    <row r="147" spans="1:17" x14ac:dyDescent="0.2">
      <c r="A147" s="590" t="s">
        <v>1940</v>
      </c>
      <c r="B147" s="581">
        <v>420.6</v>
      </c>
      <c r="C147" s="586">
        <v>420.6</v>
      </c>
      <c r="D147" s="586"/>
      <c r="E147" s="586"/>
      <c r="F147" s="583">
        <v>332.4</v>
      </c>
      <c r="G147" s="587">
        <v>332.4</v>
      </c>
      <c r="H147" s="587"/>
      <c r="I147" s="587"/>
      <c r="J147" s="584">
        <v>-88.200000000000045</v>
      </c>
      <c r="K147" s="584">
        <v>-88.200000000000045</v>
      </c>
      <c r="L147" s="584"/>
      <c r="M147" s="584"/>
      <c r="N147" s="584">
        <v>79.029957203994286</v>
      </c>
      <c r="O147" s="584">
        <v>79.029957203994286</v>
      </c>
      <c r="P147" s="584"/>
      <c r="Q147" s="584"/>
    </row>
    <row r="148" spans="1:17" x14ac:dyDescent="0.2">
      <c r="A148" s="590" t="s">
        <v>1926</v>
      </c>
      <c r="B148" s="581">
        <v>189.4</v>
      </c>
      <c r="C148" s="586">
        <v>189.4</v>
      </c>
      <c r="D148" s="586"/>
      <c r="E148" s="586"/>
      <c r="F148" s="583">
        <v>0</v>
      </c>
      <c r="G148" s="587">
        <v>0</v>
      </c>
      <c r="H148" s="587"/>
      <c r="I148" s="587"/>
      <c r="J148" s="584">
        <v>-189.4</v>
      </c>
      <c r="K148" s="584">
        <v>-189.4</v>
      </c>
      <c r="L148" s="584"/>
      <c r="M148" s="584"/>
      <c r="N148" s="584">
        <v>0</v>
      </c>
      <c r="O148" s="584">
        <v>0</v>
      </c>
      <c r="P148" s="584"/>
      <c r="Q148" s="584"/>
    </row>
    <row r="149" spans="1:17" x14ac:dyDescent="0.2">
      <c r="A149" s="590"/>
      <c r="B149" s="581"/>
      <c r="C149" s="586"/>
      <c r="D149" s="586"/>
      <c r="E149" s="586"/>
      <c r="F149" s="583"/>
      <c r="G149" s="587"/>
      <c r="H149" s="587"/>
      <c r="I149" s="587"/>
      <c r="J149" s="584"/>
      <c r="K149" s="584"/>
      <c r="L149" s="584"/>
      <c r="M149" s="584"/>
      <c r="N149" s="584"/>
      <c r="O149" s="584"/>
      <c r="P149" s="584"/>
      <c r="Q149" s="584"/>
    </row>
    <row r="150" spans="1:17" x14ac:dyDescent="0.2">
      <c r="A150" s="580" t="s">
        <v>1963</v>
      </c>
      <c r="B150" s="581">
        <v>399.49999999999994</v>
      </c>
      <c r="C150" s="588">
        <v>287.49999999999994</v>
      </c>
      <c r="D150" s="588">
        <v>112</v>
      </c>
      <c r="E150" s="588"/>
      <c r="F150" s="583">
        <v>274.60000000000002</v>
      </c>
      <c r="G150" s="589">
        <v>162.6</v>
      </c>
      <c r="H150" s="589">
        <v>112</v>
      </c>
      <c r="I150" s="589"/>
      <c r="J150" s="584">
        <v>-124.89999999999992</v>
      </c>
      <c r="K150" s="584">
        <v>-124.89999999999995</v>
      </c>
      <c r="L150" s="584">
        <v>0</v>
      </c>
      <c r="M150" s="584"/>
      <c r="N150" s="584">
        <v>68.735919899874858</v>
      </c>
      <c r="O150" s="584">
        <v>56.556521739130439</v>
      </c>
      <c r="P150" s="584">
        <v>100</v>
      </c>
      <c r="Q150" s="584"/>
    </row>
    <row r="151" spans="1:17" x14ac:dyDescent="0.2">
      <c r="A151" s="580" t="s">
        <v>1374</v>
      </c>
      <c r="B151" s="581">
        <v>399.49999999999994</v>
      </c>
      <c r="C151" s="588">
        <v>287.49999999999994</v>
      </c>
      <c r="D151" s="588">
        <v>112</v>
      </c>
      <c r="E151" s="588"/>
      <c r="F151" s="583">
        <v>274.60000000000002</v>
      </c>
      <c r="G151" s="589">
        <v>162.6</v>
      </c>
      <c r="H151" s="589">
        <v>112</v>
      </c>
      <c r="I151" s="589"/>
      <c r="J151" s="584">
        <v>-124.89999999999992</v>
      </c>
      <c r="K151" s="584">
        <v>-124.89999999999995</v>
      </c>
      <c r="L151" s="584">
        <v>0</v>
      </c>
      <c r="M151" s="584"/>
      <c r="N151" s="584">
        <v>68.735919899874858</v>
      </c>
      <c r="O151" s="584">
        <v>56.556521739130439</v>
      </c>
      <c r="P151" s="584">
        <v>100</v>
      </c>
      <c r="Q151" s="584"/>
    </row>
    <row r="152" spans="1:17" x14ac:dyDescent="0.2">
      <c r="A152" s="580" t="s">
        <v>1375</v>
      </c>
      <c r="B152" s="581"/>
      <c r="C152" s="588"/>
      <c r="D152" s="588"/>
      <c r="E152" s="588"/>
      <c r="F152" s="583"/>
      <c r="G152" s="587"/>
      <c r="H152" s="587"/>
      <c r="I152" s="587"/>
      <c r="J152" s="584"/>
      <c r="K152" s="584"/>
      <c r="L152" s="584"/>
      <c r="M152" s="584"/>
      <c r="N152" s="584"/>
      <c r="O152" s="584"/>
      <c r="P152" s="584"/>
      <c r="Q152" s="584"/>
    </row>
    <row r="153" spans="1:17" x14ac:dyDescent="0.2">
      <c r="A153" s="590" t="s">
        <v>1400</v>
      </c>
      <c r="B153" s="581">
        <v>399.49999999999994</v>
      </c>
      <c r="C153" s="586">
        <v>287.49999999999994</v>
      </c>
      <c r="D153" s="586">
        <v>112</v>
      </c>
      <c r="E153" s="586"/>
      <c r="F153" s="583">
        <v>274.60000000000002</v>
      </c>
      <c r="G153" s="587">
        <v>162.6</v>
      </c>
      <c r="H153" s="587">
        <v>112</v>
      </c>
      <c r="I153" s="587"/>
      <c r="J153" s="584">
        <v>-124.89999999999992</v>
      </c>
      <c r="K153" s="584">
        <v>-124.89999999999995</v>
      </c>
      <c r="L153" s="584">
        <v>0</v>
      </c>
      <c r="M153" s="584"/>
      <c r="N153" s="584">
        <v>68.735919899874858</v>
      </c>
      <c r="O153" s="584">
        <v>56.556521739130439</v>
      </c>
      <c r="P153" s="584">
        <v>100</v>
      </c>
      <c r="Q153" s="584"/>
    </row>
    <row r="154" spans="1:17" x14ac:dyDescent="0.2">
      <c r="A154" s="590"/>
      <c r="B154" s="581"/>
      <c r="C154" s="586"/>
      <c r="D154" s="586"/>
      <c r="E154" s="586"/>
      <c r="F154" s="583"/>
      <c r="G154" s="587"/>
      <c r="H154" s="587"/>
      <c r="I154" s="587"/>
      <c r="J154" s="584"/>
      <c r="K154" s="584"/>
      <c r="L154" s="584"/>
      <c r="M154" s="584"/>
      <c r="N154" s="584"/>
      <c r="O154" s="584"/>
      <c r="P154" s="584"/>
      <c r="Q154" s="584"/>
    </row>
    <row r="155" spans="1:17" x14ac:dyDescent="0.2">
      <c r="A155" s="580" t="s">
        <v>1986</v>
      </c>
      <c r="B155" s="581">
        <v>993</v>
      </c>
      <c r="C155" s="588">
        <v>449</v>
      </c>
      <c r="D155" s="588">
        <v>544</v>
      </c>
      <c r="E155" s="588"/>
      <c r="F155" s="583">
        <v>947.9</v>
      </c>
      <c r="G155" s="589">
        <v>403.9</v>
      </c>
      <c r="H155" s="589">
        <v>544</v>
      </c>
      <c r="I155" s="589"/>
      <c r="J155" s="584">
        <v>-45.100000000000023</v>
      </c>
      <c r="K155" s="584">
        <v>-45.100000000000023</v>
      </c>
      <c r="L155" s="584">
        <v>0</v>
      </c>
      <c r="M155" s="584"/>
      <c r="N155" s="584">
        <v>95.458207452165155</v>
      </c>
      <c r="O155" s="584">
        <v>89.955456570155903</v>
      </c>
      <c r="P155" s="584">
        <v>100</v>
      </c>
      <c r="Q155" s="584"/>
    </row>
    <row r="156" spans="1:17" x14ac:dyDescent="0.2">
      <c r="A156" s="580" t="s">
        <v>1374</v>
      </c>
      <c r="B156" s="581">
        <v>993</v>
      </c>
      <c r="C156" s="588">
        <v>449</v>
      </c>
      <c r="D156" s="588">
        <v>544</v>
      </c>
      <c r="E156" s="588"/>
      <c r="F156" s="583">
        <v>947.9</v>
      </c>
      <c r="G156" s="589">
        <v>403.9</v>
      </c>
      <c r="H156" s="589">
        <v>544</v>
      </c>
      <c r="I156" s="589"/>
      <c r="J156" s="584">
        <v>-45.100000000000023</v>
      </c>
      <c r="K156" s="584">
        <v>-45.100000000000023</v>
      </c>
      <c r="L156" s="584">
        <v>0</v>
      </c>
      <c r="M156" s="584"/>
      <c r="N156" s="584">
        <v>95.458207452165155</v>
      </c>
      <c r="O156" s="584">
        <v>89.955456570155903</v>
      </c>
      <c r="P156" s="584">
        <v>100</v>
      </c>
      <c r="Q156" s="584"/>
    </row>
    <row r="157" spans="1:17" x14ac:dyDescent="0.2">
      <c r="A157" s="580" t="s">
        <v>1375</v>
      </c>
      <c r="B157" s="581"/>
      <c r="C157" s="588"/>
      <c r="D157" s="588"/>
      <c r="E157" s="588"/>
      <c r="F157" s="583"/>
      <c r="G157" s="587"/>
      <c r="H157" s="587"/>
      <c r="I157" s="587"/>
      <c r="J157" s="584"/>
      <c r="K157" s="584"/>
      <c r="L157" s="584"/>
      <c r="M157" s="584"/>
      <c r="N157" s="584"/>
      <c r="O157" s="584"/>
      <c r="P157" s="584"/>
      <c r="Q157" s="584"/>
    </row>
    <row r="158" spans="1:17" x14ac:dyDescent="0.2">
      <c r="A158" s="590" t="s">
        <v>1400</v>
      </c>
      <c r="B158" s="581">
        <v>993</v>
      </c>
      <c r="C158" s="586">
        <v>449</v>
      </c>
      <c r="D158" s="586">
        <v>544</v>
      </c>
      <c r="E158" s="586"/>
      <c r="F158" s="583">
        <v>947.9</v>
      </c>
      <c r="G158" s="587">
        <v>403.9</v>
      </c>
      <c r="H158" s="587">
        <v>544</v>
      </c>
      <c r="I158" s="587"/>
      <c r="J158" s="584">
        <v>-45.100000000000023</v>
      </c>
      <c r="K158" s="584">
        <v>-45.100000000000023</v>
      </c>
      <c r="L158" s="584">
        <v>0</v>
      </c>
      <c r="M158" s="584"/>
      <c r="N158" s="584">
        <v>95.458207452165155</v>
      </c>
      <c r="O158" s="584">
        <v>89.955456570155903</v>
      </c>
      <c r="P158" s="584">
        <v>100</v>
      </c>
      <c r="Q158" s="584"/>
    </row>
    <row r="159" spans="1:17" x14ac:dyDescent="0.2">
      <c r="A159" s="590"/>
      <c r="B159" s="581"/>
      <c r="C159" s="586"/>
      <c r="D159" s="586"/>
      <c r="E159" s="586"/>
      <c r="F159" s="583"/>
      <c r="G159" s="587"/>
      <c r="H159" s="587"/>
      <c r="I159" s="587"/>
      <c r="J159" s="584"/>
      <c r="K159" s="584"/>
      <c r="L159" s="584"/>
      <c r="M159" s="584"/>
      <c r="N159" s="584"/>
      <c r="O159" s="584"/>
      <c r="P159" s="584"/>
      <c r="Q159" s="584"/>
    </row>
    <row r="160" spans="1:17" x14ac:dyDescent="0.2">
      <c r="A160" s="580" t="s">
        <v>2010</v>
      </c>
      <c r="B160" s="581">
        <v>1199.7</v>
      </c>
      <c r="C160" s="588">
        <v>303.7</v>
      </c>
      <c r="D160" s="588">
        <v>896</v>
      </c>
      <c r="E160" s="588"/>
      <c r="F160" s="583">
        <v>1090.5999999999999</v>
      </c>
      <c r="G160" s="589">
        <v>194.6</v>
      </c>
      <c r="H160" s="589">
        <v>896</v>
      </c>
      <c r="I160" s="589"/>
      <c r="J160" s="584">
        <v>-109.10000000000014</v>
      </c>
      <c r="K160" s="584">
        <v>-109.1</v>
      </c>
      <c r="L160" s="584">
        <v>0</v>
      </c>
      <c r="M160" s="584"/>
      <c r="N160" s="584">
        <v>90.906059848295399</v>
      </c>
      <c r="O160" s="584">
        <v>64.076391175502152</v>
      </c>
      <c r="P160" s="584">
        <v>100</v>
      </c>
      <c r="Q160" s="584"/>
    </row>
    <row r="161" spans="1:17" x14ac:dyDescent="0.2">
      <c r="A161" s="580" t="s">
        <v>1374</v>
      </c>
      <c r="B161" s="581">
        <v>1199.7</v>
      </c>
      <c r="C161" s="588">
        <v>303.7</v>
      </c>
      <c r="D161" s="588">
        <v>896</v>
      </c>
      <c r="E161" s="588"/>
      <c r="F161" s="583">
        <v>1090.5999999999999</v>
      </c>
      <c r="G161" s="589">
        <v>194.6</v>
      </c>
      <c r="H161" s="589">
        <v>896</v>
      </c>
      <c r="I161" s="589"/>
      <c r="J161" s="584">
        <v>-109.10000000000014</v>
      </c>
      <c r="K161" s="584">
        <v>-109.1</v>
      </c>
      <c r="L161" s="584">
        <v>0</v>
      </c>
      <c r="M161" s="584"/>
      <c r="N161" s="584">
        <v>90.906059848295399</v>
      </c>
      <c r="O161" s="584">
        <v>64.076391175502152</v>
      </c>
      <c r="P161" s="584">
        <v>100</v>
      </c>
      <c r="Q161" s="584"/>
    </row>
    <row r="162" spans="1:17" x14ac:dyDescent="0.2">
      <c r="A162" s="580" t="s">
        <v>1375</v>
      </c>
      <c r="B162" s="581"/>
      <c r="C162" s="588"/>
      <c r="D162" s="588"/>
      <c r="E162" s="588"/>
      <c r="F162" s="583"/>
      <c r="G162" s="587"/>
      <c r="H162" s="587"/>
      <c r="I162" s="587"/>
      <c r="J162" s="584"/>
      <c r="K162" s="584"/>
      <c r="L162" s="584"/>
      <c r="M162" s="584"/>
      <c r="N162" s="584"/>
      <c r="O162" s="584"/>
      <c r="P162" s="584"/>
      <c r="Q162" s="584"/>
    </row>
    <row r="163" spans="1:17" x14ac:dyDescent="0.2">
      <c r="A163" s="590" t="s">
        <v>1400</v>
      </c>
      <c r="B163" s="581">
        <v>1199.7</v>
      </c>
      <c r="C163" s="586">
        <v>303.7</v>
      </c>
      <c r="D163" s="586">
        <v>896</v>
      </c>
      <c r="E163" s="586"/>
      <c r="F163" s="583">
        <v>1090.5999999999999</v>
      </c>
      <c r="G163" s="587">
        <v>194.6</v>
      </c>
      <c r="H163" s="587">
        <v>896</v>
      </c>
      <c r="I163" s="587"/>
      <c r="J163" s="584"/>
      <c r="K163" s="584">
        <v>-109.1</v>
      </c>
      <c r="L163" s="584">
        <v>0</v>
      </c>
      <c r="M163" s="584"/>
      <c r="N163" s="584">
        <v>90.906059848295399</v>
      </c>
      <c r="O163" s="584">
        <v>64.076391175502152</v>
      </c>
      <c r="P163" s="584">
        <v>100</v>
      </c>
      <c r="Q163" s="584"/>
    </row>
    <row r="164" spans="1:17" x14ac:dyDescent="0.2">
      <c r="A164" s="590"/>
      <c r="B164" s="581"/>
      <c r="C164" s="586"/>
      <c r="D164" s="586"/>
      <c r="E164" s="586"/>
      <c r="F164" s="583"/>
      <c r="G164" s="587"/>
      <c r="H164" s="587"/>
      <c r="I164" s="587"/>
      <c r="J164" s="584"/>
      <c r="K164" s="584"/>
      <c r="L164" s="584"/>
      <c r="M164" s="584"/>
      <c r="N164" s="584"/>
      <c r="O164" s="584"/>
      <c r="P164" s="584"/>
      <c r="Q164" s="584"/>
    </row>
    <row r="165" spans="1:17" x14ac:dyDescent="0.2">
      <c r="A165" s="580" t="s">
        <v>2035</v>
      </c>
      <c r="B165" s="581">
        <v>2577.6999999999998</v>
      </c>
      <c r="C165" s="588">
        <v>1073.3999999999999</v>
      </c>
      <c r="D165" s="588">
        <v>1408</v>
      </c>
      <c r="E165" s="588">
        <v>96.3</v>
      </c>
      <c r="F165" s="583">
        <v>2552.6000000000004</v>
      </c>
      <c r="G165" s="589">
        <v>1048.3</v>
      </c>
      <c r="H165" s="589">
        <v>1408</v>
      </c>
      <c r="I165" s="589">
        <v>96.3</v>
      </c>
      <c r="J165" s="584">
        <v>-25.099999999999454</v>
      </c>
      <c r="K165" s="584">
        <v>-25.099999999999909</v>
      </c>
      <c r="L165" s="584">
        <v>0</v>
      </c>
      <c r="M165" s="584"/>
      <c r="N165" s="584">
        <v>99.026263723474443</v>
      </c>
      <c r="O165" s="584">
        <v>97.661635923234584</v>
      </c>
      <c r="P165" s="584">
        <v>100</v>
      </c>
      <c r="Q165" s="584">
        <v>100</v>
      </c>
    </row>
    <row r="166" spans="1:17" x14ac:dyDescent="0.2">
      <c r="A166" s="580" t="s">
        <v>1374</v>
      </c>
      <c r="B166" s="581">
        <v>2481.3999999999996</v>
      </c>
      <c r="C166" s="588">
        <v>1073.3999999999999</v>
      </c>
      <c r="D166" s="588">
        <v>1408</v>
      </c>
      <c r="E166" s="588"/>
      <c r="F166" s="583">
        <v>2456.3000000000002</v>
      </c>
      <c r="G166" s="589">
        <v>1048.3</v>
      </c>
      <c r="H166" s="589">
        <v>1408</v>
      </c>
      <c r="I166" s="589"/>
      <c r="J166" s="584">
        <v>-25.099999999999454</v>
      </c>
      <c r="K166" s="584">
        <v>-25.099999999999909</v>
      </c>
      <c r="L166" s="584">
        <v>0</v>
      </c>
      <c r="M166" s="584"/>
      <c r="N166" s="584">
        <v>98.988474248408181</v>
      </c>
      <c r="O166" s="584">
        <v>97.661635923234584</v>
      </c>
      <c r="P166" s="584">
        <v>100</v>
      </c>
      <c r="Q166" s="584"/>
    </row>
    <row r="167" spans="1:17" x14ac:dyDescent="0.2">
      <c r="A167" s="580" t="s">
        <v>1375</v>
      </c>
      <c r="B167" s="581">
        <v>96.3</v>
      </c>
      <c r="C167" s="588"/>
      <c r="D167" s="588"/>
      <c r="E167" s="588">
        <v>96.3</v>
      </c>
      <c r="F167" s="583">
        <v>96.3</v>
      </c>
      <c r="G167" s="589">
        <v>0</v>
      </c>
      <c r="H167" s="589"/>
      <c r="I167" s="589">
        <v>96.3</v>
      </c>
      <c r="J167" s="584"/>
      <c r="K167" s="584">
        <v>0</v>
      </c>
      <c r="L167" s="584"/>
      <c r="M167" s="584"/>
      <c r="N167" s="584">
        <v>100</v>
      </c>
      <c r="O167" s="584"/>
      <c r="P167" s="584"/>
      <c r="Q167" s="584">
        <v>100</v>
      </c>
    </row>
    <row r="168" spans="1:17" x14ac:dyDescent="0.2">
      <c r="A168" s="590" t="s">
        <v>1400</v>
      </c>
      <c r="B168" s="581">
        <v>2481.3999999999996</v>
      </c>
      <c r="C168" s="586">
        <v>1073.3999999999999</v>
      </c>
      <c r="D168" s="586">
        <v>1408</v>
      </c>
      <c r="E168" s="586"/>
      <c r="F168" s="583">
        <v>2456.3000000000002</v>
      </c>
      <c r="G168" s="587">
        <v>1048.3</v>
      </c>
      <c r="H168" s="587">
        <v>1408</v>
      </c>
      <c r="I168" s="587"/>
      <c r="J168" s="584">
        <v>-25.099999999999454</v>
      </c>
      <c r="K168" s="584">
        <v>-25.099999999999909</v>
      </c>
      <c r="L168" s="584">
        <v>0</v>
      </c>
      <c r="M168" s="584"/>
      <c r="N168" s="584">
        <v>98.988474248408181</v>
      </c>
      <c r="O168" s="584">
        <v>97.661635923234584</v>
      </c>
      <c r="P168" s="584">
        <v>100</v>
      </c>
      <c r="Q168" s="584"/>
    </row>
    <row r="169" spans="1:17" x14ac:dyDescent="0.2">
      <c r="A169" s="590" t="s">
        <v>2058</v>
      </c>
      <c r="B169" s="581">
        <v>96.3</v>
      </c>
      <c r="C169" s="586"/>
      <c r="D169" s="586"/>
      <c r="E169" s="586">
        <v>96.3</v>
      </c>
      <c r="F169" s="583">
        <v>96.3</v>
      </c>
      <c r="G169" s="587"/>
      <c r="H169" s="587"/>
      <c r="I169" s="587">
        <v>96.3</v>
      </c>
      <c r="J169" s="584">
        <v>0</v>
      </c>
      <c r="K169" s="584">
        <v>0</v>
      </c>
      <c r="L169" s="584"/>
      <c r="M169" s="584"/>
      <c r="N169" s="584">
        <v>100</v>
      </c>
      <c r="O169" s="584"/>
      <c r="P169" s="584"/>
      <c r="Q169" s="584">
        <v>100</v>
      </c>
    </row>
    <row r="170" spans="1:17" x14ac:dyDescent="0.2">
      <c r="A170" s="590"/>
      <c r="B170" s="581"/>
      <c r="C170" s="586"/>
      <c r="D170" s="586"/>
      <c r="E170" s="586"/>
      <c r="F170" s="583"/>
      <c r="G170" s="587"/>
      <c r="H170" s="587"/>
      <c r="I170" s="587"/>
      <c r="J170" s="584"/>
      <c r="K170" s="584"/>
      <c r="L170" s="584"/>
      <c r="M170" s="584"/>
      <c r="N170" s="584"/>
      <c r="O170" s="584"/>
      <c r="P170" s="584"/>
      <c r="Q170" s="584"/>
    </row>
    <row r="171" spans="1:17" x14ac:dyDescent="0.2">
      <c r="A171" s="580" t="s">
        <v>2070</v>
      </c>
      <c r="B171" s="581">
        <v>2360.5</v>
      </c>
      <c r="C171" s="588">
        <v>1576.5</v>
      </c>
      <c r="D171" s="588">
        <v>784</v>
      </c>
      <c r="E171" s="588"/>
      <c r="F171" s="583">
        <v>1635.2</v>
      </c>
      <c r="G171" s="589">
        <v>1075.2</v>
      </c>
      <c r="H171" s="589">
        <v>560</v>
      </c>
      <c r="I171" s="589"/>
      <c r="J171" s="584">
        <v>-725.3</v>
      </c>
      <c r="K171" s="584">
        <v>-501.29999999999995</v>
      </c>
      <c r="L171" s="584">
        <v>-224</v>
      </c>
      <c r="M171" s="584"/>
      <c r="N171" s="584">
        <v>69.273459012920995</v>
      </c>
      <c r="O171" s="584">
        <v>68.201712654614653</v>
      </c>
      <c r="P171" s="584">
        <v>71.428571428571431</v>
      </c>
      <c r="Q171" s="584"/>
    </row>
    <row r="172" spans="1:17" x14ac:dyDescent="0.2">
      <c r="A172" s="580" t="s">
        <v>1374</v>
      </c>
      <c r="B172" s="581">
        <v>2182.3000000000002</v>
      </c>
      <c r="C172" s="588">
        <v>1398.3</v>
      </c>
      <c r="D172" s="588">
        <v>784</v>
      </c>
      <c r="E172" s="588"/>
      <c r="F172" s="583">
        <v>1477.3</v>
      </c>
      <c r="G172" s="589">
        <v>917.3</v>
      </c>
      <c r="H172" s="589">
        <v>560</v>
      </c>
      <c r="I172" s="589"/>
      <c r="J172" s="584">
        <v>-705.00000000000023</v>
      </c>
      <c r="K172" s="584">
        <v>-481</v>
      </c>
      <c r="L172" s="584">
        <v>-224</v>
      </c>
      <c r="M172" s="584"/>
      <c r="N172" s="584">
        <v>67.69463410163587</v>
      </c>
      <c r="O172" s="584">
        <v>65.601087034255883</v>
      </c>
      <c r="P172" s="584">
        <v>71.428571428571431</v>
      </c>
      <c r="Q172" s="584"/>
    </row>
    <row r="173" spans="1:17" x14ac:dyDescent="0.2">
      <c r="A173" s="580" t="s">
        <v>1375</v>
      </c>
      <c r="B173" s="581">
        <v>178.2</v>
      </c>
      <c r="C173" s="588">
        <v>178.2</v>
      </c>
      <c r="D173" s="588"/>
      <c r="E173" s="588"/>
      <c r="F173" s="583">
        <v>157.9</v>
      </c>
      <c r="G173" s="589">
        <v>157.9</v>
      </c>
      <c r="H173" s="589"/>
      <c r="I173" s="589"/>
      <c r="J173" s="584">
        <v>-20.299999999999983</v>
      </c>
      <c r="K173" s="584">
        <v>-20.299999999999983</v>
      </c>
      <c r="L173" s="584"/>
      <c r="M173" s="584"/>
      <c r="N173" s="584">
        <v>88.608305274971954</v>
      </c>
      <c r="O173" s="584">
        <v>88.608305274971954</v>
      </c>
      <c r="P173" s="584"/>
      <c r="Q173" s="584"/>
    </row>
    <row r="174" spans="1:17" x14ac:dyDescent="0.2">
      <c r="A174" s="590" t="s">
        <v>1400</v>
      </c>
      <c r="B174" s="581">
        <v>2182.3000000000002</v>
      </c>
      <c r="C174" s="586">
        <v>1398.3</v>
      </c>
      <c r="D174" s="586">
        <v>784</v>
      </c>
      <c r="E174" s="586"/>
      <c r="F174" s="583">
        <v>1477.3</v>
      </c>
      <c r="G174" s="587">
        <v>917.3</v>
      </c>
      <c r="H174" s="587">
        <v>560</v>
      </c>
      <c r="I174" s="587"/>
      <c r="J174" s="584">
        <v>-705.00000000000023</v>
      </c>
      <c r="K174" s="584">
        <v>-481</v>
      </c>
      <c r="L174" s="584">
        <v>-224</v>
      </c>
      <c r="M174" s="584"/>
      <c r="N174" s="584">
        <v>67.69463410163587</v>
      </c>
      <c r="O174" s="584">
        <v>65.601087034255883</v>
      </c>
      <c r="P174" s="584">
        <v>71.428571428571431</v>
      </c>
      <c r="Q174" s="584"/>
    </row>
    <row r="175" spans="1:17" x14ac:dyDescent="0.2">
      <c r="A175" s="590" t="s">
        <v>2079</v>
      </c>
      <c r="B175" s="581">
        <v>178.2</v>
      </c>
      <c r="C175" s="586">
        <v>178.2</v>
      </c>
      <c r="D175" s="586"/>
      <c r="E175" s="586"/>
      <c r="F175" s="583">
        <v>157.9</v>
      </c>
      <c r="G175" s="587">
        <v>157.9</v>
      </c>
      <c r="H175" s="587"/>
      <c r="I175" s="587"/>
      <c r="J175" s="584">
        <v>-20.299999999999983</v>
      </c>
      <c r="K175" s="584">
        <v>-20.299999999999983</v>
      </c>
      <c r="L175" s="584"/>
      <c r="M175" s="584"/>
      <c r="N175" s="584">
        <v>88.608305274971954</v>
      </c>
      <c r="O175" s="584">
        <v>88.608305274971954</v>
      </c>
      <c r="P175" s="584"/>
      <c r="Q175" s="584"/>
    </row>
    <row r="176" spans="1:17" x14ac:dyDescent="0.2">
      <c r="A176" s="590"/>
      <c r="B176" s="581"/>
      <c r="C176" s="586"/>
      <c r="D176" s="586"/>
      <c r="E176" s="586"/>
      <c r="F176" s="583"/>
      <c r="G176" s="587"/>
      <c r="H176" s="587"/>
      <c r="I176" s="587"/>
      <c r="J176" s="584"/>
      <c r="K176" s="584"/>
      <c r="L176" s="584"/>
      <c r="M176" s="584"/>
      <c r="N176" s="584"/>
      <c r="O176" s="584"/>
      <c r="P176" s="584"/>
      <c r="Q176" s="584"/>
    </row>
    <row r="177" spans="1:17" x14ac:dyDescent="0.2">
      <c r="A177" s="580" t="s">
        <v>2092</v>
      </c>
      <c r="B177" s="581">
        <v>1024.9000000000001</v>
      </c>
      <c r="C177" s="588">
        <v>306.2</v>
      </c>
      <c r="D177" s="588">
        <v>480</v>
      </c>
      <c r="E177" s="588">
        <v>238.7</v>
      </c>
      <c r="F177" s="583">
        <v>979.40000000000009</v>
      </c>
      <c r="G177" s="589">
        <v>260.7</v>
      </c>
      <c r="H177" s="589">
        <v>480</v>
      </c>
      <c r="I177" s="589">
        <v>238.7</v>
      </c>
      <c r="J177" s="584">
        <v>-45.5</v>
      </c>
      <c r="K177" s="584">
        <v>-45.5</v>
      </c>
      <c r="L177" s="584">
        <v>0</v>
      </c>
      <c r="M177" s="584"/>
      <c r="N177" s="584">
        <v>95.560542491950443</v>
      </c>
      <c r="O177" s="584">
        <v>85.140431090790329</v>
      </c>
      <c r="P177" s="584">
        <v>100</v>
      </c>
      <c r="Q177" s="584">
        <v>100</v>
      </c>
    </row>
    <row r="178" spans="1:17" x14ac:dyDescent="0.2">
      <c r="A178" s="580" t="s">
        <v>1374</v>
      </c>
      <c r="B178" s="581">
        <v>786.2</v>
      </c>
      <c r="C178" s="588">
        <v>306.2</v>
      </c>
      <c r="D178" s="588">
        <v>480</v>
      </c>
      <c r="E178" s="588"/>
      <c r="F178" s="583">
        <v>740.7</v>
      </c>
      <c r="G178" s="589">
        <v>260.7</v>
      </c>
      <c r="H178" s="589">
        <v>480</v>
      </c>
      <c r="I178" s="589"/>
      <c r="J178" s="584">
        <v>-45.5</v>
      </c>
      <c r="K178" s="584">
        <v>-45.5</v>
      </c>
      <c r="L178" s="584">
        <v>0</v>
      </c>
      <c r="M178" s="584"/>
      <c r="N178" s="584">
        <v>94.212668532180118</v>
      </c>
      <c r="O178" s="584">
        <v>85.140431090790329</v>
      </c>
      <c r="P178" s="584">
        <v>100</v>
      </c>
      <c r="Q178" s="584"/>
    </row>
    <row r="179" spans="1:17" x14ac:dyDescent="0.2">
      <c r="A179" s="580" t="s">
        <v>1375</v>
      </c>
      <c r="B179" s="581">
        <v>238.7</v>
      </c>
      <c r="C179" s="588"/>
      <c r="D179" s="588"/>
      <c r="E179" s="588">
        <v>238.7</v>
      </c>
      <c r="F179" s="583">
        <v>238.7</v>
      </c>
      <c r="G179" s="589">
        <v>0</v>
      </c>
      <c r="H179" s="589"/>
      <c r="I179" s="589">
        <v>238.7</v>
      </c>
      <c r="J179" s="584"/>
      <c r="K179" s="584">
        <v>0</v>
      </c>
      <c r="L179" s="584"/>
      <c r="M179" s="584"/>
      <c r="N179" s="584">
        <v>100</v>
      </c>
      <c r="O179" s="584"/>
      <c r="P179" s="584"/>
      <c r="Q179" s="584">
        <v>100</v>
      </c>
    </row>
    <row r="180" spans="1:17" x14ac:dyDescent="0.2">
      <c r="A180" s="590" t="s">
        <v>1400</v>
      </c>
      <c r="B180" s="581">
        <v>786.2</v>
      </c>
      <c r="C180" s="586">
        <v>306.2</v>
      </c>
      <c r="D180" s="586">
        <v>480</v>
      </c>
      <c r="E180" s="586"/>
      <c r="F180" s="583">
        <v>740.7</v>
      </c>
      <c r="G180" s="587">
        <v>260.7</v>
      </c>
      <c r="H180" s="587">
        <v>480</v>
      </c>
      <c r="I180" s="587"/>
      <c r="J180" s="584">
        <v>-45.5</v>
      </c>
      <c r="K180" s="584">
        <v>-45.5</v>
      </c>
      <c r="L180" s="584">
        <v>0</v>
      </c>
      <c r="M180" s="584"/>
      <c r="N180" s="584">
        <v>94.212668532180118</v>
      </c>
      <c r="O180" s="584">
        <v>85.140431090790329</v>
      </c>
      <c r="P180" s="584">
        <v>100</v>
      </c>
      <c r="Q180" s="584"/>
    </row>
    <row r="181" spans="1:17" x14ac:dyDescent="0.2">
      <c r="A181" s="590" t="s">
        <v>2092</v>
      </c>
      <c r="B181" s="581">
        <v>238.7</v>
      </c>
      <c r="C181" s="586"/>
      <c r="D181" s="586"/>
      <c r="E181" s="586">
        <v>238.7</v>
      </c>
      <c r="F181" s="583">
        <v>238.7</v>
      </c>
      <c r="G181" s="587"/>
      <c r="H181" s="587"/>
      <c r="I181" s="587">
        <v>238.7</v>
      </c>
      <c r="J181" s="584">
        <v>0</v>
      </c>
      <c r="K181" s="584">
        <v>0</v>
      </c>
      <c r="L181" s="584"/>
      <c r="M181" s="584"/>
      <c r="N181" s="584">
        <v>100</v>
      </c>
      <c r="O181" s="584"/>
      <c r="P181" s="584"/>
      <c r="Q181" s="584">
        <v>100</v>
      </c>
    </row>
    <row r="182" spans="1:17" x14ac:dyDescent="0.2">
      <c r="A182" s="590"/>
      <c r="B182" s="581"/>
      <c r="C182" s="586"/>
      <c r="D182" s="586"/>
      <c r="E182" s="586"/>
      <c r="F182" s="583"/>
      <c r="G182" s="587"/>
      <c r="H182" s="587"/>
      <c r="I182" s="587"/>
      <c r="J182" s="584"/>
      <c r="K182" s="584"/>
      <c r="L182" s="584"/>
      <c r="M182" s="584"/>
      <c r="N182" s="584"/>
      <c r="O182" s="584"/>
      <c r="P182" s="584"/>
      <c r="Q182" s="584"/>
    </row>
    <row r="183" spans="1:17" x14ac:dyDescent="0.2">
      <c r="A183" s="580" t="s">
        <v>2113</v>
      </c>
      <c r="B183" s="581">
        <v>2395.6000000000004</v>
      </c>
      <c r="C183" s="588">
        <v>1899.6000000000004</v>
      </c>
      <c r="D183" s="588">
        <v>496</v>
      </c>
      <c r="E183" s="588"/>
      <c r="F183" s="583">
        <v>1993.5</v>
      </c>
      <c r="G183" s="589">
        <v>1497.5</v>
      </c>
      <c r="H183" s="589">
        <v>496</v>
      </c>
      <c r="I183" s="589"/>
      <c r="J183" s="584">
        <v>-402.10000000000036</v>
      </c>
      <c r="K183" s="584">
        <v>-402.10000000000036</v>
      </c>
      <c r="L183" s="584">
        <v>0</v>
      </c>
      <c r="M183" s="584"/>
      <c r="N183" s="584">
        <v>83.215060945065943</v>
      </c>
      <c r="O183" s="584">
        <v>78.832385765424277</v>
      </c>
      <c r="P183" s="584">
        <v>100</v>
      </c>
      <c r="Q183" s="584"/>
    </row>
    <row r="184" spans="1:17" x14ac:dyDescent="0.2">
      <c r="A184" s="580" t="s">
        <v>1374</v>
      </c>
      <c r="B184" s="581">
        <v>2283.9000000000005</v>
      </c>
      <c r="C184" s="588">
        <v>1787.9000000000003</v>
      </c>
      <c r="D184" s="588">
        <v>496</v>
      </c>
      <c r="E184" s="588"/>
      <c r="F184" s="583">
        <v>1993.5</v>
      </c>
      <c r="G184" s="589">
        <v>1497.5</v>
      </c>
      <c r="H184" s="589">
        <v>496</v>
      </c>
      <c r="I184" s="589"/>
      <c r="J184" s="584">
        <v>-290.40000000000055</v>
      </c>
      <c r="K184" s="584">
        <v>-290.40000000000032</v>
      </c>
      <c r="L184" s="584">
        <v>0</v>
      </c>
      <c r="M184" s="584"/>
      <c r="N184" s="584">
        <v>87.284907395244957</v>
      </c>
      <c r="O184" s="584">
        <v>83.75748084344761</v>
      </c>
      <c r="P184" s="584">
        <v>100</v>
      </c>
      <c r="Q184" s="584"/>
    </row>
    <row r="185" spans="1:17" x14ac:dyDescent="0.2">
      <c r="A185" s="580" t="s">
        <v>1375</v>
      </c>
      <c r="B185" s="581">
        <v>111.7</v>
      </c>
      <c r="C185" s="588">
        <v>111.7</v>
      </c>
      <c r="D185" s="588">
        <v>0</v>
      </c>
      <c r="E185" s="588"/>
      <c r="F185" s="583">
        <v>0</v>
      </c>
      <c r="G185" s="589">
        <v>0</v>
      </c>
      <c r="H185" s="589">
        <v>0</v>
      </c>
      <c r="I185" s="589"/>
      <c r="J185" s="584">
        <v>-111.7</v>
      </c>
      <c r="K185" s="584">
        <v>-111.7</v>
      </c>
      <c r="L185" s="584">
        <v>0</v>
      </c>
      <c r="M185" s="584"/>
      <c r="N185" s="584">
        <v>0</v>
      </c>
      <c r="O185" s="584">
        <v>0</v>
      </c>
      <c r="P185" s="584"/>
      <c r="Q185" s="584"/>
    </row>
    <row r="186" spans="1:17" x14ac:dyDescent="0.2">
      <c r="A186" s="590" t="s">
        <v>1400</v>
      </c>
      <c r="B186" s="581">
        <v>2283.9000000000005</v>
      </c>
      <c r="C186" s="586">
        <v>1787.9000000000003</v>
      </c>
      <c r="D186" s="586">
        <v>496</v>
      </c>
      <c r="E186" s="586"/>
      <c r="F186" s="583">
        <v>1993.5</v>
      </c>
      <c r="G186" s="587">
        <v>1497.5</v>
      </c>
      <c r="H186" s="587">
        <v>496</v>
      </c>
      <c r="I186" s="587"/>
      <c r="J186" s="584">
        <v>-290.40000000000055</v>
      </c>
      <c r="K186" s="584">
        <v>-290.40000000000032</v>
      </c>
      <c r="L186" s="584">
        <v>0</v>
      </c>
      <c r="M186" s="584"/>
      <c r="N186" s="584">
        <v>87.284907395244957</v>
      </c>
      <c r="O186" s="584">
        <v>83.75748084344761</v>
      </c>
      <c r="P186" s="584">
        <v>100</v>
      </c>
      <c r="Q186" s="584"/>
    </row>
    <row r="187" spans="1:17" x14ac:dyDescent="0.2">
      <c r="A187" s="590" t="s">
        <v>2120</v>
      </c>
      <c r="B187" s="581">
        <v>111.7</v>
      </c>
      <c r="C187" s="586">
        <v>111.7</v>
      </c>
      <c r="D187" s="586"/>
      <c r="E187" s="586"/>
      <c r="F187" s="583">
        <v>0</v>
      </c>
      <c r="G187" s="587">
        <v>0</v>
      </c>
      <c r="H187" s="587"/>
      <c r="I187" s="587"/>
      <c r="J187" s="584">
        <v>-111.7</v>
      </c>
      <c r="K187" s="584">
        <v>-111.7</v>
      </c>
      <c r="L187" s="584"/>
      <c r="M187" s="584"/>
      <c r="N187" s="584">
        <v>0</v>
      </c>
      <c r="O187" s="584">
        <v>0</v>
      </c>
      <c r="P187" s="584"/>
      <c r="Q187" s="584"/>
    </row>
    <row r="188" spans="1:17" x14ac:dyDescent="0.2">
      <c r="A188" s="590"/>
      <c r="B188" s="581"/>
      <c r="C188" s="586"/>
      <c r="D188" s="586"/>
      <c r="E188" s="586"/>
      <c r="F188" s="583"/>
      <c r="G188" s="587"/>
      <c r="H188" s="587"/>
      <c r="I188" s="587"/>
      <c r="J188" s="584"/>
      <c r="K188" s="584"/>
      <c r="L188" s="584"/>
      <c r="M188" s="584"/>
      <c r="N188" s="584"/>
      <c r="O188" s="584"/>
      <c r="P188" s="584"/>
      <c r="Q188" s="584"/>
    </row>
    <row r="189" spans="1:17" x14ac:dyDescent="0.2">
      <c r="A189" s="580" t="s">
        <v>1573</v>
      </c>
      <c r="B189" s="581">
        <v>1371</v>
      </c>
      <c r="C189" s="588">
        <v>970.99999999999989</v>
      </c>
      <c r="D189" s="588">
        <v>400</v>
      </c>
      <c r="E189" s="588"/>
      <c r="F189" s="583">
        <v>1336.6</v>
      </c>
      <c r="G189" s="589">
        <v>936.6</v>
      </c>
      <c r="H189" s="589">
        <v>400</v>
      </c>
      <c r="I189" s="589"/>
      <c r="J189" s="584">
        <v>-34.400000000000091</v>
      </c>
      <c r="K189" s="584">
        <v>-34.399999999999864</v>
      </c>
      <c r="L189" s="584">
        <v>0</v>
      </c>
      <c r="M189" s="584"/>
      <c r="N189" s="584">
        <v>97.490882567469001</v>
      </c>
      <c r="O189" s="584">
        <v>96.457260556127721</v>
      </c>
      <c r="P189" s="584">
        <v>100</v>
      </c>
      <c r="Q189" s="584"/>
    </row>
    <row r="190" spans="1:17" x14ac:dyDescent="0.2">
      <c r="A190" s="580" t="s">
        <v>1374</v>
      </c>
      <c r="B190" s="581">
        <v>1371</v>
      </c>
      <c r="C190" s="588">
        <v>970.99999999999989</v>
      </c>
      <c r="D190" s="588">
        <v>400</v>
      </c>
      <c r="E190" s="588"/>
      <c r="F190" s="583">
        <v>1336.6</v>
      </c>
      <c r="G190" s="589">
        <v>936.6</v>
      </c>
      <c r="H190" s="589">
        <v>400</v>
      </c>
      <c r="I190" s="589"/>
      <c r="J190" s="584">
        <v>-34.400000000000091</v>
      </c>
      <c r="K190" s="584">
        <v>-34.399999999999864</v>
      </c>
      <c r="L190" s="584">
        <v>0</v>
      </c>
      <c r="M190" s="584"/>
      <c r="N190" s="584">
        <v>97.490882567469001</v>
      </c>
      <c r="O190" s="584">
        <v>96.457260556127721</v>
      </c>
      <c r="P190" s="584">
        <v>100</v>
      </c>
      <c r="Q190" s="584"/>
    </row>
    <row r="191" spans="1:17" x14ac:dyDescent="0.2">
      <c r="A191" s="580" t="s">
        <v>1375</v>
      </c>
      <c r="B191" s="581"/>
      <c r="C191" s="588"/>
      <c r="D191" s="588"/>
      <c r="E191" s="588"/>
      <c r="F191" s="583"/>
      <c r="G191" s="587"/>
      <c r="H191" s="587"/>
      <c r="I191" s="587"/>
      <c r="J191" s="584"/>
      <c r="K191" s="584"/>
      <c r="L191" s="584"/>
      <c r="M191" s="584"/>
      <c r="N191" s="584"/>
      <c r="O191" s="584"/>
      <c r="P191" s="584"/>
      <c r="Q191" s="584"/>
    </row>
    <row r="192" spans="1:17" x14ac:dyDescent="0.2">
      <c r="A192" s="590" t="s">
        <v>1400</v>
      </c>
      <c r="B192" s="581">
        <v>1371</v>
      </c>
      <c r="C192" s="586">
        <v>970.99999999999989</v>
      </c>
      <c r="D192" s="586">
        <v>400</v>
      </c>
      <c r="E192" s="586"/>
      <c r="F192" s="583">
        <v>1336.6</v>
      </c>
      <c r="G192" s="587">
        <v>936.6</v>
      </c>
      <c r="H192" s="587">
        <v>400</v>
      </c>
      <c r="I192" s="587"/>
      <c r="J192" s="584">
        <v>-34.400000000000091</v>
      </c>
      <c r="K192" s="584">
        <v>-34.399999999999864</v>
      </c>
      <c r="L192" s="584">
        <v>0</v>
      </c>
      <c r="M192" s="584"/>
      <c r="N192" s="584">
        <v>97.490882567469001</v>
      </c>
      <c r="O192" s="584">
        <v>96.457260556127721</v>
      </c>
      <c r="P192" s="584">
        <v>100</v>
      </c>
      <c r="Q192" s="584"/>
    </row>
    <row r="193" spans="1:17" x14ac:dyDescent="0.2">
      <c r="A193" s="590"/>
      <c r="B193" s="581"/>
      <c r="C193" s="586"/>
      <c r="D193" s="586"/>
      <c r="E193" s="586"/>
      <c r="F193" s="583"/>
      <c r="G193" s="587"/>
      <c r="H193" s="587"/>
      <c r="I193" s="587"/>
      <c r="J193" s="584"/>
      <c r="K193" s="584"/>
      <c r="L193" s="584"/>
      <c r="M193" s="584"/>
      <c r="N193" s="584"/>
      <c r="O193" s="584"/>
      <c r="P193" s="584"/>
      <c r="Q193" s="584"/>
    </row>
    <row r="194" spans="1:17" x14ac:dyDescent="0.2">
      <c r="A194" s="580" t="s">
        <v>2145</v>
      </c>
      <c r="B194" s="581">
        <v>1716.5</v>
      </c>
      <c r="C194" s="588">
        <v>1156.5</v>
      </c>
      <c r="D194" s="588">
        <v>560</v>
      </c>
      <c r="E194" s="588"/>
      <c r="F194" s="583">
        <v>1401.1</v>
      </c>
      <c r="G194" s="589">
        <v>873.1</v>
      </c>
      <c r="H194" s="589">
        <v>528</v>
      </c>
      <c r="I194" s="589"/>
      <c r="J194" s="584">
        <v>-315.40000000000009</v>
      </c>
      <c r="K194" s="584">
        <v>-283.39999999999998</v>
      </c>
      <c r="L194" s="584">
        <v>-32</v>
      </c>
      <c r="M194" s="584"/>
      <c r="N194" s="584">
        <v>81.625400524322743</v>
      </c>
      <c r="O194" s="584">
        <v>75.495028102031995</v>
      </c>
      <c r="P194" s="584">
        <v>94.285714285714278</v>
      </c>
      <c r="Q194" s="584"/>
    </row>
    <row r="195" spans="1:17" x14ac:dyDescent="0.2">
      <c r="A195" s="580" t="s">
        <v>1374</v>
      </c>
      <c r="B195" s="581">
        <v>1716.5</v>
      </c>
      <c r="C195" s="588">
        <v>1156.5</v>
      </c>
      <c r="D195" s="588">
        <v>560</v>
      </c>
      <c r="E195" s="588"/>
      <c r="F195" s="583">
        <v>1401.1</v>
      </c>
      <c r="G195" s="589">
        <v>873.1</v>
      </c>
      <c r="H195" s="589">
        <v>528</v>
      </c>
      <c r="I195" s="589"/>
      <c r="J195" s="584">
        <v>-315.40000000000009</v>
      </c>
      <c r="K195" s="584">
        <v>-283.39999999999998</v>
      </c>
      <c r="L195" s="584">
        <v>-32</v>
      </c>
      <c r="M195" s="584"/>
      <c r="N195" s="584">
        <v>81.625400524322743</v>
      </c>
      <c r="O195" s="584">
        <v>75.495028102031995</v>
      </c>
      <c r="P195" s="584">
        <v>94.285714285714278</v>
      </c>
      <c r="Q195" s="584"/>
    </row>
    <row r="196" spans="1:17" x14ac:dyDescent="0.2">
      <c r="A196" s="580" t="s">
        <v>1375</v>
      </c>
      <c r="B196" s="581"/>
      <c r="C196" s="588"/>
      <c r="D196" s="588"/>
      <c r="E196" s="588"/>
      <c r="F196" s="583"/>
      <c r="G196" s="587"/>
      <c r="H196" s="587"/>
      <c r="I196" s="587"/>
      <c r="J196" s="584"/>
      <c r="K196" s="584"/>
      <c r="L196" s="584"/>
      <c r="M196" s="584"/>
      <c r="N196" s="584"/>
      <c r="O196" s="584"/>
      <c r="P196" s="584"/>
      <c r="Q196" s="584"/>
    </row>
    <row r="197" spans="1:17" x14ac:dyDescent="0.2">
      <c r="A197" s="590" t="s">
        <v>1400</v>
      </c>
      <c r="B197" s="581">
        <v>1716.5</v>
      </c>
      <c r="C197" s="586">
        <v>1156.5</v>
      </c>
      <c r="D197" s="586">
        <v>560</v>
      </c>
      <c r="E197" s="586"/>
      <c r="F197" s="583">
        <v>1401.1</v>
      </c>
      <c r="G197" s="587">
        <v>873.1</v>
      </c>
      <c r="H197" s="587">
        <v>528</v>
      </c>
      <c r="I197" s="587"/>
      <c r="J197" s="584">
        <v>-315.40000000000009</v>
      </c>
      <c r="K197" s="584">
        <v>-283.39999999999998</v>
      </c>
      <c r="L197" s="584">
        <v>-32</v>
      </c>
      <c r="M197" s="584"/>
      <c r="N197" s="584">
        <v>81.625400524322743</v>
      </c>
      <c r="O197" s="584">
        <v>75.495028102031995</v>
      </c>
      <c r="P197" s="584">
        <v>94.285714285714278</v>
      </c>
      <c r="Q197" s="584"/>
    </row>
    <row r="198" spans="1:17" x14ac:dyDescent="0.2">
      <c r="A198" s="590"/>
      <c r="B198" s="581"/>
      <c r="C198" s="586"/>
      <c r="D198" s="586"/>
      <c r="E198" s="586"/>
      <c r="F198" s="583"/>
      <c r="G198" s="587"/>
      <c r="H198" s="587"/>
      <c r="I198" s="587"/>
      <c r="J198" s="584"/>
      <c r="K198" s="584"/>
      <c r="L198" s="584"/>
      <c r="M198" s="584"/>
      <c r="N198" s="584"/>
      <c r="O198" s="584"/>
      <c r="P198" s="584"/>
      <c r="Q198" s="584"/>
    </row>
    <row r="199" spans="1:17" x14ac:dyDescent="0.2">
      <c r="A199" s="580" t="s">
        <v>2172</v>
      </c>
      <c r="B199" s="581">
        <v>3824.2000000000003</v>
      </c>
      <c r="C199" s="588">
        <v>2304.2000000000003</v>
      </c>
      <c r="D199" s="588">
        <v>1520</v>
      </c>
      <c r="E199" s="588"/>
      <c r="F199" s="583">
        <v>3189.7</v>
      </c>
      <c r="G199" s="589">
        <v>1669.7</v>
      </c>
      <c r="H199" s="589">
        <v>1520</v>
      </c>
      <c r="I199" s="589"/>
      <c r="J199" s="584">
        <v>-634.50000000000045</v>
      </c>
      <c r="K199" s="584">
        <v>-634.50000000000023</v>
      </c>
      <c r="L199" s="584">
        <v>0</v>
      </c>
      <c r="M199" s="584"/>
      <c r="N199" s="584">
        <v>83.408294545264354</v>
      </c>
      <c r="O199" s="584">
        <v>72.46332783612533</v>
      </c>
      <c r="P199" s="584">
        <v>100</v>
      </c>
      <c r="Q199" s="584"/>
    </row>
    <row r="200" spans="1:17" x14ac:dyDescent="0.2">
      <c r="A200" s="580" t="s">
        <v>1374</v>
      </c>
      <c r="B200" s="581">
        <v>3824.2000000000003</v>
      </c>
      <c r="C200" s="588">
        <v>2304.2000000000003</v>
      </c>
      <c r="D200" s="588">
        <v>1520</v>
      </c>
      <c r="E200" s="588"/>
      <c r="F200" s="583">
        <v>3189.7</v>
      </c>
      <c r="G200" s="589">
        <v>1669.7</v>
      </c>
      <c r="H200" s="589">
        <v>1520</v>
      </c>
      <c r="I200" s="589"/>
      <c r="J200" s="584">
        <v>-634.50000000000045</v>
      </c>
      <c r="K200" s="584">
        <v>-634.50000000000023</v>
      </c>
      <c r="L200" s="584">
        <v>0</v>
      </c>
      <c r="M200" s="584"/>
      <c r="N200" s="584">
        <v>83.408294545264354</v>
      </c>
      <c r="O200" s="584">
        <v>72.46332783612533</v>
      </c>
      <c r="P200" s="584">
        <v>100</v>
      </c>
      <c r="Q200" s="584"/>
    </row>
    <row r="201" spans="1:17" x14ac:dyDescent="0.2">
      <c r="A201" s="580" t="s">
        <v>1375</v>
      </c>
      <c r="B201" s="581"/>
      <c r="C201" s="588"/>
      <c r="D201" s="588"/>
      <c r="E201" s="588"/>
      <c r="F201" s="583"/>
      <c r="G201" s="587"/>
      <c r="H201" s="587"/>
      <c r="I201" s="587"/>
      <c r="J201" s="584"/>
      <c r="K201" s="584"/>
      <c r="L201" s="584"/>
      <c r="M201" s="584"/>
      <c r="N201" s="584"/>
      <c r="O201" s="584"/>
      <c r="P201" s="584"/>
      <c r="Q201" s="584"/>
    </row>
    <row r="202" spans="1:17" x14ac:dyDescent="0.2">
      <c r="A202" s="590" t="s">
        <v>1400</v>
      </c>
      <c r="B202" s="581">
        <v>3824.2000000000003</v>
      </c>
      <c r="C202" s="586">
        <v>2304.2000000000003</v>
      </c>
      <c r="D202" s="586">
        <v>1520</v>
      </c>
      <c r="E202" s="586"/>
      <c r="F202" s="583">
        <v>3189.7</v>
      </c>
      <c r="G202" s="587">
        <v>1669.7</v>
      </c>
      <c r="H202" s="587">
        <v>1520</v>
      </c>
      <c r="I202" s="587"/>
      <c r="J202" s="584">
        <v>-634.50000000000045</v>
      </c>
      <c r="K202" s="584">
        <v>-634.50000000000023</v>
      </c>
      <c r="L202" s="584">
        <v>0</v>
      </c>
      <c r="M202" s="584"/>
      <c r="N202" s="584">
        <v>83.408294545264354</v>
      </c>
      <c r="O202" s="584">
        <v>72.46332783612533</v>
      </c>
      <c r="P202" s="584">
        <v>100</v>
      </c>
      <c r="Q202" s="584"/>
    </row>
    <row r="203" spans="1:17" x14ac:dyDescent="0.2">
      <c r="A203" s="590"/>
      <c r="B203" s="581"/>
      <c r="C203" s="586"/>
      <c r="D203" s="586"/>
      <c r="E203" s="586"/>
      <c r="F203" s="583"/>
      <c r="G203" s="587"/>
      <c r="H203" s="587"/>
      <c r="I203" s="587"/>
      <c r="J203" s="584"/>
      <c r="K203" s="584"/>
      <c r="L203" s="584"/>
      <c r="M203" s="584"/>
      <c r="N203" s="584"/>
      <c r="O203" s="584"/>
      <c r="P203" s="584"/>
      <c r="Q203" s="584"/>
    </row>
    <row r="204" spans="1:17" x14ac:dyDescent="0.2">
      <c r="A204" s="580" t="s">
        <v>2203</v>
      </c>
      <c r="B204" s="581">
        <v>7116.4</v>
      </c>
      <c r="C204" s="588">
        <v>2124.8000000000002</v>
      </c>
      <c r="D204" s="588">
        <v>1760</v>
      </c>
      <c r="E204" s="588">
        <v>3231.6</v>
      </c>
      <c r="F204" s="583">
        <v>6188.1</v>
      </c>
      <c r="G204" s="587">
        <v>1196.5</v>
      </c>
      <c r="H204" s="589">
        <v>1760</v>
      </c>
      <c r="I204" s="589">
        <v>3231.6</v>
      </c>
      <c r="J204" s="584">
        <v>-928.29999999999927</v>
      </c>
      <c r="K204" s="584">
        <v>-928.30000000000018</v>
      </c>
      <c r="L204" s="584">
        <v>0</v>
      </c>
      <c r="M204" s="584"/>
      <c r="N204" s="584">
        <v>86.955483109437367</v>
      </c>
      <c r="O204" s="584">
        <v>56.311182228915655</v>
      </c>
      <c r="P204" s="584">
        <v>100</v>
      </c>
      <c r="Q204" s="584">
        <v>100</v>
      </c>
    </row>
    <row r="205" spans="1:17" x14ac:dyDescent="0.2">
      <c r="P205" s="111"/>
    </row>
    <row r="206" spans="1:17" x14ac:dyDescent="0.2">
      <c r="P206" s="111"/>
    </row>
    <row r="207" spans="1:17" x14ac:dyDescent="0.2">
      <c r="P207" s="111"/>
    </row>
    <row r="208" spans="1:17" ht="15" x14ac:dyDescent="0.25">
      <c r="B208" s="120" t="s">
        <v>2205</v>
      </c>
      <c r="C208" s="120"/>
      <c r="D208" s="120"/>
      <c r="E208" s="120"/>
      <c r="F208" s="592"/>
      <c r="G208" s="120" t="s">
        <v>84</v>
      </c>
      <c r="H208" s="592"/>
    </row>
    <row r="209" spans="2:8" ht="15" x14ac:dyDescent="0.25">
      <c r="B209" s="120"/>
      <c r="C209" s="120"/>
      <c r="D209" s="120"/>
      <c r="E209" s="120"/>
      <c r="F209" s="592"/>
      <c r="G209" s="120"/>
      <c r="H209" s="592"/>
    </row>
    <row r="210" spans="2:8" ht="15" x14ac:dyDescent="0.25">
      <c r="B210" s="120"/>
      <c r="C210" s="120"/>
      <c r="D210" s="120"/>
      <c r="E210" s="120"/>
      <c r="F210" s="592"/>
      <c r="G210" s="120"/>
      <c r="H210" s="592"/>
    </row>
    <row r="211" spans="2:8" ht="15" x14ac:dyDescent="0.25">
      <c r="B211" s="785" t="s">
        <v>2206</v>
      </c>
      <c r="C211" s="785"/>
      <c r="D211" s="785"/>
      <c r="E211" s="120"/>
      <c r="F211" s="592"/>
      <c r="G211" s="120" t="s">
        <v>86</v>
      </c>
      <c r="H211" s="592"/>
    </row>
    <row r="212" spans="2:8" ht="15" x14ac:dyDescent="0.25">
      <c r="B212" s="593"/>
      <c r="C212" s="593"/>
      <c r="D212" s="593"/>
      <c r="E212" s="120"/>
      <c r="F212" s="592"/>
      <c r="G212" s="120"/>
      <c r="H212" s="592"/>
    </row>
    <row r="213" spans="2:8" ht="15" x14ac:dyDescent="0.25">
      <c r="B213" s="120"/>
      <c r="C213" s="120"/>
      <c r="D213" s="120"/>
      <c r="E213" s="120"/>
      <c r="F213" s="592"/>
      <c r="G213" s="120"/>
      <c r="H213" s="592"/>
    </row>
    <row r="214" spans="2:8" ht="15" x14ac:dyDescent="0.25">
      <c r="B214" s="787" t="s">
        <v>2257</v>
      </c>
      <c r="C214" s="787"/>
      <c r="D214" s="787"/>
      <c r="E214" s="120"/>
      <c r="F214" s="592"/>
      <c r="G214" s="120" t="s">
        <v>881</v>
      </c>
      <c r="H214" s="592"/>
    </row>
    <row r="215" spans="2:8" ht="15" x14ac:dyDescent="0.25">
      <c r="B215" s="594"/>
      <c r="C215" s="594"/>
      <c r="D215" s="594"/>
      <c r="E215" s="120"/>
      <c r="F215" s="592"/>
      <c r="G215" s="120"/>
      <c r="H215" s="592"/>
    </row>
    <row r="216" spans="2:8" ht="15" x14ac:dyDescent="0.25">
      <c r="B216" s="120"/>
      <c r="C216" s="120"/>
      <c r="D216" s="120"/>
      <c r="E216" s="120"/>
      <c r="F216" s="592"/>
      <c r="G216" s="120"/>
      <c r="H216" s="592"/>
    </row>
    <row r="217" spans="2:8" ht="15" x14ac:dyDescent="0.25">
      <c r="B217" s="785" t="s">
        <v>2258</v>
      </c>
      <c r="C217" s="785"/>
      <c r="D217" s="785"/>
      <c r="E217" s="120"/>
      <c r="F217" s="592"/>
      <c r="G217" s="120" t="s">
        <v>81</v>
      </c>
      <c r="H217" s="592"/>
    </row>
    <row r="218" spans="2:8" ht="15" x14ac:dyDescent="0.25">
      <c r="B218" s="593"/>
      <c r="C218" s="593"/>
      <c r="D218" s="593"/>
      <c r="E218" s="120"/>
      <c r="F218" s="592"/>
      <c r="G218" s="120"/>
      <c r="H218" s="592"/>
    </row>
    <row r="219" spans="2:8" ht="15" x14ac:dyDescent="0.25">
      <c r="B219" s="120"/>
      <c r="C219" s="120"/>
      <c r="D219" s="120"/>
      <c r="E219" s="120"/>
      <c r="F219" s="592"/>
      <c r="G219" s="120"/>
      <c r="H219" s="592"/>
    </row>
    <row r="220" spans="2:8" ht="15" x14ac:dyDescent="0.25">
      <c r="B220" s="785" t="s">
        <v>2259</v>
      </c>
      <c r="C220" s="785"/>
      <c r="D220" s="785"/>
      <c r="E220" s="120"/>
      <c r="F220" s="592"/>
      <c r="G220" s="120" t="s">
        <v>883</v>
      </c>
      <c r="H220" s="592"/>
    </row>
    <row r="221" spans="2:8" ht="15" x14ac:dyDescent="0.25">
      <c r="B221" s="593"/>
      <c r="C221" s="593"/>
      <c r="D221" s="593"/>
      <c r="E221" s="120"/>
      <c r="F221" s="592"/>
      <c r="G221" s="120"/>
      <c r="H221" s="592"/>
    </row>
    <row r="222" spans="2:8" ht="15" x14ac:dyDescent="0.25">
      <c r="B222" s="593"/>
      <c r="C222" s="593"/>
      <c r="D222" s="593"/>
      <c r="E222" s="120"/>
      <c r="F222" s="592"/>
      <c r="G222" s="120"/>
      <c r="H222" s="592"/>
    </row>
    <row r="223" spans="2:8" ht="15" x14ac:dyDescent="0.25">
      <c r="B223" s="785" t="s">
        <v>2209</v>
      </c>
      <c r="C223" s="785"/>
      <c r="D223" s="785"/>
      <c r="E223" s="120"/>
      <c r="F223" s="592"/>
      <c r="G223" s="785" t="s">
        <v>2210</v>
      </c>
      <c r="H223" s="785"/>
    </row>
    <row r="224" spans="2:8" ht="15" x14ac:dyDescent="0.25">
      <c r="B224" s="593"/>
      <c r="C224" s="593"/>
      <c r="D224" s="593"/>
      <c r="E224" s="120"/>
      <c r="F224" s="592"/>
      <c r="G224" s="120"/>
      <c r="H224" s="592"/>
    </row>
    <row r="225" spans="2:8" ht="15" x14ac:dyDescent="0.25">
      <c r="B225" s="120"/>
      <c r="C225" s="120"/>
      <c r="D225" s="120"/>
      <c r="E225" s="120"/>
      <c r="F225" s="592"/>
      <c r="G225" s="120"/>
      <c r="H225" s="592"/>
    </row>
    <row r="226" spans="2:8" ht="15" x14ac:dyDescent="0.25">
      <c r="B226" s="785" t="s">
        <v>2211</v>
      </c>
      <c r="C226" s="785"/>
      <c r="D226" s="785"/>
      <c r="E226" s="120"/>
      <c r="F226" s="592"/>
      <c r="G226" s="120" t="s">
        <v>82</v>
      </c>
      <c r="H226" s="592"/>
    </row>
    <row r="227" spans="2:8" x14ac:dyDescent="0.2">
      <c r="B227" s="595"/>
      <c r="C227" s="595"/>
      <c r="D227" s="595"/>
      <c r="E227" s="595"/>
      <c r="F227" s="596"/>
      <c r="G227" s="596"/>
      <c r="H227" s="596"/>
    </row>
    <row r="228" spans="2:8" x14ac:dyDescent="0.2">
      <c r="B228" s="595"/>
      <c r="C228" s="595"/>
      <c r="D228" s="595"/>
      <c r="E228" s="595"/>
      <c r="F228" s="596"/>
      <c r="G228" s="596"/>
      <c r="H228" s="596"/>
    </row>
  </sheetData>
  <mergeCells count="37">
    <mergeCell ref="P1:Q1"/>
    <mergeCell ref="P2:Q2"/>
    <mergeCell ref="P3:Q3"/>
    <mergeCell ref="A4:Q5"/>
    <mergeCell ref="A7:A11"/>
    <mergeCell ref="B7:E8"/>
    <mergeCell ref="F7:I8"/>
    <mergeCell ref="J7:Q7"/>
    <mergeCell ref="J8:M8"/>
    <mergeCell ref="N8:Q8"/>
    <mergeCell ref="C9:E9"/>
    <mergeCell ref="F9:F11"/>
    <mergeCell ref="G9:I9"/>
    <mergeCell ref="J9:J11"/>
    <mergeCell ref="K9:M9"/>
    <mergeCell ref="M10:M11"/>
    <mergeCell ref="P10:P11"/>
    <mergeCell ref="Q10:Q11"/>
    <mergeCell ref="B211:D211"/>
    <mergeCell ref="B214:D214"/>
    <mergeCell ref="B217:D217"/>
    <mergeCell ref="N9:N11"/>
    <mergeCell ref="O9:Q9"/>
    <mergeCell ref="C10:C11"/>
    <mergeCell ref="D10:D11"/>
    <mergeCell ref="E10:E11"/>
    <mergeCell ref="G10:G11"/>
    <mergeCell ref="H10:H11"/>
    <mergeCell ref="I10:I11"/>
    <mergeCell ref="K10:K11"/>
    <mergeCell ref="L10:L11"/>
    <mergeCell ref="B9:B11"/>
    <mergeCell ref="B220:D220"/>
    <mergeCell ref="B223:D223"/>
    <mergeCell ref="G223:H223"/>
    <mergeCell ref="B226:D226"/>
    <mergeCell ref="O10:O1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57"/>
  <sheetViews>
    <sheetView workbookViewId="0">
      <selection activeCell="A3" sqref="A3"/>
    </sheetView>
  </sheetViews>
  <sheetFormatPr defaultRowHeight="12.75" x14ac:dyDescent="0.2"/>
  <cols>
    <col min="1" max="1" width="60.7109375" style="2" customWidth="1"/>
    <col min="2" max="2" width="10.7109375" style="66" customWidth="1"/>
    <col min="3" max="6" width="15.7109375" style="23" customWidth="1"/>
    <col min="7" max="7" width="6.7109375" style="1" customWidth="1"/>
    <col min="8" max="8" width="16.85546875" customWidth="1"/>
  </cols>
  <sheetData>
    <row r="1" spans="1:7" ht="13.5" customHeight="1" x14ac:dyDescent="0.2">
      <c r="A1" s="35"/>
      <c r="B1" s="36"/>
      <c r="C1" s="37"/>
      <c r="D1" s="37"/>
      <c r="E1" s="604" t="s">
        <v>228</v>
      </c>
      <c r="F1" s="604"/>
      <c r="G1" s="604"/>
    </row>
    <row r="2" spans="1:7" ht="24.75" customHeight="1" x14ac:dyDescent="0.2">
      <c r="A2" s="35"/>
      <c r="B2" s="36"/>
      <c r="C2" s="37"/>
      <c r="D2" s="598" t="s">
        <v>67</v>
      </c>
      <c r="E2" s="598"/>
      <c r="F2" s="598"/>
      <c r="G2" s="598"/>
    </row>
    <row r="3" spans="1:7" ht="63" customHeight="1" x14ac:dyDescent="0.2">
      <c r="A3" s="38" t="s">
        <v>229</v>
      </c>
      <c r="B3" s="38"/>
      <c r="C3" s="38"/>
      <c r="D3" s="38"/>
      <c r="E3" s="38"/>
      <c r="F3" s="38"/>
      <c r="G3" s="38"/>
    </row>
    <row r="4" spans="1:7" x14ac:dyDescent="0.2">
      <c r="A4" s="35"/>
      <c r="B4" s="36"/>
      <c r="C4" s="37"/>
      <c r="D4" s="37"/>
      <c r="E4" s="37"/>
      <c r="F4" s="37" t="s">
        <v>68</v>
      </c>
      <c r="G4" s="39"/>
    </row>
    <row r="5" spans="1:7" ht="22.5" customHeight="1" x14ac:dyDescent="0.2">
      <c r="A5" s="40" t="s">
        <v>69</v>
      </c>
      <c r="B5" s="40" t="s">
        <v>230</v>
      </c>
      <c r="C5" s="41" t="s">
        <v>71</v>
      </c>
      <c r="D5" s="41" t="s">
        <v>72</v>
      </c>
      <c r="E5" s="41" t="s">
        <v>73</v>
      </c>
      <c r="F5" s="41" t="s">
        <v>74</v>
      </c>
      <c r="G5" s="41"/>
    </row>
    <row r="6" spans="1:7" x14ac:dyDescent="0.2">
      <c r="A6" s="40"/>
      <c r="B6" s="40"/>
      <c r="C6" s="41"/>
      <c r="D6" s="41"/>
      <c r="E6" s="41"/>
      <c r="F6" s="42" t="s">
        <v>75</v>
      </c>
      <c r="G6" s="43" t="s">
        <v>76</v>
      </c>
    </row>
    <row r="7" spans="1:7" ht="9.9499999999999993" customHeight="1" x14ac:dyDescent="0.2">
      <c r="A7" s="44">
        <v>1</v>
      </c>
      <c r="B7" s="45">
        <v>2</v>
      </c>
      <c r="C7" s="45">
        <v>3</v>
      </c>
      <c r="D7" s="45">
        <v>4</v>
      </c>
      <c r="E7" s="45">
        <v>5</v>
      </c>
      <c r="F7" s="45">
        <v>6</v>
      </c>
      <c r="G7" s="45">
        <v>7</v>
      </c>
    </row>
    <row r="8" spans="1:7" ht="14.25" x14ac:dyDescent="0.2">
      <c r="A8" s="46" t="s">
        <v>231</v>
      </c>
      <c r="B8" s="47" t="s">
        <v>232</v>
      </c>
      <c r="C8" s="48"/>
      <c r="D8" s="48"/>
      <c r="E8" s="48"/>
      <c r="F8" s="48"/>
      <c r="G8" s="49"/>
    </row>
    <row r="9" spans="1:7" x14ac:dyDescent="0.2">
      <c r="A9" s="50" t="s">
        <v>233</v>
      </c>
      <c r="B9" s="47" t="s">
        <v>77</v>
      </c>
      <c r="C9" s="48">
        <v>174170</v>
      </c>
      <c r="D9" s="48">
        <v>174672.5</v>
      </c>
      <c r="E9" s="48">
        <v>168774.39999999999</v>
      </c>
      <c r="F9" s="48">
        <v>-5898.1</v>
      </c>
      <c r="G9" s="49" t="s">
        <v>234</v>
      </c>
    </row>
    <row r="10" spans="1:7" ht="13.5" x14ac:dyDescent="0.25">
      <c r="A10" s="51" t="s">
        <v>235</v>
      </c>
      <c r="B10" s="47" t="s">
        <v>236</v>
      </c>
      <c r="C10" s="48"/>
      <c r="D10" s="48"/>
      <c r="E10" s="48"/>
      <c r="F10" s="48"/>
      <c r="G10" s="49" t="s">
        <v>19</v>
      </c>
    </row>
    <row r="11" spans="1:7" x14ac:dyDescent="0.2">
      <c r="A11" s="52" t="s">
        <v>237</v>
      </c>
      <c r="B11" s="53" t="s">
        <v>19</v>
      </c>
      <c r="C11" s="54">
        <v>174170</v>
      </c>
      <c r="D11" s="54">
        <v>174672.5</v>
      </c>
      <c r="E11" s="54">
        <v>168774.39999999999</v>
      </c>
      <c r="F11" s="54">
        <v>-5898.1</v>
      </c>
      <c r="G11" s="55" t="s">
        <v>234</v>
      </c>
    </row>
    <row r="12" spans="1:7" x14ac:dyDescent="0.2">
      <c r="A12" s="56" t="s">
        <v>238</v>
      </c>
      <c r="B12" s="53" t="s">
        <v>232</v>
      </c>
      <c r="C12" s="54">
        <v>174170</v>
      </c>
      <c r="D12" s="54">
        <v>174672.5</v>
      </c>
      <c r="E12" s="54">
        <v>168774.39999999999</v>
      </c>
      <c r="F12" s="54">
        <v>-5898.1</v>
      </c>
      <c r="G12" s="55" t="s">
        <v>234</v>
      </c>
    </row>
    <row r="13" spans="1:7" x14ac:dyDescent="0.2">
      <c r="A13" s="56"/>
      <c r="B13" s="53"/>
      <c r="C13" s="54"/>
      <c r="D13" s="54"/>
      <c r="E13" s="54"/>
      <c r="F13" s="54"/>
      <c r="G13" s="55"/>
    </row>
    <row r="14" spans="1:7" ht="14.25" x14ac:dyDescent="0.2">
      <c r="A14" s="46" t="s">
        <v>239</v>
      </c>
      <c r="B14" s="47" t="s">
        <v>240</v>
      </c>
      <c r="C14" s="48"/>
      <c r="D14" s="48"/>
      <c r="E14" s="48"/>
      <c r="F14" s="48"/>
      <c r="G14" s="49"/>
    </row>
    <row r="15" spans="1:7" x14ac:dyDescent="0.2">
      <c r="A15" s="50" t="s">
        <v>233</v>
      </c>
      <c r="B15" s="47" t="s">
        <v>77</v>
      </c>
      <c r="C15" s="48">
        <v>32526</v>
      </c>
      <c r="D15" s="48">
        <v>34431.599999999999</v>
      </c>
      <c r="E15" s="48">
        <v>26776.799999999999</v>
      </c>
      <c r="F15" s="48">
        <v>-7654.8</v>
      </c>
      <c r="G15" s="49" t="s">
        <v>241</v>
      </c>
    </row>
    <row r="16" spans="1:7" ht="13.5" x14ac:dyDescent="0.25">
      <c r="A16" s="51" t="s">
        <v>235</v>
      </c>
      <c r="B16" s="47" t="s">
        <v>236</v>
      </c>
      <c r="C16" s="48"/>
      <c r="D16" s="48"/>
      <c r="E16" s="48"/>
      <c r="F16" s="48"/>
      <c r="G16" s="49" t="s">
        <v>19</v>
      </c>
    </row>
    <row r="17" spans="1:7" x14ac:dyDescent="0.2">
      <c r="A17" s="52" t="s">
        <v>237</v>
      </c>
      <c r="B17" s="53" t="s">
        <v>19</v>
      </c>
      <c r="C17" s="54">
        <v>32526</v>
      </c>
      <c r="D17" s="54">
        <v>34431.599999999999</v>
      </c>
      <c r="E17" s="54">
        <v>26776.799999999999</v>
      </c>
      <c r="F17" s="54">
        <v>-7654.8</v>
      </c>
      <c r="G17" s="55" t="s">
        <v>241</v>
      </c>
    </row>
    <row r="18" spans="1:7" x14ac:dyDescent="0.2">
      <c r="A18" s="56" t="s">
        <v>242</v>
      </c>
      <c r="B18" s="53" t="s">
        <v>243</v>
      </c>
      <c r="C18" s="54">
        <v>32526</v>
      </c>
      <c r="D18" s="54">
        <v>34431.599999999999</v>
      </c>
      <c r="E18" s="54">
        <v>26776.799999999999</v>
      </c>
      <c r="F18" s="54">
        <v>-7654.8</v>
      </c>
      <c r="G18" s="55" t="s">
        <v>241</v>
      </c>
    </row>
    <row r="19" spans="1:7" x14ac:dyDescent="0.2">
      <c r="A19" s="56"/>
      <c r="B19" s="53"/>
      <c r="C19" s="54"/>
      <c r="D19" s="54"/>
      <c r="E19" s="54"/>
      <c r="F19" s="54"/>
      <c r="G19" s="55"/>
    </row>
    <row r="20" spans="1:7" ht="14.25" x14ac:dyDescent="0.2">
      <c r="A20" s="46" t="s">
        <v>244</v>
      </c>
      <c r="B20" s="47" t="s">
        <v>245</v>
      </c>
      <c r="C20" s="48"/>
      <c r="D20" s="48"/>
      <c r="E20" s="48"/>
      <c r="F20" s="48"/>
      <c r="G20" s="49"/>
    </row>
    <row r="21" spans="1:7" x14ac:dyDescent="0.2">
      <c r="A21" s="50" t="s">
        <v>233</v>
      </c>
      <c r="B21" s="47" t="s">
        <v>77</v>
      </c>
      <c r="C21" s="48">
        <v>23063.4</v>
      </c>
      <c r="D21" s="48">
        <v>23670.799999999999</v>
      </c>
      <c r="E21" s="48">
        <v>20123.2</v>
      </c>
      <c r="F21" s="48">
        <v>-3547.6</v>
      </c>
      <c r="G21" s="49" t="s">
        <v>246</v>
      </c>
    </row>
    <row r="22" spans="1:7" ht="13.5" x14ac:dyDescent="0.25">
      <c r="A22" s="51" t="s">
        <v>235</v>
      </c>
      <c r="B22" s="47" t="s">
        <v>236</v>
      </c>
      <c r="C22" s="48"/>
      <c r="D22" s="48"/>
      <c r="E22" s="48"/>
      <c r="F22" s="48"/>
      <c r="G22" s="49" t="s">
        <v>19</v>
      </c>
    </row>
    <row r="23" spans="1:7" x14ac:dyDescent="0.2">
      <c r="A23" s="52" t="s">
        <v>237</v>
      </c>
      <c r="B23" s="53" t="s">
        <v>19</v>
      </c>
      <c r="C23" s="54">
        <v>23063.4</v>
      </c>
      <c r="D23" s="54">
        <v>23670.799999999999</v>
      </c>
      <c r="E23" s="54">
        <v>20123.2</v>
      </c>
      <c r="F23" s="54">
        <v>-3547.6</v>
      </c>
      <c r="G23" s="55" t="s">
        <v>246</v>
      </c>
    </row>
    <row r="24" spans="1:7" x14ac:dyDescent="0.2">
      <c r="A24" s="56" t="s">
        <v>247</v>
      </c>
      <c r="B24" s="53" t="s">
        <v>248</v>
      </c>
      <c r="C24" s="54">
        <v>23063.4</v>
      </c>
      <c r="D24" s="54">
        <v>23670.799999999999</v>
      </c>
      <c r="E24" s="54">
        <v>20123.2</v>
      </c>
      <c r="F24" s="54">
        <v>-3547.6</v>
      </c>
      <c r="G24" s="55" t="s">
        <v>246</v>
      </c>
    </row>
    <row r="25" spans="1:7" x14ac:dyDescent="0.2">
      <c r="A25" s="56"/>
      <c r="B25" s="53"/>
      <c r="C25" s="54"/>
      <c r="D25" s="54"/>
      <c r="E25" s="54"/>
      <c r="F25" s="54"/>
      <c r="G25" s="55"/>
    </row>
    <row r="26" spans="1:7" ht="14.25" x14ac:dyDescent="0.2">
      <c r="A26" s="46" t="s">
        <v>249</v>
      </c>
      <c r="B26" s="47" t="s">
        <v>250</v>
      </c>
      <c r="C26" s="48"/>
      <c r="D26" s="48"/>
      <c r="E26" s="48"/>
      <c r="F26" s="48"/>
      <c r="G26" s="49"/>
    </row>
    <row r="27" spans="1:7" x14ac:dyDescent="0.2">
      <c r="A27" s="50" t="s">
        <v>233</v>
      </c>
      <c r="B27" s="47" t="s">
        <v>77</v>
      </c>
      <c r="C27" s="48">
        <v>51005.4</v>
      </c>
      <c r="D27" s="48">
        <v>53024.6</v>
      </c>
      <c r="E27" s="48">
        <v>52353.599999999999</v>
      </c>
      <c r="F27" s="48">
        <v>-671</v>
      </c>
      <c r="G27" s="49" t="s">
        <v>251</v>
      </c>
    </row>
    <row r="28" spans="1:7" ht="13.5" x14ac:dyDescent="0.25">
      <c r="A28" s="51" t="s">
        <v>235</v>
      </c>
      <c r="B28" s="47" t="s">
        <v>236</v>
      </c>
      <c r="C28" s="48"/>
      <c r="D28" s="48"/>
      <c r="E28" s="48"/>
      <c r="F28" s="48"/>
      <c r="G28" s="49" t="s">
        <v>19</v>
      </c>
    </row>
    <row r="29" spans="1:7" x14ac:dyDescent="0.2">
      <c r="A29" s="52" t="s">
        <v>237</v>
      </c>
      <c r="B29" s="53" t="s">
        <v>19</v>
      </c>
      <c r="C29" s="54">
        <v>51005.4</v>
      </c>
      <c r="D29" s="54">
        <v>53024.6</v>
      </c>
      <c r="E29" s="54">
        <v>52353.599999999999</v>
      </c>
      <c r="F29" s="54">
        <v>-671</v>
      </c>
      <c r="G29" s="55" t="s">
        <v>251</v>
      </c>
    </row>
    <row r="30" spans="1:7" x14ac:dyDescent="0.2">
      <c r="A30" s="56" t="s">
        <v>252</v>
      </c>
      <c r="B30" s="53" t="s">
        <v>253</v>
      </c>
      <c r="C30" s="54">
        <v>51005.4</v>
      </c>
      <c r="D30" s="54">
        <v>53024.6</v>
      </c>
      <c r="E30" s="54">
        <v>52353.599999999999</v>
      </c>
      <c r="F30" s="54">
        <v>-671</v>
      </c>
      <c r="G30" s="55" t="s">
        <v>251</v>
      </c>
    </row>
    <row r="31" spans="1:7" x14ac:dyDescent="0.2">
      <c r="A31" s="56"/>
      <c r="B31" s="53"/>
      <c r="C31" s="54"/>
      <c r="D31" s="54"/>
      <c r="E31" s="54"/>
      <c r="F31" s="54"/>
      <c r="G31" s="55"/>
    </row>
    <row r="32" spans="1:7" ht="14.25" x14ac:dyDescent="0.2">
      <c r="A32" s="46" t="s">
        <v>254</v>
      </c>
      <c r="B32" s="47" t="s">
        <v>243</v>
      </c>
      <c r="C32" s="48"/>
      <c r="D32" s="48"/>
      <c r="E32" s="48"/>
      <c r="F32" s="48"/>
      <c r="G32" s="49"/>
    </row>
    <row r="33" spans="1:7" x14ac:dyDescent="0.2">
      <c r="A33" s="50" t="s">
        <v>233</v>
      </c>
      <c r="B33" s="47" t="s">
        <v>77</v>
      </c>
      <c r="C33" s="48">
        <v>690681.3</v>
      </c>
      <c r="D33" s="48">
        <v>547995.1</v>
      </c>
      <c r="E33" s="48">
        <v>410700.3</v>
      </c>
      <c r="F33" s="48">
        <v>-137294.79999999999</v>
      </c>
      <c r="G33" s="49" t="s">
        <v>255</v>
      </c>
    </row>
    <row r="34" spans="1:7" ht="25.5" x14ac:dyDescent="0.2">
      <c r="A34" s="57" t="s">
        <v>256</v>
      </c>
      <c r="B34" s="53"/>
      <c r="C34" s="54"/>
      <c r="D34" s="54">
        <v>1774</v>
      </c>
      <c r="E34" s="54">
        <v>1705</v>
      </c>
      <c r="F34" s="54">
        <f>E34-D34</f>
        <v>-69</v>
      </c>
      <c r="G34" s="58">
        <f>E34/D34*100</f>
        <v>96.110484780157833</v>
      </c>
    </row>
    <row r="35" spans="1:7" ht="13.5" x14ac:dyDescent="0.25">
      <c r="A35" s="51" t="s">
        <v>235</v>
      </c>
      <c r="B35" s="47" t="s">
        <v>236</v>
      </c>
      <c r="C35" s="48"/>
      <c r="D35" s="48"/>
      <c r="E35" s="48"/>
      <c r="F35" s="48"/>
      <c r="G35" s="49" t="s">
        <v>19</v>
      </c>
    </row>
    <row r="36" spans="1:7" x14ac:dyDescent="0.2">
      <c r="A36" s="52" t="s">
        <v>237</v>
      </c>
      <c r="B36" s="53" t="s">
        <v>19</v>
      </c>
      <c r="C36" s="54">
        <v>509846.6</v>
      </c>
      <c r="D36" s="54">
        <v>437702.5</v>
      </c>
      <c r="E36" s="54">
        <v>354306</v>
      </c>
      <c r="F36" s="54">
        <v>-83396.5</v>
      </c>
      <c r="G36" s="55" t="s">
        <v>257</v>
      </c>
    </row>
    <row r="37" spans="1:7" ht="25.5" x14ac:dyDescent="0.2">
      <c r="A37" s="57" t="s">
        <v>256</v>
      </c>
      <c r="B37" s="53"/>
      <c r="C37" s="54"/>
      <c r="D37" s="54">
        <v>1774</v>
      </c>
      <c r="E37" s="54">
        <v>1705</v>
      </c>
      <c r="F37" s="54">
        <f>E37-D37</f>
        <v>-69</v>
      </c>
      <c r="G37" s="58">
        <f>E37/D37*100</f>
        <v>96.110484780157833</v>
      </c>
    </row>
    <row r="38" spans="1:7" x14ac:dyDescent="0.2">
      <c r="A38" s="56" t="s">
        <v>258</v>
      </c>
      <c r="B38" s="53" t="s">
        <v>259</v>
      </c>
      <c r="C38" s="54">
        <v>74357.2</v>
      </c>
      <c r="D38" s="54">
        <v>76619.3</v>
      </c>
      <c r="E38" s="54">
        <v>71271.399999999994</v>
      </c>
      <c r="F38" s="54">
        <v>-5347.9</v>
      </c>
      <c r="G38" s="55" t="s">
        <v>260</v>
      </c>
    </row>
    <row r="39" spans="1:7" x14ac:dyDescent="0.2">
      <c r="A39" s="56" t="s">
        <v>261</v>
      </c>
      <c r="B39" s="53" t="s">
        <v>262</v>
      </c>
      <c r="C39" s="54">
        <v>140441.60000000001</v>
      </c>
      <c r="D39" s="54">
        <v>172043.7</v>
      </c>
      <c r="E39" s="54">
        <v>139133.29999999999</v>
      </c>
      <c r="F39" s="54">
        <v>-32910.400000000001</v>
      </c>
      <c r="G39" s="55" t="s">
        <v>257</v>
      </c>
    </row>
    <row r="40" spans="1:7" x14ac:dyDescent="0.2">
      <c r="A40" s="56" t="s">
        <v>263</v>
      </c>
      <c r="B40" s="53" t="s">
        <v>264</v>
      </c>
      <c r="C40" s="54">
        <v>291596.2</v>
      </c>
      <c r="D40" s="54">
        <v>185456.9</v>
      </c>
      <c r="E40" s="54">
        <v>140667.5</v>
      </c>
      <c r="F40" s="54">
        <v>-44789.4</v>
      </c>
      <c r="G40" s="55" t="s">
        <v>265</v>
      </c>
    </row>
    <row r="41" spans="1:7" x14ac:dyDescent="0.2">
      <c r="A41" s="56" t="s">
        <v>266</v>
      </c>
      <c r="B41" s="53" t="s">
        <v>267</v>
      </c>
      <c r="C41" s="54">
        <v>3451.6</v>
      </c>
      <c r="D41" s="54">
        <v>3582.6</v>
      </c>
      <c r="E41" s="54">
        <v>3233.8</v>
      </c>
      <c r="F41" s="54">
        <v>-348.8</v>
      </c>
      <c r="G41" s="55" t="s">
        <v>268</v>
      </c>
    </row>
    <row r="42" spans="1:7" ht="13.5" x14ac:dyDescent="0.25">
      <c r="A42" s="51" t="s">
        <v>269</v>
      </c>
      <c r="B42" s="47" t="s">
        <v>270</v>
      </c>
      <c r="C42" s="48"/>
      <c r="D42" s="48"/>
      <c r="E42" s="48"/>
      <c r="F42" s="48"/>
      <c r="G42" s="49" t="s">
        <v>19</v>
      </c>
    </row>
    <row r="43" spans="1:7" x14ac:dyDescent="0.2">
      <c r="A43" s="52" t="s">
        <v>237</v>
      </c>
      <c r="B43" s="53" t="s">
        <v>19</v>
      </c>
      <c r="C43" s="54">
        <v>163268</v>
      </c>
      <c r="D43" s="54">
        <v>100000</v>
      </c>
      <c r="E43" s="54">
        <v>46101.9</v>
      </c>
      <c r="F43" s="54">
        <v>-53898.1</v>
      </c>
      <c r="G43" s="55" t="s">
        <v>271</v>
      </c>
    </row>
    <row r="44" spans="1:7" x14ac:dyDescent="0.2">
      <c r="A44" s="56" t="s">
        <v>272</v>
      </c>
      <c r="B44" s="53" t="s">
        <v>273</v>
      </c>
      <c r="C44" s="54">
        <v>163268</v>
      </c>
      <c r="D44" s="54">
        <v>100000</v>
      </c>
      <c r="E44" s="54">
        <v>46101.9</v>
      </c>
      <c r="F44" s="54">
        <v>-53898.1</v>
      </c>
      <c r="G44" s="55" t="s">
        <v>271</v>
      </c>
    </row>
    <row r="45" spans="1:7" ht="13.5" x14ac:dyDescent="0.25">
      <c r="A45" s="51" t="s">
        <v>274</v>
      </c>
      <c r="B45" s="47" t="s">
        <v>275</v>
      </c>
      <c r="C45" s="48"/>
      <c r="D45" s="48"/>
      <c r="E45" s="48"/>
      <c r="F45" s="48"/>
      <c r="G45" s="49" t="s">
        <v>19</v>
      </c>
    </row>
    <row r="46" spans="1:7" x14ac:dyDescent="0.2">
      <c r="A46" s="52" t="s">
        <v>237</v>
      </c>
      <c r="B46" s="53" t="s">
        <v>19</v>
      </c>
      <c r="C46" s="54">
        <v>17566.7</v>
      </c>
      <c r="D46" s="54">
        <v>10292.6</v>
      </c>
      <c r="E46" s="54">
        <v>10292.4</v>
      </c>
      <c r="F46" s="54">
        <v>-0.2</v>
      </c>
      <c r="G46" s="55" t="s">
        <v>59</v>
      </c>
    </row>
    <row r="47" spans="1:7" x14ac:dyDescent="0.2">
      <c r="A47" s="56" t="s">
        <v>276</v>
      </c>
      <c r="B47" s="53" t="s">
        <v>277</v>
      </c>
      <c r="C47" s="54">
        <v>16535.5</v>
      </c>
      <c r="D47" s="54">
        <v>9684.4</v>
      </c>
      <c r="E47" s="54">
        <v>9684.2000000000007</v>
      </c>
      <c r="F47" s="54">
        <v>-0.2</v>
      </c>
      <c r="G47" s="55" t="s">
        <v>59</v>
      </c>
    </row>
    <row r="48" spans="1:7" x14ac:dyDescent="0.2">
      <c r="A48" s="56" t="s">
        <v>278</v>
      </c>
      <c r="B48" s="53" t="s">
        <v>279</v>
      </c>
      <c r="C48" s="54">
        <v>1031.2</v>
      </c>
      <c r="D48" s="54">
        <v>608.20000000000005</v>
      </c>
      <c r="E48" s="54">
        <v>608.20000000000005</v>
      </c>
      <c r="F48" s="54"/>
      <c r="G48" s="55" t="s">
        <v>59</v>
      </c>
    </row>
    <row r="49" spans="1:7" x14ac:dyDescent="0.2">
      <c r="A49" s="56"/>
      <c r="B49" s="53"/>
      <c r="C49" s="54"/>
      <c r="D49" s="54"/>
      <c r="E49" s="54"/>
      <c r="F49" s="54"/>
      <c r="G49" s="55"/>
    </row>
    <row r="50" spans="1:7" ht="14.25" x14ac:dyDescent="0.2">
      <c r="A50" s="46" t="s">
        <v>280</v>
      </c>
      <c r="B50" s="47" t="s">
        <v>281</v>
      </c>
      <c r="C50" s="48"/>
      <c r="D50" s="48"/>
      <c r="E50" s="48"/>
      <c r="F50" s="48"/>
      <c r="G50" s="49"/>
    </row>
    <row r="51" spans="1:7" x14ac:dyDescent="0.2">
      <c r="A51" s="50" t="s">
        <v>233</v>
      </c>
      <c r="B51" s="47" t="s">
        <v>77</v>
      </c>
      <c r="C51" s="48">
        <v>1504167</v>
      </c>
      <c r="D51" s="48">
        <v>1543991.9</v>
      </c>
      <c r="E51" s="48">
        <v>1403495</v>
      </c>
      <c r="F51" s="48">
        <v>-140496.9</v>
      </c>
      <c r="G51" s="49" t="s">
        <v>282</v>
      </c>
    </row>
    <row r="52" spans="1:7" ht="13.5" x14ac:dyDescent="0.25">
      <c r="A52" s="51" t="s">
        <v>235</v>
      </c>
      <c r="B52" s="47" t="s">
        <v>236</v>
      </c>
      <c r="C52" s="48"/>
      <c r="D52" s="48"/>
      <c r="E52" s="48"/>
      <c r="F52" s="48"/>
      <c r="G52" s="49" t="s">
        <v>19</v>
      </c>
    </row>
    <row r="53" spans="1:7" x14ac:dyDescent="0.2">
      <c r="A53" s="52" t="s">
        <v>237</v>
      </c>
      <c r="B53" s="53" t="s">
        <v>19</v>
      </c>
      <c r="C53" s="54">
        <v>1504167</v>
      </c>
      <c r="D53" s="54">
        <v>1543991.9</v>
      </c>
      <c r="E53" s="54">
        <v>1403495</v>
      </c>
      <c r="F53" s="54">
        <v>-140496.9</v>
      </c>
      <c r="G53" s="55" t="s">
        <v>282</v>
      </c>
    </row>
    <row r="54" spans="1:7" x14ac:dyDescent="0.2">
      <c r="A54" s="56" t="s">
        <v>283</v>
      </c>
      <c r="B54" s="53" t="s">
        <v>284</v>
      </c>
      <c r="C54" s="54">
        <v>134031.20000000001</v>
      </c>
      <c r="D54" s="54">
        <v>133152.5</v>
      </c>
      <c r="E54" s="54">
        <v>123126.5</v>
      </c>
      <c r="F54" s="54">
        <v>-10026</v>
      </c>
      <c r="G54" s="55" t="s">
        <v>285</v>
      </c>
    </row>
    <row r="55" spans="1:7" x14ac:dyDescent="0.2">
      <c r="A55" s="56" t="s">
        <v>286</v>
      </c>
      <c r="B55" s="53" t="s">
        <v>287</v>
      </c>
      <c r="C55" s="54">
        <v>1335664.1000000001</v>
      </c>
      <c r="D55" s="54">
        <v>1374121.5</v>
      </c>
      <c r="E55" s="54">
        <v>1245586</v>
      </c>
      <c r="F55" s="54">
        <v>-128535.5</v>
      </c>
      <c r="G55" s="55" t="s">
        <v>288</v>
      </c>
    </row>
    <row r="56" spans="1:7" x14ac:dyDescent="0.2">
      <c r="A56" s="56" t="s">
        <v>289</v>
      </c>
      <c r="B56" s="53" t="s">
        <v>290</v>
      </c>
      <c r="C56" s="54">
        <v>28669.7</v>
      </c>
      <c r="D56" s="54">
        <v>29916.1</v>
      </c>
      <c r="E56" s="54">
        <v>29877.9</v>
      </c>
      <c r="F56" s="54">
        <v>-38.200000000000003</v>
      </c>
      <c r="G56" s="55" t="s">
        <v>5</v>
      </c>
    </row>
    <row r="57" spans="1:7" x14ac:dyDescent="0.2">
      <c r="A57" s="56" t="s">
        <v>291</v>
      </c>
      <c r="B57" s="53" t="s">
        <v>292</v>
      </c>
      <c r="C57" s="54">
        <v>5802</v>
      </c>
      <c r="D57" s="54">
        <v>6801.8</v>
      </c>
      <c r="E57" s="54">
        <v>4904.7</v>
      </c>
      <c r="F57" s="54">
        <v>-1897.1</v>
      </c>
      <c r="G57" s="55" t="s">
        <v>293</v>
      </c>
    </row>
    <row r="58" spans="1:7" x14ac:dyDescent="0.2">
      <c r="A58" s="56"/>
      <c r="B58" s="53"/>
      <c r="C58" s="54"/>
      <c r="D58" s="54"/>
      <c r="E58" s="54"/>
      <c r="F58" s="54"/>
      <c r="G58" s="55"/>
    </row>
    <row r="59" spans="1:7" ht="14.25" x14ac:dyDescent="0.2">
      <c r="A59" s="46" t="s">
        <v>294</v>
      </c>
      <c r="B59" s="47" t="s">
        <v>295</v>
      </c>
      <c r="C59" s="48"/>
      <c r="D59" s="48"/>
      <c r="E59" s="48"/>
      <c r="F59" s="48"/>
      <c r="G59" s="49"/>
    </row>
    <row r="60" spans="1:7" x14ac:dyDescent="0.2">
      <c r="A60" s="50" t="s">
        <v>233</v>
      </c>
      <c r="B60" s="47" t="s">
        <v>77</v>
      </c>
      <c r="C60" s="48">
        <v>1029558.3</v>
      </c>
      <c r="D60" s="48">
        <v>983544</v>
      </c>
      <c r="E60" s="48">
        <v>933045.1</v>
      </c>
      <c r="F60" s="48">
        <v>-50498.9</v>
      </c>
      <c r="G60" s="49" t="s">
        <v>296</v>
      </c>
    </row>
    <row r="61" spans="1:7" ht="25.5" x14ac:dyDescent="0.2">
      <c r="A61" s="57" t="s">
        <v>256</v>
      </c>
      <c r="B61" s="53"/>
      <c r="C61" s="54"/>
      <c r="D61" s="54">
        <f>D67+D77</f>
        <v>644</v>
      </c>
      <c r="E61" s="54">
        <f>E67+E77</f>
        <v>644</v>
      </c>
      <c r="F61" s="54">
        <f>E61-D61</f>
        <v>0</v>
      </c>
      <c r="G61" s="58">
        <f>E61/D61*100</f>
        <v>100</v>
      </c>
    </row>
    <row r="62" spans="1:7" ht="13.5" x14ac:dyDescent="0.25">
      <c r="A62" s="51" t="s">
        <v>235</v>
      </c>
      <c r="B62" s="47" t="s">
        <v>236</v>
      </c>
      <c r="C62" s="48"/>
      <c r="D62" s="48"/>
      <c r="E62" s="48"/>
      <c r="F62" s="48"/>
      <c r="G62" s="49" t="s">
        <v>19</v>
      </c>
    </row>
    <row r="63" spans="1:7" x14ac:dyDescent="0.2">
      <c r="A63" s="52" t="s">
        <v>237</v>
      </c>
      <c r="B63" s="53" t="s">
        <v>19</v>
      </c>
      <c r="C63" s="54">
        <v>16861.900000000001</v>
      </c>
      <c r="D63" s="54">
        <v>28315.5</v>
      </c>
      <c r="E63" s="54">
        <v>21964.9</v>
      </c>
      <c r="F63" s="54">
        <v>-6350.6</v>
      </c>
      <c r="G63" s="55" t="s">
        <v>297</v>
      </c>
    </row>
    <row r="64" spans="1:7" x14ac:dyDescent="0.2">
      <c r="A64" s="56" t="s">
        <v>298</v>
      </c>
      <c r="B64" s="53" t="s">
        <v>299</v>
      </c>
      <c r="C64" s="54">
        <v>16861.900000000001</v>
      </c>
      <c r="D64" s="54">
        <v>28315.5</v>
      </c>
      <c r="E64" s="54">
        <v>21964.9</v>
      </c>
      <c r="F64" s="54">
        <v>-6350.6</v>
      </c>
      <c r="G64" s="55" t="s">
        <v>297</v>
      </c>
    </row>
    <row r="65" spans="1:7" ht="13.5" x14ac:dyDescent="0.25">
      <c r="A65" s="51" t="s">
        <v>300</v>
      </c>
      <c r="B65" s="47" t="s">
        <v>301</v>
      </c>
      <c r="C65" s="48"/>
      <c r="D65" s="48"/>
      <c r="E65" s="48"/>
      <c r="F65" s="48"/>
      <c r="G65" s="49" t="s">
        <v>19</v>
      </c>
    </row>
    <row r="66" spans="1:7" x14ac:dyDescent="0.2">
      <c r="A66" s="52" t="s">
        <v>237</v>
      </c>
      <c r="B66" s="53" t="s">
        <v>19</v>
      </c>
      <c r="C66" s="54">
        <v>1012696.4</v>
      </c>
      <c r="D66" s="54">
        <v>955084.5</v>
      </c>
      <c r="E66" s="54">
        <v>910936.2</v>
      </c>
      <c r="F66" s="54">
        <v>-44148.3</v>
      </c>
      <c r="G66" s="55" t="s">
        <v>302</v>
      </c>
    </row>
    <row r="67" spans="1:7" ht="25.5" x14ac:dyDescent="0.2">
      <c r="A67" s="57" t="s">
        <v>256</v>
      </c>
      <c r="B67" s="53"/>
      <c r="C67" s="54"/>
      <c r="D67" s="54">
        <v>500</v>
      </c>
      <c r="E67" s="54">
        <v>500</v>
      </c>
      <c r="F67" s="54">
        <f>E67-D67</f>
        <v>0</v>
      </c>
      <c r="G67" s="58">
        <f>E67/D67*100</f>
        <v>100</v>
      </c>
    </row>
    <row r="68" spans="1:7" x14ac:dyDescent="0.2">
      <c r="A68" s="56" t="s">
        <v>303</v>
      </c>
      <c r="B68" s="53" t="s">
        <v>304</v>
      </c>
      <c r="C68" s="54">
        <v>42089.3</v>
      </c>
      <c r="D68" s="54">
        <v>34496.400000000001</v>
      </c>
      <c r="E68" s="54">
        <v>30918.9</v>
      </c>
      <c r="F68" s="54">
        <f>E68-D68</f>
        <v>-3577.5</v>
      </c>
      <c r="G68" s="55" t="s">
        <v>305</v>
      </c>
    </row>
    <row r="69" spans="1:7" x14ac:dyDescent="0.2">
      <c r="A69" s="56" t="s">
        <v>306</v>
      </c>
      <c r="B69" s="53" t="s">
        <v>307</v>
      </c>
      <c r="C69" s="54">
        <v>76763.399999999994</v>
      </c>
      <c r="D69" s="54">
        <v>93084.800000000003</v>
      </c>
      <c r="E69" s="54">
        <v>92705.4</v>
      </c>
      <c r="F69" s="54">
        <f>E69-D69</f>
        <v>-379.40000000000873</v>
      </c>
      <c r="G69" s="55" t="s">
        <v>308</v>
      </c>
    </row>
    <row r="70" spans="1:7" x14ac:dyDescent="0.2">
      <c r="A70" s="56" t="s">
        <v>309</v>
      </c>
      <c r="B70" s="53" t="s">
        <v>310</v>
      </c>
      <c r="C70" s="54">
        <v>13861.5</v>
      </c>
      <c r="D70" s="54">
        <v>15714.4</v>
      </c>
      <c r="E70" s="54">
        <v>13831.9</v>
      </c>
      <c r="F70" s="54">
        <v>-1882.5</v>
      </c>
      <c r="G70" s="55" t="s">
        <v>311</v>
      </c>
    </row>
    <row r="71" spans="1:7" x14ac:dyDescent="0.2">
      <c r="A71" s="56" t="s">
        <v>312</v>
      </c>
      <c r="B71" s="53" t="s">
        <v>313</v>
      </c>
      <c r="C71" s="54">
        <v>7211</v>
      </c>
      <c r="D71" s="54">
        <v>8997.7999999999993</v>
      </c>
      <c r="E71" s="54">
        <v>5866.5</v>
      </c>
      <c r="F71" s="54">
        <v>-3131.3</v>
      </c>
      <c r="G71" s="55" t="s">
        <v>314</v>
      </c>
    </row>
    <row r="72" spans="1:7" x14ac:dyDescent="0.2">
      <c r="A72" s="56" t="s">
        <v>315</v>
      </c>
      <c r="B72" s="53" t="s">
        <v>316</v>
      </c>
      <c r="C72" s="54">
        <v>24412.3</v>
      </c>
      <c r="D72" s="54">
        <v>15868.5</v>
      </c>
      <c r="E72" s="54">
        <v>9720.7999999999993</v>
      </c>
      <c r="F72" s="54">
        <v>-6147.7</v>
      </c>
      <c r="G72" s="55" t="s">
        <v>317</v>
      </c>
    </row>
    <row r="73" spans="1:7" x14ac:dyDescent="0.2">
      <c r="A73" s="56" t="s">
        <v>318</v>
      </c>
      <c r="B73" s="53" t="s">
        <v>319</v>
      </c>
      <c r="C73" s="54">
        <v>58969.5</v>
      </c>
      <c r="D73" s="54">
        <v>62370.7</v>
      </c>
      <c r="E73" s="54">
        <v>57010.2</v>
      </c>
      <c r="F73" s="54">
        <v>-5360.5</v>
      </c>
      <c r="G73" s="55" t="s">
        <v>320</v>
      </c>
    </row>
    <row r="74" spans="1:7" x14ac:dyDescent="0.2">
      <c r="A74" s="56" t="s">
        <v>321</v>
      </c>
      <c r="B74" s="53" t="s">
        <v>322</v>
      </c>
      <c r="C74" s="54">
        <v>789389.4</v>
      </c>
      <c r="D74" s="54">
        <v>724551.9</v>
      </c>
      <c r="E74" s="54">
        <v>700882.5</v>
      </c>
      <c r="F74" s="54">
        <v>-23669.4</v>
      </c>
      <c r="G74" s="55" t="s">
        <v>105</v>
      </c>
    </row>
    <row r="75" spans="1:7" ht="13.5" x14ac:dyDescent="0.25">
      <c r="A75" s="51" t="s">
        <v>323</v>
      </c>
      <c r="B75" s="47" t="s">
        <v>324</v>
      </c>
      <c r="C75" s="48"/>
      <c r="D75" s="48"/>
      <c r="E75" s="48"/>
      <c r="F75" s="48"/>
      <c r="G75" s="49" t="s">
        <v>19</v>
      </c>
    </row>
    <row r="76" spans="1:7" x14ac:dyDescent="0.2">
      <c r="A76" s="52" t="s">
        <v>237</v>
      </c>
      <c r="B76" s="53" t="s">
        <v>19</v>
      </c>
      <c r="C76" s="54"/>
      <c r="D76" s="54">
        <v>144</v>
      </c>
      <c r="E76" s="54">
        <v>144</v>
      </c>
      <c r="F76" s="54"/>
      <c r="G76" s="55" t="s">
        <v>59</v>
      </c>
    </row>
    <row r="77" spans="1:7" ht="25.5" x14ac:dyDescent="0.2">
      <c r="A77" s="57" t="s">
        <v>256</v>
      </c>
      <c r="B77" s="53"/>
      <c r="C77" s="54"/>
      <c r="D77" s="54">
        <v>144</v>
      </c>
      <c r="E77" s="54">
        <v>144</v>
      </c>
      <c r="F77" s="54">
        <f>E77-D77</f>
        <v>0</v>
      </c>
      <c r="G77" s="58">
        <f>E77/D77*100</f>
        <v>100</v>
      </c>
    </row>
    <row r="78" spans="1:7" x14ac:dyDescent="0.2">
      <c r="A78" s="56" t="s">
        <v>325</v>
      </c>
      <c r="B78" s="53" t="s">
        <v>326</v>
      </c>
      <c r="C78" s="54"/>
      <c r="D78" s="54">
        <v>144</v>
      </c>
      <c r="E78" s="54">
        <v>144</v>
      </c>
      <c r="F78" s="54"/>
      <c r="G78" s="55" t="s">
        <v>59</v>
      </c>
    </row>
    <row r="79" spans="1:7" x14ac:dyDescent="0.2">
      <c r="A79" s="56"/>
      <c r="B79" s="53"/>
      <c r="C79" s="54"/>
      <c r="D79" s="54"/>
      <c r="E79" s="54"/>
      <c r="F79" s="54"/>
      <c r="G79" s="55"/>
    </row>
    <row r="80" spans="1:7" ht="14.25" x14ac:dyDescent="0.2">
      <c r="A80" s="46" t="s">
        <v>327</v>
      </c>
      <c r="B80" s="47" t="s">
        <v>328</v>
      </c>
      <c r="C80" s="48"/>
      <c r="D80" s="48"/>
      <c r="E80" s="48"/>
      <c r="F80" s="48"/>
      <c r="G80" s="49"/>
    </row>
    <row r="81" spans="1:7" x14ac:dyDescent="0.2">
      <c r="A81" s="50" t="s">
        <v>233</v>
      </c>
      <c r="B81" s="47" t="s">
        <v>77</v>
      </c>
      <c r="C81" s="48">
        <v>3758876.5</v>
      </c>
      <c r="D81" s="48">
        <v>4728239.5999999996</v>
      </c>
      <c r="E81" s="48">
        <v>4577736.9000000004</v>
      </c>
      <c r="F81" s="48">
        <v>-150502.70000000001</v>
      </c>
      <c r="G81" s="49" t="s">
        <v>329</v>
      </c>
    </row>
    <row r="82" spans="1:7" ht="25.5" x14ac:dyDescent="0.2">
      <c r="A82" s="57" t="s">
        <v>256</v>
      </c>
      <c r="B82" s="47"/>
      <c r="C82" s="48"/>
      <c r="D82" s="54">
        <f>D85+D92+D103+D107+D112+D118</f>
        <v>585366.99999999988</v>
      </c>
      <c r="E82" s="54">
        <f>E85+E92+E103+E107+E112+E118</f>
        <v>583135.69999999995</v>
      </c>
      <c r="F82" s="54">
        <f>E82-D82</f>
        <v>-2231.2999999999302</v>
      </c>
      <c r="G82" s="59">
        <f>E82/D82*100</f>
        <v>99.618820329810205</v>
      </c>
    </row>
    <row r="83" spans="1:7" ht="13.5" x14ac:dyDescent="0.25">
      <c r="A83" s="51" t="s">
        <v>235</v>
      </c>
      <c r="B83" s="47" t="s">
        <v>236</v>
      </c>
      <c r="C83" s="48"/>
      <c r="D83" s="48"/>
      <c r="E83" s="48"/>
      <c r="F83" s="48"/>
      <c r="G83" s="49" t="s">
        <v>19</v>
      </c>
    </row>
    <row r="84" spans="1:7" x14ac:dyDescent="0.2">
      <c r="A84" s="52" t="s">
        <v>237</v>
      </c>
      <c r="B84" s="53" t="s">
        <v>19</v>
      </c>
      <c r="C84" s="54">
        <v>336084.8</v>
      </c>
      <c r="D84" s="54">
        <v>595972.5</v>
      </c>
      <c r="E84" s="54">
        <v>591226.4</v>
      </c>
      <c r="F84" s="54">
        <v>-4746.1000000000004</v>
      </c>
      <c r="G84" s="55" t="s">
        <v>330</v>
      </c>
    </row>
    <row r="85" spans="1:7" ht="25.5" x14ac:dyDescent="0.2">
      <c r="A85" s="57" t="s">
        <v>256</v>
      </c>
      <c r="B85" s="53"/>
      <c r="C85" s="54"/>
      <c r="D85" s="54">
        <v>264277.09999999998</v>
      </c>
      <c r="E85" s="54">
        <v>262948</v>
      </c>
      <c r="F85" s="54">
        <f>E85-D85</f>
        <v>-1329.0999999999767</v>
      </c>
      <c r="G85" s="58">
        <f>E85/D85*100</f>
        <v>99.497080904853291</v>
      </c>
    </row>
    <row r="86" spans="1:7" x14ac:dyDescent="0.2">
      <c r="A86" s="56" t="s">
        <v>331</v>
      </c>
      <c r="B86" s="53" t="s">
        <v>332</v>
      </c>
      <c r="C86" s="54"/>
      <c r="D86" s="54">
        <v>280</v>
      </c>
      <c r="E86" s="54">
        <v>264.60000000000002</v>
      </c>
      <c r="F86" s="54">
        <v>-15.4</v>
      </c>
      <c r="G86" s="55" t="s">
        <v>41</v>
      </c>
    </row>
    <row r="87" spans="1:7" x14ac:dyDescent="0.2">
      <c r="A87" s="56" t="s">
        <v>333</v>
      </c>
      <c r="B87" s="53" t="s">
        <v>334</v>
      </c>
      <c r="C87" s="54">
        <v>15084.8</v>
      </c>
      <c r="D87" s="54">
        <v>15524.2</v>
      </c>
      <c r="E87" s="54">
        <v>14609.8</v>
      </c>
      <c r="F87" s="54">
        <v>-914.4</v>
      </c>
      <c r="G87" s="55" t="s">
        <v>335</v>
      </c>
    </row>
    <row r="88" spans="1:7" x14ac:dyDescent="0.2">
      <c r="A88" s="56" t="s">
        <v>336</v>
      </c>
      <c r="B88" s="53" t="s">
        <v>337</v>
      </c>
      <c r="C88" s="54">
        <v>311500</v>
      </c>
      <c r="D88" s="54">
        <v>572525.30000000005</v>
      </c>
      <c r="E88" s="54">
        <v>569895.69999999995</v>
      </c>
      <c r="F88" s="54">
        <v>-2629.6</v>
      </c>
      <c r="G88" s="55" t="s">
        <v>338</v>
      </c>
    </row>
    <row r="89" spans="1:7" x14ac:dyDescent="0.2">
      <c r="A89" s="56" t="s">
        <v>339</v>
      </c>
      <c r="B89" s="53" t="s">
        <v>340</v>
      </c>
      <c r="C89" s="54">
        <v>9500</v>
      </c>
      <c r="D89" s="54">
        <v>7643</v>
      </c>
      <c r="E89" s="54">
        <v>6456.2</v>
      </c>
      <c r="F89" s="54">
        <v>-1186.8</v>
      </c>
      <c r="G89" s="55" t="s">
        <v>341</v>
      </c>
    </row>
    <row r="90" spans="1:7" ht="13.5" x14ac:dyDescent="0.25">
      <c r="A90" s="51" t="s">
        <v>300</v>
      </c>
      <c r="B90" s="47" t="s">
        <v>301</v>
      </c>
      <c r="C90" s="48"/>
      <c r="D90" s="48"/>
      <c r="E90" s="48"/>
      <c r="F90" s="48"/>
      <c r="G90" s="49" t="s">
        <v>19</v>
      </c>
    </row>
    <row r="91" spans="1:7" x14ac:dyDescent="0.2">
      <c r="A91" s="52" t="s">
        <v>237</v>
      </c>
      <c r="B91" s="53" t="s">
        <v>19</v>
      </c>
      <c r="C91" s="54">
        <v>3189701.4</v>
      </c>
      <c r="D91" s="54">
        <v>3871347.6</v>
      </c>
      <c r="E91" s="54">
        <v>3745218.8</v>
      </c>
      <c r="F91" s="54">
        <v>-126128.8</v>
      </c>
      <c r="G91" s="55" t="s">
        <v>105</v>
      </c>
    </row>
    <row r="92" spans="1:7" ht="25.5" x14ac:dyDescent="0.2">
      <c r="A92" s="57" t="s">
        <v>256</v>
      </c>
      <c r="B92" s="53"/>
      <c r="C92" s="54"/>
      <c r="D92" s="54">
        <v>318820.8</v>
      </c>
      <c r="E92" s="54">
        <v>317918.59999999998</v>
      </c>
      <c r="F92" s="54">
        <f>E92-D92</f>
        <v>-902.20000000001164</v>
      </c>
      <c r="G92" s="58">
        <f>E92/D92*100</f>
        <v>99.717019717659568</v>
      </c>
    </row>
    <row r="93" spans="1:7" x14ac:dyDescent="0.2">
      <c r="A93" s="56" t="s">
        <v>342</v>
      </c>
      <c r="B93" s="53" t="s">
        <v>343</v>
      </c>
      <c r="C93" s="54">
        <v>28321.7</v>
      </c>
      <c r="D93" s="54">
        <v>32390.6</v>
      </c>
      <c r="E93" s="54">
        <v>32258.9</v>
      </c>
      <c r="F93" s="54">
        <v>-131.69999999999999</v>
      </c>
      <c r="G93" s="55" t="s">
        <v>308</v>
      </c>
    </row>
    <row r="94" spans="1:7" x14ac:dyDescent="0.2">
      <c r="A94" s="56" t="s">
        <v>344</v>
      </c>
      <c r="B94" s="53" t="s">
        <v>345</v>
      </c>
      <c r="C94" s="54">
        <v>1531426.4</v>
      </c>
      <c r="D94" s="54">
        <v>1965010.1</v>
      </c>
      <c r="E94" s="54">
        <v>1937589.5</v>
      </c>
      <c r="F94" s="54">
        <v>-27420.6</v>
      </c>
      <c r="G94" s="55" t="s">
        <v>346</v>
      </c>
    </row>
    <row r="95" spans="1:7" x14ac:dyDescent="0.2">
      <c r="A95" s="56" t="s">
        <v>347</v>
      </c>
      <c r="B95" s="53" t="s">
        <v>348</v>
      </c>
      <c r="C95" s="54">
        <v>40897.800000000003</v>
      </c>
      <c r="D95" s="54">
        <v>54073.3</v>
      </c>
      <c r="E95" s="54">
        <v>54066.9</v>
      </c>
      <c r="F95" s="54">
        <v>-6.4</v>
      </c>
      <c r="G95" s="55" t="s">
        <v>59</v>
      </c>
    </row>
    <row r="96" spans="1:7" x14ac:dyDescent="0.2">
      <c r="A96" s="56" t="s">
        <v>349</v>
      </c>
      <c r="B96" s="53" t="s">
        <v>350</v>
      </c>
      <c r="C96" s="54">
        <v>224987.1</v>
      </c>
      <c r="D96" s="54">
        <v>272281.09999999998</v>
      </c>
      <c r="E96" s="54">
        <v>269936.8</v>
      </c>
      <c r="F96" s="54">
        <v>-2344.3000000000002</v>
      </c>
      <c r="G96" s="55" t="s">
        <v>351</v>
      </c>
    </row>
    <row r="97" spans="1:7" x14ac:dyDescent="0.2">
      <c r="A97" s="56" t="s">
        <v>352</v>
      </c>
      <c r="B97" s="53" t="s">
        <v>353</v>
      </c>
      <c r="C97" s="54">
        <v>210694.3</v>
      </c>
      <c r="D97" s="54">
        <v>219586.6</v>
      </c>
      <c r="E97" s="54">
        <v>178639.8</v>
      </c>
      <c r="F97" s="54">
        <v>-40946.800000000003</v>
      </c>
      <c r="G97" s="55" t="s">
        <v>354</v>
      </c>
    </row>
    <row r="98" spans="1:7" x14ac:dyDescent="0.2">
      <c r="A98" s="56" t="s">
        <v>355</v>
      </c>
      <c r="B98" s="53" t="s">
        <v>356</v>
      </c>
      <c r="C98" s="54">
        <v>624078.9</v>
      </c>
      <c r="D98" s="54">
        <v>756856.3</v>
      </c>
      <c r="E98" s="54">
        <v>741008.9</v>
      </c>
      <c r="F98" s="54">
        <v>-15847.4</v>
      </c>
      <c r="G98" s="55" t="s">
        <v>114</v>
      </c>
    </row>
    <row r="99" spans="1:7" x14ac:dyDescent="0.2">
      <c r="A99" s="56" t="s">
        <v>357</v>
      </c>
      <c r="B99" s="53" t="s">
        <v>358</v>
      </c>
      <c r="C99" s="54">
        <v>1561</v>
      </c>
      <c r="D99" s="54">
        <v>2202.9</v>
      </c>
      <c r="E99" s="54">
        <v>59.3</v>
      </c>
      <c r="F99" s="54">
        <v>-2143.6</v>
      </c>
      <c r="G99" s="55" t="s">
        <v>359</v>
      </c>
    </row>
    <row r="100" spans="1:7" x14ac:dyDescent="0.2">
      <c r="A100" s="56" t="s">
        <v>360</v>
      </c>
      <c r="B100" s="53" t="s">
        <v>361</v>
      </c>
      <c r="C100" s="54">
        <v>527734.19999999995</v>
      </c>
      <c r="D100" s="54">
        <v>568946.6</v>
      </c>
      <c r="E100" s="54">
        <v>531658.80000000005</v>
      </c>
      <c r="F100" s="54">
        <v>-37287.800000000003</v>
      </c>
      <c r="G100" s="55" t="s">
        <v>362</v>
      </c>
    </row>
    <row r="101" spans="1:7" ht="13.5" x14ac:dyDescent="0.25">
      <c r="A101" s="51" t="s">
        <v>363</v>
      </c>
      <c r="B101" s="47" t="s">
        <v>364</v>
      </c>
      <c r="C101" s="48"/>
      <c r="D101" s="48"/>
      <c r="E101" s="48"/>
      <c r="F101" s="48"/>
      <c r="G101" s="49" t="s">
        <v>19</v>
      </c>
    </row>
    <row r="102" spans="1:7" x14ac:dyDescent="0.2">
      <c r="A102" s="52" t="s">
        <v>237</v>
      </c>
      <c r="B102" s="53" t="s">
        <v>19</v>
      </c>
      <c r="C102" s="54">
        <v>5387.5</v>
      </c>
      <c r="D102" s="54">
        <v>5556</v>
      </c>
      <c r="E102" s="54">
        <v>5431</v>
      </c>
      <c r="F102" s="54">
        <v>-125</v>
      </c>
      <c r="G102" s="55" t="s">
        <v>120</v>
      </c>
    </row>
    <row r="103" spans="1:7" ht="25.5" x14ac:dyDescent="0.2">
      <c r="A103" s="57" t="s">
        <v>256</v>
      </c>
      <c r="B103" s="53"/>
      <c r="C103" s="54"/>
      <c r="D103" s="54">
        <v>19.600000000000001</v>
      </c>
      <c r="E103" s="54">
        <v>19.600000000000001</v>
      </c>
      <c r="F103" s="54">
        <f>E103-D103</f>
        <v>0</v>
      </c>
      <c r="G103" s="58">
        <f>E103/D103*100</f>
        <v>100</v>
      </c>
    </row>
    <row r="104" spans="1:7" x14ac:dyDescent="0.2">
      <c r="A104" s="56" t="s">
        <v>365</v>
      </c>
      <c r="B104" s="53" t="s">
        <v>366</v>
      </c>
      <c r="C104" s="54">
        <v>5387.5</v>
      </c>
      <c r="D104" s="54">
        <v>5556</v>
      </c>
      <c r="E104" s="54">
        <v>5431</v>
      </c>
      <c r="F104" s="54">
        <f t="shared" ref="F104:F118" si="0">E104-D104</f>
        <v>-125</v>
      </c>
      <c r="G104" s="60">
        <f t="shared" ref="G104:G118" si="1">E104/D104*100</f>
        <v>97.75017998560115</v>
      </c>
    </row>
    <row r="105" spans="1:7" ht="13.5" x14ac:dyDescent="0.25">
      <c r="A105" s="51" t="s">
        <v>367</v>
      </c>
      <c r="B105" s="47" t="s">
        <v>368</v>
      </c>
      <c r="C105" s="48"/>
      <c r="D105" s="48"/>
      <c r="E105" s="48"/>
      <c r="F105" s="54"/>
      <c r="G105" s="60"/>
    </row>
    <row r="106" spans="1:7" x14ac:dyDescent="0.2">
      <c r="A106" s="52" t="s">
        <v>237</v>
      </c>
      <c r="B106" s="53" t="s">
        <v>19</v>
      </c>
      <c r="C106" s="54">
        <v>118840.8</v>
      </c>
      <c r="D106" s="54">
        <v>124735.8</v>
      </c>
      <c r="E106" s="54">
        <v>117831.2</v>
      </c>
      <c r="F106" s="54">
        <f t="shared" si="0"/>
        <v>-6904.6000000000058</v>
      </c>
      <c r="G106" s="60">
        <f t="shared" si="1"/>
        <v>94.464620421723353</v>
      </c>
    </row>
    <row r="107" spans="1:7" ht="25.5" x14ac:dyDescent="0.2">
      <c r="A107" s="57" t="s">
        <v>256</v>
      </c>
      <c r="B107" s="53"/>
      <c r="C107" s="54"/>
      <c r="D107" s="54">
        <v>793.6</v>
      </c>
      <c r="E107" s="54">
        <v>793.6</v>
      </c>
      <c r="F107" s="54">
        <f t="shared" si="0"/>
        <v>0</v>
      </c>
      <c r="G107" s="58">
        <f t="shared" si="1"/>
        <v>100</v>
      </c>
    </row>
    <row r="108" spans="1:7" x14ac:dyDescent="0.2">
      <c r="A108" s="56" t="s">
        <v>369</v>
      </c>
      <c r="B108" s="53" t="s">
        <v>370</v>
      </c>
      <c r="C108" s="54">
        <v>42570.6</v>
      </c>
      <c r="D108" s="54">
        <v>48725.7</v>
      </c>
      <c r="E108" s="54">
        <v>46138.400000000001</v>
      </c>
      <c r="F108" s="54">
        <f t="shared" si="0"/>
        <v>-2587.2999999999956</v>
      </c>
      <c r="G108" s="60">
        <f t="shared" si="1"/>
        <v>94.690071153415971</v>
      </c>
    </row>
    <row r="109" spans="1:7" x14ac:dyDescent="0.2">
      <c r="A109" s="56" t="s">
        <v>371</v>
      </c>
      <c r="B109" s="53" t="s">
        <v>372</v>
      </c>
      <c r="C109" s="54">
        <v>76270.2</v>
      </c>
      <c r="D109" s="54">
        <v>76010.100000000006</v>
      </c>
      <c r="E109" s="54">
        <v>71692.800000000003</v>
      </c>
      <c r="F109" s="54">
        <f t="shared" si="0"/>
        <v>-4317.3000000000029</v>
      </c>
      <c r="G109" s="60">
        <f t="shared" si="1"/>
        <v>94.32009693448633</v>
      </c>
    </row>
    <row r="110" spans="1:7" ht="13.5" x14ac:dyDescent="0.25">
      <c r="A110" s="51" t="s">
        <v>274</v>
      </c>
      <c r="B110" s="47" t="s">
        <v>275</v>
      </c>
      <c r="C110" s="48"/>
      <c r="D110" s="48"/>
      <c r="E110" s="48"/>
      <c r="F110" s="54"/>
      <c r="G110" s="60"/>
    </row>
    <row r="111" spans="1:7" x14ac:dyDescent="0.2">
      <c r="A111" s="52" t="s">
        <v>237</v>
      </c>
      <c r="B111" s="53" t="s">
        <v>19</v>
      </c>
      <c r="C111" s="54">
        <v>108526.1</v>
      </c>
      <c r="D111" s="54">
        <v>129603.8</v>
      </c>
      <c r="E111" s="54">
        <v>117273.9</v>
      </c>
      <c r="F111" s="54">
        <f t="shared" si="0"/>
        <v>-12329.900000000009</v>
      </c>
      <c r="G111" s="60">
        <f t="shared" si="1"/>
        <v>90.486467217782192</v>
      </c>
    </row>
    <row r="112" spans="1:7" ht="25.5" x14ac:dyDescent="0.2">
      <c r="A112" s="57" t="s">
        <v>256</v>
      </c>
      <c r="B112" s="53"/>
      <c r="C112" s="54"/>
      <c r="D112" s="54">
        <v>767.9</v>
      </c>
      <c r="E112" s="54">
        <v>767.9</v>
      </c>
      <c r="F112" s="54">
        <f t="shared" si="0"/>
        <v>0</v>
      </c>
      <c r="G112" s="58">
        <f t="shared" si="1"/>
        <v>100</v>
      </c>
    </row>
    <row r="113" spans="1:7" x14ac:dyDescent="0.2">
      <c r="A113" s="56" t="s">
        <v>373</v>
      </c>
      <c r="B113" s="53" t="s">
        <v>374</v>
      </c>
      <c r="C113" s="54">
        <v>17704.599999999999</v>
      </c>
      <c r="D113" s="54">
        <v>20031.900000000001</v>
      </c>
      <c r="E113" s="54">
        <v>18804.900000000001</v>
      </c>
      <c r="F113" s="54">
        <f t="shared" si="0"/>
        <v>-1227</v>
      </c>
      <c r="G113" s="60">
        <f t="shared" si="1"/>
        <v>93.874769742261094</v>
      </c>
    </row>
    <row r="114" spans="1:7" x14ac:dyDescent="0.2">
      <c r="A114" s="56" t="s">
        <v>276</v>
      </c>
      <c r="B114" s="53" t="s">
        <v>277</v>
      </c>
      <c r="C114" s="54">
        <v>82261.100000000006</v>
      </c>
      <c r="D114" s="54">
        <v>92010.6</v>
      </c>
      <c r="E114" s="54">
        <v>85836.800000000003</v>
      </c>
      <c r="F114" s="54">
        <f t="shared" si="0"/>
        <v>-6173.8000000000029</v>
      </c>
      <c r="G114" s="60">
        <f t="shared" si="1"/>
        <v>93.290120920850413</v>
      </c>
    </row>
    <row r="115" spans="1:7" x14ac:dyDescent="0.2">
      <c r="A115" s="56" t="s">
        <v>278</v>
      </c>
      <c r="B115" s="53" t="s">
        <v>279</v>
      </c>
      <c r="C115" s="54">
        <v>8560.4</v>
      </c>
      <c r="D115" s="54">
        <v>17561.3</v>
      </c>
      <c r="E115" s="54">
        <v>12632.2</v>
      </c>
      <c r="F115" s="54">
        <f t="shared" si="0"/>
        <v>-4929.0999999999985</v>
      </c>
      <c r="G115" s="60">
        <f t="shared" si="1"/>
        <v>71.932032366624341</v>
      </c>
    </row>
    <row r="116" spans="1:7" ht="13.5" x14ac:dyDescent="0.25">
      <c r="A116" s="51" t="s">
        <v>323</v>
      </c>
      <c r="B116" s="47" t="s">
        <v>324</v>
      </c>
      <c r="C116" s="48"/>
      <c r="D116" s="48"/>
      <c r="E116" s="48"/>
      <c r="F116" s="54"/>
      <c r="G116" s="60"/>
    </row>
    <row r="117" spans="1:7" x14ac:dyDescent="0.2">
      <c r="A117" s="52" t="s">
        <v>237</v>
      </c>
      <c r="B117" s="53" t="s">
        <v>19</v>
      </c>
      <c r="C117" s="54">
        <v>335.9</v>
      </c>
      <c r="D117" s="54">
        <v>1023.9</v>
      </c>
      <c r="E117" s="54">
        <v>755.7</v>
      </c>
      <c r="F117" s="54">
        <f t="shared" si="0"/>
        <v>-268.19999999999993</v>
      </c>
      <c r="G117" s="60">
        <f t="shared" si="1"/>
        <v>73.806035745678301</v>
      </c>
    </row>
    <row r="118" spans="1:7" ht="25.5" x14ac:dyDescent="0.2">
      <c r="A118" s="57" t="s">
        <v>256</v>
      </c>
      <c r="B118" s="53"/>
      <c r="C118" s="54"/>
      <c r="D118" s="54">
        <v>688</v>
      </c>
      <c r="E118" s="54">
        <v>688</v>
      </c>
      <c r="F118" s="54">
        <f t="shared" si="0"/>
        <v>0</v>
      </c>
      <c r="G118" s="58">
        <f t="shared" si="1"/>
        <v>100</v>
      </c>
    </row>
    <row r="119" spans="1:7" x14ac:dyDescent="0.2">
      <c r="A119" s="56" t="s">
        <v>325</v>
      </c>
      <c r="B119" s="53" t="s">
        <v>326</v>
      </c>
      <c r="C119" s="54">
        <v>335.9</v>
      </c>
      <c r="D119" s="54">
        <v>1023.9</v>
      </c>
      <c r="E119" s="54">
        <v>755.7</v>
      </c>
      <c r="F119" s="54">
        <v>-268.2</v>
      </c>
      <c r="G119" s="55" t="s">
        <v>375</v>
      </c>
    </row>
    <row r="120" spans="1:7" x14ac:dyDescent="0.2">
      <c r="A120" s="56"/>
      <c r="B120" s="53"/>
      <c r="C120" s="54"/>
      <c r="D120" s="54"/>
      <c r="E120" s="54"/>
      <c r="F120" s="54"/>
      <c r="G120" s="55"/>
    </row>
    <row r="121" spans="1:7" ht="28.5" x14ac:dyDescent="0.2">
      <c r="A121" s="46" t="s">
        <v>376</v>
      </c>
      <c r="B121" s="47" t="s">
        <v>377</v>
      </c>
      <c r="C121" s="48"/>
      <c r="D121" s="48"/>
      <c r="E121" s="48"/>
      <c r="F121" s="48"/>
      <c r="G121" s="49"/>
    </row>
    <row r="122" spans="1:7" x14ac:dyDescent="0.2">
      <c r="A122" s="50" t="s">
        <v>233</v>
      </c>
      <c r="B122" s="47" t="s">
        <v>77</v>
      </c>
      <c r="C122" s="48">
        <v>480516.9</v>
      </c>
      <c r="D122" s="48">
        <v>649782.69999999995</v>
      </c>
      <c r="E122" s="48">
        <v>589953.19999999995</v>
      </c>
      <c r="F122" s="48">
        <v>-59829.5</v>
      </c>
      <c r="G122" s="49" t="s">
        <v>378</v>
      </c>
    </row>
    <row r="123" spans="1:7" ht="13.5" x14ac:dyDescent="0.25">
      <c r="A123" s="51" t="s">
        <v>235</v>
      </c>
      <c r="B123" s="47" t="s">
        <v>236</v>
      </c>
      <c r="C123" s="48"/>
      <c r="D123" s="48"/>
      <c r="E123" s="48"/>
      <c r="F123" s="48"/>
      <c r="G123" s="49" t="s">
        <v>19</v>
      </c>
    </row>
    <row r="124" spans="1:7" x14ac:dyDescent="0.2">
      <c r="A124" s="52" t="s">
        <v>237</v>
      </c>
      <c r="B124" s="53" t="s">
        <v>19</v>
      </c>
      <c r="C124" s="54">
        <v>480516.9</v>
      </c>
      <c r="D124" s="54">
        <v>649782.69999999995</v>
      </c>
      <c r="E124" s="54">
        <v>589953.19999999995</v>
      </c>
      <c r="F124" s="54">
        <v>-59829.5</v>
      </c>
      <c r="G124" s="55" t="s">
        <v>378</v>
      </c>
    </row>
    <row r="125" spans="1:7" x14ac:dyDescent="0.2">
      <c r="A125" s="56" t="s">
        <v>379</v>
      </c>
      <c r="B125" s="53" t="s">
        <v>380</v>
      </c>
      <c r="C125" s="54">
        <v>42768.9</v>
      </c>
      <c r="D125" s="54">
        <v>45225.4</v>
      </c>
      <c r="E125" s="54">
        <v>40269.599999999999</v>
      </c>
      <c r="F125" s="54">
        <v>-4955.8</v>
      </c>
      <c r="G125" s="55" t="s">
        <v>381</v>
      </c>
    </row>
    <row r="126" spans="1:7" ht="25.5" x14ac:dyDescent="0.2">
      <c r="A126" s="56" t="s">
        <v>382</v>
      </c>
      <c r="B126" s="53" t="s">
        <v>383</v>
      </c>
      <c r="C126" s="54">
        <v>437748</v>
      </c>
      <c r="D126" s="54">
        <v>604557.30000000005</v>
      </c>
      <c r="E126" s="54">
        <v>549683.6</v>
      </c>
      <c r="F126" s="54">
        <v>-54873.7</v>
      </c>
      <c r="G126" s="55" t="s">
        <v>282</v>
      </c>
    </row>
    <row r="127" spans="1:7" x14ac:dyDescent="0.2">
      <c r="A127" s="56"/>
      <c r="B127" s="53"/>
      <c r="C127" s="54"/>
      <c r="D127" s="54"/>
      <c r="E127" s="54"/>
      <c r="F127" s="54"/>
      <c r="G127" s="55"/>
    </row>
    <row r="128" spans="1:7" ht="14.25" x14ac:dyDescent="0.2">
      <c r="A128" s="46" t="s">
        <v>384</v>
      </c>
      <c r="B128" s="47" t="s">
        <v>385</v>
      </c>
      <c r="C128" s="48"/>
      <c r="D128" s="48"/>
      <c r="E128" s="48"/>
      <c r="F128" s="48"/>
      <c r="G128" s="49"/>
    </row>
    <row r="129" spans="1:7" x14ac:dyDescent="0.2">
      <c r="A129" s="50" t="s">
        <v>233</v>
      </c>
      <c r="B129" s="47" t="s">
        <v>77</v>
      </c>
      <c r="C129" s="48">
        <v>901832.9</v>
      </c>
      <c r="D129" s="48">
        <v>1101090.1000000001</v>
      </c>
      <c r="E129" s="48">
        <v>1027274.6</v>
      </c>
      <c r="F129" s="48">
        <v>-73815.5</v>
      </c>
      <c r="G129" s="49" t="s">
        <v>386</v>
      </c>
    </row>
    <row r="130" spans="1:7" ht="25.5" x14ac:dyDescent="0.2">
      <c r="A130" s="57" t="s">
        <v>256</v>
      </c>
      <c r="B130" s="47"/>
      <c r="C130" s="48"/>
      <c r="D130" s="54">
        <f>D133+D139+D144+D148</f>
        <v>44200.7</v>
      </c>
      <c r="E130" s="54">
        <f>E133+E139+E144+E148</f>
        <v>38950.899999999994</v>
      </c>
      <c r="F130" s="54">
        <f>E130-D130</f>
        <v>-5249.8000000000029</v>
      </c>
      <c r="G130" s="58">
        <f>E130/D130*100</f>
        <v>88.122812534643117</v>
      </c>
    </row>
    <row r="131" spans="1:7" ht="13.5" x14ac:dyDescent="0.25">
      <c r="A131" s="51" t="s">
        <v>387</v>
      </c>
      <c r="B131" s="47" t="s">
        <v>388</v>
      </c>
      <c r="C131" s="48"/>
      <c r="D131" s="48"/>
      <c r="E131" s="48"/>
      <c r="F131" s="48"/>
      <c r="G131" s="49" t="s">
        <v>19</v>
      </c>
    </row>
    <row r="132" spans="1:7" x14ac:dyDescent="0.2">
      <c r="A132" s="52" t="s">
        <v>237</v>
      </c>
      <c r="B132" s="53" t="s">
        <v>19</v>
      </c>
      <c r="C132" s="54">
        <v>756387.5</v>
      </c>
      <c r="D132" s="54">
        <v>946677.6</v>
      </c>
      <c r="E132" s="54">
        <v>877937.4</v>
      </c>
      <c r="F132" s="54">
        <v>-68740.2</v>
      </c>
      <c r="G132" s="55" t="s">
        <v>17</v>
      </c>
    </row>
    <row r="133" spans="1:7" ht="25.5" x14ac:dyDescent="0.2">
      <c r="A133" s="57" t="s">
        <v>256</v>
      </c>
      <c r="B133" s="53"/>
      <c r="C133" s="54"/>
      <c r="D133" s="54">
        <v>41658.9</v>
      </c>
      <c r="E133" s="54">
        <v>36790.5</v>
      </c>
      <c r="F133" s="54">
        <f>E133-D133</f>
        <v>-4868.4000000000015</v>
      </c>
      <c r="G133" s="58">
        <f>E133/D133*100</f>
        <v>88.313661666534642</v>
      </c>
    </row>
    <row r="134" spans="1:7" x14ac:dyDescent="0.2">
      <c r="A134" s="56" t="s">
        <v>389</v>
      </c>
      <c r="B134" s="53" t="s">
        <v>390</v>
      </c>
      <c r="C134" s="54">
        <v>18442.5</v>
      </c>
      <c r="D134" s="54">
        <v>18948.599999999999</v>
      </c>
      <c r="E134" s="54">
        <v>16879.2</v>
      </c>
      <c r="F134" s="54">
        <v>-2069.4</v>
      </c>
      <c r="G134" s="55" t="s">
        <v>391</v>
      </c>
    </row>
    <row r="135" spans="1:7" x14ac:dyDescent="0.2">
      <c r="A135" s="56" t="s">
        <v>392</v>
      </c>
      <c r="B135" s="53" t="s">
        <v>393</v>
      </c>
      <c r="C135" s="54">
        <v>337457.2</v>
      </c>
      <c r="D135" s="54">
        <v>462829.3</v>
      </c>
      <c r="E135" s="54">
        <v>443643</v>
      </c>
      <c r="F135" s="54">
        <v>-19186.3</v>
      </c>
      <c r="G135" s="55" t="s">
        <v>394</v>
      </c>
    </row>
    <row r="136" spans="1:7" x14ac:dyDescent="0.2">
      <c r="A136" s="56" t="s">
        <v>395</v>
      </c>
      <c r="B136" s="53" t="s">
        <v>396</v>
      </c>
      <c r="C136" s="54">
        <v>400487.8</v>
      </c>
      <c r="D136" s="54">
        <v>464899.7</v>
      </c>
      <c r="E136" s="54">
        <v>417415.2</v>
      </c>
      <c r="F136" s="54">
        <v>-47484.5</v>
      </c>
      <c r="G136" s="55" t="s">
        <v>397</v>
      </c>
    </row>
    <row r="137" spans="1:7" ht="13.5" x14ac:dyDescent="0.25">
      <c r="A137" s="51" t="s">
        <v>367</v>
      </c>
      <c r="B137" s="47" t="s">
        <v>368</v>
      </c>
      <c r="C137" s="48"/>
      <c r="D137" s="48"/>
      <c r="E137" s="48"/>
      <c r="F137" s="48"/>
      <c r="G137" s="49" t="s">
        <v>19</v>
      </c>
    </row>
    <row r="138" spans="1:7" x14ac:dyDescent="0.2">
      <c r="A138" s="52" t="s">
        <v>237</v>
      </c>
      <c r="B138" s="53" t="s">
        <v>19</v>
      </c>
      <c r="C138" s="54">
        <v>108348.4</v>
      </c>
      <c r="D138" s="54">
        <v>113550.7</v>
      </c>
      <c r="E138" s="54">
        <v>112698.5</v>
      </c>
      <c r="F138" s="54">
        <v>-852.2</v>
      </c>
      <c r="G138" s="55" t="s">
        <v>330</v>
      </c>
    </row>
    <row r="139" spans="1:7" ht="25.5" x14ac:dyDescent="0.2">
      <c r="A139" s="57" t="s">
        <v>256</v>
      </c>
      <c r="B139" s="53"/>
      <c r="C139" s="54"/>
      <c r="D139" s="54">
        <v>367.7</v>
      </c>
      <c r="E139" s="54">
        <v>295.7</v>
      </c>
      <c r="F139" s="54">
        <f>E139-D139</f>
        <v>-72</v>
      </c>
      <c r="G139" s="58">
        <f>E139/D139*100</f>
        <v>80.41881968996465</v>
      </c>
    </row>
    <row r="140" spans="1:7" x14ac:dyDescent="0.2">
      <c r="A140" s="56" t="s">
        <v>369</v>
      </c>
      <c r="B140" s="53" t="s">
        <v>370</v>
      </c>
      <c r="C140" s="54">
        <v>20522.2</v>
      </c>
      <c r="D140" s="54">
        <v>21306.6</v>
      </c>
      <c r="E140" s="54">
        <v>21169.1</v>
      </c>
      <c r="F140" s="54">
        <v>-137.5</v>
      </c>
      <c r="G140" s="55" t="s">
        <v>398</v>
      </c>
    </row>
    <row r="141" spans="1:7" x14ac:dyDescent="0.2">
      <c r="A141" s="56" t="s">
        <v>371</v>
      </c>
      <c r="B141" s="53" t="s">
        <v>372</v>
      </c>
      <c r="C141" s="54">
        <v>87826.2</v>
      </c>
      <c r="D141" s="54">
        <v>92244.1</v>
      </c>
      <c r="E141" s="54">
        <v>91529.5</v>
      </c>
      <c r="F141" s="54">
        <v>-714.6</v>
      </c>
      <c r="G141" s="55" t="s">
        <v>330</v>
      </c>
    </row>
    <row r="142" spans="1:7" ht="13.5" x14ac:dyDescent="0.25">
      <c r="A142" s="51" t="s">
        <v>274</v>
      </c>
      <c r="B142" s="47" t="s">
        <v>275</v>
      </c>
      <c r="C142" s="48"/>
      <c r="D142" s="48"/>
      <c r="E142" s="48"/>
      <c r="F142" s="48"/>
      <c r="G142" s="49" t="s">
        <v>19</v>
      </c>
    </row>
    <row r="143" spans="1:7" x14ac:dyDescent="0.2">
      <c r="A143" s="52" t="s">
        <v>237</v>
      </c>
      <c r="B143" s="53" t="s">
        <v>19</v>
      </c>
      <c r="C143" s="54">
        <v>36646.1</v>
      </c>
      <c r="D143" s="54">
        <v>39126.9</v>
      </c>
      <c r="E143" s="54">
        <v>35189.599999999999</v>
      </c>
      <c r="F143" s="54">
        <v>-3937.3</v>
      </c>
      <c r="G143" s="55" t="s">
        <v>399</v>
      </c>
    </row>
    <row r="144" spans="1:7" ht="25.5" x14ac:dyDescent="0.2">
      <c r="A144" s="57" t="s">
        <v>256</v>
      </c>
      <c r="B144" s="53"/>
      <c r="C144" s="54"/>
      <c r="D144" s="54">
        <v>890.1</v>
      </c>
      <c r="E144" s="54">
        <v>596.70000000000005</v>
      </c>
      <c r="F144" s="54">
        <f>E144-D144</f>
        <v>-293.39999999999998</v>
      </c>
      <c r="G144" s="58">
        <f>E144/D144*100</f>
        <v>67.037411526794742</v>
      </c>
    </row>
    <row r="145" spans="1:7" x14ac:dyDescent="0.2">
      <c r="A145" s="56" t="s">
        <v>276</v>
      </c>
      <c r="B145" s="53" t="s">
        <v>277</v>
      </c>
      <c r="C145" s="54">
        <v>36646.1</v>
      </c>
      <c r="D145" s="54">
        <v>39126.9</v>
      </c>
      <c r="E145" s="54">
        <v>35189.599999999999</v>
      </c>
      <c r="F145" s="54">
        <v>-3937.3</v>
      </c>
      <c r="G145" s="55" t="s">
        <v>399</v>
      </c>
    </row>
    <row r="146" spans="1:7" ht="13.5" x14ac:dyDescent="0.25">
      <c r="A146" s="51" t="s">
        <v>323</v>
      </c>
      <c r="B146" s="47" t="s">
        <v>324</v>
      </c>
      <c r="C146" s="48"/>
      <c r="D146" s="48"/>
      <c r="E146" s="48"/>
      <c r="F146" s="48"/>
      <c r="G146" s="49" t="s">
        <v>19</v>
      </c>
    </row>
    <row r="147" spans="1:7" x14ac:dyDescent="0.2">
      <c r="A147" s="52" t="s">
        <v>237</v>
      </c>
      <c r="B147" s="53" t="s">
        <v>19</v>
      </c>
      <c r="C147" s="54">
        <v>450.9</v>
      </c>
      <c r="D147" s="54">
        <v>1734.9</v>
      </c>
      <c r="E147" s="54">
        <v>1449</v>
      </c>
      <c r="F147" s="54">
        <v>-285.89999999999998</v>
      </c>
      <c r="G147" s="55" t="s">
        <v>400</v>
      </c>
    </row>
    <row r="148" spans="1:7" ht="25.5" x14ac:dyDescent="0.2">
      <c r="A148" s="57" t="s">
        <v>256</v>
      </c>
      <c r="B148" s="53"/>
      <c r="C148" s="54"/>
      <c r="D148" s="54">
        <v>1284</v>
      </c>
      <c r="E148" s="54">
        <v>1268</v>
      </c>
      <c r="F148" s="54">
        <f>E148-D148</f>
        <v>-16</v>
      </c>
      <c r="G148" s="58">
        <f>E148/D148*100</f>
        <v>98.753894080996886</v>
      </c>
    </row>
    <row r="149" spans="1:7" x14ac:dyDescent="0.2">
      <c r="A149" s="56" t="s">
        <v>325</v>
      </c>
      <c r="B149" s="53" t="s">
        <v>326</v>
      </c>
      <c r="C149" s="54">
        <v>450.9</v>
      </c>
      <c r="D149" s="54">
        <v>1734.9</v>
      </c>
      <c r="E149" s="54">
        <v>1449</v>
      </c>
      <c r="F149" s="54">
        <v>-285.89999999999998</v>
      </c>
      <c r="G149" s="55" t="s">
        <v>400</v>
      </c>
    </row>
    <row r="150" spans="1:7" x14ac:dyDescent="0.2">
      <c r="A150" s="56"/>
      <c r="B150" s="53"/>
      <c r="C150" s="54"/>
      <c r="D150" s="54"/>
      <c r="E150" s="54"/>
      <c r="F150" s="54"/>
      <c r="G150" s="55"/>
    </row>
    <row r="151" spans="1:7" ht="14.25" x14ac:dyDescent="0.2">
      <c r="A151" s="46" t="s">
        <v>401</v>
      </c>
      <c r="B151" s="47" t="s">
        <v>402</v>
      </c>
      <c r="C151" s="48"/>
      <c r="D151" s="48"/>
      <c r="E151" s="48"/>
      <c r="F151" s="48"/>
      <c r="G151" s="49"/>
    </row>
    <row r="152" spans="1:7" x14ac:dyDescent="0.2">
      <c r="A152" s="50" t="s">
        <v>233</v>
      </c>
      <c r="B152" s="47" t="s">
        <v>77</v>
      </c>
      <c r="C152" s="48">
        <v>219806</v>
      </c>
      <c r="D152" s="48">
        <v>946784.7</v>
      </c>
      <c r="E152" s="48">
        <v>669695.4</v>
      </c>
      <c r="F152" s="48">
        <v>-277089.3</v>
      </c>
      <c r="G152" s="49" t="s">
        <v>403</v>
      </c>
    </row>
    <row r="153" spans="1:7" ht="25.5" x14ac:dyDescent="0.2">
      <c r="A153" s="57" t="s">
        <v>256</v>
      </c>
      <c r="B153" s="53"/>
      <c r="C153" s="54"/>
      <c r="D153" s="54">
        <f>D156</f>
        <v>120000</v>
      </c>
      <c r="E153" s="54">
        <f>E156</f>
        <v>76111.5</v>
      </c>
      <c r="F153" s="54">
        <f>E153-D153</f>
        <v>-43888.5</v>
      </c>
      <c r="G153" s="58">
        <f>E153/D153*100</f>
        <v>63.426249999999996</v>
      </c>
    </row>
    <row r="154" spans="1:7" ht="13.5" x14ac:dyDescent="0.25">
      <c r="A154" s="51" t="s">
        <v>269</v>
      </c>
      <c r="B154" s="47" t="s">
        <v>270</v>
      </c>
      <c r="C154" s="48"/>
      <c r="D154" s="48"/>
      <c r="E154" s="48"/>
      <c r="F154" s="48"/>
      <c r="G154" s="49" t="s">
        <v>19</v>
      </c>
    </row>
    <row r="155" spans="1:7" x14ac:dyDescent="0.2">
      <c r="A155" s="52" t="s">
        <v>237</v>
      </c>
      <c r="B155" s="53" t="s">
        <v>19</v>
      </c>
      <c r="C155" s="54">
        <v>219806</v>
      </c>
      <c r="D155" s="54">
        <v>946784.7</v>
      </c>
      <c r="E155" s="54">
        <v>669695.4</v>
      </c>
      <c r="F155" s="54">
        <v>-277089.3</v>
      </c>
      <c r="G155" s="55" t="s">
        <v>403</v>
      </c>
    </row>
    <row r="156" spans="1:7" ht="25.5" x14ac:dyDescent="0.2">
      <c r="A156" s="57" t="s">
        <v>256</v>
      </c>
      <c r="B156" s="53"/>
      <c r="C156" s="54"/>
      <c r="D156" s="54">
        <v>120000</v>
      </c>
      <c r="E156" s="54">
        <v>76111.5</v>
      </c>
      <c r="F156" s="54">
        <f>E156-D156</f>
        <v>-43888.5</v>
      </c>
      <c r="G156" s="58">
        <f>E156/D156*100</f>
        <v>63.426249999999996</v>
      </c>
    </row>
    <row r="157" spans="1:7" ht="25.5" x14ac:dyDescent="0.2">
      <c r="A157" s="56" t="s">
        <v>404</v>
      </c>
      <c r="B157" s="53" t="s">
        <v>405</v>
      </c>
      <c r="C157" s="54">
        <v>15859.2</v>
      </c>
      <c r="D157" s="54">
        <v>16342.4</v>
      </c>
      <c r="E157" s="54">
        <v>15063.3</v>
      </c>
      <c r="F157" s="54">
        <v>-1279.0999999999999</v>
      </c>
      <c r="G157" s="55" t="s">
        <v>406</v>
      </c>
    </row>
    <row r="158" spans="1:7" x14ac:dyDescent="0.2">
      <c r="A158" s="56" t="s">
        <v>407</v>
      </c>
      <c r="B158" s="53" t="s">
        <v>408</v>
      </c>
      <c r="C158" s="54">
        <v>28282.7</v>
      </c>
      <c r="D158" s="54">
        <v>233362.7</v>
      </c>
      <c r="E158" s="54">
        <v>5153.7</v>
      </c>
      <c r="F158" s="54">
        <v>-228209</v>
      </c>
      <c r="G158" s="55" t="s">
        <v>409</v>
      </c>
    </row>
    <row r="159" spans="1:7" x14ac:dyDescent="0.2">
      <c r="A159" s="56" t="s">
        <v>410</v>
      </c>
      <c r="B159" s="53" t="s">
        <v>411</v>
      </c>
      <c r="C159" s="54">
        <v>140082.6</v>
      </c>
      <c r="D159" s="54">
        <v>660082.6</v>
      </c>
      <c r="E159" s="54">
        <v>614920.69999999995</v>
      </c>
      <c r="F159" s="54">
        <v>-45161.9</v>
      </c>
      <c r="G159" s="55" t="s">
        <v>412</v>
      </c>
    </row>
    <row r="160" spans="1:7" x14ac:dyDescent="0.2">
      <c r="A160" s="56" t="s">
        <v>413</v>
      </c>
      <c r="B160" s="53" t="s">
        <v>414</v>
      </c>
      <c r="C160" s="54">
        <v>14481</v>
      </c>
      <c r="D160" s="54">
        <v>15596.5</v>
      </c>
      <c r="E160" s="54">
        <v>13357.2</v>
      </c>
      <c r="F160" s="54">
        <v>-2239.3000000000002</v>
      </c>
      <c r="G160" s="55" t="s">
        <v>415</v>
      </c>
    </row>
    <row r="161" spans="1:7" x14ac:dyDescent="0.2">
      <c r="A161" s="56" t="s">
        <v>416</v>
      </c>
      <c r="B161" s="53" t="s">
        <v>417</v>
      </c>
      <c r="C161" s="54">
        <v>5200</v>
      </c>
      <c r="D161" s="54">
        <v>5300</v>
      </c>
      <c r="E161" s="54">
        <v>5300</v>
      </c>
      <c r="F161" s="54"/>
      <c r="G161" s="55" t="s">
        <v>59</v>
      </c>
    </row>
    <row r="162" spans="1:7" x14ac:dyDescent="0.2">
      <c r="A162" s="56" t="s">
        <v>418</v>
      </c>
      <c r="B162" s="53" t="s">
        <v>419</v>
      </c>
      <c r="C162" s="54">
        <v>12900.5</v>
      </c>
      <c r="D162" s="54">
        <v>13100.5</v>
      </c>
      <c r="E162" s="54">
        <v>12900.5</v>
      </c>
      <c r="F162" s="54">
        <v>-200</v>
      </c>
      <c r="G162" s="55" t="s">
        <v>420</v>
      </c>
    </row>
    <row r="163" spans="1:7" x14ac:dyDescent="0.2">
      <c r="A163" s="56" t="s">
        <v>421</v>
      </c>
      <c r="B163" s="53" t="s">
        <v>422</v>
      </c>
      <c r="C163" s="54">
        <v>3000</v>
      </c>
      <c r="D163" s="54">
        <v>3000</v>
      </c>
      <c r="E163" s="54">
        <v>3000</v>
      </c>
      <c r="F163" s="54"/>
      <c r="G163" s="55" t="s">
        <v>59</v>
      </c>
    </row>
    <row r="164" spans="1:7" x14ac:dyDescent="0.2">
      <c r="A164" s="56"/>
      <c r="B164" s="53"/>
      <c r="C164" s="54"/>
      <c r="D164" s="54"/>
      <c r="E164" s="54"/>
      <c r="F164" s="54"/>
      <c r="G164" s="55"/>
    </row>
    <row r="165" spans="1:7" ht="28.5" x14ac:dyDescent="0.2">
      <c r="A165" s="46" t="s">
        <v>423</v>
      </c>
      <c r="B165" s="47" t="s">
        <v>424</v>
      </c>
      <c r="C165" s="48"/>
      <c r="D165" s="48"/>
      <c r="E165" s="48"/>
      <c r="F165" s="48"/>
      <c r="G165" s="49"/>
    </row>
    <row r="166" spans="1:7" x14ac:dyDescent="0.2">
      <c r="A166" s="50" t="s">
        <v>233</v>
      </c>
      <c r="B166" s="47" t="s">
        <v>77</v>
      </c>
      <c r="C166" s="48">
        <v>4969682.9000000004</v>
      </c>
      <c r="D166" s="48">
        <v>6202368.5999999996</v>
      </c>
      <c r="E166" s="48">
        <v>4795567.9000000004</v>
      </c>
      <c r="F166" s="48">
        <f>E166-D166</f>
        <v>-1406800.6999999993</v>
      </c>
      <c r="G166" s="61">
        <f>E166/D166*100</f>
        <v>77.318331258158395</v>
      </c>
    </row>
    <row r="167" spans="1:7" ht="25.5" x14ac:dyDescent="0.2">
      <c r="A167" s="57" t="s">
        <v>256</v>
      </c>
      <c r="B167" s="53"/>
      <c r="C167" s="54"/>
      <c r="D167" s="54">
        <f>D170+D202</f>
        <v>45028.6</v>
      </c>
      <c r="E167" s="54">
        <f>E170+E202</f>
        <v>30931</v>
      </c>
      <c r="F167" s="54">
        <f>E167-D167</f>
        <v>-14097.599999999999</v>
      </c>
      <c r="G167" s="58">
        <f>E167/D167*100</f>
        <v>68.691898038135761</v>
      </c>
    </row>
    <row r="168" spans="1:7" ht="13.5" x14ac:dyDescent="0.25">
      <c r="A168" s="51" t="s">
        <v>269</v>
      </c>
      <c r="B168" s="47" t="s">
        <v>270</v>
      </c>
      <c r="C168" s="48"/>
      <c r="D168" s="48"/>
      <c r="E168" s="48"/>
      <c r="F168" s="48"/>
      <c r="G168" s="49" t="s">
        <v>19</v>
      </c>
    </row>
    <row r="169" spans="1:7" x14ac:dyDescent="0.2">
      <c r="A169" s="52" t="s">
        <v>237</v>
      </c>
      <c r="B169" s="53" t="s">
        <v>19</v>
      </c>
      <c r="C169" s="54">
        <v>4331721.8</v>
      </c>
      <c r="D169" s="54">
        <v>5371593.7000000002</v>
      </c>
      <c r="E169" s="54">
        <v>4287555.9000000004</v>
      </c>
      <c r="F169" s="54">
        <f>E169-D169</f>
        <v>-1084037.7999999998</v>
      </c>
      <c r="G169" s="58">
        <f>E169/D169*100</f>
        <v>79.819065615480184</v>
      </c>
    </row>
    <row r="170" spans="1:7" ht="25.5" x14ac:dyDescent="0.2">
      <c r="A170" s="57" t="s">
        <v>256</v>
      </c>
      <c r="B170" s="53"/>
      <c r="C170" s="54"/>
      <c r="D170" s="54">
        <v>45012.6</v>
      </c>
      <c r="E170" s="54">
        <v>30915</v>
      </c>
      <c r="F170" s="54">
        <f>E170-D170</f>
        <v>-14097.599999999999</v>
      </c>
      <c r="G170" s="58">
        <f>E170/D170*100</f>
        <v>68.680769384572329</v>
      </c>
    </row>
    <row r="171" spans="1:7" x14ac:dyDescent="0.2">
      <c r="A171" s="56" t="s">
        <v>410</v>
      </c>
      <c r="B171" s="53" t="s">
        <v>411</v>
      </c>
      <c r="C171" s="54">
        <v>36000</v>
      </c>
      <c r="D171" s="54">
        <v>15190.3</v>
      </c>
      <c r="E171" s="54">
        <v>12998.9</v>
      </c>
      <c r="F171" s="54">
        <v>-2191.4</v>
      </c>
      <c r="G171" s="55" t="s">
        <v>415</v>
      </c>
    </row>
    <row r="172" spans="1:7" x14ac:dyDescent="0.2">
      <c r="A172" s="56" t="s">
        <v>425</v>
      </c>
      <c r="B172" s="53" t="s">
        <v>426</v>
      </c>
      <c r="C172" s="54">
        <v>26386.6</v>
      </c>
      <c r="D172" s="54">
        <v>29126.400000000001</v>
      </c>
      <c r="E172" s="54">
        <v>28421.5</v>
      </c>
      <c r="F172" s="54">
        <v>-704.9</v>
      </c>
      <c r="G172" s="55" t="s">
        <v>427</v>
      </c>
    </row>
    <row r="173" spans="1:7" x14ac:dyDescent="0.2">
      <c r="A173" s="56" t="s">
        <v>428</v>
      </c>
      <c r="B173" s="53" t="s">
        <v>429</v>
      </c>
      <c r="C173" s="54">
        <v>63527.7</v>
      </c>
      <c r="D173" s="54">
        <v>76514.7</v>
      </c>
      <c r="E173" s="54">
        <v>75896.600000000006</v>
      </c>
      <c r="F173" s="54">
        <v>-618.1</v>
      </c>
      <c r="G173" s="55" t="s">
        <v>330</v>
      </c>
    </row>
    <row r="174" spans="1:7" x14ac:dyDescent="0.2">
      <c r="A174" s="56" t="s">
        <v>430</v>
      </c>
      <c r="B174" s="53" t="s">
        <v>431</v>
      </c>
      <c r="C174" s="54">
        <v>13849.7</v>
      </c>
      <c r="D174" s="54">
        <v>12946.5</v>
      </c>
      <c r="E174" s="54">
        <v>8147.8</v>
      </c>
      <c r="F174" s="54">
        <v>-4798.7</v>
      </c>
      <c r="G174" s="55" t="s">
        <v>432</v>
      </c>
    </row>
    <row r="175" spans="1:7" x14ac:dyDescent="0.2">
      <c r="A175" s="56" t="s">
        <v>433</v>
      </c>
      <c r="B175" s="53" t="s">
        <v>434</v>
      </c>
      <c r="C175" s="54">
        <v>914</v>
      </c>
      <c r="D175" s="54">
        <v>763.5</v>
      </c>
      <c r="E175" s="54">
        <v>333.5</v>
      </c>
      <c r="F175" s="54">
        <v>-430</v>
      </c>
      <c r="G175" s="55" t="s">
        <v>435</v>
      </c>
    </row>
    <row r="176" spans="1:7" x14ac:dyDescent="0.2">
      <c r="A176" s="56" t="s">
        <v>436</v>
      </c>
      <c r="B176" s="53" t="s">
        <v>437</v>
      </c>
      <c r="C176" s="54">
        <v>117138.6</v>
      </c>
      <c r="D176" s="54">
        <v>271150.09999999998</v>
      </c>
      <c r="E176" s="54">
        <v>256181</v>
      </c>
      <c r="F176" s="54">
        <v>-14969.1</v>
      </c>
      <c r="G176" s="55" t="s">
        <v>41</v>
      </c>
    </row>
    <row r="177" spans="1:7" x14ac:dyDescent="0.2">
      <c r="A177" s="56" t="s">
        <v>438</v>
      </c>
      <c r="B177" s="53" t="s">
        <v>439</v>
      </c>
      <c r="C177" s="54">
        <v>149751</v>
      </c>
      <c r="D177" s="54">
        <v>67214.8</v>
      </c>
      <c r="E177" s="54">
        <v>23189.200000000001</v>
      </c>
      <c r="F177" s="54">
        <f>E177-D177</f>
        <v>-44025.600000000006</v>
      </c>
      <c r="G177" s="58">
        <f>E177/D177*100</f>
        <v>34.500139850152053</v>
      </c>
    </row>
    <row r="178" spans="1:7" x14ac:dyDescent="0.2">
      <c r="A178" s="56" t="s">
        <v>440</v>
      </c>
      <c r="B178" s="53" t="s">
        <v>441</v>
      </c>
      <c r="C178" s="54">
        <v>3913.7</v>
      </c>
      <c r="D178" s="54">
        <v>3913.7</v>
      </c>
      <c r="E178" s="54">
        <v>2846.7</v>
      </c>
      <c r="F178" s="54">
        <v>-1067</v>
      </c>
      <c r="G178" s="55" t="s">
        <v>442</v>
      </c>
    </row>
    <row r="179" spans="1:7" x14ac:dyDescent="0.2">
      <c r="A179" s="56" t="s">
        <v>443</v>
      </c>
      <c r="B179" s="53" t="s">
        <v>444</v>
      </c>
      <c r="C179" s="54">
        <v>420962.2</v>
      </c>
      <c r="D179" s="54">
        <v>29609.200000000001</v>
      </c>
      <c r="E179" s="54">
        <v>28202.5</v>
      </c>
      <c r="F179" s="54">
        <v>-1406.7</v>
      </c>
      <c r="G179" s="55" t="s">
        <v>445</v>
      </c>
    </row>
    <row r="180" spans="1:7" x14ac:dyDescent="0.2">
      <c r="A180" s="56" t="s">
        <v>446</v>
      </c>
      <c r="B180" s="53" t="s">
        <v>447</v>
      </c>
      <c r="C180" s="54">
        <v>15604.2</v>
      </c>
      <c r="D180" s="54">
        <v>14314.6</v>
      </c>
      <c r="E180" s="54">
        <v>486.2</v>
      </c>
      <c r="F180" s="54">
        <v>-13828.4</v>
      </c>
      <c r="G180" s="55" t="s">
        <v>448</v>
      </c>
    </row>
    <row r="181" spans="1:7" x14ac:dyDescent="0.2">
      <c r="A181" s="56" t="s">
        <v>449</v>
      </c>
      <c r="B181" s="53" t="s">
        <v>450</v>
      </c>
      <c r="C181" s="54">
        <v>20000</v>
      </c>
      <c r="D181" s="54">
        <v>27530</v>
      </c>
      <c r="E181" s="54">
        <v>21566.3</v>
      </c>
      <c r="F181" s="54">
        <v>-5963.7</v>
      </c>
      <c r="G181" s="55" t="s">
        <v>451</v>
      </c>
    </row>
    <row r="182" spans="1:7" x14ac:dyDescent="0.2">
      <c r="A182" s="56" t="s">
        <v>452</v>
      </c>
      <c r="B182" s="53" t="s">
        <v>453</v>
      </c>
      <c r="C182" s="54">
        <v>3303327.4</v>
      </c>
      <c r="D182" s="54">
        <v>4556371.7</v>
      </c>
      <c r="E182" s="54">
        <v>3636655.3</v>
      </c>
      <c r="F182" s="54">
        <v>-919716.4</v>
      </c>
      <c r="G182" s="55" t="s">
        <v>454</v>
      </c>
    </row>
    <row r="183" spans="1:7" x14ac:dyDescent="0.2">
      <c r="A183" s="56" t="s">
        <v>455</v>
      </c>
      <c r="B183" s="53" t="s">
        <v>456</v>
      </c>
      <c r="C183" s="54">
        <v>20772.3</v>
      </c>
      <c r="D183" s="54">
        <v>19792.2</v>
      </c>
      <c r="E183" s="54">
        <v>13639.8</v>
      </c>
      <c r="F183" s="54">
        <v>-6152.4</v>
      </c>
      <c r="G183" s="55" t="s">
        <v>457</v>
      </c>
    </row>
    <row r="184" spans="1:7" x14ac:dyDescent="0.2">
      <c r="A184" s="56" t="s">
        <v>458</v>
      </c>
      <c r="B184" s="53" t="s">
        <v>459</v>
      </c>
      <c r="C184" s="54">
        <v>44673.1</v>
      </c>
      <c r="D184" s="54">
        <v>57421.1</v>
      </c>
      <c r="E184" s="54">
        <v>55841.5</v>
      </c>
      <c r="F184" s="54">
        <v>-1579.6</v>
      </c>
      <c r="G184" s="55" t="s">
        <v>460</v>
      </c>
    </row>
    <row r="185" spans="1:7" x14ac:dyDescent="0.2">
      <c r="A185" s="56" t="s">
        <v>461</v>
      </c>
      <c r="B185" s="53" t="s">
        <v>462</v>
      </c>
      <c r="C185" s="54">
        <v>7444</v>
      </c>
      <c r="D185" s="54">
        <v>8189</v>
      </c>
      <c r="E185" s="54">
        <v>100</v>
      </c>
      <c r="F185" s="54">
        <v>-8089</v>
      </c>
      <c r="G185" s="55" t="s">
        <v>463</v>
      </c>
    </row>
    <row r="186" spans="1:7" x14ac:dyDescent="0.2">
      <c r="A186" s="56" t="s">
        <v>464</v>
      </c>
      <c r="B186" s="53" t="s">
        <v>465</v>
      </c>
      <c r="C186" s="54">
        <v>63457.3</v>
      </c>
      <c r="D186" s="54">
        <v>63458.1</v>
      </c>
      <c r="E186" s="54">
        <v>59400.6</v>
      </c>
      <c r="F186" s="54">
        <v>-4057.5</v>
      </c>
      <c r="G186" s="55" t="s">
        <v>466</v>
      </c>
    </row>
    <row r="187" spans="1:7" x14ac:dyDescent="0.2">
      <c r="A187" s="56" t="s">
        <v>467</v>
      </c>
      <c r="B187" s="53" t="s">
        <v>468</v>
      </c>
      <c r="C187" s="54">
        <v>24000</v>
      </c>
      <c r="D187" s="54">
        <v>118087.7</v>
      </c>
      <c r="E187" s="54">
        <v>63648.4</v>
      </c>
      <c r="F187" s="54">
        <v>-54439.3</v>
      </c>
      <c r="G187" s="55" t="s">
        <v>469</v>
      </c>
    </row>
    <row r="188" spans="1:7" ht="13.5" x14ac:dyDescent="0.25">
      <c r="A188" s="51" t="s">
        <v>470</v>
      </c>
      <c r="B188" s="47" t="s">
        <v>471</v>
      </c>
      <c r="C188" s="48"/>
      <c r="D188" s="48"/>
      <c r="E188" s="48"/>
      <c r="F188" s="48"/>
      <c r="G188" s="49" t="s">
        <v>19</v>
      </c>
    </row>
    <row r="189" spans="1:7" x14ac:dyDescent="0.2">
      <c r="A189" s="52" t="s">
        <v>237</v>
      </c>
      <c r="B189" s="53" t="s">
        <v>19</v>
      </c>
      <c r="C189" s="54">
        <v>557801.69999999995</v>
      </c>
      <c r="D189" s="54">
        <v>786801.1</v>
      </c>
      <c r="E189" s="54">
        <v>477711.5</v>
      </c>
      <c r="F189" s="54">
        <f>E189-D189</f>
        <v>-309089.59999999998</v>
      </c>
      <c r="G189" s="58">
        <f>E189/D189*100</f>
        <v>60.715662446328558</v>
      </c>
    </row>
    <row r="190" spans="1:7" x14ac:dyDescent="0.2">
      <c r="A190" s="56" t="s">
        <v>472</v>
      </c>
      <c r="B190" s="53" t="s">
        <v>473</v>
      </c>
      <c r="C190" s="54">
        <v>70000</v>
      </c>
      <c r="D190" s="54">
        <v>240246.5</v>
      </c>
      <c r="E190" s="54">
        <v>147263.70000000001</v>
      </c>
      <c r="F190" s="54">
        <v>-92982.8</v>
      </c>
      <c r="G190" s="55" t="s">
        <v>317</v>
      </c>
    </row>
    <row r="191" spans="1:7" x14ac:dyDescent="0.2">
      <c r="A191" s="56" t="s">
        <v>474</v>
      </c>
      <c r="B191" s="53" t="s">
        <v>475</v>
      </c>
      <c r="C191" s="54">
        <v>484801.7</v>
      </c>
      <c r="D191" s="54">
        <v>465891.3</v>
      </c>
      <c r="E191" s="54">
        <v>310626.90000000002</v>
      </c>
      <c r="F191" s="54">
        <v>-92982.8</v>
      </c>
      <c r="G191" s="55" t="s">
        <v>476</v>
      </c>
    </row>
    <row r="192" spans="1:7" x14ac:dyDescent="0.2">
      <c r="A192" s="56" t="s">
        <v>477</v>
      </c>
      <c r="B192" s="53" t="s">
        <v>478</v>
      </c>
      <c r="C192" s="54">
        <v>3000</v>
      </c>
      <c r="D192" s="54">
        <v>9068.7000000000007</v>
      </c>
      <c r="E192" s="54">
        <v>4249.8</v>
      </c>
      <c r="F192" s="54">
        <v>-4818.8999999999996</v>
      </c>
      <c r="G192" s="55" t="s">
        <v>479</v>
      </c>
    </row>
    <row r="193" spans="1:7" x14ac:dyDescent="0.2">
      <c r="A193" s="56" t="s">
        <v>480</v>
      </c>
      <c r="B193" s="53" t="s">
        <v>481</v>
      </c>
      <c r="C193" s="54"/>
      <c r="D193" s="54">
        <v>71594.600000000006</v>
      </c>
      <c r="E193" s="54">
        <v>15571</v>
      </c>
      <c r="F193" s="54">
        <v>-56023.6</v>
      </c>
      <c r="G193" s="55" t="s">
        <v>482</v>
      </c>
    </row>
    <row r="194" spans="1:7" ht="13.5" x14ac:dyDescent="0.25">
      <c r="A194" s="51" t="s">
        <v>274</v>
      </c>
      <c r="B194" s="47" t="s">
        <v>275</v>
      </c>
      <c r="C194" s="48"/>
      <c r="D194" s="48"/>
      <c r="E194" s="48"/>
      <c r="F194" s="48"/>
      <c r="G194" s="49" t="s">
        <v>19</v>
      </c>
    </row>
    <row r="195" spans="1:7" x14ac:dyDescent="0.2">
      <c r="A195" s="52" t="s">
        <v>237</v>
      </c>
      <c r="B195" s="53" t="s">
        <v>19</v>
      </c>
      <c r="C195" s="54">
        <v>80159.399999999994</v>
      </c>
      <c r="D195" s="54">
        <v>43957.9</v>
      </c>
      <c r="E195" s="54">
        <v>30284.5</v>
      </c>
      <c r="F195" s="54">
        <v>-13673.4</v>
      </c>
      <c r="G195" s="55" t="s">
        <v>457</v>
      </c>
    </row>
    <row r="196" spans="1:7" x14ac:dyDescent="0.2">
      <c r="A196" s="56" t="s">
        <v>483</v>
      </c>
      <c r="B196" s="53" t="s">
        <v>484</v>
      </c>
      <c r="C196" s="54">
        <v>32477.8</v>
      </c>
      <c r="D196" s="54">
        <v>21224</v>
      </c>
      <c r="E196" s="54">
        <v>16853.3</v>
      </c>
      <c r="F196" s="54">
        <v>-4370.7</v>
      </c>
      <c r="G196" s="55" t="s">
        <v>485</v>
      </c>
    </row>
    <row r="197" spans="1:7" x14ac:dyDescent="0.2">
      <c r="A197" s="56" t="s">
        <v>486</v>
      </c>
      <c r="B197" s="53" t="s">
        <v>487</v>
      </c>
      <c r="C197" s="54">
        <v>8010</v>
      </c>
      <c r="D197" s="54"/>
      <c r="E197" s="54"/>
      <c r="F197" s="54"/>
      <c r="G197" s="55" t="s">
        <v>19</v>
      </c>
    </row>
    <row r="198" spans="1:7" x14ac:dyDescent="0.2">
      <c r="A198" s="56" t="s">
        <v>488</v>
      </c>
      <c r="B198" s="53" t="s">
        <v>489</v>
      </c>
      <c r="C198" s="54">
        <v>10043</v>
      </c>
      <c r="D198" s="54">
        <v>13</v>
      </c>
      <c r="E198" s="54">
        <v>12.9</v>
      </c>
      <c r="F198" s="54">
        <v>-0.1</v>
      </c>
      <c r="G198" s="55" t="s">
        <v>330</v>
      </c>
    </row>
    <row r="199" spans="1:7" x14ac:dyDescent="0.2">
      <c r="A199" s="56" t="s">
        <v>490</v>
      </c>
      <c r="B199" s="53" t="s">
        <v>491</v>
      </c>
      <c r="C199" s="54">
        <v>29628.6</v>
      </c>
      <c r="D199" s="54">
        <v>22720.9</v>
      </c>
      <c r="E199" s="54">
        <v>13418.2</v>
      </c>
      <c r="F199" s="54">
        <v>-9302.7000000000007</v>
      </c>
      <c r="G199" s="55" t="s">
        <v>492</v>
      </c>
    </row>
    <row r="200" spans="1:7" ht="13.5" x14ac:dyDescent="0.25">
      <c r="A200" s="51" t="s">
        <v>323</v>
      </c>
      <c r="B200" s="47" t="s">
        <v>324</v>
      </c>
      <c r="C200" s="48"/>
      <c r="D200" s="48"/>
      <c r="E200" s="48"/>
      <c r="F200" s="48"/>
      <c r="G200" s="49" t="s">
        <v>19</v>
      </c>
    </row>
    <row r="201" spans="1:7" x14ac:dyDescent="0.2">
      <c r="A201" s="52" t="s">
        <v>237</v>
      </c>
      <c r="B201" s="53" t="s">
        <v>19</v>
      </c>
      <c r="C201" s="54"/>
      <c r="D201" s="54">
        <v>16</v>
      </c>
      <c r="E201" s="54">
        <v>16</v>
      </c>
      <c r="F201" s="54"/>
      <c r="G201" s="55" t="s">
        <v>59</v>
      </c>
    </row>
    <row r="202" spans="1:7" ht="25.5" x14ac:dyDescent="0.2">
      <c r="A202" s="57" t="s">
        <v>256</v>
      </c>
      <c r="B202" s="53"/>
      <c r="C202" s="54"/>
      <c r="D202" s="54">
        <v>16</v>
      </c>
      <c r="E202" s="54">
        <v>16</v>
      </c>
      <c r="F202" s="54">
        <f>E202-D202</f>
        <v>0</v>
      </c>
      <c r="G202" s="58">
        <f>E202/D202*100</f>
        <v>100</v>
      </c>
    </row>
    <row r="203" spans="1:7" x14ac:dyDescent="0.2">
      <c r="A203" s="56" t="s">
        <v>325</v>
      </c>
      <c r="B203" s="53" t="s">
        <v>326</v>
      </c>
      <c r="C203" s="54"/>
      <c r="D203" s="54">
        <v>16</v>
      </c>
      <c r="E203" s="54">
        <v>16</v>
      </c>
      <c r="F203" s="54"/>
      <c r="G203" s="55" t="s">
        <v>59</v>
      </c>
    </row>
    <row r="204" spans="1:7" x14ac:dyDescent="0.2">
      <c r="A204" s="56"/>
      <c r="B204" s="53"/>
      <c r="C204" s="54"/>
      <c r="D204" s="54"/>
      <c r="E204" s="54"/>
      <c r="F204" s="54"/>
      <c r="G204" s="55"/>
    </row>
    <row r="205" spans="1:7" ht="28.5" x14ac:dyDescent="0.2">
      <c r="A205" s="46" t="s">
        <v>493</v>
      </c>
      <c r="B205" s="47" t="s">
        <v>494</v>
      </c>
      <c r="C205" s="48"/>
      <c r="D205" s="48"/>
      <c r="E205" s="48"/>
      <c r="F205" s="48"/>
      <c r="G205" s="49"/>
    </row>
    <row r="206" spans="1:7" x14ac:dyDescent="0.2">
      <c r="A206" s="50" t="s">
        <v>233</v>
      </c>
      <c r="B206" s="47" t="s">
        <v>77</v>
      </c>
      <c r="C206" s="48">
        <v>2319476.2000000002</v>
      </c>
      <c r="D206" s="48">
        <v>2798696.8</v>
      </c>
      <c r="E206" s="48">
        <v>2454742.5</v>
      </c>
      <c r="F206" s="48">
        <v>-343954.3</v>
      </c>
      <c r="G206" s="49" t="s">
        <v>495</v>
      </c>
    </row>
    <row r="207" spans="1:7" ht="13.5" x14ac:dyDescent="0.25">
      <c r="A207" s="51" t="s">
        <v>235</v>
      </c>
      <c r="B207" s="47" t="s">
        <v>236</v>
      </c>
      <c r="C207" s="48"/>
      <c r="D207" s="48"/>
      <c r="E207" s="48"/>
      <c r="F207" s="48"/>
      <c r="G207" s="49" t="s">
        <v>19</v>
      </c>
    </row>
    <row r="208" spans="1:7" x14ac:dyDescent="0.2">
      <c r="A208" s="52" t="s">
        <v>237</v>
      </c>
      <c r="B208" s="53" t="s">
        <v>19</v>
      </c>
      <c r="C208" s="54"/>
      <c r="D208" s="54">
        <v>120</v>
      </c>
      <c r="E208" s="54">
        <v>120</v>
      </c>
      <c r="F208" s="54"/>
      <c r="G208" s="55" t="s">
        <v>59</v>
      </c>
    </row>
    <row r="209" spans="1:7" x14ac:dyDescent="0.2">
      <c r="A209" s="56" t="s">
        <v>331</v>
      </c>
      <c r="B209" s="53" t="s">
        <v>332</v>
      </c>
      <c r="C209" s="54"/>
      <c r="D209" s="54">
        <v>120</v>
      </c>
      <c r="E209" s="54">
        <v>120</v>
      </c>
      <c r="F209" s="54"/>
      <c r="G209" s="55" t="s">
        <v>59</v>
      </c>
    </row>
    <row r="210" spans="1:7" ht="13.5" x14ac:dyDescent="0.25">
      <c r="A210" s="51" t="s">
        <v>269</v>
      </c>
      <c r="B210" s="47" t="s">
        <v>270</v>
      </c>
      <c r="C210" s="48"/>
      <c r="D210" s="48"/>
      <c r="E210" s="48"/>
      <c r="F210" s="48"/>
      <c r="G210" s="49" t="s">
        <v>19</v>
      </c>
    </row>
    <row r="211" spans="1:7" x14ac:dyDescent="0.2">
      <c r="A211" s="52" t="s">
        <v>237</v>
      </c>
      <c r="B211" s="53" t="s">
        <v>19</v>
      </c>
      <c r="C211" s="54">
        <v>2151808</v>
      </c>
      <c r="D211" s="54">
        <v>2644404.5</v>
      </c>
      <c r="E211" s="54">
        <v>2310937.2000000002</v>
      </c>
      <c r="F211" s="54">
        <v>-333467.3</v>
      </c>
      <c r="G211" s="55" t="s">
        <v>496</v>
      </c>
    </row>
    <row r="212" spans="1:7" x14ac:dyDescent="0.2">
      <c r="A212" s="56" t="s">
        <v>497</v>
      </c>
      <c r="B212" s="53" t="s">
        <v>498</v>
      </c>
      <c r="C212" s="54">
        <v>19140.900000000001</v>
      </c>
      <c r="D212" s="54">
        <v>20506.099999999999</v>
      </c>
      <c r="E212" s="54">
        <v>18741.599999999999</v>
      </c>
      <c r="F212" s="54">
        <v>-1764.5</v>
      </c>
      <c r="G212" s="55" t="s">
        <v>320</v>
      </c>
    </row>
    <row r="213" spans="1:7" x14ac:dyDescent="0.2">
      <c r="A213" s="56" t="s">
        <v>499</v>
      </c>
      <c r="B213" s="53" t="s">
        <v>500</v>
      </c>
      <c r="C213" s="54">
        <v>481516.4</v>
      </c>
      <c r="D213" s="54">
        <v>697514.5</v>
      </c>
      <c r="E213" s="54">
        <v>472828.6</v>
      </c>
      <c r="F213" s="54">
        <v>-224685.9</v>
      </c>
      <c r="G213" s="55" t="s">
        <v>501</v>
      </c>
    </row>
    <row r="214" spans="1:7" x14ac:dyDescent="0.2">
      <c r="A214" s="56" t="s">
        <v>502</v>
      </c>
      <c r="B214" s="53" t="s">
        <v>503</v>
      </c>
      <c r="C214" s="54">
        <v>7600</v>
      </c>
      <c r="D214" s="54">
        <v>7600</v>
      </c>
      <c r="E214" s="54">
        <v>7549.9</v>
      </c>
      <c r="F214" s="54">
        <v>-50.1</v>
      </c>
      <c r="G214" s="55" t="s">
        <v>504</v>
      </c>
    </row>
    <row r="215" spans="1:7" x14ac:dyDescent="0.2">
      <c r="A215" s="56" t="s">
        <v>505</v>
      </c>
      <c r="B215" s="53" t="s">
        <v>506</v>
      </c>
      <c r="C215" s="54">
        <v>42631.8</v>
      </c>
      <c r="D215" s="54">
        <v>42755.6</v>
      </c>
      <c r="E215" s="54">
        <v>32657.7</v>
      </c>
      <c r="F215" s="54">
        <v>-10097.9</v>
      </c>
      <c r="G215" s="55" t="s">
        <v>507</v>
      </c>
    </row>
    <row r="216" spans="1:7" x14ac:dyDescent="0.2">
      <c r="A216" s="56" t="s">
        <v>508</v>
      </c>
      <c r="B216" s="53" t="s">
        <v>509</v>
      </c>
      <c r="C216" s="54">
        <v>1501457.5</v>
      </c>
      <c r="D216" s="54">
        <v>1751984.4</v>
      </c>
      <c r="E216" s="54">
        <v>1681328.6</v>
      </c>
      <c r="F216" s="54">
        <v>-70655.8</v>
      </c>
      <c r="G216" s="55" t="s">
        <v>510</v>
      </c>
    </row>
    <row r="217" spans="1:7" x14ac:dyDescent="0.2">
      <c r="A217" s="56" t="s">
        <v>511</v>
      </c>
      <c r="B217" s="53" t="s">
        <v>512</v>
      </c>
      <c r="C217" s="54">
        <v>300</v>
      </c>
      <c r="D217" s="54">
        <v>300</v>
      </c>
      <c r="E217" s="54">
        <v>48.3</v>
      </c>
      <c r="F217" s="54">
        <v>-251.7</v>
      </c>
      <c r="G217" s="55" t="s">
        <v>513</v>
      </c>
    </row>
    <row r="218" spans="1:7" ht="25.5" x14ac:dyDescent="0.2">
      <c r="A218" s="56" t="s">
        <v>514</v>
      </c>
      <c r="B218" s="53" t="s">
        <v>515</v>
      </c>
      <c r="C218" s="54">
        <v>89161.4</v>
      </c>
      <c r="D218" s="54">
        <v>113743.9</v>
      </c>
      <c r="E218" s="54">
        <v>97782.5</v>
      </c>
      <c r="F218" s="54">
        <v>-15961.4</v>
      </c>
      <c r="G218" s="55" t="s">
        <v>516</v>
      </c>
    </row>
    <row r="219" spans="1:7" x14ac:dyDescent="0.2">
      <c r="A219" s="56" t="s">
        <v>517</v>
      </c>
      <c r="B219" s="53" t="s">
        <v>518</v>
      </c>
      <c r="C219" s="54">
        <v>10000</v>
      </c>
      <c r="D219" s="54">
        <v>10000</v>
      </c>
      <c r="E219" s="54"/>
      <c r="F219" s="54">
        <v>-10000</v>
      </c>
      <c r="G219" s="55" t="s">
        <v>19</v>
      </c>
    </row>
    <row r="220" spans="1:7" ht="13.5" x14ac:dyDescent="0.25">
      <c r="A220" s="51" t="s">
        <v>363</v>
      </c>
      <c r="B220" s="47" t="s">
        <v>364</v>
      </c>
      <c r="C220" s="48"/>
      <c r="D220" s="48"/>
      <c r="E220" s="48"/>
      <c r="F220" s="48"/>
      <c r="G220" s="49" t="s">
        <v>19</v>
      </c>
    </row>
    <row r="221" spans="1:7" x14ac:dyDescent="0.2">
      <c r="A221" s="52" t="s">
        <v>237</v>
      </c>
      <c r="B221" s="53" t="s">
        <v>19</v>
      </c>
      <c r="C221" s="54">
        <v>1324.4</v>
      </c>
      <c r="D221" s="54">
        <v>1421.8</v>
      </c>
      <c r="E221" s="54">
        <v>1373.6</v>
      </c>
      <c r="F221" s="54">
        <v>-48.2</v>
      </c>
      <c r="G221" s="55" t="s">
        <v>234</v>
      </c>
    </row>
    <row r="222" spans="1:7" x14ac:dyDescent="0.2">
      <c r="A222" s="56" t="s">
        <v>519</v>
      </c>
      <c r="B222" s="53" t="s">
        <v>520</v>
      </c>
      <c r="C222" s="54">
        <v>1324.4</v>
      </c>
      <c r="D222" s="54">
        <v>1421.8</v>
      </c>
      <c r="E222" s="54">
        <v>1373.6</v>
      </c>
      <c r="F222" s="54">
        <v>-48.2</v>
      </c>
      <c r="G222" s="55" t="s">
        <v>234</v>
      </c>
    </row>
    <row r="223" spans="1:7" ht="13.5" x14ac:dyDescent="0.25">
      <c r="A223" s="51" t="s">
        <v>274</v>
      </c>
      <c r="B223" s="47" t="s">
        <v>275</v>
      </c>
      <c r="C223" s="48"/>
      <c r="D223" s="48"/>
      <c r="E223" s="48"/>
      <c r="F223" s="48"/>
      <c r="G223" s="49" t="s">
        <v>19</v>
      </c>
    </row>
    <row r="224" spans="1:7" x14ac:dyDescent="0.2">
      <c r="A224" s="52" t="s">
        <v>237</v>
      </c>
      <c r="B224" s="53" t="s">
        <v>19</v>
      </c>
      <c r="C224" s="54">
        <v>166343.79999999999</v>
      </c>
      <c r="D224" s="54">
        <v>152750.5</v>
      </c>
      <c r="E224" s="54">
        <v>142311.70000000001</v>
      </c>
      <c r="F224" s="54">
        <v>-10438.799999999999</v>
      </c>
      <c r="G224" s="55" t="s">
        <v>412</v>
      </c>
    </row>
    <row r="225" spans="1:7" x14ac:dyDescent="0.2">
      <c r="A225" s="56" t="s">
        <v>373</v>
      </c>
      <c r="B225" s="53" t="s">
        <v>374</v>
      </c>
      <c r="C225" s="54">
        <v>103221.8</v>
      </c>
      <c r="D225" s="54">
        <v>112504.3</v>
      </c>
      <c r="E225" s="54">
        <v>102074.7</v>
      </c>
      <c r="F225" s="54">
        <v>-10429.6</v>
      </c>
      <c r="G225" s="55" t="s">
        <v>521</v>
      </c>
    </row>
    <row r="226" spans="1:7" x14ac:dyDescent="0.2">
      <c r="A226" s="56" t="s">
        <v>276</v>
      </c>
      <c r="B226" s="53" t="s">
        <v>277</v>
      </c>
      <c r="C226" s="54">
        <v>62447.3</v>
      </c>
      <c r="D226" s="54">
        <v>39561.5</v>
      </c>
      <c r="E226" s="54">
        <v>39561.5</v>
      </c>
      <c r="F226" s="54"/>
      <c r="G226" s="55" t="s">
        <v>59</v>
      </c>
    </row>
    <row r="227" spans="1:7" x14ac:dyDescent="0.2">
      <c r="A227" s="56" t="s">
        <v>522</v>
      </c>
      <c r="B227" s="53" t="s">
        <v>523</v>
      </c>
      <c r="C227" s="54">
        <v>674.7</v>
      </c>
      <c r="D227" s="54">
        <v>684.7</v>
      </c>
      <c r="E227" s="54">
        <v>675.6</v>
      </c>
      <c r="F227" s="54">
        <v>-9.1</v>
      </c>
      <c r="G227" s="55" t="s">
        <v>251</v>
      </c>
    </row>
    <row r="228" spans="1:7" x14ac:dyDescent="0.2">
      <c r="A228" s="56"/>
      <c r="B228" s="53"/>
      <c r="C228" s="54"/>
      <c r="D228" s="54"/>
      <c r="E228" s="54"/>
      <c r="F228" s="54"/>
      <c r="G228" s="55"/>
    </row>
    <row r="229" spans="1:7" ht="14.25" x14ac:dyDescent="0.2">
      <c r="A229" s="46" t="s">
        <v>524</v>
      </c>
      <c r="B229" s="47" t="s">
        <v>525</v>
      </c>
      <c r="C229" s="48"/>
      <c r="D229" s="48"/>
      <c r="E229" s="48"/>
      <c r="F229" s="48"/>
      <c r="G229" s="49"/>
    </row>
    <row r="230" spans="1:7" x14ac:dyDescent="0.2">
      <c r="A230" s="50" t="s">
        <v>233</v>
      </c>
      <c r="B230" s="47" t="s">
        <v>77</v>
      </c>
      <c r="C230" s="48">
        <v>608578.4</v>
      </c>
      <c r="D230" s="48">
        <v>659846.1</v>
      </c>
      <c r="E230" s="48">
        <v>581196.69999999995</v>
      </c>
      <c r="F230" s="48">
        <v>-78649.399999999994</v>
      </c>
      <c r="G230" s="49" t="s">
        <v>526</v>
      </c>
    </row>
    <row r="231" spans="1:7" ht="25.5" x14ac:dyDescent="0.2">
      <c r="A231" s="57" t="s">
        <v>256</v>
      </c>
      <c r="B231" s="53"/>
      <c r="C231" s="54"/>
      <c r="D231" s="54">
        <f>D234</f>
        <v>64250</v>
      </c>
      <c r="E231" s="54">
        <f>E234</f>
        <v>56582</v>
      </c>
      <c r="F231" s="54">
        <f>E231-D231</f>
        <v>-7668</v>
      </c>
      <c r="G231" s="58">
        <f>E231/D231*100</f>
        <v>88.065369649805447</v>
      </c>
    </row>
    <row r="232" spans="1:7" ht="13.5" x14ac:dyDescent="0.25">
      <c r="A232" s="51" t="s">
        <v>269</v>
      </c>
      <c r="B232" s="47" t="s">
        <v>270</v>
      </c>
      <c r="C232" s="48"/>
      <c r="D232" s="48"/>
      <c r="E232" s="48"/>
      <c r="F232" s="48"/>
      <c r="G232" s="49" t="s">
        <v>19</v>
      </c>
    </row>
    <row r="233" spans="1:7" x14ac:dyDescent="0.2">
      <c r="A233" s="52" t="s">
        <v>237</v>
      </c>
      <c r="B233" s="53" t="s">
        <v>19</v>
      </c>
      <c r="C233" s="54">
        <v>46761.2</v>
      </c>
      <c r="D233" s="54">
        <v>177684.6</v>
      </c>
      <c r="E233" s="54">
        <v>165434.5</v>
      </c>
      <c r="F233" s="54">
        <v>-12250.1</v>
      </c>
      <c r="G233" s="55" t="s">
        <v>8</v>
      </c>
    </row>
    <row r="234" spans="1:7" ht="25.5" x14ac:dyDescent="0.2">
      <c r="A234" s="57" t="s">
        <v>256</v>
      </c>
      <c r="B234" s="53"/>
      <c r="C234" s="54"/>
      <c r="D234" s="54">
        <v>64250</v>
      </c>
      <c r="E234" s="54">
        <v>56582</v>
      </c>
      <c r="F234" s="54">
        <f>E234-D234</f>
        <v>-7668</v>
      </c>
      <c r="G234" s="58">
        <f>E234/D234*100</f>
        <v>88.065369649805447</v>
      </c>
    </row>
    <row r="235" spans="1:7" x14ac:dyDescent="0.2">
      <c r="A235" s="56" t="s">
        <v>527</v>
      </c>
      <c r="B235" s="53" t="s">
        <v>528</v>
      </c>
      <c r="C235" s="54">
        <v>10422.5</v>
      </c>
      <c r="D235" s="54">
        <v>10422.5</v>
      </c>
      <c r="E235" s="54">
        <v>6794.9</v>
      </c>
      <c r="F235" s="54">
        <v>-3627.6</v>
      </c>
      <c r="G235" s="55" t="s">
        <v>314</v>
      </c>
    </row>
    <row r="236" spans="1:7" x14ac:dyDescent="0.2">
      <c r="A236" s="56" t="s">
        <v>529</v>
      </c>
      <c r="B236" s="53" t="s">
        <v>530</v>
      </c>
      <c r="C236" s="54">
        <v>6012.1</v>
      </c>
      <c r="D236" s="54">
        <v>7192.6</v>
      </c>
      <c r="E236" s="54">
        <v>6855.5</v>
      </c>
      <c r="F236" s="54">
        <v>-337.1</v>
      </c>
      <c r="G236" s="55" t="s">
        <v>531</v>
      </c>
    </row>
    <row r="237" spans="1:7" ht="25.5" x14ac:dyDescent="0.2">
      <c r="A237" s="56" t="s">
        <v>532</v>
      </c>
      <c r="B237" s="53" t="s">
        <v>533</v>
      </c>
      <c r="C237" s="54">
        <v>23500</v>
      </c>
      <c r="D237" s="54">
        <v>145327.9</v>
      </c>
      <c r="E237" s="54">
        <v>137497</v>
      </c>
      <c r="F237" s="54">
        <v>-7830.9</v>
      </c>
      <c r="G237" s="55" t="s">
        <v>534</v>
      </c>
    </row>
    <row r="238" spans="1:7" x14ac:dyDescent="0.2">
      <c r="A238" s="56" t="s">
        <v>535</v>
      </c>
      <c r="B238" s="53" t="s">
        <v>536</v>
      </c>
      <c r="C238" s="54"/>
      <c r="D238" s="54">
        <v>7590</v>
      </c>
      <c r="E238" s="54">
        <v>7590</v>
      </c>
      <c r="F238" s="54"/>
      <c r="G238" s="55" t="s">
        <v>59</v>
      </c>
    </row>
    <row r="239" spans="1:7" x14ac:dyDescent="0.2">
      <c r="A239" s="56" t="s">
        <v>537</v>
      </c>
      <c r="B239" s="53" t="s">
        <v>538</v>
      </c>
      <c r="C239" s="54">
        <v>3045.6</v>
      </c>
      <c r="D239" s="54">
        <v>3370.6</v>
      </c>
      <c r="E239" s="54">
        <v>2926.9</v>
      </c>
      <c r="F239" s="54">
        <v>-443.7</v>
      </c>
      <c r="G239" s="55" t="s">
        <v>539</v>
      </c>
    </row>
    <row r="240" spans="1:7" x14ac:dyDescent="0.2">
      <c r="A240" s="56" t="s">
        <v>540</v>
      </c>
      <c r="B240" s="53" t="s">
        <v>541</v>
      </c>
      <c r="C240" s="54">
        <v>3781</v>
      </c>
      <c r="D240" s="54">
        <v>3781</v>
      </c>
      <c r="E240" s="54">
        <v>3770.1</v>
      </c>
      <c r="F240" s="54">
        <v>-10.9</v>
      </c>
      <c r="G240" s="55" t="s">
        <v>99</v>
      </c>
    </row>
    <row r="241" spans="1:7" ht="13.5" x14ac:dyDescent="0.25">
      <c r="A241" s="51" t="s">
        <v>363</v>
      </c>
      <c r="B241" s="47" t="s">
        <v>364</v>
      </c>
      <c r="C241" s="48"/>
      <c r="D241" s="48"/>
      <c r="E241" s="48"/>
      <c r="F241" s="48"/>
      <c r="G241" s="49" t="s">
        <v>19</v>
      </c>
    </row>
    <row r="242" spans="1:7" x14ac:dyDescent="0.2">
      <c r="A242" s="52" t="s">
        <v>237</v>
      </c>
      <c r="B242" s="53" t="s">
        <v>19</v>
      </c>
      <c r="C242" s="54">
        <v>443739.7</v>
      </c>
      <c r="D242" s="54">
        <v>274295.7</v>
      </c>
      <c r="E242" s="54">
        <v>223354.4</v>
      </c>
      <c r="F242" s="54">
        <v>-50941.3</v>
      </c>
      <c r="G242" s="55" t="s">
        <v>354</v>
      </c>
    </row>
    <row r="243" spans="1:7" x14ac:dyDescent="0.2">
      <c r="A243" s="56" t="s">
        <v>542</v>
      </c>
      <c r="B243" s="53" t="s">
        <v>543</v>
      </c>
      <c r="C243" s="54">
        <v>29864.2</v>
      </c>
      <c r="D243" s="54">
        <v>35166</v>
      </c>
      <c r="E243" s="54">
        <v>34802.800000000003</v>
      </c>
      <c r="F243" s="54">
        <v>-363.2</v>
      </c>
      <c r="G243" s="55" t="s">
        <v>544</v>
      </c>
    </row>
    <row r="244" spans="1:7" x14ac:dyDescent="0.2">
      <c r="A244" s="56" t="s">
        <v>545</v>
      </c>
      <c r="B244" s="53" t="s">
        <v>546</v>
      </c>
      <c r="C244" s="54">
        <v>43889.5</v>
      </c>
      <c r="D244" s="54">
        <v>44759.5</v>
      </c>
      <c r="E244" s="54">
        <v>38883.599999999999</v>
      </c>
      <c r="F244" s="54">
        <v>-5875.9</v>
      </c>
      <c r="G244" s="55" t="s">
        <v>547</v>
      </c>
    </row>
    <row r="245" spans="1:7" x14ac:dyDescent="0.2">
      <c r="A245" s="56" t="s">
        <v>548</v>
      </c>
      <c r="B245" s="53" t="s">
        <v>549</v>
      </c>
      <c r="C245" s="54">
        <v>189777.4</v>
      </c>
      <c r="D245" s="54">
        <v>41409.699999999997</v>
      </c>
      <c r="E245" s="54">
        <v>19482.599999999999</v>
      </c>
      <c r="F245" s="54">
        <v>-21927.1</v>
      </c>
      <c r="G245" s="55" t="s">
        <v>550</v>
      </c>
    </row>
    <row r="246" spans="1:7" x14ac:dyDescent="0.2">
      <c r="A246" s="56" t="s">
        <v>551</v>
      </c>
      <c r="B246" s="53" t="s">
        <v>552</v>
      </c>
      <c r="C246" s="54">
        <v>43243.8</v>
      </c>
      <c r="D246" s="54">
        <v>48217.599999999999</v>
      </c>
      <c r="E246" s="54">
        <v>47603.5</v>
      </c>
      <c r="F246" s="54">
        <v>-614.1</v>
      </c>
      <c r="G246" s="55" t="s">
        <v>251</v>
      </c>
    </row>
    <row r="247" spans="1:7" x14ac:dyDescent="0.2">
      <c r="A247" s="56" t="s">
        <v>553</v>
      </c>
      <c r="B247" s="53" t="s">
        <v>554</v>
      </c>
      <c r="C247" s="54">
        <v>110577.9</v>
      </c>
      <c r="D247" s="54">
        <v>84122.5</v>
      </c>
      <c r="E247" s="54">
        <v>76494.8</v>
      </c>
      <c r="F247" s="54">
        <v>-7627.7</v>
      </c>
      <c r="G247" s="55" t="s">
        <v>282</v>
      </c>
    </row>
    <row r="248" spans="1:7" x14ac:dyDescent="0.2">
      <c r="A248" s="56" t="s">
        <v>555</v>
      </c>
      <c r="B248" s="53" t="s">
        <v>556</v>
      </c>
      <c r="C248" s="54">
        <v>17668.900000000001</v>
      </c>
      <c r="D248" s="54">
        <v>13441.5</v>
      </c>
      <c r="E248" s="54">
        <v>1331.3</v>
      </c>
      <c r="F248" s="54">
        <v>-12110.2</v>
      </c>
      <c r="G248" s="55" t="s">
        <v>557</v>
      </c>
    </row>
    <row r="249" spans="1:7" x14ac:dyDescent="0.2">
      <c r="A249" s="56" t="s">
        <v>558</v>
      </c>
      <c r="B249" s="53" t="s">
        <v>559</v>
      </c>
      <c r="C249" s="54">
        <v>2687</v>
      </c>
      <c r="D249" s="54">
        <v>2742.8</v>
      </c>
      <c r="E249" s="54">
        <v>2466.4</v>
      </c>
      <c r="F249" s="54">
        <v>-276.39999999999998</v>
      </c>
      <c r="G249" s="55" t="s">
        <v>399</v>
      </c>
    </row>
    <row r="250" spans="1:7" x14ac:dyDescent="0.2">
      <c r="A250" s="56" t="s">
        <v>560</v>
      </c>
      <c r="B250" s="53" t="s">
        <v>561</v>
      </c>
      <c r="C250" s="54">
        <v>6031</v>
      </c>
      <c r="D250" s="54">
        <v>4436.1000000000004</v>
      </c>
      <c r="E250" s="54">
        <v>2289.4</v>
      </c>
      <c r="F250" s="54">
        <v>-2146.6999999999998</v>
      </c>
      <c r="G250" s="55" t="s">
        <v>562</v>
      </c>
    </row>
    <row r="251" spans="1:7" ht="13.5" x14ac:dyDescent="0.25">
      <c r="A251" s="51" t="s">
        <v>470</v>
      </c>
      <c r="B251" s="47" t="s">
        <v>471</v>
      </c>
      <c r="C251" s="48"/>
      <c r="D251" s="48"/>
      <c r="E251" s="48"/>
      <c r="F251" s="48"/>
      <c r="G251" s="49" t="s">
        <v>19</v>
      </c>
    </row>
    <row r="252" spans="1:7" x14ac:dyDescent="0.2">
      <c r="A252" s="52" t="s">
        <v>237</v>
      </c>
      <c r="B252" s="53" t="s">
        <v>19</v>
      </c>
      <c r="C252" s="54">
        <v>118077.5</v>
      </c>
      <c r="D252" s="54">
        <v>207865.7</v>
      </c>
      <c r="E252" s="54">
        <v>192407.9</v>
      </c>
      <c r="F252" s="54">
        <v>-15457.8</v>
      </c>
      <c r="G252" s="55" t="s">
        <v>563</v>
      </c>
    </row>
    <row r="253" spans="1:7" x14ac:dyDescent="0.2">
      <c r="A253" s="56" t="s">
        <v>474</v>
      </c>
      <c r="B253" s="53" t="s">
        <v>475</v>
      </c>
      <c r="C253" s="54">
        <v>118077.5</v>
      </c>
      <c r="D253" s="54">
        <v>207865.7</v>
      </c>
      <c r="E253" s="54">
        <v>192407.9</v>
      </c>
      <c r="F253" s="54">
        <v>-15457.8</v>
      </c>
      <c r="G253" s="55" t="s">
        <v>563</v>
      </c>
    </row>
    <row r="254" spans="1:7" x14ac:dyDescent="0.2">
      <c r="A254" s="56"/>
      <c r="B254" s="53"/>
      <c r="C254" s="54"/>
      <c r="D254" s="54"/>
      <c r="E254" s="54"/>
      <c r="F254" s="54"/>
      <c r="G254" s="55"/>
    </row>
    <row r="255" spans="1:7" ht="14.25" x14ac:dyDescent="0.2">
      <c r="A255" s="46" t="s">
        <v>564</v>
      </c>
      <c r="B255" s="47" t="s">
        <v>565</v>
      </c>
      <c r="C255" s="48"/>
      <c r="D255" s="48"/>
      <c r="E255" s="48"/>
      <c r="F255" s="48"/>
      <c r="G255" s="49"/>
    </row>
    <row r="256" spans="1:7" x14ac:dyDescent="0.2">
      <c r="A256" s="50" t="s">
        <v>233</v>
      </c>
      <c r="B256" s="47" t="s">
        <v>77</v>
      </c>
      <c r="C256" s="48">
        <v>2784499.6</v>
      </c>
      <c r="D256" s="48">
        <f>2832872.8-1266.7</f>
        <v>2831606.0999999996</v>
      </c>
      <c r="E256" s="48">
        <f>2646847.2-1000.1</f>
        <v>2645847.1</v>
      </c>
      <c r="F256" s="48">
        <f>E256-D256</f>
        <v>-185758.99999999953</v>
      </c>
      <c r="G256" s="61">
        <f>E256/D256*100</f>
        <v>93.439800825404376</v>
      </c>
    </row>
    <row r="257" spans="1:7" ht="25.5" x14ac:dyDescent="0.2">
      <c r="A257" s="57" t="s">
        <v>256</v>
      </c>
      <c r="B257" s="53"/>
      <c r="C257" s="54"/>
      <c r="D257" s="54">
        <f>D280+D286</f>
        <v>16292.800000000001</v>
      </c>
      <c r="E257" s="54">
        <f>E280+E286</f>
        <v>16026.3</v>
      </c>
      <c r="F257" s="54">
        <f>E257-D257</f>
        <v>-266.50000000000182</v>
      </c>
      <c r="G257" s="58">
        <f>E257/D257*100</f>
        <v>98.364308160659903</v>
      </c>
    </row>
    <row r="258" spans="1:7" ht="13.5" x14ac:dyDescent="0.25">
      <c r="A258" s="51" t="s">
        <v>235</v>
      </c>
      <c r="B258" s="47" t="s">
        <v>236</v>
      </c>
      <c r="C258" s="48"/>
      <c r="D258" s="48"/>
      <c r="E258" s="48"/>
      <c r="F258" s="54"/>
      <c r="G258" s="58"/>
    </row>
    <row r="259" spans="1:7" x14ac:dyDescent="0.2">
      <c r="A259" s="52" t="s">
        <v>237</v>
      </c>
      <c r="B259" s="53" t="s">
        <v>19</v>
      </c>
      <c r="C259" s="54">
        <v>118687.1</v>
      </c>
      <c r="D259" s="54">
        <f>141706.5-1266.7</f>
        <v>140439.79999999999</v>
      </c>
      <c r="E259" s="54">
        <f>106265.7-1000.1</f>
        <v>105265.59999999999</v>
      </c>
      <c r="F259" s="54">
        <f>E259-D259</f>
        <v>-35174.199999999997</v>
      </c>
      <c r="G259" s="58">
        <f>E259/D259*100</f>
        <v>74.954250860511053</v>
      </c>
    </row>
    <row r="260" spans="1:7" ht="25.5" x14ac:dyDescent="0.2">
      <c r="A260" s="56" t="s">
        <v>566</v>
      </c>
      <c r="B260" s="53" t="s">
        <v>567</v>
      </c>
      <c r="C260" s="54">
        <v>37564.5</v>
      </c>
      <c r="D260" s="54">
        <v>45147.199999999997</v>
      </c>
      <c r="E260" s="54">
        <v>37679.199999999997</v>
      </c>
      <c r="F260" s="54">
        <v>-7468</v>
      </c>
      <c r="G260" s="55" t="s">
        <v>400</v>
      </c>
    </row>
    <row r="261" spans="1:7" ht="25.5" x14ac:dyDescent="0.2">
      <c r="A261" s="56" t="s">
        <v>568</v>
      </c>
      <c r="B261" s="53" t="s">
        <v>569</v>
      </c>
      <c r="C261" s="54"/>
      <c r="D261" s="54">
        <v>215.4</v>
      </c>
      <c r="E261" s="54">
        <v>212.7</v>
      </c>
      <c r="F261" s="54">
        <v>-2.7</v>
      </c>
      <c r="G261" s="55" t="s">
        <v>251</v>
      </c>
    </row>
    <row r="262" spans="1:7" ht="25.5" x14ac:dyDescent="0.2">
      <c r="A262" s="56" t="s">
        <v>570</v>
      </c>
      <c r="B262" s="53" t="s">
        <v>571</v>
      </c>
      <c r="C262" s="54">
        <v>31230.6</v>
      </c>
      <c r="D262" s="54">
        <v>29757.4</v>
      </c>
      <c r="E262" s="54">
        <v>29022.9</v>
      </c>
      <c r="F262" s="54">
        <v>-734.5</v>
      </c>
      <c r="G262" s="55" t="s">
        <v>572</v>
      </c>
    </row>
    <row r="263" spans="1:7" x14ac:dyDescent="0.2">
      <c r="A263" s="56" t="s">
        <v>573</v>
      </c>
      <c r="B263" s="53" t="s">
        <v>574</v>
      </c>
      <c r="C263" s="54">
        <v>12532.6</v>
      </c>
      <c r="D263" s="54">
        <f>30912.1-1266.7</f>
        <v>29645.399999999998</v>
      </c>
      <c r="E263" s="54">
        <f>3884.3-1000.1</f>
        <v>2884.2000000000003</v>
      </c>
      <c r="F263" s="54">
        <v>-26761.200000000001</v>
      </c>
      <c r="G263" s="55" t="s">
        <v>575</v>
      </c>
    </row>
    <row r="264" spans="1:7" ht="25.5" x14ac:dyDescent="0.2">
      <c r="A264" s="56" t="s">
        <v>576</v>
      </c>
      <c r="B264" s="53"/>
      <c r="C264" s="54"/>
      <c r="D264" s="54">
        <f>2899.9-1266.7</f>
        <v>1633.2</v>
      </c>
      <c r="E264" s="54">
        <f>2633.3-1000.1</f>
        <v>1633.2000000000003</v>
      </c>
      <c r="F264" s="54">
        <f>E264-D264</f>
        <v>0</v>
      </c>
      <c r="G264" s="58">
        <f>E264/D264*100</f>
        <v>100.00000000000003</v>
      </c>
    </row>
    <row r="265" spans="1:7" x14ac:dyDescent="0.2">
      <c r="A265" s="56" t="s">
        <v>577</v>
      </c>
      <c r="B265" s="53" t="s">
        <v>578</v>
      </c>
      <c r="C265" s="54">
        <v>37359.4</v>
      </c>
      <c r="D265" s="54">
        <v>34998.400000000001</v>
      </c>
      <c r="E265" s="54">
        <v>34795.800000000003</v>
      </c>
      <c r="F265" s="54">
        <v>-202.6</v>
      </c>
      <c r="G265" s="55" t="s">
        <v>398</v>
      </c>
    </row>
    <row r="266" spans="1:7" x14ac:dyDescent="0.2">
      <c r="A266" s="56" t="s">
        <v>331</v>
      </c>
      <c r="B266" s="53" t="s">
        <v>332</v>
      </c>
      <c r="C266" s="54"/>
      <c r="D266" s="54">
        <v>676</v>
      </c>
      <c r="E266" s="54">
        <v>670.8</v>
      </c>
      <c r="F266" s="54">
        <v>-5.2</v>
      </c>
      <c r="G266" s="55" t="s">
        <v>330</v>
      </c>
    </row>
    <row r="267" spans="1:7" ht="13.5" x14ac:dyDescent="0.25">
      <c r="A267" s="51" t="s">
        <v>269</v>
      </c>
      <c r="B267" s="47" t="s">
        <v>270</v>
      </c>
      <c r="C267" s="48"/>
      <c r="D267" s="48"/>
      <c r="E267" s="48"/>
      <c r="F267" s="48"/>
      <c r="G267" s="49" t="s">
        <v>19</v>
      </c>
    </row>
    <row r="268" spans="1:7" x14ac:dyDescent="0.2">
      <c r="A268" s="52" t="s">
        <v>237</v>
      </c>
      <c r="B268" s="53" t="s">
        <v>19</v>
      </c>
      <c r="C268" s="54">
        <v>110289</v>
      </c>
      <c r="D268" s="54">
        <v>132876.9</v>
      </c>
      <c r="E268" s="54">
        <v>125248.8</v>
      </c>
      <c r="F268" s="54">
        <v>-7628.1</v>
      </c>
      <c r="G268" s="55" t="s">
        <v>579</v>
      </c>
    </row>
    <row r="269" spans="1:7" ht="38.25" x14ac:dyDescent="0.2">
      <c r="A269" s="56" t="s">
        <v>580</v>
      </c>
      <c r="B269" s="53" t="s">
        <v>581</v>
      </c>
      <c r="C269" s="54">
        <v>70963.199999999997</v>
      </c>
      <c r="D269" s="54">
        <v>86448.7</v>
      </c>
      <c r="E269" s="54">
        <v>79841.399999999994</v>
      </c>
      <c r="F269" s="54">
        <v>-6607.3</v>
      </c>
      <c r="G269" s="55" t="s">
        <v>582</v>
      </c>
    </row>
    <row r="270" spans="1:7" ht="25.5" x14ac:dyDescent="0.2">
      <c r="A270" s="56" t="s">
        <v>514</v>
      </c>
      <c r="B270" s="53" t="s">
        <v>515</v>
      </c>
      <c r="C270" s="54">
        <v>38288.800000000003</v>
      </c>
      <c r="D270" s="54">
        <v>45292.3</v>
      </c>
      <c r="E270" s="54">
        <v>44534.7</v>
      </c>
      <c r="F270" s="54">
        <v>-757.6</v>
      </c>
      <c r="G270" s="55" t="s">
        <v>583</v>
      </c>
    </row>
    <row r="271" spans="1:7" ht="25.5" x14ac:dyDescent="0.2">
      <c r="A271" s="56" t="s">
        <v>584</v>
      </c>
      <c r="B271" s="53" t="s">
        <v>585</v>
      </c>
      <c r="C271" s="54">
        <v>1037</v>
      </c>
      <c r="D271" s="54">
        <v>1135.9000000000001</v>
      </c>
      <c r="E271" s="54">
        <v>872.7</v>
      </c>
      <c r="F271" s="54">
        <v>-263.2</v>
      </c>
      <c r="G271" s="55" t="s">
        <v>586</v>
      </c>
    </row>
    <row r="272" spans="1:7" ht="13.5" x14ac:dyDescent="0.25">
      <c r="A272" s="51" t="s">
        <v>363</v>
      </c>
      <c r="B272" s="47" t="s">
        <v>364</v>
      </c>
      <c r="C272" s="48"/>
      <c r="D272" s="48"/>
      <c r="E272" s="48"/>
      <c r="F272" s="48"/>
      <c r="G272" s="49" t="s">
        <v>19</v>
      </c>
    </row>
    <row r="273" spans="1:7" x14ac:dyDescent="0.2">
      <c r="A273" s="52" t="s">
        <v>237</v>
      </c>
      <c r="B273" s="53" t="s">
        <v>19</v>
      </c>
      <c r="C273" s="54">
        <v>91599</v>
      </c>
      <c r="D273" s="54">
        <v>117716.5</v>
      </c>
      <c r="E273" s="54">
        <v>108196.9</v>
      </c>
      <c r="F273" s="54">
        <v>-9519.6</v>
      </c>
      <c r="G273" s="55" t="s">
        <v>587</v>
      </c>
    </row>
    <row r="274" spans="1:7" x14ac:dyDescent="0.2">
      <c r="A274" s="56" t="s">
        <v>519</v>
      </c>
      <c r="B274" s="53" t="s">
        <v>520</v>
      </c>
      <c r="C274" s="54">
        <v>91599</v>
      </c>
      <c r="D274" s="54">
        <v>117716.5</v>
      </c>
      <c r="E274" s="54">
        <v>108196.9</v>
      </c>
      <c r="F274" s="54">
        <v>-9519.6</v>
      </c>
      <c r="G274" s="55" t="s">
        <v>587</v>
      </c>
    </row>
    <row r="275" spans="1:7" ht="13.5" x14ac:dyDescent="0.25">
      <c r="A275" s="51" t="s">
        <v>367</v>
      </c>
      <c r="B275" s="47" t="s">
        <v>368</v>
      </c>
      <c r="C275" s="48"/>
      <c r="D275" s="48"/>
      <c r="E275" s="48"/>
      <c r="F275" s="48"/>
      <c r="G275" s="49" t="s">
        <v>19</v>
      </c>
    </row>
    <row r="276" spans="1:7" x14ac:dyDescent="0.2">
      <c r="A276" s="52" t="s">
        <v>237</v>
      </c>
      <c r="B276" s="53" t="s">
        <v>19</v>
      </c>
      <c r="C276" s="54">
        <v>1298.4000000000001</v>
      </c>
      <c r="D276" s="54">
        <v>1861.2</v>
      </c>
      <c r="E276" s="54">
        <v>1801.9</v>
      </c>
      <c r="F276" s="54">
        <v>-59.3</v>
      </c>
      <c r="G276" s="55" t="s">
        <v>329</v>
      </c>
    </row>
    <row r="277" spans="1:7" ht="25.5" x14ac:dyDescent="0.2">
      <c r="A277" s="56" t="s">
        <v>588</v>
      </c>
      <c r="B277" s="53" t="s">
        <v>589</v>
      </c>
      <c r="C277" s="54">
        <v>1298.4000000000001</v>
      </c>
      <c r="D277" s="54">
        <v>1861.2</v>
      </c>
      <c r="E277" s="54">
        <v>1801.9</v>
      </c>
      <c r="F277" s="54">
        <v>-59.3</v>
      </c>
      <c r="G277" s="55" t="s">
        <v>329</v>
      </c>
    </row>
    <row r="278" spans="1:7" ht="13.5" x14ac:dyDescent="0.25">
      <c r="A278" s="51" t="s">
        <v>590</v>
      </c>
      <c r="B278" s="47" t="s">
        <v>591</v>
      </c>
      <c r="C278" s="48"/>
      <c r="D278" s="48"/>
      <c r="E278" s="48"/>
      <c r="F278" s="48"/>
      <c r="G278" s="49" t="s">
        <v>19</v>
      </c>
    </row>
    <row r="279" spans="1:7" x14ac:dyDescent="0.2">
      <c r="A279" s="52" t="s">
        <v>237</v>
      </c>
      <c r="B279" s="53" t="s">
        <v>19</v>
      </c>
      <c r="C279" s="54">
        <v>180877.2</v>
      </c>
      <c r="D279" s="54">
        <v>203802</v>
      </c>
      <c r="E279" s="54">
        <v>186970.1</v>
      </c>
      <c r="F279" s="54">
        <v>-16831.900000000001</v>
      </c>
      <c r="G279" s="55" t="s">
        <v>592</v>
      </c>
    </row>
    <row r="280" spans="1:7" ht="25.5" x14ac:dyDescent="0.2">
      <c r="A280" s="57" t="s">
        <v>256</v>
      </c>
      <c r="B280" s="53"/>
      <c r="C280" s="54"/>
      <c r="D280" s="54">
        <v>13367.7</v>
      </c>
      <c r="E280" s="54">
        <v>13161.5</v>
      </c>
      <c r="F280" s="54">
        <f>E280-D280</f>
        <v>-206.20000000000073</v>
      </c>
      <c r="G280" s="58">
        <f>E280/D280*100</f>
        <v>98.457475855981201</v>
      </c>
    </row>
    <row r="281" spans="1:7" x14ac:dyDescent="0.2">
      <c r="A281" s="56" t="s">
        <v>593</v>
      </c>
      <c r="B281" s="53" t="s">
        <v>594</v>
      </c>
      <c r="C281" s="54">
        <v>3838.6</v>
      </c>
      <c r="D281" s="54">
        <v>3454.7</v>
      </c>
      <c r="E281" s="54">
        <v>588.6</v>
      </c>
      <c r="F281" s="54">
        <v>-2866.1</v>
      </c>
      <c r="G281" s="55" t="s">
        <v>595</v>
      </c>
    </row>
    <row r="282" spans="1:7" x14ac:dyDescent="0.2">
      <c r="A282" s="56" t="s">
        <v>596</v>
      </c>
      <c r="B282" s="53" t="s">
        <v>597</v>
      </c>
      <c r="C282" s="54">
        <v>160934.39999999999</v>
      </c>
      <c r="D282" s="54">
        <v>184243.1</v>
      </c>
      <c r="E282" s="54">
        <v>175882.3</v>
      </c>
      <c r="F282" s="54">
        <v>-8360.7999999999993</v>
      </c>
      <c r="G282" s="55" t="s">
        <v>598</v>
      </c>
    </row>
    <row r="283" spans="1:7" x14ac:dyDescent="0.2">
      <c r="A283" s="56" t="s">
        <v>599</v>
      </c>
      <c r="B283" s="53" t="s">
        <v>600</v>
      </c>
      <c r="C283" s="54">
        <v>16104.2</v>
      </c>
      <c r="D283" s="54">
        <v>16104.2</v>
      </c>
      <c r="E283" s="54">
        <v>10499.2</v>
      </c>
      <c r="F283" s="54">
        <v>-5605</v>
      </c>
      <c r="G283" s="55" t="s">
        <v>314</v>
      </c>
    </row>
    <row r="284" spans="1:7" ht="13.5" x14ac:dyDescent="0.25">
      <c r="A284" s="51" t="s">
        <v>274</v>
      </c>
      <c r="B284" s="47" t="s">
        <v>275</v>
      </c>
      <c r="C284" s="48"/>
      <c r="D284" s="48"/>
      <c r="E284" s="48"/>
      <c r="F284" s="48"/>
      <c r="G284" s="49" t="s">
        <v>19</v>
      </c>
    </row>
    <row r="285" spans="1:7" x14ac:dyDescent="0.2">
      <c r="A285" s="52" t="s">
        <v>237</v>
      </c>
      <c r="B285" s="53" t="s">
        <v>19</v>
      </c>
      <c r="C285" s="54">
        <v>2281748.9</v>
      </c>
      <c r="D285" s="54">
        <v>2234909.7000000002</v>
      </c>
      <c r="E285" s="54">
        <v>2118363.7999999998</v>
      </c>
      <c r="F285" s="54">
        <v>-116545.9</v>
      </c>
      <c r="G285" s="55" t="s">
        <v>601</v>
      </c>
    </row>
    <row r="286" spans="1:7" ht="25.5" x14ac:dyDescent="0.2">
      <c r="A286" s="57" t="s">
        <v>256</v>
      </c>
      <c r="B286" s="53"/>
      <c r="C286" s="54"/>
      <c r="D286" s="54">
        <v>2925.1</v>
      </c>
      <c r="E286" s="54">
        <v>2864.8</v>
      </c>
      <c r="F286" s="54">
        <f>E286-D286</f>
        <v>-60.299999999999727</v>
      </c>
      <c r="G286" s="58">
        <f>E286/D286*100</f>
        <v>97.938532015999456</v>
      </c>
    </row>
    <row r="287" spans="1:7" x14ac:dyDescent="0.2">
      <c r="A287" s="56" t="s">
        <v>602</v>
      </c>
      <c r="B287" s="53" t="s">
        <v>603</v>
      </c>
      <c r="C287" s="54">
        <v>106023.1</v>
      </c>
      <c r="D287" s="54">
        <v>109380</v>
      </c>
      <c r="E287" s="54">
        <v>103487.7</v>
      </c>
      <c r="F287" s="54">
        <v>-5892.3</v>
      </c>
      <c r="G287" s="55" t="s">
        <v>534</v>
      </c>
    </row>
    <row r="288" spans="1:7" x14ac:dyDescent="0.2">
      <c r="A288" s="56" t="s">
        <v>488</v>
      </c>
      <c r="B288" s="53" t="s">
        <v>489</v>
      </c>
      <c r="C288" s="54">
        <v>12648.7</v>
      </c>
      <c r="D288" s="54">
        <v>12374.5</v>
      </c>
      <c r="E288" s="54">
        <v>9400.5</v>
      </c>
      <c r="F288" s="54">
        <v>-2974</v>
      </c>
      <c r="G288" s="55" t="s">
        <v>604</v>
      </c>
    </row>
    <row r="289" spans="1:7" x14ac:dyDescent="0.2">
      <c r="A289" s="56" t="s">
        <v>605</v>
      </c>
      <c r="B289" s="53" t="s">
        <v>606</v>
      </c>
      <c r="C289" s="54">
        <v>29840.2</v>
      </c>
      <c r="D289" s="54">
        <v>21465.9</v>
      </c>
      <c r="E289" s="54">
        <v>18418.099999999999</v>
      </c>
      <c r="F289" s="54">
        <v>-3047.8</v>
      </c>
      <c r="G289" s="55" t="s">
        <v>607</v>
      </c>
    </row>
    <row r="290" spans="1:7" x14ac:dyDescent="0.2">
      <c r="A290" s="56" t="s">
        <v>490</v>
      </c>
      <c r="B290" s="53" t="s">
        <v>491</v>
      </c>
      <c r="C290" s="54">
        <v>149975</v>
      </c>
      <c r="D290" s="54">
        <v>162541.5</v>
      </c>
      <c r="E290" s="54">
        <v>158886</v>
      </c>
      <c r="F290" s="54">
        <v>-3655.5</v>
      </c>
      <c r="G290" s="55" t="s">
        <v>120</v>
      </c>
    </row>
    <row r="291" spans="1:7" x14ac:dyDescent="0.2">
      <c r="A291" s="56" t="s">
        <v>608</v>
      </c>
      <c r="B291" s="53" t="s">
        <v>609</v>
      </c>
      <c r="C291" s="54">
        <v>474289</v>
      </c>
      <c r="D291" s="54">
        <v>537414.40000000002</v>
      </c>
      <c r="E291" s="54">
        <v>528239.69999999995</v>
      </c>
      <c r="F291" s="54">
        <v>-9174.7000000000007</v>
      </c>
      <c r="G291" s="55" t="s">
        <v>583</v>
      </c>
    </row>
    <row r="292" spans="1:7" x14ac:dyDescent="0.2">
      <c r="A292" s="56" t="s">
        <v>373</v>
      </c>
      <c r="B292" s="53" t="s">
        <v>374</v>
      </c>
      <c r="C292" s="54">
        <v>405467.4</v>
      </c>
      <c r="D292" s="54">
        <v>440488.6</v>
      </c>
      <c r="E292" s="54">
        <v>425721.1</v>
      </c>
      <c r="F292" s="54">
        <v>-14767.5</v>
      </c>
      <c r="G292" s="55" t="s">
        <v>234</v>
      </c>
    </row>
    <row r="293" spans="1:7" x14ac:dyDescent="0.2">
      <c r="A293" s="56" t="s">
        <v>276</v>
      </c>
      <c r="B293" s="53" t="s">
        <v>277</v>
      </c>
      <c r="C293" s="54">
        <v>923572.2</v>
      </c>
      <c r="D293" s="54">
        <v>820934.1</v>
      </c>
      <c r="E293" s="54">
        <v>782799.9</v>
      </c>
      <c r="F293" s="54">
        <v>-38134.199999999997</v>
      </c>
      <c r="G293" s="55" t="s">
        <v>302</v>
      </c>
    </row>
    <row r="294" spans="1:7" x14ac:dyDescent="0.2">
      <c r="A294" s="56" t="s">
        <v>278</v>
      </c>
      <c r="B294" s="53" t="s">
        <v>279</v>
      </c>
      <c r="C294" s="54">
        <v>17544.599999999999</v>
      </c>
      <c r="D294" s="54">
        <v>16741.599999999999</v>
      </c>
      <c r="E294" s="54">
        <v>14695.9</v>
      </c>
      <c r="F294" s="54">
        <v>-2045.7</v>
      </c>
      <c r="G294" s="55" t="s">
        <v>610</v>
      </c>
    </row>
    <row r="295" spans="1:7" x14ac:dyDescent="0.2">
      <c r="A295" s="56" t="s">
        <v>522</v>
      </c>
      <c r="B295" s="53" t="s">
        <v>523</v>
      </c>
      <c r="C295" s="54">
        <v>18758.099999999999</v>
      </c>
      <c r="D295" s="54">
        <v>24457.3</v>
      </c>
      <c r="E295" s="54">
        <v>14275</v>
      </c>
      <c r="F295" s="54">
        <v>-10182.299999999999</v>
      </c>
      <c r="G295" s="55" t="s">
        <v>611</v>
      </c>
    </row>
    <row r="296" spans="1:7" x14ac:dyDescent="0.2">
      <c r="A296" s="56" t="s">
        <v>612</v>
      </c>
      <c r="B296" s="53" t="s">
        <v>613</v>
      </c>
      <c r="C296" s="54">
        <v>36994.6</v>
      </c>
      <c r="D296" s="54">
        <v>36127.4</v>
      </c>
      <c r="E296" s="54">
        <v>31193.9</v>
      </c>
      <c r="F296" s="54">
        <v>-4933.5</v>
      </c>
      <c r="G296" s="55" t="s">
        <v>614</v>
      </c>
    </row>
    <row r="297" spans="1:7" x14ac:dyDescent="0.2">
      <c r="A297" s="56" t="s">
        <v>615</v>
      </c>
      <c r="B297" s="53" t="s">
        <v>616</v>
      </c>
      <c r="C297" s="54">
        <v>86131.3</v>
      </c>
      <c r="D297" s="54">
        <v>31752.2</v>
      </c>
      <c r="E297" s="54">
        <v>13845.4</v>
      </c>
      <c r="F297" s="54">
        <v>-17906.8</v>
      </c>
      <c r="G297" s="55" t="s">
        <v>617</v>
      </c>
    </row>
    <row r="298" spans="1:7" x14ac:dyDescent="0.2">
      <c r="A298" s="56" t="s">
        <v>618</v>
      </c>
      <c r="B298" s="53" t="s">
        <v>619</v>
      </c>
      <c r="C298" s="54">
        <v>20504.7</v>
      </c>
      <c r="D298" s="54">
        <v>21232.2</v>
      </c>
      <c r="E298" s="54">
        <v>17400.400000000001</v>
      </c>
      <c r="F298" s="54">
        <v>-3831.8</v>
      </c>
      <c r="G298" s="55" t="s">
        <v>620</v>
      </c>
    </row>
    <row r="299" spans="1:7" x14ac:dyDescent="0.2">
      <c r="A299" s="56"/>
      <c r="B299" s="53"/>
      <c r="C299" s="54"/>
      <c r="D299" s="54"/>
      <c r="E299" s="54"/>
      <c r="F299" s="54"/>
      <c r="G299" s="55"/>
    </row>
    <row r="300" spans="1:7" ht="14.25" x14ac:dyDescent="0.2">
      <c r="A300" s="46" t="s">
        <v>621</v>
      </c>
      <c r="B300" s="47" t="s">
        <v>622</v>
      </c>
      <c r="C300" s="48"/>
      <c r="D300" s="48"/>
      <c r="E300" s="48"/>
      <c r="F300" s="48"/>
      <c r="G300" s="49"/>
    </row>
    <row r="301" spans="1:7" x14ac:dyDescent="0.2">
      <c r="A301" s="50" t="s">
        <v>233</v>
      </c>
      <c r="B301" s="47" t="s">
        <v>77</v>
      </c>
      <c r="C301" s="48">
        <v>433347.4</v>
      </c>
      <c r="D301" s="48">
        <v>501351.7</v>
      </c>
      <c r="E301" s="48">
        <v>464892</v>
      </c>
      <c r="F301" s="48">
        <v>-36459.699999999997</v>
      </c>
      <c r="G301" s="49" t="s">
        <v>17</v>
      </c>
    </row>
    <row r="302" spans="1:7" ht="13.5" x14ac:dyDescent="0.25">
      <c r="A302" s="51" t="s">
        <v>235</v>
      </c>
      <c r="B302" s="47" t="s">
        <v>236</v>
      </c>
      <c r="C302" s="48"/>
      <c r="D302" s="48"/>
      <c r="E302" s="48"/>
      <c r="F302" s="48"/>
      <c r="G302" s="49" t="s">
        <v>19</v>
      </c>
    </row>
    <row r="303" spans="1:7" x14ac:dyDescent="0.2">
      <c r="A303" s="52" t="s">
        <v>237</v>
      </c>
      <c r="B303" s="53" t="s">
        <v>19</v>
      </c>
      <c r="C303" s="54">
        <v>5800</v>
      </c>
      <c r="D303" s="54">
        <v>10192</v>
      </c>
      <c r="E303" s="54">
        <v>10139.9</v>
      </c>
      <c r="F303" s="54">
        <v>-52.1</v>
      </c>
      <c r="G303" s="55" t="s">
        <v>338</v>
      </c>
    </row>
    <row r="304" spans="1:7" ht="25.5" x14ac:dyDescent="0.2">
      <c r="A304" s="56" t="s">
        <v>566</v>
      </c>
      <c r="B304" s="53" t="s">
        <v>567</v>
      </c>
      <c r="C304" s="54">
        <v>5800</v>
      </c>
      <c r="D304" s="54">
        <v>6015.8</v>
      </c>
      <c r="E304" s="54">
        <v>5986.4</v>
      </c>
      <c r="F304" s="54">
        <v>-29.4</v>
      </c>
      <c r="G304" s="55" t="s">
        <v>338</v>
      </c>
    </row>
    <row r="305" spans="1:7" ht="25.5" x14ac:dyDescent="0.2">
      <c r="A305" s="56" t="s">
        <v>570</v>
      </c>
      <c r="B305" s="53" t="s">
        <v>571</v>
      </c>
      <c r="C305" s="54"/>
      <c r="D305" s="54">
        <v>3909.5</v>
      </c>
      <c r="E305" s="54">
        <v>3887.6</v>
      </c>
      <c r="F305" s="54">
        <v>-21.9</v>
      </c>
      <c r="G305" s="55" t="s">
        <v>398</v>
      </c>
    </row>
    <row r="306" spans="1:7" x14ac:dyDescent="0.2">
      <c r="A306" s="56" t="s">
        <v>573</v>
      </c>
      <c r="B306" s="53" t="s">
        <v>574</v>
      </c>
      <c r="C306" s="54"/>
      <c r="D306" s="54">
        <v>266.7</v>
      </c>
      <c r="E306" s="54">
        <v>265.89999999999998</v>
      </c>
      <c r="F306" s="54">
        <v>-0.8</v>
      </c>
      <c r="G306" s="55" t="s">
        <v>99</v>
      </c>
    </row>
    <row r="307" spans="1:7" ht="13.5" x14ac:dyDescent="0.25">
      <c r="A307" s="51" t="s">
        <v>269</v>
      </c>
      <c r="B307" s="47" t="s">
        <v>270</v>
      </c>
      <c r="C307" s="48"/>
      <c r="D307" s="48"/>
      <c r="E307" s="48"/>
      <c r="F307" s="48"/>
      <c r="G307" s="49" t="s">
        <v>19</v>
      </c>
    </row>
    <row r="308" spans="1:7" x14ac:dyDescent="0.2">
      <c r="A308" s="52" t="s">
        <v>237</v>
      </c>
      <c r="B308" s="53" t="s">
        <v>19</v>
      </c>
      <c r="C308" s="54">
        <v>4500</v>
      </c>
      <c r="D308" s="54">
        <v>3000</v>
      </c>
      <c r="E308" s="54">
        <v>2234.3000000000002</v>
      </c>
      <c r="F308" s="54">
        <v>-765.7</v>
      </c>
      <c r="G308" s="55" t="s">
        <v>623</v>
      </c>
    </row>
    <row r="309" spans="1:7" x14ac:dyDescent="0.2">
      <c r="A309" s="56" t="s">
        <v>467</v>
      </c>
      <c r="B309" s="53" t="s">
        <v>468</v>
      </c>
      <c r="C309" s="54">
        <v>4500</v>
      </c>
      <c r="D309" s="54">
        <v>3000</v>
      </c>
      <c r="E309" s="54">
        <v>2234.3000000000002</v>
      </c>
      <c r="F309" s="54">
        <v>-765.7</v>
      </c>
      <c r="G309" s="55" t="s">
        <v>623</v>
      </c>
    </row>
    <row r="310" spans="1:7" ht="13.5" x14ac:dyDescent="0.25">
      <c r="A310" s="51" t="s">
        <v>590</v>
      </c>
      <c r="B310" s="47" t="s">
        <v>591</v>
      </c>
      <c r="C310" s="48"/>
      <c r="D310" s="48"/>
      <c r="E310" s="48"/>
      <c r="F310" s="48"/>
      <c r="G310" s="49" t="s">
        <v>19</v>
      </c>
    </row>
    <row r="311" spans="1:7" x14ac:dyDescent="0.2">
      <c r="A311" s="52" t="s">
        <v>237</v>
      </c>
      <c r="B311" s="53" t="s">
        <v>19</v>
      </c>
      <c r="C311" s="54">
        <v>423047.4</v>
      </c>
      <c r="D311" s="54">
        <v>477609.8</v>
      </c>
      <c r="E311" s="54">
        <v>442002.5</v>
      </c>
      <c r="F311" s="54">
        <v>-35607.300000000003</v>
      </c>
      <c r="G311" s="55" t="s">
        <v>285</v>
      </c>
    </row>
    <row r="312" spans="1:7" x14ac:dyDescent="0.2">
      <c r="A312" s="56" t="s">
        <v>624</v>
      </c>
      <c r="B312" s="53" t="s">
        <v>625</v>
      </c>
      <c r="C312" s="54">
        <v>14592.2</v>
      </c>
      <c r="D312" s="54">
        <v>13328.2</v>
      </c>
      <c r="E312" s="54">
        <v>11239.4</v>
      </c>
      <c r="F312" s="54">
        <v>-2088.8000000000002</v>
      </c>
      <c r="G312" s="55" t="s">
        <v>626</v>
      </c>
    </row>
    <row r="313" spans="1:7" x14ac:dyDescent="0.2">
      <c r="A313" s="56" t="s">
        <v>627</v>
      </c>
      <c r="B313" s="53" t="s">
        <v>628</v>
      </c>
      <c r="C313" s="54">
        <v>278582.40000000002</v>
      </c>
      <c r="D313" s="54">
        <v>338764.3</v>
      </c>
      <c r="E313" s="54">
        <v>321507.59999999998</v>
      </c>
      <c r="F313" s="54">
        <v>-17256.7</v>
      </c>
      <c r="G313" s="55" t="s">
        <v>296</v>
      </c>
    </row>
    <row r="314" spans="1:7" x14ac:dyDescent="0.2">
      <c r="A314" s="56" t="s">
        <v>629</v>
      </c>
      <c r="B314" s="53" t="s">
        <v>630</v>
      </c>
      <c r="C314" s="54">
        <v>110422</v>
      </c>
      <c r="D314" s="54">
        <v>106211.7</v>
      </c>
      <c r="E314" s="54">
        <v>90322.4</v>
      </c>
      <c r="F314" s="54">
        <v>-15889.3</v>
      </c>
      <c r="G314" s="55" t="s">
        <v>246</v>
      </c>
    </row>
    <row r="315" spans="1:7" x14ac:dyDescent="0.2">
      <c r="A315" s="56" t="s">
        <v>631</v>
      </c>
      <c r="B315" s="53" t="s">
        <v>632</v>
      </c>
      <c r="C315" s="54">
        <v>7409.4</v>
      </c>
      <c r="D315" s="54">
        <v>7409.4</v>
      </c>
      <c r="E315" s="54">
        <v>7233.9</v>
      </c>
      <c r="F315" s="54">
        <v>-175.5</v>
      </c>
      <c r="G315" s="55" t="s">
        <v>427</v>
      </c>
    </row>
    <row r="316" spans="1:7" x14ac:dyDescent="0.2">
      <c r="A316" s="56" t="s">
        <v>633</v>
      </c>
      <c r="B316" s="53" t="s">
        <v>634</v>
      </c>
      <c r="C316" s="54">
        <v>12041.4</v>
      </c>
      <c r="D316" s="54">
        <v>11896.2</v>
      </c>
      <c r="E316" s="54">
        <v>11699.2</v>
      </c>
      <c r="F316" s="54">
        <v>-197</v>
      </c>
      <c r="G316" s="55" t="s">
        <v>583</v>
      </c>
    </row>
    <row r="317" spans="1:7" ht="13.5" x14ac:dyDescent="0.25">
      <c r="A317" s="51" t="s">
        <v>274</v>
      </c>
      <c r="B317" s="47" t="s">
        <v>275</v>
      </c>
      <c r="C317" s="48"/>
      <c r="D317" s="48"/>
      <c r="E317" s="48"/>
      <c r="F317" s="48"/>
      <c r="G317" s="49" t="s">
        <v>19</v>
      </c>
    </row>
    <row r="318" spans="1:7" x14ac:dyDescent="0.2">
      <c r="A318" s="52" t="s">
        <v>237</v>
      </c>
      <c r="B318" s="53" t="s">
        <v>19</v>
      </c>
      <c r="C318" s="54"/>
      <c r="D318" s="54">
        <v>10549.9</v>
      </c>
      <c r="E318" s="54">
        <v>10515.3</v>
      </c>
      <c r="F318" s="54">
        <v>-34.6</v>
      </c>
      <c r="G318" s="55" t="s">
        <v>99</v>
      </c>
    </row>
    <row r="319" spans="1:7" x14ac:dyDescent="0.2">
      <c r="A319" s="56" t="s">
        <v>276</v>
      </c>
      <c r="B319" s="53" t="s">
        <v>277</v>
      </c>
      <c r="C319" s="54"/>
      <c r="D319" s="54">
        <v>10549.9</v>
      </c>
      <c r="E319" s="54">
        <v>10515.3</v>
      </c>
      <c r="F319" s="54">
        <v>-34.6</v>
      </c>
      <c r="G319" s="55" t="s">
        <v>99</v>
      </c>
    </row>
    <row r="320" spans="1:7" x14ac:dyDescent="0.2">
      <c r="A320" s="56"/>
      <c r="B320" s="53"/>
      <c r="C320" s="54"/>
      <c r="D320" s="54"/>
      <c r="E320" s="54"/>
      <c r="F320" s="54"/>
      <c r="G320" s="55"/>
    </row>
    <row r="321" spans="1:7" ht="14.25" x14ac:dyDescent="0.2">
      <c r="A321" s="46" t="s">
        <v>635</v>
      </c>
      <c r="B321" s="47" t="s">
        <v>636</v>
      </c>
      <c r="C321" s="48"/>
      <c r="D321" s="48"/>
      <c r="E321" s="48"/>
      <c r="F321" s="48"/>
      <c r="G321" s="49"/>
    </row>
    <row r="322" spans="1:7" x14ac:dyDescent="0.2">
      <c r="A322" s="50" t="s">
        <v>233</v>
      </c>
      <c r="B322" s="47" t="s">
        <v>77</v>
      </c>
      <c r="C322" s="48">
        <v>1682373.9</v>
      </c>
      <c r="D322" s="48">
        <v>3558036.6</v>
      </c>
      <c r="E322" s="48">
        <v>3435721.6</v>
      </c>
      <c r="F322" s="48">
        <v>-122315</v>
      </c>
      <c r="G322" s="49" t="s">
        <v>234</v>
      </c>
    </row>
    <row r="323" spans="1:7" ht="25.5" x14ac:dyDescent="0.2">
      <c r="A323" s="57" t="s">
        <v>256</v>
      </c>
      <c r="B323" s="53"/>
      <c r="C323" s="54"/>
      <c r="D323" s="54">
        <f>D329</f>
        <v>512128</v>
      </c>
      <c r="E323" s="54">
        <f>E329</f>
        <v>512098.6</v>
      </c>
      <c r="F323" s="54">
        <f>E323-D323</f>
        <v>-29.400000000023283</v>
      </c>
      <c r="G323" s="58">
        <f>E323/D323*100</f>
        <v>99.994259247688078</v>
      </c>
    </row>
    <row r="324" spans="1:7" ht="13.5" x14ac:dyDescent="0.25">
      <c r="A324" s="51" t="s">
        <v>269</v>
      </c>
      <c r="B324" s="47" t="s">
        <v>270</v>
      </c>
      <c r="C324" s="48"/>
      <c r="D324" s="48"/>
      <c r="E324" s="48"/>
      <c r="F324" s="48"/>
      <c r="G324" s="49" t="s">
        <v>19</v>
      </c>
    </row>
    <row r="325" spans="1:7" x14ac:dyDescent="0.2">
      <c r="A325" s="52" t="s">
        <v>237</v>
      </c>
      <c r="B325" s="53" t="s">
        <v>19</v>
      </c>
      <c r="C325" s="54">
        <v>63264.1</v>
      </c>
      <c r="D325" s="54">
        <v>67640.899999999994</v>
      </c>
      <c r="E325" s="54">
        <v>64841.7</v>
      </c>
      <c r="F325" s="54">
        <v>-2799.2</v>
      </c>
      <c r="G325" s="55" t="s">
        <v>394</v>
      </c>
    </row>
    <row r="326" spans="1:7" x14ac:dyDescent="0.2">
      <c r="A326" s="56" t="s">
        <v>637</v>
      </c>
      <c r="B326" s="53" t="s">
        <v>638</v>
      </c>
      <c r="C326" s="54">
        <v>63264.1</v>
      </c>
      <c r="D326" s="54">
        <v>67640.899999999994</v>
      </c>
      <c r="E326" s="54">
        <v>64841.7</v>
      </c>
      <c r="F326" s="54">
        <v>-2799.2</v>
      </c>
      <c r="G326" s="55" t="s">
        <v>394</v>
      </c>
    </row>
    <row r="327" spans="1:7" ht="13.5" x14ac:dyDescent="0.25">
      <c r="A327" s="51" t="s">
        <v>323</v>
      </c>
      <c r="B327" s="47" t="s">
        <v>324</v>
      </c>
      <c r="C327" s="48"/>
      <c r="D327" s="48"/>
      <c r="E327" s="48"/>
      <c r="F327" s="48"/>
      <c r="G327" s="49" t="s">
        <v>19</v>
      </c>
    </row>
    <row r="328" spans="1:7" x14ac:dyDescent="0.2">
      <c r="A328" s="52" t="s">
        <v>237</v>
      </c>
      <c r="B328" s="53" t="s">
        <v>19</v>
      </c>
      <c r="C328" s="54">
        <v>1619109.8</v>
      </c>
      <c r="D328" s="54">
        <v>3490395.7</v>
      </c>
      <c r="E328" s="54">
        <v>3370879.9</v>
      </c>
      <c r="F328" s="54">
        <v>-119515.8</v>
      </c>
      <c r="G328" s="55" t="s">
        <v>234</v>
      </c>
    </row>
    <row r="329" spans="1:7" ht="25.5" x14ac:dyDescent="0.2">
      <c r="A329" s="57" t="s">
        <v>256</v>
      </c>
      <c r="B329" s="53"/>
      <c r="C329" s="54"/>
      <c r="D329" s="54">
        <v>512128</v>
      </c>
      <c r="E329" s="54">
        <v>512098.6</v>
      </c>
      <c r="F329" s="54">
        <f>E329-D329</f>
        <v>-29.400000000023283</v>
      </c>
      <c r="G329" s="58">
        <f>E329/D329*100</f>
        <v>99.994259247688078</v>
      </c>
    </row>
    <row r="330" spans="1:7" x14ac:dyDescent="0.2">
      <c r="A330" s="56" t="s">
        <v>639</v>
      </c>
      <c r="B330" s="53" t="s">
        <v>640</v>
      </c>
      <c r="C330" s="54">
        <v>20798.3</v>
      </c>
      <c r="D330" s="54">
        <v>22773.599999999999</v>
      </c>
      <c r="E330" s="54">
        <v>16917.2</v>
      </c>
      <c r="F330" s="54">
        <v>-5856.4</v>
      </c>
      <c r="G330" s="55" t="s">
        <v>641</v>
      </c>
    </row>
    <row r="331" spans="1:7" x14ac:dyDescent="0.2">
      <c r="A331" s="56" t="s">
        <v>642</v>
      </c>
      <c r="B331" s="53" t="s">
        <v>643</v>
      </c>
      <c r="C331" s="54">
        <v>195259.3</v>
      </c>
      <c r="D331" s="54">
        <v>207867.6</v>
      </c>
      <c r="E331" s="54">
        <v>194487.7</v>
      </c>
      <c r="F331" s="54">
        <v>-13379.9</v>
      </c>
      <c r="G331" s="55" t="s">
        <v>466</v>
      </c>
    </row>
    <row r="332" spans="1:7" x14ac:dyDescent="0.2">
      <c r="A332" s="56" t="s">
        <v>644</v>
      </c>
      <c r="B332" s="53" t="s">
        <v>645</v>
      </c>
      <c r="C332" s="54">
        <v>70198.5</v>
      </c>
      <c r="D332" s="54">
        <v>79635.8</v>
      </c>
      <c r="E332" s="54">
        <v>76866.3</v>
      </c>
      <c r="F332" s="54">
        <v>-2769.5</v>
      </c>
      <c r="G332" s="55" t="s">
        <v>646</v>
      </c>
    </row>
    <row r="333" spans="1:7" x14ac:dyDescent="0.2">
      <c r="A333" s="56" t="s">
        <v>647</v>
      </c>
      <c r="B333" s="53" t="s">
        <v>648</v>
      </c>
      <c r="C333" s="54">
        <v>41635.9</v>
      </c>
      <c r="D333" s="54">
        <v>42259.8</v>
      </c>
      <c r="E333" s="54">
        <v>27962.2</v>
      </c>
      <c r="F333" s="54">
        <v>-14297.6</v>
      </c>
      <c r="G333" s="55" t="s">
        <v>649</v>
      </c>
    </row>
    <row r="334" spans="1:7" x14ac:dyDescent="0.2">
      <c r="A334" s="56" t="s">
        <v>650</v>
      </c>
      <c r="B334" s="53" t="s">
        <v>651</v>
      </c>
      <c r="C334" s="54">
        <v>177999.7</v>
      </c>
      <c r="D334" s="54">
        <v>182193.2</v>
      </c>
      <c r="E334" s="54">
        <v>160362.5</v>
      </c>
      <c r="F334" s="54">
        <v>-21830.7</v>
      </c>
      <c r="G334" s="55" t="s">
        <v>311</v>
      </c>
    </row>
    <row r="335" spans="1:7" x14ac:dyDescent="0.2">
      <c r="A335" s="56" t="s">
        <v>652</v>
      </c>
      <c r="B335" s="53" t="s">
        <v>653</v>
      </c>
      <c r="C335" s="54">
        <v>190551</v>
      </c>
      <c r="D335" s="54">
        <v>329044.59999999998</v>
      </c>
      <c r="E335" s="54">
        <v>296377.09999999998</v>
      </c>
      <c r="F335" s="54">
        <v>-32667.5</v>
      </c>
      <c r="G335" s="55" t="s">
        <v>654</v>
      </c>
    </row>
    <row r="336" spans="1:7" x14ac:dyDescent="0.2">
      <c r="A336" s="56" t="s">
        <v>655</v>
      </c>
      <c r="B336" s="53" t="s">
        <v>656</v>
      </c>
      <c r="C336" s="54">
        <v>10179.5</v>
      </c>
      <c r="D336" s="54">
        <v>10953.7</v>
      </c>
      <c r="E336" s="54">
        <v>9023.4</v>
      </c>
      <c r="F336" s="54">
        <v>-1930.3</v>
      </c>
      <c r="G336" s="55" t="s">
        <v>657</v>
      </c>
    </row>
    <row r="337" spans="1:7" x14ac:dyDescent="0.2">
      <c r="A337" s="56" t="s">
        <v>325</v>
      </c>
      <c r="B337" s="53" t="s">
        <v>326</v>
      </c>
      <c r="C337" s="54">
        <v>906947.1</v>
      </c>
      <c r="D337" s="54">
        <v>2610126.9</v>
      </c>
      <c r="E337" s="54">
        <v>2585576.4</v>
      </c>
      <c r="F337" s="54">
        <v>-24550.5</v>
      </c>
      <c r="G337" s="55" t="s">
        <v>351</v>
      </c>
    </row>
    <row r="338" spans="1:7" x14ac:dyDescent="0.2">
      <c r="A338" s="56" t="s">
        <v>658</v>
      </c>
      <c r="B338" s="53" t="s">
        <v>659</v>
      </c>
      <c r="C338" s="54">
        <v>5540.5</v>
      </c>
      <c r="D338" s="54">
        <v>5540.5</v>
      </c>
      <c r="E338" s="54">
        <v>3306.9</v>
      </c>
      <c r="F338" s="54">
        <v>-2233.6</v>
      </c>
      <c r="G338" s="55" t="s">
        <v>660</v>
      </c>
    </row>
    <row r="339" spans="1:7" x14ac:dyDescent="0.2">
      <c r="A339" s="56"/>
      <c r="B339" s="53"/>
      <c r="C339" s="54"/>
      <c r="D339" s="54"/>
      <c r="E339" s="54"/>
      <c r="F339" s="54"/>
      <c r="G339" s="55"/>
    </row>
    <row r="340" spans="1:7" ht="14.25" x14ac:dyDescent="0.2">
      <c r="A340" s="46" t="s">
        <v>661</v>
      </c>
      <c r="B340" s="47" t="s">
        <v>662</v>
      </c>
      <c r="C340" s="48"/>
      <c r="D340" s="48"/>
      <c r="E340" s="48"/>
      <c r="F340" s="48"/>
      <c r="G340" s="49"/>
    </row>
    <row r="341" spans="1:7" x14ac:dyDescent="0.2">
      <c r="A341" s="50" t="s">
        <v>233</v>
      </c>
      <c r="B341" s="47" t="s">
        <v>77</v>
      </c>
      <c r="C341" s="48">
        <v>2911926.8</v>
      </c>
      <c r="D341" s="48">
        <v>2186614.2999999998</v>
      </c>
      <c r="E341" s="48">
        <v>1600489.5</v>
      </c>
      <c r="F341" s="48">
        <f>E341-D341</f>
        <v>-586124.79999999981</v>
      </c>
      <c r="G341" s="61">
        <f>E341/D341*100</f>
        <v>73.19487026129849</v>
      </c>
    </row>
    <row r="342" spans="1:7" ht="25.5" x14ac:dyDescent="0.2">
      <c r="A342" s="57" t="s">
        <v>256</v>
      </c>
      <c r="B342" s="53"/>
      <c r="C342" s="54"/>
      <c r="D342" s="54">
        <f>D363</f>
        <v>22084</v>
      </c>
      <c r="E342" s="54">
        <f>E363</f>
        <v>22084</v>
      </c>
      <c r="F342" s="54">
        <f>E342-D342</f>
        <v>0</v>
      </c>
      <c r="G342" s="58">
        <f>E342/D342*100</f>
        <v>100</v>
      </c>
    </row>
    <row r="343" spans="1:7" ht="13.5" x14ac:dyDescent="0.25">
      <c r="A343" s="51" t="s">
        <v>367</v>
      </c>
      <c r="B343" s="47" t="s">
        <v>368</v>
      </c>
      <c r="C343" s="48"/>
      <c r="D343" s="48"/>
      <c r="E343" s="48"/>
      <c r="F343" s="48"/>
      <c r="G343" s="49" t="s">
        <v>19</v>
      </c>
    </row>
    <row r="344" spans="1:7" x14ac:dyDescent="0.2">
      <c r="A344" s="52" t="s">
        <v>237</v>
      </c>
      <c r="B344" s="53" t="s">
        <v>19</v>
      </c>
      <c r="C344" s="54">
        <v>2572999.7999999998</v>
      </c>
      <c r="D344" s="54">
        <v>1812017.4</v>
      </c>
      <c r="E344" s="54">
        <v>1233267.5</v>
      </c>
      <c r="F344" s="54">
        <f>E344-D344</f>
        <v>-578749.89999999991</v>
      </c>
      <c r="G344" s="58">
        <f>E344/D344*100</f>
        <v>68.060466748277378</v>
      </c>
    </row>
    <row r="345" spans="1:7" x14ac:dyDescent="0.2">
      <c r="A345" s="56" t="s">
        <v>663</v>
      </c>
      <c r="B345" s="53" t="s">
        <v>664</v>
      </c>
      <c r="C345" s="54">
        <v>13366.1</v>
      </c>
      <c r="D345" s="54">
        <v>21416.400000000001</v>
      </c>
      <c r="E345" s="54">
        <v>15966.5</v>
      </c>
      <c r="F345" s="54">
        <v>-5449.9</v>
      </c>
      <c r="G345" s="55" t="s">
        <v>665</v>
      </c>
    </row>
    <row r="346" spans="1:7" x14ac:dyDescent="0.2">
      <c r="A346" s="56" t="s">
        <v>666</v>
      </c>
      <c r="B346" s="53" t="s">
        <v>667</v>
      </c>
      <c r="C346" s="54">
        <v>256324.7</v>
      </c>
      <c r="D346" s="54">
        <v>276095.5</v>
      </c>
      <c r="E346" s="54">
        <v>245196.7</v>
      </c>
      <c r="F346" s="54">
        <v>-30898.799999999999</v>
      </c>
      <c r="G346" s="55" t="s">
        <v>668</v>
      </c>
    </row>
    <row r="347" spans="1:7" x14ac:dyDescent="0.2">
      <c r="A347" s="56" t="s">
        <v>669</v>
      </c>
      <c r="B347" s="53" t="s">
        <v>670</v>
      </c>
      <c r="C347" s="54">
        <v>8999.7999999999993</v>
      </c>
      <c r="D347" s="54">
        <v>9333.7000000000007</v>
      </c>
      <c r="E347" s="54">
        <v>9331.7000000000007</v>
      </c>
      <c r="F347" s="54">
        <v>-2</v>
      </c>
      <c r="G347" s="55" t="s">
        <v>59</v>
      </c>
    </row>
    <row r="348" spans="1:7" ht="25.5" x14ac:dyDescent="0.2">
      <c r="A348" s="56" t="s">
        <v>588</v>
      </c>
      <c r="B348" s="53" t="s">
        <v>589</v>
      </c>
      <c r="C348" s="54">
        <v>6997.2</v>
      </c>
      <c r="D348" s="54">
        <v>7823.3</v>
      </c>
      <c r="E348" s="54">
        <v>7262.4</v>
      </c>
      <c r="F348" s="54">
        <v>-560.9</v>
      </c>
      <c r="G348" s="55" t="s">
        <v>671</v>
      </c>
    </row>
    <row r="349" spans="1:7" x14ac:dyDescent="0.2">
      <c r="A349" s="56" t="s">
        <v>672</v>
      </c>
      <c r="B349" s="53" t="s">
        <v>673</v>
      </c>
      <c r="C349" s="54">
        <v>197519.6</v>
      </c>
      <c r="D349" s="54">
        <v>202401.7</v>
      </c>
      <c r="E349" s="54">
        <v>184592.3</v>
      </c>
      <c r="F349" s="54">
        <v>-17809.400000000001</v>
      </c>
      <c r="G349" s="55" t="s">
        <v>674</v>
      </c>
    </row>
    <row r="350" spans="1:7" x14ac:dyDescent="0.2">
      <c r="A350" s="56" t="s">
        <v>675</v>
      </c>
      <c r="B350" s="53" t="s">
        <v>676</v>
      </c>
      <c r="C350" s="54">
        <v>55683.6</v>
      </c>
      <c r="D350" s="54">
        <v>62269.8</v>
      </c>
      <c r="E350" s="54">
        <v>59448.4</v>
      </c>
      <c r="F350" s="54">
        <v>-2821.4</v>
      </c>
      <c r="G350" s="55" t="s">
        <v>598</v>
      </c>
    </row>
    <row r="351" spans="1:7" x14ac:dyDescent="0.2">
      <c r="A351" s="56" t="s">
        <v>677</v>
      </c>
      <c r="B351" s="53" t="s">
        <v>678</v>
      </c>
      <c r="C351" s="54">
        <v>565335.6</v>
      </c>
      <c r="D351" s="54">
        <v>575072.30000000005</v>
      </c>
      <c r="E351" s="54">
        <v>506738.9</v>
      </c>
      <c r="F351" s="54">
        <f>E351-D351</f>
        <v>-68333.400000000023</v>
      </c>
      <c r="G351" s="58">
        <f>E351/D351*100</f>
        <v>88.117424539488326</v>
      </c>
    </row>
    <row r="352" spans="1:7" ht="25.5" x14ac:dyDescent="0.2">
      <c r="A352" s="56" t="s">
        <v>576</v>
      </c>
      <c r="B352" s="53"/>
      <c r="C352" s="54">
        <v>1322.5</v>
      </c>
      <c r="D352" s="54">
        <f>1405.8-0.1</f>
        <v>1405.7</v>
      </c>
      <c r="E352" s="54">
        <v>1405.7</v>
      </c>
      <c r="F352" s="54">
        <f>E352-D352</f>
        <v>0</v>
      </c>
      <c r="G352" s="58">
        <f>E352/D352*100</f>
        <v>100</v>
      </c>
    </row>
    <row r="353" spans="1:7" x14ac:dyDescent="0.2">
      <c r="A353" s="56" t="s">
        <v>679</v>
      </c>
      <c r="B353" s="53" t="s">
        <v>680</v>
      </c>
      <c r="C353" s="54">
        <v>1468773.2</v>
      </c>
      <c r="D353" s="54">
        <v>657604.69999999995</v>
      </c>
      <c r="E353" s="54">
        <v>204730.6</v>
      </c>
      <c r="F353" s="54">
        <v>-452874.1</v>
      </c>
      <c r="G353" s="55" t="s">
        <v>681</v>
      </c>
    </row>
    <row r="354" spans="1:7" ht="13.5" x14ac:dyDescent="0.25">
      <c r="A354" s="51" t="s">
        <v>274</v>
      </c>
      <c r="B354" s="47" t="s">
        <v>275</v>
      </c>
      <c r="C354" s="48"/>
      <c r="D354" s="48"/>
      <c r="E354" s="48"/>
      <c r="F354" s="48"/>
      <c r="G354" s="49" t="s">
        <v>19</v>
      </c>
    </row>
    <row r="355" spans="1:7" x14ac:dyDescent="0.2">
      <c r="A355" s="52" t="s">
        <v>237</v>
      </c>
      <c r="B355" s="53" t="s">
        <v>19</v>
      </c>
      <c r="C355" s="54">
        <v>310210</v>
      </c>
      <c r="D355" s="54">
        <v>323795.90000000002</v>
      </c>
      <c r="E355" s="54">
        <v>323389.90000000002</v>
      </c>
      <c r="F355" s="54">
        <v>-406</v>
      </c>
      <c r="G355" s="55" t="s">
        <v>5</v>
      </c>
    </row>
    <row r="356" spans="1:7" x14ac:dyDescent="0.2">
      <c r="A356" s="56" t="s">
        <v>373</v>
      </c>
      <c r="B356" s="53" t="s">
        <v>374</v>
      </c>
      <c r="C356" s="54">
        <v>87778.7</v>
      </c>
      <c r="D356" s="54">
        <v>95735.6</v>
      </c>
      <c r="E356" s="54">
        <v>95367.1</v>
      </c>
      <c r="F356" s="54">
        <v>-368.5</v>
      </c>
      <c r="G356" s="55" t="s">
        <v>308</v>
      </c>
    </row>
    <row r="357" spans="1:7" x14ac:dyDescent="0.2">
      <c r="A357" s="56" t="s">
        <v>276</v>
      </c>
      <c r="B357" s="53" t="s">
        <v>277</v>
      </c>
      <c r="C357" s="54">
        <v>147296.6</v>
      </c>
      <c r="D357" s="54">
        <v>157360.20000000001</v>
      </c>
      <c r="E357" s="54">
        <v>157355.20000000001</v>
      </c>
      <c r="F357" s="54">
        <v>-5</v>
      </c>
      <c r="G357" s="55" t="s">
        <v>59</v>
      </c>
    </row>
    <row r="358" spans="1:7" x14ac:dyDescent="0.2">
      <c r="A358" s="56" t="s">
        <v>682</v>
      </c>
      <c r="B358" s="53" t="s">
        <v>683</v>
      </c>
      <c r="C358" s="54">
        <v>64686.5</v>
      </c>
      <c r="D358" s="54">
        <v>65156.3</v>
      </c>
      <c r="E358" s="54">
        <v>65155.9</v>
      </c>
      <c r="F358" s="54">
        <v>-0.4</v>
      </c>
      <c r="G358" s="55" t="s">
        <v>59</v>
      </c>
    </row>
    <row r="359" spans="1:7" x14ac:dyDescent="0.2">
      <c r="A359" s="56" t="s">
        <v>278</v>
      </c>
      <c r="B359" s="53" t="s">
        <v>279</v>
      </c>
      <c r="C359" s="54">
        <v>10074.200000000001</v>
      </c>
      <c r="D359" s="54">
        <v>5126.7</v>
      </c>
      <c r="E359" s="54">
        <v>5125.6000000000004</v>
      </c>
      <c r="F359" s="54">
        <v>-1.1000000000000001</v>
      </c>
      <c r="G359" s="55" t="s">
        <v>59</v>
      </c>
    </row>
    <row r="360" spans="1:7" x14ac:dyDescent="0.2">
      <c r="A360" s="56" t="s">
        <v>522</v>
      </c>
      <c r="B360" s="53" t="s">
        <v>523</v>
      </c>
      <c r="C360" s="54">
        <v>374</v>
      </c>
      <c r="D360" s="54">
        <v>417.1</v>
      </c>
      <c r="E360" s="54">
        <v>386.1</v>
      </c>
      <c r="F360" s="54">
        <v>-31</v>
      </c>
      <c r="G360" s="55" t="s">
        <v>563</v>
      </c>
    </row>
    <row r="361" spans="1:7" ht="13.5" x14ac:dyDescent="0.25">
      <c r="A361" s="51" t="s">
        <v>323</v>
      </c>
      <c r="B361" s="47" t="s">
        <v>324</v>
      </c>
      <c r="C361" s="48"/>
      <c r="D361" s="48"/>
      <c r="E361" s="48"/>
      <c r="F361" s="48"/>
      <c r="G361" s="49" t="s">
        <v>19</v>
      </c>
    </row>
    <row r="362" spans="1:7" x14ac:dyDescent="0.2">
      <c r="A362" s="52" t="s">
        <v>237</v>
      </c>
      <c r="B362" s="53" t="s">
        <v>19</v>
      </c>
      <c r="C362" s="54">
        <v>28717</v>
      </c>
      <c r="D362" s="54">
        <v>50801</v>
      </c>
      <c r="E362" s="54">
        <v>43832.1</v>
      </c>
      <c r="F362" s="54">
        <v>-6968.9</v>
      </c>
      <c r="G362" s="55" t="s">
        <v>614</v>
      </c>
    </row>
    <row r="363" spans="1:7" ht="25.5" x14ac:dyDescent="0.2">
      <c r="A363" s="57" t="s">
        <v>256</v>
      </c>
      <c r="B363" s="53"/>
      <c r="C363" s="54"/>
      <c r="D363" s="54">
        <v>22084</v>
      </c>
      <c r="E363" s="54">
        <v>22084</v>
      </c>
      <c r="F363" s="54">
        <f>E363-D363</f>
        <v>0</v>
      </c>
      <c r="G363" s="58">
        <f>E363/D363*100</f>
        <v>100</v>
      </c>
    </row>
    <row r="364" spans="1:7" x14ac:dyDescent="0.2">
      <c r="A364" s="56" t="s">
        <v>325</v>
      </c>
      <c r="B364" s="53" t="s">
        <v>326</v>
      </c>
      <c r="C364" s="54">
        <v>28717</v>
      </c>
      <c r="D364" s="54">
        <v>50801</v>
      </c>
      <c r="E364" s="54">
        <v>43832.1</v>
      </c>
      <c r="F364" s="54">
        <v>-6968.9</v>
      </c>
      <c r="G364" s="55" t="s">
        <v>614</v>
      </c>
    </row>
    <row r="365" spans="1:7" x14ac:dyDescent="0.2">
      <c r="A365" s="56"/>
      <c r="B365" s="53"/>
      <c r="C365" s="54"/>
      <c r="D365" s="54"/>
      <c r="E365" s="54"/>
      <c r="F365" s="54"/>
      <c r="G365" s="55"/>
    </row>
    <row r="366" spans="1:7" ht="28.5" x14ac:dyDescent="0.2">
      <c r="A366" s="46" t="s">
        <v>684</v>
      </c>
      <c r="B366" s="47" t="s">
        <v>685</v>
      </c>
      <c r="C366" s="48"/>
      <c r="D366" s="48"/>
      <c r="E366" s="48"/>
      <c r="F366" s="48"/>
      <c r="G366" s="49"/>
    </row>
    <row r="367" spans="1:7" x14ac:dyDescent="0.2">
      <c r="A367" s="50" t="s">
        <v>233</v>
      </c>
      <c r="B367" s="47" t="s">
        <v>77</v>
      </c>
      <c r="C367" s="48">
        <v>108208</v>
      </c>
      <c r="D367" s="48">
        <v>122155.4</v>
      </c>
      <c r="E367" s="48">
        <v>120623</v>
      </c>
      <c r="F367" s="48">
        <v>-1532.4</v>
      </c>
      <c r="G367" s="49" t="s">
        <v>251</v>
      </c>
    </row>
    <row r="368" spans="1:7" ht="13.5" x14ac:dyDescent="0.25">
      <c r="A368" s="51" t="s">
        <v>235</v>
      </c>
      <c r="B368" s="47" t="s">
        <v>236</v>
      </c>
      <c r="C368" s="48"/>
      <c r="D368" s="48"/>
      <c r="E368" s="48"/>
      <c r="F368" s="48"/>
      <c r="G368" s="49" t="s">
        <v>19</v>
      </c>
    </row>
    <row r="369" spans="1:7" x14ac:dyDescent="0.2">
      <c r="A369" s="52" t="s">
        <v>237</v>
      </c>
      <c r="B369" s="53" t="s">
        <v>19</v>
      </c>
      <c r="C369" s="54">
        <v>108208</v>
      </c>
      <c r="D369" s="54">
        <v>122155.4</v>
      </c>
      <c r="E369" s="54">
        <v>120623</v>
      </c>
      <c r="F369" s="54">
        <v>-1532.4</v>
      </c>
      <c r="G369" s="55" t="s">
        <v>251</v>
      </c>
    </row>
    <row r="370" spans="1:7" x14ac:dyDescent="0.2">
      <c r="A370" s="56" t="s">
        <v>686</v>
      </c>
      <c r="B370" s="53" t="s">
        <v>687</v>
      </c>
      <c r="C370" s="54">
        <v>44539</v>
      </c>
      <c r="D370" s="54">
        <v>51378.2</v>
      </c>
      <c r="E370" s="54">
        <v>50876.1</v>
      </c>
      <c r="F370" s="54">
        <v>-502.1</v>
      </c>
      <c r="G370" s="55" t="s">
        <v>544</v>
      </c>
    </row>
    <row r="371" spans="1:7" x14ac:dyDescent="0.2">
      <c r="A371" s="56" t="s">
        <v>688</v>
      </c>
      <c r="B371" s="53" t="s">
        <v>689</v>
      </c>
      <c r="C371" s="54">
        <v>61269</v>
      </c>
      <c r="D371" s="54">
        <v>68377.2</v>
      </c>
      <c r="E371" s="54">
        <v>67354.5</v>
      </c>
      <c r="F371" s="54">
        <v>-1022.7</v>
      </c>
      <c r="G371" s="55" t="s">
        <v>420</v>
      </c>
    </row>
    <row r="372" spans="1:7" x14ac:dyDescent="0.2">
      <c r="A372" s="56" t="s">
        <v>690</v>
      </c>
      <c r="B372" s="53" t="s">
        <v>691</v>
      </c>
      <c r="C372" s="54">
        <v>2400</v>
      </c>
      <c r="D372" s="54">
        <v>2400</v>
      </c>
      <c r="E372" s="54">
        <v>2392.3000000000002</v>
      </c>
      <c r="F372" s="54">
        <v>-7.7</v>
      </c>
      <c r="G372" s="55" t="s">
        <v>99</v>
      </c>
    </row>
    <row r="373" spans="1:7" x14ac:dyDescent="0.2">
      <c r="A373" s="56"/>
      <c r="B373" s="53"/>
      <c r="C373" s="54"/>
      <c r="D373" s="54"/>
      <c r="E373" s="54"/>
      <c r="F373" s="54"/>
      <c r="G373" s="55"/>
    </row>
    <row r="374" spans="1:7" ht="14.25" x14ac:dyDescent="0.2">
      <c r="A374" s="46" t="s">
        <v>692</v>
      </c>
      <c r="B374" s="47" t="s">
        <v>693</v>
      </c>
      <c r="C374" s="48"/>
      <c r="D374" s="48"/>
      <c r="E374" s="48"/>
      <c r="F374" s="48"/>
      <c r="G374" s="49"/>
    </row>
    <row r="375" spans="1:7" x14ac:dyDescent="0.2">
      <c r="A375" s="50" t="s">
        <v>233</v>
      </c>
      <c r="B375" s="47" t="s">
        <v>77</v>
      </c>
      <c r="C375" s="48">
        <v>35223</v>
      </c>
      <c r="D375" s="48">
        <v>29822.7</v>
      </c>
      <c r="E375" s="48">
        <v>26737.8</v>
      </c>
      <c r="F375" s="48">
        <v>-3084.9</v>
      </c>
      <c r="G375" s="49" t="s">
        <v>694</v>
      </c>
    </row>
    <row r="376" spans="1:7" ht="13.5" x14ac:dyDescent="0.25">
      <c r="A376" s="51" t="s">
        <v>269</v>
      </c>
      <c r="B376" s="47" t="s">
        <v>270</v>
      </c>
      <c r="C376" s="48"/>
      <c r="D376" s="48"/>
      <c r="E376" s="48"/>
      <c r="F376" s="48"/>
      <c r="G376" s="49" t="s">
        <v>19</v>
      </c>
    </row>
    <row r="377" spans="1:7" x14ac:dyDescent="0.2">
      <c r="A377" s="52" t="s">
        <v>237</v>
      </c>
      <c r="B377" s="53" t="s">
        <v>19</v>
      </c>
      <c r="C377" s="54">
        <v>35223</v>
      </c>
      <c r="D377" s="54">
        <v>29822.7</v>
      </c>
      <c r="E377" s="54">
        <v>26737.8</v>
      </c>
      <c r="F377" s="54">
        <v>-3084.9</v>
      </c>
      <c r="G377" s="55" t="s">
        <v>694</v>
      </c>
    </row>
    <row r="378" spans="1:7" x14ac:dyDescent="0.2">
      <c r="A378" s="56" t="s">
        <v>695</v>
      </c>
      <c r="B378" s="53" t="s">
        <v>696</v>
      </c>
      <c r="C378" s="54">
        <v>6445.3</v>
      </c>
      <c r="D378" s="54">
        <v>7054</v>
      </c>
      <c r="E378" s="54">
        <v>6805.9</v>
      </c>
      <c r="F378" s="54">
        <v>-248.1</v>
      </c>
      <c r="G378" s="55" t="s">
        <v>646</v>
      </c>
    </row>
    <row r="379" spans="1:7" x14ac:dyDescent="0.2">
      <c r="A379" s="56" t="s">
        <v>697</v>
      </c>
      <c r="B379" s="53" t="s">
        <v>698</v>
      </c>
      <c r="C379" s="54">
        <v>8930</v>
      </c>
      <c r="D379" s="54">
        <v>8930</v>
      </c>
      <c r="E379" s="54">
        <v>6093.6</v>
      </c>
      <c r="F379" s="54">
        <v>-2836.4</v>
      </c>
      <c r="G379" s="55" t="s">
        <v>699</v>
      </c>
    </row>
    <row r="380" spans="1:7" x14ac:dyDescent="0.2">
      <c r="A380" s="56" t="s">
        <v>272</v>
      </c>
      <c r="B380" s="53" t="s">
        <v>273</v>
      </c>
      <c r="C380" s="54">
        <v>5200</v>
      </c>
      <c r="D380" s="54">
        <v>3500</v>
      </c>
      <c r="E380" s="54">
        <v>3500</v>
      </c>
      <c r="F380" s="54"/>
      <c r="G380" s="55" t="s">
        <v>59</v>
      </c>
    </row>
    <row r="381" spans="1:7" x14ac:dyDescent="0.2">
      <c r="A381" s="56" t="s">
        <v>700</v>
      </c>
      <c r="B381" s="53" t="s">
        <v>701</v>
      </c>
      <c r="C381" s="54">
        <v>14647.7</v>
      </c>
      <c r="D381" s="54">
        <v>10338.700000000001</v>
      </c>
      <c r="E381" s="54">
        <v>10338.299999999999</v>
      </c>
      <c r="F381" s="54">
        <v>-0.4</v>
      </c>
      <c r="G381" s="55" t="s">
        <v>59</v>
      </c>
    </row>
    <row r="382" spans="1:7" x14ac:dyDescent="0.2">
      <c r="A382" s="56"/>
      <c r="B382" s="53"/>
      <c r="C382" s="54"/>
      <c r="D382" s="54"/>
      <c r="E382" s="54"/>
      <c r="F382" s="54"/>
      <c r="G382" s="55"/>
    </row>
    <row r="383" spans="1:7" ht="14.25" x14ac:dyDescent="0.2">
      <c r="A383" s="46" t="s">
        <v>702</v>
      </c>
      <c r="B383" s="47" t="s">
        <v>703</v>
      </c>
      <c r="C383" s="48"/>
      <c r="D383" s="48"/>
      <c r="E383" s="48"/>
      <c r="F383" s="48"/>
      <c r="G383" s="49"/>
    </row>
    <row r="384" spans="1:7" x14ac:dyDescent="0.2">
      <c r="A384" s="50" t="s">
        <v>233</v>
      </c>
      <c r="B384" s="47" t="s">
        <v>77</v>
      </c>
      <c r="C384" s="48">
        <v>4471.8</v>
      </c>
      <c r="D384" s="48">
        <v>4602.2</v>
      </c>
      <c r="E384" s="48">
        <v>3814.5</v>
      </c>
      <c r="F384" s="48">
        <v>-787.7</v>
      </c>
      <c r="G384" s="49" t="s">
        <v>704</v>
      </c>
    </row>
    <row r="385" spans="1:7" ht="13.5" x14ac:dyDescent="0.25">
      <c r="A385" s="51" t="s">
        <v>235</v>
      </c>
      <c r="B385" s="47" t="s">
        <v>236</v>
      </c>
      <c r="C385" s="48"/>
      <c r="D385" s="48"/>
      <c r="E385" s="48"/>
      <c r="F385" s="48"/>
      <c r="G385" s="49" t="s">
        <v>19</v>
      </c>
    </row>
    <row r="386" spans="1:7" x14ac:dyDescent="0.2">
      <c r="A386" s="52" t="s">
        <v>237</v>
      </c>
      <c r="B386" s="53" t="s">
        <v>19</v>
      </c>
      <c r="C386" s="54">
        <v>4471.8</v>
      </c>
      <c r="D386" s="54">
        <v>4602.2</v>
      </c>
      <c r="E386" s="54">
        <v>3814.5</v>
      </c>
      <c r="F386" s="54">
        <v>-787.7</v>
      </c>
      <c r="G386" s="55" t="s">
        <v>704</v>
      </c>
    </row>
    <row r="387" spans="1:7" x14ac:dyDescent="0.2">
      <c r="A387" s="56" t="s">
        <v>705</v>
      </c>
      <c r="B387" s="53" t="s">
        <v>706</v>
      </c>
      <c r="C387" s="54">
        <v>3971.8</v>
      </c>
      <c r="D387" s="54">
        <v>4152.2</v>
      </c>
      <c r="E387" s="54">
        <v>3499.3</v>
      </c>
      <c r="F387" s="54">
        <v>-652.9</v>
      </c>
      <c r="G387" s="55" t="s">
        <v>626</v>
      </c>
    </row>
    <row r="388" spans="1:7" x14ac:dyDescent="0.2">
      <c r="A388" s="56" t="s">
        <v>707</v>
      </c>
      <c r="B388" s="53" t="s">
        <v>708</v>
      </c>
      <c r="C388" s="54">
        <v>500</v>
      </c>
      <c r="D388" s="54">
        <v>450</v>
      </c>
      <c r="E388" s="54">
        <v>315.2</v>
      </c>
      <c r="F388" s="54">
        <v>-134.80000000000001</v>
      </c>
      <c r="G388" s="55" t="s">
        <v>709</v>
      </c>
    </row>
    <row r="389" spans="1:7" x14ac:dyDescent="0.2">
      <c r="A389" s="56"/>
      <c r="B389" s="53"/>
      <c r="C389" s="54"/>
      <c r="D389" s="54"/>
      <c r="E389" s="54"/>
      <c r="F389" s="54"/>
      <c r="G389" s="55"/>
    </row>
    <row r="390" spans="1:7" ht="28.5" x14ac:dyDescent="0.2">
      <c r="A390" s="46" t="s">
        <v>710</v>
      </c>
      <c r="B390" s="47" t="s">
        <v>711</v>
      </c>
      <c r="C390" s="48"/>
      <c r="D390" s="48"/>
      <c r="E390" s="48"/>
      <c r="F390" s="48"/>
      <c r="G390" s="49"/>
    </row>
    <row r="391" spans="1:7" x14ac:dyDescent="0.2">
      <c r="A391" s="50" t="s">
        <v>233</v>
      </c>
      <c r="B391" s="47" t="s">
        <v>77</v>
      </c>
      <c r="C391" s="48">
        <v>41167.300000000003</v>
      </c>
      <c r="D391" s="48">
        <v>42043</v>
      </c>
      <c r="E391" s="48">
        <v>39567.699999999997</v>
      </c>
      <c r="F391" s="48">
        <v>-2475.3000000000002</v>
      </c>
      <c r="G391" s="49" t="s">
        <v>335</v>
      </c>
    </row>
    <row r="392" spans="1:7" ht="13.5" x14ac:dyDescent="0.25">
      <c r="A392" s="51" t="s">
        <v>367</v>
      </c>
      <c r="B392" s="47" t="s">
        <v>368</v>
      </c>
      <c r="C392" s="48"/>
      <c r="D392" s="48"/>
      <c r="E392" s="48"/>
      <c r="F392" s="48"/>
      <c r="G392" s="49" t="s">
        <v>19</v>
      </c>
    </row>
    <row r="393" spans="1:7" x14ac:dyDescent="0.2">
      <c r="A393" s="52" t="s">
        <v>237</v>
      </c>
      <c r="B393" s="53" t="s">
        <v>19</v>
      </c>
      <c r="C393" s="54">
        <v>41167.300000000003</v>
      </c>
      <c r="D393" s="54">
        <v>42043</v>
      </c>
      <c r="E393" s="54">
        <v>39567.699999999997</v>
      </c>
      <c r="F393" s="54">
        <v>-2475.3000000000002</v>
      </c>
      <c r="G393" s="55" t="s">
        <v>335</v>
      </c>
    </row>
    <row r="394" spans="1:7" x14ac:dyDescent="0.2">
      <c r="A394" s="56" t="s">
        <v>712</v>
      </c>
      <c r="B394" s="53" t="s">
        <v>713</v>
      </c>
      <c r="C394" s="54">
        <v>41167.300000000003</v>
      </c>
      <c r="D394" s="54">
        <v>42043</v>
      </c>
      <c r="E394" s="54">
        <v>39567.699999999997</v>
      </c>
      <c r="F394" s="54">
        <v>-2475.3000000000002</v>
      </c>
      <c r="G394" s="55" t="s">
        <v>335</v>
      </c>
    </row>
    <row r="395" spans="1:7" x14ac:dyDescent="0.2">
      <c r="A395" s="56"/>
      <c r="B395" s="53"/>
      <c r="C395" s="54"/>
      <c r="D395" s="54"/>
      <c r="E395" s="54"/>
      <c r="F395" s="54"/>
      <c r="G395" s="55"/>
    </row>
    <row r="396" spans="1:7" ht="14.25" x14ac:dyDescent="0.2">
      <c r="A396" s="46" t="s">
        <v>714</v>
      </c>
      <c r="B396" s="47" t="s">
        <v>715</v>
      </c>
      <c r="C396" s="48"/>
      <c r="D396" s="48"/>
      <c r="E396" s="48"/>
      <c r="F396" s="48"/>
      <c r="G396" s="49"/>
    </row>
    <row r="397" spans="1:7" x14ac:dyDescent="0.2">
      <c r="A397" s="50" t="s">
        <v>233</v>
      </c>
      <c r="B397" s="47" t="s">
        <v>77</v>
      </c>
      <c r="C397" s="48">
        <v>47124</v>
      </c>
      <c r="D397" s="48">
        <v>102415.9</v>
      </c>
      <c r="E397" s="48">
        <v>54311.1</v>
      </c>
      <c r="F397" s="48">
        <v>-48104.800000000003</v>
      </c>
      <c r="G397" s="49" t="s">
        <v>716</v>
      </c>
    </row>
    <row r="398" spans="1:7" ht="25.5" x14ac:dyDescent="0.2">
      <c r="A398" s="57" t="s">
        <v>256</v>
      </c>
      <c r="B398" s="53"/>
      <c r="C398" s="54"/>
      <c r="D398" s="54">
        <f>D401</f>
        <v>17445</v>
      </c>
      <c r="E398" s="54">
        <f>E401</f>
        <v>644.1</v>
      </c>
      <c r="F398" s="54">
        <f>E398-D398</f>
        <v>-16800.900000000001</v>
      </c>
      <c r="G398" s="58">
        <f>E398/D398*100</f>
        <v>3.6921754084264831</v>
      </c>
    </row>
    <row r="399" spans="1:7" ht="13.5" x14ac:dyDescent="0.25">
      <c r="A399" s="51" t="s">
        <v>269</v>
      </c>
      <c r="B399" s="47" t="s">
        <v>270</v>
      </c>
      <c r="C399" s="48"/>
      <c r="D399" s="48"/>
      <c r="E399" s="48"/>
      <c r="F399" s="48"/>
      <c r="G399" s="49" t="s">
        <v>19</v>
      </c>
    </row>
    <row r="400" spans="1:7" x14ac:dyDescent="0.2">
      <c r="A400" s="52" t="s">
        <v>237</v>
      </c>
      <c r="B400" s="53" t="s">
        <v>19</v>
      </c>
      <c r="C400" s="54">
        <v>47124</v>
      </c>
      <c r="D400" s="54">
        <v>102415.9</v>
      </c>
      <c r="E400" s="54">
        <v>54311.1</v>
      </c>
      <c r="F400" s="54">
        <v>-48104.800000000003</v>
      </c>
      <c r="G400" s="55" t="s">
        <v>716</v>
      </c>
    </row>
    <row r="401" spans="1:7" ht="25.5" x14ac:dyDescent="0.2">
      <c r="A401" s="57" t="s">
        <v>256</v>
      </c>
      <c r="B401" s="53"/>
      <c r="C401" s="54"/>
      <c r="D401" s="54">
        <v>17445</v>
      </c>
      <c r="E401" s="54">
        <v>644.1</v>
      </c>
      <c r="F401" s="54">
        <f>E401-D401</f>
        <v>-16800.900000000001</v>
      </c>
      <c r="G401" s="58">
        <f>E401/D401*100</f>
        <v>3.6921754084264831</v>
      </c>
    </row>
    <row r="402" spans="1:7" x14ac:dyDescent="0.2">
      <c r="A402" s="56" t="s">
        <v>717</v>
      </c>
      <c r="B402" s="53" t="s">
        <v>718</v>
      </c>
      <c r="C402" s="54">
        <v>47124</v>
      </c>
      <c r="D402" s="54">
        <v>102415.9</v>
      </c>
      <c r="E402" s="54">
        <v>54311.1</v>
      </c>
      <c r="F402" s="54">
        <v>-48104.800000000003</v>
      </c>
      <c r="G402" s="55" t="s">
        <v>716</v>
      </c>
    </row>
    <row r="403" spans="1:7" x14ac:dyDescent="0.2">
      <c r="A403" s="56"/>
      <c r="B403" s="53"/>
      <c r="C403" s="54"/>
      <c r="D403" s="54"/>
      <c r="E403" s="54"/>
      <c r="F403" s="54"/>
      <c r="G403" s="55"/>
    </row>
    <row r="404" spans="1:7" ht="28.5" x14ac:dyDescent="0.2">
      <c r="A404" s="46" t="s">
        <v>719</v>
      </c>
      <c r="B404" s="47" t="s">
        <v>720</v>
      </c>
      <c r="C404" s="48"/>
      <c r="D404" s="48"/>
      <c r="E404" s="48"/>
      <c r="F404" s="48"/>
      <c r="G404" s="49"/>
    </row>
    <row r="405" spans="1:7" x14ac:dyDescent="0.2">
      <c r="A405" s="50" t="s">
        <v>233</v>
      </c>
      <c r="B405" s="47" t="s">
        <v>77</v>
      </c>
      <c r="C405" s="48">
        <v>108987</v>
      </c>
      <c r="D405" s="48">
        <v>108019.1</v>
      </c>
      <c r="E405" s="48">
        <v>101343.6</v>
      </c>
      <c r="F405" s="48">
        <v>-6675.5</v>
      </c>
      <c r="G405" s="49" t="s">
        <v>721</v>
      </c>
    </row>
    <row r="406" spans="1:7" ht="13.5" x14ac:dyDescent="0.25">
      <c r="A406" s="51" t="s">
        <v>235</v>
      </c>
      <c r="B406" s="47" t="s">
        <v>236</v>
      </c>
      <c r="C406" s="48"/>
      <c r="D406" s="48"/>
      <c r="E406" s="48"/>
      <c r="F406" s="48"/>
      <c r="G406" s="49" t="s">
        <v>19</v>
      </c>
    </row>
    <row r="407" spans="1:7" x14ac:dyDescent="0.2">
      <c r="A407" s="52" t="s">
        <v>237</v>
      </c>
      <c r="B407" s="53" t="s">
        <v>19</v>
      </c>
      <c r="C407" s="54">
        <v>30540.5</v>
      </c>
      <c r="D407" s="54">
        <v>32578.6</v>
      </c>
      <c r="E407" s="54">
        <v>29065.1</v>
      </c>
      <c r="F407" s="54">
        <v>-3513.5</v>
      </c>
      <c r="G407" s="55" t="s">
        <v>722</v>
      </c>
    </row>
    <row r="408" spans="1:7" ht="25.5" x14ac:dyDescent="0.2">
      <c r="A408" s="56" t="s">
        <v>566</v>
      </c>
      <c r="B408" s="53" t="s">
        <v>567</v>
      </c>
      <c r="C408" s="54">
        <v>12692.5</v>
      </c>
      <c r="D408" s="54">
        <v>13972.7</v>
      </c>
      <c r="E408" s="54">
        <v>13602.3</v>
      </c>
      <c r="F408" s="54">
        <v>-370.4</v>
      </c>
      <c r="G408" s="55" t="s">
        <v>723</v>
      </c>
    </row>
    <row r="409" spans="1:7" ht="25.5" x14ac:dyDescent="0.2">
      <c r="A409" s="56" t="s">
        <v>570</v>
      </c>
      <c r="B409" s="53" t="s">
        <v>571</v>
      </c>
      <c r="C409" s="54">
        <v>3727.3</v>
      </c>
      <c r="D409" s="54">
        <v>4253.6000000000004</v>
      </c>
      <c r="E409" s="54">
        <v>4086.1</v>
      </c>
      <c r="F409" s="54">
        <v>-167.5</v>
      </c>
      <c r="G409" s="55" t="s">
        <v>724</v>
      </c>
    </row>
    <row r="410" spans="1:7" x14ac:dyDescent="0.2">
      <c r="A410" s="56" t="s">
        <v>573</v>
      </c>
      <c r="B410" s="53" t="s">
        <v>574</v>
      </c>
      <c r="C410" s="54">
        <v>8314.2000000000007</v>
      </c>
      <c r="D410" s="54">
        <v>9621.7999999999993</v>
      </c>
      <c r="E410" s="54">
        <v>7880.8</v>
      </c>
      <c r="F410" s="54">
        <v>-1741</v>
      </c>
      <c r="G410" s="55" t="s">
        <v>725</v>
      </c>
    </row>
    <row r="411" spans="1:7" x14ac:dyDescent="0.2">
      <c r="A411" s="56" t="s">
        <v>577</v>
      </c>
      <c r="B411" s="53" t="s">
        <v>578</v>
      </c>
      <c r="C411" s="54">
        <v>1350</v>
      </c>
      <c r="D411" s="54">
        <v>1350</v>
      </c>
      <c r="E411" s="54">
        <v>1145</v>
      </c>
      <c r="F411" s="54">
        <v>-205</v>
      </c>
      <c r="G411" s="55" t="s">
        <v>726</v>
      </c>
    </row>
    <row r="412" spans="1:7" x14ac:dyDescent="0.2">
      <c r="A412" s="56" t="s">
        <v>331</v>
      </c>
      <c r="B412" s="53" t="s">
        <v>332</v>
      </c>
      <c r="C412" s="54">
        <v>4456.5</v>
      </c>
      <c r="D412" s="54">
        <v>3380.5</v>
      </c>
      <c r="E412" s="54">
        <v>2350.9</v>
      </c>
      <c r="F412" s="54">
        <v>-1029.5999999999999</v>
      </c>
      <c r="G412" s="55" t="s">
        <v>727</v>
      </c>
    </row>
    <row r="413" spans="1:7" ht="13.5" x14ac:dyDescent="0.25">
      <c r="A413" s="51" t="s">
        <v>269</v>
      </c>
      <c r="B413" s="47" t="s">
        <v>270</v>
      </c>
      <c r="C413" s="48"/>
      <c r="D413" s="48"/>
      <c r="E413" s="48"/>
      <c r="F413" s="48"/>
      <c r="G413" s="49" t="s">
        <v>19</v>
      </c>
    </row>
    <row r="414" spans="1:7" x14ac:dyDescent="0.2">
      <c r="A414" s="52" t="s">
        <v>237</v>
      </c>
      <c r="B414" s="53" t="s">
        <v>19</v>
      </c>
      <c r="C414" s="54">
        <v>36332.9</v>
      </c>
      <c r="D414" s="54">
        <v>33526.9</v>
      </c>
      <c r="E414" s="54">
        <v>31030.3</v>
      </c>
      <c r="F414" s="54">
        <v>-2496.6</v>
      </c>
      <c r="G414" s="55" t="s">
        <v>563</v>
      </c>
    </row>
    <row r="415" spans="1:7" ht="38.25" x14ac:dyDescent="0.2">
      <c r="A415" s="56" t="s">
        <v>580</v>
      </c>
      <c r="B415" s="53" t="s">
        <v>581</v>
      </c>
      <c r="C415" s="54">
        <v>23589.8</v>
      </c>
      <c r="D415" s="54">
        <v>22524.799999999999</v>
      </c>
      <c r="E415" s="54">
        <v>20066.8</v>
      </c>
      <c r="F415" s="54">
        <v>-2458</v>
      </c>
      <c r="G415" s="55" t="s">
        <v>391</v>
      </c>
    </row>
    <row r="416" spans="1:7" ht="25.5" x14ac:dyDescent="0.2">
      <c r="A416" s="56" t="s">
        <v>514</v>
      </c>
      <c r="B416" s="53" t="s">
        <v>515</v>
      </c>
      <c r="C416" s="54">
        <v>12743.1</v>
      </c>
      <c r="D416" s="54">
        <v>11002.1</v>
      </c>
      <c r="E416" s="54">
        <v>10963.5</v>
      </c>
      <c r="F416" s="54">
        <v>-38.6</v>
      </c>
      <c r="G416" s="55" t="s">
        <v>308</v>
      </c>
    </row>
    <row r="417" spans="1:7" ht="13.5" x14ac:dyDescent="0.25">
      <c r="A417" s="51" t="s">
        <v>363</v>
      </c>
      <c r="B417" s="47" t="s">
        <v>364</v>
      </c>
      <c r="C417" s="48"/>
      <c r="D417" s="48"/>
      <c r="E417" s="48"/>
      <c r="F417" s="48"/>
      <c r="G417" s="49" t="s">
        <v>19</v>
      </c>
    </row>
    <row r="418" spans="1:7" x14ac:dyDescent="0.2">
      <c r="A418" s="52" t="s">
        <v>237</v>
      </c>
      <c r="B418" s="53" t="s">
        <v>19</v>
      </c>
      <c r="C418" s="54">
        <v>6832.9</v>
      </c>
      <c r="D418" s="54">
        <v>6632.9</v>
      </c>
      <c r="E418" s="54">
        <v>6629.2</v>
      </c>
      <c r="F418" s="54">
        <v>-3.7</v>
      </c>
      <c r="G418" s="55" t="s">
        <v>5</v>
      </c>
    </row>
    <row r="419" spans="1:7" x14ac:dyDescent="0.2">
      <c r="A419" s="56" t="s">
        <v>519</v>
      </c>
      <c r="B419" s="53" t="s">
        <v>520</v>
      </c>
      <c r="C419" s="54">
        <v>6832.9</v>
      </c>
      <c r="D419" s="54">
        <v>6632.9</v>
      </c>
      <c r="E419" s="54">
        <v>6629.2</v>
      </c>
      <c r="F419" s="54">
        <v>-3.7</v>
      </c>
      <c r="G419" s="55" t="s">
        <v>5</v>
      </c>
    </row>
    <row r="420" spans="1:7" ht="13.5" x14ac:dyDescent="0.25">
      <c r="A420" s="51" t="s">
        <v>367</v>
      </c>
      <c r="B420" s="47" t="s">
        <v>368</v>
      </c>
      <c r="C420" s="48"/>
      <c r="D420" s="48"/>
      <c r="E420" s="48"/>
      <c r="F420" s="48"/>
      <c r="G420" s="49" t="s">
        <v>19</v>
      </c>
    </row>
    <row r="421" spans="1:7" x14ac:dyDescent="0.2">
      <c r="A421" s="52" t="s">
        <v>237</v>
      </c>
      <c r="B421" s="53" t="s">
        <v>19</v>
      </c>
      <c r="C421" s="54">
        <v>35280.699999999997</v>
      </c>
      <c r="D421" s="54">
        <v>35280.699999999997</v>
      </c>
      <c r="E421" s="54">
        <v>34619</v>
      </c>
      <c r="F421" s="54">
        <v>-661.7</v>
      </c>
      <c r="G421" s="55" t="s">
        <v>728</v>
      </c>
    </row>
    <row r="422" spans="1:7" ht="25.5" x14ac:dyDescent="0.2">
      <c r="A422" s="56" t="s">
        <v>588</v>
      </c>
      <c r="B422" s="53" t="s">
        <v>589</v>
      </c>
      <c r="C422" s="54">
        <v>35280.699999999997</v>
      </c>
      <c r="D422" s="54">
        <v>35280.699999999997</v>
      </c>
      <c r="E422" s="54">
        <v>34619</v>
      </c>
      <c r="F422" s="54">
        <v>-661.7</v>
      </c>
      <c r="G422" s="55" t="s">
        <v>728</v>
      </c>
    </row>
    <row r="423" spans="1:7" x14ac:dyDescent="0.2">
      <c r="A423" s="56"/>
      <c r="B423" s="53"/>
      <c r="C423" s="54"/>
      <c r="D423" s="54"/>
      <c r="E423" s="54"/>
      <c r="F423" s="54"/>
      <c r="G423" s="55"/>
    </row>
    <row r="424" spans="1:7" ht="14.25" x14ac:dyDescent="0.2">
      <c r="A424" s="46" t="s">
        <v>729</v>
      </c>
      <c r="B424" s="47" t="s">
        <v>730</v>
      </c>
      <c r="C424" s="48"/>
      <c r="D424" s="48"/>
      <c r="E424" s="48"/>
      <c r="F424" s="48"/>
      <c r="G424" s="49"/>
    </row>
    <row r="425" spans="1:7" x14ac:dyDescent="0.2">
      <c r="A425" s="50" t="s">
        <v>233</v>
      </c>
      <c r="B425" s="47" t="s">
        <v>77</v>
      </c>
      <c r="C425" s="48">
        <v>17610.5</v>
      </c>
      <c r="D425" s="48">
        <v>19847.2</v>
      </c>
      <c r="E425" s="48">
        <v>17676.3</v>
      </c>
      <c r="F425" s="48">
        <v>-2170.9</v>
      </c>
      <c r="G425" s="49" t="s">
        <v>391</v>
      </c>
    </row>
    <row r="426" spans="1:7" ht="13.5" x14ac:dyDescent="0.25">
      <c r="A426" s="51" t="s">
        <v>269</v>
      </c>
      <c r="B426" s="47" t="s">
        <v>270</v>
      </c>
      <c r="C426" s="48"/>
      <c r="D426" s="48"/>
      <c r="E426" s="48"/>
      <c r="F426" s="48"/>
      <c r="G426" s="49" t="s">
        <v>19</v>
      </c>
    </row>
    <row r="427" spans="1:7" x14ac:dyDescent="0.2">
      <c r="A427" s="52" t="s">
        <v>237</v>
      </c>
      <c r="B427" s="53" t="s">
        <v>19</v>
      </c>
      <c r="C427" s="54">
        <v>17610.5</v>
      </c>
      <c r="D427" s="54">
        <v>19847.2</v>
      </c>
      <c r="E427" s="54">
        <v>17676.3</v>
      </c>
      <c r="F427" s="54">
        <v>-2170.9</v>
      </c>
      <c r="G427" s="55" t="s">
        <v>391</v>
      </c>
    </row>
    <row r="428" spans="1:7" x14ac:dyDescent="0.2">
      <c r="A428" s="56" t="s">
        <v>407</v>
      </c>
      <c r="B428" s="53" t="s">
        <v>408</v>
      </c>
      <c r="C428" s="54">
        <v>12406.8</v>
      </c>
      <c r="D428" s="54">
        <v>13806.8</v>
      </c>
      <c r="E428" s="54">
        <v>12242.7</v>
      </c>
      <c r="F428" s="54">
        <v>-1564.1</v>
      </c>
      <c r="G428" s="55" t="s">
        <v>731</v>
      </c>
    </row>
    <row r="429" spans="1:7" x14ac:dyDescent="0.2">
      <c r="A429" s="56" t="s">
        <v>732</v>
      </c>
      <c r="B429" s="53" t="s">
        <v>733</v>
      </c>
      <c r="C429" s="54">
        <v>5203.7</v>
      </c>
      <c r="D429" s="54">
        <v>6040.4</v>
      </c>
      <c r="E429" s="54">
        <v>5433.6</v>
      </c>
      <c r="F429" s="54">
        <v>-606.79999999999995</v>
      </c>
      <c r="G429" s="55" t="s">
        <v>734</v>
      </c>
    </row>
    <row r="430" spans="1:7" x14ac:dyDescent="0.2">
      <c r="A430" s="56"/>
      <c r="B430" s="53"/>
      <c r="C430" s="54"/>
      <c r="D430" s="54"/>
      <c r="E430" s="54"/>
      <c r="F430" s="54"/>
      <c r="G430" s="55"/>
    </row>
    <row r="431" spans="1:7" ht="28.5" x14ac:dyDescent="0.2">
      <c r="A431" s="46" t="s">
        <v>735</v>
      </c>
      <c r="B431" s="47" t="s">
        <v>736</v>
      </c>
      <c r="C431" s="48"/>
      <c r="D431" s="48"/>
      <c r="E431" s="48"/>
      <c r="F431" s="48"/>
      <c r="G431" s="49"/>
    </row>
    <row r="432" spans="1:7" x14ac:dyDescent="0.2">
      <c r="A432" s="50" t="s">
        <v>233</v>
      </c>
      <c r="B432" s="47" t="s">
        <v>77</v>
      </c>
      <c r="C432" s="48">
        <v>54391.4</v>
      </c>
      <c r="D432" s="48">
        <v>54485.7</v>
      </c>
      <c r="E432" s="48">
        <v>43642</v>
      </c>
      <c r="F432" s="48">
        <v>-10843.7</v>
      </c>
      <c r="G432" s="49" t="s">
        <v>737</v>
      </c>
    </row>
    <row r="433" spans="1:7" ht="13.5" x14ac:dyDescent="0.25">
      <c r="A433" s="51" t="s">
        <v>269</v>
      </c>
      <c r="B433" s="47" t="s">
        <v>270</v>
      </c>
      <c r="C433" s="48"/>
      <c r="D433" s="48"/>
      <c r="E433" s="48"/>
      <c r="F433" s="48"/>
      <c r="G433" s="49" t="s">
        <v>19</v>
      </c>
    </row>
    <row r="434" spans="1:7" x14ac:dyDescent="0.2">
      <c r="A434" s="52" t="s">
        <v>237</v>
      </c>
      <c r="B434" s="53" t="s">
        <v>19</v>
      </c>
      <c r="C434" s="54">
        <v>54391.4</v>
      </c>
      <c r="D434" s="54">
        <v>54485.7</v>
      </c>
      <c r="E434" s="54">
        <v>43642</v>
      </c>
      <c r="F434" s="54">
        <v>-10843.7</v>
      </c>
      <c r="G434" s="55" t="s">
        <v>737</v>
      </c>
    </row>
    <row r="435" spans="1:7" x14ac:dyDescent="0.2">
      <c r="A435" s="56" t="s">
        <v>738</v>
      </c>
      <c r="B435" s="53" t="s">
        <v>739</v>
      </c>
      <c r="C435" s="54">
        <v>54391.4</v>
      </c>
      <c r="D435" s="54">
        <v>54485.7</v>
      </c>
      <c r="E435" s="54">
        <v>43642</v>
      </c>
      <c r="F435" s="54">
        <v>-10843.7</v>
      </c>
      <c r="G435" s="55" t="s">
        <v>737</v>
      </c>
    </row>
    <row r="436" spans="1:7" x14ac:dyDescent="0.2">
      <c r="A436" s="56"/>
      <c r="B436" s="53"/>
      <c r="C436" s="54"/>
      <c r="D436" s="54"/>
      <c r="E436" s="54"/>
      <c r="F436" s="54"/>
      <c r="G436" s="55"/>
    </row>
    <row r="437" spans="1:7" ht="28.5" x14ac:dyDescent="0.2">
      <c r="A437" s="46" t="s">
        <v>740</v>
      </c>
      <c r="B437" s="47" t="s">
        <v>741</v>
      </c>
      <c r="C437" s="48"/>
      <c r="D437" s="48"/>
      <c r="E437" s="48"/>
      <c r="F437" s="48"/>
      <c r="G437" s="49"/>
    </row>
    <row r="438" spans="1:7" x14ac:dyDescent="0.2">
      <c r="A438" s="50" t="s">
        <v>233</v>
      </c>
      <c r="B438" s="47" t="s">
        <v>77</v>
      </c>
      <c r="C438" s="48">
        <v>248679.4</v>
      </c>
      <c r="D438" s="48">
        <v>258429.7</v>
      </c>
      <c r="E438" s="48">
        <v>244564.9</v>
      </c>
      <c r="F438" s="48">
        <v>-13864.8</v>
      </c>
      <c r="G438" s="49" t="s">
        <v>534</v>
      </c>
    </row>
    <row r="439" spans="1:7" ht="13.5" x14ac:dyDescent="0.25">
      <c r="A439" s="51" t="s">
        <v>269</v>
      </c>
      <c r="B439" s="47" t="s">
        <v>270</v>
      </c>
      <c r="C439" s="48"/>
      <c r="D439" s="48"/>
      <c r="E439" s="48"/>
      <c r="F439" s="48"/>
      <c r="G439" s="49" t="s">
        <v>19</v>
      </c>
    </row>
    <row r="440" spans="1:7" x14ac:dyDescent="0.2">
      <c r="A440" s="52" t="s">
        <v>237</v>
      </c>
      <c r="B440" s="53" t="s">
        <v>19</v>
      </c>
      <c r="C440" s="54">
        <v>248679.4</v>
      </c>
      <c r="D440" s="54">
        <v>258429.7</v>
      </c>
      <c r="E440" s="54">
        <v>244564.9</v>
      </c>
      <c r="F440" s="54">
        <v>-13864.8</v>
      </c>
      <c r="G440" s="55" t="s">
        <v>534</v>
      </c>
    </row>
    <row r="441" spans="1:7" x14ac:dyDescent="0.2">
      <c r="A441" s="56" t="s">
        <v>499</v>
      </c>
      <c r="B441" s="53" t="s">
        <v>500</v>
      </c>
      <c r="C441" s="54">
        <v>400</v>
      </c>
      <c r="D441" s="54">
        <v>400</v>
      </c>
      <c r="E441" s="54"/>
      <c r="F441" s="54">
        <v>-400</v>
      </c>
      <c r="G441" s="55" t="s">
        <v>19</v>
      </c>
    </row>
    <row r="442" spans="1:7" x14ac:dyDescent="0.2">
      <c r="A442" s="56" t="s">
        <v>502</v>
      </c>
      <c r="B442" s="53" t="s">
        <v>503</v>
      </c>
      <c r="C442" s="54">
        <v>42812.7</v>
      </c>
      <c r="D442" s="54">
        <v>42812.7</v>
      </c>
      <c r="E442" s="54">
        <v>39612.199999999997</v>
      </c>
      <c r="F442" s="54">
        <v>-3200.5</v>
      </c>
      <c r="G442" s="55" t="s">
        <v>285</v>
      </c>
    </row>
    <row r="443" spans="1:7" x14ac:dyDescent="0.2">
      <c r="A443" s="56" t="s">
        <v>511</v>
      </c>
      <c r="B443" s="53" t="s">
        <v>512</v>
      </c>
      <c r="C443" s="54">
        <v>205466.7</v>
      </c>
      <c r="D443" s="54">
        <v>215217</v>
      </c>
      <c r="E443" s="54">
        <v>204952.7</v>
      </c>
      <c r="F443" s="54">
        <v>-10264.299999999999</v>
      </c>
      <c r="G443" s="55" t="s">
        <v>445</v>
      </c>
    </row>
    <row r="444" spans="1:7" x14ac:dyDescent="0.2">
      <c r="A444" s="56"/>
      <c r="B444" s="53"/>
      <c r="C444" s="54"/>
      <c r="D444" s="54"/>
      <c r="E444" s="54"/>
      <c r="F444" s="54"/>
      <c r="G444" s="55"/>
    </row>
    <row r="445" spans="1:7" ht="14.25" x14ac:dyDescent="0.2">
      <c r="A445" s="46" t="s">
        <v>742</v>
      </c>
      <c r="B445" s="47" t="s">
        <v>743</v>
      </c>
      <c r="C445" s="48"/>
      <c r="D445" s="48"/>
      <c r="E445" s="48"/>
      <c r="F445" s="48"/>
      <c r="G445" s="49"/>
    </row>
    <row r="446" spans="1:7" x14ac:dyDescent="0.2">
      <c r="A446" s="50" t="s">
        <v>233</v>
      </c>
      <c r="B446" s="47" t="s">
        <v>77</v>
      </c>
      <c r="C446" s="48">
        <v>3637.9</v>
      </c>
      <c r="D446" s="48">
        <v>3666.6</v>
      </c>
      <c r="E446" s="48">
        <v>2194.3000000000002</v>
      </c>
      <c r="F446" s="48">
        <v>-1472.3</v>
      </c>
      <c r="G446" s="49" t="s">
        <v>744</v>
      </c>
    </row>
    <row r="447" spans="1:7" ht="13.5" x14ac:dyDescent="0.25">
      <c r="A447" s="51" t="s">
        <v>590</v>
      </c>
      <c r="B447" s="47" t="s">
        <v>591</v>
      </c>
      <c r="C447" s="48"/>
      <c r="D447" s="48"/>
      <c r="E447" s="48"/>
      <c r="F447" s="48"/>
      <c r="G447" s="49" t="s">
        <v>19</v>
      </c>
    </row>
    <row r="448" spans="1:7" x14ac:dyDescent="0.2">
      <c r="A448" s="52" t="s">
        <v>237</v>
      </c>
      <c r="B448" s="53" t="s">
        <v>19</v>
      </c>
      <c r="C448" s="54">
        <v>3637.9</v>
      </c>
      <c r="D448" s="54">
        <v>3666.6</v>
      </c>
      <c r="E448" s="54">
        <v>2194.3000000000002</v>
      </c>
      <c r="F448" s="54">
        <v>-1472.3</v>
      </c>
      <c r="G448" s="55" t="s">
        <v>744</v>
      </c>
    </row>
    <row r="449" spans="1:7" x14ac:dyDescent="0.2">
      <c r="A449" s="56" t="s">
        <v>593</v>
      </c>
      <c r="B449" s="53" t="s">
        <v>594</v>
      </c>
      <c r="C449" s="54">
        <v>3637.9</v>
      </c>
      <c r="D449" s="54">
        <v>3666.6</v>
      </c>
      <c r="E449" s="54">
        <v>2194.3000000000002</v>
      </c>
      <c r="F449" s="54">
        <v>-1472.3</v>
      </c>
      <c r="G449" s="55" t="s">
        <v>744</v>
      </c>
    </row>
    <row r="450" spans="1:7" x14ac:dyDescent="0.2">
      <c r="A450" s="56"/>
      <c r="B450" s="53"/>
      <c r="C450" s="54"/>
      <c r="D450" s="54"/>
      <c r="E450" s="54"/>
      <c r="F450" s="54"/>
      <c r="G450" s="55"/>
    </row>
    <row r="451" spans="1:7" ht="14.25" x14ac:dyDescent="0.2">
      <c r="A451" s="46" t="s">
        <v>745</v>
      </c>
      <c r="B451" s="47" t="s">
        <v>746</v>
      </c>
      <c r="C451" s="48"/>
      <c r="D451" s="48"/>
      <c r="E451" s="48"/>
      <c r="F451" s="48"/>
      <c r="G451" s="49"/>
    </row>
    <row r="452" spans="1:7" x14ac:dyDescent="0.2">
      <c r="A452" s="50" t="s">
        <v>233</v>
      </c>
      <c r="B452" s="47" t="s">
        <v>77</v>
      </c>
      <c r="C452" s="48">
        <v>1761</v>
      </c>
      <c r="D452" s="48">
        <v>1864.6</v>
      </c>
      <c r="E452" s="48">
        <v>1860.4</v>
      </c>
      <c r="F452" s="48">
        <v>-4.2</v>
      </c>
      <c r="G452" s="49" t="s">
        <v>2</v>
      </c>
    </row>
    <row r="453" spans="1:7" ht="13.5" x14ac:dyDescent="0.25">
      <c r="A453" s="51" t="s">
        <v>387</v>
      </c>
      <c r="B453" s="47" t="s">
        <v>388</v>
      </c>
      <c r="C453" s="48"/>
      <c r="D453" s="48"/>
      <c r="E453" s="48"/>
      <c r="F453" s="48"/>
      <c r="G453" s="49" t="s">
        <v>19</v>
      </c>
    </row>
    <row r="454" spans="1:7" x14ac:dyDescent="0.2">
      <c r="A454" s="52" t="s">
        <v>237</v>
      </c>
      <c r="B454" s="53" t="s">
        <v>19</v>
      </c>
      <c r="C454" s="54">
        <v>1761</v>
      </c>
      <c r="D454" s="54">
        <v>1864.6</v>
      </c>
      <c r="E454" s="54">
        <v>1860.4</v>
      </c>
      <c r="F454" s="54">
        <v>-4.2</v>
      </c>
      <c r="G454" s="55" t="s">
        <v>2</v>
      </c>
    </row>
    <row r="455" spans="1:7" x14ac:dyDescent="0.2">
      <c r="A455" s="56" t="s">
        <v>747</v>
      </c>
      <c r="B455" s="53" t="s">
        <v>748</v>
      </c>
      <c r="C455" s="54">
        <v>1761</v>
      </c>
      <c r="D455" s="54">
        <v>1864.6</v>
      </c>
      <c r="E455" s="54">
        <v>1860.4</v>
      </c>
      <c r="F455" s="54">
        <v>-4.2</v>
      </c>
      <c r="G455" s="55" t="s">
        <v>2</v>
      </c>
    </row>
    <row r="456" spans="1:7" x14ac:dyDescent="0.2">
      <c r="A456" s="56"/>
      <c r="B456" s="53"/>
      <c r="C456" s="54"/>
      <c r="D456" s="54"/>
      <c r="E456" s="54"/>
      <c r="F456" s="54"/>
      <c r="G456" s="55"/>
    </row>
    <row r="457" spans="1:7" ht="14.25" x14ac:dyDescent="0.2">
      <c r="A457" s="46" t="s">
        <v>749</v>
      </c>
      <c r="B457" s="47" t="s">
        <v>259</v>
      </c>
      <c r="C457" s="48"/>
      <c r="D457" s="48"/>
      <c r="E457" s="48"/>
      <c r="F457" s="48"/>
      <c r="G457" s="49"/>
    </row>
    <row r="458" spans="1:7" x14ac:dyDescent="0.2">
      <c r="A458" s="50" t="s">
        <v>233</v>
      </c>
      <c r="B458" s="47" t="s">
        <v>77</v>
      </c>
      <c r="C458" s="48">
        <v>478530.4</v>
      </c>
      <c r="D458" s="48">
        <v>515562</v>
      </c>
      <c r="E458" s="48">
        <v>505643.7</v>
      </c>
      <c r="F458" s="48">
        <v>-9918.2999999999993</v>
      </c>
      <c r="G458" s="49" t="s">
        <v>728</v>
      </c>
    </row>
    <row r="459" spans="1:7" ht="13.5" x14ac:dyDescent="0.25">
      <c r="A459" s="51" t="s">
        <v>300</v>
      </c>
      <c r="B459" s="47" t="s">
        <v>301</v>
      </c>
      <c r="C459" s="48"/>
      <c r="D459" s="48"/>
      <c r="E459" s="48"/>
      <c r="F459" s="48"/>
      <c r="G459" s="49" t="s">
        <v>19</v>
      </c>
    </row>
    <row r="460" spans="1:7" x14ac:dyDescent="0.2">
      <c r="A460" s="52" t="s">
        <v>237</v>
      </c>
      <c r="B460" s="53" t="s">
        <v>19</v>
      </c>
      <c r="C460" s="54">
        <v>478530.4</v>
      </c>
      <c r="D460" s="54">
        <v>515562</v>
      </c>
      <c r="E460" s="54">
        <v>505643.7</v>
      </c>
      <c r="F460" s="54">
        <v>-9918.2999999999993</v>
      </c>
      <c r="G460" s="55" t="s">
        <v>728</v>
      </c>
    </row>
    <row r="461" spans="1:7" x14ac:dyDescent="0.2">
      <c r="A461" s="56" t="s">
        <v>750</v>
      </c>
      <c r="B461" s="53" t="s">
        <v>751</v>
      </c>
      <c r="C461" s="54">
        <v>17984.400000000001</v>
      </c>
      <c r="D461" s="54">
        <v>18458.900000000001</v>
      </c>
      <c r="E461" s="54">
        <v>15059.9</v>
      </c>
      <c r="F461" s="54">
        <v>-3399</v>
      </c>
      <c r="G461" s="55" t="s">
        <v>752</v>
      </c>
    </row>
    <row r="462" spans="1:7" x14ac:dyDescent="0.2">
      <c r="A462" s="56" t="s">
        <v>753</v>
      </c>
      <c r="B462" s="53" t="s">
        <v>754</v>
      </c>
      <c r="C462" s="54">
        <v>460546</v>
      </c>
      <c r="D462" s="54">
        <v>497103.1</v>
      </c>
      <c r="E462" s="54">
        <v>490583.8</v>
      </c>
      <c r="F462" s="54">
        <v>-6519.3</v>
      </c>
      <c r="G462" s="55" t="s">
        <v>251</v>
      </c>
    </row>
    <row r="463" spans="1:7" x14ac:dyDescent="0.2">
      <c r="A463" s="56"/>
      <c r="B463" s="53"/>
      <c r="C463" s="54"/>
      <c r="D463" s="54"/>
      <c r="E463" s="54"/>
      <c r="F463" s="54"/>
      <c r="G463" s="55"/>
    </row>
    <row r="464" spans="1:7" ht="14.25" x14ac:dyDescent="0.2">
      <c r="A464" s="46" t="s">
        <v>755</v>
      </c>
      <c r="B464" s="47" t="s">
        <v>262</v>
      </c>
      <c r="C464" s="48"/>
      <c r="D464" s="48"/>
      <c r="E464" s="48"/>
      <c r="F464" s="48"/>
      <c r="G464" s="49"/>
    </row>
    <row r="465" spans="1:7" x14ac:dyDescent="0.2">
      <c r="A465" s="50" t="s">
        <v>233</v>
      </c>
      <c r="B465" s="47" t="s">
        <v>77</v>
      </c>
      <c r="C465" s="48">
        <v>14327.4</v>
      </c>
      <c r="D465" s="48">
        <v>15527.1</v>
      </c>
      <c r="E465" s="48">
        <v>15178.7</v>
      </c>
      <c r="F465" s="48">
        <v>-348.4</v>
      </c>
      <c r="G465" s="49" t="s">
        <v>120</v>
      </c>
    </row>
    <row r="466" spans="1:7" ht="13.5" x14ac:dyDescent="0.25">
      <c r="A466" s="51" t="s">
        <v>300</v>
      </c>
      <c r="B466" s="47" t="s">
        <v>301</v>
      </c>
      <c r="C466" s="48"/>
      <c r="D466" s="48"/>
      <c r="E466" s="48"/>
      <c r="F466" s="48"/>
      <c r="G466" s="49" t="s">
        <v>19</v>
      </c>
    </row>
    <row r="467" spans="1:7" x14ac:dyDescent="0.2">
      <c r="A467" s="52" t="s">
        <v>237</v>
      </c>
      <c r="B467" s="53" t="s">
        <v>19</v>
      </c>
      <c r="C467" s="54">
        <v>14327.4</v>
      </c>
      <c r="D467" s="54">
        <v>15527.1</v>
      </c>
      <c r="E467" s="54">
        <v>15178.7</v>
      </c>
      <c r="F467" s="54">
        <v>-348.4</v>
      </c>
      <c r="G467" s="55" t="s">
        <v>120</v>
      </c>
    </row>
    <row r="468" spans="1:7" x14ac:dyDescent="0.2">
      <c r="A468" s="56" t="s">
        <v>756</v>
      </c>
      <c r="B468" s="53" t="s">
        <v>757</v>
      </c>
      <c r="C468" s="54">
        <v>14327.4</v>
      </c>
      <c r="D468" s="54">
        <v>15527.1</v>
      </c>
      <c r="E468" s="54">
        <v>15178.7</v>
      </c>
      <c r="F468" s="54">
        <v>-348.4</v>
      </c>
      <c r="G468" s="55" t="s">
        <v>120</v>
      </c>
    </row>
    <row r="469" spans="1:7" x14ac:dyDescent="0.2">
      <c r="A469" s="56"/>
      <c r="B469" s="53"/>
      <c r="C469" s="54"/>
      <c r="D469" s="54"/>
      <c r="E469" s="54"/>
      <c r="F469" s="54"/>
      <c r="G469" s="55"/>
    </row>
    <row r="470" spans="1:7" ht="14.25" x14ac:dyDescent="0.2">
      <c r="A470" s="46" t="s">
        <v>758</v>
      </c>
      <c r="B470" s="47" t="s">
        <v>264</v>
      </c>
      <c r="C470" s="48"/>
      <c r="D470" s="48"/>
      <c r="E470" s="48"/>
      <c r="F470" s="48"/>
      <c r="G470" s="49"/>
    </row>
    <row r="471" spans="1:7" x14ac:dyDescent="0.2">
      <c r="A471" s="50" t="s">
        <v>233</v>
      </c>
      <c r="B471" s="47" t="s">
        <v>77</v>
      </c>
      <c r="C471" s="48">
        <v>385379</v>
      </c>
      <c r="D471" s="48">
        <v>394021.5</v>
      </c>
      <c r="E471" s="48">
        <v>359881.7</v>
      </c>
      <c r="F471" s="48">
        <v>-34139.800000000003</v>
      </c>
      <c r="G471" s="49" t="s">
        <v>759</v>
      </c>
    </row>
    <row r="472" spans="1:7" ht="13.5" x14ac:dyDescent="0.25">
      <c r="A472" s="51" t="s">
        <v>300</v>
      </c>
      <c r="B472" s="47" t="s">
        <v>301</v>
      </c>
      <c r="C472" s="48"/>
      <c r="D472" s="48"/>
      <c r="E472" s="48"/>
      <c r="F472" s="48"/>
      <c r="G472" s="49" t="s">
        <v>19</v>
      </c>
    </row>
    <row r="473" spans="1:7" x14ac:dyDescent="0.2">
      <c r="A473" s="52" t="s">
        <v>237</v>
      </c>
      <c r="B473" s="53" t="s">
        <v>19</v>
      </c>
      <c r="C473" s="54">
        <v>385379</v>
      </c>
      <c r="D473" s="54">
        <v>394021.5</v>
      </c>
      <c r="E473" s="54">
        <v>359881.7</v>
      </c>
      <c r="F473" s="54">
        <v>-34139.800000000003</v>
      </c>
      <c r="G473" s="55" t="s">
        <v>759</v>
      </c>
    </row>
    <row r="474" spans="1:7" x14ac:dyDescent="0.2">
      <c r="A474" s="56" t="s">
        <v>760</v>
      </c>
      <c r="B474" s="53" t="s">
        <v>761</v>
      </c>
      <c r="C474" s="54">
        <v>385379</v>
      </c>
      <c r="D474" s="54">
        <v>394021.5</v>
      </c>
      <c r="E474" s="54">
        <v>359881.7</v>
      </c>
      <c r="F474" s="54">
        <v>-34139.800000000003</v>
      </c>
      <c r="G474" s="55" t="s">
        <v>759</v>
      </c>
    </row>
    <row r="475" spans="1:7" x14ac:dyDescent="0.2">
      <c r="A475" s="56"/>
      <c r="B475" s="53"/>
      <c r="C475" s="54"/>
      <c r="D475" s="54"/>
      <c r="E475" s="54"/>
      <c r="F475" s="54"/>
      <c r="G475" s="55"/>
    </row>
    <row r="476" spans="1:7" ht="14.25" x14ac:dyDescent="0.2">
      <c r="A476" s="46" t="s">
        <v>762</v>
      </c>
      <c r="B476" s="47" t="s">
        <v>248</v>
      </c>
      <c r="C476" s="48"/>
      <c r="D476" s="48"/>
      <c r="E476" s="48"/>
      <c r="F476" s="48"/>
      <c r="G476" s="49"/>
    </row>
    <row r="477" spans="1:7" x14ac:dyDescent="0.2">
      <c r="A477" s="50" t="s">
        <v>233</v>
      </c>
      <c r="B477" s="47" t="s">
        <v>77</v>
      </c>
      <c r="C477" s="48">
        <v>18020.5</v>
      </c>
      <c r="D477" s="48">
        <v>22147.5</v>
      </c>
      <c r="E477" s="48">
        <v>15002.2</v>
      </c>
      <c r="F477" s="48">
        <v>-7145.3</v>
      </c>
      <c r="G477" s="49" t="s">
        <v>763</v>
      </c>
    </row>
    <row r="478" spans="1:7" ht="13.5" x14ac:dyDescent="0.25">
      <c r="A478" s="51" t="s">
        <v>235</v>
      </c>
      <c r="B478" s="47" t="s">
        <v>236</v>
      </c>
      <c r="C478" s="48"/>
      <c r="D478" s="48"/>
      <c r="E478" s="48"/>
      <c r="F478" s="48"/>
      <c r="G478" s="49" t="s">
        <v>19</v>
      </c>
    </row>
    <row r="479" spans="1:7" x14ac:dyDescent="0.2">
      <c r="A479" s="52" t="s">
        <v>237</v>
      </c>
      <c r="B479" s="53" t="s">
        <v>19</v>
      </c>
      <c r="C479" s="54">
        <v>18020.5</v>
      </c>
      <c r="D479" s="54">
        <v>22147.5</v>
      </c>
      <c r="E479" s="54">
        <v>15002.2</v>
      </c>
      <c r="F479" s="54">
        <v>-7145.3</v>
      </c>
      <c r="G479" s="55" t="s">
        <v>763</v>
      </c>
    </row>
    <row r="480" spans="1:7" x14ac:dyDescent="0.2">
      <c r="A480" s="56" t="s">
        <v>764</v>
      </c>
      <c r="B480" s="53" t="s">
        <v>765</v>
      </c>
      <c r="C480" s="54">
        <v>18020.5</v>
      </c>
      <c r="D480" s="54">
        <v>22147.5</v>
      </c>
      <c r="E480" s="54">
        <v>15002.2</v>
      </c>
      <c r="F480" s="54">
        <v>-7145.3</v>
      </c>
      <c r="G480" s="55" t="s">
        <v>763</v>
      </c>
    </row>
    <row r="481" spans="1:7" x14ac:dyDescent="0.2">
      <c r="A481" s="56"/>
      <c r="B481" s="53"/>
      <c r="C481" s="54"/>
      <c r="D481" s="54"/>
      <c r="E481" s="54"/>
      <c r="F481" s="54"/>
      <c r="G481" s="55"/>
    </row>
    <row r="482" spans="1:7" ht="14.25" x14ac:dyDescent="0.2">
      <c r="A482" s="46" t="s">
        <v>766</v>
      </c>
      <c r="B482" s="47" t="s">
        <v>765</v>
      </c>
      <c r="C482" s="48"/>
      <c r="D482" s="48"/>
      <c r="E482" s="48"/>
      <c r="F482" s="48"/>
      <c r="G482" s="49"/>
    </row>
    <row r="483" spans="1:7" x14ac:dyDescent="0.2">
      <c r="A483" s="50" t="s">
        <v>233</v>
      </c>
      <c r="B483" s="47" t="s">
        <v>77</v>
      </c>
      <c r="C483" s="48">
        <v>63683.7</v>
      </c>
      <c r="D483" s="48">
        <v>79922.3</v>
      </c>
      <c r="E483" s="48">
        <v>63348.9</v>
      </c>
      <c r="F483" s="48">
        <v>-16573.400000000001</v>
      </c>
      <c r="G483" s="49" t="s">
        <v>33</v>
      </c>
    </row>
    <row r="484" spans="1:7" ht="13.5" x14ac:dyDescent="0.25">
      <c r="A484" s="51" t="s">
        <v>235</v>
      </c>
      <c r="B484" s="47" t="s">
        <v>236</v>
      </c>
      <c r="C484" s="48"/>
      <c r="D484" s="48"/>
      <c r="E484" s="48"/>
      <c r="F484" s="48"/>
      <c r="G484" s="49" t="s">
        <v>19</v>
      </c>
    </row>
    <row r="485" spans="1:7" x14ac:dyDescent="0.2">
      <c r="A485" s="52" t="s">
        <v>237</v>
      </c>
      <c r="B485" s="53" t="s">
        <v>19</v>
      </c>
      <c r="C485" s="54">
        <v>63683.7</v>
      </c>
      <c r="D485" s="54">
        <v>79922.3</v>
      </c>
      <c r="E485" s="54">
        <v>63348.9</v>
      </c>
      <c r="F485" s="54">
        <v>-16573.400000000001</v>
      </c>
      <c r="G485" s="55" t="s">
        <v>33</v>
      </c>
    </row>
    <row r="486" spans="1:7" x14ac:dyDescent="0.2">
      <c r="A486" s="56" t="s">
        <v>767</v>
      </c>
      <c r="B486" s="53" t="s">
        <v>768</v>
      </c>
      <c r="C486" s="54">
        <v>63683.7</v>
      </c>
      <c r="D486" s="54">
        <v>79922.3</v>
      </c>
      <c r="E486" s="54">
        <v>63348.9</v>
      </c>
      <c r="F486" s="54">
        <v>-16573.400000000001</v>
      </c>
      <c r="G486" s="55" t="s">
        <v>33</v>
      </c>
    </row>
    <row r="487" spans="1:7" x14ac:dyDescent="0.2">
      <c r="A487" s="56"/>
      <c r="B487" s="53"/>
      <c r="C487" s="54"/>
      <c r="D487" s="54"/>
      <c r="E487" s="54"/>
      <c r="F487" s="54"/>
      <c r="G487" s="55"/>
    </row>
    <row r="488" spans="1:7" ht="28.5" x14ac:dyDescent="0.2">
      <c r="A488" s="46" t="s">
        <v>769</v>
      </c>
      <c r="B488" s="47" t="s">
        <v>770</v>
      </c>
      <c r="C488" s="48"/>
      <c r="D488" s="48"/>
      <c r="E488" s="48"/>
      <c r="F488" s="48"/>
      <c r="G488" s="49"/>
    </row>
    <row r="489" spans="1:7" x14ac:dyDescent="0.2">
      <c r="A489" s="50" t="s">
        <v>233</v>
      </c>
      <c r="B489" s="47" t="s">
        <v>77</v>
      </c>
      <c r="C489" s="48">
        <v>9872.6</v>
      </c>
      <c r="D489" s="48">
        <v>10201.6</v>
      </c>
      <c r="E489" s="48">
        <v>9137.6</v>
      </c>
      <c r="F489" s="48">
        <v>-1064</v>
      </c>
      <c r="G489" s="49" t="s">
        <v>305</v>
      </c>
    </row>
    <row r="490" spans="1:7" ht="13.5" x14ac:dyDescent="0.25">
      <c r="A490" s="51" t="s">
        <v>235</v>
      </c>
      <c r="B490" s="47" t="s">
        <v>236</v>
      </c>
      <c r="C490" s="48"/>
      <c r="D490" s="48"/>
      <c r="E490" s="48"/>
      <c r="F490" s="48"/>
      <c r="G490" s="49" t="s">
        <v>19</v>
      </c>
    </row>
    <row r="491" spans="1:7" x14ac:dyDescent="0.2">
      <c r="A491" s="52" t="s">
        <v>237</v>
      </c>
      <c r="B491" s="53" t="s">
        <v>19</v>
      </c>
      <c r="C491" s="54">
        <v>9872.6</v>
      </c>
      <c r="D491" s="54">
        <v>10201.6</v>
      </c>
      <c r="E491" s="54">
        <v>9137.6</v>
      </c>
      <c r="F491" s="54">
        <v>-1064</v>
      </c>
      <c r="G491" s="55" t="s">
        <v>305</v>
      </c>
    </row>
    <row r="492" spans="1:7" x14ac:dyDescent="0.2">
      <c r="A492" s="56" t="s">
        <v>771</v>
      </c>
      <c r="B492" s="53" t="s">
        <v>772</v>
      </c>
      <c r="C492" s="54">
        <v>9872.6</v>
      </c>
      <c r="D492" s="54">
        <v>10201.6</v>
      </c>
      <c r="E492" s="54">
        <v>9137.6</v>
      </c>
      <c r="F492" s="54">
        <v>-1064</v>
      </c>
      <c r="G492" s="55" t="s">
        <v>305</v>
      </c>
    </row>
    <row r="493" spans="1:7" x14ac:dyDescent="0.2">
      <c r="A493" s="56"/>
      <c r="B493" s="53"/>
      <c r="C493" s="54"/>
      <c r="D493" s="54"/>
      <c r="E493" s="54"/>
      <c r="F493" s="54"/>
      <c r="G493" s="55"/>
    </row>
    <row r="494" spans="1:7" ht="14.25" x14ac:dyDescent="0.2">
      <c r="A494" s="46" t="s">
        <v>773</v>
      </c>
      <c r="B494" s="47" t="s">
        <v>774</v>
      </c>
      <c r="C494" s="48"/>
      <c r="D494" s="48"/>
      <c r="E494" s="48"/>
      <c r="F494" s="48"/>
      <c r="G494" s="49"/>
    </row>
    <row r="495" spans="1:7" x14ac:dyDescent="0.2">
      <c r="A495" s="50" t="s">
        <v>233</v>
      </c>
      <c r="B495" s="47" t="s">
        <v>77</v>
      </c>
      <c r="C495" s="48">
        <v>12515.2</v>
      </c>
      <c r="D495" s="48">
        <v>12836.9</v>
      </c>
      <c r="E495" s="48">
        <v>9776.5</v>
      </c>
      <c r="F495" s="48">
        <v>-3060.4</v>
      </c>
      <c r="G495" s="49" t="s">
        <v>775</v>
      </c>
    </row>
    <row r="496" spans="1:7" ht="13.5" x14ac:dyDescent="0.25">
      <c r="A496" s="51" t="s">
        <v>590</v>
      </c>
      <c r="B496" s="47" t="s">
        <v>591</v>
      </c>
      <c r="C496" s="48"/>
      <c r="D496" s="48"/>
      <c r="E496" s="48"/>
      <c r="F496" s="48"/>
      <c r="G496" s="49" t="s">
        <v>19</v>
      </c>
    </row>
    <row r="497" spans="1:7" x14ac:dyDescent="0.2">
      <c r="A497" s="52" t="s">
        <v>237</v>
      </c>
      <c r="B497" s="53" t="s">
        <v>19</v>
      </c>
      <c r="C497" s="54">
        <v>12515.2</v>
      </c>
      <c r="D497" s="54">
        <v>12836.9</v>
      </c>
      <c r="E497" s="54">
        <v>9776.5</v>
      </c>
      <c r="F497" s="54">
        <v>-3060.4</v>
      </c>
      <c r="G497" s="55" t="s">
        <v>775</v>
      </c>
    </row>
    <row r="498" spans="1:7" x14ac:dyDescent="0.2">
      <c r="A498" s="56" t="s">
        <v>776</v>
      </c>
      <c r="B498" s="53" t="s">
        <v>777</v>
      </c>
      <c r="C498" s="54">
        <v>12515.2</v>
      </c>
      <c r="D498" s="54">
        <v>12836.9</v>
      </c>
      <c r="E498" s="54">
        <v>9776.5</v>
      </c>
      <c r="F498" s="54">
        <v>-3060.4</v>
      </c>
      <c r="G498" s="55" t="s">
        <v>775</v>
      </c>
    </row>
    <row r="499" spans="1:7" x14ac:dyDescent="0.2">
      <c r="A499" s="56"/>
      <c r="B499" s="53"/>
      <c r="C499" s="54"/>
      <c r="D499" s="54"/>
      <c r="E499" s="54"/>
      <c r="F499" s="54"/>
      <c r="G499" s="55"/>
    </row>
    <row r="500" spans="1:7" ht="14.25" x14ac:dyDescent="0.2">
      <c r="A500" s="46" t="s">
        <v>778</v>
      </c>
      <c r="B500" s="47" t="s">
        <v>779</v>
      </c>
      <c r="C500" s="48"/>
      <c r="D500" s="48"/>
      <c r="E500" s="48"/>
      <c r="F500" s="48"/>
      <c r="G500" s="49"/>
    </row>
    <row r="501" spans="1:7" x14ac:dyDescent="0.2">
      <c r="A501" s="50" t="s">
        <v>233</v>
      </c>
      <c r="B501" s="47" t="s">
        <v>77</v>
      </c>
      <c r="C501" s="48">
        <v>26515.3</v>
      </c>
      <c r="D501" s="48">
        <v>38897.300000000003</v>
      </c>
      <c r="E501" s="48">
        <v>22699.5</v>
      </c>
      <c r="F501" s="48">
        <v>-16197.8</v>
      </c>
      <c r="G501" s="49" t="s">
        <v>611</v>
      </c>
    </row>
    <row r="502" spans="1:7" ht="13.5" x14ac:dyDescent="0.25">
      <c r="A502" s="51" t="s">
        <v>269</v>
      </c>
      <c r="B502" s="47" t="s">
        <v>270</v>
      </c>
      <c r="C502" s="48"/>
      <c r="D502" s="48"/>
      <c r="E502" s="48"/>
      <c r="F502" s="48"/>
      <c r="G502" s="49" t="s">
        <v>19</v>
      </c>
    </row>
    <row r="503" spans="1:7" x14ac:dyDescent="0.2">
      <c r="A503" s="52" t="s">
        <v>237</v>
      </c>
      <c r="B503" s="53" t="s">
        <v>19</v>
      </c>
      <c r="C503" s="54">
        <v>26515.3</v>
      </c>
      <c r="D503" s="54">
        <v>38897.300000000003</v>
      </c>
      <c r="E503" s="54">
        <v>22699.5</v>
      </c>
      <c r="F503" s="54">
        <v>-16197.8</v>
      </c>
      <c r="G503" s="55" t="s">
        <v>611</v>
      </c>
    </row>
    <row r="504" spans="1:7" x14ac:dyDescent="0.2">
      <c r="A504" s="56" t="s">
        <v>780</v>
      </c>
      <c r="B504" s="53" t="s">
        <v>781</v>
      </c>
      <c r="C504" s="54">
        <v>26515.3</v>
      </c>
      <c r="D504" s="54">
        <v>38897.300000000003</v>
      </c>
      <c r="E504" s="54">
        <v>22699.5</v>
      </c>
      <c r="F504" s="54">
        <v>-16197.8</v>
      </c>
      <c r="G504" s="55" t="s">
        <v>611</v>
      </c>
    </row>
    <row r="505" spans="1:7" x14ac:dyDescent="0.2">
      <c r="A505" s="56"/>
      <c r="B505" s="53"/>
      <c r="C505" s="54"/>
      <c r="D505" s="54"/>
      <c r="E505" s="54"/>
      <c r="F505" s="54"/>
      <c r="G505" s="55"/>
    </row>
    <row r="506" spans="1:7" ht="14.25" x14ac:dyDescent="0.2">
      <c r="A506" s="46" t="s">
        <v>782</v>
      </c>
      <c r="B506" s="47" t="s">
        <v>783</v>
      </c>
      <c r="C506" s="48"/>
      <c r="D506" s="48"/>
      <c r="E506" s="48"/>
      <c r="F506" s="48"/>
      <c r="G506" s="49"/>
    </row>
    <row r="507" spans="1:7" x14ac:dyDescent="0.2">
      <c r="A507" s="50" t="s">
        <v>233</v>
      </c>
      <c r="B507" s="47" t="s">
        <v>77</v>
      </c>
      <c r="C507" s="48">
        <v>401012.9</v>
      </c>
      <c r="D507" s="48">
        <v>416920.1</v>
      </c>
      <c r="E507" s="48">
        <v>375826</v>
      </c>
      <c r="F507" s="48">
        <v>-41094.1</v>
      </c>
      <c r="G507" s="49" t="s">
        <v>654</v>
      </c>
    </row>
    <row r="508" spans="1:7" ht="25.5" x14ac:dyDescent="0.2">
      <c r="A508" s="57" t="s">
        <v>256</v>
      </c>
      <c r="B508" s="53"/>
      <c r="C508" s="54"/>
      <c r="D508" s="54">
        <f>D511</f>
        <v>80</v>
      </c>
      <c r="E508" s="54">
        <f>E511</f>
        <v>80</v>
      </c>
      <c r="F508" s="54">
        <f>E508-D508</f>
        <v>0</v>
      </c>
      <c r="G508" s="58">
        <f>E508/D508*100</f>
        <v>100</v>
      </c>
    </row>
    <row r="509" spans="1:7" ht="13.5" x14ac:dyDescent="0.25">
      <c r="A509" s="51" t="s">
        <v>300</v>
      </c>
      <c r="B509" s="47" t="s">
        <v>301</v>
      </c>
      <c r="C509" s="48"/>
      <c r="D509" s="48"/>
      <c r="E509" s="48"/>
      <c r="F509" s="48"/>
      <c r="G509" s="49" t="s">
        <v>19</v>
      </c>
    </row>
    <row r="510" spans="1:7" x14ac:dyDescent="0.2">
      <c r="A510" s="52" t="s">
        <v>237</v>
      </c>
      <c r="B510" s="53" t="s">
        <v>19</v>
      </c>
      <c r="C510" s="54">
        <v>390302</v>
      </c>
      <c r="D510" s="54">
        <v>406120.2</v>
      </c>
      <c r="E510" s="54">
        <v>365450.8</v>
      </c>
      <c r="F510" s="54">
        <v>-40669.4</v>
      </c>
      <c r="G510" s="55" t="s">
        <v>734</v>
      </c>
    </row>
    <row r="511" spans="1:7" ht="25.5" x14ac:dyDescent="0.2">
      <c r="A511" s="57" t="s">
        <v>256</v>
      </c>
      <c r="B511" s="53"/>
      <c r="C511" s="54"/>
      <c r="D511" s="54">
        <v>80</v>
      </c>
      <c r="E511" s="54">
        <v>80</v>
      </c>
      <c r="F511" s="54">
        <f>E511-D511</f>
        <v>0</v>
      </c>
      <c r="G511" s="58">
        <f>E511/D511*100</f>
        <v>100</v>
      </c>
    </row>
    <row r="512" spans="1:7" x14ac:dyDescent="0.2">
      <c r="A512" s="56" t="s">
        <v>784</v>
      </c>
      <c r="B512" s="53" t="s">
        <v>785</v>
      </c>
      <c r="C512" s="54">
        <v>336519.5</v>
      </c>
      <c r="D512" s="54">
        <v>351353.7</v>
      </c>
      <c r="E512" s="54">
        <v>318095.90000000002</v>
      </c>
      <c r="F512" s="54">
        <v>-33257.800000000003</v>
      </c>
      <c r="G512" s="55" t="s">
        <v>786</v>
      </c>
    </row>
    <row r="513" spans="1:7" x14ac:dyDescent="0.2">
      <c r="A513" s="56" t="s">
        <v>787</v>
      </c>
      <c r="B513" s="53" t="s">
        <v>788</v>
      </c>
      <c r="C513" s="54">
        <v>53782.5</v>
      </c>
      <c r="D513" s="54">
        <v>54766.5</v>
      </c>
      <c r="E513" s="54">
        <v>47354.9</v>
      </c>
      <c r="F513" s="54">
        <v>-7411.6</v>
      </c>
      <c r="G513" s="55" t="s">
        <v>789</v>
      </c>
    </row>
    <row r="514" spans="1:7" ht="13.5" x14ac:dyDescent="0.25">
      <c r="A514" s="51" t="s">
        <v>269</v>
      </c>
      <c r="B514" s="47" t="s">
        <v>270</v>
      </c>
      <c r="C514" s="48"/>
      <c r="D514" s="48"/>
      <c r="E514" s="48"/>
      <c r="F514" s="48"/>
      <c r="G514" s="49" t="s">
        <v>19</v>
      </c>
    </row>
    <row r="515" spans="1:7" x14ac:dyDescent="0.2">
      <c r="A515" s="52" t="s">
        <v>237</v>
      </c>
      <c r="B515" s="53" t="s">
        <v>19</v>
      </c>
      <c r="C515" s="54">
        <v>10710.9</v>
      </c>
      <c r="D515" s="54">
        <v>10719.9</v>
      </c>
      <c r="E515" s="54">
        <v>10295.200000000001</v>
      </c>
      <c r="F515" s="54">
        <v>-424.7</v>
      </c>
      <c r="G515" s="55" t="s">
        <v>510</v>
      </c>
    </row>
    <row r="516" spans="1:7" x14ac:dyDescent="0.2">
      <c r="A516" s="56" t="s">
        <v>790</v>
      </c>
      <c r="B516" s="53" t="s">
        <v>791</v>
      </c>
      <c r="C516" s="54">
        <v>10710.9</v>
      </c>
      <c r="D516" s="54">
        <v>10719.9</v>
      </c>
      <c r="E516" s="54">
        <v>10295.200000000001</v>
      </c>
      <c r="F516" s="54">
        <v>-424.7</v>
      </c>
      <c r="G516" s="55" t="s">
        <v>510</v>
      </c>
    </row>
    <row r="517" spans="1:7" ht="13.5" x14ac:dyDescent="0.25">
      <c r="A517" s="51" t="s">
        <v>323</v>
      </c>
      <c r="B517" s="47" t="s">
        <v>324</v>
      </c>
      <c r="C517" s="48"/>
      <c r="D517" s="48"/>
      <c r="E517" s="48"/>
      <c r="F517" s="48"/>
      <c r="G517" s="49" t="s">
        <v>19</v>
      </c>
    </row>
    <row r="518" spans="1:7" x14ac:dyDescent="0.2">
      <c r="A518" s="52" t="s">
        <v>237</v>
      </c>
      <c r="B518" s="53" t="s">
        <v>19</v>
      </c>
      <c r="C518" s="54"/>
      <c r="D518" s="54">
        <v>80</v>
      </c>
      <c r="E518" s="54">
        <v>80</v>
      </c>
      <c r="F518" s="54"/>
      <c r="G518" s="55" t="s">
        <v>59</v>
      </c>
    </row>
    <row r="519" spans="1:7" x14ac:dyDescent="0.2">
      <c r="A519" s="56" t="s">
        <v>325</v>
      </c>
      <c r="B519" s="53" t="s">
        <v>326</v>
      </c>
      <c r="C519" s="54"/>
      <c r="D519" s="54">
        <v>80</v>
      </c>
      <c r="E519" s="54">
        <v>80</v>
      </c>
      <c r="F519" s="54"/>
      <c r="G519" s="55" t="s">
        <v>59</v>
      </c>
    </row>
    <row r="520" spans="1:7" x14ac:dyDescent="0.2">
      <c r="A520" s="56"/>
      <c r="B520" s="53"/>
      <c r="C520" s="54"/>
      <c r="D520" s="54"/>
      <c r="E520" s="54"/>
      <c r="F520" s="54"/>
      <c r="G520" s="55"/>
    </row>
    <row r="521" spans="1:7" ht="14.25" x14ac:dyDescent="0.2">
      <c r="A521" s="46" t="s">
        <v>792</v>
      </c>
      <c r="B521" s="47" t="s">
        <v>793</v>
      </c>
      <c r="C521" s="48"/>
      <c r="D521" s="48"/>
      <c r="E521" s="48"/>
      <c r="F521" s="48"/>
      <c r="G521" s="49"/>
    </row>
    <row r="522" spans="1:7" x14ac:dyDescent="0.2">
      <c r="A522" s="50" t="s">
        <v>233</v>
      </c>
      <c r="B522" s="47" t="s">
        <v>77</v>
      </c>
      <c r="C522" s="48">
        <v>20436.2</v>
      </c>
      <c r="D522" s="48">
        <v>21167.9</v>
      </c>
      <c r="E522" s="48">
        <v>18324.900000000001</v>
      </c>
      <c r="F522" s="48">
        <v>-2843</v>
      </c>
      <c r="G522" s="49" t="s">
        <v>794</v>
      </c>
    </row>
    <row r="523" spans="1:7" ht="13.5" x14ac:dyDescent="0.25">
      <c r="A523" s="51" t="s">
        <v>235</v>
      </c>
      <c r="B523" s="47" t="s">
        <v>236</v>
      </c>
      <c r="C523" s="48"/>
      <c r="D523" s="48"/>
      <c r="E523" s="48"/>
      <c r="F523" s="48"/>
      <c r="G523" s="49" t="s">
        <v>19</v>
      </c>
    </row>
    <row r="524" spans="1:7" x14ac:dyDescent="0.2">
      <c r="A524" s="52" t="s">
        <v>237</v>
      </c>
      <c r="B524" s="53" t="s">
        <v>19</v>
      </c>
      <c r="C524" s="54">
        <v>20436.2</v>
      </c>
      <c r="D524" s="54">
        <v>21167.9</v>
      </c>
      <c r="E524" s="54">
        <v>18324.900000000001</v>
      </c>
      <c r="F524" s="54">
        <v>-2843</v>
      </c>
      <c r="G524" s="55" t="s">
        <v>794</v>
      </c>
    </row>
    <row r="525" spans="1:7" ht="25.5" x14ac:dyDescent="0.2">
      <c r="A525" s="56" t="s">
        <v>795</v>
      </c>
      <c r="B525" s="53" t="s">
        <v>796</v>
      </c>
      <c r="C525" s="54">
        <v>20436.2</v>
      </c>
      <c r="D525" s="54">
        <v>21167.9</v>
      </c>
      <c r="E525" s="54">
        <v>18324.900000000001</v>
      </c>
      <c r="F525" s="54">
        <v>-2843</v>
      </c>
      <c r="G525" s="55" t="s">
        <v>794</v>
      </c>
    </row>
    <row r="526" spans="1:7" x14ac:dyDescent="0.2">
      <c r="A526" s="56"/>
      <c r="B526" s="53"/>
      <c r="C526" s="54"/>
      <c r="D526" s="54"/>
      <c r="E526" s="54"/>
      <c r="F526" s="54"/>
      <c r="G526" s="55"/>
    </row>
    <row r="527" spans="1:7" ht="14.25" x14ac:dyDescent="0.2">
      <c r="A527" s="46" t="s">
        <v>797</v>
      </c>
      <c r="B527" s="47" t="s">
        <v>798</v>
      </c>
      <c r="C527" s="48"/>
      <c r="D527" s="48"/>
      <c r="E527" s="48"/>
      <c r="F527" s="48"/>
      <c r="G527" s="49"/>
    </row>
    <row r="528" spans="1:7" x14ac:dyDescent="0.2">
      <c r="A528" s="50" t="s">
        <v>233</v>
      </c>
      <c r="B528" s="47" t="s">
        <v>77</v>
      </c>
      <c r="C528" s="48">
        <v>192063</v>
      </c>
      <c r="D528" s="48">
        <v>190669.1</v>
      </c>
      <c r="E528" s="48">
        <v>174212.3</v>
      </c>
      <c r="F528" s="48">
        <v>-16456.8</v>
      </c>
      <c r="G528" s="49" t="s">
        <v>320</v>
      </c>
    </row>
    <row r="529" spans="1:7" ht="13.5" x14ac:dyDescent="0.25">
      <c r="A529" s="51" t="s">
        <v>235</v>
      </c>
      <c r="B529" s="47" t="s">
        <v>236</v>
      </c>
      <c r="C529" s="48"/>
      <c r="D529" s="48"/>
      <c r="E529" s="48"/>
      <c r="F529" s="48"/>
      <c r="G529" s="49" t="s">
        <v>19</v>
      </c>
    </row>
    <row r="530" spans="1:7" ht="13.5" x14ac:dyDescent="0.25">
      <c r="A530" s="51" t="s">
        <v>300</v>
      </c>
      <c r="B530" s="47" t="s">
        <v>301</v>
      </c>
      <c r="C530" s="48"/>
      <c r="D530" s="48"/>
      <c r="E530" s="48"/>
      <c r="F530" s="48"/>
      <c r="G530" s="49" t="s">
        <v>19</v>
      </c>
    </row>
    <row r="531" spans="1:7" x14ac:dyDescent="0.2">
      <c r="A531" s="52" t="s">
        <v>237</v>
      </c>
      <c r="B531" s="53" t="s">
        <v>19</v>
      </c>
      <c r="C531" s="54">
        <v>192063</v>
      </c>
      <c r="D531" s="54">
        <v>190669.1</v>
      </c>
      <c r="E531" s="54">
        <v>174212.3</v>
      </c>
      <c r="F531" s="54">
        <v>-16456.8</v>
      </c>
      <c r="G531" s="55" t="s">
        <v>320</v>
      </c>
    </row>
    <row r="532" spans="1:7" x14ac:dyDescent="0.2">
      <c r="A532" s="56" t="s">
        <v>357</v>
      </c>
      <c r="B532" s="53" t="s">
        <v>358</v>
      </c>
      <c r="C532" s="54">
        <v>1144</v>
      </c>
      <c r="D532" s="54">
        <v>2892.9</v>
      </c>
      <c r="E532" s="54">
        <v>1955</v>
      </c>
      <c r="F532" s="54">
        <v>-937.9</v>
      </c>
      <c r="G532" s="55" t="s">
        <v>799</v>
      </c>
    </row>
    <row r="533" spans="1:7" x14ac:dyDescent="0.2">
      <c r="A533" s="56" t="s">
        <v>787</v>
      </c>
      <c r="B533" s="53" t="s">
        <v>788</v>
      </c>
      <c r="C533" s="54">
        <v>190919</v>
      </c>
      <c r="D533" s="54">
        <v>187776.2</v>
      </c>
      <c r="E533" s="54">
        <v>172257.3</v>
      </c>
      <c r="F533" s="54">
        <v>-15518.9</v>
      </c>
      <c r="G533" s="55" t="s">
        <v>592</v>
      </c>
    </row>
    <row r="534" spans="1:7" x14ac:dyDescent="0.2">
      <c r="A534" s="56"/>
      <c r="B534" s="53"/>
      <c r="C534" s="54"/>
      <c r="D534" s="54"/>
      <c r="E534" s="54"/>
      <c r="F534" s="54"/>
      <c r="G534" s="55"/>
    </row>
    <row r="535" spans="1:7" ht="28.5" x14ac:dyDescent="0.2">
      <c r="A535" s="46" t="s">
        <v>800</v>
      </c>
      <c r="B535" s="47" t="s">
        <v>801</v>
      </c>
      <c r="C535" s="48"/>
      <c r="D535" s="48"/>
      <c r="E535" s="48"/>
      <c r="F535" s="48"/>
      <c r="G535" s="49"/>
    </row>
    <row r="536" spans="1:7" x14ac:dyDescent="0.2">
      <c r="A536" s="50" t="s">
        <v>233</v>
      </c>
      <c r="B536" s="47" t="s">
        <v>77</v>
      </c>
      <c r="C536" s="48">
        <v>5728.6</v>
      </c>
      <c r="D536" s="48">
        <v>5872.4</v>
      </c>
      <c r="E536" s="48">
        <v>4948.8999999999996</v>
      </c>
      <c r="F536" s="48">
        <v>-923.5</v>
      </c>
      <c r="G536" s="49" t="s">
        <v>626</v>
      </c>
    </row>
    <row r="537" spans="1:7" ht="13.5" x14ac:dyDescent="0.25">
      <c r="A537" s="51" t="s">
        <v>235</v>
      </c>
      <c r="B537" s="47" t="s">
        <v>236</v>
      </c>
      <c r="C537" s="48"/>
      <c r="D537" s="48"/>
      <c r="E537" s="48"/>
      <c r="F537" s="48"/>
      <c r="G537" s="49" t="s">
        <v>19</v>
      </c>
    </row>
    <row r="538" spans="1:7" x14ac:dyDescent="0.2">
      <c r="A538" s="52" t="s">
        <v>237</v>
      </c>
      <c r="B538" s="53" t="s">
        <v>19</v>
      </c>
      <c r="C538" s="54">
        <v>5728.6</v>
      </c>
      <c r="D538" s="54">
        <v>5872.4</v>
      </c>
      <c r="E538" s="54">
        <v>4948.8999999999996</v>
      </c>
      <c r="F538" s="54">
        <v>-923.5</v>
      </c>
      <c r="G538" s="55" t="s">
        <v>626</v>
      </c>
    </row>
    <row r="539" spans="1:7" x14ac:dyDescent="0.2">
      <c r="A539" s="56" t="s">
        <v>802</v>
      </c>
      <c r="B539" s="53" t="s">
        <v>770</v>
      </c>
      <c r="C539" s="54">
        <v>5728.6</v>
      </c>
      <c r="D539" s="54">
        <v>5872.4</v>
      </c>
      <c r="E539" s="54">
        <v>4948.8999999999996</v>
      </c>
      <c r="F539" s="54">
        <v>-923.5</v>
      </c>
      <c r="G539" s="55" t="s">
        <v>626</v>
      </c>
    </row>
    <row r="540" spans="1:7" x14ac:dyDescent="0.2">
      <c r="A540" s="56"/>
      <c r="B540" s="53"/>
      <c r="C540" s="54"/>
      <c r="D540" s="54"/>
      <c r="E540" s="54"/>
      <c r="F540" s="54"/>
      <c r="G540" s="55"/>
    </row>
    <row r="541" spans="1:7" ht="28.5" x14ac:dyDescent="0.2">
      <c r="A541" s="46" t="s">
        <v>803</v>
      </c>
      <c r="B541" s="47" t="s">
        <v>804</v>
      </c>
      <c r="C541" s="48"/>
      <c r="D541" s="48"/>
      <c r="E541" s="48"/>
      <c r="F541" s="48"/>
      <c r="G541" s="49"/>
    </row>
    <row r="542" spans="1:7" x14ac:dyDescent="0.2">
      <c r="A542" s="50" t="s">
        <v>233</v>
      </c>
      <c r="B542" s="47" t="s">
        <v>77</v>
      </c>
      <c r="C542" s="48">
        <v>7672.7</v>
      </c>
      <c r="D542" s="48">
        <v>8591</v>
      </c>
      <c r="E542" s="48">
        <v>6304.2</v>
      </c>
      <c r="F542" s="48">
        <v>-2286.8000000000002</v>
      </c>
      <c r="G542" s="49" t="s">
        <v>805</v>
      </c>
    </row>
    <row r="543" spans="1:7" ht="13.5" x14ac:dyDescent="0.25">
      <c r="A543" s="51" t="s">
        <v>235</v>
      </c>
      <c r="B543" s="47" t="s">
        <v>236</v>
      </c>
      <c r="C543" s="48"/>
      <c r="D543" s="48"/>
      <c r="E543" s="48"/>
      <c r="F543" s="48"/>
      <c r="G543" s="49" t="s">
        <v>19</v>
      </c>
    </row>
    <row r="544" spans="1:7" x14ac:dyDescent="0.2">
      <c r="A544" s="52" t="s">
        <v>237</v>
      </c>
      <c r="B544" s="53" t="s">
        <v>19</v>
      </c>
      <c r="C544" s="54">
        <v>7672.7</v>
      </c>
      <c r="D544" s="54">
        <v>8591</v>
      </c>
      <c r="E544" s="54">
        <v>6304.2</v>
      </c>
      <c r="F544" s="54">
        <v>-2286.8000000000002</v>
      </c>
      <c r="G544" s="55" t="s">
        <v>805</v>
      </c>
    </row>
    <row r="545" spans="1:7" x14ac:dyDescent="0.2">
      <c r="A545" s="56" t="s">
        <v>291</v>
      </c>
      <c r="B545" s="53" t="s">
        <v>292</v>
      </c>
      <c r="C545" s="54">
        <v>7672.7</v>
      </c>
      <c r="D545" s="54">
        <v>8591</v>
      </c>
      <c r="E545" s="54">
        <v>6304.2</v>
      </c>
      <c r="F545" s="54">
        <v>-2286.8000000000002</v>
      </c>
      <c r="G545" s="55" t="s">
        <v>805</v>
      </c>
    </row>
    <row r="546" spans="1:7" x14ac:dyDescent="0.2">
      <c r="A546" s="56"/>
      <c r="B546" s="53"/>
      <c r="C546" s="54"/>
      <c r="D546" s="54"/>
      <c r="E546" s="54"/>
      <c r="F546" s="54"/>
      <c r="G546" s="55"/>
    </row>
    <row r="547" spans="1:7" ht="28.5" x14ac:dyDescent="0.2">
      <c r="A547" s="46" t="s">
        <v>806</v>
      </c>
      <c r="B547" s="47" t="s">
        <v>807</v>
      </c>
      <c r="C547" s="48"/>
      <c r="D547" s="48"/>
      <c r="E547" s="48"/>
      <c r="F547" s="48"/>
      <c r="G547" s="49"/>
    </row>
    <row r="548" spans="1:7" x14ac:dyDescent="0.2">
      <c r="A548" s="50" t="s">
        <v>233</v>
      </c>
      <c r="B548" s="47" t="s">
        <v>77</v>
      </c>
      <c r="C548" s="48">
        <v>12662.3</v>
      </c>
      <c r="D548" s="48">
        <v>13700.3</v>
      </c>
      <c r="E548" s="48">
        <v>12607.9</v>
      </c>
      <c r="F548" s="48">
        <v>-1092.4000000000001</v>
      </c>
      <c r="G548" s="49" t="s">
        <v>808</v>
      </c>
    </row>
    <row r="549" spans="1:7" ht="13.5" x14ac:dyDescent="0.25">
      <c r="A549" s="51" t="s">
        <v>300</v>
      </c>
      <c r="B549" s="47" t="s">
        <v>301</v>
      </c>
      <c r="C549" s="48"/>
      <c r="D549" s="48"/>
      <c r="E549" s="48"/>
      <c r="F549" s="48"/>
      <c r="G549" s="49" t="s">
        <v>19</v>
      </c>
    </row>
    <row r="550" spans="1:7" x14ac:dyDescent="0.2">
      <c r="A550" s="52" t="s">
        <v>237</v>
      </c>
      <c r="B550" s="53" t="s">
        <v>19</v>
      </c>
      <c r="C550" s="54">
        <v>12662.3</v>
      </c>
      <c r="D550" s="54">
        <v>13700.3</v>
      </c>
      <c r="E550" s="54">
        <v>12607.9</v>
      </c>
      <c r="F550" s="54">
        <v>-1092.4000000000001</v>
      </c>
      <c r="G550" s="55" t="s">
        <v>808</v>
      </c>
    </row>
    <row r="551" spans="1:7" x14ac:dyDescent="0.2">
      <c r="A551" s="56" t="s">
        <v>809</v>
      </c>
      <c r="B551" s="53" t="s">
        <v>810</v>
      </c>
      <c r="C551" s="54">
        <v>12662.3</v>
      </c>
      <c r="D551" s="54">
        <v>13700.3</v>
      </c>
      <c r="E551" s="54">
        <v>12607.9</v>
      </c>
      <c r="F551" s="54">
        <v>-1092.4000000000001</v>
      </c>
      <c r="G551" s="55" t="s">
        <v>808</v>
      </c>
    </row>
    <row r="552" spans="1:7" x14ac:dyDescent="0.2">
      <c r="A552" s="56"/>
      <c r="B552" s="53"/>
      <c r="C552" s="54"/>
      <c r="D552" s="54"/>
      <c r="E552" s="54"/>
      <c r="F552" s="54"/>
      <c r="G552" s="55"/>
    </row>
    <row r="553" spans="1:7" ht="14.25" x14ac:dyDescent="0.2">
      <c r="A553" s="46" t="s">
        <v>811</v>
      </c>
      <c r="B553" s="47" t="s">
        <v>812</v>
      </c>
      <c r="C553" s="48"/>
      <c r="D553" s="48"/>
      <c r="E553" s="48"/>
      <c r="F553" s="48"/>
      <c r="G553" s="49"/>
    </row>
    <row r="554" spans="1:7" x14ac:dyDescent="0.2">
      <c r="A554" s="50" t="s">
        <v>233</v>
      </c>
      <c r="B554" s="47" t="s">
        <v>77</v>
      </c>
      <c r="C554" s="48">
        <v>134215.29999999999</v>
      </c>
      <c r="D554" s="48">
        <v>139396.79999999999</v>
      </c>
      <c r="E554" s="48">
        <v>137330</v>
      </c>
      <c r="F554" s="48">
        <v>-2066.8000000000002</v>
      </c>
      <c r="G554" s="49" t="s">
        <v>420</v>
      </c>
    </row>
    <row r="555" spans="1:7" ht="13.5" x14ac:dyDescent="0.25">
      <c r="A555" s="51" t="s">
        <v>300</v>
      </c>
      <c r="B555" s="47" t="s">
        <v>301</v>
      </c>
      <c r="C555" s="48"/>
      <c r="D555" s="48"/>
      <c r="E555" s="48"/>
      <c r="F555" s="48"/>
      <c r="G555" s="49" t="s">
        <v>19</v>
      </c>
    </row>
    <row r="556" spans="1:7" x14ac:dyDescent="0.2">
      <c r="A556" s="52" t="s">
        <v>237</v>
      </c>
      <c r="B556" s="53" t="s">
        <v>19</v>
      </c>
      <c r="C556" s="54">
        <v>134215.29999999999</v>
      </c>
      <c r="D556" s="54">
        <v>139396.79999999999</v>
      </c>
      <c r="E556" s="54">
        <v>137330</v>
      </c>
      <c r="F556" s="54">
        <v>-2066.8000000000002</v>
      </c>
      <c r="G556" s="55" t="s">
        <v>420</v>
      </c>
    </row>
    <row r="557" spans="1:7" x14ac:dyDescent="0.2">
      <c r="A557" s="56" t="s">
        <v>813</v>
      </c>
      <c r="B557" s="53" t="s">
        <v>814</v>
      </c>
      <c r="C557" s="54">
        <v>134215.29999999999</v>
      </c>
      <c r="D557" s="54">
        <v>139396.79999999999</v>
      </c>
      <c r="E557" s="54">
        <v>137330</v>
      </c>
      <c r="F557" s="54">
        <v>-2066.8000000000002</v>
      </c>
      <c r="G557" s="55" t="s">
        <v>420</v>
      </c>
    </row>
    <row r="558" spans="1:7" x14ac:dyDescent="0.2">
      <c r="A558" s="56"/>
      <c r="B558" s="53"/>
      <c r="C558" s="54"/>
      <c r="D558" s="54"/>
      <c r="E558" s="54"/>
      <c r="F558" s="54"/>
      <c r="G558" s="55"/>
    </row>
    <row r="559" spans="1:7" ht="14.25" x14ac:dyDescent="0.2">
      <c r="A559" s="46" t="s">
        <v>815</v>
      </c>
      <c r="B559" s="47" t="s">
        <v>284</v>
      </c>
      <c r="C559" s="48"/>
      <c r="D559" s="48"/>
      <c r="E559" s="48"/>
      <c r="F559" s="48"/>
      <c r="G559" s="49"/>
    </row>
    <row r="560" spans="1:7" x14ac:dyDescent="0.2">
      <c r="A560" s="50" t="s">
        <v>233</v>
      </c>
      <c r="B560" s="47" t="s">
        <v>77</v>
      </c>
      <c r="C560" s="48">
        <v>23233.7</v>
      </c>
      <c r="D560" s="48">
        <v>25635.200000000001</v>
      </c>
      <c r="E560" s="48">
        <v>23384.7</v>
      </c>
      <c r="F560" s="54">
        <f>E560-D560</f>
        <v>-2250.5</v>
      </c>
      <c r="G560" s="58">
        <f>E560/D560*100</f>
        <v>91.221055423792279</v>
      </c>
    </row>
    <row r="561" spans="1:7" ht="25.5" x14ac:dyDescent="0.2">
      <c r="A561" s="57" t="s">
        <v>256</v>
      </c>
      <c r="B561" s="53"/>
      <c r="C561" s="54"/>
      <c r="D561" s="54">
        <f>D564</f>
        <v>32</v>
      </c>
      <c r="E561" s="54">
        <f>E564</f>
        <v>32</v>
      </c>
      <c r="F561" s="54">
        <f>E561-D561</f>
        <v>0</v>
      </c>
      <c r="G561" s="58">
        <f>E561/D561*100</f>
        <v>100</v>
      </c>
    </row>
    <row r="562" spans="1:7" ht="13.5" x14ac:dyDescent="0.25">
      <c r="A562" s="51" t="s">
        <v>235</v>
      </c>
      <c r="B562" s="47" t="s">
        <v>236</v>
      </c>
      <c r="C562" s="48"/>
      <c r="D562" s="48"/>
      <c r="E562" s="48"/>
      <c r="F562" s="48"/>
      <c r="G562" s="49" t="s">
        <v>19</v>
      </c>
    </row>
    <row r="563" spans="1:7" x14ac:dyDescent="0.2">
      <c r="A563" s="52" t="s">
        <v>237</v>
      </c>
      <c r="B563" s="53" t="s">
        <v>19</v>
      </c>
      <c r="C563" s="54">
        <v>23233.7</v>
      </c>
      <c r="D563" s="54">
        <v>25603.200000000001</v>
      </c>
      <c r="E563" s="54">
        <v>23352.7</v>
      </c>
      <c r="F563" s="54">
        <f>E563-D563</f>
        <v>-2250.5</v>
      </c>
      <c r="G563" s="58">
        <f>E563/D563*100</f>
        <v>91.210083114610669</v>
      </c>
    </row>
    <row r="564" spans="1:7" ht="25.5" x14ac:dyDescent="0.2">
      <c r="A564" s="57" t="s">
        <v>256</v>
      </c>
      <c r="B564" s="53"/>
      <c r="C564" s="54"/>
      <c r="D564" s="54">
        <v>32</v>
      </c>
      <c r="E564" s="54">
        <v>32</v>
      </c>
      <c r="F564" s="54">
        <f>E564-D564</f>
        <v>0</v>
      </c>
      <c r="G564" s="58">
        <f>E564/D564*100</f>
        <v>100</v>
      </c>
    </row>
    <row r="565" spans="1:7" x14ac:dyDescent="0.2">
      <c r="A565" s="56" t="s">
        <v>573</v>
      </c>
      <c r="B565" s="53" t="s">
        <v>574</v>
      </c>
      <c r="C565" s="54">
        <v>10162.799999999999</v>
      </c>
      <c r="D565" s="54">
        <v>10737.6</v>
      </c>
      <c r="E565" s="54">
        <v>9657.6</v>
      </c>
      <c r="F565" s="54">
        <f>E565-D565</f>
        <v>-1080</v>
      </c>
      <c r="G565" s="58">
        <f>E565/D565*100</f>
        <v>89.941886455073757</v>
      </c>
    </row>
    <row r="566" spans="1:7" ht="25.5" x14ac:dyDescent="0.2">
      <c r="A566" s="56" t="s">
        <v>576</v>
      </c>
      <c r="B566" s="53"/>
      <c r="C566" s="54"/>
      <c r="D566" s="54">
        <v>99</v>
      </c>
      <c r="E566" s="54">
        <v>98.9</v>
      </c>
      <c r="F566" s="54">
        <f>E566-D566</f>
        <v>-9.9999999999994316E-2</v>
      </c>
      <c r="G566" s="58">
        <f>E566/D566*100</f>
        <v>99.89898989898991</v>
      </c>
    </row>
    <row r="567" spans="1:7" x14ac:dyDescent="0.2">
      <c r="A567" s="56" t="s">
        <v>577</v>
      </c>
      <c r="B567" s="53" t="s">
        <v>578</v>
      </c>
      <c r="C567" s="54">
        <v>13070.9</v>
      </c>
      <c r="D567" s="54">
        <v>14865.6</v>
      </c>
      <c r="E567" s="54">
        <v>13695.1</v>
      </c>
      <c r="F567" s="54">
        <v>-1170.5</v>
      </c>
      <c r="G567" s="55" t="s">
        <v>816</v>
      </c>
    </row>
    <row r="568" spans="1:7" ht="13.5" x14ac:dyDescent="0.25">
      <c r="A568" s="51" t="s">
        <v>323</v>
      </c>
      <c r="B568" s="47" t="s">
        <v>324</v>
      </c>
      <c r="C568" s="48"/>
      <c r="D568" s="48"/>
      <c r="E568" s="48"/>
      <c r="F568" s="48"/>
      <c r="G568" s="49" t="s">
        <v>19</v>
      </c>
    </row>
    <row r="569" spans="1:7" x14ac:dyDescent="0.2">
      <c r="A569" s="52" t="s">
        <v>237</v>
      </c>
      <c r="B569" s="53" t="s">
        <v>19</v>
      </c>
      <c r="C569" s="54"/>
      <c r="D569" s="54">
        <v>32</v>
      </c>
      <c r="E569" s="54">
        <v>32</v>
      </c>
      <c r="F569" s="54"/>
      <c r="G569" s="55" t="s">
        <v>59</v>
      </c>
    </row>
    <row r="570" spans="1:7" x14ac:dyDescent="0.2">
      <c r="A570" s="56" t="s">
        <v>325</v>
      </c>
      <c r="B570" s="53" t="s">
        <v>326</v>
      </c>
      <c r="C570" s="54"/>
      <c r="D570" s="54">
        <v>32</v>
      </c>
      <c r="E570" s="54">
        <v>32</v>
      </c>
      <c r="F570" s="54"/>
      <c r="G570" s="55" t="s">
        <v>59</v>
      </c>
    </row>
    <row r="571" spans="1:7" x14ac:dyDescent="0.2">
      <c r="A571" s="56"/>
      <c r="B571" s="53"/>
      <c r="C571" s="54"/>
      <c r="D571" s="54"/>
      <c r="E571" s="54"/>
      <c r="F571" s="54"/>
      <c r="G571" s="55"/>
    </row>
    <row r="572" spans="1:7" ht="14.25" x14ac:dyDescent="0.2">
      <c r="A572" s="46" t="s">
        <v>817</v>
      </c>
      <c r="B572" s="47" t="s">
        <v>287</v>
      </c>
      <c r="C572" s="48"/>
      <c r="D572" s="48"/>
      <c r="E572" s="48"/>
      <c r="F572" s="48"/>
      <c r="G572" s="49"/>
    </row>
    <row r="573" spans="1:7" x14ac:dyDescent="0.2">
      <c r="A573" s="50" t="s">
        <v>233</v>
      </c>
      <c r="B573" s="47" t="s">
        <v>77</v>
      </c>
      <c r="C573" s="48">
        <v>20708.099999999999</v>
      </c>
      <c r="D573" s="48">
        <v>20945.900000000001</v>
      </c>
      <c r="E573" s="48">
        <v>18958.7</v>
      </c>
      <c r="F573" s="48">
        <v>-1987.2</v>
      </c>
      <c r="G573" s="49" t="s">
        <v>786</v>
      </c>
    </row>
    <row r="574" spans="1:7" ht="13.5" x14ac:dyDescent="0.25">
      <c r="A574" s="51" t="s">
        <v>300</v>
      </c>
      <c r="B574" s="47" t="s">
        <v>301</v>
      </c>
      <c r="C574" s="48"/>
      <c r="D574" s="48"/>
      <c r="E574" s="48"/>
      <c r="F574" s="48"/>
      <c r="G574" s="49" t="s">
        <v>19</v>
      </c>
    </row>
    <row r="575" spans="1:7" x14ac:dyDescent="0.2">
      <c r="A575" s="52" t="s">
        <v>237</v>
      </c>
      <c r="B575" s="53" t="s">
        <v>19</v>
      </c>
      <c r="C575" s="54">
        <v>20708.099999999999</v>
      </c>
      <c r="D575" s="54">
        <v>20945.900000000001</v>
      </c>
      <c r="E575" s="54">
        <v>18958.7</v>
      </c>
      <c r="F575" s="54">
        <v>-1987.2</v>
      </c>
      <c r="G575" s="55" t="s">
        <v>786</v>
      </c>
    </row>
    <row r="576" spans="1:7" x14ac:dyDescent="0.2">
      <c r="A576" s="56" t="s">
        <v>818</v>
      </c>
      <c r="B576" s="53" t="s">
        <v>819</v>
      </c>
      <c r="C576" s="54">
        <v>20708.099999999999</v>
      </c>
      <c r="D576" s="54">
        <v>20945.900000000001</v>
      </c>
      <c r="E576" s="54">
        <v>18958.7</v>
      </c>
      <c r="F576" s="54">
        <v>-1987.2</v>
      </c>
      <c r="G576" s="55" t="s">
        <v>786</v>
      </c>
    </row>
    <row r="577" spans="1:7" x14ac:dyDescent="0.2">
      <c r="A577" s="56"/>
      <c r="B577" s="53"/>
      <c r="C577" s="54"/>
      <c r="D577" s="54"/>
      <c r="E577" s="54"/>
      <c r="F577" s="54"/>
      <c r="G577" s="55"/>
    </row>
    <row r="578" spans="1:7" ht="42.75" x14ac:dyDescent="0.2">
      <c r="A578" s="46" t="s">
        <v>820</v>
      </c>
      <c r="B578" s="47" t="s">
        <v>821</v>
      </c>
      <c r="C578" s="48"/>
      <c r="D578" s="48"/>
      <c r="E578" s="48"/>
      <c r="F578" s="48"/>
      <c r="G578" s="49"/>
    </row>
    <row r="579" spans="1:7" x14ac:dyDescent="0.2">
      <c r="A579" s="50" t="s">
        <v>233</v>
      </c>
      <c r="B579" s="47" t="s">
        <v>77</v>
      </c>
      <c r="C579" s="48">
        <v>137349.20000000001</v>
      </c>
      <c r="D579" s="48">
        <v>137349.20000000001</v>
      </c>
      <c r="E579" s="48">
        <v>137349.20000000001</v>
      </c>
      <c r="F579" s="48"/>
      <c r="G579" s="49" t="s">
        <v>59</v>
      </c>
    </row>
    <row r="580" spans="1:7" ht="13.5" x14ac:dyDescent="0.25">
      <c r="A580" s="51" t="s">
        <v>590</v>
      </c>
      <c r="B580" s="47" t="s">
        <v>591</v>
      </c>
      <c r="C580" s="48"/>
      <c r="D580" s="48"/>
      <c r="E580" s="48"/>
      <c r="F580" s="48"/>
      <c r="G580" s="49" t="s">
        <v>19</v>
      </c>
    </row>
    <row r="581" spans="1:7" x14ac:dyDescent="0.2">
      <c r="A581" s="52" t="s">
        <v>237</v>
      </c>
      <c r="B581" s="53" t="s">
        <v>19</v>
      </c>
      <c r="C581" s="54">
        <v>137349.20000000001</v>
      </c>
      <c r="D581" s="54">
        <v>137349.20000000001</v>
      </c>
      <c r="E581" s="54">
        <v>137349.20000000001</v>
      </c>
      <c r="F581" s="54"/>
      <c r="G581" s="55" t="s">
        <v>59</v>
      </c>
    </row>
    <row r="582" spans="1:7" x14ac:dyDescent="0.2">
      <c r="A582" s="56" t="s">
        <v>822</v>
      </c>
      <c r="B582" s="53" t="s">
        <v>823</v>
      </c>
      <c r="C582" s="54">
        <v>137349.20000000001</v>
      </c>
      <c r="D582" s="54">
        <v>137349.20000000001</v>
      </c>
      <c r="E582" s="54">
        <v>137349.20000000001</v>
      </c>
      <c r="F582" s="54"/>
      <c r="G582" s="55" t="s">
        <v>59</v>
      </c>
    </row>
    <row r="583" spans="1:7" x14ac:dyDescent="0.2">
      <c r="A583" s="56"/>
      <c r="B583" s="53"/>
      <c r="C583" s="54"/>
      <c r="D583" s="54"/>
      <c r="E583" s="54"/>
      <c r="F583" s="54"/>
      <c r="G583" s="55"/>
    </row>
    <row r="584" spans="1:7" ht="14.25" x14ac:dyDescent="0.2">
      <c r="A584" s="46" t="s">
        <v>824</v>
      </c>
      <c r="B584" s="47" t="s">
        <v>825</v>
      </c>
      <c r="C584" s="48"/>
      <c r="D584" s="48"/>
      <c r="E584" s="48"/>
      <c r="F584" s="48"/>
      <c r="G584" s="49"/>
    </row>
    <row r="585" spans="1:7" x14ac:dyDescent="0.2">
      <c r="A585" s="50" t="s">
        <v>233</v>
      </c>
      <c r="B585" s="47" t="s">
        <v>77</v>
      </c>
      <c r="C585" s="48">
        <v>25533.599999999999</v>
      </c>
      <c r="D585" s="48">
        <v>28700.5</v>
      </c>
      <c r="E585" s="48">
        <v>26261.1</v>
      </c>
      <c r="F585" s="48">
        <v>-2439.4</v>
      </c>
      <c r="G585" s="49" t="s">
        <v>826</v>
      </c>
    </row>
    <row r="586" spans="1:7" ht="13.5" x14ac:dyDescent="0.25">
      <c r="A586" s="51" t="s">
        <v>269</v>
      </c>
      <c r="B586" s="47" t="s">
        <v>270</v>
      </c>
      <c r="C586" s="48"/>
      <c r="D586" s="48"/>
      <c r="E586" s="48"/>
      <c r="F586" s="48"/>
      <c r="G586" s="49" t="s">
        <v>19</v>
      </c>
    </row>
    <row r="587" spans="1:7" x14ac:dyDescent="0.2">
      <c r="A587" s="52" t="s">
        <v>237</v>
      </c>
      <c r="B587" s="53" t="s">
        <v>19</v>
      </c>
      <c r="C587" s="54">
        <v>25533.599999999999</v>
      </c>
      <c r="D587" s="54">
        <v>28700.5</v>
      </c>
      <c r="E587" s="54">
        <v>26261.1</v>
      </c>
      <c r="F587" s="54">
        <v>-2439.4</v>
      </c>
      <c r="G587" s="55" t="s">
        <v>826</v>
      </c>
    </row>
    <row r="588" spans="1:7" x14ac:dyDescent="0.2">
      <c r="A588" s="56" t="s">
        <v>527</v>
      </c>
      <c r="B588" s="53" t="s">
        <v>528</v>
      </c>
      <c r="C588" s="54">
        <v>25533.599999999999</v>
      </c>
      <c r="D588" s="54">
        <v>28700.5</v>
      </c>
      <c r="E588" s="54">
        <v>26261.1</v>
      </c>
      <c r="F588" s="54">
        <v>-2439.4</v>
      </c>
      <c r="G588" s="55" t="s">
        <v>826</v>
      </c>
    </row>
    <row r="589" spans="1:7" x14ac:dyDescent="0.2">
      <c r="A589" s="56"/>
      <c r="B589" s="53"/>
      <c r="C589" s="54"/>
      <c r="D589" s="54"/>
      <c r="E589" s="54"/>
      <c r="F589" s="54"/>
      <c r="G589" s="55"/>
    </row>
    <row r="590" spans="1:7" ht="14.25" x14ac:dyDescent="0.2">
      <c r="A590" s="46" t="s">
        <v>827</v>
      </c>
      <c r="B590" s="47" t="s">
        <v>828</v>
      </c>
      <c r="C590" s="48"/>
      <c r="D590" s="48"/>
      <c r="E590" s="48"/>
      <c r="F590" s="48"/>
      <c r="G590" s="49"/>
    </row>
    <row r="591" spans="1:7" x14ac:dyDescent="0.2">
      <c r="A591" s="50" t="s">
        <v>233</v>
      </c>
      <c r="B591" s="47" t="s">
        <v>77</v>
      </c>
      <c r="C591" s="48">
        <v>37967115.299999997</v>
      </c>
      <c r="D591" s="48">
        <v>41575012.100000001</v>
      </c>
      <c r="E591" s="48">
        <v>40125711.700000003</v>
      </c>
      <c r="F591" s="48">
        <v>-1449300.4</v>
      </c>
      <c r="G591" s="49" t="s">
        <v>646</v>
      </c>
    </row>
    <row r="592" spans="1:7" ht="25.5" x14ac:dyDescent="0.2">
      <c r="A592" s="57" t="s">
        <v>256</v>
      </c>
      <c r="B592" s="53"/>
      <c r="C592" s="54"/>
      <c r="D592" s="54">
        <f>D595+D624</f>
        <v>159010.5</v>
      </c>
      <c r="E592" s="54">
        <f>E595+E624</f>
        <v>138323.6</v>
      </c>
      <c r="F592" s="54">
        <f>E592-D592</f>
        <v>-20686.899999999994</v>
      </c>
      <c r="G592" s="58">
        <f>E592/D592*100</f>
        <v>86.990230204923577</v>
      </c>
    </row>
    <row r="593" spans="1:7" ht="13.5" x14ac:dyDescent="0.25">
      <c r="A593" s="51" t="s">
        <v>235</v>
      </c>
      <c r="B593" s="47" t="s">
        <v>236</v>
      </c>
      <c r="C593" s="48"/>
      <c r="D593" s="48"/>
      <c r="E593" s="48"/>
      <c r="F593" s="48"/>
      <c r="G593" s="49" t="s">
        <v>19</v>
      </c>
    </row>
    <row r="594" spans="1:7" x14ac:dyDescent="0.2">
      <c r="A594" s="52" t="s">
        <v>237</v>
      </c>
      <c r="B594" s="53" t="s">
        <v>19</v>
      </c>
      <c r="C594" s="54">
        <v>6409655.5</v>
      </c>
      <c r="D594" s="54">
        <v>5495696.7999999998</v>
      </c>
      <c r="E594" s="54">
        <v>5071422.9000000004</v>
      </c>
      <c r="F594" s="54">
        <v>-424273.9</v>
      </c>
      <c r="G594" s="55" t="s">
        <v>185</v>
      </c>
    </row>
    <row r="595" spans="1:7" ht="25.5" x14ac:dyDescent="0.2">
      <c r="A595" s="57" t="s">
        <v>256</v>
      </c>
      <c r="B595" s="53"/>
      <c r="C595" s="54"/>
      <c r="D595" s="54">
        <v>117010.5</v>
      </c>
      <c r="E595" s="54">
        <v>100376.6</v>
      </c>
      <c r="F595" s="54">
        <f>E595-D595</f>
        <v>-16633.899999999994</v>
      </c>
      <c r="G595" s="58">
        <f>E595/D595*100</f>
        <v>85.784267223881628</v>
      </c>
    </row>
    <row r="596" spans="1:7" x14ac:dyDescent="0.2">
      <c r="A596" s="56" t="s">
        <v>283</v>
      </c>
      <c r="B596" s="53" t="s">
        <v>284</v>
      </c>
      <c r="C596" s="54">
        <v>21936</v>
      </c>
      <c r="D596" s="54">
        <v>42549.8</v>
      </c>
      <c r="E596" s="54">
        <v>39606.1</v>
      </c>
      <c r="F596" s="54">
        <v>-2943.7</v>
      </c>
      <c r="G596" s="55" t="s">
        <v>8</v>
      </c>
    </row>
    <row r="597" spans="1:7" x14ac:dyDescent="0.2">
      <c r="A597" s="56" t="s">
        <v>829</v>
      </c>
      <c r="B597" s="53" t="s">
        <v>830</v>
      </c>
      <c r="C597" s="54">
        <v>62401</v>
      </c>
      <c r="D597" s="54">
        <v>62401</v>
      </c>
      <c r="E597" s="54">
        <v>54075.6</v>
      </c>
      <c r="F597" s="54">
        <v>-8325.4</v>
      </c>
      <c r="G597" s="55" t="s">
        <v>831</v>
      </c>
    </row>
    <row r="598" spans="1:7" x14ac:dyDescent="0.2">
      <c r="A598" s="56" t="s">
        <v>832</v>
      </c>
      <c r="B598" s="53" t="s">
        <v>833</v>
      </c>
      <c r="C598" s="54">
        <v>800000</v>
      </c>
      <c r="D598" s="54">
        <v>232438.9</v>
      </c>
      <c r="E598" s="54">
        <v>84840.1</v>
      </c>
      <c r="F598" s="54">
        <v>-147598.79999999999</v>
      </c>
      <c r="G598" s="55" t="s">
        <v>834</v>
      </c>
    </row>
    <row r="599" spans="1:7" x14ac:dyDescent="0.2">
      <c r="A599" s="56" t="s">
        <v>835</v>
      </c>
      <c r="B599" s="53" t="s">
        <v>836</v>
      </c>
      <c r="C599" s="54">
        <v>15000</v>
      </c>
      <c r="D599" s="54">
        <v>15833</v>
      </c>
      <c r="E599" s="54">
        <v>15536.5</v>
      </c>
      <c r="F599" s="54">
        <v>-296.5</v>
      </c>
      <c r="G599" s="55" t="s">
        <v>728</v>
      </c>
    </row>
    <row r="600" spans="1:7" x14ac:dyDescent="0.2">
      <c r="A600" s="56" t="s">
        <v>837</v>
      </c>
      <c r="B600" s="53" t="s">
        <v>838</v>
      </c>
      <c r="C600" s="54">
        <v>642913.19999999995</v>
      </c>
      <c r="D600" s="54">
        <v>225474.2</v>
      </c>
      <c r="E600" s="54">
        <v>34059.1</v>
      </c>
      <c r="F600" s="54">
        <v>-191415.1</v>
      </c>
      <c r="G600" s="55" t="s">
        <v>839</v>
      </c>
    </row>
    <row r="601" spans="1:7" x14ac:dyDescent="0.2">
      <c r="A601" s="56" t="s">
        <v>840</v>
      </c>
      <c r="B601" s="53" t="s">
        <v>841</v>
      </c>
      <c r="C601" s="54">
        <v>1869070.1</v>
      </c>
      <c r="D601" s="54">
        <v>1972387.1</v>
      </c>
      <c r="E601" s="54">
        <v>1972055.6</v>
      </c>
      <c r="F601" s="54">
        <v>-331.5</v>
      </c>
      <c r="G601" s="55" t="s">
        <v>59</v>
      </c>
    </row>
    <row r="602" spans="1:7" x14ac:dyDescent="0.2">
      <c r="A602" s="56" t="s">
        <v>842</v>
      </c>
      <c r="B602" s="53" t="s">
        <v>843</v>
      </c>
      <c r="C602" s="54">
        <v>630</v>
      </c>
      <c r="D602" s="54">
        <v>630</v>
      </c>
      <c r="E602" s="54">
        <v>630</v>
      </c>
      <c r="F602" s="54"/>
      <c r="G602" s="55" t="s">
        <v>59</v>
      </c>
    </row>
    <row r="603" spans="1:7" x14ac:dyDescent="0.2">
      <c r="A603" s="56" t="s">
        <v>844</v>
      </c>
      <c r="B603" s="53" t="s">
        <v>845</v>
      </c>
      <c r="C603" s="54">
        <v>224746.6</v>
      </c>
      <c r="D603" s="54">
        <v>225229.9</v>
      </c>
      <c r="E603" s="54">
        <v>225229.9</v>
      </c>
      <c r="F603" s="54"/>
      <c r="G603" s="55" t="s">
        <v>59</v>
      </c>
    </row>
    <row r="604" spans="1:7" x14ac:dyDescent="0.2">
      <c r="A604" s="56" t="s">
        <v>846</v>
      </c>
      <c r="B604" s="53" t="s">
        <v>847</v>
      </c>
      <c r="C604" s="54">
        <v>2255100</v>
      </c>
      <c r="D604" s="54">
        <v>2109100</v>
      </c>
      <c r="E604" s="54">
        <v>2084800.2</v>
      </c>
      <c r="F604" s="54">
        <v>-24299.8</v>
      </c>
      <c r="G604" s="55" t="s">
        <v>848</v>
      </c>
    </row>
    <row r="605" spans="1:7" x14ac:dyDescent="0.2">
      <c r="A605" s="56" t="s">
        <v>849</v>
      </c>
      <c r="B605" s="53" t="s">
        <v>850</v>
      </c>
      <c r="C605" s="54">
        <v>517858.6</v>
      </c>
      <c r="D605" s="54">
        <v>609652.9</v>
      </c>
      <c r="E605" s="54">
        <v>560589.80000000005</v>
      </c>
      <c r="F605" s="54">
        <v>-49063.1</v>
      </c>
      <c r="G605" s="55" t="s">
        <v>808</v>
      </c>
    </row>
    <row r="606" spans="1:7" ht="13.5" x14ac:dyDescent="0.25">
      <c r="A606" s="51" t="s">
        <v>269</v>
      </c>
      <c r="B606" s="47" t="s">
        <v>270</v>
      </c>
      <c r="C606" s="48"/>
      <c r="D606" s="48"/>
      <c r="E606" s="48"/>
      <c r="F606" s="48"/>
      <c r="G606" s="49" t="s">
        <v>19</v>
      </c>
    </row>
    <row r="607" spans="1:7" x14ac:dyDescent="0.2">
      <c r="A607" s="52" t="s">
        <v>237</v>
      </c>
      <c r="B607" s="53" t="s">
        <v>19</v>
      </c>
      <c r="C607" s="54">
        <v>1424651.6</v>
      </c>
      <c r="D607" s="54">
        <v>1425651.6</v>
      </c>
      <c r="E607" s="54">
        <v>1390461.3</v>
      </c>
      <c r="F607" s="54">
        <v>-35190.300000000003</v>
      </c>
      <c r="G607" s="55" t="s">
        <v>572</v>
      </c>
    </row>
    <row r="608" spans="1:7" x14ac:dyDescent="0.2">
      <c r="A608" s="56" t="s">
        <v>637</v>
      </c>
      <c r="B608" s="53" t="s">
        <v>638</v>
      </c>
      <c r="C608" s="54">
        <v>10000</v>
      </c>
      <c r="D608" s="54">
        <v>11000</v>
      </c>
      <c r="E608" s="54">
        <v>10995.5</v>
      </c>
      <c r="F608" s="54">
        <v>-4.5</v>
      </c>
      <c r="G608" s="55" t="s">
        <v>59</v>
      </c>
    </row>
    <row r="609" spans="1:7" x14ac:dyDescent="0.2">
      <c r="A609" s="56" t="s">
        <v>452</v>
      </c>
      <c r="B609" s="53" t="s">
        <v>453</v>
      </c>
      <c r="C609" s="54">
        <v>1414651.6</v>
      </c>
      <c r="D609" s="54">
        <v>1414651.6</v>
      </c>
      <c r="E609" s="54">
        <v>1379465.8</v>
      </c>
      <c r="F609" s="54">
        <v>-35185.800000000003</v>
      </c>
      <c r="G609" s="55" t="s">
        <v>572</v>
      </c>
    </row>
    <row r="610" spans="1:7" ht="13.5" x14ac:dyDescent="0.25">
      <c r="A610" s="51" t="s">
        <v>367</v>
      </c>
      <c r="B610" s="47" t="s">
        <v>368</v>
      </c>
      <c r="C610" s="48"/>
      <c r="D610" s="48"/>
      <c r="E610" s="48"/>
      <c r="F610" s="48"/>
      <c r="G610" s="49" t="s">
        <v>19</v>
      </c>
    </row>
    <row r="611" spans="1:7" x14ac:dyDescent="0.2">
      <c r="A611" s="52" t="s">
        <v>237</v>
      </c>
      <c r="B611" s="53" t="s">
        <v>19</v>
      </c>
      <c r="C611" s="54">
        <v>6071930</v>
      </c>
      <c r="D611" s="54">
        <v>6095217.9000000004</v>
      </c>
      <c r="E611" s="54">
        <v>6095217.9000000004</v>
      </c>
      <c r="F611" s="54"/>
      <c r="G611" s="55" t="s">
        <v>59</v>
      </c>
    </row>
    <row r="612" spans="1:7" x14ac:dyDescent="0.2">
      <c r="A612" s="56" t="s">
        <v>677</v>
      </c>
      <c r="B612" s="53" t="s">
        <v>678</v>
      </c>
      <c r="C612" s="54">
        <v>150648.1</v>
      </c>
      <c r="D612" s="54">
        <v>150648.1</v>
      </c>
      <c r="E612" s="54">
        <v>150648.1</v>
      </c>
      <c r="F612" s="54"/>
      <c r="G612" s="55" t="s">
        <v>59</v>
      </c>
    </row>
    <row r="613" spans="1:7" x14ac:dyDescent="0.2">
      <c r="A613" s="56" t="s">
        <v>679</v>
      </c>
      <c r="B613" s="53" t="s">
        <v>680</v>
      </c>
      <c r="C613" s="54"/>
      <c r="D613" s="54">
        <v>23287.9</v>
      </c>
      <c r="E613" s="54">
        <v>23287.9</v>
      </c>
      <c r="F613" s="54"/>
      <c r="G613" s="55" t="s">
        <v>59</v>
      </c>
    </row>
    <row r="614" spans="1:7" x14ac:dyDescent="0.2">
      <c r="A614" s="56" t="s">
        <v>851</v>
      </c>
      <c r="B614" s="53" t="s">
        <v>852</v>
      </c>
      <c r="C614" s="54">
        <v>5921281.9000000004</v>
      </c>
      <c r="D614" s="54">
        <v>5921281.9000000004</v>
      </c>
      <c r="E614" s="54">
        <v>5921281.9000000004</v>
      </c>
      <c r="F614" s="54"/>
      <c r="G614" s="55" t="s">
        <v>59</v>
      </c>
    </row>
    <row r="615" spans="1:7" ht="13.5" x14ac:dyDescent="0.25">
      <c r="A615" s="51" t="s">
        <v>590</v>
      </c>
      <c r="B615" s="47" t="s">
        <v>591</v>
      </c>
      <c r="C615" s="48"/>
      <c r="D615" s="48"/>
      <c r="E615" s="48"/>
      <c r="F615" s="48"/>
      <c r="G615" s="49" t="s">
        <v>19</v>
      </c>
    </row>
    <row r="616" spans="1:7" x14ac:dyDescent="0.2">
      <c r="A616" s="52" t="s">
        <v>237</v>
      </c>
      <c r="B616" s="53" t="s">
        <v>19</v>
      </c>
      <c r="C616" s="54">
        <v>270102.40000000002</v>
      </c>
      <c r="D616" s="54">
        <v>306005.3</v>
      </c>
      <c r="E616" s="54">
        <v>296616.5</v>
      </c>
      <c r="F616" s="54">
        <v>-9388.7999999999993</v>
      </c>
      <c r="G616" s="55" t="s">
        <v>22</v>
      </c>
    </row>
    <row r="617" spans="1:7" x14ac:dyDescent="0.2">
      <c r="A617" s="56" t="s">
        <v>599</v>
      </c>
      <c r="B617" s="53" t="s">
        <v>600</v>
      </c>
      <c r="C617" s="54">
        <v>1500</v>
      </c>
      <c r="D617" s="54">
        <v>1500</v>
      </c>
      <c r="E617" s="54">
        <v>934.5</v>
      </c>
      <c r="F617" s="54">
        <v>-565.5</v>
      </c>
      <c r="G617" s="55" t="s">
        <v>853</v>
      </c>
    </row>
    <row r="618" spans="1:7" x14ac:dyDescent="0.2">
      <c r="A618" s="56" t="s">
        <v>854</v>
      </c>
      <c r="B618" s="53" t="s">
        <v>855</v>
      </c>
      <c r="C618" s="54">
        <v>268602.40000000002</v>
      </c>
      <c r="D618" s="54">
        <v>304505.3</v>
      </c>
      <c r="E618" s="54">
        <v>295682</v>
      </c>
      <c r="F618" s="54">
        <v>-8823.2999999999993</v>
      </c>
      <c r="G618" s="55" t="s">
        <v>856</v>
      </c>
    </row>
    <row r="619" spans="1:7" ht="13.5" x14ac:dyDescent="0.25">
      <c r="A619" s="51" t="s">
        <v>274</v>
      </c>
      <c r="B619" s="47" t="s">
        <v>275</v>
      </c>
      <c r="C619" s="48"/>
      <c r="D619" s="48"/>
      <c r="E619" s="48"/>
      <c r="F619" s="48"/>
      <c r="G619" s="49" t="s">
        <v>19</v>
      </c>
    </row>
    <row r="620" spans="1:7" x14ac:dyDescent="0.2">
      <c r="A620" s="52" t="s">
        <v>237</v>
      </c>
      <c r="B620" s="53" t="s">
        <v>19</v>
      </c>
      <c r="C620" s="54">
        <v>10654222.800000001</v>
      </c>
      <c r="D620" s="54">
        <v>12211380.5</v>
      </c>
      <c r="E620" s="54">
        <v>11882169.300000001</v>
      </c>
      <c r="F620" s="54">
        <v>-329211.2</v>
      </c>
      <c r="G620" s="55" t="s">
        <v>723</v>
      </c>
    </row>
    <row r="621" spans="1:7" x14ac:dyDescent="0.2">
      <c r="A621" s="56" t="s">
        <v>857</v>
      </c>
      <c r="B621" s="53" t="s">
        <v>858</v>
      </c>
      <c r="C621" s="54">
        <v>10654222.800000001</v>
      </c>
      <c r="D621" s="54">
        <v>12211380.5</v>
      </c>
      <c r="E621" s="54">
        <v>11882169.300000001</v>
      </c>
      <c r="F621" s="54">
        <v>-329211.2</v>
      </c>
      <c r="G621" s="55" t="s">
        <v>723</v>
      </c>
    </row>
    <row r="622" spans="1:7" ht="13.5" x14ac:dyDescent="0.25">
      <c r="A622" s="51" t="s">
        <v>323</v>
      </c>
      <c r="B622" s="47" t="s">
        <v>324</v>
      </c>
      <c r="C622" s="48"/>
      <c r="D622" s="48"/>
      <c r="E622" s="48"/>
      <c r="F622" s="48"/>
      <c r="G622" s="49" t="s">
        <v>19</v>
      </c>
    </row>
    <row r="623" spans="1:7" x14ac:dyDescent="0.2">
      <c r="A623" s="52" t="s">
        <v>237</v>
      </c>
      <c r="B623" s="53" t="s">
        <v>19</v>
      </c>
      <c r="C623" s="54">
        <v>13136553</v>
      </c>
      <c r="D623" s="54">
        <v>16041060</v>
      </c>
      <c r="E623" s="54">
        <v>15389823.800000001</v>
      </c>
      <c r="F623" s="54">
        <v>-651236.19999999995</v>
      </c>
      <c r="G623" s="55" t="s">
        <v>394</v>
      </c>
    </row>
    <row r="624" spans="1:7" ht="25.5" x14ac:dyDescent="0.2">
      <c r="A624" s="57" t="s">
        <v>256</v>
      </c>
      <c r="B624" s="53"/>
      <c r="C624" s="54"/>
      <c r="D624" s="54">
        <v>42000</v>
      </c>
      <c r="E624" s="54">
        <v>37947</v>
      </c>
      <c r="F624" s="54">
        <f>E624-D624</f>
        <v>-4053</v>
      </c>
      <c r="G624" s="58">
        <f>E624/D624*100</f>
        <v>90.35</v>
      </c>
    </row>
    <row r="625" spans="1:7" x14ac:dyDescent="0.2">
      <c r="A625" s="56" t="s">
        <v>859</v>
      </c>
      <c r="B625" s="53" t="s">
        <v>860</v>
      </c>
      <c r="C625" s="54">
        <v>80205</v>
      </c>
      <c r="D625" s="54">
        <v>145200</v>
      </c>
      <c r="E625" s="54">
        <v>117539.6</v>
      </c>
      <c r="F625" s="54">
        <v>-27660.400000000001</v>
      </c>
      <c r="G625" s="55" t="s">
        <v>861</v>
      </c>
    </row>
    <row r="626" spans="1:7" x14ac:dyDescent="0.2">
      <c r="A626" s="56" t="s">
        <v>862</v>
      </c>
      <c r="B626" s="53" t="s">
        <v>863</v>
      </c>
      <c r="C626" s="54">
        <v>224724.6</v>
      </c>
      <c r="D626" s="54">
        <v>1188129.1000000001</v>
      </c>
      <c r="E626" s="54">
        <v>1186871.7</v>
      </c>
      <c r="F626" s="54">
        <v>-1257.4000000000001</v>
      </c>
      <c r="G626" s="55" t="s">
        <v>5</v>
      </c>
    </row>
    <row r="627" spans="1:7" ht="25.5" x14ac:dyDescent="0.2">
      <c r="A627" s="56" t="s">
        <v>864</v>
      </c>
      <c r="B627" s="53" t="s">
        <v>865</v>
      </c>
      <c r="C627" s="54">
        <v>86000</v>
      </c>
      <c r="D627" s="54">
        <v>86000</v>
      </c>
      <c r="E627" s="54">
        <v>61514.2</v>
      </c>
      <c r="F627" s="54">
        <v>-24485.8</v>
      </c>
      <c r="G627" s="55" t="s">
        <v>866</v>
      </c>
    </row>
    <row r="628" spans="1:7" x14ac:dyDescent="0.2">
      <c r="A628" s="56" t="s">
        <v>867</v>
      </c>
      <c r="B628" s="53" t="s">
        <v>868</v>
      </c>
      <c r="C628" s="54">
        <v>9394160.4000000004</v>
      </c>
      <c r="D628" s="54">
        <v>9295105.4000000004</v>
      </c>
      <c r="E628" s="54">
        <v>9173028.6999999993</v>
      </c>
      <c r="F628" s="54">
        <v>-122076.7</v>
      </c>
      <c r="G628" s="55" t="s">
        <v>251</v>
      </c>
    </row>
    <row r="629" spans="1:7" x14ac:dyDescent="0.2">
      <c r="A629" s="56" t="s">
        <v>869</v>
      </c>
      <c r="B629" s="53" t="s">
        <v>870</v>
      </c>
      <c r="C629" s="54">
        <v>2931127.5</v>
      </c>
      <c r="D629" s="54">
        <v>4819126.7</v>
      </c>
      <c r="E629" s="54">
        <v>4434126.7</v>
      </c>
      <c r="F629" s="54">
        <v>-385000</v>
      </c>
      <c r="G629" s="55" t="s">
        <v>808</v>
      </c>
    </row>
    <row r="630" spans="1:7" x14ac:dyDescent="0.2">
      <c r="A630" s="56" t="s">
        <v>325</v>
      </c>
      <c r="B630" s="53" t="s">
        <v>326</v>
      </c>
      <c r="C630" s="54">
        <v>6420</v>
      </c>
      <c r="D630" s="54">
        <v>6420</v>
      </c>
      <c r="E630" s="54">
        <v>1038.5</v>
      </c>
      <c r="F630" s="54">
        <v>-5381.5</v>
      </c>
      <c r="G630" s="55" t="s">
        <v>871</v>
      </c>
    </row>
    <row r="631" spans="1:7" ht="38.25" x14ac:dyDescent="0.2">
      <c r="A631" s="56" t="s">
        <v>872</v>
      </c>
      <c r="B631" s="53" t="s">
        <v>873</v>
      </c>
      <c r="C631" s="54">
        <v>77390.2</v>
      </c>
      <c r="D631" s="54">
        <v>117826.2</v>
      </c>
      <c r="E631" s="54">
        <v>92465.7</v>
      </c>
      <c r="F631" s="54">
        <v>-25360.5</v>
      </c>
      <c r="G631" s="55" t="s">
        <v>874</v>
      </c>
    </row>
    <row r="632" spans="1:7" x14ac:dyDescent="0.2">
      <c r="A632" s="56" t="s">
        <v>875</v>
      </c>
      <c r="B632" s="53" t="s">
        <v>876</v>
      </c>
      <c r="C632" s="54">
        <v>286525.3</v>
      </c>
      <c r="D632" s="54">
        <v>380410.6</v>
      </c>
      <c r="E632" s="54">
        <v>321578.59999999998</v>
      </c>
      <c r="F632" s="54">
        <v>-58832</v>
      </c>
      <c r="G632" s="55" t="s">
        <v>341</v>
      </c>
    </row>
    <row r="633" spans="1:7" x14ac:dyDescent="0.2">
      <c r="A633" s="56" t="s">
        <v>877</v>
      </c>
      <c r="B633" s="53" t="s">
        <v>878</v>
      </c>
      <c r="C633" s="54">
        <v>50000</v>
      </c>
      <c r="D633" s="54">
        <v>2842</v>
      </c>
      <c r="E633" s="54">
        <v>1659.9</v>
      </c>
      <c r="F633" s="54">
        <v>-1182.0999999999999</v>
      </c>
      <c r="G633" s="55" t="s">
        <v>611</v>
      </c>
    </row>
    <row r="634" spans="1:7" x14ac:dyDescent="0.2">
      <c r="A634" s="56"/>
      <c r="B634" s="53"/>
      <c r="C634" s="54"/>
      <c r="D634" s="54"/>
      <c r="E634" s="54"/>
      <c r="F634" s="54"/>
      <c r="G634" s="55"/>
    </row>
    <row r="635" spans="1:7" x14ac:dyDescent="0.2">
      <c r="A635" s="50" t="s">
        <v>879</v>
      </c>
      <c r="B635" s="47" t="s">
        <v>19</v>
      </c>
      <c r="C635" s="48">
        <v>65202602.700000003</v>
      </c>
      <c r="D635" s="48">
        <v>73943038.700000003</v>
      </c>
      <c r="E635" s="48">
        <v>68573472</v>
      </c>
      <c r="F635" s="48">
        <v>-5369566.7000000002</v>
      </c>
      <c r="G635" s="49" t="s">
        <v>17</v>
      </c>
    </row>
    <row r="636" spans="1:7" ht="25.5" x14ac:dyDescent="0.2">
      <c r="A636" s="57" t="s">
        <v>256</v>
      </c>
      <c r="B636" s="47"/>
      <c r="C636" s="48"/>
      <c r="D636" s="62">
        <f>D34+D61+D82+D130+D153+D167+D231+D257+D323+D342+D398+D508+D561+D592</f>
        <v>1588336.5999999999</v>
      </c>
      <c r="E636" s="62">
        <f>E34+E61+E82+E130+E153+E167+E231+E257+E323+E342+E398+E508+E561+E592</f>
        <v>1477348.7000000002</v>
      </c>
      <c r="F636" s="62">
        <f>E636-D636</f>
        <v>-110987.89999999967</v>
      </c>
      <c r="G636" s="63">
        <f>E636/D636*100</f>
        <v>93.012318673510407</v>
      </c>
    </row>
    <row r="638" spans="1:7" s="65" customFormat="1" x14ac:dyDescent="0.2">
      <c r="A638" s="35"/>
      <c r="B638" s="36"/>
      <c r="C638" s="37"/>
      <c r="D638" s="37"/>
      <c r="E638" s="37"/>
      <c r="F638" s="37"/>
      <c r="G638" s="64"/>
    </row>
    <row r="639" spans="1:7" x14ac:dyDescent="0.2">
      <c r="A639" s="2" t="s">
        <v>880</v>
      </c>
      <c r="E639" s="23" t="s">
        <v>84</v>
      </c>
    </row>
    <row r="642" spans="1:5" x14ac:dyDescent="0.2">
      <c r="A642" s="2" t="s">
        <v>85</v>
      </c>
      <c r="E642" s="21" t="s">
        <v>86</v>
      </c>
    </row>
    <row r="645" spans="1:5" x14ac:dyDescent="0.2">
      <c r="A645" s="2" t="s">
        <v>87</v>
      </c>
      <c r="E645" s="21" t="s">
        <v>881</v>
      </c>
    </row>
    <row r="648" spans="1:5" x14ac:dyDescent="0.2">
      <c r="A648" s="2" t="s">
        <v>88</v>
      </c>
      <c r="E648" s="21" t="s">
        <v>81</v>
      </c>
    </row>
    <row r="651" spans="1:5" x14ac:dyDescent="0.2">
      <c r="A651" s="2" t="s">
        <v>882</v>
      </c>
      <c r="E651" s="21" t="s">
        <v>883</v>
      </c>
    </row>
    <row r="654" spans="1:5" x14ac:dyDescent="0.2">
      <c r="A654" s="2" t="s">
        <v>884</v>
      </c>
      <c r="E654" s="21" t="s">
        <v>885</v>
      </c>
    </row>
    <row r="657" spans="1:5" x14ac:dyDescent="0.2">
      <c r="A657" s="2" t="s">
        <v>227</v>
      </c>
      <c r="E657" s="21" t="s">
        <v>82</v>
      </c>
    </row>
  </sheetData>
  <mergeCells count="2">
    <mergeCell ref="E1:G1"/>
    <mergeCell ref="D2:G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7"/>
  <sheetViews>
    <sheetView workbookViewId="0">
      <selection activeCell="A3" sqref="A3:G3"/>
    </sheetView>
  </sheetViews>
  <sheetFormatPr defaultRowHeight="12.75" x14ac:dyDescent="0.2"/>
  <cols>
    <col min="1" max="1" width="60.7109375" style="2" customWidth="1"/>
    <col min="2" max="2" width="10.7109375" style="66" customWidth="1"/>
    <col min="3" max="6" width="15.7109375" style="23" customWidth="1"/>
    <col min="7" max="7" width="6.7109375" style="1" customWidth="1"/>
    <col min="9" max="9" width="11.7109375" bestFit="1" customWidth="1"/>
    <col min="11" max="11" width="9.140625" customWidth="1"/>
  </cols>
  <sheetData>
    <row r="1" spans="1:9" x14ac:dyDescent="0.2">
      <c r="E1" s="598" t="s">
        <v>886</v>
      </c>
      <c r="F1" s="599"/>
      <c r="G1" s="605"/>
    </row>
    <row r="2" spans="1:9" ht="30" customHeight="1" x14ac:dyDescent="0.2">
      <c r="E2" s="598" t="s">
        <v>67</v>
      </c>
      <c r="F2" s="599"/>
      <c r="G2" s="599"/>
    </row>
    <row r="3" spans="1:9" ht="63.75" customHeight="1" x14ac:dyDescent="0.2">
      <c r="A3" s="597" t="s">
        <v>887</v>
      </c>
      <c r="B3" s="597"/>
      <c r="C3" s="597"/>
      <c r="D3" s="597"/>
      <c r="E3" s="597"/>
      <c r="F3" s="597"/>
      <c r="G3" s="606"/>
    </row>
    <row r="4" spans="1:9" x14ac:dyDescent="0.2">
      <c r="F4" s="23" t="s">
        <v>68</v>
      </c>
      <c r="G4" s="67"/>
    </row>
    <row r="5" spans="1:9" ht="28.5" customHeight="1" x14ac:dyDescent="0.2">
      <c r="A5" s="601" t="s">
        <v>69</v>
      </c>
      <c r="B5" s="601" t="s">
        <v>230</v>
      </c>
      <c r="C5" s="603" t="s">
        <v>71</v>
      </c>
      <c r="D5" s="603" t="s">
        <v>72</v>
      </c>
      <c r="E5" s="603" t="s">
        <v>73</v>
      </c>
      <c r="F5" s="603" t="s">
        <v>74</v>
      </c>
      <c r="G5" s="603"/>
    </row>
    <row r="6" spans="1:9" x14ac:dyDescent="0.2">
      <c r="A6" s="601"/>
      <c r="B6" s="601"/>
      <c r="C6" s="603"/>
      <c r="D6" s="603"/>
      <c r="E6" s="603"/>
      <c r="F6" s="25" t="s">
        <v>75</v>
      </c>
      <c r="G6" s="24" t="s">
        <v>76</v>
      </c>
    </row>
    <row r="7" spans="1:9" ht="9.9499999999999993" customHeight="1" x14ac:dyDescent="0.2">
      <c r="A7" s="7">
        <v>1</v>
      </c>
      <c r="B7" s="8">
        <v>2</v>
      </c>
      <c r="C7" s="8">
        <v>3</v>
      </c>
      <c r="D7" s="8">
        <v>4</v>
      </c>
      <c r="E7" s="8">
        <v>5</v>
      </c>
      <c r="F7" s="8">
        <v>6</v>
      </c>
      <c r="G7" s="8">
        <v>7</v>
      </c>
    </row>
    <row r="8" spans="1:9" x14ac:dyDescent="0.2">
      <c r="A8" s="68" t="s">
        <v>231</v>
      </c>
      <c r="B8" s="69" t="s">
        <v>232</v>
      </c>
      <c r="C8" s="13">
        <v>174170</v>
      </c>
      <c r="D8" s="13">
        <v>174672.5</v>
      </c>
      <c r="E8" s="13">
        <v>168774.39999999999</v>
      </c>
      <c r="F8" s="13">
        <v>-5898.1</v>
      </c>
      <c r="G8" s="14" t="s">
        <v>234</v>
      </c>
      <c r="I8" s="22"/>
    </row>
    <row r="9" spans="1:9" x14ac:dyDescent="0.2">
      <c r="A9" s="68" t="s">
        <v>239</v>
      </c>
      <c r="B9" s="69" t="s">
        <v>240</v>
      </c>
      <c r="C9" s="13">
        <v>32526</v>
      </c>
      <c r="D9" s="13">
        <v>34431.599999999999</v>
      </c>
      <c r="E9" s="13">
        <v>26776.799999999999</v>
      </c>
      <c r="F9" s="13">
        <v>-7654.8</v>
      </c>
      <c r="G9" s="14" t="s">
        <v>241</v>
      </c>
      <c r="I9" s="70"/>
    </row>
    <row r="10" spans="1:9" x14ac:dyDescent="0.2">
      <c r="A10" s="68" t="s">
        <v>244</v>
      </c>
      <c r="B10" s="69" t="s">
        <v>245</v>
      </c>
      <c r="C10" s="13">
        <v>23063.4</v>
      </c>
      <c r="D10" s="13">
        <v>23670.799999999999</v>
      </c>
      <c r="E10" s="13">
        <v>20123.2</v>
      </c>
      <c r="F10" s="13">
        <v>-3547.6</v>
      </c>
      <c r="G10" s="14" t="s">
        <v>246</v>
      </c>
      <c r="I10" s="70"/>
    </row>
    <row r="11" spans="1:9" x14ac:dyDescent="0.2">
      <c r="A11" s="68" t="s">
        <v>249</v>
      </c>
      <c r="B11" s="69" t="s">
        <v>250</v>
      </c>
      <c r="C11" s="13">
        <v>51005.4</v>
      </c>
      <c r="D11" s="13">
        <v>53024.6</v>
      </c>
      <c r="E11" s="13">
        <v>52353.599999999999</v>
      </c>
      <c r="F11" s="13">
        <v>-671</v>
      </c>
      <c r="G11" s="14" t="s">
        <v>251</v>
      </c>
      <c r="I11" s="70"/>
    </row>
    <row r="12" spans="1:9" x14ac:dyDescent="0.2">
      <c r="A12" s="68" t="s">
        <v>254</v>
      </c>
      <c r="B12" s="69" t="s">
        <v>243</v>
      </c>
      <c r="C12" s="13">
        <v>690681.3</v>
      </c>
      <c r="D12" s="13">
        <v>547995.1</v>
      </c>
      <c r="E12" s="13">
        <v>410700.3</v>
      </c>
      <c r="F12" s="13">
        <v>-137294.79999999999</v>
      </c>
      <c r="G12" s="14" t="s">
        <v>255</v>
      </c>
      <c r="H12" s="71"/>
      <c r="I12" s="70"/>
    </row>
    <row r="13" spans="1:9" ht="25.5" x14ac:dyDescent="0.2">
      <c r="A13" s="72" t="s">
        <v>888</v>
      </c>
      <c r="B13" s="69"/>
      <c r="C13" s="13"/>
      <c r="D13" s="18">
        <v>1774</v>
      </c>
      <c r="E13" s="18">
        <v>1704.99</v>
      </c>
      <c r="F13" s="18">
        <v>-69.010000000000005</v>
      </c>
      <c r="G13" s="73" t="s">
        <v>889</v>
      </c>
      <c r="H13" s="71"/>
      <c r="I13" s="74"/>
    </row>
    <row r="14" spans="1:9" x14ac:dyDescent="0.2">
      <c r="A14" s="68" t="s">
        <v>280</v>
      </c>
      <c r="B14" s="69" t="s">
        <v>281</v>
      </c>
      <c r="C14" s="13">
        <v>1504167</v>
      </c>
      <c r="D14" s="13">
        <v>1543991.9</v>
      </c>
      <c r="E14" s="13">
        <v>1403495</v>
      </c>
      <c r="F14" s="13">
        <v>-140496.9</v>
      </c>
      <c r="G14" s="14" t="s">
        <v>282</v>
      </c>
      <c r="H14" s="71"/>
      <c r="I14" s="74"/>
    </row>
    <row r="15" spans="1:9" x14ac:dyDescent="0.2">
      <c r="A15" s="68" t="s">
        <v>294</v>
      </c>
      <c r="B15" s="69" t="s">
        <v>295</v>
      </c>
      <c r="C15" s="13">
        <v>1029558.3</v>
      </c>
      <c r="D15" s="13">
        <v>983544</v>
      </c>
      <c r="E15" s="13">
        <v>933045.1</v>
      </c>
      <c r="F15" s="13">
        <v>-50498.9</v>
      </c>
      <c r="G15" s="14" t="s">
        <v>296</v>
      </c>
      <c r="H15" s="71"/>
      <c r="I15" s="75"/>
    </row>
    <row r="16" spans="1:9" ht="25.5" x14ac:dyDescent="0.2">
      <c r="A16" s="72" t="s">
        <v>888</v>
      </c>
      <c r="B16" s="69"/>
      <c r="C16" s="13"/>
      <c r="D16" s="18">
        <v>644</v>
      </c>
      <c r="E16" s="18">
        <v>644</v>
      </c>
      <c r="F16" s="18"/>
      <c r="G16" s="73" t="s">
        <v>890</v>
      </c>
      <c r="H16" s="71"/>
      <c r="I16" s="70"/>
    </row>
    <row r="17" spans="1:9" x14ac:dyDescent="0.2">
      <c r="A17" s="72" t="s">
        <v>891</v>
      </c>
      <c r="B17" s="69"/>
      <c r="C17" s="18">
        <v>1322.5</v>
      </c>
      <c r="D17" s="18">
        <v>1405.7</v>
      </c>
      <c r="E17" s="18">
        <v>1405.7</v>
      </c>
      <c r="F17" s="18"/>
      <c r="G17" s="73" t="s">
        <v>890</v>
      </c>
      <c r="H17" s="71"/>
      <c r="I17" s="70"/>
    </row>
    <row r="18" spans="1:9" x14ac:dyDescent="0.2">
      <c r="A18" s="68" t="s">
        <v>327</v>
      </c>
      <c r="B18" s="69" t="s">
        <v>328</v>
      </c>
      <c r="C18" s="13">
        <v>3758876.5</v>
      </c>
      <c r="D18" s="13">
        <v>4728239.5999999996</v>
      </c>
      <c r="E18" s="13">
        <v>4577736.9000000004</v>
      </c>
      <c r="F18" s="13">
        <v>-150502.70000000001</v>
      </c>
      <c r="G18" s="14" t="s">
        <v>329</v>
      </c>
      <c r="H18" s="71"/>
      <c r="I18" s="75"/>
    </row>
    <row r="19" spans="1:9" ht="25.5" x14ac:dyDescent="0.2">
      <c r="A19" s="72" t="s">
        <v>888</v>
      </c>
      <c r="B19" s="69"/>
      <c r="C19" s="13"/>
      <c r="D19" s="18">
        <v>585367</v>
      </c>
      <c r="E19" s="18">
        <v>583135.69999999995</v>
      </c>
      <c r="F19" s="18">
        <v>-2231.1999999999998</v>
      </c>
      <c r="G19" s="73" t="s">
        <v>892</v>
      </c>
      <c r="H19" s="71"/>
      <c r="I19" s="70"/>
    </row>
    <row r="20" spans="1:9" x14ac:dyDescent="0.2">
      <c r="A20" s="68" t="s">
        <v>376</v>
      </c>
      <c r="B20" s="69" t="s">
        <v>377</v>
      </c>
      <c r="C20" s="13">
        <v>480516.9</v>
      </c>
      <c r="D20" s="13">
        <v>649782.69999999995</v>
      </c>
      <c r="E20" s="13">
        <v>589953.19999999995</v>
      </c>
      <c r="F20" s="13">
        <v>-59829.5</v>
      </c>
      <c r="G20" s="14" t="s">
        <v>378</v>
      </c>
      <c r="H20" s="71"/>
      <c r="I20" s="70"/>
    </row>
    <row r="21" spans="1:9" x14ac:dyDescent="0.2">
      <c r="A21" s="68" t="s">
        <v>384</v>
      </c>
      <c r="B21" s="69" t="s">
        <v>385</v>
      </c>
      <c r="C21" s="13">
        <v>901832.9</v>
      </c>
      <c r="D21" s="13">
        <v>1101090.1000000001</v>
      </c>
      <c r="E21" s="13">
        <v>1027274.6</v>
      </c>
      <c r="F21" s="13">
        <v>-73815.5</v>
      </c>
      <c r="G21" s="14" t="s">
        <v>386</v>
      </c>
      <c r="H21" s="71"/>
      <c r="I21" s="70"/>
    </row>
    <row r="22" spans="1:9" ht="25.5" x14ac:dyDescent="0.2">
      <c r="A22" s="72" t="s">
        <v>888</v>
      </c>
      <c r="B22" s="69"/>
      <c r="C22" s="13"/>
      <c r="D22" s="18">
        <v>44200.7</v>
      </c>
      <c r="E22" s="18">
        <v>38950.9</v>
      </c>
      <c r="F22" s="18">
        <v>5249.8</v>
      </c>
      <c r="G22" s="73" t="s">
        <v>893</v>
      </c>
      <c r="H22" s="71"/>
      <c r="I22" s="70"/>
    </row>
    <row r="23" spans="1:9" x14ac:dyDescent="0.2">
      <c r="A23" s="68" t="s">
        <v>401</v>
      </c>
      <c r="B23" s="69" t="s">
        <v>402</v>
      </c>
      <c r="C23" s="13">
        <v>219806</v>
      </c>
      <c r="D23" s="13">
        <v>946784.7</v>
      </c>
      <c r="E23" s="13">
        <v>669695.4</v>
      </c>
      <c r="F23" s="13">
        <v>-277089.3</v>
      </c>
      <c r="G23" s="14" t="s">
        <v>403</v>
      </c>
      <c r="H23" s="71"/>
      <c r="I23" s="70"/>
    </row>
    <row r="24" spans="1:9" ht="25.5" x14ac:dyDescent="0.2">
      <c r="A24" s="72" t="s">
        <v>888</v>
      </c>
      <c r="B24" s="69"/>
      <c r="C24" s="13"/>
      <c r="D24" s="18">
        <v>120000</v>
      </c>
      <c r="E24" s="18">
        <v>76111.48</v>
      </c>
      <c r="F24" s="18">
        <v>-43888.5</v>
      </c>
      <c r="G24" s="73" t="s">
        <v>894</v>
      </c>
      <c r="H24" s="71"/>
      <c r="I24" s="70"/>
    </row>
    <row r="25" spans="1:9" x14ac:dyDescent="0.2">
      <c r="A25" s="68" t="s">
        <v>423</v>
      </c>
      <c r="B25" s="69" t="s">
        <v>424</v>
      </c>
      <c r="C25" s="13">
        <v>4969682.9000000004</v>
      </c>
      <c r="D25" s="13">
        <v>6202368.5999999996</v>
      </c>
      <c r="E25" s="13">
        <v>4795567.9000000004</v>
      </c>
      <c r="F25" s="13">
        <v>-1406800.7</v>
      </c>
      <c r="G25" s="14" t="s">
        <v>895</v>
      </c>
      <c r="H25" s="71"/>
      <c r="I25" s="70"/>
    </row>
    <row r="26" spans="1:9" ht="25.5" x14ac:dyDescent="0.2">
      <c r="A26" s="72" t="s">
        <v>888</v>
      </c>
      <c r="B26" s="69"/>
      <c r="C26" s="13"/>
      <c r="D26" s="18">
        <v>45028.6</v>
      </c>
      <c r="E26" s="18">
        <v>30931</v>
      </c>
      <c r="F26" s="18">
        <v>-14097.6</v>
      </c>
      <c r="G26" s="73" t="s">
        <v>896</v>
      </c>
      <c r="H26" s="71"/>
      <c r="I26" s="70"/>
    </row>
    <row r="27" spans="1:9" x14ac:dyDescent="0.2">
      <c r="A27" s="68" t="s">
        <v>493</v>
      </c>
      <c r="B27" s="69" t="s">
        <v>494</v>
      </c>
      <c r="C27" s="13">
        <v>2319476.2000000002</v>
      </c>
      <c r="D27" s="13">
        <v>2798696.8</v>
      </c>
      <c r="E27" s="13">
        <v>2454742.5</v>
      </c>
      <c r="F27" s="13">
        <v>-343954.3</v>
      </c>
      <c r="G27" s="14" t="s">
        <v>495</v>
      </c>
      <c r="H27" s="71"/>
      <c r="I27" s="70"/>
    </row>
    <row r="28" spans="1:9" x14ac:dyDescent="0.2">
      <c r="A28" s="68" t="s">
        <v>524</v>
      </c>
      <c r="B28" s="69" t="s">
        <v>525</v>
      </c>
      <c r="C28" s="13">
        <v>608578.4</v>
      </c>
      <c r="D28" s="13">
        <v>659846.1</v>
      </c>
      <c r="E28" s="13">
        <v>581196.69999999995</v>
      </c>
      <c r="F28" s="13">
        <v>-78649.399999999994</v>
      </c>
      <c r="G28" s="14" t="s">
        <v>526</v>
      </c>
      <c r="H28" s="71"/>
      <c r="I28" s="70"/>
    </row>
    <row r="29" spans="1:9" ht="25.5" x14ac:dyDescent="0.2">
      <c r="A29" s="72" t="s">
        <v>888</v>
      </c>
      <c r="B29" s="69"/>
      <c r="C29" s="13"/>
      <c r="D29" s="18">
        <v>64250</v>
      </c>
      <c r="E29" s="18">
        <v>56582</v>
      </c>
      <c r="F29" s="18">
        <v>-7668</v>
      </c>
      <c r="G29" s="76" t="s">
        <v>893</v>
      </c>
      <c r="H29" s="71"/>
      <c r="I29" s="70"/>
    </row>
    <row r="30" spans="1:9" x14ac:dyDescent="0.2">
      <c r="A30" s="68" t="s">
        <v>564</v>
      </c>
      <c r="B30" s="69" t="s">
        <v>565</v>
      </c>
      <c r="C30" s="13">
        <v>2784499.6</v>
      </c>
      <c r="D30" s="13">
        <f>2832872.8-1266.7</f>
        <v>2831606.0999999996</v>
      </c>
      <c r="E30" s="13">
        <f>2646847.2-1000.1</f>
        <v>2645847.1</v>
      </c>
      <c r="F30" s="13">
        <f>E30-D30</f>
        <v>-185758.99999999953</v>
      </c>
      <c r="G30" s="77">
        <f>E30/D30*100</f>
        <v>93.439800825404376</v>
      </c>
      <c r="H30" s="71"/>
      <c r="I30" s="70"/>
    </row>
    <row r="31" spans="1:9" ht="25.5" x14ac:dyDescent="0.2">
      <c r="A31" s="72" t="s">
        <v>888</v>
      </c>
      <c r="B31" s="69"/>
      <c r="C31" s="13"/>
      <c r="D31" s="18">
        <v>16292.8</v>
      </c>
      <c r="E31" s="18">
        <v>16026.3</v>
      </c>
      <c r="F31" s="18">
        <v>-266.39999999999998</v>
      </c>
      <c r="G31" s="73" t="s">
        <v>897</v>
      </c>
      <c r="H31" s="71"/>
      <c r="I31" s="70"/>
    </row>
    <row r="32" spans="1:9" x14ac:dyDescent="0.2">
      <c r="A32" s="72" t="s">
        <v>891</v>
      </c>
      <c r="B32" s="69"/>
      <c r="C32" s="18"/>
      <c r="D32" s="18">
        <f>1365.7-1266.7</f>
        <v>99</v>
      </c>
      <c r="E32" s="18">
        <v>98.9</v>
      </c>
      <c r="F32" s="18">
        <f>E32-D32</f>
        <v>-9.9999999999994316E-2</v>
      </c>
      <c r="G32" s="78">
        <f>E32/D32*100</f>
        <v>99.89898989898991</v>
      </c>
      <c r="H32" s="71"/>
      <c r="I32" s="70"/>
    </row>
    <row r="33" spans="1:11" x14ac:dyDescent="0.2">
      <c r="A33" s="68" t="s">
        <v>621</v>
      </c>
      <c r="B33" s="69" t="s">
        <v>622</v>
      </c>
      <c r="C33" s="13">
        <v>433347.4</v>
      </c>
      <c r="D33" s="13">
        <v>501351.7</v>
      </c>
      <c r="E33" s="13">
        <v>464892</v>
      </c>
      <c r="F33" s="13">
        <v>-36459.699999999997</v>
      </c>
      <c r="G33" s="14" t="s">
        <v>17</v>
      </c>
      <c r="H33" s="71"/>
      <c r="I33" s="70"/>
    </row>
    <row r="34" spans="1:11" x14ac:dyDescent="0.2">
      <c r="A34" s="72" t="s">
        <v>891</v>
      </c>
      <c r="B34" s="69"/>
      <c r="C34" s="18"/>
      <c r="D34" s="18">
        <v>266.7</v>
      </c>
      <c r="E34" s="18">
        <v>266.7</v>
      </c>
      <c r="F34" s="18"/>
      <c r="G34" s="19" t="s">
        <v>890</v>
      </c>
      <c r="H34" s="71"/>
      <c r="I34" s="70"/>
    </row>
    <row r="35" spans="1:11" x14ac:dyDescent="0.2">
      <c r="A35" s="68" t="s">
        <v>635</v>
      </c>
      <c r="B35" s="69" t="s">
        <v>636</v>
      </c>
      <c r="C35" s="13">
        <v>1682373.9</v>
      </c>
      <c r="D35" s="13">
        <v>3558036.6</v>
      </c>
      <c r="E35" s="13">
        <v>3435721.6</v>
      </c>
      <c r="F35" s="13">
        <v>-122315</v>
      </c>
      <c r="G35" s="14" t="s">
        <v>234</v>
      </c>
      <c r="H35" s="71"/>
      <c r="I35" s="70"/>
    </row>
    <row r="36" spans="1:11" ht="25.5" x14ac:dyDescent="0.2">
      <c r="A36" s="72" t="s">
        <v>888</v>
      </c>
      <c r="B36" s="69"/>
      <c r="C36" s="13"/>
      <c r="D36" s="18">
        <v>512128</v>
      </c>
      <c r="E36" s="18">
        <v>512098.6</v>
      </c>
      <c r="F36" s="18">
        <v>-29.4</v>
      </c>
      <c r="G36" s="73" t="s">
        <v>890</v>
      </c>
      <c r="H36" s="71"/>
      <c r="I36" s="70"/>
    </row>
    <row r="37" spans="1:11" x14ac:dyDescent="0.2">
      <c r="A37" s="68" t="s">
        <v>661</v>
      </c>
      <c r="B37" s="69" t="s">
        <v>662</v>
      </c>
      <c r="C37" s="13">
        <v>2911926.8</v>
      </c>
      <c r="D37" s="13">
        <f>2186614.3</f>
        <v>2186614.2999999998</v>
      </c>
      <c r="E37" s="13">
        <v>1600489.5</v>
      </c>
      <c r="F37" s="13">
        <v>-586124.80000000005</v>
      </c>
      <c r="G37" s="14" t="s">
        <v>898</v>
      </c>
      <c r="H37" s="71"/>
      <c r="I37" s="70"/>
    </row>
    <row r="38" spans="1:11" ht="25.5" x14ac:dyDescent="0.2">
      <c r="A38" s="72" t="s">
        <v>888</v>
      </c>
      <c r="B38" s="69"/>
      <c r="C38" s="13"/>
      <c r="D38" s="18">
        <v>22084</v>
      </c>
      <c r="E38" s="18">
        <v>22084</v>
      </c>
      <c r="F38" s="18"/>
      <c r="G38" s="73" t="s">
        <v>890</v>
      </c>
      <c r="H38" s="71"/>
      <c r="I38" s="70"/>
    </row>
    <row r="39" spans="1:11" x14ac:dyDescent="0.2">
      <c r="A39" s="68" t="s">
        <v>684</v>
      </c>
      <c r="B39" s="69" t="s">
        <v>685</v>
      </c>
      <c r="C39" s="13">
        <v>108208</v>
      </c>
      <c r="D39" s="13">
        <v>122155.4</v>
      </c>
      <c r="E39" s="13">
        <v>120623</v>
      </c>
      <c r="F39" s="13">
        <v>-1532.4</v>
      </c>
      <c r="G39" s="14" t="s">
        <v>251</v>
      </c>
      <c r="H39" s="71"/>
      <c r="I39" s="70"/>
    </row>
    <row r="40" spans="1:11" x14ac:dyDescent="0.2">
      <c r="A40" s="68" t="s">
        <v>692</v>
      </c>
      <c r="B40" s="69" t="s">
        <v>693</v>
      </c>
      <c r="C40" s="13">
        <v>35223</v>
      </c>
      <c r="D40" s="13">
        <v>29822.7</v>
      </c>
      <c r="E40" s="13">
        <v>26737.8</v>
      </c>
      <c r="F40" s="13">
        <v>-3084.9</v>
      </c>
      <c r="G40" s="14" t="s">
        <v>694</v>
      </c>
      <c r="H40" s="71"/>
      <c r="I40" s="70"/>
    </row>
    <row r="41" spans="1:11" x14ac:dyDescent="0.2">
      <c r="A41" s="68" t="s">
        <v>702</v>
      </c>
      <c r="B41" s="69" t="s">
        <v>703</v>
      </c>
      <c r="C41" s="13">
        <v>4471.8</v>
      </c>
      <c r="D41" s="13">
        <v>4602.2</v>
      </c>
      <c r="E41" s="13">
        <v>3814.5</v>
      </c>
      <c r="F41" s="13">
        <v>-787.7</v>
      </c>
      <c r="G41" s="14" t="s">
        <v>704</v>
      </c>
      <c r="H41" s="71"/>
      <c r="I41" s="70"/>
    </row>
    <row r="42" spans="1:11" x14ac:dyDescent="0.2">
      <c r="A42" s="68" t="s">
        <v>710</v>
      </c>
      <c r="B42" s="69" t="s">
        <v>711</v>
      </c>
      <c r="C42" s="13">
        <v>41167.300000000003</v>
      </c>
      <c r="D42" s="13">
        <v>42043</v>
      </c>
      <c r="E42" s="13">
        <v>39567.699999999997</v>
      </c>
      <c r="F42" s="13">
        <v>-2475.3000000000002</v>
      </c>
      <c r="G42" s="14" t="s">
        <v>335</v>
      </c>
      <c r="H42" s="71"/>
      <c r="I42" s="70"/>
    </row>
    <row r="43" spans="1:11" x14ac:dyDescent="0.2">
      <c r="A43" s="68" t="s">
        <v>714</v>
      </c>
      <c r="B43" s="69" t="s">
        <v>715</v>
      </c>
      <c r="C43" s="13">
        <v>47124</v>
      </c>
      <c r="D43" s="13">
        <v>102415.9</v>
      </c>
      <c r="E43" s="13">
        <v>54311.1</v>
      </c>
      <c r="F43" s="13">
        <v>-48104.800000000003</v>
      </c>
      <c r="G43" s="14" t="s">
        <v>716</v>
      </c>
      <c r="H43" s="71"/>
      <c r="I43" s="70"/>
    </row>
    <row r="44" spans="1:11" ht="25.5" x14ac:dyDescent="0.2">
      <c r="A44" s="72" t="s">
        <v>888</v>
      </c>
      <c r="B44" s="73"/>
      <c r="C44" s="18"/>
      <c r="D44" s="18">
        <v>17445</v>
      </c>
      <c r="E44" s="18">
        <v>644.1</v>
      </c>
      <c r="F44" s="18">
        <v>-16800.900000000001</v>
      </c>
      <c r="G44" s="79">
        <f>E44/D44*100</f>
        <v>3.6921754084264831</v>
      </c>
      <c r="H44" s="71"/>
      <c r="I44" s="70"/>
    </row>
    <row r="45" spans="1:11" x14ac:dyDescent="0.2">
      <c r="A45" s="68" t="s">
        <v>719</v>
      </c>
      <c r="B45" s="69" t="s">
        <v>720</v>
      </c>
      <c r="C45" s="13">
        <v>108987</v>
      </c>
      <c r="D45" s="13">
        <v>108019.1</v>
      </c>
      <c r="E45" s="13">
        <v>101343.6</v>
      </c>
      <c r="F45" s="13">
        <v>-6675.5</v>
      </c>
      <c r="G45" s="14" t="s">
        <v>721</v>
      </c>
      <c r="H45" s="71"/>
      <c r="I45" s="70"/>
      <c r="K45" s="22"/>
    </row>
    <row r="46" spans="1:11" x14ac:dyDescent="0.2">
      <c r="A46" s="72" t="s">
        <v>891</v>
      </c>
      <c r="B46" s="69"/>
      <c r="C46" s="13"/>
      <c r="D46" s="18">
        <v>1366.5</v>
      </c>
      <c r="E46" s="18">
        <v>1366.5</v>
      </c>
      <c r="F46" s="18"/>
      <c r="G46" s="19" t="s">
        <v>890</v>
      </c>
      <c r="H46" s="71"/>
      <c r="I46" s="70"/>
    </row>
    <row r="47" spans="1:11" x14ac:dyDescent="0.2">
      <c r="A47" s="68" t="s">
        <v>729</v>
      </c>
      <c r="B47" s="69" t="s">
        <v>730</v>
      </c>
      <c r="C47" s="13">
        <v>17610.5</v>
      </c>
      <c r="D47" s="13">
        <v>19847.2</v>
      </c>
      <c r="E47" s="13">
        <v>17676.3</v>
      </c>
      <c r="F47" s="13">
        <v>-2170.9</v>
      </c>
      <c r="G47" s="14" t="s">
        <v>391</v>
      </c>
      <c r="H47" s="71"/>
      <c r="I47" s="70"/>
    </row>
    <row r="48" spans="1:11" x14ac:dyDescent="0.2">
      <c r="A48" s="68" t="s">
        <v>735</v>
      </c>
      <c r="B48" s="69" t="s">
        <v>736</v>
      </c>
      <c r="C48" s="13">
        <v>54391.4</v>
      </c>
      <c r="D48" s="13">
        <v>54485.7</v>
      </c>
      <c r="E48" s="13">
        <v>43642</v>
      </c>
      <c r="F48" s="13">
        <v>-10843.7</v>
      </c>
      <c r="G48" s="14" t="s">
        <v>737</v>
      </c>
      <c r="H48" s="71"/>
      <c r="I48" s="70"/>
    </row>
    <row r="49" spans="1:9" x14ac:dyDescent="0.2">
      <c r="A49" s="68" t="s">
        <v>740</v>
      </c>
      <c r="B49" s="69" t="s">
        <v>741</v>
      </c>
      <c r="C49" s="13">
        <v>248679.4</v>
      </c>
      <c r="D49" s="13">
        <v>258429.7</v>
      </c>
      <c r="E49" s="13">
        <v>244564.9</v>
      </c>
      <c r="F49" s="13">
        <v>-13864.8</v>
      </c>
      <c r="G49" s="14" t="s">
        <v>534</v>
      </c>
      <c r="H49" s="71"/>
      <c r="I49" s="70"/>
    </row>
    <row r="50" spans="1:9" x14ac:dyDescent="0.2">
      <c r="A50" s="68" t="s">
        <v>742</v>
      </c>
      <c r="B50" s="69" t="s">
        <v>743</v>
      </c>
      <c r="C50" s="13">
        <v>3637.9</v>
      </c>
      <c r="D50" s="13">
        <v>3666.6</v>
      </c>
      <c r="E50" s="13">
        <v>2194.3000000000002</v>
      </c>
      <c r="F50" s="13">
        <v>-1472.3</v>
      </c>
      <c r="G50" s="14" t="s">
        <v>744</v>
      </c>
      <c r="H50" s="71"/>
      <c r="I50" s="70"/>
    </row>
    <row r="51" spans="1:9" x14ac:dyDescent="0.2">
      <c r="A51" s="68" t="s">
        <v>745</v>
      </c>
      <c r="B51" s="69" t="s">
        <v>746</v>
      </c>
      <c r="C51" s="13">
        <v>1761</v>
      </c>
      <c r="D51" s="13">
        <v>1864.6</v>
      </c>
      <c r="E51" s="13">
        <v>1860.4</v>
      </c>
      <c r="F51" s="13">
        <v>-4.2</v>
      </c>
      <c r="G51" s="14" t="s">
        <v>2</v>
      </c>
      <c r="H51" s="71"/>
      <c r="I51" s="70"/>
    </row>
    <row r="52" spans="1:9" x14ac:dyDescent="0.2">
      <c r="A52" s="68" t="s">
        <v>749</v>
      </c>
      <c r="B52" s="69" t="s">
        <v>259</v>
      </c>
      <c r="C52" s="13">
        <v>478530.4</v>
      </c>
      <c r="D52" s="13">
        <v>515562</v>
      </c>
      <c r="E52" s="13">
        <v>505643.7</v>
      </c>
      <c r="F52" s="13">
        <v>-9918.2999999999993</v>
      </c>
      <c r="G52" s="14" t="s">
        <v>728</v>
      </c>
      <c r="H52" s="71"/>
      <c r="I52" s="70"/>
    </row>
    <row r="53" spans="1:9" x14ac:dyDescent="0.2">
      <c r="A53" s="68" t="s">
        <v>755</v>
      </c>
      <c r="B53" s="69" t="s">
        <v>262</v>
      </c>
      <c r="C53" s="13">
        <v>14327.4</v>
      </c>
      <c r="D53" s="13">
        <v>15527.1</v>
      </c>
      <c r="E53" s="13">
        <v>15178.7</v>
      </c>
      <c r="F53" s="13">
        <v>-348.4</v>
      </c>
      <c r="G53" s="14" t="s">
        <v>120</v>
      </c>
      <c r="H53" s="71"/>
      <c r="I53" s="70"/>
    </row>
    <row r="54" spans="1:9" x14ac:dyDescent="0.2">
      <c r="A54" s="68" t="s">
        <v>758</v>
      </c>
      <c r="B54" s="69" t="s">
        <v>264</v>
      </c>
      <c r="C54" s="13">
        <v>385379</v>
      </c>
      <c r="D54" s="13">
        <v>394021.5</v>
      </c>
      <c r="E54" s="13">
        <v>359881.7</v>
      </c>
      <c r="F54" s="13">
        <v>-34139.800000000003</v>
      </c>
      <c r="G54" s="14" t="s">
        <v>759</v>
      </c>
      <c r="H54" s="71"/>
      <c r="I54" s="70"/>
    </row>
    <row r="55" spans="1:9" x14ac:dyDescent="0.2">
      <c r="A55" s="68" t="s">
        <v>762</v>
      </c>
      <c r="B55" s="69" t="s">
        <v>248</v>
      </c>
      <c r="C55" s="13">
        <v>18020.5</v>
      </c>
      <c r="D55" s="13">
        <v>22147.5</v>
      </c>
      <c r="E55" s="13">
        <v>15002.2</v>
      </c>
      <c r="F55" s="13">
        <v>-7145.3</v>
      </c>
      <c r="G55" s="14" t="s">
        <v>763</v>
      </c>
      <c r="H55" s="71"/>
      <c r="I55" s="70"/>
    </row>
    <row r="56" spans="1:9" x14ac:dyDescent="0.2">
      <c r="A56" s="68" t="s">
        <v>766</v>
      </c>
      <c r="B56" s="69" t="s">
        <v>765</v>
      </c>
      <c r="C56" s="13">
        <v>63683.7</v>
      </c>
      <c r="D56" s="13">
        <v>79922.3</v>
      </c>
      <c r="E56" s="13">
        <v>63348.9</v>
      </c>
      <c r="F56" s="13">
        <v>-16573.400000000001</v>
      </c>
      <c r="G56" s="14" t="s">
        <v>33</v>
      </c>
      <c r="H56" s="71"/>
      <c r="I56" s="70"/>
    </row>
    <row r="57" spans="1:9" ht="25.5" x14ac:dyDescent="0.2">
      <c r="A57" s="68" t="s">
        <v>769</v>
      </c>
      <c r="B57" s="69" t="s">
        <v>770</v>
      </c>
      <c r="C57" s="13">
        <v>9872.6</v>
      </c>
      <c r="D57" s="13">
        <v>10201.6</v>
      </c>
      <c r="E57" s="13">
        <v>9137.6</v>
      </c>
      <c r="F57" s="13">
        <v>-1064</v>
      </c>
      <c r="G57" s="14" t="s">
        <v>305</v>
      </c>
      <c r="H57" s="71"/>
      <c r="I57" s="70"/>
    </row>
    <row r="58" spans="1:9" x14ac:dyDescent="0.2">
      <c r="A58" s="68" t="s">
        <v>773</v>
      </c>
      <c r="B58" s="69" t="s">
        <v>774</v>
      </c>
      <c r="C58" s="13">
        <v>12515.2</v>
      </c>
      <c r="D58" s="13">
        <v>12836.9</v>
      </c>
      <c r="E58" s="13">
        <v>9776.5</v>
      </c>
      <c r="F58" s="13">
        <v>-3060.4</v>
      </c>
      <c r="G58" s="14" t="s">
        <v>775</v>
      </c>
      <c r="H58" s="71"/>
      <c r="I58" s="70"/>
    </row>
    <row r="59" spans="1:9" x14ac:dyDescent="0.2">
      <c r="A59" s="68" t="s">
        <v>778</v>
      </c>
      <c r="B59" s="69" t="s">
        <v>779</v>
      </c>
      <c r="C59" s="13">
        <v>26515.3</v>
      </c>
      <c r="D59" s="13">
        <v>38897.300000000003</v>
      </c>
      <c r="E59" s="13">
        <v>22699.5</v>
      </c>
      <c r="F59" s="13">
        <v>-16197.8</v>
      </c>
      <c r="G59" s="14" t="s">
        <v>611</v>
      </c>
      <c r="H59" s="71"/>
      <c r="I59" s="70"/>
    </row>
    <row r="60" spans="1:9" x14ac:dyDescent="0.2">
      <c r="A60" s="68" t="s">
        <v>782</v>
      </c>
      <c r="B60" s="69" t="s">
        <v>783</v>
      </c>
      <c r="C60" s="13">
        <v>401012.9</v>
      </c>
      <c r="D60" s="13">
        <v>416920.1</v>
      </c>
      <c r="E60" s="13">
        <v>375826</v>
      </c>
      <c r="F60" s="13">
        <v>-41094.1</v>
      </c>
      <c r="G60" s="14" t="s">
        <v>654</v>
      </c>
      <c r="H60" s="71"/>
      <c r="I60" s="70"/>
    </row>
    <row r="61" spans="1:9" ht="25.5" x14ac:dyDescent="0.2">
      <c r="A61" s="72" t="s">
        <v>888</v>
      </c>
      <c r="B61" s="73"/>
      <c r="C61" s="18"/>
      <c r="D61" s="18">
        <v>80</v>
      </c>
      <c r="E61" s="18">
        <v>80</v>
      </c>
      <c r="F61" s="18"/>
      <c r="G61" s="73" t="s">
        <v>890</v>
      </c>
      <c r="I61" s="70"/>
    </row>
    <row r="62" spans="1:9" x14ac:dyDescent="0.2">
      <c r="A62" s="68" t="s">
        <v>792</v>
      </c>
      <c r="B62" s="69" t="s">
        <v>793</v>
      </c>
      <c r="C62" s="13">
        <v>20436.2</v>
      </c>
      <c r="D62" s="13">
        <v>21167.9</v>
      </c>
      <c r="E62" s="13">
        <v>18324.900000000001</v>
      </c>
      <c r="F62" s="13">
        <v>-2843</v>
      </c>
      <c r="G62" s="14" t="s">
        <v>794</v>
      </c>
      <c r="I62" s="70"/>
    </row>
    <row r="63" spans="1:9" x14ac:dyDescent="0.2">
      <c r="A63" s="68" t="s">
        <v>797</v>
      </c>
      <c r="B63" s="69" t="s">
        <v>798</v>
      </c>
      <c r="C63" s="13">
        <v>192063</v>
      </c>
      <c r="D63" s="13">
        <v>190669.1</v>
      </c>
      <c r="E63" s="13">
        <v>174212.3</v>
      </c>
      <c r="F63" s="13">
        <v>-16456.8</v>
      </c>
      <c r="G63" s="14" t="s">
        <v>320</v>
      </c>
      <c r="I63" s="70"/>
    </row>
    <row r="64" spans="1:9" ht="25.5" x14ac:dyDescent="0.2">
      <c r="A64" s="68" t="s">
        <v>800</v>
      </c>
      <c r="B64" s="69" t="s">
        <v>801</v>
      </c>
      <c r="C64" s="13">
        <v>5728.6</v>
      </c>
      <c r="D64" s="13">
        <v>5872.4</v>
      </c>
      <c r="E64" s="13">
        <v>4948.8999999999996</v>
      </c>
      <c r="F64" s="13">
        <v>-923.5</v>
      </c>
      <c r="G64" s="14" t="s">
        <v>626</v>
      </c>
      <c r="I64" s="70"/>
    </row>
    <row r="65" spans="1:9" ht="24.75" customHeight="1" x14ac:dyDescent="0.2">
      <c r="A65" s="68" t="s">
        <v>803</v>
      </c>
      <c r="B65" s="69" t="s">
        <v>804</v>
      </c>
      <c r="C65" s="13">
        <v>7672.7</v>
      </c>
      <c r="D65" s="13">
        <v>8591</v>
      </c>
      <c r="E65" s="13">
        <v>6304.2</v>
      </c>
      <c r="F65" s="13">
        <v>-2286.8000000000002</v>
      </c>
      <c r="G65" s="14" t="s">
        <v>805</v>
      </c>
      <c r="I65" s="70"/>
    </row>
    <row r="66" spans="1:9" x14ac:dyDescent="0.2">
      <c r="A66" s="68" t="s">
        <v>806</v>
      </c>
      <c r="B66" s="69" t="s">
        <v>807</v>
      </c>
      <c r="C66" s="13">
        <v>12662.3</v>
      </c>
      <c r="D66" s="13">
        <v>13700.3</v>
      </c>
      <c r="E66" s="13">
        <v>12607.9</v>
      </c>
      <c r="F66" s="13">
        <v>-1092.4000000000001</v>
      </c>
      <c r="G66" s="14" t="s">
        <v>808</v>
      </c>
      <c r="I66" s="70"/>
    </row>
    <row r="67" spans="1:9" x14ac:dyDescent="0.2">
      <c r="A67" s="68" t="s">
        <v>811</v>
      </c>
      <c r="B67" s="69" t="s">
        <v>812</v>
      </c>
      <c r="C67" s="13">
        <v>134215.29999999999</v>
      </c>
      <c r="D67" s="13">
        <v>139396.79999999999</v>
      </c>
      <c r="E67" s="13">
        <v>137330</v>
      </c>
      <c r="F67" s="13">
        <v>-2066.8000000000002</v>
      </c>
      <c r="G67" s="14" t="s">
        <v>420</v>
      </c>
      <c r="I67" s="70"/>
    </row>
    <row r="68" spans="1:9" x14ac:dyDescent="0.2">
      <c r="A68" s="68" t="s">
        <v>815</v>
      </c>
      <c r="B68" s="69" t="s">
        <v>284</v>
      </c>
      <c r="C68" s="13">
        <v>23233.7</v>
      </c>
      <c r="D68" s="13">
        <v>25635.200000000001</v>
      </c>
      <c r="E68" s="13">
        <v>23384.7</v>
      </c>
      <c r="F68" s="13">
        <v>-2250.5</v>
      </c>
      <c r="G68" s="14" t="s">
        <v>674</v>
      </c>
      <c r="I68" s="70"/>
    </row>
    <row r="69" spans="1:9" ht="25.5" x14ac:dyDescent="0.2">
      <c r="A69" s="72" t="s">
        <v>888</v>
      </c>
      <c r="B69" s="69"/>
      <c r="C69" s="18"/>
      <c r="D69" s="18">
        <v>32</v>
      </c>
      <c r="E69" s="18">
        <v>32</v>
      </c>
      <c r="F69" s="18"/>
      <c r="G69" s="73" t="s">
        <v>890</v>
      </c>
      <c r="I69" s="70"/>
    </row>
    <row r="70" spans="1:9" x14ac:dyDescent="0.2">
      <c r="A70" s="68" t="s">
        <v>817</v>
      </c>
      <c r="B70" s="69" t="s">
        <v>287</v>
      </c>
      <c r="C70" s="13">
        <v>20708.099999999999</v>
      </c>
      <c r="D70" s="13">
        <v>20945.900000000001</v>
      </c>
      <c r="E70" s="13">
        <v>18958.7</v>
      </c>
      <c r="F70" s="13">
        <v>-1987.2</v>
      </c>
      <c r="G70" s="14" t="s">
        <v>786</v>
      </c>
      <c r="I70" s="70"/>
    </row>
    <row r="71" spans="1:9" ht="25.5" x14ac:dyDescent="0.2">
      <c r="A71" s="68" t="s">
        <v>820</v>
      </c>
      <c r="B71" s="69" t="s">
        <v>821</v>
      </c>
      <c r="C71" s="13">
        <v>137349.20000000001</v>
      </c>
      <c r="D71" s="13">
        <v>137349.20000000001</v>
      </c>
      <c r="E71" s="13">
        <v>137349.20000000001</v>
      </c>
      <c r="F71" s="13"/>
      <c r="G71" s="14" t="s">
        <v>59</v>
      </c>
      <c r="I71" s="70"/>
    </row>
    <row r="72" spans="1:9" x14ac:dyDescent="0.2">
      <c r="A72" s="68" t="s">
        <v>824</v>
      </c>
      <c r="B72" s="69" t="s">
        <v>825</v>
      </c>
      <c r="C72" s="13">
        <v>25533.599999999999</v>
      </c>
      <c r="D72" s="13">
        <v>28700.5</v>
      </c>
      <c r="E72" s="13">
        <v>26261.1</v>
      </c>
      <c r="F72" s="13">
        <v>-2439.4</v>
      </c>
      <c r="G72" s="14" t="s">
        <v>826</v>
      </c>
      <c r="I72" s="70"/>
    </row>
    <row r="73" spans="1:9" x14ac:dyDescent="0.2">
      <c r="A73" s="68" t="s">
        <v>827</v>
      </c>
      <c r="B73" s="69" t="s">
        <v>828</v>
      </c>
      <c r="C73" s="13">
        <v>37967115.299999997</v>
      </c>
      <c r="D73" s="13">
        <v>41575012.100000001</v>
      </c>
      <c r="E73" s="13">
        <v>40125711.700000003</v>
      </c>
      <c r="F73" s="13">
        <v>-1449300.4</v>
      </c>
      <c r="G73" s="14" t="s">
        <v>646</v>
      </c>
      <c r="I73" s="70"/>
    </row>
    <row r="74" spans="1:9" ht="25.5" x14ac:dyDescent="0.2">
      <c r="A74" s="72" t="s">
        <v>888</v>
      </c>
      <c r="B74" s="69"/>
      <c r="C74" s="13"/>
      <c r="D74" s="18">
        <v>159010.5</v>
      </c>
      <c r="E74" s="18">
        <v>138323.6</v>
      </c>
      <c r="F74" s="18">
        <f>E74-D74</f>
        <v>-20686.899999999994</v>
      </c>
      <c r="G74" s="73" t="s">
        <v>899</v>
      </c>
      <c r="I74" s="70"/>
    </row>
    <row r="75" spans="1:9" x14ac:dyDescent="0.2">
      <c r="A75" s="80" t="s">
        <v>879</v>
      </c>
      <c r="B75" s="69" t="s">
        <v>19</v>
      </c>
      <c r="C75" s="13">
        <v>65202602.700000003</v>
      </c>
      <c r="D75" s="13">
        <v>73943038.700000003</v>
      </c>
      <c r="E75" s="13">
        <v>68573472</v>
      </c>
      <c r="F75" s="13">
        <v>-5369566.7000000002</v>
      </c>
      <c r="G75" s="14" t="s">
        <v>17</v>
      </c>
      <c r="I75" s="70"/>
    </row>
    <row r="76" spans="1:9" ht="25.5" x14ac:dyDescent="0.2">
      <c r="A76" s="72" t="s">
        <v>888</v>
      </c>
      <c r="B76" s="72"/>
      <c r="C76" s="72"/>
      <c r="D76" s="18">
        <v>1588336.6</v>
      </c>
      <c r="E76" s="18">
        <v>1477348.7</v>
      </c>
      <c r="F76" s="18">
        <f>E76-D76</f>
        <v>-110987.90000000014</v>
      </c>
      <c r="G76" s="76" t="s">
        <v>900</v>
      </c>
      <c r="I76" s="70"/>
    </row>
    <row r="77" spans="1:9" x14ac:dyDescent="0.2">
      <c r="A77" s="66"/>
      <c r="I77" s="74"/>
    </row>
    <row r="78" spans="1:9" x14ac:dyDescent="0.2">
      <c r="A78" s="66"/>
      <c r="I78" s="74"/>
    </row>
    <row r="79" spans="1:9" x14ac:dyDescent="0.2">
      <c r="A79" s="2" t="s">
        <v>880</v>
      </c>
      <c r="E79" s="23" t="s">
        <v>84</v>
      </c>
      <c r="I79" s="74"/>
    </row>
    <row r="80" spans="1:9" x14ac:dyDescent="0.2">
      <c r="I80" s="74"/>
    </row>
    <row r="81" spans="1:9" x14ac:dyDescent="0.2">
      <c r="I81" s="74"/>
    </row>
    <row r="82" spans="1:9" x14ac:dyDescent="0.2">
      <c r="A82" s="2" t="s">
        <v>85</v>
      </c>
      <c r="E82" s="21" t="s">
        <v>86</v>
      </c>
      <c r="I82" s="74"/>
    </row>
    <row r="83" spans="1:9" x14ac:dyDescent="0.2">
      <c r="I83" s="74"/>
    </row>
    <row r="84" spans="1:9" x14ac:dyDescent="0.2">
      <c r="I84" s="74"/>
    </row>
    <row r="85" spans="1:9" x14ac:dyDescent="0.2">
      <c r="A85" s="2" t="s">
        <v>901</v>
      </c>
      <c r="E85" s="21" t="s">
        <v>80</v>
      </c>
      <c r="I85" s="74"/>
    </row>
    <row r="86" spans="1:9" x14ac:dyDescent="0.2">
      <c r="I86" s="74"/>
    </row>
    <row r="87" spans="1:9" x14ac:dyDescent="0.2">
      <c r="I87" s="74"/>
    </row>
    <row r="88" spans="1:9" x14ac:dyDescent="0.2">
      <c r="A88" s="2" t="s">
        <v>88</v>
      </c>
      <c r="E88" s="21" t="s">
        <v>81</v>
      </c>
      <c r="I88" s="74"/>
    </row>
    <row r="89" spans="1:9" x14ac:dyDescent="0.2">
      <c r="I89" s="74"/>
    </row>
    <row r="90" spans="1:9" x14ac:dyDescent="0.2">
      <c r="I90" s="74"/>
    </row>
    <row r="91" spans="1:9" x14ac:dyDescent="0.2">
      <c r="A91" s="2" t="s">
        <v>882</v>
      </c>
      <c r="E91" s="21" t="s">
        <v>883</v>
      </c>
      <c r="I91" s="74"/>
    </row>
    <row r="94" spans="1:9" x14ac:dyDescent="0.2">
      <c r="A94" s="2" t="s">
        <v>884</v>
      </c>
      <c r="E94" s="21" t="s">
        <v>885</v>
      </c>
    </row>
    <row r="97" spans="1:5" x14ac:dyDescent="0.2">
      <c r="A97" s="2" t="s">
        <v>227</v>
      </c>
      <c r="E97" s="21" t="s">
        <v>82</v>
      </c>
    </row>
  </sheetData>
  <mergeCells count="9">
    <mergeCell ref="E1:G1"/>
    <mergeCell ref="E2:G2"/>
    <mergeCell ref="A3:G3"/>
    <mergeCell ref="A5:A6"/>
    <mergeCell ref="B5:B6"/>
    <mergeCell ref="C5:C6"/>
    <mergeCell ref="D5:D6"/>
    <mergeCell ref="E5:E6"/>
    <mergeCell ref="F5:G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0"/>
  <sheetViews>
    <sheetView workbookViewId="0">
      <selection activeCell="A3" sqref="A3:G3"/>
    </sheetView>
  </sheetViews>
  <sheetFormatPr defaultRowHeight="12.75" x14ac:dyDescent="0.2"/>
  <cols>
    <col min="1" max="1" width="60.7109375" style="2" customWidth="1"/>
    <col min="2" max="2" width="10.7109375" style="66" customWidth="1"/>
    <col min="3" max="6" width="15.7109375" style="23" customWidth="1"/>
    <col min="7" max="7" width="6.7109375" style="1" customWidth="1"/>
    <col min="10" max="10" width="11.28515625" bestFit="1" customWidth="1"/>
  </cols>
  <sheetData>
    <row r="1" spans="1:7" x14ac:dyDescent="0.2">
      <c r="E1" s="598" t="s">
        <v>902</v>
      </c>
      <c r="F1" s="599"/>
      <c r="G1" s="605"/>
    </row>
    <row r="2" spans="1:7" ht="30" customHeight="1" x14ac:dyDescent="0.2">
      <c r="E2" s="598" t="s">
        <v>67</v>
      </c>
      <c r="F2" s="599"/>
      <c r="G2" s="599"/>
    </row>
    <row r="3" spans="1:7" ht="63.75" customHeight="1" x14ac:dyDescent="0.2">
      <c r="A3" s="597" t="s">
        <v>903</v>
      </c>
      <c r="B3" s="597"/>
      <c r="C3" s="597"/>
      <c r="D3" s="597"/>
      <c r="E3" s="597"/>
      <c r="F3" s="597"/>
      <c r="G3" s="606"/>
    </row>
    <row r="4" spans="1:7" x14ac:dyDescent="0.2">
      <c r="F4" s="23" t="s">
        <v>68</v>
      </c>
      <c r="G4" s="67"/>
    </row>
    <row r="5" spans="1:7" ht="28.5" customHeight="1" x14ac:dyDescent="0.2">
      <c r="A5" s="601" t="s">
        <v>69</v>
      </c>
      <c r="B5" s="601" t="s">
        <v>230</v>
      </c>
      <c r="C5" s="603" t="s">
        <v>71</v>
      </c>
      <c r="D5" s="603" t="s">
        <v>72</v>
      </c>
      <c r="E5" s="603" t="s">
        <v>73</v>
      </c>
      <c r="F5" s="603" t="s">
        <v>74</v>
      </c>
      <c r="G5" s="603"/>
    </row>
    <row r="6" spans="1:7" x14ac:dyDescent="0.2">
      <c r="A6" s="601"/>
      <c r="B6" s="601"/>
      <c r="C6" s="603"/>
      <c r="D6" s="603"/>
      <c r="E6" s="603"/>
      <c r="F6" s="25" t="s">
        <v>75</v>
      </c>
      <c r="G6" s="24" t="s">
        <v>76</v>
      </c>
    </row>
    <row r="7" spans="1:7" ht="9.9499999999999993" customHeight="1" x14ac:dyDescent="0.2">
      <c r="A7" s="7">
        <v>1</v>
      </c>
      <c r="B7" s="8">
        <v>2</v>
      </c>
      <c r="C7" s="8">
        <v>3</v>
      </c>
      <c r="D7" s="8">
        <v>4</v>
      </c>
      <c r="E7" s="8">
        <v>5</v>
      </c>
      <c r="F7" s="8">
        <v>6</v>
      </c>
      <c r="G7" s="8">
        <v>7</v>
      </c>
    </row>
    <row r="8" spans="1:7" x14ac:dyDescent="0.2">
      <c r="A8" s="68" t="s">
        <v>231</v>
      </c>
      <c r="B8" s="69" t="s">
        <v>232</v>
      </c>
      <c r="C8" s="13">
        <v>173410</v>
      </c>
      <c r="D8" s="13">
        <v>173792.5</v>
      </c>
      <c r="E8" s="13">
        <v>167787.5</v>
      </c>
      <c r="F8" s="13">
        <v>-6005</v>
      </c>
      <c r="G8" s="14" t="s">
        <v>646</v>
      </c>
    </row>
    <row r="9" spans="1:7" x14ac:dyDescent="0.2">
      <c r="A9" s="68" t="s">
        <v>239</v>
      </c>
      <c r="B9" s="69" t="s">
        <v>240</v>
      </c>
      <c r="C9" s="13">
        <v>32226</v>
      </c>
      <c r="D9" s="13">
        <v>34131.599999999999</v>
      </c>
      <c r="E9" s="13">
        <v>26223.8</v>
      </c>
      <c r="F9" s="13">
        <v>-7907.8</v>
      </c>
      <c r="G9" s="14" t="s">
        <v>586</v>
      </c>
    </row>
    <row r="10" spans="1:7" x14ac:dyDescent="0.2">
      <c r="A10" s="68" t="s">
        <v>244</v>
      </c>
      <c r="B10" s="69" t="s">
        <v>245</v>
      </c>
      <c r="C10" s="13">
        <v>23063.4</v>
      </c>
      <c r="D10" s="13">
        <v>23670.799999999999</v>
      </c>
      <c r="E10" s="13">
        <v>20123.2</v>
      </c>
      <c r="F10" s="13">
        <v>-3547.6</v>
      </c>
      <c r="G10" s="14" t="s">
        <v>246</v>
      </c>
    </row>
    <row r="11" spans="1:7" x14ac:dyDescent="0.2">
      <c r="A11" s="68" t="s">
        <v>249</v>
      </c>
      <c r="B11" s="69" t="s">
        <v>250</v>
      </c>
      <c r="C11" s="13">
        <v>51005.4</v>
      </c>
      <c r="D11" s="13">
        <v>53024.6</v>
      </c>
      <c r="E11" s="13">
        <v>52353.599999999999</v>
      </c>
      <c r="F11" s="13">
        <v>-671</v>
      </c>
      <c r="G11" s="14" t="s">
        <v>251</v>
      </c>
    </row>
    <row r="12" spans="1:7" x14ac:dyDescent="0.2">
      <c r="A12" s="68" t="s">
        <v>254</v>
      </c>
      <c r="B12" s="69" t="s">
        <v>243</v>
      </c>
      <c r="C12" s="13">
        <v>297609.3</v>
      </c>
      <c r="D12" s="13">
        <v>308767.2</v>
      </c>
      <c r="E12" s="13">
        <v>271286.40000000002</v>
      </c>
      <c r="F12" s="13">
        <v>-37480.800000000003</v>
      </c>
      <c r="G12" s="14" t="s">
        <v>904</v>
      </c>
    </row>
    <row r="13" spans="1:7" x14ac:dyDescent="0.2">
      <c r="A13" s="68" t="s">
        <v>280</v>
      </c>
      <c r="B13" s="69" t="s">
        <v>281</v>
      </c>
      <c r="C13" s="13">
        <v>1439655.4</v>
      </c>
      <c r="D13" s="13">
        <v>1455148.9</v>
      </c>
      <c r="E13" s="13">
        <v>1361274.8</v>
      </c>
      <c r="F13" s="13">
        <v>-93874.1</v>
      </c>
      <c r="G13" s="14" t="s">
        <v>905</v>
      </c>
    </row>
    <row r="14" spans="1:7" x14ac:dyDescent="0.2">
      <c r="A14" s="68" t="s">
        <v>294</v>
      </c>
      <c r="B14" s="69" t="s">
        <v>295</v>
      </c>
      <c r="C14" s="13">
        <v>902459.8</v>
      </c>
      <c r="D14" s="13">
        <v>966104.9</v>
      </c>
      <c r="E14" s="13">
        <v>913484.5</v>
      </c>
      <c r="F14" s="13">
        <v>-52620.4</v>
      </c>
      <c r="G14" s="14" t="s">
        <v>534</v>
      </c>
    </row>
    <row r="15" spans="1:7" x14ac:dyDescent="0.2">
      <c r="A15" s="68" t="s">
        <v>327</v>
      </c>
      <c r="B15" s="69" t="s">
        <v>328</v>
      </c>
      <c r="C15" s="13">
        <v>3486884.3</v>
      </c>
      <c r="D15" s="13">
        <v>4476391.7</v>
      </c>
      <c r="E15" s="13">
        <v>4434609</v>
      </c>
      <c r="F15" s="13">
        <v>-41782.699999999997</v>
      </c>
      <c r="G15" s="14" t="s">
        <v>351</v>
      </c>
    </row>
    <row r="16" spans="1:7" x14ac:dyDescent="0.2">
      <c r="A16" s="68" t="s">
        <v>376</v>
      </c>
      <c r="B16" s="69" t="s">
        <v>377</v>
      </c>
      <c r="C16" s="13">
        <v>452938.8</v>
      </c>
      <c r="D16" s="13">
        <v>627773.5</v>
      </c>
      <c r="E16" s="13">
        <v>566914.4</v>
      </c>
      <c r="F16" s="13">
        <v>-60859.1</v>
      </c>
      <c r="G16" s="14" t="s">
        <v>268</v>
      </c>
    </row>
    <row r="17" spans="1:7" x14ac:dyDescent="0.2">
      <c r="A17" s="68" t="s">
        <v>384</v>
      </c>
      <c r="B17" s="69" t="s">
        <v>385</v>
      </c>
      <c r="C17" s="13">
        <v>860299.5</v>
      </c>
      <c r="D17" s="13">
        <v>1058709.7</v>
      </c>
      <c r="E17" s="13">
        <v>992125.2</v>
      </c>
      <c r="F17" s="13">
        <v>-66584.5</v>
      </c>
      <c r="G17" s="14" t="s">
        <v>174</v>
      </c>
    </row>
    <row r="18" spans="1:7" x14ac:dyDescent="0.2">
      <c r="A18" s="68" t="s">
        <v>401</v>
      </c>
      <c r="B18" s="69" t="s">
        <v>402</v>
      </c>
      <c r="C18" s="13">
        <v>192729.7</v>
      </c>
      <c r="D18" s="13">
        <v>715008.4</v>
      </c>
      <c r="E18" s="13">
        <v>666009.9</v>
      </c>
      <c r="F18" s="13">
        <v>-48998.5</v>
      </c>
      <c r="G18" s="14" t="s">
        <v>8</v>
      </c>
    </row>
    <row r="19" spans="1:7" x14ac:dyDescent="0.2">
      <c r="A19" s="68" t="s">
        <v>423</v>
      </c>
      <c r="B19" s="69" t="s">
        <v>424</v>
      </c>
      <c r="C19" s="13">
        <v>2536236.5</v>
      </c>
      <c r="D19" s="13">
        <v>3292256</v>
      </c>
      <c r="E19" s="13">
        <v>2602439.2999999998</v>
      </c>
      <c r="F19" s="13">
        <v>-689816.8</v>
      </c>
      <c r="G19" s="14" t="s">
        <v>906</v>
      </c>
    </row>
    <row r="20" spans="1:7" x14ac:dyDescent="0.2">
      <c r="A20" s="68" t="s">
        <v>493</v>
      </c>
      <c r="B20" s="69" t="s">
        <v>494</v>
      </c>
      <c r="C20" s="13">
        <v>1925423.1</v>
      </c>
      <c r="D20" s="13">
        <v>2181730.4</v>
      </c>
      <c r="E20" s="13">
        <v>2088942.5</v>
      </c>
      <c r="F20" s="13">
        <v>-92787.9</v>
      </c>
      <c r="G20" s="14" t="s">
        <v>907</v>
      </c>
    </row>
    <row r="21" spans="1:7" x14ac:dyDescent="0.2">
      <c r="A21" s="68" t="s">
        <v>524</v>
      </c>
      <c r="B21" s="69" t="s">
        <v>525</v>
      </c>
      <c r="C21" s="13">
        <v>467101.9</v>
      </c>
      <c r="D21" s="13">
        <v>627191</v>
      </c>
      <c r="E21" s="13">
        <v>567779.30000000005</v>
      </c>
      <c r="F21" s="13">
        <v>-59411.6</v>
      </c>
      <c r="G21" s="14" t="s">
        <v>786</v>
      </c>
    </row>
    <row r="22" spans="1:7" x14ac:dyDescent="0.2">
      <c r="A22" s="68" t="s">
        <v>564</v>
      </c>
      <c r="B22" s="69" t="s">
        <v>565</v>
      </c>
      <c r="C22" s="13">
        <v>2377283</v>
      </c>
      <c r="D22" s="13">
        <v>2568996.1</v>
      </c>
      <c r="E22" s="13">
        <v>2465641.2999999998</v>
      </c>
      <c r="F22" s="13">
        <v>-103354.8</v>
      </c>
      <c r="G22" s="14" t="s">
        <v>510</v>
      </c>
    </row>
    <row r="23" spans="1:7" x14ac:dyDescent="0.2">
      <c r="A23" s="68" t="s">
        <v>621</v>
      </c>
      <c r="B23" s="69" t="s">
        <v>622</v>
      </c>
      <c r="C23" s="13">
        <v>415225</v>
      </c>
      <c r="D23" s="13">
        <v>485466</v>
      </c>
      <c r="E23" s="13">
        <v>451344.7</v>
      </c>
      <c r="F23" s="13">
        <v>-34121.300000000003</v>
      </c>
      <c r="G23" s="14" t="s">
        <v>260</v>
      </c>
    </row>
    <row r="24" spans="1:7" x14ac:dyDescent="0.2">
      <c r="A24" s="68" t="s">
        <v>635</v>
      </c>
      <c r="B24" s="69" t="s">
        <v>636</v>
      </c>
      <c r="C24" s="13">
        <v>1525873.1</v>
      </c>
      <c r="D24" s="13">
        <v>3247021.7</v>
      </c>
      <c r="E24" s="13">
        <v>3089253.1</v>
      </c>
      <c r="F24" s="13">
        <v>-157768.70000000001</v>
      </c>
      <c r="G24" s="14" t="s">
        <v>908</v>
      </c>
    </row>
    <row r="25" spans="1:7" x14ac:dyDescent="0.2">
      <c r="A25" s="68" t="s">
        <v>661</v>
      </c>
      <c r="B25" s="69" t="s">
        <v>662</v>
      </c>
      <c r="C25" s="13">
        <v>1313062.6000000001</v>
      </c>
      <c r="D25" s="13">
        <v>1469199.5</v>
      </c>
      <c r="E25" s="13">
        <v>1274964.2</v>
      </c>
      <c r="F25" s="13">
        <v>-194235.3</v>
      </c>
      <c r="G25" s="14" t="s">
        <v>539</v>
      </c>
    </row>
    <row r="26" spans="1:7" x14ac:dyDescent="0.2">
      <c r="A26" s="68" t="s">
        <v>684</v>
      </c>
      <c r="B26" s="69" t="s">
        <v>685</v>
      </c>
      <c r="C26" s="13">
        <v>104904.8</v>
      </c>
      <c r="D26" s="13">
        <v>117349.9</v>
      </c>
      <c r="E26" s="13">
        <v>116581.4</v>
      </c>
      <c r="F26" s="13">
        <v>-768.5</v>
      </c>
      <c r="G26" s="14" t="s">
        <v>504</v>
      </c>
    </row>
    <row r="27" spans="1:7" x14ac:dyDescent="0.2">
      <c r="A27" s="68" t="s">
        <v>692</v>
      </c>
      <c r="B27" s="69" t="s">
        <v>693</v>
      </c>
      <c r="C27" s="13">
        <v>35073</v>
      </c>
      <c r="D27" s="13">
        <v>29672.7</v>
      </c>
      <c r="E27" s="13">
        <v>26734.7</v>
      </c>
      <c r="F27" s="13">
        <v>-2938</v>
      </c>
      <c r="G27" s="14" t="s">
        <v>654</v>
      </c>
    </row>
    <row r="28" spans="1:7" x14ac:dyDescent="0.2">
      <c r="A28" s="68" t="s">
        <v>702</v>
      </c>
      <c r="B28" s="69" t="s">
        <v>703</v>
      </c>
      <c r="C28" s="13">
        <v>4071.8</v>
      </c>
      <c r="D28" s="13">
        <v>4132.2</v>
      </c>
      <c r="E28" s="13">
        <v>2921.3</v>
      </c>
      <c r="F28" s="13">
        <v>-1210.9000000000001</v>
      </c>
      <c r="G28" s="14" t="s">
        <v>403</v>
      </c>
    </row>
    <row r="29" spans="1:7" x14ac:dyDescent="0.2">
      <c r="A29" s="68" t="s">
        <v>710</v>
      </c>
      <c r="B29" s="69" t="s">
        <v>711</v>
      </c>
      <c r="C29" s="13">
        <v>811.3</v>
      </c>
      <c r="D29" s="13">
        <v>875.7</v>
      </c>
      <c r="E29" s="13">
        <v>-9079.2999999999993</v>
      </c>
      <c r="F29" s="13">
        <v>-9955</v>
      </c>
      <c r="G29" s="14" t="s">
        <v>909</v>
      </c>
    </row>
    <row r="30" spans="1:7" x14ac:dyDescent="0.2">
      <c r="A30" s="68" t="s">
        <v>714</v>
      </c>
      <c r="B30" s="69" t="s">
        <v>715</v>
      </c>
      <c r="C30" s="13">
        <v>47124</v>
      </c>
      <c r="D30" s="13">
        <v>100495.9</v>
      </c>
      <c r="E30" s="13">
        <v>52391.1</v>
      </c>
      <c r="F30" s="13">
        <v>-48104.800000000003</v>
      </c>
      <c r="G30" s="14" t="s">
        <v>910</v>
      </c>
    </row>
    <row r="31" spans="1:7" x14ac:dyDescent="0.2">
      <c r="A31" s="68" t="s">
        <v>719</v>
      </c>
      <c r="B31" s="69" t="s">
        <v>720</v>
      </c>
      <c r="C31" s="13">
        <v>107236.8</v>
      </c>
      <c r="D31" s="13">
        <v>105161.9</v>
      </c>
      <c r="E31" s="13">
        <v>99645</v>
      </c>
      <c r="F31" s="13">
        <v>-5516.9</v>
      </c>
      <c r="G31" s="14" t="s">
        <v>601</v>
      </c>
    </row>
    <row r="32" spans="1:7" x14ac:dyDescent="0.2">
      <c r="A32" s="68" t="s">
        <v>729</v>
      </c>
      <c r="B32" s="69" t="s">
        <v>730</v>
      </c>
      <c r="C32" s="13">
        <v>17610.5</v>
      </c>
      <c r="D32" s="13">
        <v>18647.2</v>
      </c>
      <c r="E32" s="13">
        <v>17676.3</v>
      </c>
      <c r="F32" s="13">
        <v>-970.8</v>
      </c>
      <c r="G32" s="14" t="s">
        <v>601</v>
      </c>
    </row>
    <row r="33" spans="1:7" x14ac:dyDescent="0.2">
      <c r="A33" s="68" t="s">
        <v>735</v>
      </c>
      <c r="B33" s="69" t="s">
        <v>736</v>
      </c>
      <c r="C33" s="13">
        <v>3114.7</v>
      </c>
      <c r="D33" s="13">
        <v>3209</v>
      </c>
      <c r="E33" s="13">
        <v>-17700.3</v>
      </c>
      <c r="F33" s="13">
        <v>-20909.3</v>
      </c>
      <c r="G33" s="14" t="s">
        <v>909</v>
      </c>
    </row>
    <row r="34" spans="1:7" x14ac:dyDescent="0.2">
      <c r="A34" s="68" t="s">
        <v>740</v>
      </c>
      <c r="B34" s="69" t="s">
        <v>741</v>
      </c>
      <c r="C34" s="13">
        <v>200679.4</v>
      </c>
      <c r="D34" s="13">
        <v>210352.1</v>
      </c>
      <c r="E34" s="13">
        <v>190702.5</v>
      </c>
      <c r="F34" s="13">
        <v>-19649.599999999999</v>
      </c>
      <c r="G34" s="14" t="s">
        <v>521</v>
      </c>
    </row>
    <row r="35" spans="1:7" x14ac:dyDescent="0.2">
      <c r="A35" s="68" t="s">
        <v>742</v>
      </c>
      <c r="B35" s="69" t="s">
        <v>743</v>
      </c>
      <c r="C35" s="13">
        <v>3599.9</v>
      </c>
      <c r="D35" s="13">
        <v>3628.6</v>
      </c>
      <c r="E35" s="13">
        <v>2194.3000000000002</v>
      </c>
      <c r="F35" s="13">
        <v>-1434.3</v>
      </c>
      <c r="G35" s="14" t="s">
        <v>911</v>
      </c>
    </row>
    <row r="36" spans="1:7" x14ac:dyDescent="0.2">
      <c r="A36" s="68" t="s">
        <v>745</v>
      </c>
      <c r="B36" s="69" t="s">
        <v>746</v>
      </c>
      <c r="C36" s="13">
        <v>1761</v>
      </c>
      <c r="D36" s="13">
        <v>1864.6</v>
      </c>
      <c r="E36" s="13">
        <v>1860.4</v>
      </c>
      <c r="F36" s="13">
        <v>-4.2</v>
      </c>
      <c r="G36" s="14" t="s">
        <v>2</v>
      </c>
    </row>
    <row r="37" spans="1:7" x14ac:dyDescent="0.2">
      <c r="A37" s="68" t="s">
        <v>749</v>
      </c>
      <c r="B37" s="69" t="s">
        <v>259</v>
      </c>
      <c r="C37" s="13">
        <v>477580.4</v>
      </c>
      <c r="D37" s="13">
        <v>514612</v>
      </c>
      <c r="E37" s="13">
        <v>504635.2</v>
      </c>
      <c r="F37" s="13">
        <v>-9976.7999999999993</v>
      </c>
      <c r="G37" s="14" t="s">
        <v>728</v>
      </c>
    </row>
    <row r="38" spans="1:7" x14ac:dyDescent="0.2">
      <c r="A38" s="68" t="s">
        <v>755</v>
      </c>
      <c r="B38" s="69" t="s">
        <v>262</v>
      </c>
      <c r="C38" s="13">
        <v>14327.4</v>
      </c>
      <c r="D38" s="13">
        <v>15527.1</v>
      </c>
      <c r="E38" s="13">
        <v>15178.7</v>
      </c>
      <c r="F38" s="13">
        <v>-348.4</v>
      </c>
      <c r="G38" s="14" t="s">
        <v>120</v>
      </c>
    </row>
    <row r="39" spans="1:7" x14ac:dyDescent="0.2">
      <c r="A39" s="68" t="s">
        <v>758</v>
      </c>
      <c r="B39" s="69" t="s">
        <v>264</v>
      </c>
      <c r="C39" s="13">
        <v>380499</v>
      </c>
      <c r="D39" s="13">
        <v>389141.5</v>
      </c>
      <c r="E39" s="13">
        <v>355189</v>
      </c>
      <c r="F39" s="13">
        <v>-33952.5</v>
      </c>
      <c r="G39" s="14" t="s">
        <v>759</v>
      </c>
    </row>
    <row r="40" spans="1:7" x14ac:dyDescent="0.2">
      <c r="A40" s="68" t="s">
        <v>762</v>
      </c>
      <c r="B40" s="69" t="s">
        <v>248</v>
      </c>
      <c r="C40" s="13">
        <v>18020.5</v>
      </c>
      <c r="D40" s="13">
        <v>18842.5</v>
      </c>
      <c r="E40" s="13">
        <v>12478</v>
      </c>
      <c r="F40" s="13">
        <v>-6364.5</v>
      </c>
      <c r="G40" s="14" t="s">
        <v>649</v>
      </c>
    </row>
    <row r="41" spans="1:7" x14ac:dyDescent="0.2">
      <c r="A41" s="68" t="s">
        <v>766</v>
      </c>
      <c r="B41" s="69" t="s">
        <v>765</v>
      </c>
      <c r="C41" s="13">
        <v>62964.7</v>
      </c>
      <c r="D41" s="13">
        <v>78886.2</v>
      </c>
      <c r="E41" s="13">
        <v>62666.1</v>
      </c>
      <c r="F41" s="13">
        <v>-16220.1</v>
      </c>
      <c r="G41" s="14" t="s">
        <v>485</v>
      </c>
    </row>
    <row r="42" spans="1:7" ht="25.5" x14ac:dyDescent="0.2">
      <c r="A42" s="68" t="s">
        <v>769</v>
      </c>
      <c r="B42" s="69" t="s">
        <v>770</v>
      </c>
      <c r="C42" s="13">
        <v>9872.6</v>
      </c>
      <c r="D42" s="13">
        <v>10201.6</v>
      </c>
      <c r="E42" s="13">
        <v>9137.6</v>
      </c>
      <c r="F42" s="13">
        <v>-1064</v>
      </c>
      <c r="G42" s="14" t="s">
        <v>305</v>
      </c>
    </row>
    <row r="43" spans="1:7" x14ac:dyDescent="0.2">
      <c r="A43" s="68" t="s">
        <v>773</v>
      </c>
      <c r="B43" s="69" t="s">
        <v>774</v>
      </c>
      <c r="C43" s="13">
        <v>12505.2</v>
      </c>
      <c r="D43" s="13">
        <v>12826.9</v>
      </c>
      <c r="E43" s="13">
        <v>9760.6</v>
      </c>
      <c r="F43" s="13">
        <v>-3066.3</v>
      </c>
      <c r="G43" s="14" t="s">
        <v>912</v>
      </c>
    </row>
    <row r="44" spans="1:7" x14ac:dyDescent="0.2">
      <c r="A44" s="68" t="s">
        <v>778</v>
      </c>
      <c r="B44" s="69" t="s">
        <v>779</v>
      </c>
      <c r="C44" s="13">
        <v>26065.3</v>
      </c>
      <c r="D44" s="13">
        <v>38370.9</v>
      </c>
      <c r="E44" s="13">
        <v>22098</v>
      </c>
      <c r="F44" s="13">
        <v>-16272.9</v>
      </c>
      <c r="G44" s="14" t="s">
        <v>913</v>
      </c>
    </row>
    <row r="45" spans="1:7" x14ac:dyDescent="0.2">
      <c r="A45" s="68" t="s">
        <v>782</v>
      </c>
      <c r="B45" s="69" t="s">
        <v>783</v>
      </c>
      <c r="C45" s="13">
        <v>394462.9</v>
      </c>
      <c r="D45" s="13">
        <v>410370.1</v>
      </c>
      <c r="E45" s="13">
        <v>367796.8</v>
      </c>
      <c r="F45" s="13">
        <v>-42573.3</v>
      </c>
      <c r="G45" s="14" t="s">
        <v>305</v>
      </c>
    </row>
    <row r="46" spans="1:7" x14ac:dyDescent="0.2">
      <c r="A46" s="68" t="s">
        <v>792</v>
      </c>
      <c r="B46" s="69" t="s">
        <v>793</v>
      </c>
      <c r="C46" s="13">
        <v>20436.2</v>
      </c>
      <c r="D46" s="13">
        <v>21167.9</v>
      </c>
      <c r="E46" s="13">
        <v>18324.900000000001</v>
      </c>
      <c r="F46" s="13">
        <v>-2843</v>
      </c>
      <c r="G46" s="14" t="s">
        <v>794</v>
      </c>
    </row>
    <row r="47" spans="1:7" x14ac:dyDescent="0.2">
      <c r="A47" s="68" t="s">
        <v>797</v>
      </c>
      <c r="B47" s="69" t="s">
        <v>798</v>
      </c>
      <c r="C47" s="13">
        <v>189378</v>
      </c>
      <c r="D47" s="13">
        <v>185366</v>
      </c>
      <c r="E47" s="13">
        <v>170352</v>
      </c>
      <c r="F47" s="13">
        <v>-15014</v>
      </c>
      <c r="G47" s="14" t="s">
        <v>587</v>
      </c>
    </row>
    <row r="48" spans="1:7" ht="25.5" x14ac:dyDescent="0.2">
      <c r="A48" s="68" t="s">
        <v>800</v>
      </c>
      <c r="B48" s="69" t="s">
        <v>801</v>
      </c>
      <c r="C48" s="13">
        <v>5728.6</v>
      </c>
      <c r="D48" s="13">
        <v>5872.4</v>
      </c>
      <c r="E48" s="13">
        <v>4948.8999999999996</v>
      </c>
      <c r="F48" s="13">
        <v>-923.5</v>
      </c>
      <c r="G48" s="14" t="s">
        <v>626</v>
      </c>
    </row>
    <row r="49" spans="1:10" ht="25.5" x14ac:dyDescent="0.2">
      <c r="A49" s="68" t="s">
        <v>803</v>
      </c>
      <c r="B49" s="69" t="s">
        <v>804</v>
      </c>
      <c r="C49" s="13">
        <v>7672.7</v>
      </c>
      <c r="D49" s="13">
        <v>8591</v>
      </c>
      <c r="E49" s="13">
        <v>6304.2</v>
      </c>
      <c r="F49" s="13">
        <v>-2286.8000000000002</v>
      </c>
      <c r="G49" s="14" t="s">
        <v>805</v>
      </c>
    </row>
    <row r="50" spans="1:10" x14ac:dyDescent="0.2">
      <c r="A50" s="68" t="s">
        <v>806</v>
      </c>
      <c r="B50" s="69" t="s">
        <v>807</v>
      </c>
      <c r="C50" s="13">
        <v>12662.3</v>
      </c>
      <c r="D50" s="13">
        <v>13700.3</v>
      </c>
      <c r="E50" s="13">
        <v>12607.9</v>
      </c>
      <c r="F50" s="13">
        <v>-1092.4000000000001</v>
      </c>
      <c r="G50" s="14" t="s">
        <v>808</v>
      </c>
    </row>
    <row r="51" spans="1:10" x14ac:dyDescent="0.2">
      <c r="A51" s="68" t="s">
        <v>811</v>
      </c>
      <c r="B51" s="69" t="s">
        <v>812</v>
      </c>
      <c r="C51" s="13">
        <v>133115.29999999999</v>
      </c>
      <c r="D51" s="13">
        <v>137925.29999999999</v>
      </c>
      <c r="E51" s="13">
        <v>135756.6</v>
      </c>
      <c r="F51" s="13">
        <v>-2168.6999999999998</v>
      </c>
      <c r="G51" s="14" t="s">
        <v>914</v>
      </c>
    </row>
    <row r="52" spans="1:10" x14ac:dyDescent="0.2">
      <c r="A52" s="68" t="s">
        <v>815</v>
      </c>
      <c r="B52" s="69" t="s">
        <v>284</v>
      </c>
      <c r="C52" s="13">
        <v>19171.8</v>
      </c>
      <c r="D52" s="13">
        <v>19552.8</v>
      </c>
      <c r="E52" s="13">
        <v>15847.5</v>
      </c>
      <c r="F52" s="13">
        <v>-3705.3</v>
      </c>
      <c r="G52" s="14" t="s">
        <v>861</v>
      </c>
    </row>
    <row r="53" spans="1:10" x14ac:dyDescent="0.2">
      <c r="A53" s="68" t="s">
        <v>817</v>
      </c>
      <c r="B53" s="69" t="s">
        <v>287</v>
      </c>
      <c r="C53" s="13">
        <v>20503.599999999999</v>
      </c>
      <c r="D53" s="13">
        <v>20741.400000000001</v>
      </c>
      <c r="E53" s="13">
        <v>18922.7</v>
      </c>
      <c r="F53" s="13">
        <v>-1818.7</v>
      </c>
      <c r="G53" s="14" t="s">
        <v>674</v>
      </c>
    </row>
    <row r="54" spans="1:10" ht="25.5" x14ac:dyDescent="0.2">
      <c r="A54" s="68" t="s">
        <v>820</v>
      </c>
      <c r="B54" s="69" t="s">
        <v>821</v>
      </c>
      <c r="C54" s="13">
        <v>137349.20000000001</v>
      </c>
      <c r="D54" s="13">
        <v>137349.20000000001</v>
      </c>
      <c r="E54" s="13">
        <v>137349.20000000001</v>
      </c>
      <c r="F54" s="13"/>
      <c r="G54" s="14" t="s">
        <v>59</v>
      </c>
    </row>
    <row r="55" spans="1:10" x14ac:dyDescent="0.2">
      <c r="A55" s="68" t="s">
        <v>824</v>
      </c>
      <c r="B55" s="69" t="s">
        <v>825</v>
      </c>
      <c r="C55" s="13"/>
      <c r="D55" s="13"/>
      <c r="E55" s="13"/>
      <c r="F55" s="13"/>
      <c r="G55" s="14" t="s">
        <v>19</v>
      </c>
    </row>
    <row r="56" spans="1:10" x14ac:dyDescent="0.2">
      <c r="A56" s="68" t="s">
        <v>827</v>
      </c>
      <c r="B56" s="69" t="s">
        <v>828</v>
      </c>
      <c r="C56" s="13">
        <v>37967115.299999997</v>
      </c>
      <c r="D56" s="13">
        <v>41575012.100000001</v>
      </c>
      <c r="E56" s="13">
        <v>40125711.700000003</v>
      </c>
      <c r="F56" s="13">
        <v>-1449300.4</v>
      </c>
      <c r="G56" s="14" t="s">
        <v>646</v>
      </c>
    </row>
    <row r="57" spans="1:10" x14ac:dyDescent="0.2">
      <c r="A57" s="68"/>
      <c r="B57" s="69"/>
      <c r="C57" s="13"/>
      <c r="D57" s="13"/>
      <c r="E57" s="13"/>
      <c r="F57" s="13"/>
      <c r="G57" s="14"/>
    </row>
    <row r="58" spans="1:10" x14ac:dyDescent="0.2">
      <c r="A58" s="80" t="s">
        <v>879</v>
      </c>
      <c r="B58" s="69" t="s">
        <v>19</v>
      </c>
      <c r="C58" s="13">
        <v>58907905</v>
      </c>
      <c r="D58" s="13">
        <v>67973831.400000006</v>
      </c>
      <c r="E58" s="13">
        <v>64501549.799999997</v>
      </c>
      <c r="F58" s="13">
        <v>-3472281.6000000001</v>
      </c>
      <c r="G58" s="14" t="s">
        <v>296</v>
      </c>
      <c r="J58" s="22"/>
    </row>
    <row r="62" spans="1:10" x14ac:dyDescent="0.2">
      <c r="A62" s="2" t="s">
        <v>880</v>
      </c>
      <c r="E62" s="23" t="s">
        <v>84</v>
      </c>
    </row>
    <row r="65" spans="1:5" x14ac:dyDescent="0.2">
      <c r="A65" s="2" t="s">
        <v>85</v>
      </c>
      <c r="E65" s="21" t="s">
        <v>86</v>
      </c>
    </row>
    <row r="68" spans="1:5" x14ac:dyDescent="0.2">
      <c r="A68" s="2" t="s">
        <v>87</v>
      </c>
      <c r="E68" s="21" t="s">
        <v>80</v>
      </c>
    </row>
    <row r="71" spans="1:5" x14ac:dyDescent="0.2">
      <c r="A71" s="2" t="s">
        <v>88</v>
      </c>
      <c r="E71" s="21" t="s">
        <v>81</v>
      </c>
    </row>
    <row r="74" spans="1:5" x14ac:dyDescent="0.2">
      <c r="A74" s="2" t="s">
        <v>882</v>
      </c>
      <c r="E74" s="21" t="s">
        <v>883</v>
      </c>
    </row>
    <row r="77" spans="1:5" x14ac:dyDescent="0.2">
      <c r="A77" s="2" t="s">
        <v>884</v>
      </c>
      <c r="E77" s="21" t="s">
        <v>885</v>
      </c>
    </row>
    <row r="80" spans="1:5" x14ac:dyDescent="0.2">
      <c r="A80" s="2" t="s">
        <v>227</v>
      </c>
      <c r="E80" s="21" t="s">
        <v>82</v>
      </c>
    </row>
  </sheetData>
  <mergeCells count="9">
    <mergeCell ref="E1:G1"/>
    <mergeCell ref="E2:G2"/>
    <mergeCell ref="A3:G3"/>
    <mergeCell ref="A5:A6"/>
    <mergeCell ref="B5:B6"/>
    <mergeCell ref="C5:C6"/>
    <mergeCell ref="D5:D6"/>
    <mergeCell ref="E5:E6"/>
    <mergeCell ref="F5:G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0"/>
  <sheetViews>
    <sheetView workbookViewId="0">
      <selection activeCell="A4" sqref="A4"/>
    </sheetView>
  </sheetViews>
  <sheetFormatPr defaultRowHeight="12.75" x14ac:dyDescent="0.2"/>
  <cols>
    <col min="1" max="1" width="64" style="2" customWidth="1"/>
    <col min="2" max="2" width="10.7109375" style="66" customWidth="1"/>
    <col min="3" max="3" width="14" style="23" customWidth="1"/>
    <col min="4" max="4" width="14.28515625" style="23" customWidth="1"/>
    <col min="5" max="5" width="13.5703125" style="23" customWidth="1"/>
    <col min="6" max="6" width="15.7109375" style="23" customWidth="1"/>
    <col min="7" max="7" width="6.7109375" style="1" customWidth="1"/>
  </cols>
  <sheetData>
    <row r="1" spans="1:7" ht="18.75" customHeight="1" x14ac:dyDescent="0.2">
      <c r="E1" s="598" t="s">
        <v>915</v>
      </c>
      <c r="F1" s="598"/>
      <c r="G1" s="598"/>
    </row>
    <row r="2" spans="1:7" ht="24.75" customHeight="1" x14ac:dyDescent="0.2">
      <c r="E2" s="598" t="s">
        <v>67</v>
      </c>
      <c r="F2" s="598"/>
      <c r="G2" s="598"/>
    </row>
    <row r="3" spans="1:7" ht="62.25" customHeight="1" x14ac:dyDescent="0.2">
      <c r="A3" s="26" t="s">
        <v>916</v>
      </c>
      <c r="B3" s="26"/>
      <c r="C3" s="26"/>
      <c r="D3" s="26"/>
      <c r="E3" s="26"/>
      <c r="F3" s="26"/>
      <c r="G3" s="82"/>
    </row>
    <row r="4" spans="1:7" x14ac:dyDescent="0.2">
      <c r="F4" s="23" t="s">
        <v>68</v>
      </c>
      <c r="G4" s="67"/>
    </row>
    <row r="5" spans="1:7" ht="28.5" customHeight="1" x14ac:dyDescent="0.2">
      <c r="A5" s="27" t="s">
        <v>69</v>
      </c>
      <c r="B5" s="27" t="s">
        <v>230</v>
      </c>
      <c r="C5" s="29" t="s">
        <v>71</v>
      </c>
      <c r="D5" s="29" t="s">
        <v>72</v>
      </c>
      <c r="E5" s="29" t="s">
        <v>73</v>
      </c>
      <c r="F5" s="29" t="s">
        <v>74</v>
      </c>
      <c r="G5" s="29"/>
    </row>
    <row r="6" spans="1:7" x14ac:dyDescent="0.2">
      <c r="A6" s="27"/>
      <c r="B6" s="27"/>
      <c r="C6" s="29"/>
      <c r="D6" s="29"/>
      <c r="E6" s="29"/>
      <c r="F6" s="25" t="s">
        <v>75</v>
      </c>
      <c r="G6" s="24" t="s">
        <v>76</v>
      </c>
    </row>
    <row r="7" spans="1:7" ht="9.9499999999999993" customHeight="1" x14ac:dyDescent="0.2">
      <c r="A7" s="7">
        <v>1</v>
      </c>
      <c r="B7" s="8">
        <v>2</v>
      </c>
      <c r="C7" s="8">
        <v>3</v>
      </c>
      <c r="D7" s="8">
        <v>4</v>
      </c>
      <c r="E7" s="8">
        <v>5</v>
      </c>
      <c r="F7" s="8">
        <v>6</v>
      </c>
      <c r="G7" s="8">
        <v>7</v>
      </c>
    </row>
    <row r="8" spans="1:7" x14ac:dyDescent="0.2">
      <c r="A8" s="34" t="s">
        <v>231</v>
      </c>
      <c r="B8" s="69" t="s">
        <v>232</v>
      </c>
      <c r="C8" s="13">
        <v>760</v>
      </c>
      <c r="D8" s="13">
        <v>880</v>
      </c>
      <c r="E8" s="13">
        <v>986.9</v>
      </c>
      <c r="F8" s="13">
        <v>106.9</v>
      </c>
      <c r="G8" s="14" t="s">
        <v>917</v>
      </c>
    </row>
    <row r="9" spans="1:7" x14ac:dyDescent="0.2">
      <c r="A9" s="34" t="s">
        <v>239</v>
      </c>
      <c r="B9" s="69" t="s">
        <v>240</v>
      </c>
      <c r="C9" s="13">
        <v>300</v>
      </c>
      <c r="D9" s="13">
        <v>300</v>
      </c>
      <c r="E9" s="13">
        <v>553</v>
      </c>
      <c r="F9" s="13">
        <v>253</v>
      </c>
      <c r="G9" s="14" t="s">
        <v>918</v>
      </c>
    </row>
    <row r="10" spans="1:7" x14ac:dyDescent="0.2">
      <c r="A10" s="34" t="s">
        <v>244</v>
      </c>
      <c r="B10" s="69" t="s">
        <v>245</v>
      </c>
      <c r="C10" s="13"/>
      <c r="D10" s="13"/>
      <c r="E10" s="13"/>
      <c r="F10" s="13"/>
      <c r="G10" s="14" t="s">
        <v>19</v>
      </c>
    </row>
    <row r="11" spans="1:7" x14ac:dyDescent="0.2">
      <c r="A11" s="34" t="s">
        <v>249</v>
      </c>
      <c r="B11" s="69" t="s">
        <v>250</v>
      </c>
      <c r="C11" s="13"/>
      <c r="D11" s="13"/>
      <c r="E11" s="13"/>
      <c r="F11" s="13"/>
      <c r="G11" s="14" t="s">
        <v>19</v>
      </c>
    </row>
    <row r="12" spans="1:7" x14ac:dyDescent="0.2">
      <c r="A12" s="34" t="s">
        <v>254</v>
      </c>
      <c r="B12" s="69" t="s">
        <v>243</v>
      </c>
      <c r="C12" s="13">
        <v>44940</v>
      </c>
      <c r="D12" s="13">
        <v>57500.5</v>
      </c>
      <c r="E12" s="13">
        <v>55159.4</v>
      </c>
      <c r="F12" s="13">
        <v>-2341.1</v>
      </c>
      <c r="G12" s="14" t="s">
        <v>394</v>
      </c>
    </row>
    <row r="13" spans="1:7" x14ac:dyDescent="0.2">
      <c r="A13" s="34" t="s">
        <v>280</v>
      </c>
      <c r="B13" s="69" t="s">
        <v>281</v>
      </c>
      <c r="C13" s="13">
        <v>21059</v>
      </c>
      <c r="D13" s="13">
        <v>18959</v>
      </c>
      <c r="E13" s="13">
        <v>18576.7</v>
      </c>
      <c r="F13" s="13">
        <v>-382.3</v>
      </c>
      <c r="G13" s="14" t="s">
        <v>919</v>
      </c>
    </row>
    <row r="14" spans="1:7" x14ac:dyDescent="0.2">
      <c r="A14" s="34" t="s">
        <v>294</v>
      </c>
      <c r="B14" s="69" t="s">
        <v>295</v>
      </c>
      <c r="C14" s="13">
        <v>12046</v>
      </c>
      <c r="D14" s="13">
        <v>14476.2</v>
      </c>
      <c r="E14" s="13">
        <v>17360.8</v>
      </c>
      <c r="F14" s="13">
        <v>2884.6</v>
      </c>
      <c r="G14" s="14" t="s">
        <v>920</v>
      </c>
    </row>
    <row r="15" spans="1:7" x14ac:dyDescent="0.2">
      <c r="A15" s="34" t="s">
        <v>327</v>
      </c>
      <c r="B15" s="69" t="s">
        <v>328</v>
      </c>
      <c r="C15" s="13">
        <v>95958</v>
      </c>
      <c r="D15" s="13">
        <v>98869</v>
      </c>
      <c r="E15" s="13">
        <v>90994.1</v>
      </c>
      <c r="F15" s="13">
        <v>-7874.9</v>
      </c>
      <c r="G15" s="14" t="s">
        <v>808</v>
      </c>
    </row>
    <row r="16" spans="1:7" x14ac:dyDescent="0.2">
      <c r="A16" s="34" t="s">
        <v>376</v>
      </c>
      <c r="B16" s="69" t="s">
        <v>377</v>
      </c>
      <c r="C16" s="13">
        <v>27578.1</v>
      </c>
      <c r="D16" s="13">
        <v>22009.200000000001</v>
      </c>
      <c r="E16" s="13">
        <v>23038.799999999999</v>
      </c>
      <c r="F16" s="13">
        <v>1029.5999999999999</v>
      </c>
      <c r="G16" s="14" t="s">
        <v>921</v>
      </c>
    </row>
    <row r="17" spans="1:7" x14ac:dyDescent="0.2">
      <c r="A17" s="34" t="s">
        <v>384</v>
      </c>
      <c r="B17" s="69" t="s">
        <v>385</v>
      </c>
      <c r="C17" s="13">
        <v>31145.599999999999</v>
      </c>
      <c r="D17" s="13">
        <v>31992.6</v>
      </c>
      <c r="E17" s="13">
        <v>32012.799999999999</v>
      </c>
      <c r="F17" s="13">
        <v>20.2</v>
      </c>
      <c r="G17" s="14" t="s">
        <v>922</v>
      </c>
    </row>
    <row r="18" spans="1:7" x14ac:dyDescent="0.2">
      <c r="A18" s="34" t="s">
        <v>923</v>
      </c>
      <c r="B18" s="69" t="s">
        <v>402</v>
      </c>
      <c r="C18" s="13"/>
      <c r="D18" s="13"/>
      <c r="E18" s="13"/>
      <c r="F18" s="13"/>
      <c r="G18" s="14" t="s">
        <v>19</v>
      </c>
    </row>
    <row r="19" spans="1:7" x14ac:dyDescent="0.2">
      <c r="A19" s="34" t="s">
        <v>423</v>
      </c>
      <c r="B19" s="69" t="s">
        <v>424</v>
      </c>
      <c r="C19" s="13">
        <v>74760</v>
      </c>
      <c r="D19" s="13">
        <v>74694.5</v>
      </c>
      <c r="E19" s="13">
        <v>122203.6</v>
      </c>
      <c r="F19" s="13">
        <v>47509.1</v>
      </c>
      <c r="G19" s="14" t="s">
        <v>924</v>
      </c>
    </row>
    <row r="20" spans="1:7" x14ac:dyDescent="0.2">
      <c r="A20" s="34" t="s">
        <v>493</v>
      </c>
      <c r="B20" s="69" t="s">
        <v>494</v>
      </c>
      <c r="C20" s="13">
        <v>69859.199999999997</v>
      </c>
      <c r="D20" s="13">
        <v>81642.399999999994</v>
      </c>
      <c r="E20" s="13">
        <v>59976.2</v>
      </c>
      <c r="F20" s="13">
        <v>-21666.2</v>
      </c>
      <c r="G20" s="14" t="s">
        <v>925</v>
      </c>
    </row>
    <row r="21" spans="1:7" x14ac:dyDescent="0.2">
      <c r="A21" s="34" t="s">
        <v>524</v>
      </c>
      <c r="B21" s="69" t="s">
        <v>525</v>
      </c>
      <c r="C21" s="13">
        <v>9290</v>
      </c>
      <c r="D21" s="13">
        <v>6790</v>
      </c>
      <c r="E21" s="13">
        <v>6879.3</v>
      </c>
      <c r="F21" s="13">
        <v>89.3</v>
      </c>
      <c r="G21" s="14" t="s">
        <v>926</v>
      </c>
    </row>
    <row r="22" spans="1:7" x14ac:dyDescent="0.2">
      <c r="A22" s="34" t="s">
        <v>564</v>
      </c>
      <c r="B22" s="69" t="s">
        <v>565</v>
      </c>
      <c r="C22" s="13">
        <v>44453.5</v>
      </c>
      <c r="D22" s="13">
        <v>47085.1</v>
      </c>
      <c r="E22" s="13">
        <v>36712.199999999997</v>
      </c>
      <c r="F22" s="13">
        <v>-10372.9</v>
      </c>
      <c r="G22" s="14" t="s">
        <v>927</v>
      </c>
    </row>
    <row r="23" spans="1:7" x14ac:dyDescent="0.2">
      <c r="A23" s="34" t="s">
        <v>621</v>
      </c>
      <c r="B23" s="69" t="s">
        <v>622</v>
      </c>
      <c r="C23" s="13">
        <v>8297</v>
      </c>
      <c r="D23" s="13">
        <v>9464</v>
      </c>
      <c r="E23" s="13">
        <v>9106.7000000000007</v>
      </c>
      <c r="F23" s="13">
        <v>-357.3</v>
      </c>
      <c r="G23" s="14" t="s">
        <v>928</v>
      </c>
    </row>
    <row r="24" spans="1:7" x14ac:dyDescent="0.2">
      <c r="A24" s="34" t="s">
        <v>635</v>
      </c>
      <c r="B24" s="69" t="s">
        <v>636</v>
      </c>
      <c r="C24" s="13">
        <v>156500.79999999999</v>
      </c>
      <c r="D24" s="13">
        <v>181928.7</v>
      </c>
      <c r="E24" s="13">
        <v>221459.20000000001</v>
      </c>
      <c r="F24" s="13">
        <v>39530.5</v>
      </c>
      <c r="G24" s="14" t="s">
        <v>929</v>
      </c>
    </row>
    <row r="25" spans="1:7" x14ac:dyDescent="0.2">
      <c r="A25" s="34" t="s">
        <v>661</v>
      </c>
      <c r="B25" s="69" t="s">
        <v>662</v>
      </c>
      <c r="C25" s="13">
        <v>102848.7</v>
      </c>
      <c r="D25" s="13">
        <v>107434.4</v>
      </c>
      <c r="E25" s="13">
        <v>104438.2</v>
      </c>
      <c r="F25" s="13">
        <v>-2996.2</v>
      </c>
      <c r="G25" s="14" t="s">
        <v>460</v>
      </c>
    </row>
    <row r="26" spans="1:7" x14ac:dyDescent="0.2">
      <c r="A26" s="34" t="s">
        <v>684</v>
      </c>
      <c r="B26" s="69" t="s">
        <v>685</v>
      </c>
      <c r="C26" s="13">
        <v>2400</v>
      </c>
      <c r="D26" s="13">
        <v>3600</v>
      </c>
      <c r="E26" s="13">
        <v>3527.8</v>
      </c>
      <c r="F26" s="13">
        <v>-72.2</v>
      </c>
      <c r="G26" s="14" t="s">
        <v>919</v>
      </c>
    </row>
    <row r="27" spans="1:7" x14ac:dyDescent="0.2">
      <c r="A27" s="34" t="s">
        <v>692</v>
      </c>
      <c r="B27" s="69" t="s">
        <v>693</v>
      </c>
      <c r="C27" s="13">
        <v>150</v>
      </c>
      <c r="D27" s="13">
        <v>150</v>
      </c>
      <c r="E27" s="13">
        <v>3</v>
      </c>
      <c r="F27" s="13">
        <v>-147</v>
      </c>
      <c r="G27" s="14" t="s">
        <v>930</v>
      </c>
    </row>
    <row r="28" spans="1:7" x14ac:dyDescent="0.2">
      <c r="A28" s="34" t="s">
        <v>702</v>
      </c>
      <c r="B28" s="69" t="s">
        <v>703</v>
      </c>
      <c r="C28" s="13">
        <v>400</v>
      </c>
      <c r="D28" s="13">
        <v>470</v>
      </c>
      <c r="E28" s="13">
        <v>893.2</v>
      </c>
      <c r="F28" s="13">
        <v>423.2</v>
      </c>
      <c r="G28" s="14" t="s">
        <v>931</v>
      </c>
    </row>
    <row r="29" spans="1:7" x14ac:dyDescent="0.2">
      <c r="A29" s="34" t="s">
        <v>710</v>
      </c>
      <c r="B29" s="69" t="s">
        <v>711</v>
      </c>
      <c r="C29" s="13">
        <v>40356</v>
      </c>
      <c r="D29" s="13">
        <v>41167.300000000003</v>
      </c>
      <c r="E29" s="13">
        <v>48647</v>
      </c>
      <c r="F29" s="13">
        <v>7479.7</v>
      </c>
      <c r="G29" s="14" t="s">
        <v>932</v>
      </c>
    </row>
    <row r="30" spans="1:7" x14ac:dyDescent="0.2">
      <c r="A30" s="34" t="s">
        <v>714</v>
      </c>
      <c r="B30" s="69" t="s">
        <v>715</v>
      </c>
      <c r="C30" s="13"/>
      <c r="D30" s="13">
        <v>1920</v>
      </c>
      <c r="E30" s="13">
        <v>1920</v>
      </c>
      <c r="F30" s="13"/>
      <c r="G30" s="14" t="s">
        <v>59</v>
      </c>
    </row>
    <row r="31" spans="1:7" x14ac:dyDescent="0.2">
      <c r="A31" s="34" t="s">
        <v>719</v>
      </c>
      <c r="B31" s="69" t="s">
        <v>720</v>
      </c>
      <c r="C31" s="13">
        <v>100</v>
      </c>
      <c r="D31" s="13">
        <v>100</v>
      </c>
      <c r="E31" s="13"/>
      <c r="F31" s="13">
        <v>-100</v>
      </c>
      <c r="G31" s="14" t="s">
        <v>19</v>
      </c>
    </row>
    <row r="32" spans="1:7" x14ac:dyDescent="0.2">
      <c r="A32" s="34" t="s">
        <v>729</v>
      </c>
      <c r="B32" s="69" t="s">
        <v>730</v>
      </c>
      <c r="C32" s="13"/>
      <c r="D32" s="13"/>
      <c r="E32" s="13"/>
      <c r="F32" s="13"/>
      <c r="G32" s="14" t="s">
        <v>19</v>
      </c>
    </row>
    <row r="33" spans="1:7" x14ac:dyDescent="0.2">
      <c r="A33" s="34" t="s">
        <v>735</v>
      </c>
      <c r="B33" s="69" t="s">
        <v>736</v>
      </c>
      <c r="C33" s="13">
        <v>51126.7</v>
      </c>
      <c r="D33" s="13">
        <v>51126.7</v>
      </c>
      <c r="E33" s="13">
        <v>61342.3</v>
      </c>
      <c r="F33" s="13">
        <v>10215.6</v>
      </c>
      <c r="G33" s="14" t="s">
        <v>933</v>
      </c>
    </row>
    <row r="34" spans="1:7" x14ac:dyDescent="0.2">
      <c r="A34" s="34" t="s">
        <v>740</v>
      </c>
      <c r="B34" s="69" t="s">
        <v>741</v>
      </c>
      <c r="C34" s="13">
        <v>48000</v>
      </c>
      <c r="D34" s="13">
        <v>48000</v>
      </c>
      <c r="E34" s="13">
        <v>53862.400000000001</v>
      </c>
      <c r="F34" s="13">
        <v>5862.4</v>
      </c>
      <c r="G34" s="14" t="s">
        <v>934</v>
      </c>
    </row>
    <row r="35" spans="1:7" x14ac:dyDescent="0.2">
      <c r="A35" s="34" t="s">
        <v>742</v>
      </c>
      <c r="B35" s="69" t="s">
        <v>743</v>
      </c>
      <c r="C35" s="13">
        <v>38</v>
      </c>
      <c r="D35" s="13">
        <v>38</v>
      </c>
      <c r="E35" s="13"/>
      <c r="F35" s="13">
        <v>-38</v>
      </c>
      <c r="G35" s="14" t="s">
        <v>19</v>
      </c>
    </row>
    <row r="36" spans="1:7" x14ac:dyDescent="0.2">
      <c r="A36" s="34" t="s">
        <v>745</v>
      </c>
      <c r="B36" s="69" t="s">
        <v>746</v>
      </c>
      <c r="C36" s="13"/>
      <c r="D36" s="13"/>
      <c r="E36" s="13"/>
      <c r="F36" s="13"/>
      <c r="G36" s="14" t="s">
        <v>19</v>
      </c>
    </row>
    <row r="37" spans="1:7" x14ac:dyDescent="0.2">
      <c r="A37" s="34" t="s">
        <v>749</v>
      </c>
      <c r="B37" s="69" t="s">
        <v>259</v>
      </c>
      <c r="C37" s="13">
        <v>950</v>
      </c>
      <c r="D37" s="13">
        <v>950</v>
      </c>
      <c r="E37" s="13">
        <v>1008.5</v>
      </c>
      <c r="F37" s="13">
        <v>58.5</v>
      </c>
      <c r="G37" s="14" t="s">
        <v>935</v>
      </c>
    </row>
    <row r="38" spans="1:7" x14ac:dyDescent="0.2">
      <c r="A38" s="34" t="s">
        <v>755</v>
      </c>
      <c r="B38" s="69" t="s">
        <v>262</v>
      </c>
      <c r="C38" s="13"/>
      <c r="D38" s="13"/>
      <c r="E38" s="13"/>
      <c r="F38" s="13"/>
      <c r="G38" s="14" t="s">
        <v>19</v>
      </c>
    </row>
    <row r="39" spans="1:7" x14ac:dyDescent="0.2">
      <c r="A39" s="34" t="s">
        <v>758</v>
      </c>
      <c r="B39" s="69" t="s">
        <v>264</v>
      </c>
      <c r="C39" s="13">
        <v>4880</v>
      </c>
      <c r="D39" s="13">
        <v>4880</v>
      </c>
      <c r="E39" s="13">
        <v>4692.6000000000004</v>
      </c>
      <c r="F39" s="13">
        <v>-187.4</v>
      </c>
      <c r="G39" s="14" t="s">
        <v>928</v>
      </c>
    </row>
    <row r="40" spans="1:7" x14ac:dyDescent="0.2">
      <c r="A40" s="34" t="s">
        <v>762</v>
      </c>
      <c r="B40" s="69" t="s">
        <v>248</v>
      </c>
      <c r="C40" s="13"/>
      <c r="D40" s="13">
        <v>3305</v>
      </c>
      <c r="E40" s="13">
        <v>2524.1999999999998</v>
      </c>
      <c r="F40" s="13">
        <v>-780.8</v>
      </c>
      <c r="G40" s="14" t="s">
        <v>507</v>
      </c>
    </row>
    <row r="41" spans="1:7" x14ac:dyDescent="0.2">
      <c r="A41" s="34" t="s">
        <v>766</v>
      </c>
      <c r="B41" s="69" t="s">
        <v>765</v>
      </c>
      <c r="C41" s="13">
        <v>50</v>
      </c>
      <c r="D41" s="13">
        <v>367.1</v>
      </c>
      <c r="E41" s="13">
        <v>366.9</v>
      </c>
      <c r="F41" s="13">
        <v>-0.2</v>
      </c>
      <c r="G41" s="14" t="s">
        <v>5</v>
      </c>
    </row>
    <row r="42" spans="1:7" ht="25.5" x14ac:dyDescent="0.2">
      <c r="A42" s="34" t="s">
        <v>769</v>
      </c>
      <c r="B42" s="69" t="s">
        <v>770</v>
      </c>
      <c r="C42" s="13"/>
      <c r="D42" s="13"/>
      <c r="E42" s="13"/>
      <c r="F42" s="13"/>
      <c r="G42" s="14" t="s">
        <v>19</v>
      </c>
    </row>
    <row r="43" spans="1:7" x14ac:dyDescent="0.2">
      <c r="A43" s="34" t="s">
        <v>773</v>
      </c>
      <c r="B43" s="69" t="s">
        <v>774</v>
      </c>
      <c r="C43" s="13">
        <v>10</v>
      </c>
      <c r="D43" s="13">
        <v>10</v>
      </c>
      <c r="E43" s="13">
        <v>15.9</v>
      </c>
      <c r="F43" s="13">
        <v>5.9</v>
      </c>
      <c r="G43" s="14" t="s">
        <v>936</v>
      </c>
    </row>
    <row r="44" spans="1:7" x14ac:dyDescent="0.2">
      <c r="A44" s="34" t="s">
        <v>778</v>
      </c>
      <c r="B44" s="69" t="s">
        <v>779</v>
      </c>
      <c r="C44" s="13">
        <v>450</v>
      </c>
      <c r="D44" s="13">
        <v>526.4</v>
      </c>
      <c r="E44" s="13">
        <v>601.5</v>
      </c>
      <c r="F44" s="13">
        <v>75.099999999999994</v>
      </c>
      <c r="G44" s="14" t="s">
        <v>937</v>
      </c>
    </row>
    <row r="45" spans="1:7" x14ac:dyDescent="0.2">
      <c r="A45" s="34" t="s">
        <v>782</v>
      </c>
      <c r="B45" s="69" t="s">
        <v>783</v>
      </c>
      <c r="C45" s="13">
        <v>6550</v>
      </c>
      <c r="D45" s="13">
        <v>6550</v>
      </c>
      <c r="E45" s="13">
        <v>8029.2</v>
      </c>
      <c r="F45" s="13">
        <v>1479.2</v>
      </c>
      <c r="G45" s="14" t="s">
        <v>938</v>
      </c>
    </row>
    <row r="46" spans="1:7" x14ac:dyDescent="0.2">
      <c r="A46" s="34" t="s">
        <v>792</v>
      </c>
      <c r="B46" s="69" t="s">
        <v>793</v>
      </c>
      <c r="C46" s="13"/>
      <c r="D46" s="13"/>
      <c r="E46" s="13"/>
      <c r="F46" s="13"/>
      <c r="G46" s="14" t="s">
        <v>19</v>
      </c>
    </row>
    <row r="47" spans="1:7" x14ac:dyDescent="0.2">
      <c r="A47" s="34" t="s">
        <v>797</v>
      </c>
      <c r="B47" s="69" t="s">
        <v>798</v>
      </c>
      <c r="C47" s="13">
        <v>1541</v>
      </c>
      <c r="D47" s="13">
        <v>1645.2</v>
      </c>
      <c r="E47" s="13">
        <v>1543.1</v>
      </c>
      <c r="F47" s="13">
        <v>-102.1</v>
      </c>
      <c r="G47" s="14" t="s">
        <v>721</v>
      </c>
    </row>
    <row r="48" spans="1:7" ht="25.5" x14ac:dyDescent="0.2">
      <c r="A48" s="34" t="s">
        <v>800</v>
      </c>
      <c r="B48" s="69" t="s">
        <v>801</v>
      </c>
      <c r="C48" s="13"/>
      <c r="D48" s="13"/>
      <c r="E48" s="13"/>
      <c r="F48" s="13"/>
      <c r="G48" s="14" t="s">
        <v>19</v>
      </c>
    </row>
    <row r="49" spans="1:7" x14ac:dyDescent="0.2">
      <c r="A49" s="34" t="s">
        <v>803</v>
      </c>
      <c r="B49" s="69" t="s">
        <v>804</v>
      </c>
      <c r="C49" s="13"/>
      <c r="D49" s="13"/>
      <c r="E49" s="13"/>
      <c r="F49" s="13"/>
      <c r="G49" s="14" t="s">
        <v>19</v>
      </c>
    </row>
    <row r="50" spans="1:7" x14ac:dyDescent="0.2">
      <c r="A50" s="34" t="s">
        <v>806</v>
      </c>
      <c r="B50" s="69" t="s">
        <v>807</v>
      </c>
      <c r="C50" s="13"/>
      <c r="D50" s="13"/>
      <c r="E50" s="13"/>
      <c r="F50" s="13"/>
      <c r="G50" s="14" t="s">
        <v>19</v>
      </c>
    </row>
    <row r="51" spans="1:7" x14ac:dyDescent="0.2">
      <c r="A51" s="34" t="s">
        <v>811</v>
      </c>
      <c r="B51" s="69" t="s">
        <v>812</v>
      </c>
      <c r="C51" s="13">
        <v>1100</v>
      </c>
      <c r="D51" s="13">
        <v>1471.5</v>
      </c>
      <c r="E51" s="13">
        <v>1573.4</v>
      </c>
      <c r="F51" s="13">
        <v>101.9</v>
      </c>
      <c r="G51" s="14" t="s">
        <v>939</v>
      </c>
    </row>
    <row r="52" spans="1:7" x14ac:dyDescent="0.2">
      <c r="A52" s="34" t="s">
        <v>815</v>
      </c>
      <c r="B52" s="69" t="s">
        <v>284</v>
      </c>
      <c r="C52" s="13">
        <v>3350</v>
      </c>
      <c r="D52" s="13">
        <v>5240</v>
      </c>
      <c r="E52" s="13">
        <v>6982.1</v>
      </c>
      <c r="F52" s="13">
        <v>1742.1</v>
      </c>
      <c r="G52" s="14" t="s">
        <v>940</v>
      </c>
    </row>
    <row r="53" spans="1:7" x14ac:dyDescent="0.2">
      <c r="A53" s="34" t="s">
        <v>817</v>
      </c>
      <c r="B53" s="69" t="s">
        <v>287</v>
      </c>
      <c r="C53" s="13">
        <v>204.5</v>
      </c>
      <c r="D53" s="13">
        <v>204.5</v>
      </c>
      <c r="E53" s="13">
        <v>36</v>
      </c>
      <c r="F53" s="13">
        <v>-168.5</v>
      </c>
      <c r="G53" s="14" t="s">
        <v>941</v>
      </c>
    </row>
    <row r="54" spans="1:7" ht="25.5" x14ac:dyDescent="0.2">
      <c r="A54" s="34" t="s">
        <v>820</v>
      </c>
      <c r="B54" s="69" t="s">
        <v>821</v>
      </c>
      <c r="C54" s="13"/>
      <c r="D54" s="13"/>
      <c r="E54" s="13"/>
      <c r="F54" s="13"/>
      <c r="G54" s="14" t="s">
        <v>19</v>
      </c>
    </row>
    <row r="55" spans="1:7" x14ac:dyDescent="0.2">
      <c r="A55" s="34" t="s">
        <v>824</v>
      </c>
      <c r="B55" s="69" t="s">
        <v>825</v>
      </c>
      <c r="C55" s="13"/>
      <c r="D55" s="13"/>
      <c r="E55" s="13"/>
      <c r="F55" s="13"/>
      <c r="G55" s="14" t="s">
        <v>19</v>
      </c>
    </row>
    <row r="56" spans="1:7" x14ac:dyDescent="0.2">
      <c r="A56" s="34" t="s">
        <v>827</v>
      </c>
      <c r="B56" s="69" t="s">
        <v>828</v>
      </c>
      <c r="C56" s="13"/>
      <c r="D56" s="13"/>
      <c r="E56" s="13"/>
      <c r="F56" s="13"/>
      <c r="G56" s="14" t="s">
        <v>19</v>
      </c>
    </row>
    <row r="57" spans="1:7" x14ac:dyDescent="0.2">
      <c r="A57" s="34"/>
      <c r="B57" s="69"/>
      <c r="C57" s="13"/>
      <c r="D57" s="13"/>
      <c r="E57" s="13"/>
      <c r="F57" s="13"/>
      <c r="G57" s="14"/>
    </row>
    <row r="58" spans="1:7" x14ac:dyDescent="0.2">
      <c r="A58" s="34" t="s">
        <v>879</v>
      </c>
      <c r="B58" s="69" t="s">
        <v>19</v>
      </c>
      <c r="C58" s="13">
        <v>861452.1</v>
      </c>
      <c r="D58" s="13">
        <v>925747.3</v>
      </c>
      <c r="E58" s="13">
        <v>997027</v>
      </c>
      <c r="F58" s="13">
        <v>71279.7</v>
      </c>
      <c r="G58" s="14" t="s">
        <v>942</v>
      </c>
    </row>
    <row r="62" spans="1:7" x14ac:dyDescent="0.2">
      <c r="A62" s="2" t="s">
        <v>880</v>
      </c>
      <c r="E62" s="23" t="s">
        <v>84</v>
      </c>
    </row>
    <row r="65" spans="1:5" x14ac:dyDescent="0.2">
      <c r="A65" s="2" t="s">
        <v>85</v>
      </c>
      <c r="E65" s="21" t="s">
        <v>86</v>
      </c>
    </row>
    <row r="68" spans="1:5" x14ac:dyDescent="0.2">
      <c r="A68" s="2" t="s">
        <v>87</v>
      </c>
      <c r="E68" s="21" t="s">
        <v>80</v>
      </c>
    </row>
    <row r="71" spans="1:5" x14ac:dyDescent="0.2">
      <c r="A71" s="2" t="s">
        <v>88</v>
      </c>
      <c r="E71" s="21" t="s">
        <v>81</v>
      </c>
    </row>
    <row r="74" spans="1:5" x14ac:dyDescent="0.2">
      <c r="A74" s="2" t="s">
        <v>882</v>
      </c>
      <c r="E74" s="21" t="s">
        <v>883</v>
      </c>
    </row>
    <row r="77" spans="1:5" x14ac:dyDescent="0.2">
      <c r="A77" s="2" t="s">
        <v>943</v>
      </c>
      <c r="E77" s="21" t="s">
        <v>885</v>
      </c>
    </row>
    <row r="80" spans="1:5" x14ac:dyDescent="0.2">
      <c r="A80" s="2" t="s">
        <v>227</v>
      </c>
      <c r="E80" s="21" t="s">
        <v>82</v>
      </c>
    </row>
  </sheetData>
  <mergeCells count="2">
    <mergeCell ref="E1:G1"/>
    <mergeCell ref="E2:G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4"/>
  <sheetViews>
    <sheetView workbookViewId="0">
      <selection activeCell="A3" sqref="A3"/>
    </sheetView>
  </sheetViews>
  <sheetFormatPr defaultRowHeight="12.75" x14ac:dyDescent="0.2"/>
  <cols>
    <col min="1" max="1" width="62.5703125" style="2" customWidth="1"/>
    <col min="2" max="2" width="10.7109375" style="66" customWidth="1"/>
    <col min="3" max="6" width="15.7109375" style="23" customWidth="1"/>
    <col min="7" max="7" width="6.7109375" style="1" customWidth="1"/>
  </cols>
  <sheetData>
    <row r="1" spans="1:7" ht="13.5" customHeight="1" x14ac:dyDescent="0.2">
      <c r="E1" s="598" t="s">
        <v>944</v>
      </c>
      <c r="F1" s="598"/>
      <c r="G1" s="598"/>
    </row>
    <row r="2" spans="1:7" ht="26.25" customHeight="1" x14ac:dyDescent="0.2">
      <c r="E2" s="598" t="s">
        <v>67</v>
      </c>
      <c r="F2" s="598"/>
      <c r="G2" s="598"/>
    </row>
    <row r="3" spans="1:7" ht="62.25" customHeight="1" x14ac:dyDescent="0.2">
      <c r="A3" s="26" t="s">
        <v>945</v>
      </c>
      <c r="B3" s="26"/>
      <c r="C3" s="26"/>
      <c r="D3" s="26"/>
      <c r="E3" s="26"/>
      <c r="F3" s="26"/>
      <c r="G3" s="82"/>
    </row>
    <row r="4" spans="1:7" x14ac:dyDescent="0.2">
      <c r="F4" s="23" t="s">
        <v>68</v>
      </c>
      <c r="G4" s="67"/>
    </row>
    <row r="5" spans="1:7" ht="28.5" customHeight="1" x14ac:dyDescent="0.2">
      <c r="A5" s="27" t="s">
        <v>69</v>
      </c>
      <c r="B5" s="27" t="s">
        <v>230</v>
      </c>
      <c r="C5" s="29" t="s">
        <v>71</v>
      </c>
      <c r="D5" s="29" t="s">
        <v>72</v>
      </c>
      <c r="E5" s="29" t="s">
        <v>73</v>
      </c>
      <c r="F5" s="29" t="s">
        <v>74</v>
      </c>
      <c r="G5" s="29"/>
    </row>
    <row r="6" spans="1:7" x14ac:dyDescent="0.2">
      <c r="A6" s="27"/>
      <c r="B6" s="27"/>
      <c r="C6" s="29"/>
      <c r="D6" s="29"/>
      <c r="E6" s="29"/>
      <c r="F6" s="25" t="s">
        <v>75</v>
      </c>
      <c r="G6" s="24" t="s">
        <v>76</v>
      </c>
    </row>
    <row r="7" spans="1:7" ht="9.9499999999999993" customHeight="1" x14ac:dyDescent="0.2">
      <c r="A7" s="7">
        <v>1</v>
      </c>
      <c r="B7" s="8">
        <v>2</v>
      </c>
      <c r="C7" s="8">
        <v>3</v>
      </c>
      <c r="D7" s="8">
        <v>4</v>
      </c>
      <c r="E7" s="8">
        <v>5</v>
      </c>
      <c r="F7" s="8">
        <v>6</v>
      </c>
      <c r="G7" s="8">
        <v>7</v>
      </c>
    </row>
    <row r="8" spans="1:7" x14ac:dyDescent="0.2">
      <c r="A8" s="34" t="s">
        <v>231</v>
      </c>
      <c r="B8" s="69" t="s">
        <v>232</v>
      </c>
      <c r="C8" s="13"/>
      <c r="D8" s="13"/>
      <c r="E8" s="13"/>
      <c r="F8" s="13"/>
      <c r="G8" s="14" t="s">
        <v>19</v>
      </c>
    </row>
    <row r="9" spans="1:7" x14ac:dyDescent="0.2">
      <c r="A9" s="34" t="s">
        <v>239</v>
      </c>
      <c r="B9" s="69" t="s">
        <v>240</v>
      </c>
      <c r="C9" s="13"/>
      <c r="D9" s="13"/>
      <c r="E9" s="13"/>
      <c r="F9" s="13"/>
      <c r="G9" s="14" t="s">
        <v>19</v>
      </c>
    </row>
    <row r="10" spans="1:7" x14ac:dyDescent="0.2">
      <c r="A10" s="34" t="s">
        <v>244</v>
      </c>
      <c r="B10" s="69" t="s">
        <v>245</v>
      </c>
      <c r="C10" s="13"/>
      <c r="D10" s="13"/>
      <c r="E10" s="13"/>
      <c r="F10" s="13"/>
      <c r="G10" s="14" t="s">
        <v>19</v>
      </c>
    </row>
    <row r="11" spans="1:7" x14ac:dyDescent="0.2">
      <c r="A11" s="34" t="s">
        <v>249</v>
      </c>
      <c r="B11" s="69" t="s">
        <v>250</v>
      </c>
      <c r="C11" s="13"/>
      <c r="D11" s="13"/>
      <c r="E11" s="13"/>
      <c r="F11" s="13"/>
      <c r="G11" s="14" t="s">
        <v>19</v>
      </c>
    </row>
    <row r="12" spans="1:7" x14ac:dyDescent="0.2">
      <c r="A12" s="34" t="s">
        <v>254</v>
      </c>
      <c r="B12" s="69" t="s">
        <v>243</v>
      </c>
      <c r="C12" s="13">
        <v>348132</v>
      </c>
      <c r="D12" s="13">
        <v>181727.4</v>
      </c>
      <c r="E12" s="13">
        <v>84254.5</v>
      </c>
      <c r="F12" s="13">
        <v>-97472.9</v>
      </c>
      <c r="G12" s="14" t="s">
        <v>946</v>
      </c>
    </row>
    <row r="13" spans="1:7" x14ac:dyDescent="0.2">
      <c r="A13" s="34" t="s">
        <v>280</v>
      </c>
      <c r="B13" s="69" t="s">
        <v>281</v>
      </c>
      <c r="C13" s="13">
        <v>43452.6</v>
      </c>
      <c r="D13" s="13">
        <v>69884</v>
      </c>
      <c r="E13" s="13">
        <v>23643.599999999999</v>
      </c>
      <c r="F13" s="13">
        <v>-46240.4</v>
      </c>
      <c r="G13" s="14" t="s">
        <v>947</v>
      </c>
    </row>
    <row r="14" spans="1:7" x14ac:dyDescent="0.2">
      <c r="A14" s="34" t="s">
        <v>294</v>
      </c>
      <c r="B14" s="69" t="s">
        <v>295</v>
      </c>
      <c r="C14" s="13">
        <v>115052.5</v>
      </c>
      <c r="D14" s="13">
        <v>2962.9</v>
      </c>
      <c r="E14" s="13">
        <v>2199.9</v>
      </c>
      <c r="F14" s="13">
        <v>-763</v>
      </c>
      <c r="G14" s="14" t="s">
        <v>948</v>
      </c>
    </row>
    <row r="15" spans="1:7" x14ac:dyDescent="0.2">
      <c r="A15" s="72" t="s">
        <v>891</v>
      </c>
      <c r="B15" s="69"/>
      <c r="C15" s="18">
        <v>1322.5</v>
      </c>
      <c r="D15" s="18">
        <v>1405.7</v>
      </c>
      <c r="E15" s="18">
        <v>1405.7</v>
      </c>
      <c r="F15" s="18"/>
      <c r="G15" s="73" t="s">
        <v>890</v>
      </c>
    </row>
    <row r="16" spans="1:7" x14ac:dyDescent="0.2">
      <c r="A16" s="34" t="s">
        <v>327</v>
      </c>
      <c r="B16" s="69" t="s">
        <v>328</v>
      </c>
      <c r="C16" s="13">
        <v>176034.2</v>
      </c>
      <c r="D16" s="13">
        <v>152978.9</v>
      </c>
      <c r="E16" s="13">
        <v>52133.9</v>
      </c>
      <c r="F16" s="13">
        <v>-100845</v>
      </c>
      <c r="G16" s="14" t="s">
        <v>949</v>
      </c>
    </row>
    <row r="17" spans="1:7" x14ac:dyDescent="0.2">
      <c r="A17" s="34" t="s">
        <v>376</v>
      </c>
      <c r="B17" s="69" t="s">
        <v>377</v>
      </c>
      <c r="C17" s="13"/>
      <c r="D17" s="13"/>
      <c r="E17" s="13"/>
      <c r="F17" s="13"/>
      <c r="G17" s="14" t="s">
        <v>19</v>
      </c>
    </row>
    <row r="18" spans="1:7" x14ac:dyDescent="0.2">
      <c r="A18" s="34" t="s">
        <v>384</v>
      </c>
      <c r="B18" s="69" t="s">
        <v>385</v>
      </c>
      <c r="C18" s="13">
        <v>10387.799999999999</v>
      </c>
      <c r="D18" s="13">
        <v>10387.799999999999</v>
      </c>
      <c r="E18" s="13">
        <v>3136.7</v>
      </c>
      <c r="F18" s="13">
        <v>-7251.1</v>
      </c>
      <c r="G18" s="14" t="s">
        <v>950</v>
      </c>
    </row>
    <row r="19" spans="1:7" x14ac:dyDescent="0.2">
      <c r="A19" s="34" t="s">
        <v>401</v>
      </c>
      <c r="B19" s="69" t="s">
        <v>402</v>
      </c>
      <c r="C19" s="13">
        <v>27076.3</v>
      </c>
      <c r="D19" s="13">
        <v>231776.3</v>
      </c>
      <c r="E19" s="13">
        <v>3685.5</v>
      </c>
      <c r="F19" s="13">
        <v>-228090.8</v>
      </c>
      <c r="G19" s="14" t="s">
        <v>951</v>
      </c>
    </row>
    <row r="20" spans="1:7" x14ac:dyDescent="0.2">
      <c r="A20" s="34" t="s">
        <v>423</v>
      </c>
      <c r="B20" s="69" t="s">
        <v>424</v>
      </c>
      <c r="C20" s="13">
        <v>2358686.4</v>
      </c>
      <c r="D20" s="13">
        <v>2835418.1</v>
      </c>
      <c r="E20" s="13">
        <v>2070925</v>
      </c>
      <c r="F20" s="13">
        <v>-764493.1</v>
      </c>
      <c r="G20" s="14" t="s">
        <v>952</v>
      </c>
    </row>
    <row r="21" spans="1:7" x14ac:dyDescent="0.2">
      <c r="A21" s="34" t="s">
        <v>493</v>
      </c>
      <c r="B21" s="69" t="s">
        <v>494</v>
      </c>
      <c r="C21" s="13">
        <v>324193.90000000002</v>
      </c>
      <c r="D21" s="13">
        <v>535324</v>
      </c>
      <c r="E21" s="13">
        <v>305823.8</v>
      </c>
      <c r="F21" s="13">
        <v>-229500.2</v>
      </c>
      <c r="G21" s="14" t="s">
        <v>953</v>
      </c>
    </row>
    <row r="22" spans="1:7" x14ac:dyDescent="0.2">
      <c r="A22" s="34" t="s">
        <v>524</v>
      </c>
      <c r="B22" s="69" t="s">
        <v>525</v>
      </c>
      <c r="C22" s="13">
        <v>132186.5</v>
      </c>
      <c r="D22" s="13">
        <v>25865.200000000001</v>
      </c>
      <c r="E22" s="13">
        <v>6538.1</v>
      </c>
      <c r="F22" s="13">
        <v>-19327.099999999999</v>
      </c>
      <c r="G22" s="14" t="s">
        <v>954</v>
      </c>
    </row>
    <row r="23" spans="1:7" x14ac:dyDescent="0.2">
      <c r="A23" s="34" t="s">
        <v>564</v>
      </c>
      <c r="B23" s="69" t="s">
        <v>565</v>
      </c>
      <c r="C23" s="13">
        <v>362763.1</v>
      </c>
      <c r="D23" s="13">
        <v>215524.9</v>
      </c>
      <c r="E23" s="13">
        <v>143493.6</v>
      </c>
      <c r="F23" s="13">
        <v>-72031.299999999988</v>
      </c>
      <c r="G23" s="69" t="s">
        <v>955</v>
      </c>
    </row>
    <row r="24" spans="1:7" x14ac:dyDescent="0.2">
      <c r="A24" s="72" t="s">
        <v>891</v>
      </c>
      <c r="B24" s="69"/>
      <c r="C24" s="18"/>
      <c r="D24" s="18">
        <v>99</v>
      </c>
      <c r="E24" s="18">
        <v>99</v>
      </c>
      <c r="F24" s="18">
        <f>E24-D24</f>
        <v>0</v>
      </c>
      <c r="G24" s="73" t="s">
        <v>890</v>
      </c>
    </row>
    <row r="25" spans="1:7" x14ac:dyDescent="0.2">
      <c r="A25" s="34" t="s">
        <v>621</v>
      </c>
      <c r="B25" s="69" t="s">
        <v>622</v>
      </c>
      <c r="C25" s="13">
        <v>9825.4</v>
      </c>
      <c r="D25" s="13">
        <v>6421.7</v>
      </c>
      <c r="E25" s="13">
        <v>4440.6000000000004</v>
      </c>
      <c r="F25" s="13">
        <v>-1981.1</v>
      </c>
      <c r="G25" s="14" t="s">
        <v>956</v>
      </c>
    </row>
    <row r="26" spans="1:7" x14ac:dyDescent="0.2">
      <c r="A26" s="72" t="s">
        <v>891</v>
      </c>
      <c r="B26" s="69"/>
      <c r="C26" s="18"/>
      <c r="D26" s="18">
        <v>266.7</v>
      </c>
      <c r="E26" s="18">
        <v>266.7</v>
      </c>
      <c r="F26" s="18"/>
      <c r="G26" s="73" t="s">
        <v>890</v>
      </c>
    </row>
    <row r="27" spans="1:7" x14ac:dyDescent="0.2">
      <c r="A27" s="34" t="s">
        <v>635</v>
      </c>
      <c r="B27" s="69" t="s">
        <v>636</v>
      </c>
      <c r="C27" s="13"/>
      <c r="D27" s="13">
        <v>129086.2</v>
      </c>
      <c r="E27" s="13">
        <v>125009.3</v>
      </c>
      <c r="F27" s="13">
        <v>-4076.9</v>
      </c>
      <c r="G27" s="14" t="s">
        <v>329</v>
      </c>
    </row>
    <row r="28" spans="1:7" x14ac:dyDescent="0.2">
      <c r="A28" s="34" t="s">
        <v>661</v>
      </c>
      <c r="B28" s="69" t="s">
        <v>662</v>
      </c>
      <c r="C28" s="13">
        <v>1496015.5</v>
      </c>
      <c r="D28" s="13">
        <v>609980.4</v>
      </c>
      <c r="E28" s="13">
        <v>221087</v>
      </c>
      <c r="F28" s="13">
        <v>-388893.4</v>
      </c>
      <c r="G28" s="14" t="s">
        <v>957</v>
      </c>
    </row>
    <row r="29" spans="1:7" x14ac:dyDescent="0.2">
      <c r="A29" s="34" t="s">
        <v>684</v>
      </c>
      <c r="B29" s="69" t="s">
        <v>685</v>
      </c>
      <c r="C29" s="13">
        <v>903.2</v>
      </c>
      <c r="D29" s="13">
        <v>1205.5</v>
      </c>
      <c r="E29" s="13">
        <v>513.79999999999995</v>
      </c>
      <c r="F29" s="13">
        <v>-691.7</v>
      </c>
      <c r="G29" s="14" t="s">
        <v>958</v>
      </c>
    </row>
    <row r="30" spans="1:7" x14ac:dyDescent="0.2">
      <c r="A30" s="34" t="s">
        <v>692</v>
      </c>
      <c r="B30" s="69" t="s">
        <v>693</v>
      </c>
      <c r="C30" s="13"/>
      <c r="D30" s="13"/>
      <c r="E30" s="13"/>
      <c r="F30" s="13"/>
      <c r="G30" s="14" t="s">
        <v>19</v>
      </c>
    </row>
    <row r="31" spans="1:7" x14ac:dyDescent="0.2">
      <c r="A31" s="34" t="s">
        <v>702</v>
      </c>
      <c r="B31" s="69" t="s">
        <v>703</v>
      </c>
      <c r="C31" s="13"/>
      <c r="D31" s="13"/>
      <c r="E31" s="13"/>
      <c r="F31" s="13"/>
      <c r="G31" s="14" t="s">
        <v>19</v>
      </c>
    </row>
    <row r="32" spans="1:7" x14ac:dyDescent="0.2">
      <c r="A32" s="34" t="s">
        <v>710</v>
      </c>
      <c r="B32" s="69" t="s">
        <v>711</v>
      </c>
      <c r="C32" s="13"/>
      <c r="D32" s="13"/>
      <c r="E32" s="13"/>
      <c r="F32" s="13"/>
      <c r="G32" s="14" t="s">
        <v>19</v>
      </c>
    </row>
    <row r="33" spans="1:7" x14ac:dyDescent="0.2">
      <c r="A33" s="34" t="s">
        <v>714</v>
      </c>
      <c r="B33" s="69" t="s">
        <v>715</v>
      </c>
      <c r="C33" s="13"/>
      <c r="D33" s="13"/>
      <c r="E33" s="13"/>
      <c r="F33" s="13"/>
      <c r="G33" s="14" t="s">
        <v>19</v>
      </c>
    </row>
    <row r="34" spans="1:7" x14ac:dyDescent="0.2">
      <c r="A34" s="34" t="s">
        <v>719</v>
      </c>
      <c r="B34" s="69" t="s">
        <v>720</v>
      </c>
      <c r="C34" s="13">
        <v>1650.2</v>
      </c>
      <c r="D34" s="13">
        <v>2757.2</v>
      </c>
      <c r="E34" s="13">
        <v>1698.6</v>
      </c>
      <c r="F34" s="13">
        <v>-1058.5999999999999</v>
      </c>
      <c r="G34" s="14" t="s">
        <v>959</v>
      </c>
    </row>
    <row r="35" spans="1:7" x14ac:dyDescent="0.2">
      <c r="A35" s="72" t="s">
        <v>891</v>
      </c>
      <c r="B35" s="69"/>
      <c r="C35" s="13"/>
      <c r="D35" s="18">
        <v>1366.5</v>
      </c>
      <c r="E35" s="18">
        <v>1366.5</v>
      </c>
      <c r="F35" s="18"/>
      <c r="G35" s="73" t="s">
        <v>890</v>
      </c>
    </row>
    <row r="36" spans="1:7" x14ac:dyDescent="0.2">
      <c r="A36" s="34" t="s">
        <v>729</v>
      </c>
      <c r="B36" s="69" t="s">
        <v>730</v>
      </c>
      <c r="C36" s="13"/>
      <c r="D36" s="13">
        <v>1200</v>
      </c>
      <c r="E36" s="13"/>
      <c r="F36" s="13">
        <v>-1200</v>
      </c>
      <c r="G36" s="14" t="s">
        <v>19</v>
      </c>
    </row>
    <row r="37" spans="1:7" x14ac:dyDescent="0.2">
      <c r="A37" s="34" t="s">
        <v>735</v>
      </c>
      <c r="B37" s="69" t="s">
        <v>736</v>
      </c>
      <c r="C37" s="13">
        <v>150</v>
      </c>
      <c r="D37" s="13">
        <v>150</v>
      </c>
      <c r="E37" s="13"/>
      <c r="F37" s="13">
        <v>-150</v>
      </c>
      <c r="G37" s="14" t="s">
        <v>19</v>
      </c>
    </row>
    <row r="38" spans="1:7" x14ac:dyDescent="0.2">
      <c r="A38" s="34" t="s">
        <v>740</v>
      </c>
      <c r="B38" s="69" t="s">
        <v>741</v>
      </c>
      <c r="C38" s="13"/>
      <c r="D38" s="13">
        <v>77.599999999999994</v>
      </c>
      <c r="E38" s="13"/>
      <c r="F38" s="13">
        <v>-77.599999999999994</v>
      </c>
      <c r="G38" s="14" t="s">
        <v>19</v>
      </c>
    </row>
    <row r="39" spans="1:7" x14ac:dyDescent="0.2">
      <c r="A39" s="34" t="s">
        <v>742</v>
      </c>
      <c r="B39" s="69" t="s">
        <v>743</v>
      </c>
      <c r="C39" s="13"/>
      <c r="D39" s="13"/>
      <c r="E39" s="13"/>
      <c r="F39" s="13"/>
      <c r="G39" s="14" t="s">
        <v>19</v>
      </c>
    </row>
    <row r="40" spans="1:7" x14ac:dyDescent="0.2">
      <c r="A40" s="34" t="s">
        <v>745</v>
      </c>
      <c r="B40" s="69" t="s">
        <v>746</v>
      </c>
      <c r="C40" s="13"/>
      <c r="D40" s="13"/>
      <c r="E40" s="13"/>
      <c r="F40" s="13"/>
      <c r="G40" s="14" t="s">
        <v>19</v>
      </c>
    </row>
    <row r="41" spans="1:7" x14ac:dyDescent="0.2">
      <c r="A41" s="34" t="s">
        <v>749</v>
      </c>
      <c r="B41" s="69" t="s">
        <v>259</v>
      </c>
      <c r="C41" s="13"/>
      <c r="D41" s="13"/>
      <c r="E41" s="13"/>
      <c r="F41" s="13"/>
      <c r="G41" s="14" t="s">
        <v>19</v>
      </c>
    </row>
    <row r="42" spans="1:7" x14ac:dyDescent="0.2">
      <c r="A42" s="34" t="s">
        <v>755</v>
      </c>
      <c r="B42" s="69" t="s">
        <v>262</v>
      </c>
      <c r="C42" s="13"/>
      <c r="D42" s="13"/>
      <c r="E42" s="13"/>
      <c r="F42" s="13"/>
      <c r="G42" s="14" t="s">
        <v>19</v>
      </c>
    </row>
    <row r="43" spans="1:7" x14ac:dyDescent="0.2">
      <c r="A43" s="34" t="s">
        <v>758</v>
      </c>
      <c r="B43" s="69" t="s">
        <v>264</v>
      </c>
      <c r="C43" s="13"/>
      <c r="D43" s="13"/>
      <c r="E43" s="13"/>
      <c r="F43" s="13"/>
      <c r="G43" s="14" t="s">
        <v>19</v>
      </c>
    </row>
    <row r="44" spans="1:7" x14ac:dyDescent="0.2">
      <c r="A44" s="34" t="s">
        <v>762</v>
      </c>
      <c r="B44" s="69" t="s">
        <v>248</v>
      </c>
      <c r="C44" s="13"/>
      <c r="D44" s="13"/>
      <c r="E44" s="13"/>
      <c r="F44" s="13"/>
      <c r="G44" s="14" t="s">
        <v>19</v>
      </c>
    </row>
    <row r="45" spans="1:7" x14ac:dyDescent="0.2">
      <c r="A45" s="34" t="s">
        <v>766</v>
      </c>
      <c r="B45" s="69" t="s">
        <v>765</v>
      </c>
      <c r="C45" s="13">
        <v>669</v>
      </c>
      <c r="D45" s="13">
        <v>669</v>
      </c>
      <c r="E45" s="13">
        <v>315.8</v>
      </c>
      <c r="F45" s="13">
        <v>-353.2</v>
      </c>
      <c r="G45" s="14" t="s">
        <v>960</v>
      </c>
    </row>
    <row r="46" spans="1:7" ht="25.5" x14ac:dyDescent="0.2">
      <c r="A46" s="34" t="s">
        <v>769</v>
      </c>
      <c r="B46" s="69" t="s">
        <v>770</v>
      </c>
      <c r="C46" s="13"/>
      <c r="D46" s="13"/>
      <c r="E46" s="13"/>
      <c r="F46" s="13"/>
      <c r="G46" s="14" t="s">
        <v>19</v>
      </c>
    </row>
    <row r="47" spans="1:7" x14ac:dyDescent="0.2">
      <c r="A47" s="34" t="s">
        <v>773</v>
      </c>
      <c r="B47" s="69" t="s">
        <v>774</v>
      </c>
      <c r="C47" s="13"/>
      <c r="D47" s="13"/>
      <c r="E47" s="13"/>
      <c r="F47" s="13"/>
      <c r="G47" s="14" t="s">
        <v>19</v>
      </c>
    </row>
    <row r="48" spans="1:7" x14ac:dyDescent="0.2">
      <c r="A48" s="34" t="s">
        <v>778</v>
      </c>
      <c r="B48" s="69" t="s">
        <v>779</v>
      </c>
      <c r="C48" s="13"/>
      <c r="D48" s="13"/>
      <c r="E48" s="13"/>
      <c r="F48" s="13"/>
      <c r="G48" s="14" t="s">
        <v>19</v>
      </c>
    </row>
    <row r="49" spans="1:7" x14ac:dyDescent="0.2">
      <c r="A49" s="34" t="s">
        <v>782</v>
      </c>
      <c r="B49" s="69" t="s">
        <v>783</v>
      </c>
      <c r="C49" s="13"/>
      <c r="D49" s="13"/>
      <c r="E49" s="13"/>
      <c r="F49" s="13"/>
      <c r="G49" s="14" t="s">
        <v>19</v>
      </c>
    </row>
    <row r="50" spans="1:7" x14ac:dyDescent="0.2">
      <c r="A50" s="34" t="s">
        <v>792</v>
      </c>
      <c r="B50" s="69" t="s">
        <v>793</v>
      </c>
      <c r="C50" s="13"/>
      <c r="D50" s="13"/>
      <c r="E50" s="13"/>
      <c r="F50" s="13"/>
      <c r="G50" s="14" t="s">
        <v>19</v>
      </c>
    </row>
    <row r="51" spans="1:7" x14ac:dyDescent="0.2">
      <c r="A51" s="34" t="s">
        <v>797</v>
      </c>
      <c r="B51" s="69" t="s">
        <v>798</v>
      </c>
      <c r="C51" s="13">
        <v>1144</v>
      </c>
      <c r="D51" s="13">
        <v>3657.9</v>
      </c>
      <c r="E51" s="13">
        <v>2317.1999999999998</v>
      </c>
      <c r="F51" s="13">
        <v>-1340.7</v>
      </c>
      <c r="G51" s="14" t="s">
        <v>961</v>
      </c>
    </row>
    <row r="52" spans="1:7" ht="25.5" x14ac:dyDescent="0.2">
      <c r="A52" s="34" t="s">
        <v>800</v>
      </c>
      <c r="B52" s="69" t="s">
        <v>801</v>
      </c>
      <c r="C52" s="13"/>
      <c r="D52" s="13"/>
      <c r="E52" s="13"/>
      <c r="F52" s="13"/>
      <c r="G52" s="14" t="s">
        <v>19</v>
      </c>
    </row>
    <row r="53" spans="1:7" x14ac:dyDescent="0.2">
      <c r="A53" s="34" t="s">
        <v>803</v>
      </c>
      <c r="B53" s="69" t="s">
        <v>804</v>
      </c>
      <c r="C53" s="13"/>
      <c r="D53" s="13"/>
      <c r="E53" s="13"/>
      <c r="F53" s="13"/>
      <c r="G53" s="14" t="s">
        <v>19</v>
      </c>
    </row>
    <row r="54" spans="1:7" x14ac:dyDescent="0.2">
      <c r="A54" s="34" t="s">
        <v>806</v>
      </c>
      <c r="B54" s="69" t="s">
        <v>807</v>
      </c>
      <c r="C54" s="13"/>
      <c r="D54" s="13"/>
      <c r="E54" s="13"/>
      <c r="F54" s="13"/>
      <c r="G54" s="14" t="s">
        <v>19</v>
      </c>
    </row>
    <row r="55" spans="1:7" x14ac:dyDescent="0.2">
      <c r="A55" s="34" t="s">
        <v>811</v>
      </c>
      <c r="B55" s="69" t="s">
        <v>812</v>
      </c>
      <c r="C55" s="13"/>
      <c r="D55" s="13"/>
      <c r="E55" s="13"/>
      <c r="F55" s="13"/>
      <c r="G55" s="14" t="s">
        <v>19</v>
      </c>
    </row>
    <row r="56" spans="1:7" x14ac:dyDescent="0.2">
      <c r="A56" s="34" t="s">
        <v>815</v>
      </c>
      <c r="B56" s="69" t="s">
        <v>284</v>
      </c>
      <c r="C56" s="13">
        <v>711.9</v>
      </c>
      <c r="D56" s="13">
        <v>842.4</v>
      </c>
      <c r="E56" s="13">
        <v>555.1</v>
      </c>
      <c r="F56" s="13">
        <v>-287.3</v>
      </c>
      <c r="G56" s="14" t="s">
        <v>962</v>
      </c>
    </row>
    <row r="57" spans="1:7" x14ac:dyDescent="0.2">
      <c r="A57" s="34" t="s">
        <v>817</v>
      </c>
      <c r="B57" s="69" t="s">
        <v>287</v>
      </c>
      <c r="C57" s="13"/>
      <c r="D57" s="13"/>
      <c r="E57" s="13"/>
      <c r="F57" s="13"/>
      <c r="G57" s="14" t="s">
        <v>19</v>
      </c>
    </row>
    <row r="58" spans="1:7" ht="25.5" x14ac:dyDescent="0.2">
      <c r="A58" s="34" t="s">
        <v>820</v>
      </c>
      <c r="B58" s="69" t="s">
        <v>821</v>
      </c>
      <c r="C58" s="13"/>
      <c r="D58" s="13"/>
      <c r="E58" s="13"/>
      <c r="F58" s="13"/>
      <c r="G58" s="14" t="s">
        <v>19</v>
      </c>
    </row>
    <row r="59" spans="1:7" x14ac:dyDescent="0.2">
      <c r="A59" s="34" t="s">
        <v>824</v>
      </c>
      <c r="B59" s="69" t="s">
        <v>825</v>
      </c>
      <c r="C59" s="13">
        <v>25533.599999999999</v>
      </c>
      <c r="D59" s="13">
        <v>28700.5</v>
      </c>
      <c r="E59" s="13">
        <v>26261.1</v>
      </c>
      <c r="F59" s="13">
        <v>-2439.4</v>
      </c>
      <c r="G59" s="14" t="s">
        <v>826</v>
      </c>
    </row>
    <row r="60" spans="1:7" x14ac:dyDescent="0.2">
      <c r="A60" s="34" t="s">
        <v>827</v>
      </c>
      <c r="B60" s="69" t="s">
        <v>828</v>
      </c>
      <c r="C60" s="13"/>
      <c r="D60" s="13"/>
      <c r="E60" s="13"/>
      <c r="F60" s="13"/>
      <c r="G60" s="14" t="s">
        <v>19</v>
      </c>
    </row>
    <row r="61" spans="1:7" x14ac:dyDescent="0.2">
      <c r="A61" s="34"/>
      <c r="B61" s="69"/>
      <c r="C61" s="13"/>
      <c r="D61" s="13"/>
      <c r="E61" s="13"/>
      <c r="F61" s="13"/>
      <c r="G61" s="14"/>
    </row>
    <row r="62" spans="1:7" x14ac:dyDescent="0.2">
      <c r="A62" s="34" t="s">
        <v>879</v>
      </c>
      <c r="B62" s="69" t="s">
        <v>19</v>
      </c>
      <c r="C62" s="13">
        <v>5433245.5999999996</v>
      </c>
      <c r="D62" s="13">
        <v>5043460</v>
      </c>
      <c r="E62" s="13">
        <v>3074895.2</v>
      </c>
      <c r="F62" s="13">
        <v>-1968564.8</v>
      </c>
      <c r="G62" s="14" t="s">
        <v>963</v>
      </c>
    </row>
    <row r="66" spans="1:5" x14ac:dyDescent="0.2">
      <c r="A66" s="2" t="s">
        <v>880</v>
      </c>
      <c r="E66" s="23" t="s">
        <v>84</v>
      </c>
    </row>
    <row r="69" spans="1:5" x14ac:dyDescent="0.2">
      <c r="A69" s="2" t="s">
        <v>85</v>
      </c>
      <c r="E69" s="21" t="s">
        <v>86</v>
      </c>
    </row>
    <row r="72" spans="1:5" x14ac:dyDescent="0.2">
      <c r="A72" s="2" t="s">
        <v>87</v>
      </c>
      <c r="E72" s="21" t="s">
        <v>881</v>
      </c>
    </row>
    <row r="75" spans="1:5" x14ac:dyDescent="0.2">
      <c r="A75" s="2" t="s">
        <v>964</v>
      </c>
      <c r="E75" s="21" t="s">
        <v>81</v>
      </c>
    </row>
    <row r="78" spans="1:5" x14ac:dyDescent="0.2">
      <c r="A78" s="2" t="s">
        <v>882</v>
      </c>
      <c r="E78" s="21" t="s">
        <v>883</v>
      </c>
    </row>
    <row r="81" spans="1:5" x14ac:dyDescent="0.2">
      <c r="A81" s="2" t="s">
        <v>884</v>
      </c>
      <c r="E81" s="21" t="s">
        <v>885</v>
      </c>
    </row>
    <row r="84" spans="1:5" x14ac:dyDescent="0.2">
      <c r="A84" s="2" t="s">
        <v>227</v>
      </c>
      <c r="E84" s="21" t="s">
        <v>82</v>
      </c>
    </row>
  </sheetData>
  <mergeCells count="2">
    <mergeCell ref="E1:G1"/>
    <mergeCell ref="E2:G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1"/>
  <sheetViews>
    <sheetView workbookViewId="0">
      <selection activeCell="A3" sqref="A3"/>
    </sheetView>
  </sheetViews>
  <sheetFormatPr defaultRowHeight="12.75" x14ac:dyDescent="0.2"/>
  <cols>
    <col min="1" max="1" width="60.7109375" style="2" customWidth="1"/>
    <col min="2" max="2" width="10.7109375" style="66" customWidth="1"/>
    <col min="3" max="6" width="15.7109375" style="83" customWidth="1"/>
    <col min="7" max="7" width="6.7109375" style="1" customWidth="1"/>
  </cols>
  <sheetData>
    <row r="1" spans="1:7" ht="25.5" customHeight="1" x14ac:dyDescent="0.2">
      <c r="F1" s="607" t="s">
        <v>965</v>
      </c>
      <c r="G1" s="607"/>
    </row>
    <row r="2" spans="1:7" ht="30" customHeight="1" x14ac:dyDescent="0.2">
      <c r="E2" s="598" t="s">
        <v>67</v>
      </c>
      <c r="F2" s="598"/>
      <c r="G2" s="598"/>
    </row>
    <row r="3" spans="1:7" ht="60" customHeight="1" x14ac:dyDescent="0.2">
      <c r="A3" s="38" t="s">
        <v>966</v>
      </c>
      <c r="B3" s="38"/>
      <c r="C3" s="38"/>
      <c r="D3" s="38"/>
      <c r="E3" s="38"/>
      <c r="F3" s="38"/>
      <c r="G3" s="84"/>
    </row>
    <row r="4" spans="1:7" x14ac:dyDescent="0.2">
      <c r="A4" s="35"/>
      <c r="B4" s="36"/>
      <c r="C4" s="85"/>
      <c r="D4" s="85"/>
      <c r="E4" s="85"/>
      <c r="F4" s="85" t="s">
        <v>68</v>
      </c>
      <c r="G4" s="39"/>
    </row>
    <row r="5" spans="1:7" ht="28.5" customHeight="1" x14ac:dyDescent="0.2">
      <c r="A5" s="40" t="s">
        <v>69</v>
      </c>
      <c r="B5" s="40" t="s">
        <v>230</v>
      </c>
      <c r="C5" s="86" t="s">
        <v>71</v>
      </c>
      <c r="D5" s="86" t="s">
        <v>72</v>
      </c>
      <c r="E5" s="86" t="s">
        <v>73</v>
      </c>
      <c r="F5" s="86" t="s">
        <v>74</v>
      </c>
      <c r="G5" s="86"/>
    </row>
    <row r="6" spans="1:7" x14ac:dyDescent="0.2">
      <c r="A6" s="40"/>
      <c r="B6" s="40"/>
      <c r="C6" s="86"/>
      <c r="D6" s="86"/>
      <c r="E6" s="86"/>
      <c r="F6" s="87" t="s">
        <v>75</v>
      </c>
      <c r="G6" s="43" t="s">
        <v>76</v>
      </c>
    </row>
    <row r="7" spans="1:7" ht="9.9499999999999993" customHeight="1" x14ac:dyDescent="0.2">
      <c r="A7" s="44">
        <v>1</v>
      </c>
      <c r="B7" s="45">
        <v>2</v>
      </c>
      <c r="C7" s="45">
        <v>3</v>
      </c>
      <c r="D7" s="45">
        <v>4</v>
      </c>
      <c r="E7" s="45">
        <v>5</v>
      </c>
      <c r="F7" s="45">
        <v>6</v>
      </c>
      <c r="G7" s="45">
        <v>7</v>
      </c>
    </row>
    <row r="8" spans="1:7" x14ac:dyDescent="0.2">
      <c r="A8" s="50" t="s">
        <v>967</v>
      </c>
      <c r="B8" s="47" t="s">
        <v>236</v>
      </c>
      <c r="C8" s="48">
        <v>9954252.9000000004</v>
      </c>
      <c r="D8" s="48">
        <v>9519123.0899999999</v>
      </c>
      <c r="E8" s="48">
        <v>8708111.8200000003</v>
      </c>
      <c r="F8" s="48">
        <v>-811011.27</v>
      </c>
      <c r="G8" s="48" t="s">
        <v>826</v>
      </c>
    </row>
    <row r="9" spans="1:7" ht="25.5" x14ac:dyDescent="0.2">
      <c r="A9" s="88" t="s">
        <v>256</v>
      </c>
      <c r="B9" s="47"/>
      <c r="C9" s="54"/>
      <c r="D9" s="54">
        <v>383061.6</v>
      </c>
      <c r="E9" s="54">
        <v>364904.8</v>
      </c>
      <c r="F9" s="54">
        <f>E9-D9</f>
        <v>-18156.799999999988</v>
      </c>
      <c r="G9" s="89">
        <f>E9/D9*100</f>
        <v>95.26008349570931</v>
      </c>
    </row>
    <row r="10" spans="1:7" x14ac:dyDescent="0.2">
      <c r="A10" s="90" t="s">
        <v>968</v>
      </c>
      <c r="B10" s="53" t="s">
        <v>969</v>
      </c>
      <c r="C10" s="54">
        <v>2442090</v>
      </c>
      <c r="D10" s="54">
        <v>2682362.25</v>
      </c>
      <c r="E10" s="54">
        <v>2441475.7999999998</v>
      </c>
      <c r="F10" s="54">
        <v>-240886.46</v>
      </c>
      <c r="G10" s="54" t="s">
        <v>970</v>
      </c>
    </row>
    <row r="11" spans="1:7" x14ac:dyDescent="0.2">
      <c r="A11" s="90" t="s">
        <v>971</v>
      </c>
      <c r="B11" s="53" t="s">
        <v>972</v>
      </c>
      <c r="C11" s="54">
        <v>608814.6</v>
      </c>
      <c r="D11" s="54">
        <v>562918.6</v>
      </c>
      <c r="E11" s="54">
        <v>468108.3</v>
      </c>
      <c r="F11" s="54">
        <v>-94810.27</v>
      </c>
      <c r="G11" s="54" t="s">
        <v>973</v>
      </c>
    </row>
    <row r="12" spans="1:7" x14ac:dyDescent="0.2">
      <c r="A12" s="90" t="s">
        <v>974</v>
      </c>
      <c r="B12" s="53" t="s">
        <v>975</v>
      </c>
      <c r="C12" s="54">
        <v>122204.3</v>
      </c>
      <c r="D12" s="54">
        <v>142345.70000000001</v>
      </c>
      <c r="E12" s="54">
        <v>109207.91</v>
      </c>
      <c r="F12" s="54">
        <v>-33137.79</v>
      </c>
      <c r="G12" s="54" t="s">
        <v>976</v>
      </c>
    </row>
    <row r="13" spans="1:7" x14ac:dyDescent="0.2">
      <c r="A13" s="90" t="s">
        <v>977</v>
      </c>
      <c r="B13" s="53" t="s">
        <v>978</v>
      </c>
      <c r="C13" s="54">
        <v>56057</v>
      </c>
      <c r="D13" s="54">
        <v>65135.7</v>
      </c>
      <c r="E13" s="54">
        <v>57267.92</v>
      </c>
      <c r="F13" s="54">
        <v>-7867.78</v>
      </c>
      <c r="G13" s="54" t="s">
        <v>904</v>
      </c>
    </row>
    <row r="14" spans="1:7" x14ac:dyDescent="0.2">
      <c r="A14" s="90" t="s">
        <v>979</v>
      </c>
      <c r="B14" s="53" t="s">
        <v>980</v>
      </c>
      <c r="C14" s="54">
        <v>1857681.7</v>
      </c>
      <c r="D14" s="54">
        <v>1149360.94</v>
      </c>
      <c r="E14" s="54">
        <v>788746.3</v>
      </c>
      <c r="F14" s="54">
        <v>-360614.61</v>
      </c>
      <c r="G14" s="54" t="s">
        <v>223</v>
      </c>
    </row>
    <row r="15" spans="1:7" x14ac:dyDescent="0.2">
      <c r="A15" s="90" t="s">
        <v>981</v>
      </c>
      <c r="B15" s="53" t="s">
        <v>982</v>
      </c>
      <c r="C15" s="54">
        <v>2772958.6</v>
      </c>
      <c r="D15" s="54">
        <v>2718752.9</v>
      </c>
      <c r="E15" s="54">
        <v>2645390.02</v>
      </c>
      <c r="F15" s="54">
        <v>-73362.880000000005</v>
      </c>
      <c r="G15" s="54" t="s">
        <v>723</v>
      </c>
    </row>
    <row r="16" spans="1:7" x14ac:dyDescent="0.2">
      <c r="A16" s="90" t="s">
        <v>983</v>
      </c>
      <c r="B16" s="53" t="s">
        <v>984</v>
      </c>
      <c r="C16" s="54">
        <v>2094446.7</v>
      </c>
      <c r="D16" s="54">
        <v>2198247</v>
      </c>
      <c r="E16" s="54">
        <v>2197915.52</v>
      </c>
      <c r="F16" s="54">
        <v>-331.48</v>
      </c>
      <c r="G16" s="54" t="s">
        <v>59</v>
      </c>
    </row>
    <row r="17" spans="1:7" x14ac:dyDescent="0.2">
      <c r="A17" s="50" t="s">
        <v>985</v>
      </c>
      <c r="B17" s="47" t="s">
        <v>388</v>
      </c>
      <c r="C17" s="48">
        <v>758148.5</v>
      </c>
      <c r="D17" s="48">
        <v>948542.2</v>
      </c>
      <c r="E17" s="48">
        <v>879797.79</v>
      </c>
      <c r="F17" s="48">
        <v>-68744.41</v>
      </c>
      <c r="G17" s="48" t="s">
        <v>671</v>
      </c>
    </row>
    <row r="18" spans="1:7" ht="25.5" x14ac:dyDescent="0.2">
      <c r="A18" s="88" t="s">
        <v>256</v>
      </c>
      <c r="B18" s="53"/>
      <c r="C18" s="54"/>
      <c r="D18" s="54">
        <v>41658.9</v>
      </c>
      <c r="E18" s="54">
        <v>36790.5</v>
      </c>
      <c r="F18" s="54">
        <f>E18-D18</f>
        <v>-4868.4000000000015</v>
      </c>
      <c r="G18" s="89">
        <f>E18/D18*100</f>
        <v>88.313661666534642</v>
      </c>
    </row>
    <row r="19" spans="1:7" x14ac:dyDescent="0.2">
      <c r="A19" s="90" t="s">
        <v>986</v>
      </c>
      <c r="B19" s="53" t="s">
        <v>987</v>
      </c>
      <c r="C19" s="54">
        <v>400487.8</v>
      </c>
      <c r="D19" s="54">
        <v>464899.7</v>
      </c>
      <c r="E19" s="54">
        <v>417415.2</v>
      </c>
      <c r="F19" s="54">
        <v>-47484.5</v>
      </c>
      <c r="G19" s="54" t="s">
        <v>397</v>
      </c>
    </row>
    <row r="20" spans="1:7" x14ac:dyDescent="0.2">
      <c r="A20" s="90" t="s">
        <v>988</v>
      </c>
      <c r="B20" s="53" t="s">
        <v>989</v>
      </c>
      <c r="C20" s="54">
        <v>357660.7</v>
      </c>
      <c r="D20" s="54">
        <v>483642.5</v>
      </c>
      <c r="E20" s="54">
        <v>462382.6</v>
      </c>
      <c r="F20" s="54">
        <v>-21259.91</v>
      </c>
      <c r="G20" s="54" t="s">
        <v>990</v>
      </c>
    </row>
    <row r="21" spans="1:7" x14ac:dyDescent="0.2">
      <c r="A21" s="50" t="s">
        <v>991</v>
      </c>
      <c r="B21" s="47" t="s">
        <v>301</v>
      </c>
      <c r="C21" s="48">
        <v>5830585.2999999998</v>
      </c>
      <c r="D21" s="48">
        <v>6522374.96</v>
      </c>
      <c r="E21" s="48">
        <v>6245418.7300000004</v>
      </c>
      <c r="F21" s="48">
        <v>-276956.23</v>
      </c>
      <c r="G21" s="48" t="s">
        <v>992</v>
      </c>
    </row>
    <row r="22" spans="1:7" ht="25.5" x14ac:dyDescent="0.2">
      <c r="A22" s="88" t="s">
        <v>256</v>
      </c>
      <c r="B22" s="47"/>
      <c r="C22" s="54"/>
      <c r="D22" s="54">
        <v>319320.8</v>
      </c>
      <c r="E22" s="54">
        <v>318543.40000000002</v>
      </c>
      <c r="F22" s="54">
        <f>E22-D22</f>
        <v>-777.39999999996508</v>
      </c>
      <c r="G22" s="89">
        <f>E22/D22*100</f>
        <v>99.756545768393423</v>
      </c>
    </row>
    <row r="23" spans="1:7" x14ac:dyDescent="0.2">
      <c r="A23" s="90" t="s">
        <v>993</v>
      </c>
      <c r="B23" s="53" t="s">
        <v>994</v>
      </c>
      <c r="C23" s="54">
        <v>3213305.5</v>
      </c>
      <c r="D23" s="54">
        <v>3861703.84</v>
      </c>
      <c r="E23" s="54">
        <v>3718949.9</v>
      </c>
      <c r="F23" s="54">
        <v>-142753.95000000001</v>
      </c>
      <c r="G23" s="54" t="s">
        <v>995</v>
      </c>
    </row>
    <row r="24" spans="1:7" x14ac:dyDescent="0.2">
      <c r="A24" s="90" t="s">
        <v>996</v>
      </c>
      <c r="B24" s="53" t="s">
        <v>997</v>
      </c>
      <c r="C24" s="54">
        <v>527734.19999999995</v>
      </c>
      <c r="D24" s="54">
        <v>568946.6</v>
      </c>
      <c r="E24" s="54">
        <v>531658.80000000005</v>
      </c>
      <c r="F24" s="54">
        <v>-37287.79</v>
      </c>
      <c r="G24" s="54" t="s">
        <v>362</v>
      </c>
    </row>
    <row r="25" spans="1:7" x14ac:dyDescent="0.2">
      <c r="A25" s="90" t="s">
        <v>998</v>
      </c>
      <c r="B25" s="53" t="s">
        <v>999</v>
      </c>
      <c r="C25" s="54">
        <v>1122251.8999999999</v>
      </c>
      <c r="D25" s="54">
        <v>1176589.1000000001</v>
      </c>
      <c r="E25" s="54">
        <v>1109716.45</v>
      </c>
      <c r="F25" s="54">
        <v>-66872.649999999994</v>
      </c>
      <c r="G25" s="54" t="s">
        <v>579</v>
      </c>
    </row>
    <row r="26" spans="1:7" x14ac:dyDescent="0.2">
      <c r="A26" s="90" t="s">
        <v>321</v>
      </c>
      <c r="B26" s="53" t="s">
        <v>1000</v>
      </c>
      <c r="C26" s="54">
        <v>789389.4</v>
      </c>
      <c r="D26" s="54">
        <v>724551.9</v>
      </c>
      <c r="E26" s="54">
        <v>700882.5</v>
      </c>
      <c r="F26" s="54">
        <v>-23669.37</v>
      </c>
      <c r="G26" s="54" t="s">
        <v>105</v>
      </c>
    </row>
    <row r="27" spans="1:7" x14ac:dyDescent="0.2">
      <c r="A27" s="90" t="s">
        <v>1001</v>
      </c>
      <c r="B27" s="53" t="s">
        <v>1002</v>
      </c>
      <c r="C27" s="54">
        <v>2705</v>
      </c>
      <c r="D27" s="54">
        <v>5095.8</v>
      </c>
      <c r="E27" s="54">
        <v>2014.26</v>
      </c>
      <c r="F27" s="54">
        <v>-3081.54</v>
      </c>
      <c r="G27" s="54" t="s">
        <v>1003</v>
      </c>
    </row>
    <row r="28" spans="1:7" ht="24" x14ac:dyDescent="0.2">
      <c r="A28" s="90" t="s">
        <v>1004</v>
      </c>
      <c r="B28" s="53" t="s">
        <v>1005</v>
      </c>
      <c r="C28" s="54">
        <v>175199.3</v>
      </c>
      <c r="D28" s="54">
        <v>185487.72</v>
      </c>
      <c r="E28" s="54">
        <v>182196.79</v>
      </c>
      <c r="F28" s="54">
        <v>-3290.93</v>
      </c>
      <c r="G28" s="54" t="s">
        <v>1006</v>
      </c>
    </row>
    <row r="29" spans="1:7" x14ac:dyDescent="0.2">
      <c r="A29" s="50" t="s">
        <v>1007</v>
      </c>
      <c r="B29" s="47" t="s">
        <v>270</v>
      </c>
      <c r="C29" s="48">
        <v>9018190.6999999993</v>
      </c>
      <c r="D29" s="48">
        <v>11446482.73</v>
      </c>
      <c r="E29" s="48">
        <v>9539729.1400000006</v>
      </c>
      <c r="F29" s="48">
        <v>-1906753.59</v>
      </c>
      <c r="G29" s="48" t="s">
        <v>1008</v>
      </c>
    </row>
    <row r="30" spans="1:7" ht="25.5" x14ac:dyDescent="0.2">
      <c r="A30" s="88" t="s">
        <v>256</v>
      </c>
      <c r="B30" s="53"/>
      <c r="C30" s="54"/>
      <c r="D30" s="54">
        <v>246707.6</v>
      </c>
      <c r="E30" s="54">
        <v>164252.6</v>
      </c>
      <c r="F30" s="54">
        <f>E30-D30</f>
        <v>-82455</v>
      </c>
      <c r="G30" s="89">
        <f>E30/D30*100</f>
        <v>66.577843568661848</v>
      </c>
    </row>
    <row r="31" spans="1:7" x14ac:dyDescent="0.2">
      <c r="A31" s="90" t="s">
        <v>1009</v>
      </c>
      <c r="B31" s="53" t="s">
        <v>1010</v>
      </c>
      <c r="C31" s="54">
        <v>523506.3</v>
      </c>
      <c r="D31" s="54">
        <v>739938.24</v>
      </c>
      <c r="E31" s="54">
        <v>370201.93</v>
      </c>
      <c r="F31" s="54">
        <v>-369736.31</v>
      </c>
      <c r="G31" s="54" t="s">
        <v>1011</v>
      </c>
    </row>
    <row r="32" spans="1:7" x14ac:dyDescent="0.2">
      <c r="A32" s="90" t="s">
        <v>1012</v>
      </c>
      <c r="B32" s="53" t="s">
        <v>1013</v>
      </c>
      <c r="C32" s="54">
        <v>2376794.2000000002</v>
      </c>
      <c r="D32" s="54">
        <v>2988323.83</v>
      </c>
      <c r="E32" s="54">
        <v>2642718.15</v>
      </c>
      <c r="F32" s="54">
        <v>-345605.68</v>
      </c>
      <c r="G32" s="54" t="s">
        <v>1014</v>
      </c>
    </row>
    <row r="33" spans="1:7" x14ac:dyDescent="0.2">
      <c r="A33" s="90" t="s">
        <v>1015</v>
      </c>
      <c r="B33" s="53" t="s">
        <v>1016</v>
      </c>
      <c r="C33" s="54">
        <v>285567</v>
      </c>
      <c r="D33" s="54">
        <v>355988.6</v>
      </c>
      <c r="E33" s="54">
        <v>290698.27</v>
      </c>
      <c r="F33" s="54">
        <v>-65290.33</v>
      </c>
      <c r="G33" s="54" t="s">
        <v>1017</v>
      </c>
    </row>
    <row r="34" spans="1:7" x14ac:dyDescent="0.2">
      <c r="A34" s="90" t="s">
        <v>1018</v>
      </c>
      <c r="B34" s="53" t="s">
        <v>1019</v>
      </c>
      <c r="C34" s="54">
        <v>443393</v>
      </c>
      <c r="D34" s="54">
        <v>51075.4</v>
      </c>
      <c r="E34" s="54">
        <v>35385.83</v>
      </c>
      <c r="F34" s="54">
        <v>-15689.57</v>
      </c>
      <c r="G34" s="54" t="s">
        <v>1020</v>
      </c>
    </row>
    <row r="35" spans="1:7" x14ac:dyDescent="0.2">
      <c r="A35" s="90" t="s">
        <v>1021</v>
      </c>
      <c r="B35" s="53" t="s">
        <v>1022</v>
      </c>
      <c r="C35" s="54">
        <v>4854325.7</v>
      </c>
      <c r="D35" s="54">
        <v>6119883.7300000004</v>
      </c>
      <c r="E35" s="54">
        <v>5145103</v>
      </c>
      <c r="F35" s="54">
        <v>-974780.73</v>
      </c>
      <c r="G35" s="54" t="s">
        <v>1023</v>
      </c>
    </row>
    <row r="36" spans="1:7" x14ac:dyDescent="0.2">
      <c r="A36" s="90" t="s">
        <v>1024</v>
      </c>
      <c r="B36" s="53" t="s">
        <v>1025</v>
      </c>
      <c r="C36" s="54">
        <v>74238.600000000006</v>
      </c>
      <c r="D36" s="54">
        <v>87234.6</v>
      </c>
      <c r="E36" s="54">
        <v>86191.8</v>
      </c>
      <c r="F36" s="54">
        <v>-1042.8</v>
      </c>
      <c r="G36" s="54" t="s">
        <v>848</v>
      </c>
    </row>
    <row r="37" spans="1:7" x14ac:dyDescent="0.2">
      <c r="A37" s="90" t="s">
        <v>1026</v>
      </c>
      <c r="B37" s="53" t="s">
        <v>1027</v>
      </c>
      <c r="C37" s="54">
        <v>224582.6</v>
      </c>
      <c r="D37" s="54">
        <v>823890.63</v>
      </c>
      <c r="E37" s="54">
        <v>715368.57</v>
      </c>
      <c r="F37" s="54">
        <v>-108522.06</v>
      </c>
      <c r="G37" s="54" t="s">
        <v>539</v>
      </c>
    </row>
    <row r="38" spans="1:7" x14ac:dyDescent="0.2">
      <c r="A38" s="90" t="s">
        <v>1028</v>
      </c>
      <c r="B38" s="53" t="s">
        <v>1029</v>
      </c>
      <c r="C38" s="54">
        <v>235783.3</v>
      </c>
      <c r="D38" s="54">
        <v>280147.7</v>
      </c>
      <c r="E38" s="54">
        <v>254061.58</v>
      </c>
      <c r="F38" s="54">
        <v>-26086.12</v>
      </c>
      <c r="G38" s="54" t="s">
        <v>521</v>
      </c>
    </row>
    <row r="39" spans="1:7" x14ac:dyDescent="0.2">
      <c r="A39" s="50" t="s">
        <v>1030</v>
      </c>
      <c r="B39" s="47" t="s">
        <v>364</v>
      </c>
      <c r="C39" s="48">
        <v>548883.5</v>
      </c>
      <c r="D39" s="48">
        <v>405622.91</v>
      </c>
      <c r="E39" s="48">
        <v>344985.08</v>
      </c>
      <c r="F39" s="48">
        <v>-60637.83</v>
      </c>
      <c r="G39" s="48" t="s">
        <v>1031</v>
      </c>
    </row>
    <row r="40" spans="1:7" ht="25.5" x14ac:dyDescent="0.2">
      <c r="A40" s="88" t="s">
        <v>256</v>
      </c>
      <c r="B40" s="53"/>
      <c r="C40" s="54"/>
      <c r="D40" s="54">
        <v>19.600000000000001</v>
      </c>
      <c r="E40" s="54">
        <v>19.600000000000001</v>
      </c>
      <c r="F40" s="54">
        <f>E40-D40</f>
        <v>0</v>
      </c>
      <c r="G40" s="89">
        <f>E40/D40*100</f>
        <v>100</v>
      </c>
    </row>
    <row r="41" spans="1:7" x14ac:dyDescent="0.2">
      <c r="A41" s="90" t="s">
        <v>1032</v>
      </c>
      <c r="B41" s="53" t="s">
        <v>1033</v>
      </c>
      <c r="C41" s="54">
        <v>195164.9</v>
      </c>
      <c r="D41" s="54">
        <v>46965.62</v>
      </c>
      <c r="E41" s="54">
        <v>24913.56</v>
      </c>
      <c r="F41" s="54">
        <v>-22052.06</v>
      </c>
      <c r="G41" s="54" t="s">
        <v>716</v>
      </c>
    </row>
    <row r="42" spans="1:7" x14ac:dyDescent="0.2">
      <c r="A42" s="90" t="s">
        <v>1034</v>
      </c>
      <c r="B42" s="53" t="s">
        <v>1035</v>
      </c>
      <c r="C42" s="54">
        <v>153821.70000000001</v>
      </c>
      <c r="D42" s="54">
        <v>132340.10999999999</v>
      </c>
      <c r="E42" s="54">
        <v>124098.22</v>
      </c>
      <c r="F42" s="54">
        <v>-8241.89</v>
      </c>
      <c r="G42" s="54" t="s">
        <v>721</v>
      </c>
    </row>
    <row r="43" spans="1:7" x14ac:dyDescent="0.2">
      <c r="A43" s="90" t="s">
        <v>1036</v>
      </c>
      <c r="B43" s="53" t="s">
        <v>1037</v>
      </c>
      <c r="C43" s="54">
        <v>17668.900000000001</v>
      </c>
      <c r="D43" s="54">
        <v>13441.54</v>
      </c>
      <c r="E43" s="54">
        <v>1331.35</v>
      </c>
      <c r="F43" s="54">
        <v>-12110.19</v>
      </c>
      <c r="G43" s="54" t="s">
        <v>557</v>
      </c>
    </row>
    <row r="44" spans="1:7" x14ac:dyDescent="0.2">
      <c r="A44" s="90" t="s">
        <v>519</v>
      </c>
      <c r="B44" s="53" t="s">
        <v>1038</v>
      </c>
      <c r="C44" s="54">
        <v>99756.3</v>
      </c>
      <c r="D44" s="54">
        <v>125771.2</v>
      </c>
      <c r="E44" s="54">
        <v>116199.72</v>
      </c>
      <c r="F44" s="54">
        <v>-9571.48</v>
      </c>
      <c r="G44" s="54" t="s">
        <v>582</v>
      </c>
    </row>
    <row r="45" spans="1:7" x14ac:dyDescent="0.2">
      <c r="A45" s="90" t="s">
        <v>1039</v>
      </c>
      <c r="B45" s="53" t="s">
        <v>1040</v>
      </c>
      <c r="C45" s="54">
        <v>82471.7</v>
      </c>
      <c r="D45" s="54">
        <v>87104.44</v>
      </c>
      <c r="E45" s="54">
        <v>78442.240000000005</v>
      </c>
      <c r="F45" s="54">
        <v>-8662.2000000000007</v>
      </c>
      <c r="G45" s="54" t="s">
        <v>654</v>
      </c>
    </row>
    <row r="46" spans="1:7" ht="25.5" x14ac:dyDescent="0.2">
      <c r="A46" s="50" t="s">
        <v>1041</v>
      </c>
      <c r="B46" s="47" t="s">
        <v>471</v>
      </c>
      <c r="C46" s="48">
        <v>675879.2</v>
      </c>
      <c r="D46" s="48">
        <v>994666.8</v>
      </c>
      <c r="E46" s="48">
        <v>670119.34</v>
      </c>
      <c r="F46" s="48">
        <v>-324547.46000000002</v>
      </c>
      <c r="G46" s="48" t="s">
        <v>1042</v>
      </c>
    </row>
    <row r="47" spans="1:7" x14ac:dyDescent="0.2">
      <c r="A47" s="90" t="s">
        <v>1043</v>
      </c>
      <c r="B47" s="53" t="s">
        <v>1044</v>
      </c>
      <c r="C47" s="54">
        <v>3000</v>
      </c>
      <c r="D47" s="54">
        <v>9068.7000000000007</v>
      </c>
      <c r="E47" s="54">
        <v>4249.82</v>
      </c>
      <c r="F47" s="54">
        <v>-4818.88</v>
      </c>
      <c r="G47" s="54" t="s">
        <v>479</v>
      </c>
    </row>
    <row r="48" spans="1:7" x14ac:dyDescent="0.2">
      <c r="A48" s="90" t="s">
        <v>1045</v>
      </c>
      <c r="B48" s="53" t="s">
        <v>1046</v>
      </c>
      <c r="C48" s="54">
        <v>70000</v>
      </c>
      <c r="D48" s="54">
        <v>240246.47</v>
      </c>
      <c r="E48" s="54">
        <v>147263.72</v>
      </c>
      <c r="F48" s="54">
        <v>-92982.75</v>
      </c>
      <c r="G48" s="54" t="s">
        <v>317</v>
      </c>
    </row>
    <row r="49" spans="1:7" x14ac:dyDescent="0.2">
      <c r="A49" s="90" t="s">
        <v>1047</v>
      </c>
      <c r="B49" s="53" t="s">
        <v>1048</v>
      </c>
      <c r="C49" s="54">
        <v>602879.19999999995</v>
      </c>
      <c r="D49" s="54">
        <v>673757.03</v>
      </c>
      <c r="E49" s="54">
        <v>503034.75</v>
      </c>
      <c r="F49" s="54">
        <v>-170722.28</v>
      </c>
      <c r="G49" s="54" t="s">
        <v>1049</v>
      </c>
    </row>
    <row r="50" spans="1:7" x14ac:dyDescent="0.2">
      <c r="A50" s="90" t="s">
        <v>1050</v>
      </c>
      <c r="B50" s="53" t="s">
        <v>1051</v>
      </c>
      <c r="C50" s="54"/>
      <c r="D50" s="54">
        <v>71594.600000000006</v>
      </c>
      <c r="E50" s="54">
        <v>15571.05</v>
      </c>
      <c r="F50" s="54">
        <v>-56023.55</v>
      </c>
      <c r="G50" s="54" t="s">
        <v>482</v>
      </c>
    </row>
    <row r="51" spans="1:7" x14ac:dyDescent="0.2">
      <c r="A51" s="50" t="s">
        <v>1052</v>
      </c>
      <c r="B51" s="47" t="s">
        <v>368</v>
      </c>
      <c r="C51" s="48">
        <v>8949865.4000000004</v>
      </c>
      <c r="D51" s="48">
        <v>8224706.7199999997</v>
      </c>
      <c r="E51" s="48">
        <v>7635003.7999999998</v>
      </c>
      <c r="F51" s="48">
        <f>E51-D51</f>
        <v>-589702.91999999993</v>
      </c>
      <c r="G51" s="91">
        <f>E51/D51*100</f>
        <v>92.830103977251611</v>
      </c>
    </row>
    <row r="52" spans="1:7" ht="25.5" x14ac:dyDescent="0.2">
      <c r="A52" s="88" t="s">
        <v>256</v>
      </c>
      <c r="B52" s="47"/>
      <c r="C52" s="54"/>
      <c r="D52" s="54">
        <v>1161.3</v>
      </c>
      <c r="E52" s="54">
        <v>1089.3</v>
      </c>
      <c r="F52" s="54">
        <f>E52-D52</f>
        <v>-72</v>
      </c>
      <c r="G52" s="89">
        <f>E52/D52*100</f>
        <v>93.800051666236115</v>
      </c>
    </row>
    <row r="53" spans="1:7" x14ac:dyDescent="0.2">
      <c r="A53" s="90" t="s">
        <v>1053</v>
      </c>
      <c r="B53" s="53" t="s">
        <v>1054</v>
      </c>
      <c r="C53" s="54">
        <v>41167.300000000003</v>
      </c>
      <c r="D53" s="54">
        <v>42043</v>
      </c>
      <c r="E53" s="54">
        <v>39567.699999999997</v>
      </c>
      <c r="F53" s="54">
        <v>-2475.3000000000002</v>
      </c>
      <c r="G53" s="54" t="s">
        <v>335</v>
      </c>
    </row>
    <row r="54" spans="1:7" x14ac:dyDescent="0.2">
      <c r="A54" s="90" t="s">
        <v>1055</v>
      </c>
      <c r="B54" s="53" t="s">
        <v>1056</v>
      </c>
      <c r="C54" s="54">
        <v>72092.600000000006</v>
      </c>
      <c r="D54" s="54">
        <v>79366.02</v>
      </c>
      <c r="E54" s="54">
        <v>76639.149999999994</v>
      </c>
      <c r="F54" s="54">
        <v>-2726.87</v>
      </c>
      <c r="G54" s="54" t="s">
        <v>234</v>
      </c>
    </row>
    <row r="55" spans="1:7" x14ac:dyDescent="0.2">
      <c r="A55" s="90" t="s">
        <v>1057</v>
      </c>
      <c r="B55" s="53" t="s">
        <v>1058</v>
      </c>
      <c r="C55" s="54">
        <v>361616</v>
      </c>
      <c r="D55" s="54">
        <v>370655.9</v>
      </c>
      <c r="E55" s="54">
        <v>347814.58</v>
      </c>
      <c r="F55" s="54">
        <v>-22841.32</v>
      </c>
      <c r="G55" s="54" t="s">
        <v>721</v>
      </c>
    </row>
    <row r="56" spans="1:7" x14ac:dyDescent="0.2">
      <c r="A56" s="90" t="s">
        <v>1059</v>
      </c>
      <c r="B56" s="53" t="s">
        <v>1060</v>
      </c>
      <c r="C56" s="54">
        <v>972308.4</v>
      </c>
      <c r="D56" s="54">
        <v>1001815.9</v>
      </c>
      <c r="E56" s="54">
        <v>902583.7</v>
      </c>
      <c r="F56" s="54">
        <v>-99232.08</v>
      </c>
      <c r="G56" s="54" t="s">
        <v>654</v>
      </c>
    </row>
    <row r="57" spans="1:7" ht="27" customHeight="1" x14ac:dyDescent="0.2">
      <c r="A57" s="92" t="s">
        <v>1061</v>
      </c>
      <c r="B57" s="93"/>
      <c r="C57" s="94">
        <v>1322.5</v>
      </c>
      <c r="D57" s="94">
        <v>1405.7</v>
      </c>
      <c r="E57" s="94">
        <v>1405.7</v>
      </c>
      <c r="F57" s="94">
        <f>E57-D57</f>
        <v>0</v>
      </c>
      <c r="G57" s="95">
        <f>E57/D57*100</f>
        <v>100</v>
      </c>
    </row>
    <row r="58" spans="1:7" x14ac:dyDescent="0.2">
      <c r="A58" s="90" t="s">
        <v>1062</v>
      </c>
      <c r="B58" s="53" t="s">
        <v>1063</v>
      </c>
      <c r="C58" s="54">
        <v>43576.3</v>
      </c>
      <c r="D58" s="54">
        <v>44965.2</v>
      </c>
      <c r="E58" s="54">
        <v>43683.28</v>
      </c>
      <c r="F58" s="54">
        <v>-1281.92</v>
      </c>
      <c r="G58" s="54" t="s">
        <v>856</v>
      </c>
    </row>
    <row r="59" spans="1:7" x14ac:dyDescent="0.2">
      <c r="A59" s="90" t="s">
        <v>1064</v>
      </c>
      <c r="B59" s="53" t="s">
        <v>1065</v>
      </c>
      <c r="C59" s="54">
        <v>7459104.7999999998</v>
      </c>
      <c r="D59" s="54">
        <v>6685860.7000000002</v>
      </c>
      <c r="E59" s="54">
        <v>6224715.3700000001</v>
      </c>
      <c r="F59" s="54">
        <v>-461145.33</v>
      </c>
      <c r="G59" s="54" t="s">
        <v>8</v>
      </c>
    </row>
    <row r="60" spans="1:7" x14ac:dyDescent="0.2">
      <c r="A60" s="50" t="s">
        <v>1066</v>
      </c>
      <c r="B60" s="47" t="s">
        <v>591</v>
      </c>
      <c r="C60" s="48">
        <v>1027529.3</v>
      </c>
      <c r="D60" s="48">
        <v>1141269.8</v>
      </c>
      <c r="E60" s="48">
        <v>1074909.1100000001</v>
      </c>
      <c r="F60" s="48">
        <v>-66360.69</v>
      </c>
      <c r="G60" s="48" t="s">
        <v>1067</v>
      </c>
    </row>
    <row r="61" spans="1:7" ht="25.5" x14ac:dyDescent="0.2">
      <c r="A61" s="88" t="s">
        <v>256</v>
      </c>
      <c r="B61" s="47"/>
      <c r="C61" s="54"/>
      <c r="D61" s="54">
        <v>13367.7</v>
      </c>
      <c r="E61" s="54">
        <v>13161.5</v>
      </c>
      <c r="F61" s="54">
        <f>E61-D61</f>
        <v>-206.20000000000073</v>
      </c>
      <c r="G61" s="89">
        <f>E61/D61*100</f>
        <v>98.457475855981201</v>
      </c>
    </row>
    <row r="62" spans="1:7" x14ac:dyDescent="0.2">
      <c r="A62" s="90" t="s">
        <v>1068</v>
      </c>
      <c r="B62" s="53" t="s">
        <v>1069</v>
      </c>
      <c r="C62" s="54">
        <v>447141</v>
      </c>
      <c r="D62" s="54">
        <v>506352.6</v>
      </c>
      <c r="E62" s="54">
        <v>482998.06</v>
      </c>
      <c r="F62" s="54">
        <v>-23354.54</v>
      </c>
      <c r="G62" s="54" t="s">
        <v>302</v>
      </c>
    </row>
    <row r="63" spans="1:7" x14ac:dyDescent="0.2">
      <c r="A63" s="90" t="s">
        <v>1070</v>
      </c>
      <c r="B63" s="53" t="s">
        <v>1071</v>
      </c>
      <c r="C63" s="54">
        <v>401045.8</v>
      </c>
      <c r="D63" s="54">
        <v>456872.2</v>
      </c>
      <c r="E63" s="54">
        <v>423529.21</v>
      </c>
      <c r="F63" s="54">
        <v>-33342.99</v>
      </c>
      <c r="G63" s="54" t="s">
        <v>17</v>
      </c>
    </row>
    <row r="64" spans="1:7" x14ac:dyDescent="0.2">
      <c r="A64" s="90" t="s">
        <v>1072</v>
      </c>
      <c r="B64" s="53" t="s">
        <v>1073</v>
      </c>
      <c r="C64" s="54">
        <v>157273.79999999999</v>
      </c>
      <c r="D64" s="54">
        <v>157595.5</v>
      </c>
      <c r="E64" s="54">
        <v>154359.62</v>
      </c>
      <c r="F64" s="54">
        <v>-3235.88</v>
      </c>
      <c r="G64" s="54" t="s">
        <v>114</v>
      </c>
    </row>
    <row r="65" spans="1:7" ht="24" x14ac:dyDescent="0.2">
      <c r="A65" s="90" t="s">
        <v>1074</v>
      </c>
      <c r="B65" s="53" t="s">
        <v>1075</v>
      </c>
      <c r="C65" s="54">
        <v>22068.7</v>
      </c>
      <c r="D65" s="54">
        <v>20449.5</v>
      </c>
      <c r="E65" s="54">
        <v>14022.23</v>
      </c>
      <c r="F65" s="54">
        <v>-6427.27</v>
      </c>
      <c r="G65" s="54" t="s">
        <v>223</v>
      </c>
    </row>
    <row r="66" spans="1:7" x14ac:dyDescent="0.2">
      <c r="A66" s="50" t="s">
        <v>1076</v>
      </c>
      <c r="B66" s="47" t="s">
        <v>275</v>
      </c>
      <c r="C66" s="48">
        <v>13655423.800000001</v>
      </c>
      <c r="D66" s="48">
        <v>15156367.74</v>
      </c>
      <c r="E66" s="48">
        <v>14669790.390000001</v>
      </c>
      <c r="F66" s="48">
        <v>-486577.35</v>
      </c>
      <c r="G66" s="48" t="s">
        <v>329</v>
      </c>
    </row>
    <row r="67" spans="1:7" ht="25.5" x14ac:dyDescent="0.2">
      <c r="A67" s="88" t="s">
        <v>256</v>
      </c>
      <c r="B67" s="53"/>
      <c r="C67" s="54"/>
      <c r="D67" s="54">
        <v>4583.1000000000004</v>
      </c>
      <c r="E67" s="54">
        <v>4229.3999999999996</v>
      </c>
      <c r="F67" s="54">
        <f>E67-D67</f>
        <v>-353.70000000000073</v>
      </c>
      <c r="G67" s="89">
        <f>E67/D67*100</f>
        <v>92.282516200824745</v>
      </c>
    </row>
    <row r="68" spans="1:7" x14ac:dyDescent="0.2">
      <c r="A68" s="90" t="s">
        <v>1077</v>
      </c>
      <c r="B68" s="53" t="s">
        <v>1078</v>
      </c>
      <c r="C68" s="54">
        <v>40487.800000000003</v>
      </c>
      <c r="D68" s="54">
        <v>21224</v>
      </c>
      <c r="E68" s="54">
        <v>16853.330000000002</v>
      </c>
      <c r="F68" s="54">
        <v>-4370.67</v>
      </c>
      <c r="G68" s="54" t="s">
        <v>485</v>
      </c>
    </row>
    <row r="69" spans="1:7" x14ac:dyDescent="0.2">
      <c r="A69" s="90" t="s">
        <v>1079</v>
      </c>
      <c r="B69" s="53" t="s">
        <v>1080</v>
      </c>
      <c r="C69" s="54">
        <v>232135.5</v>
      </c>
      <c r="D69" s="54">
        <v>219115.8</v>
      </c>
      <c r="E69" s="54">
        <v>200135.86</v>
      </c>
      <c r="F69" s="54">
        <v>-18979.939999999999</v>
      </c>
      <c r="G69" s="54" t="s">
        <v>759</v>
      </c>
    </row>
    <row r="70" spans="1:7" x14ac:dyDescent="0.2">
      <c r="A70" s="90" t="s">
        <v>1081</v>
      </c>
      <c r="B70" s="53" t="s">
        <v>1082</v>
      </c>
      <c r="C70" s="54">
        <v>1088461.5</v>
      </c>
      <c r="D70" s="54">
        <v>1206174.8400000001</v>
      </c>
      <c r="E70" s="54">
        <v>1170207.5</v>
      </c>
      <c r="F70" s="54">
        <v>-35967.339999999997</v>
      </c>
      <c r="G70" s="54" t="s">
        <v>1083</v>
      </c>
    </row>
    <row r="71" spans="1:7" x14ac:dyDescent="0.2">
      <c r="A71" s="90" t="s">
        <v>1084</v>
      </c>
      <c r="B71" s="53" t="s">
        <v>1085</v>
      </c>
      <c r="C71" s="54">
        <v>1333445.3</v>
      </c>
      <c r="D71" s="54">
        <v>1234383.8999999999</v>
      </c>
      <c r="E71" s="54">
        <v>1186098.3500000001</v>
      </c>
      <c r="F71" s="54">
        <v>-48285.55</v>
      </c>
      <c r="G71" s="54" t="s">
        <v>724</v>
      </c>
    </row>
    <row r="72" spans="1:7" x14ac:dyDescent="0.2">
      <c r="A72" s="90" t="s">
        <v>1086</v>
      </c>
      <c r="B72" s="53" t="s">
        <v>1087</v>
      </c>
      <c r="C72" s="54">
        <v>10814559.1</v>
      </c>
      <c r="D72" s="54">
        <v>12319297.9</v>
      </c>
      <c r="E72" s="54">
        <v>11960270.52</v>
      </c>
      <c r="F72" s="54">
        <v>-359027.38</v>
      </c>
      <c r="G72" s="54" t="s">
        <v>856</v>
      </c>
    </row>
    <row r="73" spans="1:7" x14ac:dyDescent="0.2">
      <c r="A73" s="90" t="s">
        <v>1088</v>
      </c>
      <c r="B73" s="53" t="s">
        <v>1089</v>
      </c>
      <c r="C73" s="54">
        <v>19806.8</v>
      </c>
      <c r="D73" s="54">
        <v>25559.1</v>
      </c>
      <c r="E73" s="54">
        <v>15336.65</v>
      </c>
      <c r="F73" s="54">
        <v>-10222.450000000001</v>
      </c>
      <c r="G73" s="54" t="s">
        <v>1090</v>
      </c>
    </row>
    <row r="74" spans="1:7" x14ac:dyDescent="0.2">
      <c r="A74" s="90" t="s">
        <v>1091</v>
      </c>
      <c r="B74" s="53" t="s">
        <v>1092</v>
      </c>
      <c r="C74" s="54">
        <v>126527.8</v>
      </c>
      <c r="D74" s="54">
        <v>130612.2</v>
      </c>
      <c r="E74" s="54">
        <v>120888.19</v>
      </c>
      <c r="F74" s="54">
        <v>-9724.01</v>
      </c>
      <c r="G74" s="54" t="s">
        <v>563</v>
      </c>
    </row>
    <row r="75" spans="1:7" x14ac:dyDescent="0.2">
      <c r="A75" s="50" t="s">
        <v>1093</v>
      </c>
      <c r="B75" s="47" t="s">
        <v>324</v>
      </c>
      <c r="C75" s="48">
        <v>14785166.6</v>
      </c>
      <c r="D75" s="48">
        <v>19585287.5</v>
      </c>
      <c r="E75" s="48">
        <v>18807012.460000001</v>
      </c>
      <c r="F75" s="48">
        <v>-778275.04</v>
      </c>
      <c r="G75" s="48" t="s">
        <v>510</v>
      </c>
    </row>
    <row r="76" spans="1:7" ht="25.5" x14ac:dyDescent="0.2">
      <c r="A76" s="88" t="s">
        <v>256</v>
      </c>
      <c r="B76" s="53"/>
      <c r="C76" s="54"/>
      <c r="D76" s="54">
        <v>578456</v>
      </c>
      <c r="E76" s="54">
        <v>574357.6</v>
      </c>
      <c r="F76" s="54">
        <f>E76-D76</f>
        <v>-4098.4000000000233</v>
      </c>
      <c r="G76" s="89">
        <f>E76/D76*100</f>
        <v>99.291493216424414</v>
      </c>
    </row>
    <row r="77" spans="1:7" x14ac:dyDescent="0.2">
      <c r="A77" s="90" t="s">
        <v>1094</v>
      </c>
      <c r="B77" s="53" t="s">
        <v>1095</v>
      </c>
      <c r="C77" s="54">
        <v>177999.7</v>
      </c>
      <c r="D77" s="54">
        <v>182193.2</v>
      </c>
      <c r="E77" s="54">
        <v>160362.54999999999</v>
      </c>
      <c r="F77" s="54">
        <v>-21830.65</v>
      </c>
      <c r="G77" s="54" t="s">
        <v>311</v>
      </c>
    </row>
    <row r="78" spans="1:7" x14ac:dyDescent="0.2">
      <c r="A78" s="90" t="s">
        <v>1096</v>
      </c>
      <c r="B78" s="53" t="s">
        <v>1097</v>
      </c>
      <c r="C78" s="54">
        <v>195259.3</v>
      </c>
      <c r="D78" s="54">
        <v>207867.6</v>
      </c>
      <c r="E78" s="54">
        <v>194487.74</v>
      </c>
      <c r="F78" s="54">
        <v>-13379.86</v>
      </c>
      <c r="G78" s="54" t="s">
        <v>466</v>
      </c>
    </row>
    <row r="79" spans="1:7" x14ac:dyDescent="0.2">
      <c r="A79" s="90" t="s">
        <v>1098</v>
      </c>
      <c r="B79" s="53" t="s">
        <v>1099</v>
      </c>
      <c r="C79" s="54">
        <v>70198.5</v>
      </c>
      <c r="D79" s="54">
        <v>79635.8</v>
      </c>
      <c r="E79" s="54">
        <v>76866.289999999994</v>
      </c>
      <c r="F79" s="54">
        <v>-2769.51</v>
      </c>
      <c r="G79" s="54" t="s">
        <v>646</v>
      </c>
    </row>
    <row r="80" spans="1:7" x14ac:dyDescent="0.2">
      <c r="A80" s="90" t="s">
        <v>1100</v>
      </c>
      <c r="B80" s="53" t="s">
        <v>1101</v>
      </c>
      <c r="C80" s="54">
        <v>41635.9</v>
      </c>
      <c r="D80" s="54">
        <v>42259.8</v>
      </c>
      <c r="E80" s="54">
        <v>27962.23</v>
      </c>
      <c r="F80" s="54">
        <v>-14297.57</v>
      </c>
      <c r="G80" s="54" t="s">
        <v>649</v>
      </c>
    </row>
    <row r="81" spans="1:7" x14ac:dyDescent="0.2">
      <c r="A81" s="90" t="s">
        <v>1102</v>
      </c>
      <c r="B81" s="53" t="s">
        <v>1103</v>
      </c>
      <c r="C81" s="54">
        <v>80205</v>
      </c>
      <c r="D81" s="54">
        <v>145200</v>
      </c>
      <c r="E81" s="54">
        <v>117539.64</v>
      </c>
      <c r="F81" s="54">
        <v>-27660.36</v>
      </c>
      <c r="G81" s="54" t="s">
        <v>861</v>
      </c>
    </row>
    <row r="82" spans="1:7" x14ac:dyDescent="0.2">
      <c r="A82" s="90" t="s">
        <v>1104</v>
      </c>
      <c r="B82" s="53" t="s">
        <v>1105</v>
      </c>
      <c r="C82" s="54">
        <v>190551</v>
      </c>
      <c r="D82" s="54">
        <v>329044.59999999998</v>
      </c>
      <c r="E82" s="54">
        <v>296377.13</v>
      </c>
      <c r="F82" s="54">
        <v>-32667.47</v>
      </c>
      <c r="G82" s="54" t="s">
        <v>654</v>
      </c>
    </row>
    <row r="83" spans="1:7" x14ac:dyDescent="0.2">
      <c r="A83" s="90" t="s">
        <v>1106</v>
      </c>
      <c r="B83" s="53" t="s">
        <v>1107</v>
      </c>
      <c r="C83" s="54">
        <v>14029317.199999999</v>
      </c>
      <c r="D83" s="54">
        <v>18599086.5</v>
      </c>
      <c r="E83" s="54">
        <v>17933416.879999999</v>
      </c>
      <c r="F83" s="54">
        <v>-665669.62</v>
      </c>
      <c r="G83" s="54" t="s">
        <v>1108</v>
      </c>
    </row>
    <row r="84" spans="1:7" x14ac:dyDescent="0.2">
      <c r="A84" s="90"/>
      <c r="B84" s="53"/>
      <c r="C84" s="54"/>
      <c r="D84" s="54"/>
      <c r="E84" s="54"/>
      <c r="F84" s="54"/>
      <c r="G84" s="54"/>
    </row>
    <row r="85" spans="1:7" x14ac:dyDescent="0.2">
      <c r="A85" s="50" t="s">
        <v>879</v>
      </c>
      <c r="B85" s="47" t="s">
        <v>19</v>
      </c>
      <c r="C85" s="48">
        <v>65202602.700000003</v>
      </c>
      <c r="D85" s="48">
        <v>73943038.650000006</v>
      </c>
      <c r="E85" s="48">
        <v>68573471.959999993</v>
      </c>
      <c r="F85" s="48">
        <v>-5369566.6900000004</v>
      </c>
      <c r="G85" s="48" t="s">
        <v>17</v>
      </c>
    </row>
    <row r="86" spans="1:7" ht="25.5" x14ac:dyDescent="0.2">
      <c r="A86" s="88" t="s">
        <v>256</v>
      </c>
      <c r="B86" s="47"/>
      <c r="C86" s="48"/>
      <c r="D86" s="62">
        <f>D9+D18+D22+D30+D40+D52+D61+D67+D76</f>
        <v>1588336.6</v>
      </c>
      <c r="E86" s="62">
        <f>E9+E18+E22+E30+E40+E52+E61+E67+E76</f>
        <v>1477348.7</v>
      </c>
      <c r="F86" s="62">
        <f>E86-D86</f>
        <v>-110987.90000000014</v>
      </c>
      <c r="G86" s="96">
        <f>E86/D86*100</f>
        <v>93.012318673510379</v>
      </c>
    </row>
    <row r="87" spans="1:7" x14ac:dyDescent="0.2">
      <c r="A87" s="97"/>
      <c r="B87" s="98"/>
      <c r="C87" s="99"/>
      <c r="D87" s="100"/>
      <c r="E87" s="100"/>
      <c r="F87" s="100"/>
      <c r="G87" s="101"/>
    </row>
    <row r="88" spans="1:7" ht="14.25" customHeight="1" x14ac:dyDescent="0.2"/>
    <row r="89" spans="1:7" x14ac:dyDescent="0.2">
      <c r="A89" s="2" t="s">
        <v>880</v>
      </c>
      <c r="E89" s="83" t="s">
        <v>84</v>
      </c>
    </row>
    <row r="92" spans="1:7" x14ac:dyDescent="0.2">
      <c r="A92" s="2" t="s">
        <v>85</v>
      </c>
      <c r="E92" s="102" t="s">
        <v>86</v>
      </c>
    </row>
    <row r="95" spans="1:7" x14ac:dyDescent="0.2">
      <c r="A95" s="2" t="s">
        <v>87</v>
      </c>
      <c r="E95" s="102" t="s">
        <v>80</v>
      </c>
    </row>
    <row r="98" spans="1:5" x14ac:dyDescent="0.2">
      <c r="A98" s="2" t="s">
        <v>88</v>
      </c>
      <c r="E98" s="102" t="s">
        <v>81</v>
      </c>
    </row>
    <row r="101" spans="1:5" x14ac:dyDescent="0.2">
      <c r="A101" s="2" t="s">
        <v>227</v>
      </c>
      <c r="E101" s="102" t="s">
        <v>82</v>
      </c>
    </row>
  </sheetData>
  <mergeCells count="2">
    <mergeCell ref="F1:G1"/>
    <mergeCell ref="E2:G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1"/>
  <sheetViews>
    <sheetView workbookViewId="0">
      <selection activeCell="A3" sqref="A3"/>
    </sheetView>
  </sheetViews>
  <sheetFormatPr defaultRowHeight="12.75" x14ac:dyDescent="0.2"/>
  <cols>
    <col min="1" max="1" width="63.42578125" style="2" customWidth="1"/>
    <col min="2" max="2" width="10.7109375" style="66" customWidth="1"/>
    <col min="3" max="3" width="14.7109375" style="83" customWidth="1"/>
    <col min="4" max="6" width="15.7109375" style="83" customWidth="1"/>
    <col min="7" max="7" width="6.7109375" style="1" customWidth="1"/>
  </cols>
  <sheetData>
    <row r="1" spans="1:7" ht="18" customHeight="1" x14ac:dyDescent="0.2">
      <c r="F1" s="607" t="s">
        <v>1109</v>
      </c>
      <c r="G1" s="607"/>
    </row>
    <row r="2" spans="1:7" ht="31.5" customHeight="1" x14ac:dyDescent="0.2">
      <c r="E2" s="598" t="s">
        <v>67</v>
      </c>
      <c r="F2" s="598"/>
      <c r="G2" s="598"/>
    </row>
    <row r="3" spans="1:7" ht="60" customHeight="1" x14ac:dyDescent="0.2">
      <c r="A3" s="26" t="s">
        <v>1110</v>
      </c>
      <c r="B3" s="26"/>
      <c r="C3" s="26"/>
      <c r="D3" s="26"/>
      <c r="E3" s="26"/>
      <c r="F3" s="26"/>
      <c r="G3" s="82"/>
    </row>
    <row r="4" spans="1:7" x14ac:dyDescent="0.2">
      <c r="F4" s="83" t="s">
        <v>68</v>
      </c>
      <c r="G4" s="67"/>
    </row>
    <row r="5" spans="1:7" ht="28.5" customHeight="1" x14ac:dyDescent="0.2">
      <c r="A5" s="27" t="s">
        <v>69</v>
      </c>
      <c r="B5" s="27" t="s">
        <v>230</v>
      </c>
      <c r="C5" s="103" t="s">
        <v>71</v>
      </c>
      <c r="D5" s="103" t="s">
        <v>72</v>
      </c>
      <c r="E5" s="103" t="s">
        <v>73</v>
      </c>
      <c r="F5" s="103" t="s">
        <v>74</v>
      </c>
      <c r="G5" s="103"/>
    </row>
    <row r="6" spans="1:7" x14ac:dyDescent="0.2">
      <c r="A6" s="27"/>
      <c r="B6" s="27"/>
      <c r="C6" s="103"/>
      <c r="D6" s="103"/>
      <c r="E6" s="103"/>
      <c r="F6" s="104" t="s">
        <v>75</v>
      </c>
      <c r="G6" s="24" t="s">
        <v>76</v>
      </c>
    </row>
    <row r="7" spans="1:7" ht="9.9499999999999993" customHeight="1" x14ac:dyDescent="0.2">
      <c r="A7" s="7">
        <v>1</v>
      </c>
      <c r="B7" s="8">
        <v>2</v>
      </c>
      <c r="C7" s="8">
        <v>3</v>
      </c>
      <c r="D7" s="8">
        <v>4</v>
      </c>
      <c r="E7" s="8">
        <v>5</v>
      </c>
      <c r="F7" s="8">
        <v>6</v>
      </c>
      <c r="G7" s="8">
        <v>7</v>
      </c>
    </row>
    <row r="8" spans="1:7" x14ac:dyDescent="0.2">
      <c r="A8" s="34" t="s">
        <v>231</v>
      </c>
      <c r="B8" s="69" t="s">
        <v>232</v>
      </c>
      <c r="C8" s="13">
        <v>125167</v>
      </c>
      <c r="D8" s="13">
        <v>117236</v>
      </c>
      <c r="E8" s="13">
        <v>116532.77</v>
      </c>
      <c r="F8" s="13">
        <v>-703.23</v>
      </c>
      <c r="G8" s="14" t="s">
        <v>398</v>
      </c>
    </row>
    <row r="9" spans="1:7" x14ac:dyDescent="0.2">
      <c r="A9" s="34" t="s">
        <v>239</v>
      </c>
      <c r="B9" s="69" t="s">
        <v>240</v>
      </c>
      <c r="C9" s="13">
        <v>19776.2</v>
      </c>
      <c r="D9" s="13">
        <v>20004.3</v>
      </c>
      <c r="E9" s="13">
        <v>17130.37</v>
      </c>
      <c r="F9" s="13">
        <v>-2873.93</v>
      </c>
      <c r="G9" s="14" t="s">
        <v>415</v>
      </c>
    </row>
    <row r="10" spans="1:7" x14ac:dyDescent="0.2">
      <c r="A10" s="34" t="s">
        <v>244</v>
      </c>
      <c r="B10" s="69" t="s">
        <v>245</v>
      </c>
      <c r="C10" s="13">
        <v>15603.9</v>
      </c>
      <c r="D10" s="13">
        <v>16175.3</v>
      </c>
      <c r="E10" s="13">
        <v>14473.04</v>
      </c>
      <c r="F10" s="13">
        <v>-1702.26</v>
      </c>
      <c r="G10" s="14" t="s">
        <v>1111</v>
      </c>
    </row>
    <row r="11" spans="1:7" x14ac:dyDescent="0.2">
      <c r="A11" s="34" t="s">
        <v>249</v>
      </c>
      <c r="B11" s="69" t="s">
        <v>250</v>
      </c>
      <c r="C11" s="13">
        <v>42205.9</v>
      </c>
      <c r="D11" s="13">
        <v>41937.1</v>
      </c>
      <c r="E11" s="13">
        <v>41871.49</v>
      </c>
      <c r="F11" s="13">
        <v>-65.61</v>
      </c>
      <c r="G11" s="14" t="s">
        <v>2</v>
      </c>
    </row>
    <row r="12" spans="1:7" x14ac:dyDescent="0.2">
      <c r="A12" s="34" t="s">
        <v>254</v>
      </c>
      <c r="B12" s="69" t="s">
        <v>243</v>
      </c>
      <c r="C12" s="13">
        <v>108601.4</v>
      </c>
      <c r="D12" s="13">
        <v>112832.1</v>
      </c>
      <c r="E12" s="13">
        <v>110599.76</v>
      </c>
      <c r="F12" s="13">
        <v>-2232.34</v>
      </c>
      <c r="G12" s="14" t="s">
        <v>919</v>
      </c>
    </row>
    <row r="13" spans="1:7" x14ac:dyDescent="0.2">
      <c r="A13" s="72" t="s">
        <v>1112</v>
      </c>
      <c r="B13" s="69"/>
      <c r="C13" s="13"/>
      <c r="D13" s="18">
        <v>332.3</v>
      </c>
      <c r="E13" s="18">
        <v>332.2</v>
      </c>
      <c r="F13" s="18">
        <f>E13-D13</f>
        <v>-0.10000000000002274</v>
      </c>
      <c r="G13" s="79">
        <f>E13/D13*100</f>
        <v>99.969906710803485</v>
      </c>
    </row>
    <row r="14" spans="1:7" x14ac:dyDescent="0.2">
      <c r="A14" s="34" t="s">
        <v>280</v>
      </c>
      <c r="B14" s="69" t="s">
        <v>281</v>
      </c>
      <c r="C14" s="13">
        <v>1026567</v>
      </c>
      <c r="D14" s="13">
        <v>1036082.52</v>
      </c>
      <c r="E14" s="13">
        <v>1026540.48</v>
      </c>
      <c r="F14" s="13">
        <v>-9542.0400000000009</v>
      </c>
      <c r="G14" s="14" t="s">
        <v>351</v>
      </c>
    </row>
    <row r="15" spans="1:7" x14ac:dyDescent="0.2">
      <c r="A15" s="34" t="s">
        <v>294</v>
      </c>
      <c r="B15" s="69" t="s">
        <v>295</v>
      </c>
      <c r="C15" s="13">
        <v>509331.6</v>
      </c>
      <c r="D15" s="13">
        <v>540342.30000000005</v>
      </c>
      <c r="E15" s="13">
        <v>535906.27</v>
      </c>
      <c r="F15" s="13">
        <v>-4436.03</v>
      </c>
      <c r="G15" s="14" t="s">
        <v>330</v>
      </c>
    </row>
    <row r="16" spans="1:7" x14ac:dyDescent="0.2">
      <c r="A16" s="34" t="s">
        <v>327</v>
      </c>
      <c r="B16" s="69" t="s">
        <v>328</v>
      </c>
      <c r="C16" s="13">
        <v>2577504.6</v>
      </c>
      <c r="D16" s="13">
        <v>3065169.9199999999</v>
      </c>
      <c r="E16" s="13">
        <v>3061537.9</v>
      </c>
      <c r="F16" s="13">
        <v>-3632.02</v>
      </c>
      <c r="G16" s="14" t="s">
        <v>5</v>
      </c>
    </row>
    <row r="17" spans="1:7" x14ac:dyDescent="0.2">
      <c r="A17" s="72" t="s">
        <v>1112</v>
      </c>
      <c r="B17" s="69"/>
      <c r="C17" s="13"/>
      <c r="D17" s="18">
        <v>319821.5</v>
      </c>
      <c r="E17" s="18">
        <v>319665.8</v>
      </c>
      <c r="F17" s="18">
        <f>E17-D17</f>
        <v>-155.70000000001164</v>
      </c>
      <c r="G17" s="105">
        <f>E17/D17*100</f>
        <v>99.951316593787467</v>
      </c>
    </row>
    <row r="18" spans="1:7" x14ac:dyDescent="0.2">
      <c r="A18" s="34" t="s">
        <v>376</v>
      </c>
      <c r="B18" s="69" t="s">
        <v>377</v>
      </c>
      <c r="C18" s="13">
        <v>67031.3</v>
      </c>
      <c r="D18" s="13">
        <v>69349</v>
      </c>
      <c r="E18" s="13">
        <v>66106.84</v>
      </c>
      <c r="F18" s="13">
        <v>-3242.16</v>
      </c>
      <c r="G18" s="14" t="s">
        <v>531</v>
      </c>
    </row>
    <row r="19" spans="1:7" x14ac:dyDescent="0.2">
      <c r="A19" s="34" t="s">
        <v>384</v>
      </c>
      <c r="B19" s="69" t="s">
        <v>385</v>
      </c>
      <c r="C19" s="13">
        <v>612941</v>
      </c>
      <c r="D19" s="13">
        <v>676608.2</v>
      </c>
      <c r="E19" s="13">
        <v>614503.75</v>
      </c>
      <c r="F19" s="13">
        <v>-62104.45</v>
      </c>
      <c r="G19" s="14" t="s">
        <v>378</v>
      </c>
    </row>
    <row r="20" spans="1:7" x14ac:dyDescent="0.2">
      <c r="A20" s="72" t="s">
        <v>1112</v>
      </c>
      <c r="B20" s="69"/>
      <c r="C20" s="13"/>
      <c r="D20" s="18">
        <v>42666.7</v>
      </c>
      <c r="E20" s="18">
        <v>37432.9</v>
      </c>
      <c r="F20" s="18">
        <f>E20-D20</f>
        <v>-5233.7999999999956</v>
      </c>
      <c r="G20" s="79">
        <f>E20/D20*100</f>
        <v>87.733290833366553</v>
      </c>
    </row>
    <row r="21" spans="1:7" x14ac:dyDescent="0.2">
      <c r="A21" s="34" t="s">
        <v>401</v>
      </c>
      <c r="B21" s="69" t="s">
        <v>402</v>
      </c>
      <c r="C21" s="13">
        <v>21396.1</v>
      </c>
      <c r="D21" s="13">
        <v>21662.799999999999</v>
      </c>
      <c r="E21" s="13">
        <v>19979.12</v>
      </c>
      <c r="F21" s="13">
        <v>-1683.68</v>
      </c>
      <c r="G21" s="14" t="s">
        <v>406</v>
      </c>
    </row>
    <row r="22" spans="1:7" x14ac:dyDescent="0.2">
      <c r="A22" s="34" t="s">
        <v>423</v>
      </c>
      <c r="B22" s="69" t="s">
        <v>424</v>
      </c>
      <c r="C22" s="13">
        <v>121705.60000000001</v>
      </c>
      <c r="D22" s="13">
        <v>130736.19</v>
      </c>
      <c r="E22" s="13">
        <v>127851.7</v>
      </c>
      <c r="F22" s="13">
        <v>-2884.49</v>
      </c>
      <c r="G22" s="14" t="s">
        <v>120</v>
      </c>
    </row>
    <row r="23" spans="1:7" x14ac:dyDescent="0.2">
      <c r="A23" s="34" t="s">
        <v>493</v>
      </c>
      <c r="B23" s="69" t="s">
        <v>494</v>
      </c>
      <c r="C23" s="13">
        <v>174012.2</v>
      </c>
      <c r="D23" s="13">
        <v>179841</v>
      </c>
      <c r="E23" s="13">
        <v>166481.29</v>
      </c>
      <c r="F23" s="13">
        <v>-13359.71</v>
      </c>
      <c r="G23" s="14" t="s">
        <v>563</v>
      </c>
    </row>
    <row r="24" spans="1:7" x14ac:dyDescent="0.2">
      <c r="A24" s="34" t="s">
        <v>524</v>
      </c>
      <c r="B24" s="69" t="s">
        <v>525</v>
      </c>
      <c r="C24" s="13">
        <v>104329.4</v>
      </c>
      <c r="D24" s="13">
        <v>110188.5</v>
      </c>
      <c r="E24" s="13">
        <v>105913.63</v>
      </c>
      <c r="F24" s="13">
        <v>-4274.87</v>
      </c>
      <c r="G24" s="14" t="s">
        <v>724</v>
      </c>
    </row>
    <row r="25" spans="1:7" x14ac:dyDescent="0.2">
      <c r="A25" s="34" t="s">
        <v>564</v>
      </c>
      <c r="B25" s="69" t="s">
        <v>565</v>
      </c>
      <c r="C25" s="13">
        <v>464537.7</v>
      </c>
      <c r="D25" s="13">
        <v>499567.98</v>
      </c>
      <c r="E25" s="13">
        <v>486423.88</v>
      </c>
      <c r="F25" s="13">
        <v>-13144.1</v>
      </c>
      <c r="G25" s="14" t="s">
        <v>1113</v>
      </c>
    </row>
    <row r="26" spans="1:7" x14ac:dyDescent="0.2">
      <c r="A26" s="72" t="s">
        <v>1112</v>
      </c>
      <c r="B26" s="69"/>
      <c r="C26" s="13"/>
      <c r="D26" s="18">
        <v>396.4</v>
      </c>
      <c r="E26" s="18">
        <v>372.9</v>
      </c>
      <c r="F26" s="18">
        <f>E26-D26</f>
        <v>-23.5</v>
      </c>
      <c r="G26" s="79">
        <f>E26/D26*100</f>
        <v>94.071644803229063</v>
      </c>
    </row>
    <row r="27" spans="1:7" x14ac:dyDescent="0.2">
      <c r="A27" s="34" t="s">
        <v>621</v>
      </c>
      <c r="B27" s="69" t="s">
        <v>622</v>
      </c>
      <c r="C27" s="13">
        <v>94756.5</v>
      </c>
      <c r="D27" s="13">
        <v>102451.4</v>
      </c>
      <c r="E27" s="13">
        <v>101457.99</v>
      </c>
      <c r="F27" s="13">
        <v>-993.41</v>
      </c>
      <c r="G27" s="14" t="s">
        <v>544</v>
      </c>
    </row>
    <row r="28" spans="1:7" x14ac:dyDescent="0.2">
      <c r="A28" s="34" t="s">
        <v>635</v>
      </c>
      <c r="B28" s="69" t="s">
        <v>636</v>
      </c>
      <c r="C28" s="13">
        <v>284336.09999999998</v>
      </c>
      <c r="D28" s="13">
        <v>289568.40000000002</v>
      </c>
      <c r="E28" s="13">
        <v>269342.65000000002</v>
      </c>
      <c r="F28" s="13">
        <v>-20225.75</v>
      </c>
      <c r="G28" s="14" t="s">
        <v>260</v>
      </c>
    </row>
    <row r="29" spans="1:7" x14ac:dyDescent="0.2">
      <c r="A29" s="72" t="s">
        <v>1112</v>
      </c>
      <c r="B29" s="69"/>
      <c r="C29" s="13"/>
      <c r="D29" s="18">
        <v>1400</v>
      </c>
      <c r="E29" s="18">
        <v>1398.2</v>
      </c>
      <c r="F29" s="18">
        <f>E29-D29</f>
        <v>-1.7999999999999545</v>
      </c>
      <c r="G29" s="79">
        <f>E29/D29*100</f>
        <v>99.871428571428581</v>
      </c>
    </row>
    <row r="30" spans="1:7" x14ac:dyDescent="0.2">
      <c r="A30" s="34" t="s">
        <v>661</v>
      </c>
      <c r="B30" s="69" t="s">
        <v>662</v>
      </c>
      <c r="C30" s="13">
        <v>454292.5</v>
      </c>
      <c r="D30" s="13">
        <v>470784.8</v>
      </c>
      <c r="E30" s="13">
        <v>439598.98</v>
      </c>
      <c r="F30" s="13">
        <v>-31185.82</v>
      </c>
      <c r="G30" s="14" t="s">
        <v>362</v>
      </c>
    </row>
    <row r="31" spans="1:7" x14ac:dyDescent="0.2">
      <c r="A31" s="34" t="s">
        <v>684</v>
      </c>
      <c r="B31" s="69" t="s">
        <v>685</v>
      </c>
      <c r="C31" s="13">
        <v>86745.3</v>
      </c>
      <c r="D31" s="13">
        <v>95378.6</v>
      </c>
      <c r="E31" s="13">
        <v>95364.06</v>
      </c>
      <c r="F31" s="13">
        <v>-14.54</v>
      </c>
      <c r="G31" s="14" t="s">
        <v>59</v>
      </c>
    </row>
    <row r="32" spans="1:7" x14ac:dyDescent="0.2">
      <c r="A32" s="34" t="s">
        <v>692</v>
      </c>
      <c r="B32" s="69" t="s">
        <v>693</v>
      </c>
      <c r="C32" s="13">
        <v>5337.6</v>
      </c>
      <c r="D32" s="13">
        <v>5571.3</v>
      </c>
      <c r="E32" s="13">
        <v>5568.74</v>
      </c>
      <c r="F32" s="13">
        <v>-2.56</v>
      </c>
      <c r="G32" s="14" t="s">
        <v>59</v>
      </c>
    </row>
    <row r="33" spans="1:7" x14ac:dyDescent="0.2">
      <c r="A33" s="34" t="s">
        <v>702</v>
      </c>
      <c r="B33" s="69" t="s">
        <v>703</v>
      </c>
      <c r="C33" s="13">
        <v>2558.6</v>
      </c>
      <c r="D33" s="13">
        <v>2589</v>
      </c>
      <c r="E33" s="13">
        <v>2086.29</v>
      </c>
      <c r="F33" s="13">
        <v>-502.71</v>
      </c>
      <c r="G33" s="14" t="s">
        <v>1114</v>
      </c>
    </row>
    <row r="34" spans="1:7" x14ac:dyDescent="0.2">
      <c r="A34" s="34" t="s">
        <v>710</v>
      </c>
      <c r="B34" s="69" t="s">
        <v>711</v>
      </c>
      <c r="C34" s="13">
        <v>15659.5</v>
      </c>
      <c r="D34" s="13">
        <v>17292.2</v>
      </c>
      <c r="E34" s="13">
        <v>17292.099999999999</v>
      </c>
      <c r="F34" s="13">
        <v>-0.1</v>
      </c>
      <c r="G34" s="14" t="s">
        <v>59</v>
      </c>
    </row>
    <row r="35" spans="1:7" x14ac:dyDescent="0.2">
      <c r="A35" s="34" t="s">
        <v>714</v>
      </c>
      <c r="B35" s="69" t="s">
        <v>715</v>
      </c>
      <c r="C35" s="13">
        <v>14872.7</v>
      </c>
      <c r="D35" s="13">
        <v>15090.9</v>
      </c>
      <c r="E35" s="13">
        <v>13914.26</v>
      </c>
      <c r="F35" s="13">
        <v>-1176.6400000000001</v>
      </c>
      <c r="G35" s="14" t="s">
        <v>406</v>
      </c>
    </row>
    <row r="36" spans="1:7" x14ac:dyDescent="0.2">
      <c r="A36" s="34" t="s">
        <v>719</v>
      </c>
      <c r="B36" s="69" t="s">
        <v>720</v>
      </c>
      <c r="C36" s="13">
        <v>5151.7</v>
      </c>
      <c r="D36" s="13">
        <v>5024.3</v>
      </c>
      <c r="E36" s="13">
        <v>4356.8500000000004</v>
      </c>
      <c r="F36" s="13">
        <v>-667.45</v>
      </c>
      <c r="G36" s="14" t="s">
        <v>831</v>
      </c>
    </row>
    <row r="37" spans="1:7" x14ac:dyDescent="0.2">
      <c r="A37" s="34" t="s">
        <v>729</v>
      </c>
      <c r="B37" s="69" t="s">
        <v>730</v>
      </c>
      <c r="C37" s="13">
        <v>3692.1</v>
      </c>
      <c r="D37" s="13">
        <v>3816.8</v>
      </c>
      <c r="E37" s="13">
        <v>3523.14</v>
      </c>
      <c r="F37" s="13">
        <v>-293.66000000000003</v>
      </c>
      <c r="G37" s="14" t="s">
        <v>185</v>
      </c>
    </row>
    <row r="38" spans="1:7" x14ac:dyDescent="0.2">
      <c r="A38" s="34" t="s">
        <v>735</v>
      </c>
      <c r="B38" s="69" t="s">
        <v>736</v>
      </c>
      <c r="C38" s="13">
        <v>38640.800000000003</v>
      </c>
      <c r="D38" s="13">
        <v>38672.1</v>
      </c>
      <c r="E38" s="13">
        <v>38672.1</v>
      </c>
      <c r="F38" s="13"/>
      <c r="G38" s="14" t="s">
        <v>59</v>
      </c>
    </row>
    <row r="39" spans="1:7" x14ac:dyDescent="0.2">
      <c r="A39" s="34" t="s">
        <v>740</v>
      </c>
      <c r="B39" s="69" t="s">
        <v>741</v>
      </c>
      <c r="C39" s="13">
        <v>161186.9</v>
      </c>
      <c r="D39" s="13">
        <v>163464.9</v>
      </c>
      <c r="E39" s="13">
        <v>154259.54</v>
      </c>
      <c r="F39" s="13">
        <v>-9205.36</v>
      </c>
      <c r="G39" s="14" t="s">
        <v>1115</v>
      </c>
    </row>
    <row r="40" spans="1:7" x14ac:dyDescent="0.2">
      <c r="A40" s="34" t="s">
        <v>742</v>
      </c>
      <c r="B40" s="69" t="s">
        <v>743</v>
      </c>
      <c r="C40" s="13">
        <v>1492</v>
      </c>
      <c r="D40" s="13">
        <v>1501.82</v>
      </c>
      <c r="E40" s="13">
        <v>825.13</v>
      </c>
      <c r="F40" s="13">
        <v>-676.69</v>
      </c>
      <c r="G40" s="14" t="s">
        <v>1116</v>
      </c>
    </row>
    <row r="41" spans="1:7" x14ac:dyDescent="0.2">
      <c r="A41" s="34" t="s">
        <v>745</v>
      </c>
      <c r="B41" s="69" t="s">
        <v>746</v>
      </c>
      <c r="C41" s="13">
        <v>1365.4</v>
      </c>
      <c r="D41" s="13">
        <v>1457</v>
      </c>
      <c r="E41" s="13">
        <v>1456.83</v>
      </c>
      <c r="F41" s="13">
        <v>-0.17</v>
      </c>
      <c r="G41" s="14" t="s">
        <v>59</v>
      </c>
    </row>
    <row r="42" spans="1:7" x14ac:dyDescent="0.2">
      <c r="A42" s="34" t="s">
        <v>749</v>
      </c>
      <c r="B42" s="69" t="s">
        <v>259</v>
      </c>
      <c r="C42" s="13">
        <v>406598.6</v>
      </c>
      <c r="D42" s="13">
        <v>421785</v>
      </c>
      <c r="E42" s="13">
        <v>413919.53</v>
      </c>
      <c r="F42" s="13">
        <v>-7865.47</v>
      </c>
      <c r="G42" s="14" t="s">
        <v>728</v>
      </c>
    </row>
    <row r="43" spans="1:7" x14ac:dyDescent="0.2">
      <c r="A43" s="34" t="s">
        <v>755</v>
      </c>
      <c r="B43" s="69" t="s">
        <v>262</v>
      </c>
      <c r="C43" s="13">
        <v>7703</v>
      </c>
      <c r="D43" s="13">
        <v>7907.7</v>
      </c>
      <c r="E43" s="13">
        <v>7750.51</v>
      </c>
      <c r="F43" s="13">
        <v>-157.19</v>
      </c>
      <c r="G43" s="14" t="s">
        <v>919</v>
      </c>
    </row>
    <row r="44" spans="1:7" x14ac:dyDescent="0.2">
      <c r="A44" s="34" t="s">
        <v>758</v>
      </c>
      <c r="B44" s="69" t="s">
        <v>264</v>
      </c>
      <c r="C44" s="13">
        <v>320033.8</v>
      </c>
      <c r="D44" s="13">
        <v>320971.40000000002</v>
      </c>
      <c r="E44" s="13">
        <v>309126.7</v>
      </c>
      <c r="F44" s="13">
        <v>-11844.7</v>
      </c>
      <c r="G44" s="14" t="s">
        <v>995</v>
      </c>
    </row>
    <row r="45" spans="1:7" x14ac:dyDescent="0.2">
      <c r="A45" s="34" t="s">
        <v>762</v>
      </c>
      <c r="B45" s="69" t="s">
        <v>248</v>
      </c>
      <c r="C45" s="13">
        <v>10210.4</v>
      </c>
      <c r="D45" s="13">
        <v>10763.8</v>
      </c>
      <c r="E45" s="13">
        <v>9174.14</v>
      </c>
      <c r="F45" s="13">
        <v>-1589.66</v>
      </c>
      <c r="G45" s="14" t="s">
        <v>1117</v>
      </c>
    </row>
    <row r="46" spans="1:7" x14ac:dyDescent="0.2">
      <c r="A46" s="34" t="s">
        <v>766</v>
      </c>
      <c r="B46" s="69" t="s">
        <v>765</v>
      </c>
      <c r="C46" s="13">
        <v>12169.1</v>
      </c>
      <c r="D46" s="13">
        <v>12906.1</v>
      </c>
      <c r="E46" s="13">
        <v>12137.33</v>
      </c>
      <c r="F46" s="13">
        <v>-768.77</v>
      </c>
      <c r="G46" s="14" t="s">
        <v>1118</v>
      </c>
    </row>
    <row r="47" spans="1:7" ht="25.5" x14ac:dyDescent="0.2">
      <c r="A47" s="34" t="s">
        <v>769</v>
      </c>
      <c r="B47" s="69" t="s">
        <v>770</v>
      </c>
      <c r="C47" s="13">
        <v>7842.6</v>
      </c>
      <c r="D47" s="13">
        <v>7940.6</v>
      </c>
      <c r="E47" s="13">
        <v>7504.55</v>
      </c>
      <c r="F47" s="13">
        <v>-436.05</v>
      </c>
      <c r="G47" s="14" t="s">
        <v>41</v>
      </c>
    </row>
    <row r="48" spans="1:7" x14ac:dyDescent="0.2">
      <c r="A48" s="34" t="s">
        <v>773</v>
      </c>
      <c r="B48" s="69" t="s">
        <v>774</v>
      </c>
      <c r="C48" s="13">
        <v>8528.2000000000007</v>
      </c>
      <c r="D48" s="13">
        <v>8789.9</v>
      </c>
      <c r="E48" s="13">
        <v>7341.87</v>
      </c>
      <c r="F48" s="13">
        <v>-1448.03</v>
      </c>
      <c r="G48" s="14" t="s">
        <v>400</v>
      </c>
    </row>
    <row r="49" spans="1:7" x14ac:dyDescent="0.2">
      <c r="A49" s="34" t="s">
        <v>778</v>
      </c>
      <c r="B49" s="69" t="s">
        <v>779</v>
      </c>
      <c r="C49" s="13">
        <v>19289.900000000001</v>
      </c>
      <c r="D49" s="13">
        <v>19545.900000000001</v>
      </c>
      <c r="E49" s="13">
        <v>18918.78</v>
      </c>
      <c r="F49" s="13">
        <v>-627.12</v>
      </c>
      <c r="G49" s="14" t="s">
        <v>329</v>
      </c>
    </row>
    <row r="50" spans="1:7" x14ac:dyDescent="0.2">
      <c r="A50" s="34" t="s">
        <v>782</v>
      </c>
      <c r="B50" s="69" t="s">
        <v>783</v>
      </c>
      <c r="C50" s="13">
        <v>266889.09999999998</v>
      </c>
      <c r="D50" s="13">
        <v>281588.3</v>
      </c>
      <c r="E50" s="13">
        <v>281147.27</v>
      </c>
      <c r="F50" s="13">
        <v>-441.03</v>
      </c>
      <c r="G50" s="14" t="s">
        <v>2</v>
      </c>
    </row>
    <row r="51" spans="1:7" x14ac:dyDescent="0.2">
      <c r="A51" s="34" t="s">
        <v>792</v>
      </c>
      <c r="B51" s="69" t="s">
        <v>793</v>
      </c>
      <c r="C51" s="13">
        <v>14976.8</v>
      </c>
      <c r="D51" s="13">
        <v>14978.5</v>
      </c>
      <c r="E51" s="13">
        <v>13788.03</v>
      </c>
      <c r="F51" s="13">
        <v>-1190.47</v>
      </c>
      <c r="G51" s="14" t="s">
        <v>816</v>
      </c>
    </row>
    <row r="52" spans="1:7" x14ac:dyDescent="0.2">
      <c r="A52" s="34" t="s">
        <v>797</v>
      </c>
      <c r="B52" s="69" t="s">
        <v>798</v>
      </c>
      <c r="C52" s="13">
        <v>152685.6</v>
      </c>
      <c r="D52" s="13">
        <v>153596.6</v>
      </c>
      <c r="E52" s="13">
        <v>138000.48000000001</v>
      </c>
      <c r="F52" s="13">
        <v>-15596.12</v>
      </c>
      <c r="G52" s="14" t="s">
        <v>397</v>
      </c>
    </row>
    <row r="53" spans="1:7" ht="25.5" x14ac:dyDescent="0.2">
      <c r="A53" s="34" t="s">
        <v>800</v>
      </c>
      <c r="B53" s="69" t="s">
        <v>801</v>
      </c>
      <c r="C53" s="13">
        <v>3845.8</v>
      </c>
      <c r="D53" s="13">
        <v>3959.6</v>
      </c>
      <c r="E53" s="13">
        <v>3251.09</v>
      </c>
      <c r="F53" s="13">
        <v>-708.51</v>
      </c>
      <c r="G53" s="14" t="s">
        <v>1119</v>
      </c>
    </row>
    <row r="54" spans="1:7" x14ac:dyDescent="0.2">
      <c r="A54" s="34" t="s">
        <v>803</v>
      </c>
      <c r="B54" s="69" t="s">
        <v>804</v>
      </c>
      <c r="C54" s="13">
        <v>5937.4</v>
      </c>
      <c r="D54" s="13">
        <v>6576.7</v>
      </c>
      <c r="E54" s="13">
        <v>5259.57</v>
      </c>
      <c r="F54" s="13">
        <v>-1317.13</v>
      </c>
      <c r="G54" s="14" t="s">
        <v>1120</v>
      </c>
    </row>
    <row r="55" spans="1:7" x14ac:dyDescent="0.2">
      <c r="A55" s="34" t="s">
        <v>806</v>
      </c>
      <c r="B55" s="69" t="s">
        <v>807</v>
      </c>
      <c r="C55" s="13">
        <v>8185.4</v>
      </c>
      <c r="D55" s="13">
        <v>9223.4</v>
      </c>
      <c r="E55" s="13">
        <v>8431.7999999999993</v>
      </c>
      <c r="F55" s="13">
        <v>-791.6</v>
      </c>
      <c r="G55" s="14" t="s">
        <v>320</v>
      </c>
    </row>
    <row r="56" spans="1:7" x14ac:dyDescent="0.2">
      <c r="A56" s="34" t="s">
        <v>811</v>
      </c>
      <c r="B56" s="69" t="s">
        <v>812</v>
      </c>
      <c r="C56" s="13">
        <v>107662.2</v>
      </c>
      <c r="D56" s="13">
        <v>107662.2</v>
      </c>
      <c r="E56" s="13">
        <v>107504.93</v>
      </c>
      <c r="F56" s="13">
        <v>-157.27000000000001</v>
      </c>
      <c r="G56" s="14" t="s">
        <v>5</v>
      </c>
    </row>
    <row r="57" spans="1:7" x14ac:dyDescent="0.2">
      <c r="A57" s="34" t="s">
        <v>815</v>
      </c>
      <c r="B57" s="69" t="s">
        <v>284</v>
      </c>
      <c r="C57" s="13">
        <v>9354.2000000000007</v>
      </c>
      <c r="D57" s="13">
        <v>9978.2000000000007</v>
      </c>
      <c r="E57" s="13">
        <v>9348.76</v>
      </c>
      <c r="F57" s="13">
        <v>-629.44000000000005</v>
      </c>
      <c r="G57" s="14" t="s">
        <v>174</v>
      </c>
    </row>
    <row r="58" spans="1:7" x14ac:dyDescent="0.2">
      <c r="A58" s="34" t="s">
        <v>817</v>
      </c>
      <c r="B58" s="69" t="s">
        <v>287</v>
      </c>
      <c r="C58" s="13">
        <v>12615.7</v>
      </c>
      <c r="D58" s="13">
        <v>12787.5</v>
      </c>
      <c r="E58" s="13">
        <v>11092.24</v>
      </c>
      <c r="F58" s="13">
        <v>-1695.26</v>
      </c>
      <c r="G58" s="14" t="s">
        <v>831</v>
      </c>
    </row>
    <row r="59" spans="1:7" x14ac:dyDescent="0.2">
      <c r="A59" s="34" t="s">
        <v>827</v>
      </c>
      <c r="B59" s="69" t="s">
        <v>828</v>
      </c>
      <c r="C59" s="13">
        <v>592000</v>
      </c>
      <c r="D59" s="13">
        <v>46483</v>
      </c>
      <c r="E59" s="13"/>
      <c r="F59" s="13">
        <v>-46483</v>
      </c>
      <c r="G59" s="14" t="s">
        <v>19</v>
      </c>
    </row>
    <row r="60" spans="1:7" x14ac:dyDescent="0.2">
      <c r="A60" s="34"/>
      <c r="B60" s="69"/>
      <c r="C60" s="13"/>
      <c r="D60" s="13"/>
      <c r="E60" s="13"/>
      <c r="F60" s="13"/>
      <c r="G60" s="14"/>
    </row>
    <row r="61" spans="1:7" x14ac:dyDescent="0.2">
      <c r="A61" s="34" t="s">
        <v>879</v>
      </c>
      <c r="B61" s="69" t="s">
        <v>19</v>
      </c>
      <c r="C61" s="13">
        <v>9127326.4000000004</v>
      </c>
      <c r="D61" s="13">
        <v>9307841.1300000008</v>
      </c>
      <c r="E61" s="13">
        <v>9023268.5399999991</v>
      </c>
      <c r="F61" s="13">
        <v>-284572.59000000003</v>
      </c>
      <c r="G61" s="14" t="s">
        <v>22</v>
      </c>
    </row>
    <row r="62" spans="1:7" x14ac:dyDescent="0.2">
      <c r="A62" s="72" t="s">
        <v>1112</v>
      </c>
      <c r="B62" s="69"/>
      <c r="C62" s="13"/>
      <c r="D62" s="18">
        <f>D13+D17+D20+D26+D29</f>
        <v>364616.9</v>
      </c>
      <c r="E62" s="18">
        <f>E13+E17+E20+E26+E29</f>
        <v>359202.00000000006</v>
      </c>
      <c r="F62" s="18">
        <f>E62-D62</f>
        <v>-5414.8999999999651</v>
      </c>
      <c r="G62" s="79">
        <f>E62/D62*100</f>
        <v>98.514907016103763</v>
      </c>
    </row>
    <row r="66" spans="1:5" x14ac:dyDescent="0.2">
      <c r="A66" s="2" t="s">
        <v>880</v>
      </c>
      <c r="E66" s="83" t="s">
        <v>84</v>
      </c>
    </row>
    <row r="69" spans="1:5" x14ac:dyDescent="0.2">
      <c r="A69" s="2" t="s">
        <v>85</v>
      </c>
      <c r="E69" s="102" t="s">
        <v>86</v>
      </c>
    </row>
    <row r="72" spans="1:5" x14ac:dyDescent="0.2">
      <c r="A72" s="2" t="s">
        <v>87</v>
      </c>
      <c r="E72" s="102" t="s">
        <v>80</v>
      </c>
    </row>
    <row r="75" spans="1:5" x14ac:dyDescent="0.2">
      <c r="A75" s="2" t="s">
        <v>88</v>
      </c>
      <c r="E75" s="102" t="s">
        <v>81</v>
      </c>
    </row>
    <row r="78" spans="1:5" x14ac:dyDescent="0.2">
      <c r="A78" s="2" t="s">
        <v>1121</v>
      </c>
      <c r="E78" s="102" t="s">
        <v>1122</v>
      </c>
    </row>
    <row r="81" spans="1:5" x14ac:dyDescent="0.2">
      <c r="A81" s="2" t="s">
        <v>227</v>
      </c>
      <c r="E81" s="102" t="s">
        <v>82</v>
      </c>
    </row>
  </sheetData>
  <mergeCells count="2">
    <mergeCell ref="F1:G1"/>
    <mergeCell ref="E2:G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24</vt:i4>
      </vt:variant>
      <vt:variant>
        <vt:lpstr>Именованные диапазоны</vt:lpstr>
      </vt:variant>
      <vt:variant>
        <vt:i4>2</vt:i4>
      </vt:variant>
    </vt:vector>
  </HeadingPairs>
  <TitlesOfParts>
    <vt:vector size="26" baseType="lpstr">
      <vt:lpstr>F 1</vt:lpstr>
      <vt:lpstr>F 2</vt:lpstr>
      <vt:lpstr>F 3</vt:lpstr>
      <vt:lpstr>F 3.1</vt:lpstr>
      <vt:lpstr>F 3.2</vt:lpstr>
      <vt:lpstr>F 3.3</vt:lpstr>
      <vt:lpstr>F 3.4</vt:lpstr>
      <vt:lpstr>F 4</vt:lpstr>
      <vt:lpstr>F 5</vt:lpstr>
      <vt:lpstr>F 6</vt:lpstr>
      <vt:lpstr>F 6.1</vt:lpstr>
      <vt:lpstr>F 6.2</vt:lpstr>
      <vt:lpstr>F 7</vt:lpstr>
      <vt:lpstr>F 7.1</vt:lpstr>
      <vt:lpstr>F 7.1.1</vt:lpstr>
      <vt:lpstr>F 8</vt:lpstr>
      <vt:lpstr>F 9</vt:lpstr>
      <vt:lpstr>F 10</vt:lpstr>
      <vt:lpstr>F 11</vt:lpstr>
      <vt:lpstr>F 12</vt:lpstr>
      <vt:lpstr>F 13</vt:lpstr>
      <vt:lpstr>F 14</vt:lpstr>
      <vt:lpstr>F 15</vt:lpstr>
      <vt:lpstr>F 16</vt:lpstr>
      <vt:lpstr>'F 1'!Заголовки_для_печати</vt:lpstr>
      <vt:lpstr>'F 13'!Область_печати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Belaia, Diana</dc:creator>
  <cp:lastModifiedBy>Belaia, Diana</cp:lastModifiedBy>
  <cp:lastPrinted>2023-05-29T11:06:35Z</cp:lastPrinted>
  <dcterms:created xsi:type="dcterms:W3CDTF">2023-04-05T06:21:43Z</dcterms:created>
  <dcterms:modified xsi:type="dcterms:W3CDTF">2023-06-15T06:54:43Z</dcterms:modified>
</cp:coreProperties>
</file>